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9200" windowHeight="9660" firstSheet="12" activeTab="18"/>
  </bookViews>
  <sheets>
    <sheet name="тарифы с 01.07.2019" sheetId="2" r:id="rId1"/>
    <sheet name="тарифы с 01.09.2019" sheetId="3" r:id="rId2"/>
    <sheet name="тарифы с 01.10.2019" sheetId="1" r:id="rId3"/>
    <sheet name="тарифы с 01.12.2019" sheetId="4" r:id="rId4"/>
    <sheet name="тарифы с 01.02.2020" sheetId="5" r:id="rId5"/>
    <sheet name="тарифы c 01.03.2020" sheetId="6" r:id="rId6"/>
    <sheet name="тарифы с 01.06.2020 Нечаевский" sheetId="7" r:id="rId7"/>
    <sheet name="тарифы с 01.07.2020" sheetId="9" r:id="rId8"/>
    <sheet name="Тарифы с 01.10.2020" sheetId="10" r:id="rId9"/>
    <sheet name="Тариф с 01.09.2020" sheetId="11" r:id="rId10"/>
    <sheet name="Тариф с 07.10.2020" sheetId="12" r:id="rId11"/>
    <sheet name="Тариф с 01.12.2020" sheetId="15" r:id="rId12"/>
    <sheet name="Тариф с 29.12.2020" sheetId="14" r:id="rId13"/>
    <sheet name="Тариф с 01.02.2021" sheetId="13" r:id="rId14"/>
    <sheet name="тариф с 01.03.2021" sheetId="16" r:id="rId15"/>
    <sheet name="Тариф с 01.06.2021" sheetId="17" r:id="rId16"/>
    <sheet name="тариф с 01.07.2021" sheetId="19" r:id="rId17"/>
    <sheet name="Тариф с 23.07.2021" sheetId="18" r:id="rId18"/>
    <sheet name="Тариф c 01.09.2021" sheetId="20" r:id="rId19"/>
  </sheets>
  <calcPr calcId="124519" calcOnSave="0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8" i="20"/>
  <c r="M8" s="1"/>
  <c r="M11"/>
  <c r="M14"/>
  <c r="K18"/>
  <c r="M18" s="1"/>
  <c r="M20"/>
  <c r="M25"/>
  <c r="M28"/>
  <c r="K35"/>
  <c r="K33" s="1"/>
  <c r="K66" s="1"/>
  <c r="M36"/>
  <c r="M37"/>
  <c r="M38"/>
  <c r="M40"/>
  <c r="K42"/>
  <c r="M42"/>
  <c r="M43"/>
  <c r="M44"/>
  <c r="M46"/>
  <c r="M47"/>
  <c r="M48"/>
  <c r="M49"/>
  <c r="K50"/>
  <c r="M50"/>
  <c r="M51"/>
  <c r="M52"/>
  <c r="M53"/>
  <c r="M54"/>
  <c r="M55"/>
  <c r="M59"/>
  <c r="M62"/>
  <c r="M65"/>
  <c r="M66" l="1"/>
  <c r="M35"/>
  <c r="M33" s="1"/>
  <c r="K8" i="19"/>
  <c r="M8"/>
  <c r="M11"/>
  <c r="M14"/>
  <c r="K18"/>
  <c r="M18"/>
  <c r="M20"/>
  <c r="M25"/>
  <c r="M28"/>
  <c r="K35"/>
  <c r="K33" s="1"/>
  <c r="K76" s="1"/>
  <c r="M36"/>
  <c r="M37"/>
  <c r="M38"/>
  <c r="M40"/>
  <c r="M41"/>
  <c r="K42"/>
  <c r="M42"/>
  <c r="M43"/>
  <c r="M44"/>
  <c r="M46"/>
  <c r="M47"/>
  <c r="M48"/>
  <c r="M49"/>
  <c r="K50"/>
  <c r="M50"/>
  <c r="M51"/>
  <c r="M52"/>
  <c r="M53"/>
  <c r="M54"/>
  <c r="M55"/>
  <c r="M59"/>
  <c r="M62"/>
  <c r="K85"/>
  <c r="M85" s="1"/>
  <c r="M88"/>
  <c r="M91"/>
  <c r="K95"/>
  <c r="M95" s="1"/>
  <c r="M97"/>
  <c r="M102"/>
  <c r="M105"/>
  <c r="K112"/>
  <c r="K110" s="1"/>
  <c r="M112"/>
  <c r="M113"/>
  <c r="M114"/>
  <c r="M115"/>
  <c r="M117"/>
  <c r="M118"/>
  <c r="K119"/>
  <c r="M119" s="1"/>
  <c r="M120"/>
  <c r="M121"/>
  <c r="M123"/>
  <c r="M124"/>
  <c r="M125"/>
  <c r="M126"/>
  <c r="K127"/>
  <c r="M127" s="1"/>
  <c r="M128"/>
  <c r="M129"/>
  <c r="M130"/>
  <c r="M131"/>
  <c r="M132"/>
  <c r="M136"/>
  <c r="M139"/>
  <c r="K162"/>
  <c r="M162"/>
  <c r="M165"/>
  <c r="M168"/>
  <c r="K172"/>
  <c r="M172"/>
  <c r="M174"/>
  <c r="M179"/>
  <c r="M182"/>
  <c r="K189"/>
  <c r="K187" s="1"/>
  <c r="K232" s="1"/>
  <c r="M190"/>
  <c r="M191"/>
  <c r="M192"/>
  <c r="M194"/>
  <c r="K196"/>
  <c r="M196" s="1"/>
  <c r="M197"/>
  <c r="M198"/>
  <c r="M200"/>
  <c r="M201"/>
  <c r="M202"/>
  <c r="M203"/>
  <c r="K204"/>
  <c r="M204" s="1"/>
  <c r="M205"/>
  <c r="M206"/>
  <c r="M207"/>
  <c r="M208"/>
  <c r="M209"/>
  <c r="M213"/>
  <c r="M216"/>
  <c r="M230"/>
  <c r="K241"/>
  <c r="M241"/>
  <c r="M244"/>
  <c r="M247"/>
  <c r="K251"/>
  <c r="M251"/>
  <c r="M253"/>
  <c r="M258"/>
  <c r="M261"/>
  <c r="K268"/>
  <c r="K266" s="1"/>
  <c r="K311" s="1"/>
  <c r="M269"/>
  <c r="M270"/>
  <c r="M271"/>
  <c r="M273"/>
  <c r="M274"/>
  <c r="K275"/>
  <c r="M275"/>
  <c r="M276"/>
  <c r="M277"/>
  <c r="M279"/>
  <c r="M280"/>
  <c r="M281"/>
  <c r="M282"/>
  <c r="K283"/>
  <c r="M283"/>
  <c r="M284"/>
  <c r="M285"/>
  <c r="M286"/>
  <c r="M287"/>
  <c r="M288"/>
  <c r="M292"/>
  <c r="M295"/>
  <c r="M309"/>
  <c r="P230" s="1"/>
  <c r="M310"/>
  <c r="K320"/>
  <c r="M320" s="1"/>
  <c r="M323"/>
  <c r="M326"/>
  <c r="K330"/>
  <c r="M330" s="1"/>
  <c r="M332"/>
  <c r="M337"/>
  <c r="M340"/>
  <c r="K347"/>
  <c r="K345" s="1"/>
  <c r="K390" s="1"/>
  <c r="M347"/>
  <c r="M345" s="1"/>
  <c r="M348"/>
  <c r="M349"/>
  <c r="M350"/>
  <c r="M352"/>
  <c r="M353"/>
  <c r="K354"/>
  <c r="M354" s="1"/>
  <c r="M355"/>
  <c r="M356"/>
  <c r="M358"/>
  <c r="M359"/>
  <c r="M360"/>
  <c r="M361"/>
  <c r="K362"/>
  <c r="M362" s="1"/>
  <c r="M363"/>
  <c r="M364"/>
  <c r="M365"/>
  <c r="M366"/>
  <c r="M367"/>
  <c r="M371"/>
  <c r="M374"/>
  <c r="M388"/>
  <c r="K399"/>
  <c r="M399" s="1"/>
  <c r="M402"/>
  <c r="M405"/>
  <c r="K409"/>
  <c r="M409" s="1"/>
  <c r="M411"/>
  <c r="M416"/>
  <c r="M419"/>
  <c r="K426"/>
  <c r="K424" s="1"/>
  <c r="K469" s="1"/>
  <c r="M426"/>
  <c r="M427"/>
  <c r="M428"/>
  <c r="M429"/>
  <c r="M431"/>
  <c r="M432"/>
  <c r="K433"/>
  <c r="M433" s="1"/>
  <c r="M434"/>
  <c r="M435"/>
  <c r="M437"/>
  <c r="M438"/>
  <c r="M439"/>
  <c r="M440"/>
  <c r="K441"/>
  <c r="M441" s="1"/>
  <c r="M442"/>
  <c r="M443"/>
  <c r="M444"/>
  <c r="M445"/>
  <c r="M446"/>
  <c r="M450"/>
  <c r="M453"/>
  <c r="M467"/>
  <c r="K478"/>
  <c r="M478" s="1"/>
  <c r="M481"/>
  <c r="M484"/>
  <c r="K488"/>
  <c r="M488" s="1"/>
  <c r="M490"/>
  <c r="M495"/>
  <c r="M498"/>
  <c r="K505"/>
  <c r="K503" s="1"/>
  <c r="K548" s="1"/>
  <c r="M505"/>
  <c r="M503" s="1"/>
  <c r="M506"/>
  <c r="M507"/>
  <c r="M508"/>
  <c r="M510"/>
  <c r="M511"/>
  <c r="K512"/>
  <c r="M512" s="1"/>
  <c r="M513"/>
  <c r="M514"/>
  <c r="M516"/>
  <c r="M517"/>
  <c r="M518"/>
  <c r="M519"/>
  <c r="K520"/>
  <c r="M520" s="1"/>
  <c r="M521"/>
  <c r="M522"/>
  <c r="M523"/>
  <c r="M524"/>
  <c r="M525"/>
  <c r="M529"/>
  <c r="M532"/>
  <c r="M546"/>
  <c r="K557"/>
  <c r="M557" s="1"/>
  <c r="M560"/>
  <c r="M563"/>
  <c r="K567"/>
  <c r="M567" s="1"/>
  <c r="M569"/>
  <c r="M574"/>
  <c r="M577"/>
  <c r="K584"/>
  <c r="K582" s="1"/>
  <c r="K627" s="1"/>
  <c r="M584"/>
  <c r="M585"/>
  <c r="M586"/>
  <c r="M587"/>
  <c r="M589"/>
  <c r="M590"/>
  <c r="K591"/>
  <c r="M591" s="1"/>
  <c r="M592"/>
  <c r="M593"/>
  <c r="M595"/>
  <c r="M596"/>
  <c r="M597"/>
  <c r="M598"/>
  <c r="K599"/>
  <c r="M599" s="1"/>
  <c r="M600"/>
  <c r="M601"/>
  <c r="M602"/>
  <c r="M603"/>
  <c r="M604"/>
  <c r="M608"/>
  <c r="M611"/>
  <c r="M625"/>
  <c r="K636"/>
  <c r="M636" s="1"/>
  <c r="M639"/>
  <c r="M642"/>
  <c r="K646"/>
  <c r="M646" s="1"/>
  <c r="M648"/>
  <c r="M653"/>
  <c r="M656"/>
  <c r="K663"/>
  <c r="K661" s="1"/>
  <c r="M663"/>
  <c r="M661" s="1"/>
  <c r="M664"/>
  <c r="M665"/>
  <c r="M666"/>
  <c r="M668"/>
  <c r="M669"/>
  <c r="K670"/>
  <c r="M670" s="1"/>
  <c r="M671"/>
  <c r="M672"/>
  <c r="M674"/>
  <c r="M675"/>
  <c r="M676"/>
  <c r="M677"/>
  <c r="K678"/>
  <c r="M678" s="1"/>
  <c r="M679"/>
  <c r="M680"/>
  <c r="M681"/>
  <c r="M682"/>
  <c r="M683"/>
  <c r="M687"/>
  <c r="M690"/>
  <c r="M704"/>
  <c r="M705"/>
  <c r="K715"/>
  <c r="M715"/>
  <c r="M718"/>
  <c r="M721"/>
  <c r="K725"/>
  <c r="M725"/>
  <c r="M727"/>
  <c r="M732"/>
  <c r="M735"/>
  <c r="K742"/>
  <c r="K740" s="1"/>
  <c r="K785" s="1"/>
  <c r="M743"/>
  <c r="M744"/>
  <c r="M745"/>
  <c r="M747"/>
  <c r="M748"/>
  <c r="K749"/>
  <c r="M749"/>
  <c r="M750"/>
  <c r="M751"/>
  <c r="M753"/>
  <c r="M754"/>
  <c r="M755"/>
  <c r="M756"/>
  <c r="K757"/>
  <c r="M757"/>
  <c r="M758"/>
  <c r="M759"/>
  <c r="M760"/>
  <c r="M761"/>
  <c r="M762"/>
  <c r="M766"/>
  <c r="M769"/>
  <c r="M783"/>
  <c r="K795"/>
  <c r="M795"/>
  <c r="M798"/>
  <c r="M801"/>
  <c r="K805"/>
  <c r="M805"/>
  <c r="M807"/>
  <c r="M812"/>
  <c r="M815"/>
  <c r="K822"/>
  <c r="K820" s="1"/>
  <c r="K865" s="1"/>
  <c r="M823"/>
  <c r="M824"/>
  <c r="M825"/>
  <c r="M827"/>
  <c r="M828"/>
  <c r="K829"/>
  <c r="M829"/>
  <c r="M830"/>
  <c r="M831"/>
  <c r="M833"/>
  <c r="M834"/>
  <c r="M835"/>
  <c r="M836"/>
  <c r="K837"/>
  <c r="M837"/>
  <c r="M838"/>
  <c r="M839"/>
  <c r="M840"/>
  <c r="M841"/>
  <c r="M842"/>
  <c r="M846"/>
  <c r="M849"/>
  <c r="M863"/>
  <c r="M864"/>
  <c r="K874"/>
  <c r="M874" s="1"/>
  <c r="M877"/>
  <c r="M880"/>
  <c r="K884"/>
  <c r="M884" s="1"/>
  <c r="M886"/>
  <c r="M891"/>
  <c r="M894"/>
  <c r="K901"/>
  <c r="K899" s="1"/>
  <c r="K944" s="1"/>
  <c r="M901"/>
  <c r="M902"/>
  <c r="M903"/>
  <c r="M904"/>
  <c r="M906"/>
  <c r="M907"/>
  <c r="K908"/>
  <c r="M908" s="1"/>
  <c r="M909"/>
  <c r="M910"/>
  <c r="M912"/>
  <c r="M913"/>
  <c r="M914"/>
  <c r="M915"/>
  <c r="K916"/>
  <c r="M916" s="1"/>
  <c r="M917"/>
  <c r="M918"/>
  <c r="M919"/>
  <c r="M920"/>
  <c r="M921"/>
  <c r="M925"/>
  <c r="M928"/>
  <c r="M942"/>
  <c r="K953"/>
  <c r="M953" s="1"/>
  <c r="M956"/>
  <c r="M959"/>
  <c r="K963"/>
  <c r="M963" s="1"/>
  <c r="M965"/>
  <c r="M970"/>
  <c r="M973"/>
  <c r="K980"/>
  <c r="K978" s="1"/>
  <c r="K1021" s="1"/>
  <c r="M980"/>
  <c r="M978" s="1"/>
  <c r="M981"/>
  <c r="M982"/>
  <c r="M983"/>
  <c r="M985"/>
  <c r="K987"/>
  <c r="M987"/>
  <c r="M988"/>
  <c r="M989"/>
  <c r="M991"/>
  <c r="M992"/>
  <c r="M993"/>
  <c r="M994"/>
  <c r="K995"/>
  <c r="M995"/>
  <c r="M996"/>
  <c r="M997"/>
  <c r="M998"/>
  <c r="M999"/>
  <c r="M1000"/>
  <c r="M1004"/>
  <c r="M1007"/>
  <c r="K1030"/>
  <c r="M1030" s="1"/>
  <c r="M1033"/>
  <c r="M1036"/>
  <c r="K1040"/>
  <c r="M1040" s="1"/>
  <c r="M1042"/>
  <c r="M1047"/>
  <c r="M1050"/>
  <c r="K1057"/>
  <c r="K1055" s="1"/>
  <c r="M1057"/>
  <c r="M1058"/>
  <c r="M1059"/>
  <c r="M1060"/>
  <c r="M1062"/>
  <c r="M1063"/>
  <c r="K1064"/>
  <c r="M1064" s="1"/>
  <c r="M1065"/>
  <c r="M1066"/>
  <c r="M1068"/>
  <c r="M1069"/>
  <c r="M1070"/>
  <c r="M1071"/>
  <c r="K1072"/>
  <c r="M1072" s="1"/>
  <c r="M1073"/>
  <c r="M1074"/>
  <c r="M1075"/>
  <c r="M1076"/>
  <c r="M1077"/>
  <c r="M1081"/>
  <c r="M1084"/>
  <c r="K1107"/>
  <c r="M1107"/>
  <c r="M1110"/>
  <c r="M1113"/>
  <c r="K1117"/>
  <c r="M1117"/>
  <c r="M1119"/>
  <c r="M1124"/>
  <c r="M1127"/>
  <c r="K1134"/>
  <c r="K1132" s="1"/>
  <c r="K1177" s="1"/>
  <c r="M1135"/>
  <c r="M1136"/>
  <c r="M1137"/>
  <c r="M1139"/>
  <c r="M1140"/>
  <c r="K1141"/>
  <c r="M1141"/>
  <c r="M1142"/>
  <c r="M1143"/>
  <c r="M1145"/>
  <c r="M1146"/>
  <c r="M1147"/>
  <c r="M1148"/>
  <c r="K1149"/>
  <c r="M1149"/>
  <c r="M1150"/>
  <c r="M1151"/>
  <c r="M1152"/>
  <c r="M1153"/>
  <c r="M1154"/>
  <c r="M1158"/>
  <c r="M1161"/>
  <c r="M1175"/>
  <c r="K1186"/>
  <c r="M1186"/>
  <c r="M1189"/>
  <c r="M1192"/>
  <c r="K1196"/>
  <c r="M1196"/>
  <c r="M1198"/>
  <c r="M1203"/>
  <c r="M1206"/>
  <c r="K1213"/>
  <c r="K1211" s="1"/>
  <c r="K1254" s="1"/>
  <c r="M1214"/>
  <c r="M1215"/>
  <c r="M1216"/>
  <c r="M1218"/>
  <c r="K1220"/>
  <c r="M1220" s="1"/>
  <c r="M1221"/>
  <c r="M1222"/>
  <c r="M1224"/>
  <c r="M1225"/>
  <c r="M1226"/>
  <c r="M1227"/>
  <c r="K1228"/>
  <c r="M1228" s="1"/>
  <c r="M1229"/>
  <c r="M1230"/>
  <c r="M1231"/>
  <c r="M1232"/>
  <c r="M1233"/>
  <c r="M1237"/>
  <c r="M1240"/>
  <c r="K1263"/>
  <c r="M1263"/>
  <c r="M1266"/>
  <c r="M1269"/>
  <c r="K1273"/>
  <c r="M1273"/>
  <c r="M1275"/>
  <c r="M1280"/>
  <c r="M1283"/>
  <c r="K1290"/>
  <c r="K1288" s="1"/>
  <c r="K1331" s="1"/>
  <c r="M1291"/>
  <c r="M1292"/>
  <c r="M1293"/>
  <c r="M1295"/>
  <c r="M1296"/>
  <c r="K1297"/>
  <c r="M1297"/>
  <c r="M1298"/>
  <c r="M1299"/>
  <c r="M1301"/>
  <c r="M1302"/>
  <c r="M1303"/>
  <c r="M1304"/>
  <c r="K1305"/>
  <c r="M1305"/>
  <c r="M1306"/>
  <c r="M1307"/>
  <c r="M1308"/>
  <c r="M1309"/>
  <c r="M1310"/>
  <c r="M1314"/>
  <c r="M1317"/>
  <c r="K1340"/>
  <c r="M1340" s="1"/>
  <c r="M1343"/>
  <c r="M1346"/>
  <c r="K1350"/>
  <c r="M1350" s="1"/>
  <c r="M1352"/>
  <c r="M1357"/>
  <c r="M1360"/>
  <c r="K1367"/>
  <c r="K1365" s="1"/>
  <c r="K1410" s="1"/>
  <c r="M1367"/>
  <c r="M1368"/>
  <c r="M1369"/>
  <c r="M1370"/>
  <c r="M1372"/>
  <c r="M1373"/>
  <c r="K1374"/>
  <c r="M1374" s="1"/>
  <c r="M1375"/>
  <c r="M1376"/>
  <c r="M1378"/>
  <c r="M1379"/>
  <c r="M1380"/>
  <c r="M1381"/>
  <c r="K1382"/>
  <c r="M1382" s="1"/>
  <c r="M1383"/>
  <c r="M1384"/>
  <c r="M1385"/>
  <c r="M1386"/>
  <c r="M1387"/>
  <c r="M1391"/>
  <c r="M1394"/>
  <c r="M1408"/>
  <c r="K1419"/>
  <c r="M1419" s="1"/>
  <c r="M1422"/>
  <c r="M1425"/>
  <c r="K1429"/>
  <c r="M1429" s="1"/>
  <c r="M1431"/>
  <c r="M1436"/>
  <c r="M1439"/>
  <c r="K1446"/>
  <c r="K1444" s="1"/>
  <c r="K1489" s="1"/>
  <c r="M1446"/>
  <c r="M1444" s="1"/>
  <c r="M1447"/>
  <c r="M1448"/>
  <c r="M1449"/>
  <c r="M1451"/>
  <c r="M1452"/>
  <c r="K1453"/>
  <c r="M1453" s="1"/>
  <c r="M1454"/>
  <c r="M1455"/>
  <c r="M1457"/>
  <c r="M1458"/>
  <c r="M1459"/>
  <c r="M1460"/>
  <c r="K1461"/>
  <c r="M1461" s="1"/>
  <c r="M1462"/>
  <c r="M1463"/>
  <c r="M1464"/>
  <c r="M1465"/>
  <c r="M1466"/>
  <c r="M1470"/>
  <c r="M1473"/>
  <c r="M1487"/>
  <c r="K1498"/>
  <c r="M1498" s="1"/>
  <c r="M1501"/>
  <c r="M1504"/>
  <c r="K1508"/>
  <c r="M1508" s="1"/>
  <c r="M1510"/>
  <c r="M1515"/>
  <c r="M1518"/>
  <c r="K1525"/>
  <c r="K1523" s="1"/>
  <c r="K1568" s="1"/>
  <c r="M1525"/>
  <c r="M1526"/>
  <c r="M1527"/>
  <c r="M1528"/>
  <c r="M1530"/>
  <c r="M1531"/>
  <c r="K1532"/>
  <c r="M1532" s="1"/>
  <c r="M1533"/>
  <c r="M1534"/>
  <c r="M1536"/>
  <c r="M1537"/>
  <c r="M1538"/>
  <c r="M1539"/>
  <c r="K1540"/>
  <c r="M1540" s="1"/>
  <c r="M1541"/>
  <c r="M1542"/>
  <c r="M1543"/>
  <c r="M1544"/>
  <c r="M1545"/>
  <c r="M1549"/>
  <c r="M1552"/>
  <c r="M1566"/>
  <c r="K1577"/>
  <c r="M1577" s="1"/>
  <c r="M1580"/>
  <c r="M1583"/>
  <c r="K1587"/>
  <c r="M1587" s="1"/>
  <c r="M1589"/>
  <c r="M1594"/>
  <c r="M1597"/>
  <c r="K1604"/>
  <c r="K1602" s="1"/>
  <c r="K1645" s="1"/>
  <c r="M1604"/>
  <c r="M1602" s="1"/>
  <c r="M1605"/>
  <c r="M1606"/>
  <c r="M1607"/>
  <c r="M1609"/>
  <c r="K1611"/>
  <c r="M1611"/>
  <c r="M1612"/>
  <c r="M1613"/>
  <c r="M1615"/>
  <c r="M1616"/>
  <c r="M1617"/>
  <c r="M1618"/>
  <c r="K1619"/>
  <c r="M1619"/>
  <c r="M1620"/>
  <c r="M1621"/>
  <c r="M1622"/>
  <c r="M1623"/>
  <c r="M1624"/>
  <c r="M1628"/>
  <c r="M1631"/>
  <c r="K1655"/>
  <c r="M1655" s="1"/>
  <c r="M1658"/>
  <c r="M1661"/>
  <c r="K1665"/>
  <c r="M1665" s="1"/>
  <c r="M1667"/>
  <c r="M1672"/>
  <c r="M1675"/>
  <c r="K1682"/>
  <c r="K1680" s="1"/>
  <c r="M1682"/>
  <c r="M1683"/>
  <c r="M1684"/>
  <c r="M1685"/>
  <c r="M1687"/>
  <c r="M1688"/>
  <c r="K1689"/>
  <c r="M1689" s="1"/>
  <c r="M1690"/>
  <c r="M1691"/>
  <c r="M1693"/>
  <c r="M1694"/>
  <c r="M1695"/>
  <c r="M1696"/>
  <c r="K1697"/>
  <c r="M1697" s="1"/>
  <c r="M1698"/>
  <c r="M1699"/>
  <c r="M1700"/>
  <c r="M1701"/>
  <c r="M1702"/>
  <c r="M1706"/>
  <c r="M1709"/>
  <c r="M1723"/>
  <c r="M1724"/>
  <c r="K1734"/>
  <c r="M1734"/>
  <c r="M1737"/>
  <c r="M1740"/>
  <c r="K1744"/>
  <c r="M1744"/>
  <c r="M1746"/>
  <c r="M1751"/>
  <c r="M1754"/>
  <c r="K1761"/>
  <c r="K1759" s="1"/>
  <c r="K1804" s="1"/>
  <c r="M1762"/>
  <c r="M1763"/>
  <c r="M1764"/>
  <c r="M1766"/>
  <c r="M1767"/>
  <c r="K1768"/>
  <c r="M1768"/>
  <c r="M1769"/>
  <c r="M1770"/>
  <c r="M1772"/>
  <c r="M1773"/>
  <c r="M1774"/>
  <c r="M1775"/>
  <c r="K1776"/>
  <c r="M1776"/>
  <c r="M1777"/>
  <c r="M1778"/>
  <c r="M1779"/>
  <c r="M1780"/>
  <c r="M1781"/>
  <c r="M1785"/>
  <c r="M1788"/>
  <c r="M1802"/>
  <c r="M1803"/>
  <c r="K1813"/>
  <c r="M1813" s="1"/>
  <c r="M1816"/>
  <c r="M1819"/>
  <c r="K1823"/>
  <c r="M1823" s="1"/>
  <c r="M1825"/>
  <c r="M1830"/>
  <c r="M1833"/>
  <c r="K1840"/>
  <c r="K1838" s="1"/>
  <c r="K1881" s="1"/>
  <c r="M1840"/>
  <c r="M1838" s="1"/>
  <c r="M1841"/>
  <c r="M1842"/>
  <c r="M1843"/>
  <c r="M1845"/>
  <c r="K1847"/>
  <c r="M1847"/>
  <c r="M1848"/>
  <c r="M1849"/>
  <c r="M1851"/>
  <c r="M1852"/>
  <c r="M1853"/>
  <c r="M1854"/>
  <c r="K1855"/>
  <c r="M1855"/>
  <c r="M1856"/>
  <c r="M1857"/>
  <c r="M1858"/>
  <c r="M1859"/>
  <c r="M1860"/>
  <c r="M1864"/>
  <c r="M1867"/>
  <c r="K1890"/>
  <c r="M1890" s="1"/>
  <c r="M1893"/>
  <c r="M1896"/>
  <c r="K1900"/>
  <c r="M1900" s="1"/>
  <c r="M1902"/>
  <c r="M1907"/>
  <c r="M1910"/>
  <c r="K1917"/>
  <c r="K1915" s="1"/>
  <c r="K1960" s="1"/>
  <c r="M1917"/>
  <c r="M1915" s="1"/>
  <c r="M1918"/>
  <c r="M1919"/>
  <c r="M1920"/>
  <c r="M1922"/>
  <c r="M1923"/>
  <c r="K1924"/>
  <c r="M1924" s="1"/>
  <c r="M1925"/>
  <c r="M1926"/>
  <c r="M1928"/>
  <c r="M1929"/>
  <c r="M1930"/>
  <c r="M1931"/>
  <c r="K1932"/>
  <c r="M1932" s="1"/>
  <c r="M1933"/>
  <c r="M1934"/>
  <c r="M1935"/>
  <c r="M1936"/>
  <c r="M1937"/>
  <c r="M1941"/>
  <c r="M1944"/>
  <c r="M1958"/>
  <c r="K1969"/>
  <c r="M1969" s="1"/>
  <c r="M1972"/>
  <c r="M1975"/>
  <c r="K1979"/>
  <c r="M1979" s="1"/>
  <c r="M1981"/>
  <c r="M1986"/>
  <c r="M1989"/>
  <c r="K1996"/>
  <c r="K1994" s="1"/>
  <c r="K2037" s="1"/>
  <c r="M1996"/>
  <c r="M1994" s="1"/>
  <c r="M1997"/>
  <c r="M1998"/>
  <c r="M1999"/>
  <c r="M2001"/>
  <c r="K2003"/>
  <c r="M2003"/>
  <c r="M2004"/>
  <c r="M2005"/>
  <c r="M2007"/>
  <c r="M2008"/>
  <c r="M2009"/>
  <c r="M2010"/>
  <c r="K2011"/>
  <c r="M2011"/>
  <c r="M2012"/>
  <c r="M2013"/>
  <c r="M2014"/>
  <c r="M2015"/>
  <c r="M2016"/>
  <c r="M2020"/>
  <c r="M2023"/>
  <c r="K2046"/>
  <c r="M2046" s="1"/>
  <c r="M2049"/>
  <c r="M2052"/>
  <c r="K2056"/>
  <c r="M2056" s="1"/>
  <c r="M2058"/>
  <c r="M2063"/>
  <c r="M2066"/>
  <c r="K2073"/>
  <c r="K2071" s="1"/>
  <c r="K2114" s="1"/>
  <c r="M2073"/>
  <c r="M2071" s="1"/>
  <c r="M2074"/>
  <c r="M2075"/>
  <c r="M2076"/>
  <c r="M2078"/>
  <c r="M2079"/>
  <c r="K2080"/>
  <c r="M2080" s="1"/>
  <c r="M2081"/>
  <c r="M2082"/>
  <c r="M2084"/>
  <c r="M2085"/>
  <c r="M2086"/>
  <c r="M2087"/>
  <c r="K2088"/>
  <c r="M2088" s="1"/>
  <c r="M2089"/>
  <c r="M2090"/>
  <c r="M2091"/>
  <c r="M2092"/>
  <c r="M2093"/>
  <c r="M2097"/>
  <c r="M2100"/>
  <c r="K2123"/>
  <c r="M2123"/>
  <c r="M2126"/>
  <c r="M2129"/>
  <c r="K2133"/>
  <c r="M2133"/>
  <c r="M2135"/>
  <c r="M2140"/>
  <c r="M2143"/>
  <c r="K2150"/>
  <c r="K2148" s="1"/>
  <c r="K2191" s="1"/>
  <c r="M2151"/>
  <c r="M2152"/>
  <c r="M2153"/>
  <c r="M2155"/>
  <c r="K2157"/>
  <c r="M2157" s="1"/>
  <c r="M2158"/>
  <c r="M2159"/>
  <c r="M2161"/>
  <c r="M2162"/>
  <c r="M2163"/>
  <c r="M2164"/>
  <c r="K2165"/>
  <c r="M2165" s="1"/>
  <c r="M2166"/>
  <c r="M2167"/>
  <c r="M2168"/>
  <c r="M2169"/>
  <c r="M2170"/>
  <c r="M2174"/>
  <c r="M2177"/>
  <c r="K2201"/>
  <c r="M2201"/>
  <c r="M2204"/>
  <c r="M2207"/>
  <c r="K2211"/>
  <c r="M2211"/>
  <c r="M2213"/>
  <c r="M2218"/>
  <c r="M2221"/>
  <c r="K2228"/>
  <c r="K2226" s="1"/>
  <c r="K2268" s="1"/>
  <c r="M2229"/>
  <c r="M2230"/>
  <c r="M2231"/>
  <c r="M2233"/>
  <c r="M2234"/>
  <c r="K2235"/>
  <c r="M2235"/>
  <c r="M2236"/>
  <c r="M2237"/>
  <c r="M2239"/>
  <c r="M2240"/>
  <c r="M2241"/>
  <c r="M2242"/>
  <c r="K2243"/>
  <c r="M2243"/>
  <c r="M2244"/>
  <c r="M2245"/>
  <c r="M2246"/>
  <c r="M2247"/>
  <c r="M2251"/>
  <c r="M2254"/>
  <c r="K2278"/>
  <c r="M2278"/>
  <c r="M2281"/>
  <c r="M2284"/>
  <c r="K2288"/>
  <c r="M2288"/>
  <c r="M2290"/>
  <c r="M2295"/>
  <c r="M2298"/>
  <c r="K2305"/>
  <c r="K2303" s="1"/>
  <c r="K2348" s="1"/>
  <c r="M2306"/>
  <c r="M2307"/>
  <c r="M2308"/>
  <c r="M2310"/>
  <c r="M2311"/>
  <c r="K2312"/>
  <c r="M2312"/>
  <c r="M2313"/>
  <c r="M2314"/>
  <c r="M2316"/>
  <c r="M2317"/>
  <c r="M2318"/>
  <c r="M2319"/>
  <c r="K2320"/>
  <c r="M2320"/>
  <c r="M2321"/>
  <c r="M2322"/>
  <c r="M2323"/>
  <c r="M2324"/>
  <c r="M2325"/>
  <c r="M2329"/>
  <c r="M2332"/>
  <c r="M2346"/>
  <c r="K2357"/>
  <c r="M2357"/>
  <c r="M2360"/>
  <c r="M2363"/>
  <c r="K2367"/>
  <c r="M2367"/>
  <c r="M2369"/>
  <c r="M2374"/>
  <c r="M2377"/>
  <c r="K2384"/>
  <c r="M2384" s="1"/>
  <c r="M2385"/>
  <c r="M2386"/>
  <c r="M2387"/>
  <c r="M2389"/>
  <c r="M2390"/>
  <c r="K2391"/>
  <c r="K2382" s="1"/>
  <c r="K2427" s="1"/>
  <c r="M2392"/>
  <c r="M2393"/>
  <c r="M2395"/>
  <c r="M2396"/>
  <c r="M2397"/>
  <c r="M2398"/>
  <c r="K2399"/>
  <c r="M2399"/>
  <c r="M2400"/>
  <c r="M2401"/>
  <c r="M2402"/>
  <c r="M2403"/>
  <c r="M2404"/>
  <c r="M2408"/>
  <c r="M2411"/>
  <c r="M2425"/>
  <c r="K2436"/>
  <c r="M2436"/>
  <c r="M2439"/>
  <c r="M2442"/>
  <c r="K2446"/>
  <c r="M2446"/>
  <c r="M2448"/>
  <c r="M2453"/>
  <c r="M2456"/>
  <c r="K2463"/>
  <c r="K2461" s="1"/>
  <c r="K2506" s="1"/>
  <c r="M2464"/>
  <c r="M2465"/>
  <c r="M2466"/>
  <c r="M2468"/>
  <c r="M2469"/>
  <c r="K2470"/>
  <c r="M2470"/>
  <c r="M2471"/>
  <c r="M2472"/>
  <c r="M2474"/>
  <c r="M2475"/>
  <c r="M2476"/>
  <c r="M2477"/>
  <c r="K2478"/>
  <c r="M2478" s="1"/>
  <c r="M2479"/>
  <c r="M2480"/>
  <c r="M2481"/>
  <c r="M2482"/>
  <c r="M2483"/>
  <c r="M2487"/>
  <c r="M2490"/>
  <c r="M2504"/>
  <c r="K2515"/>
  <c r="M2515"/>
  <c r="M2518"/>
  <c r="M2521"/>
  <c r="K2525"/>
  <c r="M2525" s="1"/>
  <c r="M2527"/>
  <c r="M2532"/>
  <c r="M2535"/>
  <c r="K2542"/>
  <c r="K2540" s="1"/>
  <c r="K2585" s="1"/>
  <c r="M2543"/>
  <c r="M2544"/>
  <c r="M2545"/>
  <c r="M2547"/>
  <c r="M2548"/>
  <c r="K2549"/>
  <c r="M2549" s="1"/>
  <c r="M2550"/>
  <c r="M2551"/>
  <c r="M2553"/>
  <c r="M2554"/>
  <c r="M2555"/>
  <c r="M2556"/>
  <c r="K2557"/>
  <c r="M2557" s="1"/>
  <c r="M2558"/>
  <c r="M2559"/>
  <c r="M2560"/>
  <c r="M2561"/>
  <c r="M2562"/>
  <c r="M2566"/>
  <c r="M2569"/>
  <c r="M2583"/>
  <c r="K2594"/>
  <c r="M2594" s="1"/>
  <c r="M2597"/>
  <c r="M2600"/>
  <c r="K2604"/>
  <c r="M2604" s="1"/>
  <c r="M2606"/>
  <c r="M2611"/>
  <c r="M2614"/>
  <c r="K2621"/>
  <c r="K2619" s="1"/>
  <c r="K2661" s="1"/>
  <c r="M2622"/>
  <c r="M2623"/>
  <c r="M2624"/>
  <c r="M2626"/>
  <c r="K2628"/>
  <c r="M2628" s="1"/>
  <c r="M2629"/>
  <c r="M2630"/>
  <c r="M2632"/>
  <c r="M2633"/>
  <c r="M2634"/>
  <c r="M2635"/>
  <c r="K2636"/>
  <c r="M2636" s="1"/>
  <c r="M2637"/>
  <c r="M2638"/>
  <c r="M2639"/>
  <c r="M2640"/>
  <c r="M2644"/>
  <c r="M2647"/>
  <c r="K2670"/>
  <c r="M2670" s="1"/>
  <c r="M2673"/>
  <c r="M2676"/>
  <c r="K2680"/>
  <c r="M2680" s="1"/>
  <c r="M2682"/>
  <c r="M2687"/>
  <c r="M2690"/>
  <c r="K2697"/>
  <c r="K2695" s="1"/>
  <c r="K2737" s="1"/>
  <c r="M2697"/>
  <c r="M2698"/>
  <c r="M2699"/>
  <c r="M2700"/>
  <c r="M2702"/>
  <c r="K2704"/>
  <c r="M2704" s="1"/>
  <c r="M2705"/>
  <c r="M2706"/>
  <c r="M2708"/>
  <c r="M2709"/>
  <c r="M2710"/>
  <c r="M2711"/>
  <c r="K2712"/>
  <c r="M2712" s="1"/>
  <c r="M2713"/>
  <c r="M2714"/>
  <c r="M2715"/>
  <c r="M2716"/>
  <c r="M2720"/>
  <c r="M2723"/>
  <c r="K2746"/>
  <c r="M2746"/>
  <c r="M2749"/>
  <c r="M2752"/>
  <c r="K2756"/>
  <c r="M2756"/>
  <c r="M2758"/>
  <c r="M2763"/>
  <c r="M2766"/>
  <c r="K2773"/>
  <c r="K2771" s="1"/>
  <c r="K2815" s="1"/>
  <c r="M2774"/>
  <c r="M2775"/>
  <c r="M2776"/>
  <c r="M2778"/>
  <c r="K2780"/>
  <c r="M2780" s="1"/>
  <c r="M2781"/>
  <c r="M2782"/>
  <c r="M2784"/>
  <c r="M2785"/>
  <c r="M2786"/>
  <c r="M2787"/>
  <c r="K2788"/>
  <c r="M2788" s="1"/>
  <c r="M2789"/>
  <c r="M2790"/>
  <c r="M2791"/>
  <c r="M2792"/>
  <c r="M2796"/>
  <c r="M2799"/>
  <c r="M2813"/>
  <c r="K2824"/>
  <c r="M2824"/>
  <c r="M2827"/>
  <c r="M2830"/>
  <c r="K2834"/>
  <c r="M2834"/>
  <c r="M2836"/>
  <c r="M2841"/>
  <c r="M2844"/>
  <c r="K2851"/>
  <c r="K2849" s="1"/>
  <c r="K2891" s="1"/>
  <c r="M2852"/>
  <c r="M2853"/>
  <c r="M2854"/>
  <c r="M2856"/>
  <c r="K2858"/>
  <c r="M2858" s="1"/>
  <c r="M2859"/>
  <c r="M2860"/>
  <c r="M2862"/>
  <c r="M2863"/>
  <c r="M2864"/>
  <c r="M2865"/>
  <c r="K2866"/>
  <c r="M2866" s="1"/>
  <c r="M2867"/>
  <c r="M2868"/>
  <c r="M2869"/>
  <c r="M2870"/>
  <c r="M2874"/>
  <c r="M2877"/>
  <c r="K2900"/>
  <c r="M2900" s="1"/>
  <c r="M2903"/>
  <c r="M2906"/>
  <c r="K2910"/>
  <c r="M2910" s="1"/>
  <c r="M2912"/>
  <c r="M2917"/>
  <c r="M2920"/>
  <c r="K2927"/>
  <c r="K2925" s="1"/>
  <c r="K2967" s="1"/>
  <c r="M2928"/>
  <c r="M2929"/>
  <c r="M2930"/>
  <c r="M2932"/>
  <c r="K2934"/>
  <c r="M2934"/>
  <c r="M2935"/>
  <c r="M2936"/>
  <c r="M2938"/>
  <c r="M2939"/>
  <c r="M2940"/>
  <c r="M2941"/>
  <c r="K2942"/>
  <c r="M2942"/>
  <c r="M2943"/>
  <c r="M2944"/>
  <c r="M2945"/>
  <c r="M2946"/>
  <c r="M2950"/>
  <c r="M2953"/>
  <c r="K2976"/>
  <c r="M2976" s="1"/>
  <c r="M2979"/>
  <c r="M2982"/>
  <c r="K2986"/>
  <c r="M2986" s="1"/>
  <c r="M2988"/>
  <c r="M2993"/>
  <c r="M2996"/>
  <c r="K3003"/>
  <c r="K3001" s="1"/>
  <c r="K3043" s="1"/>
  <c r="M3004"/>
  <c r="M3005"/>
  <c r="M3006"/>
  <c r="M3008"/>
  <c r="K3010"/>
  <c r="M3010" s="1"/>
  <c r="M3011"/>
  <c r="M3012"/>
  <c r="M3014"/>
  <c r="M3015"/>
  <c r="M3016"/>
  <c r="M3017"/>
  <c r="K3018"/>
  <c r="M3018" s="1"/>
  <c r="M3019"/>
  <c r="M3020"/>
  <c r="M3021"/>
  <c r="M3022"/>
  <c r="M3026"/>
  <c r="M3029"/>
  <c r="K3052"/>
  <c r="M3052" s="1"/>
  <c r="M3055"/>
  <c r="M3058"/>
  <c r="K3062"/>
  <c r="M3062" s="1"/>
  <c r="M3064"/>
  <c r="M3069"/>
  <c r="M3072"/>
  <c r="K3079"/>
  <c r="K3077" s="1"/>
  <c r="K3122" s="1"/>
  <c r="M3079"/>
  <c r="M3077" s="1"/>
  <c r="M3080"/>
  <c r="M3081"/>
  <c r="M3082"/>
  <c r="M3084"/>
  <c r="M3085"/>
  <c r="K3086"/>
  <c r="M3086" s="1"/>
  <c r="M3087"/>
  <c r="M3088"/>
  <c r="M3090"/>
  <c r="M3091"/>
  <c r="M3092"/>
  <c r="M3093"/>
  <c r="K3094"/>
  <c r="M3094" s="1"/>
  <c r="M3095"/>
  <c r="M3096"/>
  <c r="M3097"/>
  <c r="M3098"/>
  <c r="M3099"/>
  <c r="M3103"/>
  <c r="M3106"/>
  <c r="M3120"/>
  <c r="K3131"/>
  <c r="M3131" s="1"/>
  <c r="M3134"/>
  <c r="M3137"/>
  <c r="K3141"/>
  <c r="M3141" s="1"/>
  <c r="M3143"/>
  <c r="M3148"/>
  <c r="M3151"/>
  <c r="K3158"/>
  <c r="K3156" s="1"/>
  <c r="K3199" s="1"/>
  <c r="M3159"/>
  <c r="M3160"/>
  <c r="M3161"/>
  <c r="M3163"/>
  <c r="K3165"/>
  <c r="M3165" s="1"/>
  <c r="M3166"/>
  <c r="M3167"/>
  <c r="M3169"/>
  <c r="M3170"/>
  <c r="M3171"/>
  <c r="M3172"/>
  <c r="K3173"/>
  <c r="M3173" s="1"/>
  <c r="M3174"/>
  <c r="M3175"/>
  <c r="M3176"/>
  <c r="M3177"/>
  <c r="M3178"/>
  <c r="M3182"/>
  <c r="M3185"/>
  <c r="K3208"/>
  <c r="M3208" s="1"/>
  <c r="M3211"/>
  <c r="M3214"/>
  <c r="K3218"/>
  <c r="M3218" s="1"/>
  <c r="M3220"/>
  <c r="M3225"/>
  <c r="M3228"/>
  <c r="K3235"/>
  <c r="K3233" s="1"/>
  <c r="K3276" s="1"/>
  <c r="M3236"/>
  <c r="M3237"/>
  <c r="M3238"/>
  <c r="M3240"/>
  <c r="K3242"/>
  <c r="M3242" s="1"/>
  <c r="M3243"/>
  <c r="M3244"/>
  <c r="M3246"/>
  <c r="M3247"/>
  <c r="M3248"/>
  <c r="M3249"/>
  <c r="K3250"/>
  <c r="M3250" s="1"/>
  <c r="M3251"/>
  <c r="M3252"/>
  <c r="M3253"/>
  <c r="M3254"/>
  <c r="M3255"/>
  <c r="M3259"/>
  <c r="M3262"/>
  <c r="K3285"/>
  <c r="M3285"/>
  <c r="M3288"/>
  <c r="M3291"/>
  <c r="K3295"/>
  <c r="M3295"/>
  <c r="M3297"/>
  <c r="M3302"/>
  <c r="M3305"/>
  <c r="K3312"/>
  <c r="K3310" s="1"/>
  <c r="K3353" s="1"/>
  <c r="M3313"/>
  <c r="M3314"/>
  <c r="M3315"/>
  <c r="M3317"/>
  <c r="K3319"/>
  <c r="M3319" s="1"/>
  <c r="M3320"/>
  <c r="M3321"/>
  <c r="M3323"/>
  <c r="M3324"/>
  <c r="M3325"/>
  <c r="M3326"/>
  <c r="K3327"/>
  <c r="M3327" s="1"/>
  <c r="M3328"/>
  <c r="M3329"/>
  <c r="M3330"/>
  <c r="M3331"/>
  <c r="M3332"/>
  <c r="M3336"/>
  <c r="M3339"/>
  <c r="K3362"/>
  <c r="M3362"/>
  <c r="M3365"/>
  <c r="M3368"/>
  <c r="K3372"/>
  <c r="M3372" s="1"/>
  <c r="M3374"/>
  <c r="M3379"/>
  <c r="M3382"/>
  <c r="K3389"/>
  <c r="K3387" s="1"/>
  <c r="K3430" s="1"/>
  <c r="M3390"/>
  <c r="M3391"/>
  <c r="M3392"/>
  <c r="M3394"/>
  <c r="K3396"/>
  <c r="M3396" s="1"/>
  <c r="M3397"/>
  <c r="M3398"/>
  <c r="M3400"/>
  <c r="M3401"/>
  <c r="M3402"/>
  <c r="M3403"/>
  <c r="K3404"/>
  <c r="M3404" s="1"/>
  <c r="M3405"/>
  <c r="M3406"/>
  <c r="M3407"/>
  <c r="M3408"/>
  <c r="M3409"/>
  <c r="M3413"/>
  <c r="M3416"/>
  <c r="K3439"/>
  <c r="M3439"/>
  <c r="M3442"/>
  <c r="M3445"/>
  <c r="K3449"/>
  <c r="M3449"/>
  <c r="M3451"/>
  <c r="M3456"/>
  <c r="M3459"/>
  <c r="K3466"/>
  <c r="K3464" s="1"/>
  <c r="K3509" s="1"/>
  <c r="M3467"/>
  <c r="M3468"/>
  <c r="M3469"/>
  <c r="M3471"/>
  <c r="M3472"/>
  <c r="K3473"/>
  <c r="M3473" s="1"/>
  <c r="M3474"/>
  <c r="M3475"/>
  <c r="M3477"/>
  <c r="M3478"/>
  <c r="M3479"/>
  <c r="M3480"/>
  <c r="K3481"/>
  <c r="M3481" s="1"/>
  <c r="M3482"/>
  <c r="M3483"/>
  <c r="M3484"/>
  <c r="M3485"/>
  <c r="M3486"/>
  <c r="M3490"/>
  <c r="M3493"/>
  <c r="M3507"/>
  <c r="M3508"/>
  <c r="K3518"/>
  <c r="M3518" s="1"/>
  <c r="M3521"/>
  <c r="M3524"/>
  <c r="K3528"/>
  <c r="M3528" s="1"/>
  <c r="M3530"/>
  <c r="M3535"/>
  <c r="M3538"/>
  <c r="K3545"/>
  <c r="K3543" s="1"/>
  <c r="K3592" s="1"/>
  <c r="M3546"/>
  <c r="M3547"/>
  <c r="M3548"/>
  <c r="M3550"/>
  <c r="M3551"/>
  <c r="K3552"/>
  <c r="M3552" s="1"/>
  <c r="M3553"/>
  <c r="M3554"/>
  <c r="M3556"/>
  <c r="M3557"/>
  <c r="M3560"/>
  <c r="M3561"/>
  <c r="K3562"/>
  <c r="M3562" s="1"/>
  <c r="M3563"/>
  <c r="M3564"/>
  <c r="M3566"/>
  <c r="M3567"/>
  <c r="M3568"/>
  <c r="M3569"/>
  <c r="M3573"/>
  <c r="M3576"/>
  <c r="M3590"/>
  <c r="K3602"/>
  <c r="M3602" s="1"/>
  <c r="M3605"/>
  <c r="M3608"/>
  <c r="K3612"/>
  <c r="M3612" s="1"/>
  <c r="M3614"/>
  <c r="M3619"/>
  <c r="M3622"/>
  <c r="K3629"/>
  <c r="M3629" s="1"/>
  <c r="M3630"/>
  <c r="M3631"/>
  <c r="M3632"/>
  <c r="M3634"/>
  <c r="K3636"/>
  <c r="M3636" s="1"/>
  <c r="M3637"/>
  <c r="M3638"/>
  <c r="M3640"/>
  <c r="M3641"/>
  <c r="M3642"/>
  <c r="M3643"/>
  <c r="K3644"/>
  <c r="M3644" s="1"/>
  <c r="M3645"/>
  <c r="M3646"/>
  <c r="M3647"/>
  <c r="M3648"/>
  <c r="M3649"/>
  <c r="M3653"/>
  <c r="M3656"/>
  <c r="K9" i="18"/>
  <c r="M9" s="1"/>
  <c r="M12"/>
  <c r="M15"/>
  <c r="K19"/>
  <c r="M19" s="1"/>
  <c r="M21"/>
  <c r="M26"/>
  <c r="M29"/>
  <c r="K36"/>
  <c r="K34" s="1"/>
  <c r="K79" s="1"/>
  <c r="M37"/>
  <c r="M38"/>
  <c r="M39"/>
  <c r="M41"/>
  <c r="M42"/>
  <c r="K43"/>
  <c r="M43"/>
  <c r="M44"/>
  <c r="M45"/>
  <c r="M47"/>
  <c r="M48"/>
  <c r="M49"/>
  <c r="M50"/>
  <c r="K51"/>
  <c r="M51"/>
  <c r="M52"/>
  <c r="M53"/>
  <c r="M54"/>
  <c r="M55"/>
  <c r="M56"/>
  <c r="M60"/>
  <c r="M63"/>
  <c r="M77"/>
  <c r="M78"/>
  <c r="K88"/>
  <c r="M88" s="1"/>
  <c r="M91"/>
  <c r="M94"/>
  <c r="K98"/>
  <c r="M98" s="1"/>
  <c r="M100"/>
  <c r="M105"/>
  <c r="M108"/>
  <c r="K115"/>
  <c r="M115"/>
  <c r="M113" s="1"/>
  <c r="M116"/>
  <c r="M117"/>
  <c r="M118"/>
  <c r="M120"/>
  <c r="M121"/>
  <c r="K122"/>
  <c r="M122" s="1"/>
  <c r="M123"/>
  <c r="M124"/>
  <c r="M126"/>
  <c r="M127"/>
  <c r="M130"/>
  <c r="M131"/>
  <c r="K132"/>
  <c r="M132" s="1"/>
  <c r="M133"/>
  <c r="M134"/>
  <c r="M136"/>
  <c r="M137"/>
  <c r="M138"/>
  <c r="M139"/>
  <c r="M143"/>
  <c r="M146"/>
  <c r="M160"/>
  <c r="K9" i="17"/>
  <c r="M9"/>
  <c r="M12"/>
  <c r="M15"/>
  <c r="K19"/>
  <c r="M19"/>
  <c r="M21"/>
  <c r="M26"/>
  <c r="M29"/>
  <c r="K36"/>
  <c r="M36" s="1"/>
  <c r="M34" s="1"/>
  <c r="M79" s="1"/>
  <c r="M37"/>
  <c r="M38"/>
  <c r="M39"/>
  <c r="M41"/>
  <c r="M42"/>
  <c r="K43"/>
  <c r="M43" s="1"/>
  <c r="M44"/>
  <c r="M45"/>
  <c r="M47"/>
  <c r="M48"/>
  <c r="M49"/>
  <c r="M50"/>
  <c r="K51"/>
  <c r="M51" s="1"/>
  <c r="M52"/>
  <c r="M53"/>
  <c r="M54"/>
  <c r="M55"/>
  <c r="M56"/>
  <c r="M60"/>
  <c r="M63"/>
  <c r="M77"/>
  <c r="K88"/>
  <c r="M88" s="1"/>
  <c r="M91"/>
  <c r="M94"/>
  <c r="K98"/>
  <c r="M98" s="1"/>
  <c r="M100"/>
  <c r="M105"/>
  <c r="M108"/>
  <c r="K115"/>
  <c r="K113" s="1"/>
  <c r="K158" s="1"/>
  <c r="M115"/>
  <c r="M116"/>
  <c r="M117"/>
  <c r="M118"/>
  <c r="M120"/>
  <c r="M121"/>
  <c r="K122"/>
  <c r="M122" s="1"/>
  <c r="M123"/>
  <c r="M124"/>
  <c r="M126"/>
  <c r="M127"/>
  <c r="M128"/>
  <c r="M129"/>
  <c r="K130"/>
  <c r="M130" s="1"/>
  <c r="M131"/>
  <c r="M132"/>
  <c r="M133"/>
  <c r="M134"/>
  <c r="M135"/>
  <c r="M139"/>
  <c r="M142"/>
  <c r="M156"/>
  <c r="K167"/>
  <c r="M167" s="1"/>
  <c r="M170"/>
  <c r="M173"/>
  <c r="K177"/>
  <c r="M177" s="1"/>
  <c r="M179"/>
  <c r="M184"/>
  <c r="M187"/>
  <c r="K194"/>
  <c r="M194"/>
  <c r="M195"/>
  <c r="M196"/>
  <c r="M197"/>
  <c r="M199"/>
  <c r="M200"/>
  <c r="K201"/>
  <c r="M201" s="1"/>
  <c r="M202"/>
  <c r="M203"/>
  <c r="M205"/>
  <c r="M206"/>
  <c r="M207"/>
  <c r="M208"/>
  <c r="K209"/>
  <c r="M209" s="1"/>
  <c r="M210"/>
  <c r="M211"/>
  <c r="M212"/>
  <c r="M213"/>
  <c r="M214"/>
  <c r="M218"/>
  <c r="M221"/>
  <c r="M235"/>
  <c r="K246"/>
  <c r="M246" s="1"/>
  <c r="M249"/>
  <c r="M252"/>
  <c r="K256"/>
  <c r="M256" s="1"/>
  <c r="M258"/>
  <c r="M263"/>
  <c r="M266"/>
  <c r="K273"/>
  <c r="K271" s="1"/>
  <c r="K316" s="1"/>
  <c r="M273"/>
  <c r="M274"/>
  <c r="M275"/>
  <c r="M276"/>
  <c r="M278"/>
  <c r="M279"/>
  <c r="K280"/>
  <c r="M280" s="1"/>
  <c r="M281"/>
  <c r="M282"/>
  <c r="M284"/>
  <c r="M285"/>
  <c r="M286"/>
  <c r="M287"/>
  <c r="K288"/>
  <c r="M288" s="1"/>
  <c r="M289"/>
  <c r="M290"/>
  <c r="M291"/>
  <c r="M292"/>
  <c r="M293"/>
  <c r="M297"/>
  <c r="M300"/>
  <c r="M314"/>
  <c r="K325"/>
  <c r="M325"/>
  <c r="M328"/>
  <c r="M331"/>
  <c r="K335"/>
  <c r="M335"/>
  <c r="M337"/>
  <c r="M342"/>
  <c r="M345"/>
  <c r="K352"/>
  <c r="M352"/>
  <c r="M353"/>
  <c r="M354"/>
  <c r="M355"/>
  <c r="M357"/>
  <c r="M358"/>
  <c r="K359"/>
  <c r="M359" s="1"/>
  <c r="M360"/>
  <c r="M361"/>
  <c r="M363"/>
  <c r="M364"/>
  <c r="M365"/>
  <c r="M366"/>
  <c r="K367"/>
  <c r="M367" s="1"/>
  <c r="M368"/>
  <c r="M369"/>
  <c r="M370"/>
  <c r="M371"/>
  <c r="M372"/>
  <c r="M376"/>
  <c r="M379"/>
  <c r="M393"/>
  <c r="K404"/>
  <c r="M404" s="1"/>
  <c r="M407"/>
  <c r="M410"/>
  <c r="K414"/>
  <c r="M414" s="1"/>
  <c r="M416"/>
  <c r="M421"/>
  <c r="M424"/>
  <c r="K431"/>
  <c r="K429" s="1"/>
  <c r="K474" s="1"/>
  <c r="M431"/>
  <c r="M429" s="1"/>
  <c r="M432"/>
  <c r="M433"/>
  <c r="M434"/>
  <c r="M436"/>
  <c r="M437"/>
  <c r="K438"/>
  <c r="M438"/>
  <c r="M439"/>
  <c r="M440"/>
  <c r="M442"/>
  <c r="M443"/>
  <c r="M444"/>
  <c r="M445"/>
  <c r="K446"/>
  <c r="M446"/>
  <c r="M447"/>
  <c r="M448"/>
  <c r="M449"/>
  <c r="M450"/>
  <c r="M451"/>
  <c r="M455"/>
  <c r="M458"/>
  <c r="M472"/>
  <c r="K483"/>
  <c r="M483"/>
  <c r="M486"/>
  <c r="M489"/>
  <c r="K493"/>
  <c r="M493"/>
  <c r="M495"/>
  <c r="M500"/>
  <c r="M503"/>
  <c r="K510"/>
  <c r="M510"/>
  <c r="M511"/>
  <c r="M512"/>
  <c r="M513"/>
  <c r="M515"/>
  <c r="M516"/>
  <c r="K517"/>
  <c r="M517" s="1"/>
  <c r="M518"/>
  <c r="M519"/>
  <c r="M521"/>
  <c r="M522"/>
  <c r="M523"/>
  <c r="M524"/>
  <c r="K525"/>
  <c r="M525" s="1"/>
  <c r="M526"/>
  <c r="M527"/>
  <c r="M528"/>
  <c r="M529"/>
  <c r="M530"/>
  <c r="M534"/>
  <c r="M537"/>
  <c r="M551"/>
  <c r="K8" i="16"/>
  <c r="M8" s="1"/>
  <c r="M11"/>
  <c r="M14"/>
  <c r="K18"/>
  <c r="M18" s="1"/>
  <c r="M20"/>
  <c r="M25"/>
  <c r="M28"/>
  <c r="K35"/>
  <c r="K33" s="1"/>
  <c r="M35"/>
  <c r="M36"/>
  <c r="M37"/>
  <c r="M38"/>
  <c r="M40"/>
  <c r="M41"/>
  <c r="K42"/>
  <c r="M42" s="1"/>
  <c r="M43"/>
  <c r="M44"/>
  <c r="M46"/>
  <c r="M47"/>
  <c r="M48"/>
  <c r="M49"/>
  <c r="K50"/>
  <c r="M50" s="1"/>
  <c r="M51"/>
  <c r="M52"/>
  <c r="M53"/>
  <c r="M54"/>
  <c r="M55"/>
  <c r="M59"/>
  <c r="M62"/>
  <c r="M76"/>
  <c r="M77"/>
  <c r="K87"/>
  <c r="M87"/>
  <c r="M90"/>
  <c r="M93"/>
  <c r="K97"/>
  <c r="M97"/>
  <c r="M99"/>
  <c r="M104"/>
  <c r="M107"/>
  <c r="K114"/>
  <c r="M114" s="1"/>
  <c r="M112" s="1"/>
  <c r="M115"/>
  <c r="M116"/>
  <c r="M117"/>
  <c r="M119"/>
  <c r="M120"/>
  <c r="K121"/>
  <c r="M121"/>
  <c r="M122"/>
  <c r="M123"/>
  <c r="M125"/>
  <c r="M126"/>
  <c r="M127"/>
  <c r="M128"/>
  <c r="K129"/>
  <c r="M129"/>
  <c r="M130"/>
  <c r="M131"/>
  <c r="M132"/>
  <c r="M133"/>
  <c r="M134"/>
  <c r="M138"/>
  <c r="M141"/>
  <c r="M155"/>
  <c r="M156"/>
  <c r="K166"/>
  <c r="M166" s="1"/>
  <c r="M169"/>
  <c r="M172"/>
  <c r="K176"/>
  <c r="M176" s="1"/>
  <c r="M178"/>
  <c r="M183"/>
  <c r="M186"/>
  <c r="K193"/>
  <c r="K191" s="1"/>
  <c r="K234" s="1"/>
  <c r="M193"/>
  <c r="M191" s="1"/>
  <c r="M194"/>
  <c r="M195"/>
  <c r="M196"/>
  <c r="M198"/>
  <c r="K200"/>
  <c r="M200"/>
  <c r="M201"/>
  <c r="M202"/>
  <c r="M204"/>
  <c r="M205"/>
  <c r="M206"/>
  <c r="M207"/>
  <c r="K208"/>
  <c r="M208"/>
  <c r="M209"/>
  <c r="M210"/>
  <c r="M211"/>
  <c r="M212"/>
  <c r="M213"/>
  <c r="M217"/>
  <c r="M220"/>
  <c r="K243"/>
  <c r="M243" s="1"/>
  <c r="M246"/>
  <c r="M249"/>
  <c r="K253"/>
  <c r="M253" s="1"/>
  <c r="M255"/>
  <c r="M260"/>
  <c r="M263"/>
  <c r="K270"/>
  <c r="K268" s="1"/>
  <c r="M270"/>
  <c r="M271"/>
  <c r="M272"/>
  <c r="M273"/>
  <c r="M275"/>
  <c r="M276"/>
  <c r="K277"/>
  <c r="M277" s="1"/>
  <c r="M278"/>
  <c r="M279"/>
  <c r="M281"/>
  <c r="M282"/>
  <c r="M283"/>
  <c r="M284"/>
  <c r="K285"/>
  <c r="M285" s="1"/>
  <c r="M286"/>
  <c r="M287"/>
  <c r="M288"/>
  <c r="M289"/>
  <c r="M290"/>
  <c r="M294"/>
  <c r="M297"/>
  <c r="K320"/>
  <c r="M320"/>
  <c r="M323"/>
  <c r="M326"/>
  <c r="K330"/>
  <c r="M330"/>
  <c r="M332"/>
  <c r="M337"/>
  <c r="M340"/>
  <c r="K347"/>
  <c r="M347" s="1"/>
  <c r="M345" s="1"/>
  <c r="M390" s="1"/>
  <c r="M348"/>
  <c r="M349"/>
  <c r="M350"/>
  <c r="M352"/>
  <c r="M353"/>
  <c r="K354"/>
  <c r="M354"/>
  <c r="M355"/>
  <c r="M356"/>
  <c r="M358"/>
  <c r="M359"/>
  <c r="M360"/>
  <c r="M361"/>
  <c r="K362"/>
  <c r="M362"/>
  <c r="M363"/>
  <c r="M364"/>
  <c r="M365"/>
  <c r="M366"/>
  <c r="M367"/>
  <c r="M371"/>
  <c r="M374"/>
  <c r="M388"/>
  <c r="K399"/>
  <c r="M399"/>
  <c r="M402"/>
  <c r="M405"/>
  <c r="K409"/>
  <c r="M409"/>
  <c r="M411"/>
  <c r="M416"/>
  <c r="M419"/>
  <c r="K426"/>
  <c r="K424" s="1"/>
  <c r="K469" s="1"/>
  <c r="M427"/>
  <c r="M428"/>
  <c r="M429"/>
  <c r="M431"/>
  <c r="M432"/>
  <c r="K433"/>
  <c r="M433"/>
  <c r="M434"/>
  <c r="M435"/>
  <c r="M437"/>
  <c r="M438"/>
  <c r="M439"/>
  <c r="M440"/>
  <c r="K441"/>
  <c r="M441"/>
  <c r="M442"/>
  <c r="M443"/>
  <c r="M444"/>
  <c r="M445"/>
  <c r="M446"/>
  <c r="M450"/>
  <c r="M453"/>
  <c r="M467"/>
  <c r="K10" i="15"/>
  <c r="M10" s="1"/>
  <c r="M13"/>
  <c r="M16"/>
  <c r="K20"/>
  <c r="M20" s="1"/>
  <c r="M22"/>
  <c r="M27"/>
  <c r="M30"/>
  <c r="K37"/>
  <c r="K35" s="1"/>
  <c r="K80" s="1"/>
  <c r="M38"/>
  <c r="M39"/>
  <c r="M40"/>
  <c r="M42"/>
  <c r="M43"/>
  <c r="K44"/>
  <c r="M44" s="1"/>
  <c r="M45"/>
  <c r="M46"/>
  <c r="M48"/>
  <c r="M49"/>
  <c r="M50"/>
  <c r="M51"/>
  <c r="K52"/>
  <c r="M52" s="1"/>
  <c r="M53"/>
  <c r="M54"/>
  <c r="M55"/>
  <c r="M56"/>
  <c r="M57"/>
  <c r="M61"/>
  <c r="M64"/>
  <c r="M78"/>
  <c r="K10" i="14"/>
  <c r="M10" s="1"/>
  <c r="M13"/>
  <c r="M16"/>
  <c r="K20"/>
  <c r="M20" s="1"/>
  <c r="M22"/>
  <c r="M27"/>
  <c r="M30"/>
  <c r="K37"/>
  <c r="K35" s="1"/>
  <c r="K80" s="1"/>
  <c r="M37"/>
  <c r="M38"/>
  <c r="M39"/>
  <c r="M40"/>
  <c r="M42"/>
  <c r="M43"/>
  <c r="K44"/>
  <c r="M44" s="1"/>
  <c r="M45"/>
  <c r="M46"/>
  <c r="M48"/>
  <c r="M49"/>
  <c r="M50"/>
  <c r="M51"/>
  <c r="K52"/>
  <c r="M52" s="1"/>
  <c r="M53"/>
  <c r="M54"/>
  <c r="M55"/>
  <c r="M56"/>
  <c r="M57"/>
  <c r="M61"/>
  <c r="M64"/>
  <c r="M78"/>
  <c r="K10" i="13"/>
  <c r="M10"/>
  <c r="M13"/>
  <c r="M16"/>
  <c r="K20"/>
  <c r="M20"/>
  <c r="M22"/>
  <c r="M27"/>
  <c r="M30"/>
  <c r="K37"/>
  <c r="K35" s="1"/>
  <c r="K80" s="1"/>
  <c r="M38"/>
  <c r="M39"/>
  <c r="M40"/>
  <c r="M42"/>
  <c r="M43"/>
  <c r="K44"/>
  <c r="M44"/>
  <c r="M45"/>
  <c r="M46"/>
  <c r="M48"/>
  <c r="M49"/>
  <c r="M50"/>
  <c r="M51"/>
  <c r="K52"/>
  <c r="M52"/>
  <c r="M53"/>
  <c r="M54"/>
  <c r="M55"/>
  <c r="M56"/>
  <c r="M57"/>
  <c r="M61"/>
  <c r="M64"/>
  <c r="M76"/>
  <c r="M78"/>
  <c r="K8" i="12"/>
  <c r="M8" s="1"/>
  <c r="M77" s="1"/>
  <c r="M11"/>
  <c r="M14"/>
  <c r="K18"/>
  <c r="M18" s="1"/>
  <c r="M20"/>
  <c r="M25"/>
  <c r="M28"/>
  <c r="K35"/>
  <c r="K33" s="1"/>
  <c r="K77" s="1"/>
  <c r="M35"/>
  <c r="M33" s="1"/>
  <c r="M36"/>
  <c r="M37"/>
  <c r="M38"/>
  <c r="M40"/>
  <c r="K42"/>
  <c r="M42" s="1"/>
  <c r="M43"/>
  <c r="M44"/>
  <c r="M46"/>
  <c r="M47"/>
  <c r="M48"/>
  <c r="M49"/>
  <c r="K50"/>
  <c r="M50" s="1"/>
  <c r="M51"/>
  <c r="M52"/>
  <c r="M53"/>
  <c r="M54"/>
  <c r="M55"/>
  <c r="M59"/>
  <c r="M62"/>
  <c r="M76"/>
  <c r="K8" i="11"/>
  <c r="M11"/>
  <c r="M14"/>
  <c r="K18"/>
  <c r="M18" s="1"/>
  <c r="M20"/>
  <c r="M25"/>
  <c r="M28"/>
  <c r="K35"/>
  <c r="M35"/>
  <c r="M36"/>
  <c r="M37"/>
  <c r="M38"/>
  <c r="M40"/>
  <c r="K42"/>
  <c r="M42" s="1"/>
  <c r="M43"/>
  <c r="M44"/>
  <c r="M46"/>
  <c r="M47"/>
  <c r="M48"/>
  <c r="M49"/>
  <c r="K50"/>
  <c r="M50" s="1"/>
  <c r="M51"/>
  <c r="M52"/>
  <c r="M53"/>
  <c r="M54"/>
  <c r="M55"/>
  <c r="M59"/>
  <c r="M62"/>
  <c r="M65"/>
  <c r="M1489" i="19" l="1"/>
  <c r="M3122"/>
  <c r="M2114"/>
  <c r="M1960"/>
  <c r="M1021"/>
  <c r="M706"/>
  <c r="M548"/>
  <c r="M390"/>
  <c r="M3670"/>
  <c r="M1645"/>
  <c r="M3430"/>
  <c r="M1680"/>
  <c r="M1725"/>
  <c r="M1523"/>
  <c r="M1568" s="1"/>
  <c r="M1365"/>
  <c r="M1410"/>
  <c r="M110"/>
  <c r="M153" s="1"/>
  <c r="M3627"/>
  <c r="M3199"/>
  <c r="M3043"/>
  <c r="M2695"/>
  <c r="M2737"/>
  <c r="M2585"/>
  <c r="M2037"/>
  <c r="M1881"/>
  <c r="M1331"/>
  <c r="M1055"/>
  <c r="M1098" s="1"/>
  <c r="M899"/>
  <c r="M944"/>
  <c r="M582"/>
  <c r="M627" s="1"/>
  <c r="M424"/>
  <c r="M469"/>
  <c r="K3627"/>
  <c r="K3670" s="1"/>
  <c r="M3545"/>
  <c r="M3543" s="1"/>
  <c r="M3592" s="1"/>
  <c r="M3003"/>
  <c r="M3001" s="1"/>
  <c r="M2621"/>
  <c r="M2619" s="1"/>
  <c r="M2661" s="1"/>
  <c r="M2463"/>
  <c r="M2461" s="1"/>
  <c r="M2506" s="1"/>
  <c r="M2305"/>
  <c r="M2303" s="1"/>
  <c r="M2348" s="1"/>
  <c r="M2228"/>
  <c r="M2226" s="1"/>
  <c r="M2268" s="1"/>
  <c r="M2150"/>
  <c r="M2148" s="1"/>
  <c r="M2191" s="1"/>
  <c r="K1725"/>
  <c r="M1290"/>
  <c r="M1288" s="1"/>
  <c r="M1213"/>
  <c r="M1211" s="1"/>
  <c r="M1254" s="1"/>
  <c r="K1098"/>
  <c r="M822"/>
  <c r="M820" s="1"/>
  <c r="M865" s="1"/>
  <c r="K706"/>
  <c r="M268"/>
  <c r="M266" s="1"/>
  <c r="M311" s="1"/>
  <c r="K153"/>
  <c r="M35"/>
  <c r="M33" s="1"/>
  <c r="M76" s="1"/>
  <c r="M3466"/>
  <c r="M3464" s="1"/>
  <c r="M3509" s="1"/>
  <c r="M3389"/>
  <c r="M3387" s="1"/>
  <c r="M3312"/>
  <c r="M3310" s="1"/>
  <c r="M3353" s="1"/>
  <c r="M3235"/>
  <c r="M3233" s="1"/>
  <c r="M3276" s="1"/>
  <c r="M3158"/>
  <c r="M3156" s="1"/>
  <c r="M2927"/>
  <c r="M2925" s="1"/>
  <c r="M2967" s="1"/>
  <c r="M2391"/>
  <c r="M2382" s="1"/>
  <c r="M2427" s="1"/>
  <c r="M2851"/>
  <c r="M2849" s="1"/>
  <c r="M2891" s="1"/>
  <c r="M2773"/>
  <c r="M2771" s="1"/>
  <c r="M2815" s="1"/>
  <c r="M2542"/>
  <c r="M2540" s="1"/>
  <c r="M1761"/>
  <c r="M1759" s="1"/>
  <c r="M1804" s="1"/>
  <c r="M1134"/>
  <c r="M1132" s="1"/>
  <c r="M1177" s="1"/>
  <c r="M742"/>
  <c r="M740" s="1"/>
  <c r="M785" s="1"/>
  <c r="M189"/>
  <c r="M187" s="1"/>
  <c r="M232" s="1"/>
  <c r="M162" i="18"/>
  <c r="K162"/>
  <c r="K113"/>
  <c r="M36"/>
  <c r="M34" s="1"/>
  <c r="M79" s="1"/>
  <c r="M508" i="17"/>
  <c r="M553" s="1"/>
  <c r="M474"/>
  <c r="M350"/>
  <c r="M395" s="1"/>
  <c r="M271"/>
  <c r="M316" s="1"/>
  <c r="M192"/>
  <c r="M237" s="1"/>
  <c r="M113"/>
  <c r="M158"/>
  <c r="K508"/>
  <c r="K553" s="1"/>
  <c r="K350"/>
  <c r="K395" s="1"/>
  <c r="K192"/>
  <c r="K237" s="1"/>
  <c r="K34"/>
  <c r="K79" s="1"/>
  <c r="M234" i="16"/>
  <c r="M157"/>
  <c r="M33"/>
  <c r="M78" s="1"/>
  <c r="M268"/>
  <c r="M311" s="1"/>
  <c r="K345"/>
  <c r="K390" s="1"/>
  <c r="K112"/>
  <c r="K157" s="1"/>
  <c r="M426"/>
  <c r="M424" s="1"/>
  <c r="M469" s="1"/>
  <c r="K311"/>
  <c r="K78"/>
  <c r="M37" i="15"/>
  <c r="M35" s="1"/>
  <c r="M80" s="1"/>
  <c r="M35" i="14"/>
  <c r="M80" s="1"/>
  <c r="M37" i="13"/>
  <c r="M35" s="1"/>
  <c r="M80" s="1"/>
  <c r="M33" i="11"/>
  <c r="K66"/>
  <c r="K33"/>
  <c r="M8"/>
  <c r="M66" l="1"/>
  <c r="M5172" i="10"/>
  <c r="M5169"/>
  <c r="M5165"/>
  <c r="M5164"/>
  <c r="M5163"/>
  <c r="M5162"/>
  <c r="M5161"/>
  <c r="K5161"/>
  <c r="M5160"/>
  <c r="M5159"/>
  <c r="M5158"/>
  <c r="M5157"/>
  <c r="M5155"/>
  <c r="M5154"/>
  <c r="M5153"/>
  <c r="K5153"/>
  <c r="M5151"/>
  <c r="M5149"/>
  <c r="M5148"/>
  <c r="M5147"/>
  <c r="M5146"/>
  <c r="K5146"/>
  <c r="M5144"/>
  <c r="K5144"/>
  <c r="M5139"/>
  <c r="M5136"/>
  <c r="M5131"/>
  <c r="K5129"/>
  <c r="M5129" s="1"/>
  <c r="M5125"/>
  <c r="M5122"/>
  <c r="K5119"/>
  <c r="K5186" s="1"/>
  <c r="M5096"/>
  <c r="M5093"/>
  <c r="M5089"/>
  <c r="M5088"/>
  <c r="M5087"/>
  <c r="M5086"/>
  <c r="K5085"/>
  <c r="M5085" s="1"/>
  <c r="M5084"/>
  <c r="M5083"/>
  <c r="M5082"/>
  <c r="M5081"/>
  <c r="M5079"/>
  <c r="M5078"/>
  <c r="K5077"/>
  <c r="M5077" s="1"/>
  <c r="M5075"/>
  <c r="M5073"/>
  <c r="M5072"/>
  <c r="M5071"/>
  <c r="K5070"/>
  <c r="M5070" s="1"/>
  <c r="M5068" s="1"/>
  <c r="K5068"/>
  <c r="K5110" s="1"/>
  <c r="M5063"/>
  <c r="M5060"/>
  <c r="M5055"/>
  <c r="M5053"/>
  <c r="K5053"/>
  <c r="M5049"/>
  <c r="M5046"/>
  <c r="M5043"/>
  <c r="K5043"/>
  <c r="M5020"/>
  <c r="M5017"/>
  <c r="M5013"/>
  <c r="M5012"/>
  <c r="M5011"/>
  <c r="M5010"/>
  <c r="M5009"/>
  <c r="K5009"/>
  <c r="M5008"/>
  <c r="M5007"/>
  <c r="M5006"/>
  <c r="M5005"/>
  <c r="M5003"/>
  <c r="M5002"/>
  <c r="M5001"/>
  <c r="K5001"/>
  <c r="M4999"/>
  <c r="M4997"/>
  <c r="M4996"/>
  <c r="M4995"/>
  <c r="M4994"/>
  <c r="K4994"/>
  <c r="K4992" s="1"/>
  <c r="M4992"/>
  <c r="M4987"/>
  <c r="M4984"/>
  <c r="M4979"/>
  <c r="K4977"/>
  <c r="M4977" s="1"/>
  <c r="M4973"/>
  <c r="M4970"/>
  <c r="K4967"/>
  <c r="K5034" s="1"/>
  <c r="M4956"/>
  <c r="M4942"/>
  <c r="M4939"/>
  <c r="M4935"/>
  <c r="M4934"/>
  <c r="M4933"/>
  <c r="M4932"/>
  <c r="M4931"/>
  <c r="K4930"/>
  <c r="M4930" s="1"/>
  <c r="M4929"/>
  <c r="M4928"/>
  <c r="M4927"/>
  <c r="M4926"/>
  <c r="M4924"/>
  <c r="M4923"/>
  <c r="K4922"/>
  <c r="M4922" s="1"/>
  <c r="M4921"/>
  <c r="M4920"/>
  <c r="M4918"/>
  <c r="M4917"/>
  <c r="M4916"/>
  <c r="M4915"/>
  <c r="K4915"/>
  <c r="M4908"/>
  <c r="M4905"/>
  <c r="M4900"/>
  <c r="K4898"/>
  <c r="M4898" s="1"/>
  <c r="M4894"/>
  <c r="M4891"/>
  <c r="K4888"/>
  <c r="M4877"/>
  <c r="M4863"/>
  <c r="M4860"/>
  <c r="M4856"/>
  <c r="M4855"/>
  <c r="M4854"/>
  <c r="M4853"/>
  <c r="M4852"/>
  <c r="K4851"/>
  <c r="M4851" s="1"/>
  <c r="M4850"/>
  <c r="M4849"/>
  <c r="M4848"/>
  <c r="M4847"/>
  <c r="M4845"/>
  <c r="M4844"/>
  <c r="K4843"/>
  <c r="M4843" s="1"/>
  <c r="M4841"/>
  <c r="M4839"/>
  <c r="M4838"/>
  <c r="M4837"/>
  <c r="K4836"/>
  <c r="M4836" s="1"/>
  <c r="K4834"/>
  <c r="K4879" s="1"/>
  <c r="M4829"/>
  <c r="M4826"/>
  <c r="M4821"/>
  <c r="M4819"/>
  <c r="K4819"/>
  <c r="M4815"/>
  <c r="M4812"/>
  <c r="M4809"/>
  <c r="K4809"/>
  <c r="M4799"/>
  <c r="M4798"/>
  <c r="M4784"/>
  <c r="M4781"/>
  <c r="M4777"/>
  <c r="M4776"/>
  <c r="M4775"/>
  <c r="M4774"/>
  <c r="M4773"/>
  <c r="K4773"/>
  <c r="M4772"/>
  <c r="M4771"/>
  <c r="M4770"/>
  <c r="M4769"/>
  <c r="M4767"/>
  <c r="M4766"/>
  <c r="M4765"/>
  <c r="K4765"/>
  <c r="M4764"/>
  <c r="M4763"/>
  <c r="M4761"/>
  <c r="M4760"/>
  <c r="M4759"/>
  <c r="K4758"/>
  <c r="M4758" s="1"/>
  <c r="M4756" s="1"/>
  <c r="M4751"/>
  <c r="M4748"/>
  <c r="M4743"/>
  <c r="M4741"/>
  <c r="K4741"/>
  <c r="M4737"/>
  <c r="M4734"/>
  <c r="M4731"/>
  <c r="M4800" s="1"/>
  <c r="K4731"/>
  <c r="M4708"/>
  <c r="M4705"/>
  <c r="M4701"/>
  <c r="M4700"/>
  <c r="M4699"/>
  <c r="M4698"/>
  <c r="M4697"/>
  <c r="K4697"/>
  <c r="M4696"/>
  <c r="M4695"/>
  <c r="M4694"/>
  <c r="M4693"/>
  <c r="M4691"/>
  <c r="M4690"/>
  <c r="M4689"/>
  <c r="K4689"/>
  <c r="M4688"/>
  <c r="M4687"/>
  <c r="M4685"/>
  <c r="M4684"/>
  <c r="M4683"/>
  <c r="K4682"/>
  <c r="M4682" s="1"/>
  <c r="M4680" s="1"/>
  <c r="M4722" s="1"/>
  <c r="M4675"/>
  <c r="M4672"/>
  <c r="M4667"/>
  <c r="M4665"/>
  <c r="K4665"/>
  <c r="M4661"/>
  <c r="M4658"/>
  <c r="M4655"/>
  <c r="K4655"/>
  <c r="M4644"/>
  <c r="M4630"/>
  <c r="M4627"/>
  <c r="M4623"/>
  <c r="M4622"/>
  <c r="M4621"/>
  <c r="M4620"/>
  <c r="K4619"/>
  <c r="M4619" s="1"/>
  <c r="M4618"/>
  <c r="M4617"/>
  <c r="M4616"/>
  <c r="M4615"/>
  <c r="M4613"/>
  <c r="M4612"/>
  <c r="K4611"/>
  <c r="M4611" s="1"/>
  <c r="M4609"/>
  <c r="M4607"/>
  <c r="M4606"/>
  <c r="M4605"/>
  <c r="K4604"/>
  <c r="M4604" s="1"/>
  <c r="M4597"/>
  <c r="M4594"/>
  <c r="M4589"/>
  <c r="M4587"/>
  <c r="K4587"/>
  <c r="M4583"/>
  <c r="M4580"/>
  <c r="M4577"/>
  <c r="K4577"/>
  <c r="M4566"/>
  <c r="M4552"/>
  <c r="M4549"/>
  <c r="M4545"/>
  <c r="M4544"/>
  <c r="M4543"/>
  <c r="M4542"/>
  <c r="K4541"/>
  <c r="M4541" s="1"/>
  <c r="M4540"/>
  <c r="M4539"/>
  <c r="M4538"/>
  <c r="M4537"/>
  <c r="M4535"/>
  <c r="M4534"/>
  <c r="K4533"/>
  <c r="M4533" s="1"/>
  <c r="M4531"/>
  <c r="M4529"/>
  <c r="M4528"/>
  <c r="M4527"/>
  <c r="K4526"/>
  <c r="M4526" s="1"/>
  <c r="M4524" s="1"/>
  <c r="M4568" s="1"/>
  <c r="M4519"/>
  <c r="M4516"/>
  <c r="M4511"/>
  <c r="M4509"/>
  <c r="K4509"/>
  <c r="M4505"/>
  <c r="M4502"/>
  <c r="M4499"/>
  <c r="K4499"/>
  <c r="M4488"/>
  <c r="M4474"/>
  <c r="M4471"/>
  <c r="M4467"/>
  <c r="M4466"/>
  <c r="M4465"/>
  <c r="M4464"/>
  <c r="M4463"/>
  <c r="M4462"/>
  <c r="K4462"/>
  <c r="M4461"/>
  <c r="M4460"/>
  <c r="M4459"/>
  <c r="M4458"/>
  <c r="M4456"/>
  <c r="M4455"/>
  <c r="M4454"/>
  <c r="K4454"/>
  <c r="M4453"/>
  <c r="M4452"/>
  <c r="M4450"/>
  <c r="M4449"/>
  <c r="M4448"/>
  <c r="K4447"/>
  <c r="M4447" s="1"/>
  <c r="M4445" s="1"/>
  <c r="K4445"/>
  <c r="M4440"/>
  <c r="M4437"/>
  <c r="M4432"/>
  <c r="M4430"/>
  <c r="K4430"/>
  <c r="M4426"/>
  <c r="M4423"/>
  <c r="M4420"/>
  <c r="M4490" s="1"/>
  <c r="K4420"/>
  <c r="K4490" s="1"/>
  <c r="M4409"/>
  <c r="M4395"/>
  <c r="M4392"/>
  <c r="M4388"/>
  <c r="M4387"/>
  <c r="M4386"/>
  <c r="M4385"/>
  <c r="M4384"/>
  <c r="M4383"/>
  <c r="K4383"/>
  <c r="M4382"/>
  <c r="M4381"/>
  <c r="M4380"/>
  <c r="M4379"/>
  <c r="M4377"/>
  <c r="M4376"/>
  <c r="M4375"/>
  <c r="K4375"/>
  <c r="M4373"/>
  <c r="M4371"/>
  <c r="M4370"/>
  <c r="M4369"/>
  <c r="M4368"/>
  <c r="K4368"/>
  <c r="M4366"/>
  <c r="K4366"/>
  <c r="M4361"/>
  <c r="M4358"/>
  <c r="M4353"/>
  <c r="K4351"/>
  <c r="M4351" s="1"/>
  <c r="M4347"/>
  <c r="M4344"/>
  <c r="K4341"/>
  <c r="M4341" s="1"/>
  <c r="M4411" s="1"/>
  <c r="M4330"/>
  <c r="M4316"/>
  <c r="M4313"/>
  <c r="M4309"/>
  <c r="M4308"/>
  <c r="M4307"/>
  <c r="M4306"/>
  <c r="M4305"/>
  <c r="K4304"/>
  <c r="M4304" s="1"/>
  <c r="M4303"/>
  <c r="M4302"/>
  <c r="M4301"/>
  <c r="M4300"/>
  <c r="M4298"/>
  <c r="M4297"/>
  <c r="K4296"/>
  <c r="M4296" s="1"/>
  <c r="M4295"/>
  <c r="M4294"/>
  <c r="M4292"/>
  <c r="M4291"/>
  <c r="M4290"/>
  <c r="M4289"/>
  <c r="K4289"/>
  <c r="K4287" s="1"/>
  <c r="M4282"/>
  <c r="M4279"/>
  <c r="M4274"/>
  <c r="K4272"/>
  <c r="M4272" s="1"/>
  <c r="M4268"/>
  <c r="M4265"/>
  <c r="K4262"/>
  <c r="K4332" s="1"/>
  <c r="M4251"/>
  <c r="M4237"/>
  <c r="M4234"/>
  <c r="M4230"/>
  <c r="M4229"/>
  <c r="M4228"/>
  <c r="M4227"/>
  <c r="M4226"/>
  <c r="K4225"/>
  <c r="M4225" s="1"/>
  <c r="M4224"/>
  <c r="M4223"/>
  <c r="M4222"/>
  <c r="M4221"/>
  <c r="M4219"/>
  <c r="M4218"/>
  <c r="K4217"/>
  <c r="M4217" s="1"/>
  <c r="M4208" s="1"/>
  <c r="M4216"/>
  <c r="M4215"/>
  <c r="M4213"/>
  <c r="M4212"/>
  <c r="M4211"/>
  <c r="M4210"/>
  <c r="K4210"/>
  <c r="K4208" s="1"/>
  <c r="M4203"/>
  <c r="M4200"/>
  <c r="M4195"/>
  <c r="K4193"/>
  <c r="M4193" s="1"/>
  <c r="M4189"/>
  <c r="M4186"/>
  <c r="K4183"/>
  <c r="M4183" s="1"/>
  <c r="M4253" s="1"/>
  <c r="M4172"/>
  <c r="M4158"/>
  <c r="M4155"/>
  <c r="M4151"/>
  <c r="M4150"/>
  <c r="M4149"/>
  <c r="M4148"/>
  <c r="M4147"/>
  <c r="K4146"/>
  <c r="M4146" s="1"/>
  <c r="M4145"/>
  <c r="M4144"/>
  <c r="M4143"/>
  <c r="M4142"/>
  <c r="M4140"/>
  <c r="M4139"/>
  <c r="K4138"/>
  <c r="M4138" s="1"/>
  <c r="M4137"/>
  <c r="M4136"/>
  <c r="M4134"/>
  <c r="M4133"/>
  <c r="M4132"/>
  <c r="M4131"/>
  <c r="K4131"/>
  <c r="K4129" s="1"/>
  <c r="M4124"/>
  <c r="M4121"/>
  <c r="M4116"/>
  <c r="K4114"/>
  <c r="M4114" s="1"/>
  <c r="M4110"/>
  <c r="M4107"/>
  <c r="K4104"/>
  <c r="K4174" s="1"/>
  <c r="M4093"/>
  <c r="M4079"/>
  <c r="M4076"/>
  <c r="M4072"/>
  <c r="M4071"/>
  <c r="M4070"/>
  <c r="M4069"/>
  <c r="M4068"/>
  <c r="K4067"/>
  <c r="M4067" s="1"/>
  <c r="M4066"/>
  <c r="M4065"/>
  <c r="M4064"/>
  <c r="M4063"/>
  <c r="M4061"/>
  <c r="M4060"/>
  <c r="K4059"/>
  <c r="M4059" s="1"/>
  <c r="M4050" s="1"/>
  <c r="M4058"/>
  <c r="M4057"/>
  <c r="M4055"/>
  <c r="M4054"/>
  <c r="M4053"/>
  <c r="M4052"/>
  <c r="K4052"/>
  <c r="K4050" s="1"/>
  <c r="M4045"/>
  <c r="M4042"/>
  <c r="M4037"/>
  <c r="K4035"/>
  <c r="M4035" s="1"/>
  <c r="M4031"/>
  <c r="M4028"/>
  <c r="K4025"/>
  <c r="M4025" s="1"/>
  <c r="M4095" s="1"/>
  <c r="M4002"/>
  <c r="M3999"/>
  <c r="M3995"/>
  <c r="M3994"/>
  <c r="M3993"/>
  <c r="M3992"/>
  <c r="M3991"/>
  <c r="M3990"/>
  <c r="K3990"/>
  <c r="M3989"/>
  <c r="M3988"/>
  <c r="M3987"/>
  <c r="M3986"/>
  <c r="M3984"/>
  <c r="M3983"/>
  <c r="M3982"/>
  <c r="K3982"/>
  <c r="M3980"/>
  <c r="M3978"/>
  <c r="M3977"/>
  <c r="M3976"/>
  <c r="M3975"/>
  <c r="K3975"/>
  <c r="K3973" s="1"/>
  <c r="K4016" s="1"/>
  <c r="M3973"/>
  <c r="M3968"/>
  <c r="M3965"/>
  <c r="M3960"/>
  <c r="K3958"/>
  <c r="M3958" s="1"/>
  <c r="M3954"/>
  <c r="M3951"/>
  <c r="K3948"/>
  <c r="M3948" s="1"/>
  <c r="M3937"/>
  <c r="M3923"/>
  <c r="M3920"/>
  <c r="M3916"/>
  <c r="M3915"/>
  <c r="M3914"/>
  <c r="M3913"/>
  <c r="M3912"/>
  <c r="K3912"/>
  <c r="M3911"/>
  <c r="M3910"/>
  <c r="M3909"/>
  <c r="M3908"/>
  <c r="M3906"/>
  <c r="M3905"/>
  <c r="M3904"/>
  <c r="K3904"/>
  <c r="M3903"/>
  <c r="M3902"/>
  <c r="M3900"/>
  <c r="M3899"/>
  <c r="M3898"/>
  <c r="K3897"/>
  <c r="M3897" s="1"/>
  <c r="M3895" s="1"/>
  <c r="M3890"/>
  <c r="M3887"/>
  <c r="M3882"/>
  <c r="M3880"/>
  <c r="K3880"/>
  <c r="M3876"/>
  <c r="M3873"/>
  <c r="M3870"/>
  <c r="M3939" s="1"/>
  <c r="K3870"/>
  <c r="M3847"/>
  <c r="M3844"/>
  <c r="M3840"/>
  <c r="M3839"/>
  <c r="M3838"/>
  <c r="M3837"/>
  <c r="M3836"/>
  <c r="K3836"/>
  <c r="M3835"/>
  <c r="M3834"/>
  <c r="M3833"/>
  <c r="M3832"/>
  <c r="M3830"/>
  <c r="M3829"/>
  <c r="M3828"/>
  <c r="K3828"/>
  <c r="M3826"/>
  <c r="M3824"/>
  <c r="M3823"/>
  <c r="M3822"/>
  <c r="M3821"/>
  <c r="K3821"/>
  <c r="K3819" s="1"/>
  <c r="M3819"/>
  <c r="M3814"/>
  <c r="M3811"/>
  <c r="M3806"/>
  <c r="K3804"/>
  <c r="M3804" s="1"/>
  <c r="M3800"/>
  <c r="M3797"/>
  <c r="K3794"/>
  <c r="K3861" s="1"/>
  <c r="M3771"/>
  <c r="M3768"/>
  <c r="M3764"/>
  <c r="M3763"/>
  <c r="M3762"/>
  <c r="M3761"/>
  <c r="K3760"/>
  <c r="M3760" s="1"/>
  <c r="M3759"/>
  <c r="M3758"/>
  <c r="M3757"/>
  <c r="M3756"/>
  <c r="M3754"/>
  <c r="M3753"/>
  <c r="K3752"/>
  <c r="M3752" s="1"/>
  <c r="M3750"/>
  <c r="M3748"/>
  <c r="M3747"/>
  <c r="M3746"/>
  <c r="K3745"/>
  <c r="M3745" s="1"/>
  <c r="M3743" s="1"/>
  <c r="K3743"/>
  <c r="K3785" s="1"/>
  <c r="M3738"/>
  <c r="M3735"/>
  <c r="M3730"/>
  <c r="M3728"/>
  <c r="K3728"/>
  <c r="M3724"/>
  <c r="M3721"/>
  <c r="M3718"/>
  <c r="K3718"/>
  <c r="M3707"/>
  <c r="M3693"/>
  <c r="M3690"/>
  <c r="M3686"/>
  <c r="M3685"/>
  <c r="M3684"/>
  <c r="M3683"/>
  <c r="K3682"/>
  <c r="M3682" s="1"/>
  <c r="M3681"/>
  <c r="M3680"/>
  <c r="M3679"/>
  <c r="M3678"/>
  <c r="M3676"/>
  <c r="M3675"/>
  <c r="K3674"/>
  <c r="M3674" s="1"/>
  <c r="M3672"/>
  <c r="M3670"/>
  <c r="M3669"/>
  <c r="M3668"/>
  <c r="K3667"/>
  <c r="M3667" s="1"/>
  <c r="M3665" s="1"/>
  <c r="K3665"/>
  <c r="M3660"/>
  <c r="M3657"/>
  <c r="M3652"/>
  <c r="M3650"/>
  <c r="K3650"/>
  <c r="M3646"/>
  <c r="M3643"/>
  <c r="M3640"/>
  <c r="K3640"/>
  <c r="K3709" s="1"/>
  <c r="M3629"/>
  <c r="M3615"/>
  <c r="M3612"/>
  <c r="M3608"/>
  <c r="M3607"/>
  <c r="M3606"/>
  <c r="M3605"/>
  <c r="K3604"/>
  <c r="M3604" s="1"/>
  <c r="M3603"/>
  <c r="M3602"/>
  <c r="M3601"/>
  <c r="M3600"/>
  <c r="M3598"/>
  <c r="M3597"/>
  <c r="K3596"/>
  <c r="M3596" s="1"/>
  <c r="M3594"/>
  <c r="M3592"/>
  <c r="M3591"/>
  <c r="M3590"/>
  <c r="K3589"/>
  <c r="M3589" s="1"/>
  <c r="M3587" s="1"/>
  <c r="K3587"/>
  <c r="M3582"/>
  <c r="M3579"/>
  <c r="M3574"/>
  <c r="M3572"/>
  <c r="K3572"/>
  <c r="M3568"/>
  <c r="M3565"/>
  <c r="M3562"/>
  <c r="K3562"/>
  <c r="K3631" s="1"/>
  <c r="M3551"/>
  <c r="M3537"/>
  <c r="M3534"/>
  <c r="M3530"/>
  <c r="M3529"/>
  <c r="M3528"/>
  <c r="M3527"/>
  <c r="K3526"/>
  <c r="M3526" s="1"/>
  <c r="M3525"/>
  <c r="M3524"/>
  <c r="M3523"/>
  <c r="M3522"/>
  <c r="M3520"/>
  <c r="M3519"/>
  <c r="K3518"/>
  <c r="M3518" s="1"/>
  <c r="M3517"/>
  <c r="M3516"/>
  <c r="M3514"/>
  <c r="M3513"/>
  <c r="M3512"/>
  <c r="M3511"/>
  <c r="K3511"/>
  <c r="K3509" s="1"/>
  <c r="M3504"/>
  <c r="M3501"/>
  <c r="M3496"/>
  <c r="K3494"/>
  <c r="M3494" s="1"/>
  <c r="M3490"/>
  <c r="M3487"/>
  <c r="K3484"/>
  <c r="M3484" s="1"/>
  <c r="M3473"/>
  <c r="M3459"/>
  <c r="M3456"/>
  <c r="M3452"/>
  <c r="M3451"/>
  <c r="M3450"/>
  <c r="M3449"/>
  <c r="M3448"/>
  <c r="K3448"/>
  <c r="M3447"/>
  <c r="M3446"/>
  <c r="M3445"/>
  <c r="M3444"/>
  <c r="M3442"/>
  <c r="M3441"/>
  <c r="M3440"/>
  <c r="K3440"/>
  <c r="M3439"/>
  <c r="M3438"/>
  <c r="M3436"/>
  <c r="M3435"/>
  <c r="M3434"/>
  <c r="K3433"/>
  <c r="M3433" s="1"/>
  <c r="M3431" s="1"/>
  <c r="M3426"/>
  <c r="M3423"/>
  <c r="M3418"/>
  <c r="M3416"/>
  <c r="K3416"/>
  <c r="M3412"/>
  <c r="M3409"/>
  <c r="M3406"/>
  <c r="M3475" s="1"/>
  <c r="K3406"/>
  <c r="M3395"/>
  <c r="M3381"/>
  <c r="M3378"/>
  <c r="M3374"/>
  <c r="M3373"/>
  <c r="M3372"/>
  <c r="M3371"/>
  <c r="K3370"/>
  <c r="M3370" s="1"/>
  <c r="M3369"/>
  <c r="M3368"/>
  <c r="M3367"/>
  <c r="M3366"/>
  <c r="M3364"/>
  <c r="M3363"/>
  <c r="K3362"/>
  <c r="M3362" s="1"/>
  <c r="M3360"/>
  <c r="M3358"/>
  <c r="M3357"/>
  <c r="M3356"/>
  <c r="K3355"/>
  <c r="M3355" s="1"/>
  <c r="M3348"/>
  <c r="M3345"/>
  <c r="M3340"/>
  <c r="M3338"/>
  <c r="K3338"/>
  <c r="M3334"/>
  <c r="M3331"/>
  <c r="M3328"/>
  <c r="K3328"/>
  <c r="M3317"/>
  <c r="M3303"/>
  <c r="M3300"/>
  <c r="M3296"/>
  <c r="M3295"/>
  <c r="M3294"/>
  <c r="M3293"/>
  <c r="K3292"/>
  <c r="M3292" s="1"/>
  <c r="M3291"/>
  <c r="M3290"/>
  <c r="M3289"/>
  <c r="M3288"/>
  <c r="M3286"/>
  <c r="M3285"/>
  <c r="K3284"/>
  <c r="M3284" s="1"/>
  <c r="M3283"/>
  <c r="M3282"/>
  <c r="M3280"/>
  <c r="M3279"/>
  <c r="M3278"/>
  <c r="M3277"/>
  <c r="K3277"/>
  <c r="K3275" s="1"/>
  <c r="M3270"/>
  <c r="M3267"/>
  <c r="M3262"/>
  <c r="K3260"/>
  <c r="M3260" s="1"/>
  <c r="M3256"/>
  <c r="M3253"/>
  <c r="K3250"/>
  <c r="M3239"/>
  <c r="M3225"/>
  <c r="M3222"/>
  <c r="M3218"/>
  <c r="M3217"/>
  <c r="M3216"/>
  <c r="M3215"/>
  <c r="M3214"/>
  <c r="K3214"/>
  <c r="M3213"/>
  <c r="M3212"/>
  <c r="M3211"/>
  <c r="M3210"/>
  <c r="M3208"/>
  <c r="M3207"/>
  <c r="M3206"/>
  <c r="K3206"/>
  <c r="M3205"/>
  <c r="M3204"/>
  <c r="M3202"/>
  <c r="M3201"/>
  <c r="M3200"/>
  <c r="K3199"/>
  <c r="M3199" s="1"/>
  <c r="M3197" s="1"/>
  <c r="K3197"/>
  <c r="M3192"/>
  <c r="M3189"/>
  <c r="M3184"/>
  <c r="M3182"/>
  <c r="K3182"/>
  <c r="M3178"/>
  <c r="M3175"/>
  <c r="M3172"/>
  <c r="K3172"/>
  <c r="K3241" s="1"/>
  <c r="M3161"/>
  <c r="M3147"/>
  <c r="M3144"/>
  <c r="M3140"/>
  <c r="M3139"/>
  <c r="M3138"/>
  <c r="M3137"/>
  <c r="K3136"/>
  <c r="M3136" s="1"/>
  <c r="M3135"/>
  <c r="M3134"/>
  <c r="M3133"/>
  <c r="M3132"/>
  <c r="M3130"/>
  <c r="M3129"/>
  <c r="K3128"/>
  <c r="M3128" s="1"/>
  <c r="M3127"/>
  <c r="M3126"/>
  <c r="M3124"/>
  <c r="M3123"/>
  <c r="M3122"/>
  <c r="M3121"/>
  <c r="K3121"/>
  <c r="K3119" s="1"/>
  <c r="M3114"/>
  <c r="M3111"/>
  <c r="M3106"/>
  <c r="K3104"/>
  <c r="M3104" s="1"/>
  <c r="M3100"/>
  <c r="M3097"/>
  <c r="K3094"/>
  <c r="M3094" s="1"/>
  <c r="M3083"/>
  <c r="M3069"/>
  <c r="M3066"/>
  <c r="M3062"/>
  <c r="M3061"/>
  <c r="M3060"/>
  <c r="M3059"/>
  <c r="M3058"/>
  <c r="K3058"/>
  <c r="M3057"/>
  <c r="M3056"/>
  <c r="M3055"/>
  <c r="M3054"/>
  <c r="M3052"/>
  <c r="M3051"/>
  <c r="M3050"/>
  <c r="K3050"/>
  <c r="M3049"/>
  <c r="M3048"/>
  <c r="M3046"/>
  <c r="M3045"/>
  <c r="M3044"/>
  <c r="K3043"/>
  <c r="M3043" s="1"/>
  <c r="M3041" s="1"/>
  <c r="M3036"/>
  <c r="M3033"/>
  <c r="M3028"/>
  <c r="M3026"/>
  <c r="K3026"/>
  <c r="M3022"/>
  <c r="M3019"/>
  <c r="M3016"/>
  <c r="M3085" s="1"/>
  <c r="K3016"/>
  <c r="M3005"/>
  <c r="M2991"/>
  <c r="M2988"/>
  <c r="M2984"/>
  <c r="M2983"/>
  <c r="M2982"/>
  <c r="M2981"/>
  <c r="K2980"/>
  <c r="M2980" s="1"/>
  <c r="M2979"/>
  <c r="M2978"/>
  <c r="M2977"/>
  <c r="M2976"/>
  <c r="M2974"/>
  <c r="M2973"/>
  <c r="K2972"/>
  <c r="M2972" s="1"/>
  <c r="M2971"/>
  <c r="M2970"/>
  <c r="M2968"/>
  <c r="M2967"/>
  <c r="M2966"/>
  <c r="M2965"/>
  <c r="M2963" s="1"/>
  <c r="K2965"/>
  <c r="K2963" s="1"/>
  <c r="M2958"/>
  <c r="M2955"/>
  <c r="M2950"/>
  <c r="K2948"/>
  <c r="M2948" s="1"/>
  <c r="M2944"/>
  <c r="M2941"/>
  <c r="K2938"/>
  <c r="K3007" s="1"/>
  <c r="M2928"/>
  <c r="M2927"/>
  <c r="M2913"/>
  <c r="M2910"/>
  <c r="M2906"/>
  <c r="M2905"/>
  <c r="M2904"/>
  <c r="M2903"/>
  <c r="K2902"/>
  <c r="M2902" s="1"/>
  <c r="M2901"/>
  <c r="M2900"/>
  <c r="M2899"/>
  <c r="M2898"/>
  <c r="M2896"/>
  <c r="M2895"/>
  <c r="K2894"/>
  <c r="M2894" s="1"/>
  <c r="M2885" s="1"/>
  <c r="M2893"/>
  <c r="M2892"/>
  <c r="M2890"/>
  <c r="M2889"/>
  <c r="M2888"/>
  <c r="M2887"/>
  <c r="K2887"/>
  <c r="K2885" s="1"/>
  <c r="M2880"/>
  <c r="M2877"/>
  <c r="M2872"/>
  <c r="K2870"/>
  <c r="M2870" s="1"/>
  <c r="M2866"/>
  <c r="M2863"/>
  <c r="K2860"/>
  <c r="M2860" s="1"/>
  <c r="M2849"/>
  <c r="M2835"/>
  <c r="M2832"/>
  <c r="M2828"/>
  <c r="M2827"/>
  <c r="M2826"/>
  <c r="M2825"/>
  <c r="M2824"/>
  <c r="K2824"/>
  <c r="M2823"/>
  <c r="M2822"/>
  <c r="M2821"/>
  <c r="M2820"/>
  <c r="M2818"/>
  <c r="M2817"/>
  <c r="M2816"/>
  <c r="K2816"/>
  <c r="M2814"/>
  <c r="M2812"/>
  <c r="M2811"/>
  <c r="M2810"/>
  <c r="M2809"/>
  <c r="K2809"/>
  <c r="K2807" s="1"/>
  <c r="K2851" s="1"/>
  <c r="M2807"/>
  <c r="M2802"/>
  <c r="M2799"/>
  <c r="M2794"/>
  <c r="K2792"/>
  <c r="M2792" s="1"/>
  <c r="M2788"/>
  <c r="M2785"/>
  <c r="K2782"/>
  <c r="M2782" s="1"/>
  <c r="M2771"/>
  <c r="M2757"/>
  <c r="M2754"/>
  <c r="M2750"/>
  <c r="M2749"/>
  <c r="M2748"/>
  <c r="M2747"/>
  <c r="M2746"/>
  <c r="K2746"/>
  <c r="M2745"/>
  <c r="M2744"/>
  <c r="M2743"/>
  <c r="M2742"/>
  <c r="M2740"/>
  <c r="M2739"/>
  <c r="M2738"/>
  <c r="K2738"/>
  <c r="M2736"/>
  <c r="M2734"/>
  <c r="M2733"/>
  <c r="M2732"/>
  <c r="M2731"/>
  <c r="K2731"/>
  <c r="K2729" s="1"/>
  <c r="K2773" s="1"/>
  <c r="M2729"/>
  <c r="M2724"/>
  <c r="M2721"/>
  <c r="M2716"/>
  <c r="K2714"/>
  <c r="M2714" s="1"/>
  <c r="M2710"/>
  <c r="M2707"/>
  <c r="K2704"/>
  <c r="M2704" s="1"/>
  <c r="M2773" s="1"/>
  <c r="M2693"/>
  <c r="M2679"/>
  <c r="M2676"/>
  <c r="M2672"/>
  <c r="M2671"/>
  <c r="M2670"/>
  <c r="M2669"/>
  <c r="M2668"/>
  <c r="K2667"/>
  <c r="M2667" s="1"/>
  <c r="M2666"/>
  <c r="M2665"/>
  <c r="M2664"/>
  <c r="M2663"/>
  <c r="M2661"/>
  <c r="M2660"/>
  <c r="K2659"/>
  <c r="M2659" s="1"/>
  <c r="M2658"/>
  <c r="M2657"/>
  <c r="M2655"/>
  <c r="M2654"/>
  <c r="M2653"/>
  <c r="M2652"/>
  <c r="K2652"/>
  <c r="K2650" s="1"/>
  <c r="M2645"/>
  <c r="M2642"/>
  <c r="M2637"/>
  <c r="K2635"/>
  <c r="M2635" s="1"/>
  <c r="M2631"/>
  <c r="M2628"/>
  <c r="K2625"/>
  <c r="K2695" s="1"/>
  <c r="M2614"/>
  <c r="M2600"/>
  <c r="M2597"/>
  <c r="M2593"/>
  <c r="M2592"/>
  <c r="M2591"/>
  <c r="M2590"/>
  <c r="M2589"/>
  <c r="K2589"/>
  <c r="M2588"/>
  <c r="M2587"/>
  <c r="M2586"/>
  <c r="M2585"/>
  <c r="M2583"/>
  <c r="M2582"/>
  <c r="M2581"/>
  <c r="K2581"/>
  <c r="M2580"/>
  <c r="M2579"/>
  <c r="M2577"/>
  <c r="M2576"/>
  <c r="M2575"/>
  <c r="K2574"/>
  <c r="M2574" s="1"/>
  <c r="M2572" s="1"/>
  <c r="K2572"/>
  <c r="M2567"/>
  <c r="M2564"/>
  <c r="M2559"/>
  <c r="M2557"/>
  <c r="K2557"/>
  <c r="M2553"/>
  <c r="M2550"/>
  <c r="M2547"/>
  <c r="M2616" s="1"/>
  <c r="K2547"/>
  <c r="K2616" s="1"/>
  <c r="M2536"/>
  <c r="M2522"/>
  <c r="M2519"/>
  <c r="M2515"/>
  <c r="M2514"/>
  <c r="M2513"/>
  <c r="M2512"/>
  <c r="M2510"/>
  <c r="M2509"/>
  <c r="M2508"/>
  <c r="M2507"/>
  <c r="K2507"/>
  <c r="K2505" s="1"/>
  <c r="M2505"/>
  <c r="M2500"/>
  <c r="M2497"/>
  <c r="M2492"/>
  <c r="K2490"/>
  <c r="M2490" s="1"/>
  <c r="M2486"/>
  <c r="M2483"/>
  <c r="K2480"/>
  <c r="M2480" s="1"/>
  <c r="M2469"/>
  <c r="M2455"/>
  <c r="M2452"/>
  <c r="M2448"/>
  <c r="M2447"/>
  <c r="M2446"/>
  <c r="M2445"/>
  <c r="M2444"/>
  <c r="K2444"/>
  <c r="M2443"/>
  <c r="M2442"/>
  <c r="M2441"/>
  <c r="M2440"/>
  <c r="M2438"/>
  <c r="M2437"/>
  <c r="M2436"/>
  <c r="K2436"/>
  <c r="M2435"/>
  <c r="M2434"/>
  <c r="M2432"/>
  <c r="M2431"/>
  <c r="M2430"/>
  <c r="K2429"/>
  <c r="M2429" s="1"/>
  <c r="M2427" s="1"/>
  <c r="M2422"/>
  <c r="M2419"/>
  <c r="M2414"/>
  <c r="M2412"/>
  <c r="K2412"/>
  <c r="M2408"/>
  <c r="M2405"/>
  <c r="M2402"/>
  <c r="M2471" s="1"/>
  <c r="K2402"/>
  <c r="M2391"/>
  <c r="M2377"/>
  <c r="M2374"/>
  <c r="M2370"/>
  <c r="M2369"/>
  <c r="M2368"/>
  <c r="M2367"/>
  <c r="M2366"/>
  <c r="M2365"/>
  <c r="K2365"/>
  <c r="M2364"/>
  <c r="M2363"/>
  <c r="M2362"/>
  <c r="M2361"/>
  <c r="M2359"/>
  <c r="M2358"/>
  <c r="M2357"/>
  <c r="K2357"/>
  <c r="M2356"/>
  <c r="M2355"/>
  <c r="M2353"/>
  <c r="M2352"/>
  <c r="M2351"/>
  <c r="K2350"/>
  <c r="M2350" s="1"/>
  <c r="M2348" s="1"/>
  <c r="K2348"/>
  <c r="M2343"/>
  <c r="M2340"/>
  <c r="M2335"/>
  <c r="M2333"/>
  <c r="K2333"/>
  <c r="M2329"/>
  <c r="M2326"/>
  <c r="M2323"/>
  <c r="M2393" s="1"/>
  <c r="K2323"/>
  <c r="K2393" s="1"/>
  <c r="M2312"/>
  <c r="M2298"/>
  <c r="M2295"/>
  <c r="M2291"/>
  <c r="M2290"/>
  <c r="M2289"/>
  <c r="M2288"/>
  <c r="M2287"/>
  <c r="M2286"/>
  <c r="K2286"/>
  <c r="M2285"/>
  <c r="M2284"/>
  <c r="M2283"/>
  <c r="M2282"/>
  <c r="M2280"/>
  <c r="M2279"/>
  <c r="M2278"/>
  <c r="K2278"/>
  <c r="M2277"/>
  <c r="M2276"/>
  <c r="M2274"/>
  <c r="M2273"/>
  <c r="M2272"/>
  <c r="K2271"/>
  <c r="M2271" s="1"/>
  <c r="M2269" s="1"/>
  <c r="M2264"/>
  <c r="M2261"/>
  <c r="M2256"/>
  <c r="M2254"/>
  <c r="K2254"/>
  <c r="M2250"/>
  <c r="M2247"/>
  <c r="M2244"/>
  <c r="M2314" s="1"/>
  <c r="K2244"/>
  <c r="M2233"/>
  <c r="M2219"/>
  <c r="M2216"/>
  <c r="M2212"/>
  <c r="M2211"/>
  <c r="M2210"/>
  <c r="M2209"/>
  <c r="M2208"/>
  <c r="M2207"/>
  <c r="K2207"/>
  <c r="M2206"/>
  <c r="M2205"/>
  <c r="M2204"/>
  <c r="M2203"/>
  <c r="M2201"/>
  <c r="M2200"/>
  <c r="K2199"/>
  <c r="M2199" s="1"/>
  <c r="M2198"/>
  <c r="M2197"/>
  <c r="M2195"/>
  <c r="M2194"/>
  <c r="M2193"/>
  <c r="K2192"/>
  <c r="M2192" s="1"/>
  <c r="M2190" s="1"/>
  <c r="K2190"/>
  <c r="M2185"/>
  <c r="M2182"/>
  <c r="M2177"/>
  <c r="M2175"/>
  <c r="K2175"/>
  <c r="M2171"/>
  <c r="M2168"/>
  <c r="M2165"/>
  <c r="M2235" s="1"/>
  <c r="K2165"/>
  <c r="K2235" s="1"/>
  <c r="M2154"/>
  <c r="M2140"/>
  <c r="M2137"/>
  <c r="M2133"/>
  <c r="M2132"/>
  <c r="M2131"/>
  <c r="M2130"/>
  <c r="M2129"/>
  <c r="M2128"/>
  <c r="K2128"/>
  <c r="M2127"/>
  <c r="M2126"/>
  <c r="M2125"/>
  <c r="M2124"/>
  <c r="M2122"/>
  <c r="M2121"/>
  <c r="M2120"/>
  <c r="K2120"/>
  <c r="M2119"/>
  <c r="M2118"/>
  <c r="M2116"/>
  <c r="M2115"/>
  <c r="M2114"/>
  <c r="K2113"/>
  <c r="M2113" s="1"/>
  <c r="M2111" s="1"/>
  <c r="M2106"/>
  <c r="M2103"/>
  <c r="M2098"/>
  <c r="K2096"/>
  <c r="M2096" s="1"/>
  <c r="M2092"/>
  <c r="M2089"/>
  <c r="K2086"/>
  <c r="M2075"/>
  <c r="M2061"/>
  <c r="M2058"/>
  <c r="M2054"/>
  <c r="M2053"/>
  <c r="M2052"/>
  <c r="M2051"/>
  <c r="M2050"/>
  <c r="K2049"/>
  <c r="M2049" s="1"/>
  <c r="M2048"/>
  <c r="M2047"/>
  <c r="M2046"/>
  <c r="M2045"/>
  <c r="M2043"/>
  <c r="M2042"/>
  <c r="K2041"/>
  <c r="M2041" s="1"/>
  <c r="M2040"/>
  <c r="M2039"/>
  <c r="M2037"/>
  <c r="M2036"/>
  <c r="M2035"/>
  <c r="K2034"/>
  <c r="M2034" s="1"/>
  <c r="M2032" s="1"/>
  <c r="K2032"/>
  <c r="M2027"/>
  <c r="M2024"/>
  <c r="M2019"/>
  <c r="M2017"/>
  <c r="K2017"/>
  <c r="M2013"/>
  <c r="M2010"/>
  <c r="M2007"/>
  <c r="K2007"/>
  <c r="K2077" s="1"/>
  <c r="M1996"/>
  <c r="M1982"/>
  <c r="M1979"/>
  <c r="M1975"/>
  <c r="M1974"/>
  <c r="M1973"/>
  <c r="M1972"/>
  <c r="M1971"/>
  <c r="M1970"/>
  <c r="K1970"/>
  <c r="M1969"/>
  <c r="M1968"/>
  <c r="M1967"/>
  <c r="M1966"/>
  <c r="M1964"/>
  <c r="M1963"/>
  <c r="M1962"/>
  <c r="K1962"/>
  <c r="M1961"/>
  <c r="M1960"/>
  <c r="M1958"/>
  <c r="M1957"/>
  <c r="M1956"/>
  <c r="K1955"/>
  <c r="M1955" s="1"/>
  <c r="M1953" s="1"/>
  <c r="M1948"/>
  <c r="M1945"/>
  <c r="M1940"/>
  <c r="K1938"/>
  <c r="M1938" s="1"/>
  <c r="M1934"/>
  <c r="M1931"/>
  <c r="K1928"/>
  <c r="M1917"/>
  <c r="M1903"/>
  <c r="M1900"/>
  <c r="M1896"/>
  <c r="M1895"/>
  <c r="M1894"/>
  <c r="M1893"/>
  <c r="M1892"/>
  <c r="K1891"/>
  <c r="M1891" s="1"/>
  <c r="M1890"/>
  <c r="M1889"/>
  <c r="M1888"/>
  <c r="M1887"/>
  <c r="M1885"/>
  <c r="M1884"/>
  <c r="K1883"/>
  <c r="M1883" s="1"/>
  <c r="M1882"/>
  <c r="M1881"/>
  <c r="M1879"/>
  <c r="M1878"/>
  <c r="M1877"/>
  <c r="K1876"/>
  <c r="M1876" s="1"/>
  <c r="K1874"/>
  <c r="M1869"/>
  <c r="M1866"/>
  <c r="M1861"/>
  <c r="M1859"/>
  <c r="K1859"/>
  <c r="M1855"/>
  <c r="M1852"/>
  <c r="M1849"/>
  <c r="K1849"/>
  <c r="K1919" s="1"/>
  <c r="M1838"/>
  <c r="M1824"/>
  <c r="M1821"/>
  <c r="M1817"/>
  <c r="M1816"/>
  <c r="M1815"/>
  <c r="M1814"/>
  <c r="M1813"/>
  <c r="M1812"/>
  <c r="K1812"/>
  <c r="M1811"/>
  <c r="M1810"/>
  <c r="M1809"/>
  <c r="M1808"/>
  <c r="M1806"/>
  <c r="M1805"/>
  <c r="M1804"/>
  <c r="K1804"/>
  <c r="M1803"/>
  <c r="M1802"/>
  <c r="M1800"/>
  <c r="M1799"/>
  <c r="M1798"/>
  <c r="K1797"/>
  <c r="M1797" s="1"/>
  <c r="M1795" s="1"/>
  <c r="M1790"/>
  <c r="M1787"/>
  <c r="M1782"/>
  <c r="K1780"/>
  <c r="M1780" s="1"/>
  <c r="M1776"/>
  <c r="M1773"/>
  <c r="K1770"/>
  <c r="M1749"/>
  <c r="M1746"/>
  <c r="M1742"/>
  <c r="M1741"/>
  <c r="M1739" s="1"/>
  <c r="K1739"/>
  <c r="M1734"/>
  <c r="M1731"/>
  <c r="M1726"/>
  <c r="K1724"/>
  <c r="M1724" s="1"/>
  <c r="M1720"/>
  <c r="M1717"/>
  <c r="K1714"/>
  <c r="K1761" s="1"/>
  <c r="M1691"/>
  <c r="M1688"/>
  <c r="M1684"/>
  <c r="M1683"/>
  <c r="M1682"/>
  <c r="M1681"/>
  <c r="M1680"/>
  <c r="K1679"/>
  <c r="M1679" s="1"/>
  <c r="M1678"/>
  <c r="M1677"/>
  <c r="M1676"/>
  <c r="M1675"/>
  <c r="M1673"/>
  <c r="M1672"/>
  <c r="K1671"/>
  <c r="M1671" s="1"/>
  <c r="M1670"/>
  <c r="M1669"/>
  <c r="M1667"/>
  <c r="M1666"/>
  <c r="M1665"/>
  <c r="K1664"/>
  <c r="M1664" s="1"/>
  <c r="K1662"/>
  <c r="M1657"/>
  <c r="M1654"/>
  <c r="M1649"/>
  <c r="M1647"/>
  <c r="K1647"/>
  <c r="M1643"/>
  <c r="M1640"/>
  <c r="M1637"/>
  <c r="K1637"/>
  <c r="K1705" s="1"/>
  <c r="M1614"/>
  <c r="M1611"/>
  <c r="M1607"/>
  <c r="M1606"/>
  <c r="M1605"/>
  <c r="M1604"/>
  <c r="M1603"/>
  <c r="K1602"/>
  <c r="M1602" s="1"/>
  <c r="M1601"/>
  <c r="M1600"/>
  <c r="M1599"/>
  <c r="M1598"/>
  <c r="M1596"/>
  <c r="M1595"/>
  <c r="K1594"/>
  <c r="M1594" s="1"/>
  <c r="M1592"/>
  <c r="M1590"/>
  <c r="M1589"/>
  <c r="M1588"/>
  <c r="K1587"/>
  <c r="M1587" s="1"/>
  <c r="K1585"/>
  <c r="M1580"/>
  <c r="M1577"/>
  <c r="M1572"/>
  <c r="M1570"/>
  <c r="K1570"/>
  <c r="M1566"/>
  <c r="M1563"/>
  <c r="M1560"/>
  <c r="K1560"/>
  <c r="K1628" s="1"/>
  <c r="M1549"/>
  <c r="M1535"/>
  <c r="M1532"/>
  <c r="M1528"/>
  <c r="M1527"/>
  <c r="M1526"/>
  <c r="M1525"/>
  <c r="M1524"/>
  <c r="M1523"/>
  <c r="K1523"/>
  <c r="M1522"/>
  <c r="M1521"/>
  <c r="M1520"/>
  <c r="M1519"/>
  <c r="M1517"/>
  <c r="M1516"/>
  <c r="M1515"/>
  <c r="K1515"/>
  <c r="M1513"/>
  <c r="M1511"/>
  <c r="M1510"/>
  <c r="M1509"/>
  <c r="K1508"/>
  <c r="K1506" s="1"/>
  <c r="M1501"/>
  <c r="M1498"/>
  <c r="M1493"/>
  <c r="K1491"/>
  <c r="M1491" s="1"/>
  <c r="M1487"/>
  <c r="M1484"/>
  <c r="K1481"/>
  <c r="M1481" s="1"/>
  <c r="M1470"/>
  <c r="M1456"/>
  <c r="M1453"/>
  <c r="M1449"/>
  <c r="M1448"/>
  <c r="M1447"/>
  <c r="M1446"/>
  <c r="M1445"/>
  <c r="K1444"/>
  <c r="M1444" s="1"/>
  <c r="M1443"/>
  <c r="M1442"/>
  <c r="M1441"/>
  <c r="M1440"/>
  <c r="M1438"/>
  <c r="M1437"/>
  <c r="K1436"/>
  <c r="M1436" s="1"/>
  <c r="M1435"/>
  <c r="M1434"/>
  <c r="M1432"/>
  <c r="M1431"/>
  <c r="M1430"/>
  <c r="M1429"/>
  <c r="K1429"/>
  <c r="K1427" s="1"/>
  <c r="M1422"/>
  <c r="M1419"/>
  <c r="M1414"/>
  <c r="K1412"/>
  <c r="M1412" s="1"/>
  <c r="M1408"/>
  <c r="M1405"/>
  <c r="K1402"/>
  <c r="M1391"/>
  <c r="M1377"/>
  <c r="M1374"/>
  <c r="M1370"/>
  <c r="M1369"/>
  <c r="M1368"/>
  <c r="M1367"/>
  <c r="M1366"/>
  <c r="K1365"/>
  <c r="M1365" s="1"/>
  <c r="M1364"/>
  <c r="M1363"/>
  <c r="M1362"/>
  <c r="M1361"/>
  <c r="M1359"/>
  <c r="M1358"/>
  <c r="K1357"/>
  <c r="M1357" s="1"/>
  <c r="M1355"/>
  <c r="M1353"/>
  <c r="M1352"/>
  <c r="M1351"/>
  <c r="K1350"/>
  <c r="M1350" s="1"/>
  <c r="M1348" s="1"/>
  <c r="K1348"/>
  <c r="M1343"/>
  <c r="M1340"/>
  <c r="M1335"/>
  <c r="M1333"/>
  <c r="K1333"/>
  <c r="M1329"/>
  <c r="M1326"/>
  <c r="M1323"/>
  <c r="K1323"/>
  <c r="K1393" s="1"/>
  <c r="M1312"/>
  <c r="M1298"/>
  <c r="M1295"/>
  <c r="M1291"/>
  <c r="M1290"/>
  <c r="M1289"/>
  <c r="M1288"/>
  <c r="M1287"/>
  <c r="M1286"/>
  <c r="K1286"/>
  <c r="M1285"/>
  <c r="M1284"/>
  <c r="M1283"/>
  <c r="M1282"/>
  <c r="M1280"/>
  <c r="M1279"/>
  <c r="M1278"/>
  <c r="K1278"/>
  <c r="M1277"/>
  <c r="M1276"/>
  <c r="M1274"/>
  <c r="M1273"/>
  <c r="M1272"/>
  <c r="K1271"/>
  <c r="M1271" s="1"/>
  <c r="M1269" s="1"/>
  <c r="M1264"/>
  <c r="M1261"/>
  <c r="M1256"/>
  <c r="M1254"/>
  <c r="K1254"/>
  <c r="M1250"/>
  <c r="M1247"/>
  <c r="M1244"/>
  <c r="M1314" s="1"/>
  <c r="K1244"/>
  <c r="M1233"/>
  <c r="M1219"/>
  <c r="M1216"/>
  <c r="M1212"/>
  <c r="M1211"/>
  <c r="M1210"/>
  <c r="M1209"/>
  <c r="M1208"/>
  <c r="K1207"/>
  <c r="M1207" s="1"/>
  <c r="M1206"/>
  <c r="M1205"/>
  <c r="M1204"/>
  <c r="M1203"/>
  <c r="M1201"/>
  <c r="M1200"/>
  <c r="K1199"/>
  <c r="M1199" s="1"/>
  <c r="M1198"/>
  <c r="M1197"/>
  <c r="M1195"/>
  <c r="M1194"/>
  <c r="M1193"/>
  <c r="K1192"/>
  <c r="M1192" s="1"/>
  <c r="K1190"/>
  <c r="M1185"/>
  <c r="M1182"/>
  <c r="M1177"/>
  <c r="M1175"/>
  <c r="K1175"/>
  <c r="M1171"/>
  <c r="M1168"/>
  <c r="M1165"/>
  <c r="K1165"/>
  <c r="K1235" s="1"/>
  <c r="M1154"/>
  <c r="M1140"/>
  <c r="M1137"/>
  <c r="M1133"/>
  <c r="M1132"/>
  <c r="M1131"/>
  <c r="M1130"/>
  <c r="M1129"/>
  <c r="M1128"/>
  <c r="K1128"/>
  <c r="M1127"/>
  <c r="M1126"/>
  <c r="M1125"/>
  <c r="M1124"/>
  <c r="M1122"/>
  <c r="M1121"/>
  <c r="M1120"/>
  <c r="K1120"/>
  <c r="M1119"/>
  <c r="M1118"/>
  <c r="M1116"/>
  <c r="M1115"/>
  <c r="M1114"/>
  <c r="K1113"/>
  <c r="M1113" s="1"/>
  <c r="M1111" s="1"/>
  <c r="M1106"/>
  <c r="M1103"/>
  <c r="M1098"/>
  <c r="M1096"/>
  <c r="K1096"/>
  <c r="M1092"/>
  <c r="M1089"/>
  <c r="M1086"/>
  <c r="M1156" s="1"/>
  <c r="K1086"/>
  <c r="M1075"/>
  <c r="M1061"/>
  <c r="M1058"/>
  <c r="M1054"/>
  <c r="M1053"/>
  <c r="M1052"/>
  <c r="M1051"/>
  <c r="M1050"/>
  <c r="M1049"/>
  <c r="K1049"/>
  <c r="M1048"/>
  <c r="M1047"/>
  <c r="M1046"/>
  <c r="M1045"/>
  <c r="M1043"/>
  <c r="M1042"/>
  <c r="M1041"/>
  <c r="K1041"/>
  <c r="M1040"/>
  <c r="M1039"/>
  <c r="M1037"/>
  <c r="M1036"/>
  <c r="M1035"/>
  <c r="K1034"/>
  <c r="M1034" s="1"/>
  <c r="M1032" s="1"/>
  <c r="K1032"/>
  <c r="M1027"/>
  <c r="M1024"/>
  <c r="M1019"/>
  <c r="M1017"/>
  <c r="K1017"/>
  <c r="M1013"/>
  <c r="M1010"/>
  <c r="M1007"/>
  <c r="K1007"/>
  <c r="K1077" s="1"/>
  <c r="M996"/>
  <c r="M982"/>
  <c r="M979"/>
  <c r="M975"/>
  <c r="M974"/>
  <c r="M973"/>
  <c r="M972"/>
  <c r="M971"/>
  <c r="M970"/>
  <c r="K970"/>
  <c r="M969"/>
  <c r="M968"/>
  <c r="M967"/>
  <c r="M966"/>
  <c r="M964"/>
  <c r="M963"/>
  <c r="M962"/>
  <c r="K962"/>
  <c r="M961"/>
  <c r="M960"/>
  <c r="M958"/>
  <c r="M957"/>
  <c r="M956"/>
  <c r="K955"/>
  <c r="M955" s="1"/>
  <c r="M953" s="1"/>
  <c r="M948"/>
  <c r="M945"/>
  <c r="M940"/>
  <c r="M938"/>
  <c r="K938"/>
  <c r="M934"/>
  <c r="M931"/>
  <c r="M928"/>
  <c r="M998" s="1"/>
  <c r="K928"/>
  <c r="M917"/>
  <c r="M903"/>
  <c r="M900"/>
  <c r="M896"/>
  <c r="M895"/>
  <c r="M894"/>
  <c r="M893"/>
  <c r="M892"/>
  <c r="M891"/>
  <c r="K891"/>
  <c r="M890"/>
  <c r="M889"/>
  <c r="M888"/>
  <c r="M887"/>
  <c r="M885"/>
  <c r="M884"/>
  <c r="M883"/>
  <c r="K883"/>
  <c r="M882"/>
  <c r="M881"/>
  <c r="M879"/>
  <c r="M878"/>
  <c r="M877"/>
  <c r="K876"/>
  <c r="M876" s="1"/>
  <c r="M874" s="1"/>
  <c r="M919" s="1"/>
  <c r="K874"/>
  <c r="M869"/>
  <c r="M866"/>
  <c r="M861"/>
  <c r="M859"/>
  <c r="K859"/>
  <c r="M855"/>
  <c r="M852"/>
  <c r="M849"/>
  <c r="K849"/>
  <c r="K919" s="1"/>
  <c r="M838"/>
  <c r="M824"/>
  <c r="M821"/>
  <c r="M817"/>
  <c r="M816"/>
  <c r="M815"/>
  <c r="M814"/>
  <c r="M813"/>
  <c r="M812"/>
  <c r="K812"/>
  <c r="M811"/>
  <c r="M810"/>
  <c r="M809"/>
  <c r="M808"/>
  <c r="M806"/>
  <c r="M805"/>
  <c r="M804"/>
  <c r="K804"/>
  <c r="M802"/>
  <c r="M800"/>
  <c r="M799"/>
  <c r="M798"/>
  <c r="M797"/>
  <c r="K797"/>
  <c r="K795" s="1"/>
  <c r="M795"/>
  <c r="M790"/>
  <c r="M787"/>
  <c r="M782"/>
  <c r="K780"/>
  <c r="M780" s="1"/>
  <c r="M776"/>
  <c r="M773"/>
  <c r="K770"/>
  <c r="M770" s="1"/>
  <c r="K761"/>
  <c r="M747"/>
  <c r="M744"/>
  <c r="M740"/>
  <c r="M739"/>
  <c r="M738"/>
  <c r="M737"/>
  <c r="M736"/>
  <c r="M735"/>
  <c r="K735"/>
  <c r="M734"/>
  <c r="M733"/>
  <c r="M732"/>
  <c r="M731"/>
  <c r="M729"/>
  <c r="M728"/>
  <c r="M727"/>
  <c r="M718" s="1"/>
  <c r="K727"/>
  <c r="M725"/>
  <c r="M723"/>
  <c r="M722"/>
  <c r="M721"/>
  <c r="M720"/>
  <c r="K720"/>
  <c r="K718"/>
  <c r="M713"/>
  <c r="M710"/>
  <c r="M705"/>
  <c r="K703"/>
  <c r="M703" s="1"/>
  <c r="M699"/>
  <c r="M696"/>
  <c r="K693"/>
  <c r="M693" s="1"/>
  <c r="M683"/>
  <c r="M682"/>
  <c r="M668"/>
  <c r="M665"/>
  <c r="M661"/>
  <c r="M660"/>
  <c r="M659"/>
  <c r="M658"/>
  <c r="M657"/>
  <c r="M656"/>
  <c r="K656"/>
  <c r="M655"/>
  <c r="M654"/>
  <c r="M653"/>
  <c r="M652"/>
  <c r="M650"/>
  <c r="M649"/>
  <c r="M648"/>
  <c r="K648"/>
  <c r="M646"/>
  <c r="M644"/>
  <c r="M643"/>
  <c r="M642"/>
  <c r="M641"/>
  <c r="M639" s="1"/>
  <c r="K641"/>
  <c r="K639" s="1"/>
  <c r="M634"/>
  <c r="M631"/>
  <c r="M626"/>
  <c r="K624"/>
  <c r="M624" s="1"/>
  <c r="M620"/>
  <c r="M617"/>
  <c r="K614"/>
  <c r="M614" s="1"/>
  <c r="M591"/>
  <c r="M588"/>
  <c r="M584"/>
  <c r="M583"/>
  <c r="M582"/>
  <c r="M581"/>
  <c r="M580"/>
  <c r="M579"/>
  <c r="K579"/>
  <c r="M578"/>
  <c r="M577"/>
  <c r="M576"/>
  <c r="M575"/>
  <c r="M573"/>
  <c r="M572"/>
  <c r="M571"/>
  <c r="K571"/>
  <c r="M570"/>
  <c r="M569"/>
  <c r="M567"/>
  <c r="M566"/>
  <c r="M565"/>
  <c r="K564"/>
  <c r="M564" s="1"/>
  <c r="M562" s="1"/>
  <c r="K562"/>
  <c r="K605" s="1"/>
  <c r="M557"/>
  <c r="M554"/>
  <c r="M549"/>
  <c r="M547"/>
  <c r="K547"/>
  <c r="M543"/>
  <c r="M540"/>
  <c r="M537"/>
  <c r="K537"/>
  <c r="M526"/>
  <c r="M512"/>
  <c r="M509"/>
  <c r="M505"/>
  <c r="M504"/>
  <c r="M503"/>
  <c r="M502"/>
  <c r="M501"/>
  <c r="M500"/>
  <c r="K500"/>
  <c r="M499"/>
  <c r="M498"/>
  <c r="M497"/>
  <c r="M496"/>
  <c r="M494"/>
  <c r="M493"/>
  <c r="M492"/>
  <c r="K492"/>
  <c r="M491"/>
  <c r="M490"/>
  <c r="M488"/>
  <c r="M487"/>
  <c r="M486"/>
  <c r="K485"/>
  <c r="M485" s="1"/>
  <c r="M483" s="1"/>
  <c r="M478"/>
  <c r="M475"/>
  <c r="M470"/>
  <c r="M468"/>
  <c r="K468"/>
  <c r="M464"/>
  <c r="M461"/>
  <c r="M458"/>
  <c r="M528" s="1"/>
  <c r="K458"/>
  <c r="M447"/>
  <c r="M433"/>
  <c r="M430"/>
  <c r="M426"/>
  <c r="M425"/>
  <c r="M424"/>
  <c r="M423"/>
  <c r="M422"/>
  <c r="M421"/>
  <c r="K421"/>
  <c r="M420"/>
  <c r="M419"/>
  <c r="M418"/>
  <c r="M417"/>
  <c r="M415"/>
  <c r="M414"/>
  <c r="M413"/>
  <c r="K413"/>
  <c r="M412"/>
  <c r="M411"/>
  <c r="M409"/>
  <c r="M408"/>
  <c r="M407"/>
  <c r="K406"/>
  <c r="M406" s="1"/>
  <c r="M404" s="1"/>
  <c r="K404"/>
  <c r="M399"/>
  <c r="M396"/>
  <c r="M391"/>
  <c r="M389"/>
  <c r="K389"/>
  <c r="M385"/>
  <c r="M382"/>
  <c r="M379"/>
  <c r="M449" s="1"/>
  <c r="K379"/>
  <c r="K449" s="1"/>
  <c r="M368"/>
  <c r="M354"/>
  <c r="M351"/>
  <c r="M347"/>
  <c r="M346"/>
  <c r="M345"/>
  <c r="M344"/>
  <c r="M343"/>
  <c r="M342"/>
  <c r="K342"/>
  <c r="M341"/>
  <c r="M340"/>
  <c r="M339"/>
  <c r="M338"/>
  <c r="M336"/>
  <c r="M335"/>
  <c r="M334"/>
  <c r="K334"/>
  <c r="M333"/>
  <c r="M332"/>
  <c r="M330"/>
  <c r="M329"/>
  <c r="M328"/>
  <c r="K327"/>
  <c r="M327" s="1"/>
  <c r="M325" s="1"/>
  <c r="M320"/>
  <c r="M317"/>
  <c r="M312"/>
  <c r="M310"/>
  <c r="K310"/>
  <c r="M306"/>
  <c r="M303"/>
  <c r="M300"/>
  <c r="M370" s="1"/>
  <c r="K300"/>
  <c r="M289"/>
  <c r="M275"/>
  <c r="M272"/>
  <c r="M268"/>
  <c r="M267"/>
  <c r="M266"/>
  <c r="M265"/>
  <c r="M264"/>
  <c r="M263"/>
  <c r="K263"/>
  <c r="M262"/>
  <c r="M261"/>
  <c r="M260"/>
  <c r="M259"/>
  <c r="M257"/>
  <c r="M256"/>
  <c r="M255"/>
  <c r="K255"/>
  <c r="M253"/>
  <c r="M251"/>
  <c r="M250"/>
  <c r="M249"/>
  <c r="M248"/>
  <c r="M246" s="1"/>
  <c r="K248"/>
  <c r="K246"/>
  <c r="M241"/>
  <c r="M238"/>
  <c r="M233"/>
  <c r="K231"/>
  <c r="M231" s="1"/>
  <c r="M227"/>
  <c r="M224"/>
  <c r="K221"/>
  <c r="K291" s="1"/>
  <c r="M200"/>
  <c r="M197"/>
  <c r="M191" s="1"/>
  <c r="M193"/>
  <c r="K191"/>
  <c r="M186"/>
  <c r="M183"/>
  <c r="M178"/>
  <c r="K176"/>
  <c r="M176" s="1"/>
  <c r="M172"/>
  <c r="M169"/>
  <c r="K166"/>
  <c r="M166" s="1"/>
  <c r="M155"/>
  <c r="M141"/>
  <c r="M138"/>
  <c r="M134"/>
  <c r="M133"/>
  <c r="M132"/>
  <c r="M131"/>
  <c r="M130"/>
  <c r="K129"/>
  <c r="M129" s="1"/>
  <c r="M128"/>
  <c r="M127"/>
  <c r="M126"/>
  <c r="M125"/>
  <c r="M123"/>
  <c r="M122"/>
  <c r="K121"/>
  <c r="K112" s="1"/>
  <c r="M119"/>
  <c r="M117"/>
  <c r="M116"/>
  <c r="M115"/>
  <c r="K114"/>
  <c r="M114" s="1"/>
  <c r="M107"/>
  <c r="M104"/>
  <c r="M99"/>
  <c r="M97"/>
  <c r="K97"/>
  <c r="M93"/>
  <c r="M90"/>
  <c r="M87"/>
  <c r="K87"/>
  <c r="M76"/>
  <c r="M62"/>
  <c r="M59"/>
  <c r="M55"/>
  <c r="M54"/>
  <c r="M53"/>
  <c r="M52"/>
  <c r="M51"/>
  <c r="M50"/>
  <c r="K50"/>
  <c r="M49"/>
  <c r="M48"/>
  <c r="M47"/>
  <c r="M46"/>
  <c r="M44"/>
  <c r="M43"/>
  <c r="M42"/>
  <c r="K42"/>
  <c r="M41"/>
  <c r="M40"/>
  <c r="M38"/>
  <c r="M37"/>
  <c r="M36"/>
  <c r="K35"/>
  <c r="M35" s="1"/>
  <c r="M33" s="1"/>
  <c r="M28"/>
  <c r="M25"/>
  <c r="M20"/>
  <c r="M18"/>
  <c r="K18"/>
  <c r="M14"/>
  <c r="M11"/>
  <c r="M8"/>
  <c r="M78" s="1"/>
  <c r="K8"/>
  <c r="K8" i="9"/>
  <c r="M8"/>
  <c r="M11"/>
  <c r="M14"/>
  <c r="K18"/>
  <c r="M18"/>
  <c r="M20"/>
  <c r="M25"/>
  <c r="M28"/>
  <c r="K35"/>
  <c r="K33" s="1"/>
  <c r="K76" s="1"/>
  <c r="M36"/>
  <c r="M37"/>
  <c r="M38"/>
  <c r="M40"/>
  <c r="M41"/>
  <c r="K42"/>
  <c r="M42"/>
  <c r="M43"/>
  <c r="M44"/>
  <c r="M46"/>
  <c r="M47"/>
  <c r="M48"/>
  <c r="M49"/>
  <c r="K50"/>
  <c r="M50"/>
  <c r="M51"/>
  <c r="M52"/>
  <c r="M53"/>
  <c r="M54"/>
  <c r="M55"/>
  <c r="M59"/>
  <c r="M62"/>
  <c r="K85"/>
  <c r="M85" s="1"/>
  <c r="M153" s="1"/>
  <c r="M88"/>
  <c r="M91"/>
  <c r="K95"/>
  <c r="M95" s="1"/>
  <c r="M97"/>
  <c r="M102"/>
  <c r="M105"/>
  <c r="K112"/>
  <c r="K110" s="1"/>
  <c r="M112"/>
  <c r="M110" s="1"/>
  <c r="M113"/>
  <c r="M114"/>
  <c r="M115"/>
  <c r="M117"/>
  <c r="M118"/>
  <c r="K119"/>
  <c r="M119" s="1"/>
  <c r="M120"/>
  <c r="M121"/>
  <c r="M123"/>
  <c r="M124"/>
  <c r="M125"/>
  <c r="M126"/>
  <c r="K127"/>
  <c r="M127" s="1"/>
  <c r="M128"/>
  <c r="M129"/>
  <c r="M130"/>
  <c r="M131"/>
  <c r="M132"/>
  <c r="M136"/>
  <c r="M139"/>
  <c r="K162"/>
  <c r="M162"/>
  <c r="M165"/>
  <c r="M168"/>
  <c r="K172"/>
  <c r="M172"/>
  <c r="M174"/>
  <c r="M179"/>
  <c r="M182"/>
  <c r="K189"/>
  <c r="K187" s="1"/>
  <c r="K232" s="1"/>
  <c r="M190"/>
  <c r="M191"/>
  <c r="M192"/>
  <c r="M194"/>
  <c r="K196"/>
  <c r="M196" s="1"/>
  <c r="M197"/>
  <c r="M198"/>
  <c r="M200"/>
  <c r="M201"/>
  <c r="M202"/>
  <c r="M203"/>
  <c r="K204"/>
  <c r="M204" s="1"/>
  <c r="M205"/>
  <c r="M206"/>
  <c r="M207"/>
  <c r="M208"/>
  <c r="M209"/>
  <c r="M213"/>
  <c r="M216"/>
  <c r="M230"/>
  <c r="M231"/>
  <c r="K241"/>
  <c r="M241"/>
  <c r="M244"/>
  <c r="M247"/>
  <c r="K251"/>
  <c r="M251"/>
  <c r="M253"/>
  <c r="M258"/>
  <c r="M261"/>
  <c r="K266"/>
  <c r="K311" s="1"/>
  <c r="K268"/>
  <c r="M268" s="1"/>
  <c r="M266" s="1"/>
  <c r="M311" s="1"/>
  <c r="M269"/>
  <c r="M270"/>
  <c r="M271"/>
  <c r="M273"/>
  <c r="M274"/>
  <c r="K275"/>
  <c r="M275"/>
  <c r="M276"/>
  <c r="M277"/>
  <c r="M279"/>
  <c r="M280"/>
  <c r="M281"/>
  <c r="M282"/>
  <c r="K283"/>
  <c r="M283"/>
  <c r="M284"/>
  <c r="M285"/>
  <c r="M286"/>
  <c r="M287"/>
  <c r="M288"/>
  <c r="M292"/>
  <c r="M295"/>
  <c r="M309"/>
  <c r="K320"/>
  <c r="M320"/>
  <c r="M323"/>
  <c r="M326"/>
  <c r="K330"/>
  <c r="M330"/>
  <c r="M332"/>
  <c r="M337"/>
  <c r="M340"/>
  <c r="K347"/>
  <c r="K345" s="1"/>
  <c r="K390" s="1"/>
  <c r="M348"/>
  <c r="M349"/>
  <c r="M350"/>
  <c r="M352"/>
  <c r="M353"/>
  <c r="K354"/>
  <c r="M354"/>
  <c r="M355"/>
  <c r="M356"/>
  <c r="M358"/>
  <c r="M359"/>
  <c r="M360"/>
  <c r="M361"/>
  <c r="K362"/>
  <c r="M362"/>
  <c r="M363"/>
  <c r="M364"/>
  <c r="M365"/>
  <c r="M366"/>
  <c r="M367"/>
  <c r="M371"/>
  <c r="M374"/>
  <c r="M388"/>
  <c r="K399"/>
  <c r="M399"/>
  <c r="M402"/>
  <c r="M405"/>
  <c r="K409"/>
  <c r="M409"/>
  <c r="M411"/>
  <c r="M416"/>
  <c r="M419"/>
  <c r="K424"/>
  <c r="K469" s="1"/>
  <c r="K426"/>
  <c r="M426" s="1"/>
  <c r="M424" s="1"/>
  <c r="M469" s="1"/>
  <c r="M427"/>
  <c r="M428"/>
  <c r="M429"/>
  <c r="M431"/>
  <c r="M432"/>
  <c r="K433"/>
  <c r="M433"/>
  <c r="M434"/>
  <c r="M435"/>
  <c r="M437"/>
  <c r="M438"/>
  <c r="M439"/>
  <c r="M440"/>
  <c r="K441"/>
  <c r="M441"/>
  <c r="M442"/>
  <c r="M443"/>
  <c r="M444"/>
  <c r="M445"/>
  <c r="M446"/>
  <c r="M450"/>
  <c r="M453"/>
  <c r="M467"/>
  <c r="K478"/>
  <c r="M478"/>
  <c r="M481"/>
  <c r="M484"/>
  <c r="K488"/>
  <c r="M488"/>
  <c r="M490"/>
  <c r="M495"/>
  <c r="M498"/>
  <c r="K503"/>
  <c r="K548" s="1"/>
  <c r="K505"/>
  <c r="M505" s="1"/>
  <c r="M503" s="1"/>
  <c r="M548" s="1"/>
  <c r="M506"/>
  <c r="M507"/>
  <c r="M508"/>
  <c r="M510"/>
  <c r="M511"/>
  <c r="K512"/>
  <c r="M512"/>
  <c r="M513"/>
  <c r="M514"/>
  <c r="M516"/>
  <c r="M517"/>
  <c r="M518"/>
  <c r="M519"/>
  <c r="K520"/>
  <c r="M520"/>
  <c r="M521"/>
  <c r="M522"/>
  <c r="M523"/>
  <c r="M524"/>
  <c r="M525"/>
  <c r="M529"/>
  <c r="M532"/>
  <c r="M546"/>
  <c r="K557"/>
  <c r="M557"/>
  <c r="M560"/>
  <c r="M563"/>
  <c r="K567"/>
  <c r="M567"/>
  <c r="M569"/>
  <c r="M574"/>
  <c r="M577"/>
  <c r="K584"/>
  <c r="K582" s="1"/>
  <c r="K627" s="1"/>
  <c r="M585"/>
  <c r="M586"/>
  <c r="M587"/>
  <c r="M589"/>
  <c r="M590"/>
  <c r="K591"/>
  <c r="M591"/>
  <c r="M592"/>
  <c r="M593"/>
  <c r="M595"/>
  <c r="M596"/>
  <c r="M597"/>
  <c r="M598"/>
  <c r="K599"/>
  <c r="M599"/>
  <c r="M600"/>
  <c r="M601"/>
  <c r="M602"/>
  <c r="M603"/>
  <c r="M604"/>
  <c r="M608"/>
  <c r="M611"/>
  <c r="M625"/>
  <c r="K636"/>
  <c r="M636"/>
  <c r="M639"/>
  <c r="M642"/>
  <c r="K646"/>
  <c r="M646"/>
  <c r="M648"/>
  <c r="M653"/>
  <c r="M656"/>
  <c r="K661"/>
  <c r="K706" s="1"/>
  <c r="K663"/>
  <c r="M663" s="1"/>
  <c r="M661" s="1"/>
  <c r="M706" s="1"/>
  <c r="M664"/>
  <c r="M665"/>
  <c r="M666"/>
  <c r="M668"/>
  <c r="M669"/>
  <c r="K670"/>
  <c r="M670"/>
  <c r="M671"/>
  <c r="M672"/>
  <c r="M674"/>
  <c r="M675"/>
  <c r="M676"/>
  <c r="M677"/>
  <c r="K678"/>
  <c r="M678"/>
  <c r="M679"/>
  <c r="M680"/>
  <c r="M681"/>
  <c r="M682"/>
  <c r="M683"/>
  <c r="M687"/>
  <c r="M690"/>
  <c r="M704"/>
  <c r="K715"/>
  <c r="M715"/>
  <c r="M718"/>
  <c r="M721"/>
  <c r="K725"/>
  <c r="M725"/>
  <c r="M727"/>
  <c r="M732"/>
  <c r="M735"/>
  <c r="K742"/>
  <c r="K740" s="1"/>
  <c r="K785" s="1"/>
  <c r="M743"/>
  <c r="M744"/>
  <c r="M745"/>
  <c r="M747"/>
  <c r="M748"/>
  <c r="K749"/>
  <c r="M749"/>
  <c r="M750"/>
  <c r="M751"/>
  <c r="M753"/>
  <c r="M754"/>
  <c r="M755"/>
  <c r="M756"/>
  <c r="K757"/>
  <c r="M757"/>
  <c r="M758"/>
  <c r="M759"/>
  <c r="M760"/>
  <c r="M761"/>
  <c r="M762"/>
  <c r="M766"/>
  <c r="M769"/>
  <c r="M783"/>
  <c r="M784"/>
  <c r="K794"/>
  <c r="M794" s="1"/>
  <c r="M864" s="1"/>
  <c r="M797"/>
  <c r="M800"/>
  <c r="K804"/>
  <c r="M804" s="1"/>
  <c r="M806"/>
  <c r="M811"/>
  <c r="M814"/>
  <c r="K821"/>
  <c r="K819" s="1"/>
  <c r="K864" s="1"/>
  <c r="M821"/>
  <c r="M819" s="1"/>
  <c r="M822"/>
  <c r="M823"/>
  <c r="M824"/>
  <c r="M826"/>
  <c r="M827"/>
  <c r="K828"/>
  <c r="M828" s="1"/>
  <c r="M829"/>
  <c r="M830"/>
  <c r="M832"/>
  <c r="M833"/>
  <c r="M834"/>
  <c r="M835"/>
  <c r="K836"/>
  <c r="M836" s="1"/>
  <c r="M837"/>
  <c r="M838"/>
  <c r="M839"/>
  <c r="M840"/>
  <c r="M841"/>
  <c r="M845"/>
  <c r="M848"/>
  <c r="M862"/>
  <c r="K873"/>
  <c r="M873" s="1"/>
  <c r="M876"/>
  <c r="M879"/>
  <c r="K883"/>
  <c r="M883" s="1"/>
  <c r="M885"/>
  <c r="M890"/>
  <c r="M893"/>
  <c r="K900"/>
  <c r="K898" s="1"/>
  <c r="K943" s="1"/>
  <c r="M900"/>
  <c r="M901"/>
  <c r="M902"/>
  <c r="M903"/>
  <c r="M905"/>
  <c r="M906"/>
  <c r="K907"/>
  <c r="M907" s="1"/>
  <c r="M908"/>
  <c r="M909"/>
  <c r="M911"/>
  <c r="M912"/>
  <c r="M913"/>
  <c r="M914"/>
  <c r="K915"/>
  <c r="M915" s="1"/>
  <c r="M916"/>
  <c r="M917"/>
  <c r="M918"/>
  <c r="M919"/>
  <c r="M920"/>
  <c r="M924"/>
  <c r="M927"/>
  <c r="M941"/>
  <c r="K952"/>
  <c r="M952" s="1"/>
  <c r="M955"/>
  <c r="M958"/>
  <c r="K962"/>
  <c r="M962" s="1"/>
  <c r="M964"/>
  <c r="M969"/>
  <c r="M972"/>
  <c r="K979"/>
  <c r="K977" s="1"/>
  <c r="K1022" s="1"/>
  <c r="M979"/>
  <c r="M977" s="1"/>
  <c r="M980"/>
  <c r="M981"/>
  <c r="M982"/>
  <c r="M984"/>
  <c r="M985"/>
  <c r="K986"/>
  <c r="M986" s="1"/>
  <c r="M987"/>
  <c r="M988"/>
  <c r="M990"/>
  <c r="M991"/>
  <c r="M992"/>
  <c r="M993"/>
  <c r="K994"/>
  <c r="M994" s="1"/>
  <c r="M995"/>
  <c r="M996"/>
  <c r="M997"/>
  <c r="M998"/>
  <c r="M999"/>
  <c r="M1003"/>
  <c r="M1006"/>
  <c r="M1020"/>
  <c r="K1031"/>
  <c r="M1031" s="1"/>
  <c r="M1034"/>
  <c r="M1037"/>
  <c r="K1041"/>
  <c r="M1041" s="1"/>
  <c r="M1043"/>
  <c r="M1048"/>
  <c r="M1051"/>
  <c r="K1058"/>
  <c r="K1056" s="1"/>
  <c r="K1099" s="1"/>
  <c r="M1058"/>
  <c r="M1056" s="1"/>
  <c r="M1059"/>
  <c r="M1060"/>
  <c r="M1061"/>
  <c r="M1063"/>
  <c r="K1065"/>
  <c r="M1065"/>
  <c r="M1066"/>
  <c r="M1067"/>
  <c r="M1069"/>
  <c r="M1070"/>
  <c r="M1071"/>
  <c r="M1072"/>
  <c r="K1073"/>
  <c r="M1073"/>
  <c r="M1074"/>
  <c r="M1075"/>
  <c r="M1076"/>
  <c r="M1077"/>
  <c r="M1078"/>
  <c r="M1082"/>
  <c r="M1085"/>
  <c r="K1108"/>
  <c r="M1108" s="1"/>
  <c r="M1111"/>
  <c r="M1114"/>
  <c r="K1118"/>
  <c r="M1118" s="1"/>
  <c r="M1120"/>
  <c r="M1125"/>
  <c r="M1128"/>
  <c r="K1135"/>
  <c r="K1133" s="1"/>
  <c r="K1176" s="1"/>
  <c r="M1135"/>
  <c r="M1133" s="1"/>
  <c r="M1136"/>
  <c r="M1137"/>
  <c r="M1138"/>
  <c r="M1140"/>
  <c r="M1141"/>
  <c r="K1142"/>
  <c r="M1142" s="1"/>
  <c r="M1143"/>
  <c r="M1144"/>
  <c r="M1146"/>
  <c r="M1147"/>
  <c r="M1148"/>
  <c r="M1149"/>
  <c r="K1150"/>
  <c r="M1150" s="1"/>
  <c r="M1151"/>
  <c r="M1152"/>
  <c r="M1153"/>
  <c r="M1154"/>
  <c r="M1155"/>
  <c r="M1159"/>
  <c r="M1162"/>
  <c r="K1185"/>
  <c r="M1185"/>
  <c r="M1188"/>
  <c r="M1191"/>
  <c r="K1195"/>
  <c r="M1195"/>
  <c r="M1197"/>
  <c r="M1202"/>
  <c r="M1205"/>
  <c r="K1212"/>
  <c r="K1210" s="1"/>
  <c r="K1255" s="1"/>
  <c r="M1213"/>
  <c r="M1214"/>
  <c r="M1215"/>
  <c r="M1217"/>
  <c r="M1218"/>
  <c r="K1219"/>
  <c r="M1219"/>
  <c r="M1220"/>
  <c r="M1221"/>
  <c r="M1223"/>
  <c r="M1224"/>
  <c r="M1225"/>
  <c r="M1226"/>
  <c r="K1227"/>
  <c r="M1227"/>
  <c r="M1228"/>
  <c r="M1229"/>
  <c r="M1230"/>
  <c r="M1231"/>
  <c r="M1232"/>
  <c r="M1236"/>
  <c r="M1239"/>
  <c r="M1253"/>
  <c r="K1264"/>
  <c r="M1264"/>
  <c r="M1267"/>
  <c r="M1270"/>
  <c r="K1274"/>
  <c r="M1274" s="1"/>
  <c r="M1276"/>
  <c r="M1281"/>
  <c r="M1284"/>
  <c r="K1291"/>
  <c r="K1289" s="1"/>
  <c r="K1332" s="1"/>
  <c r="M1292"/>
  <c r="M1293"/>
  <c r="M1294"/>
  <c r="M1296"/>
  <c r="K1298"/>
  <c r="M1298" s="1"/>
  <c r="M1299"/>
  <c r="M1300"/>
  <c r="M1302"/>
  <c r="M1303"/>
  <c r="M1304"/>
  <c r="M1305"/>
  <c r="K1306"/>
  <c r="M1306" s="1"/>
  <c r="M1307"/>
  <c r="M1308"/>
  <c r="M1309"/>
  <c r="M1310"/>
  <c r="M1311"/>
  <c r="M1315"/>
  <c r="M1318"/>
  <c r="K1341"/>
  <c r="M1341"/>
  <c r="M1344"/>
  <c r="M1347"/>
  <c r="K1351"/>
  <c r="M1351"/>
  <c r="M1353"/>
  <c r="M1358"/>
  <c r="M1361"/>
  <c r="K1368"/>
  <c r="K1366" s="1"/>
  <c r="K1409" s="1"/>
  <c r="M1369"/>
  <c r="M1370"/>
  <c r="M1371"/>
  <c r="M1373"/>
  <c r="M1374"/>
  <c r="K1375"/>
  <c r="M1375" s="1"/>
  <c r="M1376"/>
  <c r="M1377"/>
  <c r="M1379"/>
  <c r="M1380"/>
  <c r="M1381"/>
  <c r="M1382"/>
  <c r="K1383"/>
  <c r="M1383" s="1"/>
  <c r="M1384"/>
  <c r="M1385"/>
  <c r="M1386"/>
  <c r="M1387"/>
  <c r="M1388"/>
  <c r="M1392"/>
  <c r="M1395"/>
  <c r="K1418"/>
  <c r="M1418" s="1"/>
  <c r="M1421"/>
  <c r="M1424"/>
  <c r="K1428"/>
  <c r="M1428" s="1"/>
  <c r="M1430"/>
  <c r="M1435"/>
  <c r="M1438"/>
  <c r="K1445"/>
  <c r="K1443" s="1"/>
  <c r="K1488" s="1"/>
  <c r="M1445"/>
  <c r="M1443" s="1"/>
  <c r="M1446"/>
  <c r="M1447"/>
  <c r="M1448"/>
  <c r="M1450"/>
  <c r="M1451"/>
  <c r="K1452"/>
  <c r="M1452" s="1"/>
  <c r="M1453"/>
  <c r="M1454"/>
  <c r="M1456"/>
  <c r="M1457"/>
  <c r="M1458"/>
  <c r="M1459"/>
  <c r="K1460"/>
  <c r="M1460" s="1"/>
  <c r="M1461"/>
  <c r="M1462"/>
  <c r="M1463"/>
  <c r="M1464"/>
  <c r="M1465"/>
  <c r="M1469"/>
  <c r="M1472"/>
  <c r="M1486"/>
  <c r="K1497"/>
  <c r="M1497" s="1"/>
  <c r="M1500"/>
  <c r="M1503"/>
  <c r="K1507"/>
  <c r="M1507" s="1"/>
  <c r="M1509"/>
  <c r="M1514"/>
  <c r="M1517"/>
  <c r="K1524"/>
  <c r="K1522" s="1"/>
  <c r="K1567" s="1"/>
  <c r="M1524"/>
  <c r="M1525"/>
  <c r="M1526"/>
  <c r="M1527"/>
  <c r="M1529"/>
  <c r="M1530"/>
  <c r="K1531"/>
  <c r="M1531" s="1"/>
  <c r="M1532"/>
  <c r="M1533"/>
  <c r="M1535"/>
  <c r="M1536"/>
  <c r="M1537"/>
  <c r="M1538"/>
  <c r="K1539"/>
  <c r="M1539" s="1"/>
  <c r="M1540"/>
  <c r="M1541"/>
  <c r="M1542"/>
  <c r="M1543"/>
  <c r="M1544"/>
  <c r="M1548"/>
  <c r="M1551"/>
  <c r="M1565"/>
  <c r="K1576"/>
  <c r="M1576" s="1"/>
  <c r="M1646" s="1"/>
  <c r="M1579"/>
  <c r="M1582"/>
  <c r="K1586"/>
  <c r="M1586" s="1"/>
  <c r="M1588"/>
  <c r="M1593"/>
  <c r="M1596"/>
  <c r="K1603"/>
  <c r="K1601" s="1"/>
  <c r="K1646" s="1"/>
  <c r="M1603"/>
  <c r="M1601" s="1"/>
  <c r="M1604"/>
  <c r="M1605"/>
  <c r="M1606"/>
  <c r="M1608"/>
  <c r="M1609"/>
  <c r="K1610"/>
  <c r="M1610" s="1"/>
  <c r="M1611"/>
  <c r="M1612"/>
  <c r="M1614"/>
  <c r="M1615"/>
  <c r="M1616"/>
  <c r="M1617"/>
  <c r="K1618"/>
  <c r="M1618" s="1"/>
  <c r="M1619"/>
  <c r="M1620"/>
  <c r="M1621"/>
  <c r="M1622"/>
  <c r="M1623"/>
  <c r="M1627"/>
  <c r="M1630"/>
  <c r="M1644"/>
  <c r="K1655"/>
  <c r="M1655" s="1"/>
  <c r="M1658"/>
  <c r="M1661"/>
  <c r="K1665"/>
  <c r="M1665" s="1"/>
  <c r="M1667"/>
  <c r="M1672"/>
  <c r="M1675"/>
  <c r="K1682"/>
  <c r="K1680" s="1"/>
  <c r="K1723" s="1"/>
  <c r="M1682"/>
  <c r="M1683"/>
  <c r="M1684"/>
  <c r="M1685"/>
  <c r="M1687"/>
  <c r="K1689"/>
  <c r="M1689"/>
  <c r="M1690"/>
  <c r="M1691"/>
  <c r="M1693"/>
  <c r="M1694"/>
  <c r="M1695"/>
  <c r="M1696"/>
  <c r="K1697"/>
  <c r="M1697" s="1"/>
  <c r="M1698"/>
  <c r="M1699"/>
  <c r="M1700"/>
  <c r="M1701"/>
  <c r="M1702"/>
  <c r="M1706"/>
  <c r="M1709"/>
  <c r="K1732"/>
  <c r="M1732" s="1"/>
  <c r="M1735"/>
  <c r="M1738"/>
  <c r="K1742"/>
  <c r="M1742" s="1"/>
  <c r="M1744"/>
  <c r="M1749"/>
  <c r="M1752"/>
  <c r="K1759"/>
  <c r="M1759" s="1"/>
  <c r="M1760"/>
  <c r="M1761"/>
  <c r="M1762"/>
  <c r="M1764"/>
  <c r="M1765"/>
  <c r="K1766"/>
  <c r="M1766" s="1"/>
  <c r="M1767"/>
  <c r="M1768"/>
  <c r="M1770"/>
  <c r="M1771"/>
  <c r="M1774"/>
  <c r="M1775"/>
  <c r="K1776"/>
  <c r="M1776" s="1"/>
  <c r="M1777"/>
  <c r="M1778"/>
  <c r="M1780"/>
  <c r="M1781"/>
  <c r="M1782"/>
  <c r="M1783"/>
  <c r="M1787"/>
  <c r="M1790"/>
  <c r="M1804"/>
  <c r="K1815"/>
  <c r="M1815"/>
  <c r="M1818"/>
  <c r="M1821"/>
  <c r="K1825"/>
  <c r="M1825" s="1"/>
  <c r="M1827"/>
  <c r="M1832"/>
  <c r="M1835"/>
  <c r="K1842"/>
  <c r="K1840" s="1"/>
  <c r="K1885" s="1"/>
  <c r="M1843"/>
  <c r="M1844"/>
  <c r="M1845"/>
  <c r="M1847"/>
  <c r="M1848"/>
  <c r="K1849"/>
  <c r="M1849" s="1"/>
  <c r="M1850"/>
  <c r="M1851"/>
  <c r="M1853"/>
  <c r="M1854"/>
  <c r="M1855"/>
  <c r="M1856"/>
  <c r="K1857"/>
  <c r="M1857" s="1"/>
  <c r="M1858"/>
  <c r="M1859"/>
  <c r="M1860"/>
  <c r="M1861"/>
  <c r="M1862"/>
  <c r="M1866"/>
  <c r="M1869"/>
  <c r="M1883"/>
  <c r="K1894"/>
  <c r="M1894" s="1"/>
  <c r="M1897"/>
  <c r="M1900"/>
  <c r="K1904"/>
  <c r="M1904" s="1"/>
  <c r="M1906"/>
  <c r="M1911"/>
  <c r="M1914"/>
  <c r="K1921"/>
  <c r="K1919" s="1"/>
  <c r="K1964" s="1"/>
  <c r="M1922"/>
  <c r="M1923"/>
  <c r="M1924"/>
  <c r="M1926"/>
  <c r="M1927"/>
  <c r="K1928"/>
  <c r="M1928" s="1"/>
  <c r="M1929"/>
  <c r="M1930"/>
  <c r="M1932"/>
  <c r="M1933"/>
  <c r="M1934"/>
  <c r="M1935"/>
  <c r="K1936"/>
  <c r="M1936" s="1"/>
  <c r="M1937"/>
  <c r="M1938"/>
  <c r="M1939"/>
  <c r="M1940"/>
  <c r="M1941"/>
  <c r="M1945"/>
  <c r="M1948"/>
  <c r="M1962"/>
  <c r="K1973"/>
  <c r="M1973" s="1"/>
  <c r="M1976"/>
  <c r="M1979"/>
  <c r="K1983"/>
  <c r="M1983" s="1"/>
  <c r="M1985"/>
  <c r="M1990"/>
  <c r="M1993"/>
  <c r="K2000"/>
  <c r="K1998" s="1"/>
  <c r="K2041" s="1"/>
  <c r="M2001"/>
  <c r="M2002"/>
  <c r="M2003"/>
  <c r="M2005"/>
  <c r="K2007"/>
  <c r="M2007" s="1"/>
  <c r="M2008"/>
  <c r="M2009"/>
  <c r="M2011"/>
  <c r="M2012"/>
  <c r="M2013"/>
  <c r="M2014"/>
  <c r="K2015"/>
  <c r="M2015" s="1"/>
  <c r="M2016"/>
  <c r="M2017"/>
  <c r="M2018"/>
  <c r="M2019"/>
  <c r="M2020"/>
  <c r="M2024"/>
  <c r="M2027"/>
  <c r="K2050"/>
  <c r="M2050"/>
  <c r="M2053"/>
  <c r="M2056"/>
  <c r="K2060"/>
  <c r="M2060"/>
  <c r="M2062"/>
  <c r="M2067"/>
  <c r="M2070"/>
  <c r="K2077"/>
  <c r="K2075" s="1"/>
  <c r="K2120" s="1"/>
  <c r="M2078"/>
  <c r="M2079"/>
  <c r="M2080"/>
  <c r="M2082"/>
  <c r="M2083"/>
  <c r="K2084"/>
  <c r="M2084"/>
  <c r="M2085"/>
  <c r="M2086"/>
  <c r="M2088"/>
  <c r="M2089"/>
  <c r="M2090"/>
  <c r="M2091"/>
  <c r="K2092"/>
  <c r="M2092"/>
  <c r="M2093"/>
  <c r="M2094"/>
  <c r="M2095"/>
  <c r="M2096"/>
  <c r="M2097"/>
  <c r="M2101"/>
  <c r="M2104"/>
  <c r="M2118"/>
  <c r="K2129"/>
  <c r="M2129" s="1"/>
  <c r="M2132"/>
  <c r="M2135"/>
  <c r="K2139"/>
  <c r="M2139" s="1"/>
  <c r="M2141"/>
  <c r="M2146"/>
  <c r="M2149"/>
  <c r="K2156"/>
  <c r="K2154" s="1"/>
  <c r="K2197" s="1"/>
  <c r="M2157"/>
  <c r="M2158"/>
  <c r="M2159"/>
  <c r="M2161"/>
  <c r="K2163"/>
  <c r="M2163" s="1"/>
  <c r="M2164"/>
  <c r="M2165"/>
  <c r="M2167"/>
  <c r="M2168"/>
  <c r="M2169"/>
  <c r="M2170"/>
  <c r="K2171"/>
  <c r="M2171" s="1"/>
  <c r="M2172"/>
  <c r="M2173"/>
  <c r="M2174"/>
  <c r="M2175"/>
  <c r="M2176"/>
  <c r="M2180"/>
  <c r="M2183"/>
  <c r="K2206"/>
  <c r="M2206"/>
  <c r="M2209"/>
  <c r="M2212"/>
  <c r="K2216"/>
  <c r="M2216" s="1"/>
  <c r="M2218"/>
  <c r="M2223"/>
  <c r="M2226"/>
  <c r="K2233"/>
  <c r="K2231" s="1"/>
  <c r="K2274" s="1"/>
  <c r="M2234"/>
  <c r="M2235"/>
  <c r="M2236"/>
  <c r="M2238"/>
  <c r="M2239"/>
  <c r="K2240"/>
  <c r="M2240"/>
  <c r="M2241"/>
  <c r="M2242"/>
  <c r="M2244"/>
  <c r="M2245"/>
  <c r="M2246"/>
  <c r="M2247"/>
  <c r="K2248"/>
  <c r="M2248"/>
  <c r="M2249"/>
  <c r="M2250"/>
  <c r="M2251"/>
  <c r="M2252"/>
  <c r="M2253"/>
  <c r="M2257"/>
  <c r="M2260"/>
  <c r="K2283"/>
  <c r="M2283" s="1"/>
  <c r="M2286"/>
  <c r="M2289"/>
  <c r="K2293"/>
  <c r="M2293" s="1"/>
  <c r="M2295"/>
  <c r="M2300"/>
  <c r="M2303"/>
  <c r="K2310"/>
  <c r="K2308" s="1"/>
  <c r="K2351" s="1"/>
  <c r="M2311"/>
  <c r="M2312"/>
  <c r="M2313"/>
  <c r="M2315"/>
  <c r="K2317"/>
  <c r="M2317" s="1"/>
  <c r="M2318"/>
  <c r="M2319"/>
  <c r="M2321"/>
  <c r="M2322"/>
  <c r="M2323"/>
  <c r="M2324"/>
  <c r="K2325"/>
  <c r="M2325" s="1"/>
  <c r="M2326"/>
  <c r="M2327"/>
  <c r="M2328"/>
  <c r="M2329"/>
  <c r="M2330"/>
  <c r="M2334"/>
  <c r="M2337"/>
  <c r="K2360"/>
  <c r="M2360"/>
  <c r="M2363"/>
  <c r="M2366"/>
  <c r="K2370"/>
  <c r="M2370" s="1"/>
  <c r="M2372"/>
  <c r="M2377"/>
  <c r="M2380"/>
  <c r="K2387"/>
  <c r="K2385" s="1"/>
  <c r="K2434" s="1"/>
  <c r="M2388"/>
  <c r="M2389"/>
  <c r="M2390"/>
  <c r="M2392"/>
  <c r="K2394"/>
  <c r="M2394" s="1"/>
  <c r="M2395"/>
  <c r="M2396"/>
  <c r="M2398"/>
  <c r="M2399"/>
  <c r="M2402"/>
  <c r="M2403"/>
  <c r="K2404"/>
  <c r="M2404" s="1"/>
  <c r="M2405"/>
  <c r="M2406"/>
  <c r="M2408"/>
  <c r="M2409"/>
  <c r="M2410"/>
  <c r="M2411"/>
  <c r="M2415"/>
  <c r="M2418"/>
  <c r="M2432"/>
  <c r="K2443"/>
  <c r="M2443"/>
  <c r="M2446"/>
  <c r="M2449"/>
  <c r="K2453"/>
  <c r="M2453"/>
  <c r="M2455"/>
  <c r="M2460"/>
  <c r="M2463"/>
  <c r="K2470"/>
  <c r="M2470" s="1"/>
  <c r="M2468" s="1"/>
  <c r="M2510" s="1"/>
  <c r="M2471"/>
  <c r="M2472"/>
  <c r="M2473"/>
  <c r="M2475"/>
  <c r="M2476"/>
  <c r="K2477"/>
  <c r="M2477" s="1"/>
  <c r="M2478"/>
  <c r="M2479"/>
  <c r="M2481"/>
  <c r="M2482"/>
  <c r="M2483"/>
  <c r="M2484"/>
  <c r="K2485"/>
  <c r="M2485" s="1"/>
  <c r="M2486"/>
  <c r="M2487"/>
  <c r="M2488"/>
  <c r="M2489"/>
  <c r="M2493"/>
  <c r="M2496"/>
  <c r="K2519"/>
  <c r="M2519"/>
  <c r="M2522"/>
  <c r="M2525"/>
  <c r="K2529"/>
  <c r="M2529" s="1"/>
  <c r="M2531"/>
  <c r="M2536"/>
  <c r="M2539"/>
  <c r="K2546"/>
  <c r="M2546" s="1"/>
  <c r="M2544" s="1"/>
  <c r="M2547"/>
  <c r="M2548"/>
  <c r="M2549"/>
  <c r="M2551"/>
  <c r="M2552"/>
  <c r="K2553"/>
  <c r="M2553" s="1"/>
  <c r="M2554"/>
  <c r="M2555"/>
  <c r="M2557"/>
  <c r="M2558"/>
  <c r="M2559"/>
  <c r="M2560"/>
  <c r="K2561"/>
  <c r="M2561" s="1"/>
  <c r="M2562"/>
  <c r="M2563"/>
  <c r="M2564"/>
  <c r="M2565"/>
  <c r="M2566"/>
  <c r="M2570"/>
  <c r="M2573"/>
  <c r="M2587"/>
  <c r="K2598"/>
  <c r="M2598" s="1"/>
  <c r="M2601"/>
  <c r="M2604"/>
  <c r="K2608"/>
  <c r="M2608" s="1"/>
  <c r="M2610"/>
  <c r="M2615"/>
  <c r="M2618"/>
  <c r="K2625"/>
  <c r="K2623" s="1"/>
  <c r="K2668" s="1"/>
  <c r="M2626"/>
  <c r="M2627"/>
  <c r="M2628"/>
  <c r="M2630"/>
  <c r="M2631"/>
  <c r="K2632"/>
  <c r="M2632" s="1"/>
  <c r="M2633"/>
  <c r="M2634"/>
  <c r="M2636"/>
  <c r="M2637"/>
  <c r="M2638"/>
  <c r="M2639"/>
  <c r="K2640"/>
  <c r="M2640" s="1"/>
  <c r="M2641"/>
  <c r="M2642"/>
  <c r="M2643"/>
  <c r="M2644"/>
  <c r="M2645"/>
  <c r="M2649"/>
  <c r="M2652"/>
  <c r="M2666"/>
  <c r="K2677"/>
  <c r="M2677" s="1"/>
  <c r="M2680"/>
  <c r="M2683"/>
  <c r="K2687"/>
  <c r="M2687" s="1"/>
  <c r="M2689"/>
  <c r="M2694"/>
  <c r="M2697"/>
  <c r="K2704"/>
  <c r="K2702" s="1"/>
  <c r="K2747" s="1"/>
  <c r="M2704"/>
  <c r="M2705"/>
  <c r="M2706"/>
  <c r="M2707"/>
  <c r="M2709"/>
  <c r="M2710"/>
  <c r="K2711"/>
  <c r="M2711" s="1"/>
  <c r="M2712"/>
  <c r="M2713"/>
  <c r="M2715"/>
  <c r="M2716"/>
  <c r="M2717"/>
  <c r="M2718"/>
  <c r="K2719"/>
  <c r="M2719" s="1"/>
  <c r="M2720"/>
  <c r="M2721"/>
  <c r="M2722"/>
  <c r="M2723"/>
  <c r="M2724"/>
  <c r="M2728"/>
  <c r="M2731"/>
  <c r="M2745"/>
  <c r="K2756"/>
  <c r="M2756" s="1"/>
  <c r="M2759"/>
  <c r="M2762"/>
  <c r="K2766"/>
  <c r="M2766" s="1"/>
  <c r="M2768"/>
  <c r="M2773"/>
  <c r="M2776"/>
  <c r="K2783"/>
  <c r="K2781" s="1"/>
  <c r="K2826" s="1"/>
  <c r="M2783"/>
  <c r="M2781" s="1"/>
  <c r="M2784"/>
  <c r="M2785"/>
  <c r="M2786"/>
  <c r="M2788"/>
  <c r="M2789"/>
  <c r="K2790"/>
  <c r="M2790" s="1"/>
  <c r="M2791"/>
  <c r="M2792"/>
  <c r="M2794"/>
  <c r="M2795"/>
  <c r="M2796"/>
  <c r="M2797"/>
  <c r="K2798"/>
  <c r="M2798" s="1"/>
  <c r="M2799"/>
  <c r="M2800"/>
  <c r="M2801"/>
  <c r="M2802"/>
  <c r="M2803"/>
  <c r="M2807"/>
  <c r="M2810"/>
  <c r="M2824"/>
  <c r="K2835"/>
  <c r="M2835" s="1"/>
  <c r="M2838"/>
  <c r="M2841"/>
  <c r="K2845"/>
  <c r="M2845" s="1"/>
  <c r="M2847"/>
  <c r="M2852"/>
  <c r="M2855"/>
  <c r="K2862"/>
  <c r="K2860" s="1"/>
  <c r="K2905" s="1"/>
  <c r="M2862"/>
  <c r="M2863"/>
  <c r="M2864"/>
  <c r="M2865"/>
  <c r="M2867"/>
  <c r="M2868"/>
  <c r="K2869"/>
  <c r="M2869" s="1"/>
  <c r="M2870"/>
  <c r="M2871"/>
  <c r="M2873"/>
  <c r="M2874"/>
  <c r="M2875"/>
  <c r="M2876"/>
  <c r="K2877"/>
  <c r="M2877" s="1"/>
  <c r="M2878"/>
  <c r="M2879"/>
  <c r="M2880"/>
  <c r="M2881"/>
  <c r="M2882"/>
  <c r="M2886"/>
  <c r="M2889"/>
  <c r="M2903"/>
  <c r="K2914"/>
  <c r="M2914" s="1"/>
  <c r="M2917"/>
  <c r="M2920"/>
  <c r="K2924"/>
  <c r="M2924" s="1"/>
  <c r="M2926"/>
  <c r="M2931"/>
  <c r="M2934"/>
  <c r="K2941"/>
  <c r="K2939" s="1"/>
  <c r="K2981" s="1"/>
  <c r="M2941"/>
  <c r="M2939" s="1"/>
  <c r="M2942"/>
  <c r="M2943"/>
  <c r="M2944"/>
  <c r="M2946"/>
  <c r="K2948"/>
  <c r="M2948"/>
  <c r="M2949"/>
  <c r="M2950"/>
  <c r="M2952"/>
  <c r="M2953"/>
  <c r="M2954"/>
  <c r="M2955"/>
  <c r="K2956"/>
  <c r="M2956"/>
  <c r="M2957"/>
  <c r="M2958"/>
  <c r="M2959"/>
  <c r="M2960"/>
  <c r="M2964"/>
  <c r="M2967"/>
  <c r="K2990"/>
  <c r="M2990"/>
  <c r="M2993"/>
  <c r="M2996"/>
  <c r="K3000"/>
  <c r="M3000"/>
  <c r="M3002"/>
  <c r="M3007"/>
  <c r="M3010"/>
  <c r="K3017"/>
  <c r="K3015" s="1"/>
  <c r="K3057" s="1"/>
  <c r="M3018"/>
  <c r="M3019"/>
  <c r="M3020"/>
  <c r="M3022"/>
  <c r="K3024"/>
  <c r="M3024" s="1"/>
  <c r="M3025"/>
  <c r="M3026"/>
  <c r="M3028"/>
  <c r="M3029"/>
  <c r="M3030"/>
  <c r="M3031"/>
  <c r="K3032"/>
  <c r="M3032" s="1"/>
  <c r="M3033"/>
  <c r="M3034"/>
  <c r="M3035"/>
  <c r="M3036"/>
  <c r="M3040"/>
  <c r="M3043"/>
  <c r="K3066"/>
  <c r="M3066" s="1"/>
  <c r="M3069"/>
  <c r="M3072"/>
  <c r="K3076"/>
  <c r="M3076" s="1"/>
  <c r="M3078"/>
  <c r="M3083"/>
  <c r="M3086"/>
  <c r="K3093"/>
  <c r="K3091" s="1"/>
  <c r="K3135" s="1"/>
  <c r="M3093"/>
  <c r="M3094"/>
  <c r="M3095"/>
  <c r="M3096"/>
  <c r="M3098"/>
  <c r="K3100"/>
  <c r="M3100" s="1"/>
  <c r="M3101"/>
  <c r="M3102"/>
  <c r="M3104"/>
  <c r="M3105"/>
  <c r="M3106"/>
  <c r="M3107"/>
  <c r="K3108"/>
  <c r="M3108" s="1"/>
  <c r="M3109"/>
  <c r="M3110"/>
  <c r="M3111"/>
  <c r="M3112"/>
  <c r="M3116"/>
  <c r="M3119"/>
  <c r="M3133"/>
  <c r="M3134"/>
  <c r="K3144"/>
  <c r="M3144" s="1"/>
  <c r="M3147"/>
  <c r="M3150"/>
  <c r="K3154"/>
  <c r="M3154" s="1"/>
  <c r="M3156"/>
  <c r="M3161"/>
  <c r="M3164"/>
  <c r="K3171"/>
  <c r="K3169" s="1"/>
  <c r="K3211" s="1"/>
  <c r="M3172"/>
  <c r="M3173"/>
  <c r="M3174"/>
  <c r="M3176"/>
  <c r="K3178"/>
  <c r="M3178" s="1"/>
  <c r="M3179"/>
  <c r="M3180"/>
  <c r="M3182"/>
  <c r="M3183"/>
  <c r="M3184"/>
  <c r="M3185"/>
  <c r="K3186"/>
  <c r="M3186" s="1"/>
  <c r="M3187"/>
  <c r="M3188"/>
  <c r="M3189"/>
  <c r="M3190"/>
  <c r="M3194"/>
  <c r="M3197"/>
  <c r="K3220"/>
  <c r="M3220" s="1"/>
  <c r="M3223"/>
  <c r="M3226"/>
  <c r="K3230"/>
  <c r="M3230" s="1"/>
  <c r="M3232"/>
  <c r="M3237"/>
  <c r="M3240"/>
  <c r="K3247"/>
  <c r="K3245" s="1"/>
  <c r="K3287" s="1"/>
  <c r="M3247"/>
  <c r="M3245" s="1"/>
  <c r="M3248"/>
  <c r="M3249"/>
  <c r="M3250"/>
  <c r="M3252"/>
  <c r="K3254"/>
  <c r="M3254"/>
  <c r="M3255"/>
  <c r="M3256"/>
  <c r="M3258"/>
  <c r="M3259"/>
  <c r="M3260"/>
  <c r="M3261"/>
  <c r="K3262"/>
  <c r="M3262" s="1"/>
  <c r="M3263"/>
  <c r="M3264"/>
  <c r="M3265"/>
  <c r="M3266"/>
  <c r="M3270"/>
  <c r="M3273"/>
  <c r="K3296"/>
  <c r="M3296"/>
  <c r="M3299"/>
  <c r="M3302"/>
  <c r="K3306"/>
  <c r="M3306" s="1"/>
  <c r="M3308"/>
  <c r="M3313"/>
  <c r="M3316"/>
  <c r="K3323"/>
  <c r="K3321" s="1"/>
  <c r="K3363" s="1"/>
  <c r="M3324"/>
  <c r="M3325"/>
  <c r="M3326"/>
  <c r="M3328"/>
  <c r="K3330"/>
  <c r="M3330" s="1"/>
  <c r="M3331"/>
  <c r="M3332"/>
  <c r="M3334"/>
  <c r="M3335"/>
  <c r="M3336"/>
  <c r="M3337"/>
  <c r="K3338"/>
  <c r="M3338" s="1"/>
  <c r="M3339"/>
  <c r="M3340"/>
  <c r="M3341"/>
  <c r="M3342"/>
  <c r="M3346"/>
  <c r="M3349"/>
  <c r="K3372"/>
  <c r="M3372" s="1"/>
  <c r="M3375"/>
  <c r="M3378"/>
  <c r="K3382"/>
  <c r="M3382" s="1"/>
  <c r="M3384"/>
  <c r="M3389"/>
  <c r="M3392"/>
  <c r="K3399"/>
  <c r="K3397" s="1"/>
  <c r="K3442" s="1"/>
  <c r="M3399"/>
  <c r="M3397" s="1"/>
  <c r="M3400"/>
  <c r="M3401"/>
  <c r="M3402"/>
  <c r="M3404"/>
  <c r="M3405"/>
  <c r="K3406"/>
  <c r="M3406" s="1"/>
  <c r="M3407"/>
  <c r="M3408"/>
  <c r="M3410"/>
  <c r="M3411"/>
  <c r="M3412"/>
  <c r="M3413"/>
  <c r="K3414"/>
  <c r="M3414" s="1"/>
  <c r="M3415"/>
  <c r="M3416"/>
  <c r="M3417"/>
  <c r="M3418"/>
  <c r="M3419"/>
  <c r="M3423"/>
  <c r="M3426"/>
  <c r="M3440"/>
  <c r="K3451"/>
  <c r="M3451" s="1"/>
  <c r="M3454"/>
  <c r="M3457"/>
  <c r="K3461"/>
  <c r="M3461" s="1"/>
  <c r="M3463"/>
  <c r="M3468"/>
  <c r="M3471"/>
  <c r="K3478"/>
  <c r="K3476" s="1"/>
  <c r="K3519" s="1"/>
  <c r="M3478"/>
  <c r="M3476" s="1"/>
  <c r="M3479"/>
  <c r="M3480"/>
  <c r="M3481"/>
  <c r="M3483"/>
  <c r="K3485"/>
  <c r="M3485"/>
  <c r="M3486"/>
  <c r="M3487"/>
  <c r="M3489"/>
  <c r="M3490"/>
  <c r="M3491"/>
  <c r="M3492"/>
  <c r="K3493"/>
  <c r="M3493"/>
  <c r="M3494"/>
  <c r="M3495"/>
  <c r="M3496"/>
  <c r="M3497"/>
  <c r="M3498"/>
  <c r="M3502"/>
  <c r="M3505"/>
  <c r="K3528"/>
  <c r="M3528" s="1"/>
  <c r="M3531"/>
  <c r="M3534"/>
  <c r="K3538"/>
  <c r="M3538" s="1"/>
  <c r="M3540"/>
  <c r="M3545"/>
  <c r="M3548"/>
  <c r="K3555"/>
  <c r="M3555" s="1"/>
  <c r="M3556"/>
  <c r="M3557"/>
  <c r="M3558"/>
  <c r="M3560"/>
  <c r="K3562"/>
  <c r="M3562" s="1"/>
  <c r="M3563"/>
  <c r="M3564"/>
  <c r="M3566"/>
  <c r="M3567"/>
  <c r="M3568"/>
  <c r="M3569"/>
  <c r="K3570"/>
  <c r="M3570" s="1"/>
  <c r="M3571"/>
  <c r="M3572"/>
  <c r="M3573"/>
  <c r="M3574"/>
  <c r="M3575"/>
  <c r="M3579"/>
  <c r="M3582"/>
  <c r="K3605"/>
  <c r="M3605"/>
  <c r="M3608"/>
  <c r="M3611"/>
  <c r="K3615"/>
  <c r="M3615"/>
  <c r="M3617"/>
  <c r="M3622"/>
  <c r="M3625"/>
  <c r="K3632"/>
  <c r="M3632" s="1"/>
  <c r="M3630" s="1"/>
  <c r="M3673" s="1"/>
  <c r="M3633"/>
  <c r="M3634"/>
  <c r="M3635"/>
  <c r="M3637"/>
  <c r="K3639"/>
  <c r="M3639" s="1"/>
  <c r="M3640"/>
  <c r="M3641"/>
  <c r="M3643"/>
  <c r="M3644"/>
  <c r="M3645"/>
  <c r="M3646"/>
  <c r="K3647"/>
  <c r="M3647" s="1"/>
  <c r="M3648"/>
  <c r="M3649"/>
  <c r="M3650"/>
  <c r="M3651"/>
  <c r="M3652"/>
  <c r="M3656"/>
  <c r="M3659"/>
  <c r="K3682"/>
  <c r="M3682"/>
  <c r="M3685"/>
  <c r="M3688"/>
  <c r="K3692"/>
  <c r="M3692"/>
  <c r="M3694"/>
  <c r="M3699"/>
  <c r="M3702"/>
  <c r="K3709"/>
  <c r="M3709" s="1"/>
  <c r="M3707" s="1"/>
  <c r="M3750" s="1"/>
  <c r="M3710"/>
  <c r="M3711"/>
  <c r="M3712"/>
  <c r="M3714"/>
  <c r="K3716"/>
  <c r="M3716" s="1"/>
  <c r="M3717"/>
  <c r="M3718"/>
  <c r="M3720"/>
  <c r="M3721"/>
  <c r="M3722"/>
  <c r="M3723"/>
  <c r="K3724"/>
  <c r="M3724" s="1"/>
  <c r="M3725"/>
  <c r="M3726"/>
  <c r="M3727"/>
  <c r="M3728"/>
  <c r="M3729"/>
  <c r="M3733"/>
  <c r="M3736"/>
  <c r="K3759"/>
  <c r="M3759"/>
  <c r="M3762"/>
  <c r="M3765"/>
  <c r="K3769"/>
  <c r="M3769"/>
  <c r="M3771"/>
  <c r="M3776"/>
  <c r="M3779"/>
  <c r="K3786"/>
  <c r="M3786" s="1"/>
  <c r="M3787"/>
  <c r="M3788"/>
  <c r="M3789"/>
  <c r="M3791"/>
  <c r="M3792"/>
  <c r="K3793"/>
  <c r="M3793"/>
  <c r="M3794"/>
  <c r="M3795"/>
  <c r="M3797"/>
  <c r="M3798"/>
  <c r="M3799"/>
  <c r="M3800"/>
  <c r="K3801"/>
  <c r="M3801" s="1"/>
  <c r="M3802"/>
  <c r="M3803"/>
  <c r="M3804"/>
  <c r="M3805"/>
  <c r="M3806"/>
  <c r="M3810"/>
  <c r="M3813"/>
  <c r="M3827"/>
  <c r="K3838"/>
  <c r="M3838" s="1"/>
  <c r="M3841"/>
  <c r="M3844"/>
  <c r="K3848"/>
  <c r="M3848" s="1"/>
  <c r="M3850"/>
  <c r="M3855"/>
  <c r="M3858"/>
  <c r="K3865"/>
  <c r="K3863" s="1"/>
  <c r="K3912" s="1"/>
  <c r="M3866"/>
  <c r="M3867"/>
  <c r="M3868"/>
  <c r="M3870"/>
  <c r="M3871"/>
  <c r="K3872"/>
  <c r="M3872"/>
  <c r="M3873"/>
  <c r="M3874"/>
  <c r="M3876"/>
  <c r="M3877"/>
  <c r="M3880"/>
  <c r="M3881"/>
  <c r="K3882"/>
  <c r="M3882" s="1"/>
  <c r="M3883"/>
  <c r="M3884"/>
  <c r="M3886"/>
  <c r="M3887"/>
  <c r="M3888"/>
  <c r="M3889"/>
  <c r="M3893"/>
  <c r="M3896"/>
  <c r="M3910"/>
  <c r="K3921"/>
  <c r="M3921" s="1"/>
  <c r="M3924"/>
  <c r="M3927"/>
  <c r="K3931"/>
  <c r="M3931" s="1"/>
  <c r="M3933"/>
  <c r="M3938"/>
  <c r="M3941"/>
  <c r="K3948"/>
  <c r="K3946" s="1"/>
  <c r="K3995" s="1"/>
  <c r="M3949"/>
  <c r="M3950"/>
  <c r="M3951"/>
  <c r="M3953"/>
  <c r="M3954"/>
  <c r="K3955"/>
  <c r="M3955" s="1"/>
  <c r="M3956"/>
  <c r="M3957"/>
  <c r="M3959"/>
  <c r="M3960"/>
  <c r="M3963"/>
  <c r="M3964"/>
  <c r="K3965"/>
  <c r="M3965" s="1"/>
  <c r="M3966"/>
  <c r="M3967"/>
  <c r="M3969"/>
  <c r="M3970"/>
  <c r="M3971"/>
  <c r="M3972"/>
  <c r="M3976"/>
  <c r="M3979"/>
  <c r="M3993"/>
  <c r="K4004"/>
  <c r="M4004" s="1"/>
  <c r="M4007"/>
  <c r="M4010"/>
  <c r="K4014"/>
  <c r="M4014" s="1"/>
  <c r="M4016"/>
  <c r="M4021"/>
  <c r="M4024"/>
  <c r="K4031"/>
  <c r="M4031" s="1"/>
  <c r="M4029" s="1"/>
  <c r="M4032"/>
  <c r="M4033"/>
  <c r="M4034"/>
  <c r="M4036"/>
  <c r="M4037"/>
  <c r="K4038"/>
  <c r="M4038" s="1"/>
  <c r="M4039"/>
  <c r="M4040"/>
  <c r="M4042"/>
  <c r="M4043"/>
  <c r="M4046"/>
  <c r="M4047"/>
  <c r="K4048"/>
  <c r="M4048" s="1"/>
  <c r="M4049"/>
  <c r="M4050"/>
  <c r="M4052"/>
  <c r="M4053"/>
  <c r="M4054"/>
  <c r="M4055"/>
  <c r="M4059"/>
  <c r="M4062"/>
  <c r="M4076"/>
  <c r="M4077"/>
  <c r="K4087"/>
  <c r="M4087" s="1"/>
  <c r="M4090"/>
  <c r="M4093"/>
  <c r="K4097"/>
  <c r="M4097" s="1"/>
  <c r="M4099"/>
  <c r="M4104"/>
  <c r="M4107"/>
  <c r="K4114"/>
  <c r="M4114" s="1"/>
  <c r="M4112" s="1"/>
  <c r="M4115"/>
  <c r="M4116"/>
  <c r="M4117"/>
  <c r="M4119"/>
  <c r="M4120"/>
  <c r="K4121"/>
  <c r="M4121" s="1"/>
  <c r="M4122"/>
  <c r="M4123"/>
  <c r="M4125"/>
  <c r="M4126"/>
  <c r="M4127"/>
  <c r="M4128"/>
  <c r="K4129"/>
  <c r="M4129" s="1"/>
  <c r="M4130"/>
  <c r="M4131"/>
  <c r="M4132"/>
  <c r="M4133"/>
  <c r="M4134"/>
  <c r="M4138"/>
  <c r="M4141"/>
  <c r="M4155"/>
  <c r="M4156"/>
  <c r="K4166"/>
  <c r="M4166"/>
  <c r="M4169"/>
  <c r="M4172"/>
  <c r="K4176"/>
  <c r="M4176" s="1"/>
  <c r="M4178"/>
  <c r="M4183"/>
  <c r="M4186"/>
  <c r="K4193"/>
  <c r="K4191" s="1"/>
  <c r="K4240" s="1"/>
  <c r="M4194"/>
  <c r="M4195"/>
  <c r="M4196"/>
  <c r="M4198"/>
  <c r="M4199"/>
  <c r="K4200"/>
  <c r="M4200" s="1"/>
  <c r="M4201"/>
  <c r="M4202"/>
  <c r="M4204"/>
  <c r="M4205"/>
  <c r="M4208"/>
  <c r="M4209"/>
  <c r="K4210"/>
  <c r="M4210" s="1"/>
  <c r="M4211"/>
  <c r="M4212"/>
  <c r="M4214"/>
  <c r="M4215"/>
  <c r="M4216"/>
  <c r="M4217"/>
  <c r="M4221"/>
  <c r="M4224"/>
  <c r="M4238"/>
  <c r="K4249"/>
  <c r="M4249" s="1"/>
  <c r="M4252"/>
  <c r="M4255"/>
  <c r="K4259"/>
  <c r="M4259" s="1"/>
  <c r="M4261"/>
  <c r="M4266"/>
  <c r="M4269"/>
  <c r="K4276"/>
  <c r="K4274" s="1"/>
  <c r="K4317" s="1"/>
  <c r="M4277"/>
  <c r="M4278"/>
  <c r="M4279"/>
  <c r="M4281"/>
  <c r="K4283"/>
  <c r="M4283" s="1"/>
  <c r="M4284"/>
  <c r="M4285"/>
  <c r="M4287"/>
  <c r="M4288"/>
  <c r="M4289"/>
  <c r="M4290"/>
  <c r="K4291"/>
  <c r="M4291" s="1"/>
  <c r="M4292"/>
  <c r="M4293"/>
  <c r="M4294"/>
  <c r="M4295"/>
  <c r="M4296"/>
  <c r="M4300"/>
  <c r="M4303"/>
  <c r="M271" i="7"/>
  <c r="M270"/>
  <c r="M269"/>
  <c r="M268"/>
  <c r="M267"/>
  <c r="M266"/>
  <c r="K265"/>
  <c r="M265" s="1"/>
  <c r="M263"/>
  <c r="M262"/>
  <c r="M261"/>
  <c r="M260"/>
  <c r="M258" s="1"/>
  <c r="M259"/>
  <c r="K258"/>
  <c r="M257"/>
  <c r="M255"/>
  <c r="M254"/>
  <c r="M253" s="1"/>
  <c r="K253"/>
  <c r="K252" s="1"/>
  <c r="K264" s="1"/>
  <c r="K272" s="1"/>
  <c r="M249"/>
  <c r="M246"/>
  <c r="M241" s="1"/>
  <c r="M244"/>
  <c r="K241"/>
  <c r="M232"/>
  <c r="M231"/>
  <c r="M230"/>
  <c r="M229"/>
  <c r="M228"/>
  <c r="M227"/>
  <c r="M226"/>
  <c r="K226"/>
  <c r="M224"/>
  <c r="M223"/>
  <c r="M222"/>
  <c r="M221"/>
  <c r="M220"/>
  <c r="M219" s="1"/>
  <c r="K219"/>
  <c r="M218"/>
  <c r="M216"/>
  <c r="M214" s="1"/>
  <c r="M213" s="1"/>
  <c r="M215"/>
  <c r="K214"/>
  <c r="K213" s="1"/>
  <c r="K225" s="1"/>
  <c r="K233" s="1"/>
  <c r="M210"/>
  <c r="M207"/>
  <c r="M205"/>
  <c r="M202" s="1"/>
  <c r="K202"/>
  <c r="M193"/>
  <c r="M192"/>
  <c r="M191"/>
  <c r="M190"/>
  <c r="M189"/>
  <c r="M188"/>
  <c r="K187"/>
  <c r="M187" s="1"/>
  <c r="M185"/>
  <c r="M184"/>
  <c r="M183"/>
  <c r="M182"/>
  <c r="M181"/>
  <c r="M180"/>
  <c r="K180"/>
  <c r="M179"/>
  <c r="M177"/>
  <c r="M176"/>
  <c r="M175" s="1"/>
  <c r="M174" s="1"/>
  <c r="K175"/>
  <c r="K174"/>
  <c r="K186" s="1"/>
  <c r="K194" s="1"/>
  <c r="M171"/>
  <c r="M168"/>
  <c r="M166"/>
  <c r="M163"/>
  <c r="M186" s="1"/>
  <c r="M194" s="1"/>
  <c r="K163"/>
  <c r="M154"/>
  <c r="M153"/>
  <c r="M152"/>
  <c r="M151"/>
  <c r="M150"/>
  <c r="M149"/>
  <c r="M148"/>
  <c r="K148"/>
  <c r="M146"/>
  <c r="M145"/>
  <c r="M144"/>
  <c r="M143"/>
  <c r="M142"/>
  <c r="M141" s="1"/>
  <c r="K141"/>
  <c r="M140"/>
  <c r="M138"/>
  <c r="M137"/>
  <c r="M136"/>
  <c r="M135" s="1"/>
  <c r="K136"/>
  <c r="K135" s="1"/>
  <c r="K147" s="1"/>
  <c r="K155" s="1"/>
  <c r="M132"/>
  <c r="M129"/>
  <c r="M127"/>
  <c r="M124" s="1"/>
  <c r="M147" s="1"/>
  <c r="M155" s="1"/>
  <c r="K124"/>
  <c r="M115"/>
  <c r="M114"/>
  <c r="M113"/>
  <c r="M112"/>
  <c r="M111"/>
  <c r="M110"/>
  <c r="K109"/>
  <c r="M109" s="1"/>
  <c r="M107"/>
  <c r="M106"/>
  <c r="M105"/>
  <c r="M104"/>
  <c r="M102" s="1"/>
  <c r="M103"/>
  <c r="K102"/>
  <c r="M101"/>
  <c r="M99"/>
  <c r="M98"/>
  <c r="M97" s="1"/>
  <c r="M96" s="1"/>
  <c r="K97"/>
  <c r="K96" s="1"/>
  <c r="K108" s="1"/>
  <c r="K116" s="1"/>
  <c r="M93"/>
  <c r="M90"/>
  <c r="M85" s="1"/>
  <c r="M108" s="1"/>
  <c r="M116" s="1"/>
  <c r="M88"/>
  <c r="K85"/>
  <c r="M76"/>
  <c r="M75"/>
  <c r="M74"/>
  <c r="M73"/>
  <c r="M72"/>
  <c r="M71"/>
  <c r="M70"/>
  <c r="K70"/>
  <c r="M68"/>
  <c r="M67"/>
  <c r="M66"/>
  <c r="M65"/>
  <c r="M64"/>
  <c r="M63" s="1"/>
  <c r="K63"/>
  <c r="K57" s="1"/>
  <c r="K69" s="1"/>
  <c r="K77" s="1"/>
  <c r="M62"/>
  <c r="M60"/>
  <c r="M59"/>
  <c r="M58"/>
  <c r="K58"/>
  <c r="M54"/>
  <c r="M51"/>
  <c r="M49"/>
  <c r="M46" s="1"/>
  <c r="K46"/>
  <c r="M37"/>
  <c r="M36"/>
  <c r="M35"/>
  <c r="M34"/>
  <c r="M33"/>
  <c r="M32"/>
  <c r="K31"/>
  <c r="M31" s="1"/>
  <c r="M29"/>
  <c r="M28"/>
  <c r="M27"/>
  <c r="M26"/>
  <c r="M25"/>
  <c r="M24" s="1"/>
  <c r="K24"/>
  <c r="M23"/>
  <c r="M21"/>
  <c r="M20"/>
  <c r="M19"/>
  <c r="K19"/>
  <c r="K18" s="1"/>
  <c r="K30" s="1"/>
  <c r="K38" s="1"/>
  <c r="M15"/>
  <c r="M12"/>
  <c r="M10"/>
  <c r="M7" s="1"/>
  <c r="K7"/>
  <c r="K157" i="10" l="1"/>
  <c r="K1472"/>
  <c r="M1427"/>
  <c r="M1662"/>
  <c r="M2077"/>
  <c r="M2851"/>
  <c r="M3119"/>
  <c r="M3241"/>
  <c r="K3319"/>
  <c r="M3275"/>
  <c r="M3509"/>
  <c r="M3631"/>
  <c r="M3785"/>
  <c r="M4834"/>
  <c r="M1705"/>
  <c r="M2650"/>
  <c r="M2929"/>
  <c r="M4129"/>
  <c r="M4287"/>
  <c r="M4879"/>
  <c r="M212"/>
  <c r="M605"/>
  <c r="M684"/>
  <c r="M761"/>
  <c r="M840"/>
  <c r="M1077"/>
  <c r="M1190"/>
  <c r="M1235" s="1"/>
  <c r="M1393"/>
  <c r="M1585"/>
  <c r="M1628" s="1"/>
  <c r="M1874"/>
  <c r="M2538"/>
  <c r="M3163"/>
  <c r="M3353"/>
  <c r="M3397" s="1"/>
  <c r="M3553"/>
  <c r="M3709"/>
  <c r="M4016"/>
  <c r="M4602"/>
  <c r="M4646" s="1"/>
  <c r="M5110"/>
  <c r="K370"/>
  <c r="M1919"/>
  <c r="M4913"/>
  <c r="K684"/>
  <c r="K33"/>
  <c r="K78" s="1"/>
  <c r="K212"/>
  <c r="K325"/>
  <c r="K483"/>
  <c r="K528" s="1"/>
  <c r="K953"/>
  <c r="K998" s="1"/>
  <c r="K1111"/>
  <c r="K1156" s="1"/>
  <c r="K1269"/>
  <c r="K1314" s="1"/>
  <c r="M1508"/>
  <c r="M1506" s="1"/>
  <c r="M1551" s="1"/>
  <c r="M1770"/>
  <c r="M1840" s="1"/>
  <c r="K1795"/>
  <c r="K1840" s="1"/>
  <c r="M1928"/>
  <c r="M1998" s="1"/>
  <c r="K1953"/>
  <c r="K1998" s="1"/>
  <c r="M2086"/>
  <c r="M2156" s="1"/>
  <c r="K2111"/>
  <c r="K2156" s="1"/>
  <c r="K2269"/>
  <c r="K2314" s="1"/>
  <c r="K2427"/>
  <c r="K2471" s="1"/>
  <c r="K2929"/>
  <c r="K3041"/>
  <c r="K3085" s="1"/>
  <c r="K3353"/>
  <c r="K3397" s="1"/>
  <c r="K3431"/>
  <c r="K3475" s="1"/>
  <c r="K3895"/>
  <c r="K3939" s="1"/>
  <c r="K4095"/>
  <c r="K4253"/>
  <c r="K4524"/>
  <c r="K4568" s="1"/>
  <c r="K4602"/>
  <c r="K4646" s="1"/>
  <c r="K4680"/>
  <c r="K4722" s="1"/>
  <c r="K4756"/>
  <c r="K4800" s="1"/>
  <c r="M121"/>
  <c r="M112" s="1"/>
  <c r="M157" s="1"/>
  <c r="M221"/>
  <c r="M291" s="1"/>
  <c r="K840"/>
  <c r="M1402"/>
  <c r="M1472" s="1"/>
  <c r="K1551"/>
  <c r="M1714"/>
  <c r="M1761" s="1"/>
  <c r="K2538"/>
  <c r="M2625"/>
  <c r="M2695" s="1"/>
  <c r="M2938"/>
  <c r="M3007" s="1"/>
  <c r="K3163"/>
  <c r="M3250"/>
  <c r="M3319" s="1"/>
  <c r="K3553"/>
  <c r="M4104"/>
  <c r="M4174" s="1"/>
  <c r="M4262"/>
  <c r="M4332" s="1"/>
  <c r="K4411"/>
  <c r="M4888"/>
  <c r="M4958" s="1"/>
  <c r="K4913"/>
  <c r="K4958" s="1"/>
  <c r="M5119"/>
  <c r="M5186" s="1"/>
  <c r="M3794"/>
  <c r="M3861" s="1"/>
  <c r="M4967"/>
  <c r="M5034" s="1"/>
  <c r="M3442" i="9"/>
  <c r="M1176"/>
  <c r="M3995"/>
  <c r="M2589"/>
  <c r="M1022"/>
  <c r="M4157"/>
  <c r="M2981"/>
  <c r="M2826"/>
  <c r="M4317"/>
  <c r="M4078"/>
  <c r="M3784"/>
  <c r="M3829" s="1"/>
  <c r="M3519"/>
  <c r="M3091"/>
  <c r="M3135" s="1"/>
  <c r="M1757"/>
  <c r="M1806" s="1"/>
  <c r="M1680"/>
  <c r="M1723" s="1"/>
  <c r="M1522"/>
  <c r="M1567"/>
  <c r="M1099"/>
  <c r="M898"/>
  <c r="M943"/>
  <c r="M3596"/>
  <c r="M1488"/>
  <c r="M3363"/>
  <c r="M3287"/>
  <c r="M3553"/>
  <c r="M3211"/>
  <c r="M2860"/>
  <c r="M2905" s="1"/>
  <c r="M2702"/>
  <c r="M2747"/>
  <c r="M2274"/>
  <c r="K4112"/>
  <c r="K4157" s="1"/>
  <c r="K4029"/>
  <c r="K4078" s="1"/>
  <c r="M3948"/>
  <c r="M3946" s="1"/>
  <c r="K3784"/>
  <c r="K3829" s="1"/>
  <c r="K3707"/>
  <c r="K3750" s="1"/>
  <c r="K3630"/>
  <c r="K3673" s="1"/>
  <c r="K3553"/>
  <c r="K3596" s="1"/>
  <c r="M3171"/>
  <c r="M3169" s="1"/>
  <c r="M3017"/>
  <c r="M3015" s="1"/>
  <c r="M3057" s="1"/>
  <c r="K2544"/>
  <c r="K2589" s="1"/>
  <c r="K2468"/>
  <c r="K2510" s="1"/>
  <c r="M2233"/>
  <c r="M2231" s="1"/>
  <c r="M2156"/>
  <c r="M2154" s="1"/>
  <c r="M2197" s="1"/>
  <c r="M1921"/>
  <c r="M1919" s="1"/>
  <c r="M1964" s="1"/>
  <c r="K1757"/>
  <c r="K1806" s="1"/>
  <c r="M1368"/>
  <c r="M1366" s="1"/>
  <c r="M1409" s="1"/>
  <c r="M1291"/>
  <c r="M1289" s="1"/>
  <c r="M1332" s="1"/>
  <c r="M742"/>
  <c r="M740" s="1"/>
  <c r="M785" s="1"/>
  <c r="M584"/>
  <c r="M582" s="1"/>
  <c r="M627" s="1"/>
  <c r="K153"/>
  <c r="M35"/>
  <c r="M33" s="1"/>
  <c r="M76" s="1"/>
  <c r="M4276"/>
  <c r="M4274" s="1"/>
  <c r="M3865"/>
  <c r="M3863" s="1"/>
  <c r="M3912" s="1"/>
  <c r="M2625"/>
  <c r="M2623" s="1"/>
  <c r="M2668" s="1"/>
  <c r="M2387"/>
  <c r="M2385" s="1"/>
  <c r="M2434" s="1"/>
  <c r="M2310"/>
  <c r="M2308" s="1"/>
  <c r="M2351" s="1"/>
  <c r="M4193"/>
  <c r="M4191" s="1"/>
  <c r="M4240" s="1"/>
  <c r="M3323"/>
  <c r="M3321" s="1"/>
  <c r="M2077"/>
  <c r="M2075" s="1"/>
  <c r="M2120" s="1"/>
  <c r="M2000"/>
  <c r="M1998" s="1"/>
  <c r="M2041" s="1"/>
  <c r="M1842"/>
  <c r="M1840" s="1"/>
  <c r="M1885" s="1"/>
  <c r="M1212"/>
  <c r="M1210" s="1"/>
  <c r="M1255" s="1"/>
  <c r="M347"/>
  <c r="M345" s="1"/>
  <c r="M390" s="1"/>
  <c r="M189"/>
  <c r="M187" s="1"/>
  <c r="M232" s="1"/>
  <c r="M57" i="7"/>
  <c r="M69" s="1"/>
  <c r="M77" s="1"/>
  <c r="M225"/>
  <c r="M233" s="1"/>
  <c r="M18"/>
  <c r="M30" s="1"/>
  <c r="M38" s="1"/>
  <c r="M264"/>
  <c r="M272" s="1"/>
  <c r="M252"/>
  <c r="M91" i="6" l="1"/>
  <c r="M90"/>
  <c r="M89"/>
  <c r="M88"/>
  <c r="M87"/>
  <c r="M86"/>
  <c r="K85"/>
  <c r="M85" s="1"/>
  <c r="M83"/>
  <c r="M82"/>
  <c r="M81"/>
  <c r="M79"/>
  <c r="M77"/>
  <c r="M76"/>
  <c r="M75" s="1"/>
  <c r="K75"/>
  <c r="M74"/>
  <c r="M73"/>
  <c r="M72"/>
  <c r="M71"/>
  <c r="K71"/>
  <c r="M70"/>
  <c r="M68"/>
  <c r="M66"/>
  <c r="M65" s="1"/>
  <c r="M64" s="1"/>
  <c r="K65"/>
  <c r="K64" s="1"/>
  <c r="K84" s="1"/>
  <c r="K92" s="1"/>
  <c r="M62"/>
  <c r="M59"/>
  <c r="M58"/>
  <c r="M56"/>
  <c r="M55" s="1"/>
  <c r="M84" s="1"/>
  <c r="M92" s="1"/>
  <c r="K55"/>
  <c r="K7" l="1"/>
  <c r="M10"/>
  <c r="M7" s="1"/>
  <c r="M12"/>
  <c r="M15"/>
  <c r="M18"/>
  <c r="K20"/>
  <c r="K19" s="1"/>
  <c r="K38" s="1"/>
  <c r="K46" s="1"/>
  <c r="M21"/>
  <c r="M20" s="1"/>
  <c r="M22"/>
  <c r="M24"/>
  <c r="K25"/>
  <c r="M26"/>
  <c r="M25" s="1"/>
  <c r="M27"/>
  <c r="M28"/>
  <c r="K29"/>
  <c r="M30"/>
  <c r="M31"/>
  <c r="M33"/>
  <c r="M29" s="1"/>
  <c r="M35"/>
  <c r="M36"/>
  <c r="M37"/>
  <c r="K39"/>
  <c r="M39" s="1"/>
  <c r="M40"/>
  <c r="M41"/>
  <c r="M42"/>
  <c r="M43"/>
  <c r="M44"/>
  <c r="M45"/>
  <c r="K7" i="5"/>
  <c r="M8"/>
  <c r="M7" s="1"/>
  <c r="M10"/>
  <c r="M13"/>
  <c r="M15"/>
  <c r="K17"/>
  <c r="K16" s="1"/>
  <c r="K39" s="1"/>
  <c r="K47" s="1"/>
  <c r="M18"/>
  <c r="M17" s="1"/>
  <c r="M19"/>
  <c r="M20"/>
  <c r="M22"/>
  <c r="M24"/>
  <c r="K25"/>
  <c r="M26"/>
  <c r="M27"/>
  <c r="M28"/>
  <c r="M25" s="1"/>
  <c r="M29"/>
  <c r="K30"/>
  <c r="M31"/>
  <c r="M30" s="1"/>
  <c r="M32"/>
  <c r="M34"/>
  <c r="M36"/>
  <c r="M37"/>
  <c r="M38"/>
  <c r="K40"/>
  <c r="M40" s="1"/>
  <c r="M41"/>
  <c r="M42"/>
  <c r="M43"/>
  <c r="M44"/>
  <c r="M45"/>
  <c r="M46"/>
  <c r="M44" i="4"/>
  <c r="M43"/>
  <c r="M42"/>
  <c r="M41"/>
  <c r="M40"/>
  <c r="K39"/>
  <c r="M39" s="1"/>
  <c r="M37"/>
  <c r="M36"/>
  <c r="M35"/>
  <c r="M33"/>
  <c r="M31"/>
  <c r="M30"/>
  <c r="M29"/>
  <c r="K29"/>
  <c r="M28"/>
  <c r="M27"/>
  <c r="M26"/>
  <c r="M25" s="1"/>
  <c r="K25"/>
  <c r="M24"/>
  <c r="M22"/>
  <c r="M20" s="1"/>
  <c r="M19" s="1"/>
  <c r="M21"/>
  <c r="K20"/>
  <c r="K19" s="1"/>
  <c r="K38" s="1"/>
  <c r="K45" s="1"/>
  <c r="M18"/>
  <c r="M15"/>
  <c r="M12"/>
  <c r="M7" s="1"/>
  <c r="M10"/>
  <c r="K7"/>
  <c r="M3119" i="1"/>
  <c r="M3118"/>
  <c r="M3116"/>
  <c r="M3115"/>
  <c r="M3113"/>
  <c r="M3112"/>
  <c r="M3111"/>
  <c r="M3110"/>
  <c r="M3109"/>
  <c r="K3109"/>
  <c r="M3107"/>
  <c r="M3106"/>
  <c r="M3105"/>
  <c r="M3103"/>
  <c r="M3099" s="1"/>
  <c r="M3101"/>
  <c r="M3100"/>
  <c r="K3099"/>
  <c r="M3098"/>
  <c r="M3097"/>
  <c r="M3096"/>
  <c r="M3095"/>
  <c r="K3095"/>
  <c r="M3094"/>
  <c r="M3092"/>
  <c r="M3090"/>
  <c r="M3089" s="1"/>
  <c r="M3088" s="1"/>
  <c r="K3089"/>
  <c r="K3088"/>
  <c r="K3108" s="1"/>
  <c r="K3120" s="1"/>
  <c r="M3087"/>
  <c r="M3085"/>
  <c r="M3082"/>
  <c r="M3080"/>
  <c r="M3079" s="1"/>
  <c r="K3079"/>
  <c r="M39" i="5" l="1"/>
  <c r="M47" s="1"/>
  <c r="M16"/>
  <c r="M19" i="6"/>
  <c r="M38" s="1"/>
  <c r="M46" s="1"/>
  <c r="M38" i="4"/>
  <c r="M45" s="1"/>
  <c r="M3108" i="1"/>
  <c r="M3120" s="1"/>
  <c r="M45" i="3" l="1"/>
  <c r="M44"/>
  <c r="M43"/>
  <c r="M42"/>
  <c r="M41" s="1"/>
  <c r="M39"/>
  <c r="M38"/>
  <c r="M37"/>
  <c r="M36"/>
  <c r="M34"/>
  <c r="M32"/>
  <c r="M31"/>
  <c r="M30" s="1"/>
  <c r="K30"/>
  <c r="M29"/>
  <c r="M28"/>
  <c r="M27"/>
  <c r="M26" s="1"/>
  <c r="K26"/>
  <c r="M25"/>
  <c r="M23"/>
  <c r="M21"/>
  <c r="M20" s="1"/>
  <c r="M19" s="1"/>
  <c r="K20"/>
  <c r="K19" s="1"/>
  <c r="K40" s="1"/>
  <c r="K46" s="1"/>
  <c r="M18"/>
  <c r="M15"/>
  <c r="M12"/>
  <c r="M10"/>
  <c r="M7" s="1"/>
  <c r="K7"/>
  <c r="M40" l="1"/>
  <c r="M46" s="1"/>
  <c r="M2451" i="2" l="1"/>
  <c r="M2450"/>
  <c r="M2449"/>
  <c r="K2447"/>
  <c r="M2447" s="1"/>
  <c r="M2446"/>
  <c r="M2445"/>
  <c r="M2444"/>
  <c r="M2442"/>
  <c r="M2440"/>
  <c r="M2438" s="1"/>
  <c r="M2439"/>
  <c r="K2438"/>
  <c r="M2437"/>
  <c r="M2436"/>
  <c r="M2435"/>
  <c r="M2434"/>
  <c r="K2434"/>
  <c r="M2433"/>
  <c r="M2432"/>
  <c r="M2431"/>
  <c r="M2428" s="1"/>
  <c r="M2427" s="1"/>
  <c r="M2430"/>
  <c r="M2429"/>
  <c r="K2428"/>
  <c r="K2427" s="1"/>
  <c r="M2424"/>
  <c r="M2420"/>
  <c r="M2419"/>
  <c r="M2417" s="1"/>
  <c r="K2417"/>
  <c r="M2408"/>
  <c r="M2407"/>
  <c r="M2406"/>
  <c r="M2405"/>
  <c r="M2404"/>
  <c r="M2403"/>
  <c r="M2402"/>
  <c r="M2401" s="1"/>
  <c r="M2399"/>
  <c r="K2399"/>
  <c r="M2398"/>
  <c r="M2397"/>
  <c r="M2396"/>
  <c r="M2394"/>
  <c r="M2392"/>
  <c r="M2391"/>
  <c r="M2390"/>
  <c r="K2390"/>
  <c r="M2389"/>
  <c r="M2388"/>
  <c r="M2387"/>
  <c r="M2386"/>
  <c r="M2385" s="1"/>
  <c r="K2385"/>
  <c r="M2384"/>
  <c r="M2382"/>
  <c r="M2380"/>
  <c r="M2379"/>
  <c r="M2378"/>
  <c r="M2377" s="1"/>
  <c r="M2376" s="1"/>
  <c r="K2377"/>
  <c r="K2376"/>
  <c r="K2400" s="1"/>
  <c r="K2409" s="1"/>
  <c r="M2375"/>
  <c r="M2372"/>
  <c r="M2368"/>
  <c r="M2367"/>
  <c r="M2365" s="1"/>
  <c r="M2400" s="1"/>
  <c r="M2409" s="1"/>
  <c r="K2365"/>
  <c r="M2356"/>
  <c r="M2355"/>
  <c r="M2354"/>
  <c r="M2353"/>
  <c r="M2352"/>
  <c r="M2350" s="1"/>
  <c r="M2351"/>
  <c r="K2348"/>
  <c r="M2348" s="1"/>
  <c r="M2347"/>
  <c r="M2346"/>
  <c r="M2345"/>
  <c r="M2343"/>
  <c r="M2341"/>
  <c r="M2340"/>
  <c r="M2339" s="1"/>
  <c r="K2339"/>
  <c r="M2338"/>
  <c r="M2337"/>
  <c r="M2335" s="1"/>
  <c r="M2336"/>
  <c r="K2335"/>
  <c r="M2334"/>
  <c r="M2332"/>
  <c r="M2330"/>
  <c r="M2329"/>
  <c r="M2328" s="1"/>
  <c r="M2327" s="1"/>
  <c r="K2328"/>
  <c r="K2327"/>
  <c r="K2349" s="1"/>
  <c r="K2357" s="1"/>
  <c r="M2326"/>
  <c r="M2323"/>
  <c r="M2319"/>
  <c r="M2318"/>
  <c r="M2316" s="1"/>
  <c r="M2349" s="1"/>
  <c r="M2357" s="1"/>
  <c r="K2316"/>
  <c r="M2307"/>
  <c r="M2306"/>
  <c r="M2305"/>
  <c r="M2304"/>
  <c r="M2303"/>
  <c r="M2302" s="1"/>
  <c r="M2300"/>
  <c r="K2300"/>
  <c r="M2299"/>
  <c r="M2298"/>
  <c r="M2297"/>
  <c r="M2295"/>
  <c r="M2293"/>
  <c r="M2292"/>
  <c r="M2291" s="1"/>
  <c r="K2291"/>
  <c r="M2290"/>
  <c r="M2289"/>
  <c r="M2288"/>
  <c r="M2287"/>
  <c r="M2286" s="1"/>
  <c r="K2286"/>
  <c r="K2277" s="1"/>
  <c r="K2301" s="1"/>
  <c r="K2308" s="1"/>
  <c r="M2285"/>
  <c r="M2283"/>
  <c r="M2281"/>
  <c r="M2280"/>
  <c r="M2279"/>
  <c r="M2278" s="1"/>
  <c r="K2278"/>
  <c r="M2276"/>
  <c r="M2273"/>
  <c r="M2269"/>
  <c r="M2268"/>
  <c r="M2266" s="1"/>
  <c r="K2266"/>
  <c r="M2257"/>
  <c r="M2256"/>
  <c r="M2255"/>
  <c r="M2254"/>
  <c r="M2252" s="1"/>
  <c r="M2253"/>
  <c r="K2250"/>
  <c r="M2250" s="1"/>
  <c r="M2249"/>
  <c r="M2248"/>
  <c r="M2247"/>
  <c r="M2245"/>
  <c r="M2243"/>
  <c r="M2242"/>
  <c r="M2241" s="1"/>
  <c r="K2241"/>
  <c r="M2240"/>
  <c r="M2239"/>
  <c r="M2238"/>
  <c r="M2237"/>
  <c r="M2236"/>
  <c r="K2236"/>
  <c r="M2235"/>
  <c r="M2233"/>
  <c r="M2231"/>
  <c r="M2230"/>
  <c r="M2228" s="1"/>
  <c r="M2227" s="1"/>
  <c r="M2229"/>
  <c r="K2228"/>
  <c r="K2227" s="1"/>
  <c r="K2251" s="1"/>
  <c r="K2258" s="1"/>
  <c r="M2226"/>
  <c r="M2223"/>
  <c r="M2219"/>
  <c r="M2216" s="1"/>
  <c r="M2218"/>
  <c r="K2216"/>
  <c r="M2207"/>
  <c r="M2206"/>
  <c r="M2205"/>
  <c r="M2204"/>
  <c r="M2203"/>
  <c r="M2202"/>
  <c r="M2201" s="1"/>
  <c r="M2199"/>
  <c r="K2199"/>
  <c r="M2198"/>
  <c r="M2197"/>
  <c r="M2196"/>
  <c r="M2194"/>
  <c r="M2192"/>
  <c r="M2191"/>
  <c r="M2190"/>
  <c r="K2190"/>
  <c r="M2189"/>
  <c r="M2188"/>
  <c r="M2187"/>
  <c r="M2186"/>
  <c r="M2185" s="1"/>
  <c r="K2185"/>
  <c r="M2184"/>
  <c r="M2182"/>
  <c r="M2180"/>
  <c r="M2179"/>
  <c r="M2178"/>
  <c r="M2177" s="1"/>
  <c r="M2176" s="1"/>
  <c r="K2177"/>
  <c r="K2176"/>
  <c r="K2200" s="1"/>
  <c r="K2208" s="1"/>
  <c r="M2175"/>
  <c r="M2172"/>
  <c r="M2168"/>
  <c r="M2167"/>
  <c r="M2165" s="1"/>
  <c r="M2200" s="1"/>
  <c r="M2208" s="1"/>
  <c r="K2165"/>
  <c r="M2156"/>
  <c r="M2155"/>
  <c r="M2154"/>
  <c r="M2153"/>
  <c r="M2152"/>
  <c r="M2151"/>
  <c r="M2150" s="1"/>
  <c r="M2148"/>
  <c r="K2148"/>
  <c r="M2147"/>
  <c r="M2146"/>
  <c r="M2145"/>
  <c r="M2143"/>
  <c r="M2141"/>
  <c r="M2140"/>
  <c r="M2139" s="1"/>
  <c r="K2139"/>
  <c r="M2138"/>
  <c r="M2137"/>
  <c r="M2136"/>
  <c r="M2135" s="1"/>
  <c r="K2135"/>
  <c r="M2134"/>
  <c r="M2132"/>
  <c r="M2130"/>
  <c r="M2129"/>
  <c r="K2129"/>
  <c r="K2128" s="1"/>
  <c r="K2149" s="1"/>
  <c r="K2157" s="1"/>
  <c r="M2127"/>
  <c r="M2124"/>
  <c r="M2120"/>
  <c r="M2119"/>
  <c r="M2117"/>
  <c r="K2117"/>
  <c r="M2108"/>
  <c r="M2107"/>
  <c r="M2106"/>
  <c r="M2105"/>
  <c r="M2104"/>
  <c r="K2102"/>
  <c r="M2102" s="1"/>
  <c r="M2101"/>
  <c r="M2100"/>
  <c r="M2099"/>
  <c r="M2097"/>
  <c r="M2095"/>
  <c r="M2094"/>
  <c r="M2093" s="1"/>
  <c r="K2093"/>
  <c r="K2103" s="1"/>
  <c r="K2109" s="1"/>
  <c r="M2090"/>
  <c r="M2086"/>
  <c r="M2085"/>
  <c r="M2083"/>
  <c r="K2083"/>
  <c r="M2074"/>
  <c r="M2073"/>
  <c r="M2072"/>
  <c r="M2071"/>
  <c r="M2070"/>
  <c r="K2068"/>
  <c r="M2068" s="1"/>
  <c r="M2067"/>
  <c r="M2066"/>
  <c r="M2065"/>
  <c r="M2063"/>
  <c r="M2061"/>
  <c r="M2060"/>
  <c r="M2059" s="1"/>
  <c r="K2059"/>
  <c r="K2069" s="1"/>
  <c r="K2075" s="1"/>
  <c r="M2056"/>
  <c r="M2052"/>
  <c r="M2051"/>
  <c r="M2049"/>
  <c r="K2049"/>
  <c r="M2040"/>
  <c r="M2039"/>
  <c r="M2038"/>
  <c r="M2037"/>
  <c r="M2036"/>
  <c r="K2034"/>
  <c r="M2034" s="1"/>
  <c r="M2033"/>
  <c r="M2032"/>
  <c r="M2031"/>
  <c r="M2029"/>
  <c r="M2027"/>
  <c r="M2026"/>
  <c r="M2025" s="1"/>
  <c r="K2025"/>
  <c r="K2035" s="1"/>
  <c r="K2041" s="1"/>
  <c r="M2022"/>
  <c r="M2018"/>
  <c r="M2017"/>
  <c r="M2015"/>
  <c r="K2015"/>
  <c r="M2006"/>
  <c r="M2005"/>
  <c r="M2004"/>
  <c r="M2003"/>
  <c r="M2002"/>
  <c r="K2000"/>
  <c r="M2000" s="1"/>
  <c r="M1999"/>
  <c r="M1998"/>
  <c r="M1997"/>
  <c r="M1995"/>
  <c r="M1993"/>
  <c r="M1992"/>
  <c r="M1991" s="1"/>
  <c r="K1991"/>
  <c r="M1990"/>
  <c r="M1989"/>
  <c r="M1988"/>
  <c r="M1987"/>
  <c r="K1987"/>
  <c r="M1986"/>
  <c r="M1984"/>
  <c r="M1982"/>
  <c r="M1981"/>
  <c r="M1980" s="1"/>
  <c r="M1979" s="1"/>
  <c r="K1980"/>
  <c r="K1979"/>
  <c r="K2001" s="1"/>
  <c r="K2007" s="1"/>
  <c r="M1976"/>
  <c r="M1972"/>
  <c r="M1971"/>
  <c r="M1969" s="1"/>
  <c r="K1969"/>
  <c r="K1961"/>
  <c r="M1960"/>
  <c r="M1959"/>
  <c r="M1958"/>
  <c r="M1957"/>
  <c r="M1956"/>
  <c r="M1955"/>
  <c r="M1954" s="1"/>
  <c r="K1953"/>
  <c r="M1952"/>
  <c r="K1952"/>
  <c r="M1951"/>
  <c r="M1950"/>
  <c r="M1949"/>
  <c r="M1947"/>
  <c r="M1945"/>
  <c r="M1944"/>
  <c r="M1943" s="1"/>
  <c r="K1943"/>
  <c r="M1942"/>
  <c r="M1939"/>
  <c r="M1935"/>
  <c r="M1934"/>
  <c r="M1932"/>
  <c r="M1953" s="1"/>
  <c r="M1961" s="1"/>
  <c r="K1932"/>
  <c r="M1923"/>
  <c r="M1922"/>
  <c r="M1921"/>
  <c r="M1919"/>
  <c r="K1919"/>
  <c r="M1918"/>
  <c r="M1917"/>
  <c r="M1916"/>
  <c r="M1914"/>
  <c r="M1912"/>
  <c r="M1911"/>
  <c r="M1910" s="1"/>
  <c r="K1910"/>
  <c r="M1909"/>
  <c r="M1908"/>
  <c r="M1907"/>
  <c r="M1906" s="1"/>
  <c r="K1906"/>
  <c r="M1905"/>
  <c r="M1903"/>
  <c r="M1901"/>
  <c r="M1900" s="1"/>
  <c r="M1899" s="1"/>
  <c r="K1900"/>
  <c r="K1899" s="1"/>
  <c r="K1920" s="1"/>
  <c r="K1924" s="1"/>
  <c r="M1896"/>
  <c r="M1892"/>
  <c r="M1891"/>
  <c r="M1889" s="1"/>
  <c r="M1920" s="1"/>
  <c r="M1924" s="1"/>
  <c r="K1889"/>
  <c r="M1880"/>
  <c r="M1879"/>
  <c r="M1878"/>
  <c r="K1876"/>
  <c r="M1876" s="1"/>
  <c r="M1875"/>
  <c r="M1874"/>
  <c r="M1873"/>
  <c r="M1871"/>
  <c r="M1869"/>
  <c r="M1868"/>
  <c r="M1867" s="1"/>
  <c r="K1867"/>
  <c r="M1866"/>
  <c r="M1865"/>
  <c r="M1864"/>
  <c r="M1863"/>
  <c r="K1863"/>
  <c r="M1862"/>
  <c r="M1860"/>
  <c r="M1858"/>
  <c r="M1857" s="1"/>
  <c r="M1856" s="1"/>
  <c r="K1857"/>
  <c r="K1856"/>
  <c r="K1877" s="1"/>
  <c r="K1881" s="1"/>
  <c r="M1853"/>
  <c r="M1849"/>
  <c r="M1848"/>
  <c r="M1846"/>
  <c r="K1846"/>
  <c r="M1837"/>
  <c r="M1836"/>
  <c r="M1835"/>
  <c r="M1833"/>
  <c r="K1833"/>
  <c r="M1832"/>
  <c r="M1831"/>
  <c r="M1830"/>
  <c r="M1828"/>
  <c r="M1826"/>
  <c r="M1825"/>
  <c r="M1824" s="1"/>
  <c r="K1824"/>
  <c r="M1823"/>
  <c r="M1822"/>
  <c r="M1821"/>
  <c r="M1820" s="1"/>
  <c r="K1820"/>
  <c r="M1819"/>
  <c r="M1817"/>
  <c r="M1815"/>
  <c r="M1814" s="1"/>
  <c r="M1813" s="1"/>
  <c r="K1814"/>
  <c r="K1813" s="1"/>
  <c r="K1834" s="1"/>
  <c r="K1838" s="1"/>
  <c r="M1810"/>
  <c r="M1806"/>
  <c r="M1805"/>
  <c r="M1803" s="1"/>
  <c r="M1834" s="1"/>
  <c r="M1838" s="1"/>
  <c r="K1803"/>
  <c r="M1794"/>
  <c r="M1793"/>
  <c r="M1792"/>
  <c r="M1791"/>
  <c r="M1790"/>
  <c r="M1788"/>
  <c r="K1788"/>
  <c r="M1787"/>
  <c r="M1786"/>
  <c r="M1785"/>
  <c r="M1783"/>
  <c r="M1781"/>
  <c r="M1780"/>
  <c r="M1779" s="1"/>
  <c r="K1779"/>
  <c r="M1778"/>
  <c r="M1777"/>
  <c r="M1776"/>
  <c r="M1775" s="1"/>
  <c r="K1775"/>
  <c r="M1774"/>
  <c r="M1772"/>
  <c r="M1770"/>
  <c r="M1769" s="1"/>
  <c r="M1768" s="1"/>
  <c r="K1769"/>
  <c r="K1768" s="1"/>
  <c r="K1789" s="1"/>
  <c r="K1795" s="1"/>
  <c r="M1765"/>
  <c r="M1761"/>
  <c r="M1760"/>
  <c r="M1758" s="1"/>
  <c r="M1789" s="1"/>
  <c r="M1795" s="1"/>
  <c r="K1758"/>
  <c r="M1749"/>
  <c r="M1748"/>
  <c r="M1747"/>
  <c r="K1745"/>
  <c r="M1745" s="1"/>
  <c r="M1744"/>
  <c r="M1743"/>
  <c r="M1742"/>
  <c r="M1740"/>
  <c r="M1738"/>
  <c r="M1737"/>
  <c r="M1736" s="1"/>
  <c r="K1736"/>
  <c r="M1735"/>
  <c r="M1734"/>
  <c r="M1733"/>
  <c r="M1732"/>
  <c r="K1732"/>
  <c r="M1731"/>
  <c r="M1729"/>
  <c r="M1727"/>
  <c r="M1726" s="1"/>
  <c r="M1725" s="1"/>
  <c r="K1726"/>
  <c r="K1725"/>
  <c r="K1746" s="1"/>
  <c r="K1750" s="1"/>
  <c r="M1722"/>
  <c r="M1718"/>
  <c r="M1717"/>
  <c r="M1715"/>
  <c r="K1715"/>
  <c r="M1705"/>
  <c r="M1704"/>
  <c r="M1703"/>
  <c r="M1701"/>
  <c r="K1701"/>
  <c r="M1700"/>
  <c r="M1699"/>
  <c r="M1698"/>
  <c r="M1696"/>
  <c r="M1694"/>
  <c r="M1693"/>
  <c r="M1692" s="1"/>
  <c r="K1692"/>
  <c r="M1691"/>
  <c r="M1690"/>
  <c r="M1689"/>
  <c r="M1688" s="1"/>
  <c r="K1688"/>
  <c r="M1687"/>
  <c r="M1685"/>
  <c r="M1683"/>
  <c r="M1682" s="1"/>
  <c r="M1681" s="1"/>
  <c r="K1682"/>
  <c r="K1681" s="1"/>
  <c r="K1702" s="1"/>
  <c r="K1706" s="1"/>
  <c r="M1678"/>
  <c r="M1674"/>
  <c r="M1673"/>
  <c r="M1671" s="1"/>
  <c r="M1702" s="1"/>
  <c r="M1706" s="1"/>
  <c r="K1671"/>
  <c r="M1662"/>
  <c r="M1661"/>
  <c r="M1660"/>
  <c r="M1659"/>
  <c r="M1658"/>
  <c r="M1657"/>
  <c r="M1656"/>
  <c r="K1654"/>
  <c r="M1654" s="1"/>
  <c r="M1653"/>
  <c r="M1652"/>
  <c r="M1651"/>
  <c r="M1649"/>
  <c r="M1647"/>
  <c r="M1646"/>
  <c r="M1645" s="1"/>
  <c r="K1645"/>
  <c r="M1644"/>
  <c r="M1643"/>
  <c r="M1642"/>
  <c r="M1641"/>
  <c r="K1641"/>
  <c r="M1640"/>
  <c r="M1638"/>
  <c r="M1636"/>
  <c r="M1635" s="1"/>
  <c r="M1634" s="1"/>
  <c r="K1635"/>
  <c r="K1634"/>
  <c r="K1655" s="1"/>
  <c r="K1663" s="1"/>
  <c r="M1633"/>
  <c r="M1630"/>
  <c r="M1626"/>
  <c r="M1625"/>
  <c r="M1623" s="1"/>
  <c r="K1623"/>
  <c r="M1614"/>
  <c r="M1613"/>
  <c r="M1612"/>
  <c r="M1611"/>
  <c r="M1610"/>
  <c r="M1609"/>
  <c r="M1608" s="1"/>
  <c r="K1606"/>
  <c r="M1606" s="1"/>
  <c r="M1605"/>
  <c r="M1604"/>
  <c r="M1603"/>
  <c r="M1601"/>
  <c r="M1599"/>
  <c r="M1598"/>
  <c r="M1597" s="1"/>
  <c r="K1597"/>
  <c r="M1596"/>
  <c r="M1595"/>
  <c r="M1593" s="1"/>
  <c r="M1594"/>
  <c r="K1593"/>
  <c r="M1592"/>
  <c r="M1590"/>
  <c r="M1588"/>
  <c r="M1587"/>
  <c r="K1587"/>
  <c r="K1586" s="1"/>
  <c r="K1607" s="1"/>
  <c r="K1615" s="1"/>
  <c r="M1585"/>
  <c r="M1582"/>
  <c r="M1578"/>
  <c r="M1577"/>
  <c r="M1575"/>
  <c r="K1575"/>
  <c r="M1566"/>
  <c r="M1565"/>
  <c r="M1564"/>
  <c r="M1563"/>
  <c r="M1562"/>
  <c r="M1561"/>
  <c r="M1560" s="1"/>
  <c r="K1559"/>
  <c r="K1567" s="1"/>
  <c r="M1558"/>
  <c r="K1558"/>
  <c r="M1557"/>
  <c r="M1556"/>
  <c r="M1555"/>
  <c r="M1553"/>
  <c r="M1551"/>
  <c r="M1550"/>
  <c r="M1549" s="1"/>
  <c r="K1549"/>
  <c r="M1548"/>
  <c r="M1545"/>
  <c r="M1541"/>
  <c r="M1540"/>
  <c r="M1538"/>
  <c r="K1538"/>
  <c r="M1529"/>
  <c r="M1528"/>
  <c r="M1527"/>
  <c r="M1526"/>
  <c r="M1525"/>
  <c r="M1524"/>
  <c r="M1523" s="1"/>
  <c r="M1521"/>
  <c r="K1521"/>
  <c r="M1520"/>
  <c r="M1519"/>
  <c r="M1518"/>
  <c r="M1516"/>
  <c r="M1514"/>
  <c r="M1513"/>
  <c r="M1512"/>
  <c r="K1512"/>
  <c r="M1511"/>
  <c r="M1510"/>
  <c r="M1509"/>
  <c r="M1508" s="1"/>
  <c r="K1508"/>
  <c r="M1507"/>
  <c r="M1505"/>
  <c r="M1503"/>
  <c r="M1502" s="1"/>
  <c r="M1501" s="1"/>
  <c r="K1502"/>
  <c r="K1501" s="1"/>
  <c r="K1522" s="1"/>
  <c r="K1530" s="1"/>
  <c r="M1500"/>
  <c r="M1497"/>
  <c r="M1493"/>
  <c r="M1492"/>
  <c r="M1490" s="1"/>
  <c r="M1522" s="1"/>
  <c r="M1530" s="1"/>
  <c r="K1490"/>
  <c r="M1481"/>
  <c r="M1480"/>
  <c r="M1479"/>
  <c r="M1478"/>
  <c r="M1477"/>
  <c r="M1476"/>
  <c r="M1475"/>
  <c r="K1473"/>
  <c r="M1473" s="1"/>
  <c r="M1472"/>
  <c r="M1471"/>
  <c r="M1470"/>
  <c r="M1468"/>
  <c r="M1464" s="1"/>
  <c r="M1466"/>
  <c r="M1465"/>
  <c r="K1464"/>
  <c r="M1463"/>
  <c r="M1462"/>
  <c r="M1461"/>
  <c r="M1460"/>
  <c r="K1460"/>
  <c r="M1459"/>
  <c r="M1457"/>
  <c r="M1455"/>
  <c r="M1454"/>
  <c r="M1453" s="1"/>
  <c r="M1452" s="1"/>
  <c r="K1453"/>
  <c r="K1452" s="1"/>
  <c r="K1474" s="1"/>
  <c r="K1482" s="1"/>
  <c r="M1451"/>
  <c r="M1448"/>
  <c r="M1444"/>
  <c r="M1443"/>
  <c r="M1441" s="1"/>
  <c r="M1474" s="1"/>
  <c r="M1482" s="1"/>
  <c r="K1441"/>
  <c r="M1432"/>
  <c r="M1431"/>
  <c r="M1430"/>
  <c r="K1428"/>
  <c r="M1428" s="1"/>
  <c r="M1427"/>
  <c r="M1426"/>
  <c r="M1425"/>
  <c r="M1423"/>
  <c r="M1419" s="1"/>
  <c r="M1421"/>
  <c r="M1420"/>
  <c r="K1419"/>
  <c r="K1429" s="1"/>
  <c r="K1433" s="1"/>
  <c r="M1418"/>
  <c r="M1415"/>
  <c r="M1411"/>
  <c r="M1410"/>
  <c r="M1408" s="1"/>
  <c r="M1429" s="1"/>
  <c r="M1433" s="1"/>
  <c r="K1408"/>
  <c r="M1399"/>
  <c r="M1398"/>
  <c r="M1397"/>
  <c r="M1396"/>
  <c r="M1395"/>
  <c r="M1394"/>
  <c r="M1393"/>
  <c r="K1391"/>
  <c r="M1391" s="1"/>
  <c r="M1390"/>
  <c r="M1389"/>
  <c r="M1388"/>
  <c r="M1386"/>
  <c r="M1384"/>
  <c r="M1383"/>
  <c r="M1382" s="1"/>
  <c r="K1382"/>
  <c r="M1381"/>
  <c r="M1380"/>
  <c r="M1379"/>
  <c r="M1378"/>
  <c r="M1377"/>
  <c r="K1377"/>
  <c r="M1376"/>
  <c r="M1374"/>
  <c r="M1372"/>
  <c r="M1369" s="1"/>
  <c r="M1368" s="1"/>
  <c r="M1371"/>
  <c r="M1370"/>
  <c r="K1369"/>
  <c r="K1368" s="1"/>
  <c r="K1392" s="1"/>
  <c r="K1400" s="1"/>
  <c r="M1365"/>
  <c r="M1361"/>
  <c r="M1360"/>
  <c r="M1358" s="1"/>
  <c r="M1392" s="1"/>
  <c r="M1400" s="1"/>
  <c r="K1358"/>
  <c r="M1349"/>
  <c r="M1348"/>
  <c r="M1347"/>
  <c r="M1346"/>
  <c r="M1345" s="1"/>
  <c r="K1344"/>
  <c r="K1350" s="1"/>
  <c r="K1343"/>
  <c r="M1343" s="1"/>
  <c r="M1342"/>
  <c r="M1341"/>
  <c r="M1340"/>
  <c r="M1338"/>
  <c r="M1336"/>
  <c r="M1335"/>
  <c r="M1334" s="1"/>
  <c r="K1334"/>
  <c r="M1331"/>
  <c r="M1327"/>
  <c r="M1324" s="1"/>
  <c r="M1326"/>
  <c r="K1324"/>
  <c r="M1315"/>
  <c r="M1314"/>
  <c r="M1313"/>
  <c r="M1311" s="1"/>
  <c r="M1312"/>
  <c r="K1310"/>
  <c r="K1316" s="1"/>
  <c r="K1309"/>
  <c r="M1309" s="1"/>
  <c r="M1308"/>
  <c r="M1307"/>
  <c r="M1306"/>
  <c r="M1304"/>
  <c r="M1302"/>
  <c r="M1301"/>
  <c r="M1300" s="1"/>
  <c r="K1300"/>
  <c r="M1299"/>
  <c r="M1296"/>
  <c r="M1292"/>
  <c r="M1291"/>
  <c r="M1289"/>
  <c r="M1310" s="1"/>
  <c r="M1316" s="1"/>
  <c r="K1289"/>
  <c r="M1280"/>
  <c r="M1279"/>
  <c r="M1278"/>
  <c r="M1277"/>
  <c r="M1276"/>
  <c r="K1274"/>
  <c r="M1274" s="1"/>
  <c r="M1273"/>
  <c r="M1272"/>
  <c r="M1271"/>
  <c r="M1269"/>
  <c r="M1267"/>
  <c r="M1266"/>
  <c r="M1265" s="1"/>
  <c r="K1265"/>
  <c r="K1275" s="1"/>
  <c r="K1281" s="1"/>
  <c r="M1262"/>
  <c r="M1258"/>
  <c r="M1257"/>
  <c r="M1255"/>
  <c r="K1255"/>
  <c r="M1246"/>
  <c r="M1245"/>
  <c r="M1244"/>
  <c r="M1243"/>
  <c r="M1242"/>
  <c r="M1241"/>
  <c r="M1240" s="1"/>
  <c r="M1238"/>
  <c r="K1238"/>
  <c r="M1237"/>
  <c r="M1236"/>
  <c r="M1235"/>
  <c r="M1233"/>
  <c r="M1231"/>
  <c r="M1230"/>
  <c r="M1229"/>
  <c r="K1229"/>
  <c r="M1228"/>
  <c r="M1227"/>
  <c r="M1226"/>
  <c r="M1225" s="1"/>
  <c r="K1225"/>
  <c r="M1224"/>
  <c r="M1222"/>
  <c r="M1220"/>
  <c r="M1219" s="1"/>
  <c r="M1218" s="1"/>
  <c r="K1219"/>
  <c r="K1218" s="1"/>
  <c r="K1239" s="1"/>
  <c r="K1247" s="1"/>
  <c r="M1217"/>
  <c r="M1214"/>
  <c r="M1210"/>
  <c r="M1209"/>
  <c r="M1207" s="1"/>
  <c r="M1239" s="1"/>
  <c r="M1247" s="1"/>
  <c r="K1207"/>
  <c r="M1198"/>
  <c r="M1197"/>
  <c r="M1196"/>
  <c r="M1194" s="1"/>
  <c r="M1195"/>
  <c r="K1192"/>
  <c r="M1192" s="1"/>
  <c r="M1191"/>
  <c r="M1190"/>
  <c r="M1189"/>
  <c r="M1187"/>
  <c r="M1185"/>
  <c r="M1184"/>
  <c r="M1183" s="1"/>
  <c r="K1183"/>
  <c r="M1182"/>
  <c r="M1181"/>
  <c r="M1179" s="1"/>
  <c r="M1180"/>
  <c r="K1179"/>
  <c r="M1178"/>
  <c r="M1173" s="1"/>
  <c r="M1172" s="1"/>
  <c r="M1176"/>
  <c r="M1174"/>
  <c r="K1173"/>
  <c r="K1172" s="1"/>
  <c r="K1193" s="1"/>
  <c r="K1199" s="1"/>
  <c r="M1169"/>
  <c r="M1165"/>
  <c r="M1164"/>
  <c r="M1162" s="1"/>
  <c r="M1193" s="1"/>
  <c r="M1199" s="1"/>
  <c r="K1162"/>
  <c r="M1153"/>
  <c r="M1152"/>
  <c r="M1151"/>
  <c r="M1150"/>
  <c r="M1149"/>
  <c r="M1148"/>
  <c r="M1147"/>
  <c r="K1145"/>
  <c r="M1145" s="1"/>
  <c r="M1144"/>
  <c r="M1143"/>
  <c r="M1142"/>
  <c r="M1140"/>
  <c r="M1136" s="1"/>
  <c r="M1138"/>
  <c r="M1137"/>
  <c r="K1136"/>
  <c r="M1135"/>
  <c r="M1134"/>
  <c r="M1133"/>
  <c r="M1132"/>
  <c r="K1132"/>
  <c r="M1131"/>
  <c r="M1129"/>
  <c r="M1127"/>
  <c r="M1126" s="1"/>
  <c r="M1125" s="1"/>
  <c r="K1126"/>
  <c r="K1125"/>
  <c r="K1146" s="1"/>
  <c r="K1154" s="1"/>
  <c r="M1124"/>
  <c r="M1121"/>
  <c r="M1117"/>
  <c r="M1116"/>
  <c r="M1114" s="1"/>
  <c r="M1146" s="1"/>
  <c r="M1154" s="1"/>
  <c r="K1114"/>
  <c r="M1105"/>
  <c r="M1104"/>
  <c r="M1103"/>
  <c r="M1102"/>
  <c r="M1101"/>
  <c r="M1100"/>
  <c r="M1099"/>
  <c r="K1097"/>
  <c r="M1097" s="1"/>
  <c r="M1096"/>
  <c r="M1095"/>
  <c r="M1094"/>
  <c r="M1092"/>
  <c r="M1090"/>
  <c r="M1089"/>
  <c r="M1088" s="1"/>
  <c r="K1088"/>
  <c r="M1087"/>
  <c r="M1084" s="1"/>
  <c r="M1086"/>
  <c r="M1085"/>
  <c r="K1084"/>
  <c r="M1083"/>
  <c r="M1081"/>
  <c r="M1079"/>
  <c r="M1078"/>
  <c r="M1077" s="1"/>
  <c r="K1078"/>
  <c r="K1077"/>
  <c r="K1098" s="1"/>
  <c r="K1106" s="1"/>
  <c r="M1076"/>
  <c r="M1073"/>
  <c r="M1069"/>
  <c r="M1068"/>
  <c r="M1066"/>
  <c r="K1066"/>
  <c r="M1057"/>
  <c r="M1056"/>
  <c r="M1055"/>
  <c r="M1054"/>
  <c r="M1053"/>
  <c r="M1052"/>
  <c r="M1051" s="1"/>
  <c r="M1049"/>
  <c r="M1048"/>
  <c r="M1047"/>
  <c r="M1046"/>
  <c r="M1044"/>
  <c r="M1042"/>
  <c r="M1041"/>
  <c r="M1040"/>
  <c r="K1040"/>
  <c r="M1039"/>
  <c r="M1038"/>
  <c r="M1037"/>
  <c r="M1036"/>
  <c r="M1035" s="1"/>
  <c r="K1035"/>
  <c r="M1034"/>
  <c r="M1032"/>
  <c r="M1030"/>
  <c r="M1029"/>
  <c r="M1028"/>
  <c r="M1027" s="1"/>
  <c r="K1027"/>
  <c r="K1026"/>
  <c r="K1050" s="1"/>
  <c r="K1058" s="1"/>
  <c r="M1025"/>
  <c r="M1022"/>
  <c r="M1018"/>
  <c r="M1017"/>
  <c r="M1015" s="1"/>
  <c r="K1015"/>
  <c r="M1006"/>
  <c r="M1005"/>
  <c r="M1004"/>
  <c r="M1003"/>
  <c r="M1002" s="1"/>
  <c r="K1001"/>
  <c r="K1007" s="1"/>
  <c r="M1000"/>
  <c r="K1000"/>
  <c r="M999"/>
  <c r="M998"/>
  <c r="M997"/>
  <c r="M995"/>
  <c r="M993"/>
  <c r="M992"/>
  <c r="M991" s="1"/>
  <c r="K991"/>
  <c r="M988"/>
  <c r="M984"/>
  <c r="M983"/>
  <c r="M981" s="1"/>
  <c r="M1001" s="1"/>
  <c r="M1007" s="1"/>
  <c r="K981"/>
  <c r="M972"/>
  <c r="M971"/>
  <c r="M970"/>
  <c r="M969"/>
  <c r="M968"/>
  <c r="M967"/>
  <c r="M966"/>
  <c r="K964"/>
  <c r="M964" s="1"/>
  <c r="M963"/>
  <c r="M962"/>
  <c r="M961"/>
  <c r="M959"/>
  <c r="M957"/>
  <c r="M956"/>
  <c r="M955" s="1"/>
  <c r="K955"/>
  <c r="M954"/>
  <c r="M953"/>
  <c r="M952"/>
  <c r="M951"/>
  <c r="K951"/>
  <c r="M950"/>
  <c r="M948"/>
  <c r="M946"/>
  <c r="M945" s="1"/>
  <c r="M944" s="1"/>
  <c r="K945"/>
  <c r="K944"/>
  <c r="K965" s="1"/>
  <c r="K973" s="1"/>
  <c r="M943"/>
  <c r="M940"/>
  <c r="M936"/>
  <c r="M935"/>
  <c r="M933" s="1"/>
  <c r="K933"/>
  <c r="M924"/>
  <c r="M923"/>
  <c r="M922"/>
  <c r="M921"/>
  <c r="M920"/>
  <c r="M919"/>
  <c r="M918"/>
  <c r="M917"/>
  <c r="M915"/>
  <c r="M914"/>
  <c r="M913"/>
  <c r="M911"/>
  <c r="M909"/>
  <c r="M908"/>
  <c r="M907" s="1"/>
  <c r="K907"/>
  <c r="M906"/>
  <c r="M905"/>
  <c r="M904" s="1"/>
  <c r="K904"/>
  <c r="M903"/>
  <c r="M901"/>
  <c r="M900"/>
  <c r="M899" s="1"/>
  <c r="M898" s="1"/>
  <c r="K899"/>
  <c r="K898"/>
  <c r="K916" s="1"/>
  <c r="K925" s="1"/>
  <c r="M897"/>
  <c r="M894"/>
  <c r="M891"/>
  <c r="M890"/>
  <c r="M888" s="1"/>
  <c r="K888"/>
  <c r="M879"/>
  <c r="M878"/>
  <c r="M877"/>
  <c r="M876"/>
  <c r="M875" s="1"/>
  <c r="M873"/>
  <c r="K873"/>
  <c r="M872"/>
  <c r="M871"/>
  <c r="M870"/>
  <c r="M868"/>
  <c r="M866"/>
  <c r="M865"/>
  <c r="M864" s="1"/>
  <c r="K864"/>
  <c r="K874" s="1"/>
  <c r="K880" s="1"/>
  <c r="M863"/>
  <c r="M860"/>
  <c r="M856"/>
  <c r="M855"/>
  <c r="M853" s="1"/>
  <c r="K853"/>
  <c r="M844"/>
  <c r="M843"/>
  <c r="M842"/>
  <c r="M841"/>
  <c r="M840"/>
  <c r="M839"/>
  <c r="M838" s="1"/>
  <c r="M836"/>
  <c r="K836"/>
  <c r="M835"/>
  <c r="M834"/>
  <c r="M833"/>
  <c r="M831"/>
  <c r="M829"/>
  <c r="M828"/>
  <c r="M827"/>
  <c r="K827"/>
  <c r="K837" s="1"/>
  <c r="K845" s="1"/>
  <c r="M826"/>
  <c r="M823"/>
  <c r="M819"/>
  <c r="M818"/>
  <c r="M816" s="1"/>
  <c r="M837" s="1"/>
  <c r="M845" s="1"/>
  <c r="K816"/>
  <c r="M807"/>
  <c r="M806"/>
  <c r="M805"/>
  <c r="M804"/>
  <c r="M803" s="1"/>
  <c r="M801"/>
  <c r="K801"/>
  <c r="M800"/>
  <c r="M799"/>
  <c r="M798"/>
  <c r="M796"/>
  <c r="M794"/>
  <c r="M793"/>
  <c r="M792" s="1"/>
  <c r="K792"/>
  <c r="M791"/>
  <c r="M790"/>
  <c r="M789"/>
  <c r="M788" s="1"/>
  <c r="K788"/>
  <c r="M787"/>
  <c r="M785"/>
  <c r="M783"/>
  <c r="M782" s="1"/>
  <c r="M781" s="1"/>
  <c r="K782"/>
  <c r="K781" s="1"/>
  <c r="K802" s="1"/>
  <c r="K808" s="1"/>
  <c r="M780"/>
  <c r="M777"/>
  <c r="M773"/>
  <c r="M772"/>
  <c r="M770" s="1"/>
  <c r="M802" s="1"/>
  <c r="M808" s="1"/>
  <c r="K770"/>
  <c r="M761"/>
  <c r="M760"/>
  <c r="M759"/>
  <c r="M758"/>
  <c r="M757" s="1"/>
  <c r="K755"/>
  <c r="M755" s="1"/>
  <c r="M754"/>
  <c r="M753"/>
  <c r="M752"/>
  <c r="M750"/>
  <c r="M748"/>
  <c r="M747"/>
  <c r="M746" s="1"/>
  <c r="K746"/>
  <c r="M745"/>
  <c r="M744"/>
  <c r="M742" s="1"/>
  <c r="M743"/>
  <c r="K742"/>
  <c r="M741"/>
  <c r="M739"/>
  <c r="M737"/>
  <c r="M736"/>
  <c r="K736"/>
  <c r="K735" s="1"/>
  <c r="K756" s="1"/>
  <c r="K762" s="1"/>
  <c r="M732"/>
  <c r="M728"/>
  <c r="M727"/>
  <c r="M725" s="1"/>
  <c r="K725"/>
  <c r="M716"/>
  <c r="M715"/>
  <c r="M714"/>
  <c r="M713"/>
  <c r="M712"/>
  <c r="M711"/>
  <c r="M710" s="1"/>
  <c r="K708"/>
  <c r="M708" s="1"/>
  <c r="M707"/>
  <c r="M706"/>
  <c r="M705"/>
  <c r="M703"/>
  <c r="M701"/>
  <c r="M700"/>
  <c r="M699" s="1"/>
  <c r="K699"/>
  <c r="K709" s="1"/>
  <c r="K717" s="1"/>
  <c r="M698"/>
  <c r="M695"/>
  <c r="M691"/>
  <c r="M690"/>
  <c r="M688" s="1"/>
  <c r="M709" s="1"/>
  <c r="M717" s="1"/>
  <c r="K688"/>
  <c r="M679"/>
  <c r="M678"/>
  <c r="M677"/>
  <c r="M676"/>
  <c r="M675"/>
  <c r="M674"/>
  <c r="M673" s="1"/>
  <c r="K672"/>
  <c r="K680" s="1"/>
  <c r="M671"/>
  <c r="K671"/>
  <c r="M670"/>
  <c r="M669"/>
  <c r="M668"/>
  <c r="M666"/>
  <c r="M664"/>
  <c r="M663"/>
  <c r="M662" s="1"/>
  <c r="K662"/>
  <c r="M661"/>
  <c r="M658"/>
  <c r="M654"/>
  <c r="M653"/>
  <c r="M651"/>
  <c r="K651"/>
  <c r="M642"/>
  <c r="M641"/>
  <c r="M640"/>
  <c r="M639"/>
  <c r="M638"/>
  <c r="K636"/>
  <c r="M636" s="1"/>
  <c r="M635"/>
  <c r="M634"/>
  <c r="M633"/>
  <c r="M631"/>
  <c r="M629"/>
  <c r="M628"/>
  <c r="M627" s="1"/>
  <c r="K627"/>
  <c r="M626"/>
  <c r="M623" s="1"/>
  <c r="M625"/>
  <c r="M624"/>
  <c r="K623"/>
  <c r="M622"/>
  <c r="M620"/>
  <c r="M618"/>
  <c r="M617"/>
  <c r="M616" s="1"/>
  <c r="K617"/>
  <c r="K616"/>
  <c r="K637" s="1"/>
  <c r="K643" s="1"/>
  <c r="M613"/>
  <c r="M609"/>
  <c r="M608"/>
  <c r="M606"/>
  <c r="K606"/>
  <c r="M597"/>
  <c r="M596"/>
  <c r="M595"/>
  <c r="M594"/>
  <c r="M593"/>
  <c r="M592"/>
  <c r="M591" s="1"/>
  <c r="M589"/>
  <c r="K589"/>
  <c r="M588"/>
  <c r="M587"/>
  <c r="M586"/>
  <c r="M584"/>
  <c r="M582"/>
  <c r="M581"/>
  <c r="M580" s="1"/>
  <c r="K580"/>
  <c r="M579"/>
  <c r="M578"/>
  <c r="M577"/>
  <c r="M576" s="1"/>
  <c r="K576"/>
  <c r="M575"/>
  <c r="M573"/>
  <c r="M571"/>
  <c r="M570" s="1"/>
  <c r="M569" s="1"/>
  <c r="K570"/>
  <c r="K569" s="1"/>
  <c r="K590" s="1"/>
  <c r="K598" s="1"/>
  <c r="M568"/>
  <c r="M565"/>
  <c r="M561"/>
  <c r="M558" s="1"/>
  <c r="M590" s="1"/>
  <c r="M598" s="1"/>
  <c r="M560"/>
  <c r="K558"/>
  <c r="M549"/>
  <c r="M548"/>
  <c r="M547"/>
  <c r="M546"/>
  <c r="M545"/>
  <c r="M544"/>
  <c r="M543" s="1"/>
  <c r="M541"/>
  <c r="K541"/>
  <c r="M540"/>
  <c r="M539"/>
  <c r="M538"/>
  <c r="M536"/>
  <c r="M534"/>
  <c r="M533"/>
  <c r="M532"/>
  <c r="K532"/>
  <c r="M531"/>
  <c r="M530"/>
  <c r="M529"/>
  <c r="M528" s="1"/>
  <c r="K528"/>
  <c r="M527"/>
  <c r="M525"/>
  <c r="M523"/>
  <c r="M522" s="1"/>
  <c r="M521" s="1"/>
  <c r="K522"/>
  <c r="K521"/>
  <c r="K542" s="1"/>
  <c r="K550" s="1"/>
  <c r="M520"/>
  <c r="M517"/>
  <c r="M513"/>
  <c r="M512"/>
  <c r="M510" s="1"/>
  <c r="M542" s="1"/>
  <c r="M550" s="1"/>
  <c r="K510"/>
  <c r="M501"/>
  <c r="M500"/>
  <c r="M499"/>
  <c r="M498"/>
  <c r="M497"/>
  <c r="M496"/>
  <c r="M495"/>
  <c r="M493"/>
  <c r="M492"/>
  <c r="M491"/>
  <c r="M490"/>
  <c r="M488"/>
  <c r="M486"/>
  <c r="M485"/>
  <c r="M484" s="1"/>
  <c r="K484"/>
  <c r="M483"/>
  <c r="M482"/>
  <c r="M480" s="1"/>
  <c r="M481"/>
  <c r="K480"/>
  <c r="M479"/>
  <c r="M477"/>
  <c r="M475"/>
  <c r="M474"/>
  <c r="M473" s="1"/>
  <c r="K474"/>
  <c r="K473" s="1"/>
  <c r="K494" s="1"/>
  <c r="K502" s="1"/>
  <c r="M472"/>
  <c r="M469"/>
  <c r="M465"/>
  <c r="M464"/>
  <c r="M462"/>
  <c r="K462"/>
  <c r="M453"/>
  <c r="M452"/>
  <c r="M451"/>
  <c r="M450"/>
  <c r="M449"/>
  <c r="M448"/>
  <c r="M447" s="1"/>
  <c r="M445"/>
  <c r="K445"/>
  <c r="M444"/>
  <c r="M443"/>
  <c r="M442"/>
  <c r="M440"/>
  <c r="M438"/>
  <c r="M437"/>
  <c r="M436" s="1"/>
  <c r="K436"/>
  <c r="M435"/>
  <c r="M434"/>
  <c r="M433"/>
  <c r="M432" s="1"/>
  <c r="K432"/>
  <c r="M431"/>
  <c r="M429"/>
  <c r="M427"/>
  <c r="M426"/>
  <c r="M425"/>
  <c r="K425"/>
  <c r="K424" s="1"/>
  <c r="K446" s="1"/>
  <c r="K454" s="1"/>
  <c r="M423"/>
  <c r="M420"/>
  <c r="M416"/>
  <c r="M415"/>
  <c r="M413"/>
  <c r="K413"/>
  <c r="M404"/>
  <c r="M403"/>
  <c r="M402"/>
  <c r="M401"/>
  <c r="M400"/>
  <c r="M399"/>
  <c r="M398" s="1"/>
  <c r="M396"/>
  <c r="K396"/>
  <c r="M395"/>
  <c r="M394"/>
  <c r="M393"/>
  <c r="M391"/>
  <c r="M389"/>
  <c r="M388"/>
  <c r="M387" s="1"/>
  <c r="K387"/>
  <c r="M386"/>
  <c r="M385"/>
  <c r="M384"/>
  <c r="M383" s="1"/>
  <c r="K383"/>
  <c r="M382"/>
  <c r="M380"/>
  <c r="M378"/>
  <c r="M377"/>
  <c r="M376"/>
  <c r="K376"/>
  <c r="K375" s="1"/>
  <c r="K397" s="1"/>
  <c r="K405" s="1"/>
  <c r="M374"/>
  <c r="M371"/>
  <c r="M367"/>
  <c r="M366"/>
  <c r="M364"/>
  <c r="K364"/>
  <c r="M355"/>
  <c r="M354"/>
  <c r="M353"/>
  <c r="M352"/>
  <c r="M351"/>
  <c r="M350"/>
  <c r="M349" s="1"/>
  <c r="K349"/>
  <c r="K347"/>
  <c r="M347" s="1"/>
  <c r="M346"/>
  <c r="M345"/>
  <c r="M344"/>
  <c r="M342"/>
  <c r="M340"/>
  <c r="M339"/>
  <c r="M338" s="1"/>
  <c r="K338"/>
  <c r="M337"/>
  <c r="M336"/>
  <c r="M334" s="1"/>
  <c r="M335"/>
  <c r="K334"/>
  <c r="M333"/>
  <c r="M331"/>
  <c r="M329"/>
  <c r="M328"/>
  <c r="M327" s="1"/>
  <c r="M326" s="1"/>
  <c r="K327"/>
  <c r="K326"/>
  <c r="K348" s="1"/>
  <c r="K356" s="1"/>
  <c r="M325"/>
  <c r="M322"/>
  <c r="M318"/>
  <c r="M317"/>
  <c r="M315" s="1"/>
  <c r="K315"/>
  <c r="M306"/>
  <c r="M305"/>
  <c r="M304"/>
  <c r="M303"/>
  <c r="M302"/>
  <c r="M301"/>
  <c r="M300" s="1"/>
  <c r="K300"/>
  <c r="K298"/>
  <c r="M298" s="1"/>
  <c r="M297"/>
  <c r="M296"/>
  <c r="M295"/>
  <c r="M293"/>
  <c r="M291"/>
  <c r="M290"/>
  <c r="M289" s="1"/>
  <c r="K289"/>
  <c r="M288"/>
  <c r="M287"/>
  <c r="M286"/>
  <c r="M285"/>
  <c r="K285"/>
  <c r="M284"/>
  <c r="M282"/>
  <c r="M280"/>
  <c r="M279"/>
  <c r="M278" s="1"/>
  <c r="M277" s="1"/>
  <c r="K278"/>
  <c r="K277"/>
  <c r="K299" s="1"/>
  <c r="K307" s="1"/>
  <c r="M276"/>
  <c r="M273"/>
  <c r="M269"/>
  <c r="M268"/>
  <c r="M266" s="1"/>
  <c r="M299" s="1"/>
  <c r="M307" s="1"/>
  <c r="K266"/>
  <c r="M257"/>
  <c r="M256"/>
  <c r="M254"/>
  <c r="M253"/>
  <c r="M251" s="1"/>
  <c r="M252"/>
  <c r="K251"/>
  <c r="K249"/>
  <c r="M249" s="1"/>
  <c r="M248"/>
  <c r="M247"/>
  <c r="M246"/>
  <c r="M244"/>
  <c r="M242"/>
  <c r="M241"/>
  <c r="M240" s="1"/>
  <c r="K240"/>
  <c r="M239"/>
  <c r="M238"/>
  <c r="M237"/>
  <c r="M236"/>
  <c r="K236"/>
  <c r="M235"/>
  <c r="M233"/>
  <c r="M231"/>
  <c r="M230" s="1"/>
  <c r="M229" s="1"/>
  <c r="K230"/>
  <c r="K229"/>
  <c r="K250" s="1"/>
  <c r="K258" s="1"/>
  <c r="M228"/>
  <c r="M225"/>
  <c r="M221"/>
  <c r="M220"/>
  <c r="M218" s="1"/>
  <c r="K218"/>
  <c r="M209"/>
  <c r="M208"/>
  <c r="M207"/>
  <c r="M206"/>
  <c r="M205"/>
  <c r="M204"/>
  <c r="M203" s="1"/>
  <c r="K203"/>
  <c r="K201"/>
  <c r="M201" s="1"/>
  <c r="M200"/>
  <c r="M199"/>
  <c r="M198"/>
  <c r="M196"/>
  <c r="M194"/>
  <c r="M193"/>
  <c r="M192" s="1"/>
  <c r="K192"/>
  <c r="M191"/>
  <c r="M190"/>
  <c r="M189"/>
  <c r="M188"/>
  <c r="K188"/>
  <c r="M187"/>
  <c r="M185"/>
  <c r="M183"/>
  <c r="M182" s="1"/>
  <c r="M181" s="1"/>
  <c r="K182"/>
  <c r="K181"/>
  <c r="K202" s="1"/>
  <c r="K210" s="1"/>
  <c r="M180"/>
  <c r="M177"/>
  <c r="M173"/>
  <c r="M172"/>
  <c r="M170" s="1"/>
  <c r="M202" s="1"/>
  <c r="M210" s="1"/>
  <c r="K170"/>
  <c r="M161"/>
  <c r="M160"/>
  <c r="M159"/>
  <c r="M158"/>
  <c r="M157"/>
  <c r="M156"/>
  <c r="M155" s="1"/>
  <c r="K155"/>
  <c r="K153"/>
  <c r="M153" s="1"/>
  <c r="M152"/>
  <c r="M151"/>
  <c r="M150"/>
  <c r="M148"/>
  <c r="M146"/>
  <c r="M145"/>
  <c r="M144" s="1"/>
  <c r="K144"/>
  <c r="M143"/>
  <c r="M142"/>
  <c r="M141"/>
  <c r="M140"/>
  <c r="K140"/>
  <c r="M139"/>
  <c r="M137"/>
  <c r="M135"/>
  <c r="M134"/>
  <c r="M133" s="1"/>
  <c r="M132" s="1"/>
  <c r="K133"/>
  <c r="K132"/>
  <c r="K154" s="1"/>
  <c r="K162" s="1"/>
  <c r="M131"/>
  <c r="M128"/>
  <c r="M124"/>
  <c r="M123"/>
  <c r="M121" s="1"/>
  <c r="M154" s="1"/>
  <c r="M162" s="1"/>
  <c r="K121"/>
  <c r="M112"/>
  <c r="M111"/>
  <c r="M110"/>
  <c r="M109"/>
  <c r="M108"/>
  <c r="M107" s="1"/>
  <c r="K107"/>
  <c r="K105"/>
  <c r="M105" s="1"/>
  <c r="M104"/>
  <c r="M103"/>
  <c r="M102"/>
  <c r="M100"/>
  <c r="M98"/>
  <c r="M97"/>
  <c r="M96" s="1"/>
  <c r="K96"/>
  <c r="M95"/>
  <c r="M94"/>
  <c r="M93"/>
  <c r="M92"/>
  <c r="K92"/>
  <c r="M91"/>
  <c r="M89"/>
  <c r="M87"/>
  <c r="M86" s="1"/>
  <c r="M85" s="1"/>
  <c r="K86"/>
  <c r="K85"/>
  <c r="K106" s="1"/>
  <c r="K113" s="1"/>
  <c r="M82"/>
  <c r="M79"/>
  <c r="M78"/>
  <c r="M76"/>
  <c r="M106" s="1"/>
  <c r="M113" s="1"/>
  <c r="K76"/>
  <c r="M67"/>
  <c r="M66"/>
  <c r="M65"/>
  <c r="M64"/>
  <c r="M63"/>
  <c r="K63"/>
  <c r="M61"/>
  <c r="K61"/>
  <c r="M60"/>
  <c r="M59"/>
  <c r="M58"/>
  <c r="M56"/>
  <c r="M54"/>
  <c r="M53"/>
  <c r="M52"/>
  <c r="K52"/>
  <c r="K62" s="1"/>
  <c r="K68" s="1"/>
  <c r="M51"/>
  <c r="M48"/>
  <c r="M45"/>
  <c r="M44"/>
  <c r="M42" s="1"/>
  <c r="M62" s="1"/>
  <c r="M68" s="1"/>
  <c r="K42"/>
  <c r="M33"/>
  <c r="M32"/>
  <c r="M31"/>
  <c r="M30"/>
  <c r="M29" s="1"/>
  <c r="K29"/>
  <c r="K28"/>
  <c r="K34" s="1"/>
  <c r="M27"/>
  <c r="K27"/>
  <c r="M26"/>
  <c r="M25"/>
  <c r="M24"/>
  <c r="M22"/>
  <c r="M20"/>
  <c r="M19"/>
  <c r="M18" s="1"/>
  <c r="K18"/>
  <c r="M17"/>
  <c r="M14"/>
  <c r="M11"/>
  <c r="M10"/>
  <c r="M8"/>
  <c r="K8"/>
  <c r="M28" l="1"/>
  <c r="M34" s="1"/>
  <c r="M494"/>
  <c r="M502" s="1"/>
  <c r="M672"/>
  <c r="M680" s="1"/>
  <c r="M424"/>
  <c r="M446" s="1"/>
  <c r="M454" s="1"/>
  <c r="M916"/>
  <c r="M925" s="1"/>
  <c r="M965"/>
  <c r="M973" s="1"/>
  <c r="M1098"/>
  <c r="M1106" s="1"/>
  <c r="M1344"/>
  <c r="M1350" s="1"/>
  <c r="M1607"/>
  <c r="M1615" s="1"/>
  <c r="M2001"/>
  <c r="M2007" s="1"/>
  <c r="M2035"/>
  <c r="M2041" s="1"/>
  <c r="M2103"/>
  <c r="M2109" s="1"/>
  <c r="M2128"/>
  <c r="M2149" s="1"/>
  <c r="M2157" s="1"/>
  <c r="M2277"/>
  <c r="M2448"/>
  <c r="M2452" s="1"/>
  <c r="M1746"/>
  <c r="M1750" s="1"/>
  <c r="M1877"/>
  <c r="M1881" s="1"/>
  <c r="M2301"/>
  <c r="M2308" s="1"/>
  <c r="M756"/>
  <c r="M762" s="1"/>
  <c r="M735"/>
  <c r="M874"/>
  <c r="M880" s="1"/>
  <c r="M1026"/>
  <c r="M1050" s="1"/>
  <c r="M1058" s="1"/>
  <c r="M1559"/>
  <c r="M1567" s="1"/>
  <c r="M1586"/>
  <c r="M2069"/>
  <c r="M2075" s="1"/>
  <c r="M2251"/>
  <c r="M2258" s="1"/>
  <c r="K2448"/>
  <c r="K2452" s="1"/>
  <c r="M250"/>
  <c r="M258" s="1"/>
  <c r="M348"/>
  <c r="M356" s="1"/>
  <c r="M375"/>
  <c r="M397" s="1"/>
  <c r="M405" s="1"/>
  <c r="M637"/>
  <c r="M643" s="1"/>
  <c r="M1275"/>
  <c r="M1281" s="1"/>
  <c r="M1655"/>
  <c r="M1663" s="1"/>
  <c r="K3064" i="1" l="1"/>
  <c r="M3068"/>
  <c r="K3050"/>
  <c r="M3070"/>
  <c r="M3069"/>
  <c r="M3067"/>
  <c r="M3066"/>
  <c r="M3065"/>
  <c r="M3064"/>
  <c r="M3062"/>
  <c r="M3061"/>
  <c r="M3060"/>
  <c r="M3058"/>
  <c r="M3056"/>
  <c r="M3055"/>
  <c r="K3054"/>
  <c r="M3053"/>
  <c r="M3052"/>
  <c r="M3051"/>
  <c r="M3049"/>
  <c r="M3047"/>
  <c r="M3045"/>
  <c r="K3044"/>
  <c r="K3043" s="1"/>
  <c r="M3040"/>
  <c r="M3037"/>
  <c r="M3035"/>
  <c r="K3033"/>
  <c r="M3054" l="1"/>
  <c r="M3050"/>
  <c r="M3044"/>
  <c r="M3033"/>
  <c r="K3063"/>
  <c r="K3071" s="1"/>
  <c r="K3018"/>
  <c r="M3019"/>
  <c r="M3007"/>
  <c r="M3006"/>
  <c r="M3005"/>
  <c r="M3003"/>
  <c r="M3001"/>
  <c r="M2999"/>
  <c r="K3004"/>
  <c r="K2998"/>
  <c r="M3024"/>
  <c r="M3023"/>
  <c r="M3022"/>
  <c r="M3021"/>
  <c r="M3020"/>
  <c r="M3016"/>
  <c r="M3015"/>
  <c r="M3014"/>
  <c r="M3012"/>
  <c r="M3010"/>
  <c r="M3009"/>
  <c r="K3008"/>
  <c r="M2996"/>
  <c r="M2993"/>
  <c r="M2989"/>
  <c r="M2987"/>
  <c r="K2985"/>
  <c r="M3018" l="1"/>
  <c r="M3043"/>
  <c r="M3063" s="1"/>
  <c r="M3071" s="1"/>
  <c r="M2998"/>
  <c r="K2997"/>
  <c r="K3017" s="1"/>
  <c r="K3025" s="1"/>
  <c r="M3004"/>
  <c r="M2997" s="1"/>
  <c r="M2985"/>
  <c r="M3008"/>
  <c r="K1228"/>
  <c r="M3017" l="1"/>
  <c r="M3025" s="1"/>
  <c r="M2974"/>
  <c r="M2973"/>
  <c r="M2972"/>
  <c r="M2971"/>
  <c r="M2970"/>
  <c r="M2968"/>
  <c r="M2967"/>
  <c r="M2966"/>
  <c r="M2964"/>
  <c r="M2962"/>
  <c r="M2961"/>
  <c r="K2960"/>
  <c r="M2959"/>
  <c r="M2958"/>
  <c r="M2957"/>
  <c r="K2956"/>
  <c r="M2955"/>
  <c r="M2953"/>
  <c r="M2951"/>
  <c r="K2950"/>
  <c r="M2948"/>
  <c r="M2945"/>
  <c r="M2942"/>
  <c r="M2940"/>
  <c r="K2939"/>
  <c r="M2930"/>
  <c r="M2929"/>
  <c r="M2928"/>
  <c r="M2926"/>
  <c r="M2925"/>
  <c r="M2924"/>
  <c r="M2922"/>
  <c r="M2920"/>
  <c r="M2919"/>
  <c r="K2918"/>
  <c r="M2917"/>
  <c r="M2916"/>
  <c r="M2915"/>
  <c r="K2914"/>
  <c r="M2913"/>
  <c r="M2911"/>
  <c r="M2909"/>
  <c r="K2908"/>
  <c r="M2906"/>
  <c r="M2903"/>
  <c r="M2900"/>
  <c r="M2898"/>
  <c r="K2897"/>
  <c r="M2888"/>
  <c r="M2887"/>
  <c r="M2886"/>
  <c r="M2885"/>
  <c r="M2884"/>
  <c r="M2882"/>
  <c r="M2881"/>
  <c r="M2880"/>
  <c r="M2878"/>
  <c r="M2876"/>
  <c r="M2875"/>
  <c r="K2874"/>
  <c r="M2873"/>
  <c r="M2872"/>
  <c r="M2871"/>
  <c r="K2870"/>
  <c r="M2869"/>
  <c r="M2867"/>
  <c r="M2865"/>
  <c r="K2864"/>
  <c r="M2860"/>
  <c r="M2857"/>
  <c r="M2855"/>
  <c r="K2853"/>
  <c r="M2844"/>
  <c r="M2843"/>
  <c r="M2842"/>
  <c r="M2841"/>
  <c r="M2840"/>
  <c r="M2838"/>
  <c r="M2837"/>
  <c r="M2836"/>
  <c r="M2834"/>
  <c r="M2832"/>
  <c r="M2831"/>
  <c r="K2830"/>
  <c r="M2829"/>
  <c r="M2828"/>
  <c r="M2827"/>
  <c r="K2826"/>
  <c r="M2825"/>
  <c r="M2823"/>
  <c r="M2821"/>
  <c r="K2820"/>
  <c r="M2816"/>
  <c r="M2813"/>
  <c r="M2811"/>
  <c r="K2809"/>
  <c r="M2800"/>
  <c r="M2799"/>
  <c r="M2798"/>
  <c r="M2797"/>
  <c r="M2796"/>
  <c r="M2795"/>
  <c r="K2794"/>
  <c r="M2794" s="1"/>
  <c r="M2792"/>
  <c r="M2791"/>
  <c r="M2790"/>
  <c r="M2788"/>
  <c r="M2786"/>
  <c r="M2785"/>
  <c r="K2784"/>
  <c r="M2783"/>
  <c r="M2782"/>
  <c r="M2781"/>
  <c r="K2780"/>
  <c r="M2779"/>
  <c r="M2777"/>
  <c r="M2775"/>
  <c r="K2774"/>
  <c r="K2773" s="1"/>
  <c r="M2772"/>
  <c r="M2770"/>
  <c r="M2767"/>
  <c r="M2765"/>
  <c r="K2764"/>
  <c r="M2752"/>
  <c r="K2748"/>
  <c r="K2734"/>
  <c r="K2703"/>
  <c r="K2689"/>
  <c r="M2918" l="1"/>
  <c r="M2864"/>
  <c r="M2960"/>
  <c r="M2820"/>
  <c r="M2830"/>
  <c r="M2853"/>
  <c r="K2863"/>
  <c r="K2883" s="1"/>
  <c r="K2889" s="1"/>
  <c r="M2908"/>
  <c r="M2914"/>
  <c r="M2950"/>
  <c r="M2956"/>
  <c r="M2764"/>
  <c r="M2939"/>
  <c r="M2774"/>
  <c r="M2780"/>
  <c r="M2784"/>
  <c r="M2809"/>
  <c r="K2819"/>
  <c r="K2839" s="1"/>
  <c r="K2845" s="1"/>
  <c r="M2874"/>
  <c r="M2897"/>
  <c r="K2949"/>
  <c r="K2969" s="1"/>
  <c r="K2975" s="1"/>
  <c r="K2793"/>
  <c r="K2801" s="1"/>
  <c r="M2826"/>
  <c r="M2870"/>
  <c r="K2907"/>
  <c r="K2927" s="1"/>
  <c r="K2931" s="1"/>
  <c r="K2658"/>
  <c r="K2644"/>
  <c r="K2613"/>
  <c r="K2599"/>
  <c r="M2568"/>
  <c r="M2567"/>
  <c r="M2566"/>
  <c r="K2563"/>
  <c r="K2549"/>
  <c r="M2522"/>
  <c r="M2521"/>
  <c r="K2517"/>
  <c r="K2503"/>
  <c r="K2459"/>
  <c r="K2417"/>
  <c r="K2375"/>
  <c r="K2330"/>
  <c r="K2286"/>
  <c r="M2863" l="1"/>
  <c r="M2949"/>
  <c r="M2969" s="1"/>
  <c r="M2975" s="1"/>
  <c r="M2819"/>
  <c r="M2839" s="1"/>
  <c r="M2845" s="1"/>
  <c r="M2907"/>
  <c r="M2927" s="1"/>
  <c r="M2931" s="1"/>
  <c r="M2883"/>
  <c r="M2889" s="1"/>
  <c r="M2773"/>
  <c r="M2793" s="1"/>
  <c r="M2801" s="1"/>
  <c r="K2243"/>
  <c r="K2165"/>
  <c r="K2122"/>
  <c r="K2079"/>
  <c r="K2035"/>
  <c r="K1992"/>
  <c r="K1948"/>
  <c r="K1904"/>
  <c r="K1860"/>
  <c r="K1816"/>
  <c r="K1784"/>
  <c r="K1770"/>
  <c r="K1727"/>
  <c r="K1694"/>
  <c r="K1646"/>
  <c r="K1615"/>
  <c r="K1601"/>
  <c r="M1574"/>
  <c r="K1570"/>
  <c r="K1556"/>
  <c r="M1527"/>
  <c r="M1526"/>
  <c r="M1525"/>
  <c r="K1522"/>
  <c r="K1508"/>
  <c r="M1478"/>
  <c r="M1477"/>
  <c r="K1474"/>
  <c r="K1460"/>
  <c r="M1431"/>
  <c r="M1430"/>
  <c r="M1429"/>
  <c r="K1426"/>
  <c r="K1412"/>
  <c r="K1381"/>
  <c r="K1367"/>
  <c r="K1336"/>
  <c r="K1322"/>
  <c r="M1292"/>
  <c r="M1291"/>
  <c r="K1288"/>
  <c r="K1274"/>
  <c r="M1246"/>
  <c r="K1242"/>
  <c r="K1199"/>
  <c r="K1174"/>
  <c r="K1160"/>
  <c r="K1130"/>
  <c r="K1116"/>
  <c r="K1084"/>
  <c r="M1065"/>
  <c r="K1070"/>
  <c r="K1074"/>
  <c r="M1038"/>
  <c r="M1037"/>
  <c r="K1034"/>
  <c r="K998"/>
  <c r="K984"/>
  <c r="M955"/>
  <c r="M954"/>
  <c r="M953"/>
  <c r="K950"/>
  <c r="K936"/>
  <c r="K904" l="1"/>
  <c r="K890"/>
  <c r="M863"/>
  <c r="K859"/>
  <c r="K845"/>
  <c r="K814"/>
  <c r="K800"/>
  <c r="M773"/>
  <c r="K769"/>
  <c r="K755"/>
  <c r="K724"/>
  <c r="K710"/>
  <c r="K679"/>
  <c r="K665"/>
  <c r="K669"/>
  <c r="K634"/>
  <c r="K620"/>
  <c r="K592"/>
  <c r="K578"/>
  <c r="K546"/>
  <c r="K513"/>
  <c r="K499"/>
  <c r="K467"/>
  <c r="K453"/>
  <c r="K424"/>
  <c r="K410"/>
  <c r="K380"/>
  <c r="K366"/>
  <c r="K334"/>
  <c r="K320"/>
  <c r="K289"/>
  <c r="M270"/>
  <c r="K244"/>
  <c r="K198"/>
  <c r="K151"/>
  <c r="M151" s="1"/>
  <c r="K86"/>
  <c r="M44"/>
  <c r="K40"/>
  <c r="M2754" l="1"/>
  <c r="M2753"/>
  <c r="M2751"/>
  <c r="M2750"/>
  <c r="M2749"/>
  <c r="M2748"/>
  <c r="M2746"/>
  <c r="M2745"/>
  <c r="M2744"/>
  <c r="M2742"/>
  <c r="M2740"/>
  <c r="M2739"/>
  <c r="K2738"/>
  <c r="M2737"/>
  <c r="M2736"/>
  <c r="M2735"/>
  <c r="M2733"/>
  <c r="M2731"/>
  <c r="M2729"/>
  <c r="K2728"/>
  <c r="M2724"/>
  <c r="M2721"/>
  <c r="M2719"/>
  <c r="K2718"/>
  <c r="M2709"/>
  <c r="M2708"/>
  <c r="M2707"/>
  <c r="M2706"/>
  <c r="M2705"/>
  <c r="M2704"/>
  <c r="M2703"/>
  <c r="M2701"/>
  <c r="M2700"/>
  <c r="M2699"/>
  <c r="M2697"/>
  <c r="M2695"/>
  <c r="M2694"/>
  <c r="K2693"/>
  <c r="M2692"/>
  <c r="M2691"/>
  <c r="M2690"/>
  <c r="M2688"/>
  <c r="M2686"/>
  <c r="M2684"/>
  <c r="K2683"/>
  <c r="M2681"/>
  <c r="M2679"/>
  <c r="M2676"/>
  <c r="M2674"/>
  <c r="K2673"/>
  <c r="M2664"/>
  <c r="M2663"/>
  <c r="M2662"/>
  <c r="M2661"/>
  <c r="M2660"/>
  <c r="M2659"/>
  <c r="M2658"/>
  <c r="M2656"/>
  <c r="M2655"/>
  <c r="M2654"/>
  <c r="M2652"/>
  <c r="M2650"/>
  <c r="M2649"/>
  <c r="K2648"/>
  <c r="M2647"/>
  <c r="M2646"/>
  <c r="M2645"/>
  <c r="M2643"/>
  <c r="M2641"/>
  <c r="M2639"/>
  <c r="K2638"/>
  <c r="M2636"/>
  <c r="M2634"/>
  <c r="M2631"/>
  <c r="M2629"/>
  <c r="K2628"/>
  <c r="M2619"/>
  <c r="M2618"/>
  <c r="M2617"/>
  <c r="M2616"/>
  <c r="M2615"/>
  <c r="M2614"/>
  <c r="M2613"/>
  <c r="M2611"/>
  <c r="M2610"/>
  <c r="M2609"/>
  <c r="M2607"/>
  <c r="M2605"/>
  <c r="M2604"/>
  <c r="K2603"/>
  <c r="M2602"/>
  <c r="M2601"/>
  <c r="M2600"/>
  <c r="M2598"/>
  <c r="M2596"/>
  <c r="M2594"/>
  <c r="K2593"/>
  <c r="M2591"/>
  <c r="M2589"/>
  <c r="M2586"/>
  <c r="M2584"/>
  <c r="K2583"/>
  <c r="M2573"/>
  <c r="M2572"/>
  <c r="M2570"/>
  <c r="M2569"/>
  <c r="M2565"/>
  <c r="M2564"/>
  <c r="M2563"/>
  <c r="M2561"/>
  <c r="M2560"/>
  <c r="M2559"/>
  <c r="M2557"/>
  <c r="M2555"/>
  <c r="M2554"/>
  <c r="K2553"/>
  <c r="M2552"/>
  <c r="M2551"/>
  <c r="M2550"/>
  <c r="M2548"/>
  <c r="M2546"/>
  <c r="M2544"/>
  <c r="K2543"/>
  <c r="M2541"/>
  <c r="M2539"/>
  <c r="M2536"/>
  <c r="M2534"/>
  <c r="K2533"/>
  <c r="M2524"/>
  <c r="M2523"/>
  <c r="M2519"/>
  <c r="M2518"/>
  <c r="M2517"/>
  <c r="M2515"/>
  <c r="M2514"/>
  <c r="M2513"/>
  <c r="M2511"/>
  <c r="M2509"/>
  <c r="M2508"/>
  <c r="K2507"/>
  <c r="M2506"/>
  <c r="M2505"/>
  <c r="M2504"/>
  <c r="M2502"/>
  <c r="M2500"/>
  <c r="M2498"/>
  <c r="K2497"/>
  <c r="M2493"/>
  <c r="M2490"/>
  <c r="M2488"/>
  <c r="K2486"/>
  <c r="M2477"/>
  <c r="M2476"/>
  <c r="M2475"/>
  <c r="M2474"/>
  <c r="M2473"/>
  <c r="M2471"/>
  <c r="M2470"/>
  <c r="M2469"/>
  <c r="M2467"/>
  <c r="M2465"/>
  <c r="M2464"/>
  <c r="K2463"/>
  <c r="M2462"/>
  <c r="M2461"/>
  <c r="M2460"/>
  <c r="M2458"/>
  <c r="M2456"/>
  <c r="M2454"/>
  <c r="K2453"/>
  <c r="M2451"/>
  <c r="M2448"/>
  <c r="M2445"/>
  <c r="M2443"/>
  <c r="K2442"/>
  <c r="M2433"/>
  <c r="M2432"/>
  <c r="M2431"/>
  <c r="M2429"/>
  <c r="M2428"/>
  <c r="M2427"/>
  <c r="M2425"/>
  <c r="M2423"/>
  <c r="M2422"/>
  <c r="K2421"/>
  <c r="M2420"/>
  <c r="M2419"/>
  <c r="M2418"/>
  <c r="M2416"/>
  <c r="M2414"/>
  <c r="M2412"/>
  <c r="K2411"/>
  <c r="M2407"/>
  <c r="M2404"/>
  <c r="M2402"/>
  <c r="K2400"/>
  <c r="M2391"/>
  <c r="M2390"/>
  <c r="M2389"/>
  <c r="M2387"/>
  <c r="M2386"/>
  <c r="M2385"/>
  <c r="M2383"/>
  <c r="M2381"/>
  <c r="M2380"/>
  <c r="K2379"/>
  <c r="M2378"/>
  <c r="M2377"/>
  <c r="M2376"/>
  <c r="M2374"/>
  <c r="M2372"/>
  <c r="M2370"/>
  <c r="K2369"/>
  <c r="M2365"/>
  <c r="M2362"/>
  <c r="M2360"/>
  <c r="K2358"/>
  <c r="M2348"/>
  <c r="M2347"/>
  <c r="M2346"/>
  <c r="M2345"/>
  <c r="M2344"/>
  <c r="M2342"/>
  <c r="M2341"/>
  <c r="M2340"/>
  <c r="M2338"/>
  <c r="M2336"/>
  <c r="M2335"/>
  <c r="K2334"/>
  <c r="M2333"/>
  <c r="M2332"/>
  <c r="M2331"/>
  <c r="M2329"/>
  <c r="M2327"/>
  <c r="M2325"/>
  <c r="K2324"/>
  <c r="M2320"/>
  <c r="M2317"/>
  <c r="M2315"/>
  <c r="K2313"/>
  <c r="M2304"/>
  <c r="M2303"/>
  <c r="M2302"/>
  <c r="M2301"/>
  <c r="M2300"/>
  <c r="M2298"/>
  <c r="M2297"/>
  <c r="M2296"/>
  <c r="M2294"/>
  <c r="M2292"/>
  <c r="M2291"/>
  <c r="K2290"/>
  <c r="M2289"/>
  <c r="M2288"/>
  <c r="M2287"/>
  <c r="M2285"/>
  <c r="M2283"/>
  <c r="M2281"/>
  <c r="K2280"/>
  <c r="M2276"/>
  <c r="M2273"/>
  <c r="M2271"/>
  <c r="K2270"/>
  <c r="M2261"/>
  <c r="M2260"/>
  <c r="M2259"/>
  <c r="M2258"/>
  <c r="M2257"/>
  <c r="M2255"/>
  <c r="M2254"/>
  <c r="M2253"/>
  <c r="M2251"/>
  <c r="M2249"/>
  <c r="M2248"/>
  <c r="K2247"/>
  <c r="M2246"/>
  <c r="M2245"/>
  <c r="M2244"/>
  <c r="M2242"/>
  <c r="M2240"/>
  <c r="M2238"/>
  <c r="K2237"/>
  <c r="M2235"/>
  <c r="M2232"/>
  <c r="M2229"/>
  <c r="M2227"/>
  <c r="K2226"/>
  <c r="M2217"/>
  <c r="M2216"/>
  <c r="M2215"/>
  <c r="M2214"/>
  <c r="M2213"/>
  <c r="M2211"/>
  <c r="M2210"/>
  <c r="M2209"/>
  <c r="M2207"/>
  <c r="M2205"/>
  <c r="M2204"/>
  <c r="K2203"/>
  <c r="K2212" s="1"/>
  <c r="K2218" s="1"/>
  <c r="M2202"/>
  <c r="M2199"/>
  <c r="M2196"/>
  <c r="M2194"/>
  <c r="K2192"/>
  <c r="M2183"/>
  <c r="M2182"/>
  <c r="M2181"/>
  <c r="M2180"/>
  <c r="M2179"/>
  <c r="M2177"/>
  <c r="M2176"/>
  <c r="M2175"/>
  <c r="M2173"/>
  <c r="M2171"/>
  <c r="M2170"/>
  <c r="K2169"/>
  <c r="M2168"/>
  <c r="M2167"/>
  <c r="M2166"/>
  <c r="M2164"/>
  <c r="M2162"/>
  <c r="M2160"/>
  <c r="K2159"/>
  <c r="M2155"/>
  <c r="M2152"/>
  <c r="M2150"/>
  <c r="K2148"/>
  <c r="M2139"/>
  <c r="M2138"/>
  <c r="M2137"/>
  <c r="M2136"/>
  <c r="M2135"/>
  <c r="M2133"/>
  <c r="M2132"/>
  <c r="M2131"/>
  <c r="M2130"/>
  <c r="M2128"/>
  <c r="M2127"/>
  <c r="K2126"/>
  <c r="M2125"/>
  <c r="M2124"/>
  <c r="M2123"/>
  <c r="M2121"/>
  <c r="M2119"/>
  <c r="M2117"/>
  <c r="K2116"/>
  <c r="M2114"/>
  <c r="M2112"/>
  <c r="M2109"/>
  <c r="M2107"/>
  <c r="K2106"/>
  <c r="M2097"/>
  <c r="M2096"/>
  <c r="M2095"/>
  <c r="M2094"/>
  <c r="M2093"/>
  <c r="M2091"/>
  <c r="M2090"/>
  <c r="M2089"/>
  <c r="M2087"/>
  <c r="M2085"/>
  <c r="M2084"/>
  <c r="K2083"/>
  <c r="M2082"/>
  <c r="M2081"/>
  <c r="M2080"/>
  <c r="M2078"/>
  <c r="M2076"/>
  <c r="M2074"/>
  <c r="K2073"/>
  <c r="M2071"/>
  <c r="M2068"/>
  <c r="M2065"/>
  <c r="M2063"/>
  <c r="K2062"/>
  <c r="M2053"/>
  <c r="M2052"/>
  <c r="M2051"/>
  <c r="M2050"/>
  <c r="M2049"/>
  <c r="M2047"/>
  <c r="M2046"/>
  <c r="M2045"/>
  <c r="M2043"/>
  <c r="M2041"/>
  <c r="M2040"/>
  <c r="K2039"/>
  <c r="M2038"/>
  <c r="M2037"/>
  <c r="M2036"/>
  <c r="M2034"/>
  <c r="M2032"/>
  <c r="M2030"/>
  <c r="K2029"/>
  <c r="M2027"/>
  <c r="M2025"/>
  <c r="M2022"/>
  <c r="M2020"/>
  <c r="K2019"/>
  <c r="M2010"/>
  <c r="M2009"/>
  <c r="M2008"/>
  <c r="M2007"/>
  <c r="M2006"/>
  <c r="M2004"/>
  <c r="M2003"/>
  <c r="M2002"/>
  <c r="M2000"/>
  <c r="M1998"/>
  <c r="M1997"/>
  <c r="K1996"/>
  <c r="M1995"/>
  <c r="M1994"/>
  <c r="M1993"/>
  <c r="M1991"/>
  <c r="M1989"/>
  <c r="M1987"/>
  <c r="K1986"/>
  <c r="M1984"/>
  <c r="M1982"/>
  <c r="M1979"/>
  <c r="M1977"/>
  <c r="K1975"/>
  <c r="M1966"/>
  <c r="M1965"/>
  <c r="M1964"/>
  <c r="M1963"/>
  <c r="M1962"/>
  <c r="M1960"/>
  <c r="M1959"/>
  <c r="M1958"/>
  <c r="M1956"/>
  <c r="M1954"/>
  <c r="M1953"/>
  <c r="K1952"/>
  <c r="M1951"/>
  <c r="M1950"/>
  <c r="M1949"/>
  <c r="M1947"/>
  <c r="M1945"/>
  <c r="M1943"/>
  <c r="K1942"/>
  <c r="M1940"/>
  <c r="M1938"/>
  <c r="M1935"/>
  <c r="M1933"/>
  <c r="K1931"/>
  <c r="M1922"/>
  <c r="M1921"/>
  <c r="M1920"/>
  <c r="M1919"/>
  <c r="M1918"/>
  <c r="M1916"/>
  <c r="M1915"/>
  <c r="M1914"/>
  <c r="M1912"/>
  <c r="M1910"/>
  <c r="M1909"/>
  <c r="K1908"/>
  <c r="M1907"/>
  <c r="M1906"/>
  <c r="M1905"/>
  <c r="M1903"/>
  <c r="M1901"/>
  <c r="M1899"/>
  <c r="K1898"/>
  <c r="M1896"/>
  <c r="M1894"/>
  <c r="M1891"/>
  <c r="M1889"/>
  <c r="K1887"/>
  <c r="M1878"/>
  <c r="M1877"/>
  <c r="M1876"/>
  <c r="M1875"/>
  <c r="M1874"/>
  <c r="M1872"/>
  <c r="M1871"/>
  <c r="M1870"/>
  <c r="M1868"/>
  <c r="M1866"/>
  <c r="M1865"/>
  <c r="K1864"/>
  <c r="M1863"/>
  <c r="M1862"/>
  <c r="M1861"/>
  <c r="M1859"/>
  <c r="M1857"/>
  <c r="M1855"/>
  <c r="K1854"/>
  <c r="M1850"/>
  <c r="M1847"/>
  <c r="M1845"/>
  <c r="K1843"/>
  <c r="M1834"/>
  <c r="M1833"/>
  <c r="M1832"/>
  <c r="M1831"/>
  <c r="M1830"/>
  <c r="M1828"/>
  <c r="M1827"/>
  <c r="M1826"/>
  <c r="M1824"/>
  <c r="M1822"/>
  <c r="M1821"/>
  <c r="K1820"/>
  <c r="M1819"/>
  <c r="M1818"/>
  <c r="M1817"/>
  <c r="M1815"/>
  <c r="M1813"/>
  <c r="M1811"/>
  <c r="K1810"/>
  <c r="M1806"/>
  <c r="M1803"/>
  <c r="M1801"/>
  <c r="K1799"/>
  <c r="M1790"/>
  <c r="M1789"/>
  <c r="M1788"/>
  <c r="M1787"/>
  <c r="M1786"/>
  <c r="M1785"/>
  <c r="M1784"/>
  <c r="M1782"/>
  <c r="M1781"/>
  <c r="M1780"/>
  <c r="M1778"/>
  <c r="M1776"/>
  <c r="M1775"/>
  <c r="K1774"/>
  <c r="M1773"/>
  <c r="M1772"/>
  <c r="M1771"/>
  <c r="M1769"/>
  <c r="M1767"/>
  <c r="M1765"/>
  <c r="K1764"/>
  <c r="M1762"/>
  <c r="M1760"/>
  <c r="M1757"/>
  <c r="M1755"/>
  <c r="K1754"/>
  <c r="M1745"/>
  <c r="M1744"/>
  <c r="M1743"/>
  <c r="M1742"/>
  <c r="M1741"/>
  <c r="M1739"/>
  <c r="M1738"/>
  <c r="M1737"/>
  <c r="M1735"/>
  <c r="M1733"/>
  <c r="M1732"/>
  <c r="K1731"/>
  <c r="M1730"/>
  <c r="M1729"/>
  <c r="M1728"/>
  <c r="M1726"/>
  <c r="M1724"/>
  <c r="M1722"/>
  <c r="K1721"/>
  <c r="M1719"/>
  <c r="M1716"/>
  <c r="M1713"/>
  <c r="M1711"/>
  <c r="K1709"/>
  <c r="M1700"/>
  <c r="M1699"/>
  <c r="M1698"/>
  <c r="M1697"/>
  <c r="M1696"/>
  <c r="M1695"/>
  <c r="M1694"/>
  <c r="M1692"/>
  <c r="M1691"/>
  <c r="M1690"/>
  <c r="M1688"/>
  <c r="M1686"/>
  <c r="M1685"/>
  <c r="K1684"/>
  <c r="K1693" s="1"/>
  <c r="K1701" s="1"/>
  <c r="M1683"/>
  <c r="M1680"/>
  <c r="M1677"/>
  <c r="M1675"/>
  <c r="K1673"/>
  <c r="M1664"/>
  <c r="M1663"/>
  <c r="M1662"/>
  <c r="M1661"/>
  <c r="M1660"/>
  <c r="M1658"/>
  <c r="M1657"/>
  <c r="M1656"/>
  <c r="M1654"/>
  <c r="M1652"/>
  <c r="M1651"/>
  <c r="K1650"/>
  <c r="M1649"/>
  <c r="M1648"/>
  <c r="M1647"/>
  <c r="M1645"/>
  <c r="M1643"/>
  <c r="M1641"/>
  <c r="K1640"/>
  <c r="M1638"/>
  <c r="M1636"/>
  <c r="M1633"/>
  <c r="M1631"/>
  <c r="K1630"/>
  <c r="M1621"/>
  <c r="M1620"/>
  <c r="M1619"/>
  <c r="M1618"/>
  <c r="M1617"/>
  <c r="M1616"/>
  <c r="M1615"/>
  <c r="M1613"/>
  <c r="M1612"/>
  <c r="M1611"/>
  <c r="M1609"/>
  <c r="M1607"/>
  <c r="M1606"/>
  <c r="K1605"/>
  <c r="M1604"/>
  <c r="M1603"/>
  <c r="M1602"/>
  <c r="M1600"/>
  <c r="M1598"/>
  <c r="M1596"/>
  <c r="K1595"/>
  <c r="M1593"/>
  <c r="M1591"/>
  <c r="M1588"/>
  <c r="M1586"/>
  <c r="K1585"/>
  <c r="M1576"/>
  <c r="M1575"/>
  <c r="M1573"/>
  <c r="M1572"/>
  <c r="M1571"/>
  <c r="M1570"/>
  <c r="M1568"/>
  <c r="M1567"/>
  <c r="M1566"/>
  <c r="M1564"/>
  <c r="M1562"/>
  <c r="M1561"/>
  <c r="K1560"/>
  <c r="M1559"/>
  <c r="M1558"/>
  <c r="M1557"/>
  <c r="M1555"/>
  <c r="M1553"/>
  <c r="M1551"/>
  <c r="K1550"/>
  <c r="M1548"/>
  <c r="M1546"/>
  <c r="M1543"/>
  <c r="M1541"/>
  <c r="K1540"/>
  <c r="M1531"/>
  <c r="M1530"/>
  <c r="M1528"/>
  <c r="M1524"/>
  <c r="M1523"/>
  <c r="M1522"/>
  <c r="M1520"/>
  <c r="M1519"/>
  <c r="M1518"/>
  <c r="M1516"/>
  <c r="M1514"/>
  <c r="M1513"/>
  <c r="K1512"/>
  <c r="M1511"/>
  <c r="M1510"/>
  <c r="M1509"/>
  <c r="M1507"/>
  <c r="M1505"/>
  <c r="M1503"/>
  <c r="K1502"/>
  <c r="M1500"/>
  <c r="M1498"/>
  <c r="M1495"/>
  <c r="M1493"/>
  <c r="K1492"/>
  <c r="M1483"/>
  <c r="M1482"/>
  <c r="M1480"/>
  <c r="M1479"/>
  <c r="M1476"/>
  <c r="M1475"/>
  <c r="M1474"/>
  <c r="M1472"/>
  <c r="M1471"/>
  <c r="M1470"/>
  <c r="M1468"/>
  <c r="M1466"/>
  <c r="M1465"/>
  <c r="K1464"/>
  <c r="M1463"/>
  <c r="M1462"/>
  <c r="M1461"/>
  <c r="M1459"/>
  <c r="M1457"/>
  <c r="M1455"/>
  <c r="K1454"/>
  <c r="M1452"/>
  <c r="M1450"/>
  <c r="M1447"/>
  <c r="M1445"/>
  <c r="K1444"/>
  <c r="M1435"/>
  <c r="M1434"/>
  <c r="M1432"/>
  <c r="M1428"/>
  <c r="M1427"/>
  <c r="M1426"/>
  <c r="M1424"/>
  <c r="M1423"/>
  <c r="M1422"/>
  <c r="M1420"/>
  <c r="M1418"/>
  <c r="M1417"/>
  <c r="K1416"/>
  <c r="M1415"/>
  <c r="M1414"/>
  <c r="M1413"/>
  <c r="M1411"/>
  <c r="M1409"/>
  <c r="M1407"/>
  <c r="K1406"/>
  <c r="M1404"/>
  <c r="M1402"/>
  <c r="M1399"/>
  <c r="M1397"/>
  <c r="K1396"/>
  <c r="M1387"/>
  <c r="M1386"/>
  <c r="M1385"/>
  <c r="M1384"/>
  <c r="M1383"/>
  <c r="M1382"/>
  <c r="M1381"/>
  <c r="M1379"/>
  <c r="M1378"/>
  <c r="M1377"/>
  <c r="M1375"/>
  <c r="M1373"/>
  <c r="M1372"/>
  <c r="K1371"/>
  <c r="M1370"/>
  <c r="M1369"/>
  <c r="M1368"/>
  <c r="M1366"/>
  <c r="M1364"/>
  <c r="M1363"/>
  <c r="M1362"/>
  <c r="K1361"/>
  <c r="M1359"/>
  <c r="M1357"/>
  <c r="M1354"/>
  <c r="M1352"/>
  <c r="K1351"/>
  <c r="M1342"/>
  <c r="M1341"/>
  <c r="M1340"/>
  <c r="M1339"/>
  <c r="M1338"/>
  <c r="M1337"/>
  <c r="M1336"/>
  <c r="M1334"/>
  <c r="M1333"/>
  <c r="M1332"/>
  <c r="M1330"/>
  <c r="M1328"/>
  <c r="M1327"/>
  <c r="K1326"/>
  <c r="M1325"/>
  <c r="M1324"/>
  <c r="M1323"/>
  <c r="M1321"/>
  <c r="M1319"/>
  <c r="M1318"/>
  <c r="M1317"/>
  <c r="K1316"/>
  <c r="M1314"/>
  <c r="M1312"/>
  <c r="M1309"/>
  <c r="M1307"/>
  <c r="K1306"/>
  <c r="M1297"/>
  <c r="M1296"/>
  <c r="M1294"/>
  <c r="M1293"/>
  <c r="M1290"/>
  <c r="M1289"/>
  <c r="M1288"/>
  <c r="M1286"/>
  <c r="M1285"/>
  <c r="M1284"/>
  <c r="M1282"/>
  <c r="M1280"/>
  <c r="M1279"/>
  <c r="K1278"/>
  <c r="M1277"/>
  <c r="M1276"/>
  <c r="M1275"/>
  <c r="M1273"/>
  <c r="M1271"/>
  <c r="M1269"/>
  <c r="K1268"/>
  <c r="M1266"/>
  <c r="M1264"/>
  <c r="M1261"/>
  <c r="M1259"/>
  <c r="K1258"/>
  <c r="M1248"/>
  <c r="M1247"/>
  <c r="M1245"/>
  <c r="M1244"/>
  <c r="M1243"/>
  <c r="M1242"/>
  <c r="M1240"/>
  <c r="M1239"/>
  <c r="M1238"/>
  <c r="M1236"/>
  <c r="M1234"/>
  <c r="M1233"/>
  <c r="K1232"/>
  <c r="M1231"/>
  <c r="M1230"/>
  <c r="M1229"/>
  <c r="M1227"/>
  <c r="M1225"/>
  <c r="M1223"/>
  <c r="K1222"/>
  <c r="M1220"/>
  <c r="M1218"/>
  <c r="M1215"/>
  <c r="M1213"/>
  <c r="K1212"/>
  <c r="M1203"/>
  <c r="M1202"/>
  <c r="M1201"/>
  <c r="M1200"/>
  <c r="M1199"/>
  <c r="K1198"/>
  <c r="K1204" s="1"/>
  <c r="M1197"/>
  <c r="M1194"/>
  <c r="M1191"/>
  <c r="M1189"/>
  <c r="K1187"/>
  <c r="M1178"/>
  <c r="M1177"/>
  <c r="M1176"/>
  <c r="M1175"/>
  <c r="M1174"/>
  <c r="M1172"/>
  <c r="M1171"/>
  <c r="M1170"/>
  <c r="M1168"/>
  <c r="M1166"/>
  <c r="M1165"/>
  <c r="K1164"/>
  <c r="M1163"/>
  <c r="M1162"/>
  <c r="M1161"/>
  <c r="M1159"/>
  <c r="M1157"/>
  <c r="M1155"/>
  <c r="K1154"/>
  <c r="M1150"/>
  <c r="M1147"/>
  <c r="M1146"/>
  <c r="M1144"/>
  <c r="K1143"/>
  <c r="M1134"/>
  <c r="M1133"/>
  <c r="M1132"/>
  <c r="M1131"/>
  <c r="M1130"/>
  <c r="M1128"/>
  <c r="M1127"/>
  <c r="M1126"/>
  <c r="M1124"/>
  <c r="M1122"/>
  <c r="M1121"/>
  <c r="K1120"/>
  <c r="M1119"/>
  <c r="M1118"/>
  <c r="M1117"/>
  <c r="M1115"/>
  <c r="M1113"/>
  <c r="M1111"/>
  <c r="K1110"/>
  <c r="M1106"/>
  <c r="M1103"/>
  <c r="M1101"/>
  <c r="K1099"/>
  <c r="M1090"/>
  <c r="M1089"/>
  <c r="M1088"/>
  <c r="M1087"/>
  <c r="M1086"/>
  <c r="M1085"/>
  <c r="M1084"/>
  <c r="M1082"/>
  <c r="M1081"/>
  <c r="M1080"/>
  <c r="M1078"/>
  <c r="M1076"/>
  <c r="M1075"/>
  <c r="M1073"/>
  <c r="M1072"/>
  <c r="M1071"/>
  <c r="M1069"/>
  <c r="M1067"/>
  <c r="M1064"/>
  <c r="K1063"/>
  <c r="M1059"/>
  <c r="M1056"/>
  <c r="M1054"/>
  <c r="K1053"/>
  <c r="M1044"/>
  <c r="M1043"/>
  <c r="M1041"/>
  <c r="M1040"/>
  <c r="M1036"/>
  <c r="M1035"/>
  <c r="M1034"/>
  <c r="M1032"/>
  <c r="M1031"/>
  <c r="M1030"/>
  <c r="M1028"/>
  <c r="M1026"/>
  <c r="M1025"/>
  <c r="K1024"/>
  <c r="K1033" s="1"/>
  <c r="K1045" s="1"/>
  <c r="M1023"/>
  <c r="M1020"/>
  <c r="M1017"/>
  <c r="M1015"/>
  <c r="K1013"/>
  <c r="M1004"/>
  <c r="M1003"/>
  <c r="M1002"/>
  <c r="M1001"/>
  <c r="M1000"/>
  <c r="M999"/>
  <c r="M998"/>
  <c r="M996"/>
  <c r="M995"/>
  <c r="M994"/>
  <c r="M992"/>
  <c r="M990"/>
  <c r="M989"/>
  <c r="K988"/>
  <c r="M987"/>
  <c r="M986"/>
  <c r="M985"/>
  <c r="M983"/>
  <c r="M981"/>
  <c r="M979"/>
  <c r="K978"/>
  <c r="M975"/>
  <c r="M972"/>
  <c r="M971"/>
  <c r="M969"/>
  <c r="K968"/>
  <c r="M959"/>
  <c r="M958"/>
  <c r="M956"/>
  <c r="M952"/>
  <c r="M951"/>
  <c r="M950"/>
  <c r="M948"/>
  <c r="M947"/>
  <c r="M946"/>
  <c r="M944"/>
  <c r="M942"/>
  <c r="M941"/>
  <c r="K940"/>
  <c r="M939"/>
  <c r="M938"/>
  <c r="M937"/>
  <c r="M935"/>
  <c r="M933"/>
  <c r="M931"/>
  <c r="K930"/>
  <c r="M928"/>
  <c r="M926"/>
  <c r="M923"/>
  <c r="M921"/>
  <c r="K920"/>
  <c r="M910"/>
  <c r="M909"/>
  <c r="M908"/>
  <c r="M907"/>
  <c r="M906"/>
  <c r="M905"/>
  <c r="M904"/>
  <c r="M902"/>
  <c r="M901"/>
  <c r="M900"/>
  <c r="M898"/>
  <c r="M896"/>
  <c r="M895"/>
  <c r="K894"/>
  <c r="M893"/>
  <c r="M892"/>
  <c r="M891"/>
  <c r="M889"/>
  <c r="M887"/>
  <c r="M885"/>
  <c r="K884"/>
  <c r="M882"/>
  <c r="M880"/>
  <c r="M877"/>
  <c r="M875"/>
  <c r="K874"/>
  <c r="M865"/>
  <c r="M864"/>
  <c r="M862"/>
  <c r="M861"/>
  <c r="M860"/>
  <c r="M859"/>
  <c r="M857"/>
  <c r="M856"/>
  <c r="M855"/>
  <c r="M853"/>
  <c r="M851"/>
  <c r="M850"/>
  <c r="K849"/>
  <c r="M848"/>
  <c r="M847"/>
  <c r="M846"/>
  <c r="M844"/>
  <c r="M842"/>
  <c r="M840"/>
  <c r="K839"/>
  <c r="M837"/>
  <c r="M835"/>
  <c r="M832"/>
  <c r="M830"/>
  <c r="K829"/>
  <c r="M820"/>
  <c r="M819"/>
  <c r="M818"/>
  <c r="M817"/>
  <c r="M816"/>
  <c r="M815"/>
  <c r="M814"/>
  <c r="M812"/>
  <c r="M811"/>
  <c r="M810"/>
  <c r="M808"/>
  <c r="M806"/>
  <c r="M805"/>
  <c r="K804"/>
  <c r="M803"/>
  <c r="M802"/>
  <c r="M801"/>
  <c r="M799"/>
  <c r="M797"/>
  <c r="M795"/>
  <c r="K794"/>
  <c r="M792"/>
  <c r="M790"/>
  <c r="M787"/>
  <c r="M785"/>
  <c r="K784"/>
  <c r="M775"/>
  <c r="M774"/>
  <c r="M772"/>
  <c r="M771"/>
  <c r="M770"/>
  <c r="M769"/>
  <c r="M767"/>
  <c r="M766"/>
  <c r="M765"/>
  <c r="M763"/>
  <c r="M761"/>
  <c r="M760"/>
  <c r="K759"/>
  <c r="M758"/>
  <c r="M757"/>
  <c r="M756"/>
  <c r="M754"/>
  <c r="M752"/>
  <c r="M750"/>
  <c r="K749"/>
  <c r="M747"/>
  <c r="M745"/>
  <c r="M742"/>
  <c r="M740"/>
  <c r="K739"/>
  <c r="M730"/>
  <c r="M729"/>
  <c r="M728"/>
  <c r="M727"/>
  <c r="M726"/>
  <c r="M725"/>
  <c r="M724"/>
  <c r="M722"/>
  <c r="M721"/>
  <c r="M720"/>
  <c r="M718"/>
  <c r="M716"/>
  <c r="M715"/>
  <c r="K714"/>
  <c r="M713"/>
  <c r="M712"/>
  <c r="M711"/>
  <c r="M709"/>
  <c r="M707"/>
  <c r="M705"/>
  <c r="K704"/>
  <c r="M702"/>
  <c r="M700"/>
  <c r="M697"/>
  <c r="M695"/>
  <c r="K694"/>
  <c r="M685"/>
  <c r="M684"/>
  <c r="M683"/>
  <c r="M682"/>
  <c r="M681"/>
  <c r="M680"/>
  <c r="M679"/>
  <c r="M677"/>
  <c r="M676"/>
  <c r="M675"/>
  <c r="M673"/>
  <c r="M671"/>
  <c r="M670"/>
  <c r="M668"/>
  <c r="M667"/>
  <c r="M666"/>
  <c r="M664"/>
  <c r="M662"/>
  <c r="M660"/>
  <c r="K659"/>
  <c r="M657"/>
  <c r="M655"/>
  <c r="M652"/>
  <c r="M650"/>
  <c r="K649"/>
  <c r="M640"/>
  <c r="M639"/>
  <c r="M638"/>
  <c r="M637"/>
  <c r="M636"/>
  <c r="M635"/>
  <c r="M634"/>
  <c r="M632"/>
  <c r="M631"/>
  <c r="M630"/>
  <c r="M628"/>
  <c r="M626"/>
  <c r="M625"/>
  <c r="K624"/>
  <c r="M623"/>
  <c r="M622"/>
  <c r="M621"/>
  <c r="M619"/>
  <c r="M617"/>
  <c r="M615"/>
  <c r="K614"/>
  <c r="M611"/>
  <c r="M608"/>
  <c r="M606"/>
  <c r="K605"/>
  <c r="M596"/>
  <c r="M595"/>
  <c r="M594"/>
  <c r="M593"/>
  <c r="M592"/>
  <c r="M590"/>
  <c r="M589"/>
  <c r="M588"/>
  <c r="M586"/>
  <c r="M584"/>
  <c r="M583"/>
  <c r="K582"/>
  <c r="M581"/>
  <c r="M580"/>
  <c r="M579"/>
  <c r="M577"/>
  <c r="M575"/>
  <c r="M573"/>
  <c r="K572"/>
  <c r="M568"/>
  <c r="M565"/>
  <c r="M563"/>
  <c r="K561"/>
  <c r="M552"/>
  <c r="M551"/>
  <c r="M549"/>
  <c r="M548"/>
  <c r="M547"/>
  <c r="M546"/>
  <c r="M544"/>
  <c r="M543"/>
  <c r="M542"/>
  <c r="M540"/>
  <c r="M538"/>
  <c r="M537"/>
  <c r="K536"/>
  <c r="K545" s="1"/>
  <c r="K553" s="1"/>
  <c r="M533"/>
  <c r="M530"/>
  <c r="M528"/>
  <c r="K526"/>
  <c r="M517"/>
  <c r="M516"/>
  <c r="M515"/>
  <c r="M514"/>
  <c r="M513"/>
  <c r="M511"/>
  <c r="M510"/>
  <c r="M509"/>
  <c r="M507"/>
  <c r="M505"/>
  <c r="M504"/>
  <c r="K503"/>
  <c r="M502"/>
  <c r="M501"/>
  <c r="M500"/>
  <c r="M498"/>
  <c r="M496"/>
  <c r="M494"/>
  <c r="K493"/>
  <c r="M491"/>
  <c r="M488"/>
  <c r="M485"/>
  <c r="M483"/>
  <c r="K482"/>
  <c r="M473"/>
  <c r="M472"/>
  <c r="M471"/>
  <c r="M470"/>
  <c r="M469"/>
  <c r="M468"/>
  <c r="M467"/>
  <c r="M465"/>
  <c r="M464"/>
  <c r="M463"/>
  <c r="M461"/>
  <c r="M459"/>
  <c r="M458"/>
  <c r="K457"/>
  <c r="M456"/>
  <c r="M455"/>
  <c r="M454"/>
  <c r="M452"/>
  <c r="M450"/>
  <c r="M448"/>
  <c r="K447"/>
  <c r="M444"/>
  <c r="M441"/>
  <c r="M440"/>
  <c r="M438"/>
  <c r="K437"/>
  <c r="M428"/>
  <c r="M427"/>
  <c r="M426"/>
  <c r="M425"/>
  <c r="M424"/>
  <c r="M422"/>
  <c r="M421"/>
  <c r="M420"/>
  <c r="M418"/>
  <c r="M416"/>
  <c r="M415"/>
  <c r="K414"/>
  <c r="M413"/>
  <c r="M412"/>
  <c r="M411"/>
  <c r="M409"/>
  <c r="M407"/>
  <c r="M405"/>
  <c r="K404"/>
  <c r="M402"/>
  <c r="M400"/>
  <c r="M397"/>
  <c r="M395"/>
  <c r="K393"/>
  <c r="M384"/>
  <c r="M383"/>
  <c r="M382"/>
  <c r="M381"/>
  <c r="M380"/>
  <c r="M378"/>
  <c r="M377"/>
  <c r="M376"/>
  <c r="M374"/>
  <c r="M372"/>
  <c r="M371"/>
  <c r="K370"/>
  <c r="M369"/>
  <c r="M368"/>
  <c r="M367"/>
  <c r="M365"/>
  <c r="M363"/>
  <c r="M361"/>
  <c r="K360"/>
  <c r="M356"/>
  <c r="M353"/>
  <c r="M351"/>
  <c r="K349"/>
  <c r="M340"/>
  <c r="M339"/>
  <c r="M337"/>
  <c r="M336"/>
  <c r="M335"/>
  <c r="M334"/>
  <c r="M332"/>
  <c r="M331"/>
  <c r="M330"/>
  <c r="M328"/>
  <c r="M326"/>
  <c r="M325"/>
  <c r="K324"/>
  <c r="M323"/>
  <c r="M322"/>
  <c r="M321"/>
  <c r="M319"/>
  <c r="M317"/>
  <c r="M315"/>
  <c r="K314"/>
  <c r="M312"/>
  <c r="M310"/>
  <c r="M307"/>
  <c r="M305"/>
  <c r="K304"/>
  <c r="M295"/>
  <c r="M294"/>
  <c r="M292"/>
  <c r="M291"/>
  <c r="M290"/>
  <c r="M289"/>
  <c r="M287"/>
  <c r="M286"/>
  <c r="M285"/>
  <c r="M283"/>
  <c r="M281"/>
  <c r="M280"/>
  <c r="K279"/>
  <c r="M278"/>
  <c r="M277"/>
  <c r="M276"/>
  <c r="K275"/>
  <c r="M274"/>
  <c r="M272"/>
  <c r="K269"/>
  <c r="M267"/>
  <c r="M265"/>
  <c r="M262"/>
  <c r="M260"/>
  <c r="K259"/>
  <c r="M250"/>
  <c r="M249"/>
  <c r="M247"/>
  <c r="M246"/>
  <c r="M245"/>
  <c r="M244"/>
  <c r="M242"/>
  <c r="M241"/>
  <c r="M240"/>
  <c r="M238"/>
  <c r="M236"/>
  <c r="M235"/>
  <c r="K234"/>
  <c r="M233"/>
  <c r="M232"/>
  <c r="M231"/>
  <c r="K230"/>
  <c r="M229"/>
  <c r="M227"/>
  <c r="M225"/>
  <c r="M224"/>
  <c r="K223"/>
  <c r="M221"/>
  <c r="M219"/>
  <c r="M216"/>
  <c r="M214"/>
  <c r="K213"/>
  <c r="M204"/>
  <c r="M203"/>
  <c r="M202"/>
  <c r="M201"/>
  <c r="M200"/>
  <c r="M199"/>
  <c r="M198"/>
  <c r="M196"/>
  <c r="M195"/>
  <c r="M194"/>
  <c r="M192"/>
  <c r="M190"/>
  <c r="M189"/>
  <c r="K188"/>
  <c r="M187"/>
  <c r="M186"/>
  <c r="M185"/>
  <c r="K184"/>
  <c r="M183"/>
  <c r="M181"/>
  <c r="M180"/>
  <c r="M178"/>
  <c r="K177"/>
  <c r="M175"/>
  <c r="M173"/>
  <c r="M170"/>
  <c r="M168"/>
  <c r="K167"/>
  <c r="M157"/>
  <c r="M156"/>
  <c r="M155"/>
  <c r="M154"/>
  <c r="M153"/>
  <c r="M152"/>
  <c r="M149"/>
  <c r="M148"/>
  <c r="M147"/>
  <c r="M145"/>
  <c r="M143"/>
  <c r="M142"/>
  <c r="K141"/>
  <c r="M140"/>
  <c r="M139"/>
  <c r="M138"/>
  <c r="K137"/>
  <c r="M136"/>
  <c r="M134"/>
  <c r="M132"/>
  <c r="K131"/>
  <c r="M128"/>
  <c r="M125"/>
  <c r="M123"/>
  <c r="K121"/>
  <c r="K112"/>
  <c r="K113" s="1"/>
  <c r="M111"/>
  <c r="M108"/>
  <c r="M105"/>
  <c r="M103"/>
  <c r="K101"/>
  <c r="M92"/>
  <c r="M91"/>
  <c r="M90"/>
  <c r="M89"/>
  <c r="M88"/>
  <c r="M87"/>
  <c r="M86"/>
  <c r="M84"/>
  <c r="M83"/>
  <c r="M82"/>
  <c r="M80"/>
  <c r="M78"/>
  <c r="M77"/>
  <c r="K76"/>
  <c r="M75"/>
  <c r="M74"/>
  <c r="M73"/>
  <c r="K72"/>
  <c r="M71"/>
  <c r="M69"/>
  <c r="M67"/>
  <c r="K66"/>
  <c r="M62"/>
  <c r="M59"/>
  <c r="M57"/>
  <c r="K55"/>
  <c r="K658" l="1"/>
  <c r="K678" s="1"/>
  <c r="K686" s="1"/>
  <c r="M694"/>
  <c r="K748"/>
  <c r="K768" s="1"/>
  <c r="K776" s="1"/>
  <c r="M1585"/>
  <c r="K1594"/>
  <c r="K1614" s="1"/>
  <c r="K1622" s="1"/>
  <c r="K2115"/>
  <c r="K2158"/>
  <c r="K2178" s="1"/>
  <c r="K2184" s="1"/>
  <c r="K2279"/>
  <c r="K2299" s="1"/>
  <c r="K2305" s="1"/>
  <c r="M526"/>
  <c r="M275"/>
  <c r="M121"/>
  <c r="K176"/>
  <c r="K197" s="1"/>
  <c r="K205" s="1"/>
  <c r="K359"/>
  <c r="K379" s="1"/>
  <c r="K385" s="1"/>
  <c r="M1212"/>
  <c r="K1221"/>
  <c r="K1241" s="1"/>
  <c r="K1249" s="1"/>
  <c r="K2028"/>
  <c r="K2048" s="1"/>
  <c r="K2054" s="1"/>
  <c r="K2072"/>
  <c r="K2092" s="1"/>
  <c r="K2098" s="1"/>
  <c r="M1770"/>
  <c r="M1908"/>
  <c r="M1601"/>
  <c r="M1605"/>
  <c r="M1904"/>
  <c r="M314"/>
  <c r="M624"/>
  <c r="M649"/>
  <c r="M804"/>
  <c r="K838"/>
  <c r="K858" s="1"/>
  <c r="K866" s="1"/>
  <c r="K1062"/>
  <c r="K1083" s="1"/>
  <c r="K1091" s="1"/>
  <c r="M2583"/>
  <c r="M213"/>
  <c r="K492"/>
  <c r="K512" s="1"/>
  <c r="K518" s="1"/>
  <c r="M1143"/>
  <c r="K1153"/>
  <c r="K1173" s="1"/>
  <c r="K1179" s="1"/>
  <c r="M1306"/>
  <c r="K1315"/>
  <c r="K1335" s="1"/>
  <c r="K1343" s="1"/>
  <c r="M1492"/>
  <c r="M1502"/>
  <c r="M1709"/>
  <c r="K1763"/>
  <c r="K1783" s="1"/>
  <c r="K1791" s="1"/>
  <c r="M1843"/>
  <c r="M1948"/>
  <c r="K1985"/>
  <c r="K2005" s="1"/>
  <c r="K2011" s="1"/>
  <c r="M131"/>
  <c r="K130"/>
  <c r="K150" s="1"/>
  <c r="K158" s="1"/>
  <c r="M1361"/>
  <c r="M1406"/>
  <c r="M1810"/>
  <c r="M1887"/>
  <c r="K1897"/>
  <c r="K1917" s="1"/>
  <c r="K1923" s="1"/>
  <c r="K1941"/>
  <c r="K1961" s="1"/>
  <c r="K1967" s="1"/>
  <c r="M2290"/>
  <c r="M2628"/>
  <c r="K2637"/>
  <c r="K2657" s="1"/>
  <c r="K2665" s="1"/>
  <c r="M366"/>
  <c r="M393"/>
  <c r="K403"/>
  <c r="K423" s="1"/>
  <c r="K429" s="1"/>
  <c r="M710"/>
  <c r="M755"/>
  <c r="K883"/>
  <c r="K903" s="1"/>
  <c r="K911" s="1"/>
  <c r="M1160"/>
  <c r="M1187"/>
  <c r="M1198" s="1"/>
  <c r="M1204" s="1"/>
  <c r="M1322"/>
  <c r="M1326"/>
  <c r="M2029"/>
  <c r="M2106"/>
  <c r="M2358"/>
  <c r="K2682"/>
  <c r="K2702" s="1"/>
  <c r="K2710" s="1"/>
  <c r="M578"/>
  <c r="M845"/>
  <c r="M1099"/>
  <c r="K1360"/>
  <c r="K1380" s="1"/>
  <c r="K1388" s="1"/>
  <c r="K1720"/>
  <c r="K1740" s="1"/>
  <c r="K1746" s="1"/>
  <c r="K1809"/>
  <c r="K1829" s="1"/>
  <c r="K1835" s="1"/>
  <c r="M2243"/>
  <c r="M2369"/>
  <c r="M2400"/>
  <c r="K2410"/>
  <c r="K2430" s="1"/>
  <c r="K2434" s="1"/>
  <c r="M2648"/>
  <c r="M55"/>
  <c r="M360"/>
  <c r="M784"/>
  <c r="M1268"/>
  <c r="M1274"/>
  <c r="M1540"/>
  <c r="M1673"/>
  <c r="M1799"/>
  <c r="M2330"/>
  <c r="M2442"/>
  <c r="M2507"/>
  <c r="M2533"/>
  <c r="M800"/>
  <c r="M1164"/>
  <c r="M669"/>
  <c r="M940"/>
  <c r="M1120"/>
  <c r="M1258"/>
  <c r="M1854"/>
  <c r="M1864"/>
  <c r="M1942"/>
  <c r="M2035"/>
  <c r="M2226"/>
  <c r="M2599"/>
  <c r="K268"/>
  <c r="K288" s="1"/>
  <c r="K296" s="1"/>
  <c r="M749"/>
  <c r="M759"/>
  <c r="M884"/>
  <c r="M930"/>
  <c r="M1024"/>
  <c r="M1110"/>
  <c r="K1267"/>
  <c r="K1287" s="1"/>
  <c r="K1298" s="1"/>
  <c r="M1412"/>
  <c r="M1512"/>
  <c r="M1556"/>
  <c r="M1820"/>
  <c r="M2159"/>
  <c r="M2203"/>
  <c r="M2421"/>
  <c r="M2486"/>
  <c r="M2503"/>
  <c r="M2593"/>
  <c r="M2638"/>
  <c r="M2683"/>
  <c r="M2718"/>
  <c r="M2738"/>
  <c r="M66"/>
  <c r="K65"/>
  <c r="K85" s="1"/>
  <c r="K93" s="1"/>
  <c r="M223"/>
  <c r="M499"/>
  <c r="M620"/>
  <c r="M739"/>
  <c r="M890"/>
  <c r="M894"/>
  <c r="M936"/>
  <c r="M978"/>
  <c r="M984"/>
  <c r="M1116"/>
  <c r="M1460"/>
  <c r="M1646"/>
  <c r="M1731"/>
  <c r="M2019"/>
  <c r="M2693"/>
  <c r="M2728"/>
  <c r="M167"/>
  <c r="M188"/>
  <c r="M304"/>
  <c r="M414"/>
  <c r="K446"/>
  <c r="K466" s="1"/>
  <c r="K474" s="1"/>
  <c r="M453"/>
  <c r="M482"/>
  <c r="K571"/>
  <c r="K591" s="1"/>
  <c r="K597" s="1"/>
  <c r="M704"/>
  <c r="K793"/>
  <c r="K813" s="1"/>
  <c r="K821" s="1"/>
  <c r="M874"/>
  <c r="M968"/>
  <c r="K977"/>
  <c r="K997" s="1"/>
  <c r="K1005" s="1"/>
  <c r="M1222"/>
  <c r="M1228"/>
  <c r="M1232"/>
  <c r="M1416"/>
  <c r="M1444"/>
  <c r="K1501"/>
  <c r="K1521" s="1"/>
  <c r="K1532" s="1"/>
  <c r="M1595"/>
  <c r="K1639"/>
  <c r="K1659" s="1"/>
  <c r="K1665" s="1"/>
  <c r="M1754"/>
  <c r="M1986"/>
  <c r="M2079"/>
  <c r="M2247"/>
  <c r="M2270"/>
  <c r="M2286"/>
  <c r="M2324"/>
  <c r="M2673"/>
  <c r="K2727"/>
  <c r="K2747" s="1"/>
  <c r="K2755" s="1"/>
  <c r="M184"/>
  <c r="M269"/>
  <c r="M605"/>
  <c r="M714"/>
  <c r="M794"/>
  <c r="M839"/>
  <c r="M1316"/>
  <c r="M1371"/>
  <c r="M1454"/>
  <c r="M1508"/>
  <c r="M1640"/>
  <c r="M1774"/>
  <c r="M1816"/>
  <c r="M1860"/>
  <c r="M1898"/>
  <c r="M2126"/>
  <c r="M2280"/>
  <c r="M2417"/>
  <c r="M2453"/>
  <c r="K2452"/>
  <c r="K2472" s="1"/>
  <c r="K2478" s="1"/>
  <c r="M2549"/>
  <c r="M2689"/>
  <c r="M141"/>
  <c r="M234"/>
  <c r="M76"/>
  <c r="M137"/>
  <c r="M177"/>
  <c r="K222"/>
  <c r="K243" s="1"/>
  <c r="K251" s="1"/>
  <c r="M230"/>
  <c r="M279"/>
  <c r="M320"/>
  <c r="M324"/>
  <c r="M410"/>
  <c r="M457"/>
  <c r="M493"/>
  <c r="M561"/>
  <c r="M582"/>
  <c r="M614"/>
  <c r="M659"/>
  <c r="K703"/>
  <c r="K723" s="1"/>
  <c r="K731" s="1"/>
  <c r="M849"/>
  <c r="M1013"/>
  <c r="M1053"/>
  <c r="M1070"/>
  <c r="M1074"/>
  <c r="M1464"/>
  <c r="M1550"/>
  <c r="K1549"/>
  <c r="K1569" s="1"/>
  <c r="K1577" s="1"/>
  <c r="M1650"/>
  <c r="M1721"/>
  <c r="M1975"/>
  <c r="M1996"/>
  <c r="M2062"/>
  <c r="M2083"/>
  <c r="M2122"/>
  <c r="M2169"/>
  <c r="M2237"/>
  <c r="K2323"/>
  <c r="K2343" s="1"/>
  <c r="K2349" s="1"/>
  <c r="M2375"/>
  <c r="M2379"/>
  <c r="M2463"/>
  <c r="K2496"/>
  <c r="K2516" s="1"/>
  <c r="K2525" s="1"/>
  <c r="M2543"/>
  <c r="K2542"/>
  <c r="K2562" s="1"/>
  <c r="K2574" s="1"/>
  <c r="K2592"/>
  <c r="K2612" s="1"/>
  <c r="K2620" s="1"/>
  <c r="M404"/>
  <c r="M447"/>
  <c r="M503"/>
  <c r="M665"/>
  <c r="M72"/>
  <c r="M101"/>
  <c r="M112" s="1"/>
  <c r="M113" s="1"/>
  <c r="M259"/>
  <c r="K313"/>
  <c r="K333" s="1"/>
  <c r="K341" s="1"/>
  <c r="M349"/>
  <c r="M370"/>
  <c r="M437"/>
  <c r="M536"/>
  <c r="M572"/>
  <c r="K613"/>
  <c r="K633" s="1"/>
  <c r="K641" s="1"/>
  <c r="M829"/>
  <c r="M920"/>
  <c r="K929"/>
  <c r="K949" s="1"/>
  <c r="K960" s="1"/>
  <c r="M988"/>
  <c r="M1063"/>
  <c r="K1109"/>
  <c r="K1129" s="1"/>
  <c r="K1135" s="1"/>
  <c r="M1154"/>
  <c r="M1278"/>
  <c r="M1351"/>
  <c r="M1367"/>
  <c r="M1396"/>
  <c r="K1405"/>
  <c r="K1425" s="1"/>
  <c r="K1436" s="1"/>
  <c r="K1453"/>
  <c r="K1473" s="1"/>
  <c r="K1484" s="1"/>
  <c r="M1560"/>
  <c r="M1630"/>
  <c r="M1684"/>
  <c r="M1727"/>
  <c r="M1764"/>
  <c r="K1853"/>
  <c r="K1873" s="1"/>
  <c r="K1879" s="1"/>
  <c r="M1931"/>
  <c r="M1952"/>
  <c r="M1992"/>
  <c r="M2039"/>
  <c r="M2073"/>
  <c r="M2116"/>
  <c r="M2148"/>
  <c r="M2165"/>
  <c r="M2192"/>
  <c r="K2236"/>
  <c r="K2256" s="1"/>
  <c r="K2262" s="1"/>
  <c r="M2313"/>
  <c r="M2334"/>
  <c r="K2368"/>
  <c r="K2388" s="1"/>
  <c r="K2392" s="1"/>
  <c r="M2411"/>
  <c r="M2459"/>
  <c r="M2497"/>
  <c r="M2553"/>
  <c r="M2603"/>
  <c r="M2644"/>
  <c r="M2734"/>
  <c r="M46"/>
  <c r="M45"/>
  <c r="M43"/>
  <c r="M42"/>
  <c r="M41"/>
  <c r="M38"/>
  <c r="M37"/>
  <c r="M36"/>
  <c r="M34"/>
  <c r="M32"/>
  <c r="M31"/>
  <c r="K30"/>
  <c r="M29"/>
  <c r="M28"/>
  <c r="M27"/>
  <c r="K26"/>
  <c r="M25"/>
  <c r="M23"/>
  <c r="M21"/>
  <c r="M20"/>
  <c r="K19"/>
  <c r="M17"/>
  <c r="M14"/>
  <c r="M11"/>
  <c r="M9"/>
  <c r="K7"/>
  <c r="M929" l="1"/>
  <c r="K2134"/>
  <c r="K2140" s="1"/>
  <c r="M40"/>
  <c r="M2592"/>
  <c r="M2637"/>
  <c r="M2657" s="1"/>
  <c r="M2665" s="1"/>
  <c r="M2236"/>
  <c r="M2256" s="1"/>
  <c r="M2262" s="1"/>
  <c r="M613"/>
  <c r="M633" s="1"/>
  <c r="M641" s="1"/>
  <c r="M1315"/>
  <c r="M1335" s="1"/>
  <c r="M1343" s="1"/>
  <c r="M359"/>
  <c r="M379" s="1"/>
  <c r="M385" s="1"/>
  <c r="M545"/>
  <c r="M553" s="1"/>
  <c r="M268"/>
  <c r="M288" s="1"/>
  <c r="M296" s="1"/>
  <c r="M65"/>
  <c r="M85" s="1"/>
  <c r="M93" s="1"/>
  <c r="M1594"/>
  <c r="M1614" s="1"/>
  <c r="M1622" s="1"/>
  <c r="M2452"/>
  <c r="M2472" s="1"/>
  <c r="M2478" s="1"/>
  <c r="M1549"/>
  <c r="M1569" s="1"/>
  <c r="M1577" s="1"/>
  <c r="M1763"/>
  <c r="M1783" s="1"/>
  <c r="M1791" s="1"/>
  <c r="M977"/>
  <c r="M997" s="1"/>
  <c r="M1005" s="1"/>
  <c r="M1267"/>
  <c r="M1287" s="1"/>
  <c r="M1298" s="1"/>
  <c r="M130"/>
  <c r="M150" s="1"/>
  <c r="M158" s="1"/>
  <c r="M2612"/>
  <c r="M2620" s="1"/>
  <c r="M446"/>
  <c r="M466" s="1"/>
  <c r="M474" s="1"/>
  <c r="M838"/>
  <c r="M858" s="1"/>
  <c r="M866" s="1"/>
  <c r="M1033"/>
  <c r="M1045" s="1"/>
  <c r="M492"/>
  <c r="M512" s="1"/>
  <c r="M518" s="1"/>
  <c r="M793"/>
  <c r="M813" s="1"/>
  <c r="M821" s="1"/>
  <c r="M1985"/>
  <c r="M2005" s="1"/>
  <c r="M2011" s="1"/>
  <c r="M1405"/>
  <c r="M1425" s="1"/>
  <c r="M1436" s="1"/>
  <c r="M2496"/>
  <c r="M2516" s="1"/>
  <c r="M2525" s="1"/>
  <c r="M1693"/>
  <c r="M1701" s="1"/>
  <c r="M313"/>
  <c r="M333" s="1"/>
  <c r="M341" s="1"/>
  <c r="M1809"/>
  <c r="M1829" s="1"/>
  <c r="M1835" s="1"/>
  <c r="M1221"/>
  <c r="M1241" s="1"/>
  <c r="M1249" s="1"/>
  <c r="M2158"/>
  <c r="M2178" s="1"/>
  <c r="M2184" s="1"/>
  <c r="M1153"/>
  <c r="M1173" s="1"/>
  <c r="M1179" s="1"/>
  <c r="M571"/>
  <c r="M591" s="1"/>
  <c r="M597" s="1"/>
  <c r="M2410"/>
  <c r="M2430" s="1"/>
  <c r="M2434" s="1"/>
  <c r="M1453"/>
  <c r="M1473" s="1"/>
  <c r="M1484" s="1"/>
  <c r="M2028"/>
  <c r="M2048" s="1"/>
  <c r="M2054" s="1"/>
  <c r="M2279"/>
  <c r="M2299" s="1"/>
  <c r="M2305" s="1"/>
  <c r="M748"/>
  <c r="M768" s="1"/>
  <c r="M776" s="1"/>
  <c r="M1501"/>
  <c r="M1521" s="1"/>
  <c r="M1532" s="1"/>
  <c r="M1897"/>
  <c r="M1917" s="1"/>
  <c r="M1923" s="1"/>
  <c r="M1360"/>
  <c r="M1380" s="1"/>
  <c r="M1388" s="1"/>
  <c r="M2727"/>
  <c r="M2747" s="1"/>
  <c r="M2755" s="1"/>
  <c r="M2323"/>
  <c r="M2343" s="1"/>
  <c r="M2349" s="1"/>
  <c r="M703"/>
  <c r="M723" s="1"/>
  <c r="M731" s="1"/>
  <c r="M1941"/>
  <c r="M1961" s="1"/>
  <c r="M1967" s="1"/>
  <c r="M7"/>
  <c r="K18"/>
  <c r="K39" s="1"/>
  <c r="K47" s="1"/>
  <c r="M2368"/>
  <c r="M2388" s="1"/>
  <c r="M2392" s="1"/>
  <c r="M1853"/>
  <c r="M1873" s="1"/>
  <c r="M1879" s="1"/>
  <c r="M2682"/>
  <c r="M2702" s="1"/>
  <c r="M2710" s="1"/>
  <c r="M222"/>
  <c r="M243" s="1"/>
  <c r="M251" s="1"/>
  <c r="M2212"/>
  <c r="M2218" s="1"/>
  <c r="M1109"/>
  <c r="M1129" s="1"/>
  <c r="M1135" s="1"/>
  <c r="M2542"/>
  <c r="M2562" s="1"/>
  <c r="M2574" s="1"/>
  <c r="M1720"/>
  <c r="M1740" s="1"/>
  <c r="M1746" s="1"/>
  <c r="M19"/>
  <c r="M1639"/>
  <c r="M1659" s="1"/>
  <c r="M1665" s="1"/>
  <c r="M883"/>
  <c r="M903" s="1"/>
  <c r="M911" s="1"/>
  <c r="M26"/>
  <c r="M30"/>
  <c r="M2115"/>
  <c r="M1062"/>
  <c r="M1083" s="1"/>
  <c r="M1091" s="1"/>
  <c r="M2072"/>
  <c r="M2092" s="1"/>
  <c r="M2098" s="1"/>
  <c r="M949"/>
  <c r="M960" s="1"/>
  <c r="M658"/>
  <c r="M678" s="1"/>
  <c r="M686" s="1"/>
  <c r="M403"/>
  <c r="M423" s="1"/>
  <c r="M429" s="1"/>
  <c r="M176"/>
  <c r="M197" s="1"/>
  <c r="M205" s="1"/>
  <c r="M2134" l="1"/>
  <c r="M2140" s="1"/>
  <c r="M18"/>
  <c r="M39" s="1"/>
  <c r="M47" s="1"/>
</calcChain>
</file>

<file path=xl/sharedStrings.xml><?xml version="1.0" encoding="utf-8"?>
<sst xmlns="http://schemas.openxmlformats.org/spreadsheetml/2006/main" count="30089" uniqueCount="517">
  <si>
    <t>П Е Р Е Ч Е Н Ь</t>
  </si>
  <si>
    <t xml:space="preserve">обязательных работ и услуг по содержанию и ремонту  общего имущества </t>
  </si>
  <si>
    <t>Содержание</t>
  </si>
  <si>
    <t xml:space="preserve">    Периодичность</t>
  </si>
  <si>
    <t>Стоимость на 1 кв.м</t>
  </si>
  <si>
    <t>общ.площади</t>
  </si>
  <si>
    <t>сумма</t>
  </si>
  <si>
    <t>м. кв. дома</t>
  </si>
  <si>
    <t xml:space="preserve"> ( руб. в месяц)</t>
  </si>
  <si>
    <t>в год</t>
  </si>
  <si>
    <t>1.Техническое обслуживание внутридомового инженерного</t>
  </si>
  <si>
    <t xml:space="preserve">    оборудования</t>
  </si>
  <si>
    <t>2. Техническое обслуживание конструктивных элементов зданий</t>
  </si>
  <si>
    <t>Аварийное - диспетчерское обслуживание</t>
  </si>
  <si>
    <t xml:space="preserve">круглосуточно на </t>
  </si>
  <si>
    <t>системах отопления,</t>
  </si>
  <si>
    <t>водоснабжения,</t>
  </si>
  <si>
    <t xml:space="preserve">водоотведения и </t>
  </si>
  <si>
    <t>электроснабжения.</t>
  </si>
  <si>
    <t>2 раза в год</t>
  </si>
  <si>
    <t>Уборка земельного участка, входящего в состав общего имущества дома</t>
  </si>
  <si>
    <t>Холодный период года</t>
  </si>
  <si>
    <t xml:space="preserve">1 раз в 5 дней </t>
  </si>
  <si>
    <t>2 раз в неделю</t>
  </si>
  <si>
    <t>1 раз в 5 дней</t>
  </si>
  <si>
    <t>решетки и приямки</t>
  </si>
  <si>
    <t>1 раз в сутки в дни</t>
  </si>
  <si>
    <t>Теплый период года</t>
  </si>
  <si>
    <t xml:space="preserve"> Санитарное содержание лестничных клеток</t>
  </si>
  <si>
    <t>1. Влажное подметание лестничных площадок и маршей</t>
  </si>
  <si>
    <t>4 раза в неделю</t>
  </si>
  <si>
    <t>2. Мытье лестничных площадок и маршей</t>
  </si>
  <si>
    <t>1 раз в месяц</t>
  </si>
  <si>
    <t>3. Влажная протирка стен, дверей, оконных ограждений, перил,</t>
  </si>
  <si>
    <t xml:space="preserve">чердачных лестниц, плафонов, почтовых ящиков, шкафов для </t>
  </si>
  <si>
    <t>1 раз в год</t>
  </si>
  <si>
    <t>электросчитков, обметание пыли с потолков</t>
  </si>
  <si>
    <t>4. Влажная протирка подоконников и отопительных приборов</t>
  </si>
  <si>
    <t>5. Мытье окон</t>
  </si>
  <si>
    <t>Управление многоквартирным домом</t>
  </si>
  <si>
    <t>Итого стоимость работ и услуг по содержанию общего имущества</t>
  </si>
  <si>
    <t>ТБО от населения</t>
  </si>
  <si>
    <t xml:space="preserve"> Утилизация ТБО</t>
  </si>
  <si>
    <t xml:space="preserve">Обслуживание приборов учета </t>
  </si>
  <si>
    <t>Водоотведение содержание ОИ</t>
  </si>
  <si>
    <t>Х\В содержание ОИ</t>
  </si>
  <si>
    <t>Э\энергия содержание ОИ</t>
  </si>
  <si>
    <t>Всего стоимость работ и услуг по управлению и содержанию в МКД</t>
  </si>
  <si>
    <t>Поверка прибора учета</t>
  </si>
  <si>
    <t>Расчетно-кассовое обслуживание</t>
  </si>
  <si>
    <t xml:space="preserve">Всего стоимость работ и услуг по  и содержанию </t>
  </si>
  <si>
    <t>5 .Мытье окон</t>
  </si>
  <si>
    <t>Поверка приборов учета</t>
  </si>
  <si>
    <t>1 .Влажное подметание лестничных площадок и маршей</t>
  </si>
  <si>
    <t xml:space="preserve">Поверка приборов учета </t>
  </si>
  <si>
    <t>по мере необходимости</t>
  </si>
  <si>
    <t>1.Влажное подметание лестничных площадок и маршей</t>
  </si>
  <si>
    <t>2 раза в месяц</t>
  </si>
  <si>
    <t>1.Техническое обслуживание внутридомового инженерного оборудован</t>
  </si>
  <si>
    <t>1.Техническое обслуживание внутридомового инженерного оборудования</t>
  </si>
  <si>
    <t>водоотв и электросн</t>
  </si>
  <si>
    <t>1.Техническое обслуживание внутридомового инженерного оборуд</t>
  </si>
  <si>
    <t>водоотв и электроснабж</t>
  </si>
  <si>
    <t xml:space="preserve">водоотв и электроснабж </t>
  </si>
  <si>
    <t>1.Техническое обслуживание внутридомового инженерного оборудов</t>
  </si>
  <si>
    <t>1.Техническое обслуживание внутридомового оборудования</t>
  </si>
  <si>
    <t xml:space="preserve">водоотв и электроснабжения </t>
  </si>
  <si>
    <t>Дератизация, дезинсекция, дезинфекция</t>
  </si>
  <si>
    <t>Бригадная 18 с 01.10.2019г</t>
  </si>
  <si>
    <t>проездах</t>
  </si>
  <si>
    <t xml:space="preserve">1. Подметание территории </t>
  </si>
  <si>
    <t>2.Сдвижка и подметание снега при снегопаде с тротуаров в внутриквартальных</t>
  </si>
  <si>
    <t>3. Чистка от снега и наледи площадки перед входом в подъезд, очистка металлической</t>
  </si>
  <si>
    <t>4. Посыпка территории противогололедными составами и материалами</t>
  </si>
  <si>
    <t>5. Подметание территории</t>
  </si>
  <si>
    <t>6. Уборка территории в дни с осадками более 2см.</t>
  </si>
  <si>
    <t>7. Уборка газонов, сезонное выкашивание газонов</t>
  </si>
  <si>
    <t xml:space="preserve">Вывоз ЖБО </t>
  </si>
  <si>
    <t>1.Вывоз ЖБО от населения</t>
  </si>
  <si>
    <t>2.Утилизация ЖБО</t>
  </si>
  <si>
    <t>сильных снегопадов</t>
  </si>
  <si>
    <t>1 раз в двое суток</t>
  </si>
  <si>
    <t>1.Сдвижка и подметание снега при снегопаде с тротуаров в внутриквартальных</t>
  </si>
  <si>
    <t>2. Чистка от снега и наледи площадки перед входом в подъезд, очистка металлической</t>
  </si>
  <si>
    <t>3. Посыпка территории противогололедными составами и материалами</t>
  </si>
  <si>
    <t>4. Подметание территории</t>
  </si>
  <si>
    <t>5. Уборка территории в дни с осадками более 2см.</t>
  </si>
  <si>
    <t>6. Уборка газонов, сезонное выкашивание газонов</t>
  </si>
  <si>
    <t xml:space="preserve">1 раз в сутки </t>
  </si>
  <si>
    <t>Бригадная 6 с 01.10.2019г</t>
  </si>
  <si>
    <t>Вокзальная 40/1 с 01.10.2019г</t>
  </si>
  <si>
    <t xml:space="preserve">1 раз в двое суток </t>
  </si>
  <si>
    <t>Вокзальная 44 с 01.10.2019г</t>
  </si>
  <si>
    <t>Гагарина 1 с 01.10.2019г</t>
  </si>
  <si>
    <t>п.Дзержинского 36а с 01.10.2019г</t>
  </si>
  <si>
    <t>п.Дзержинского 38 с 01.10.2019г</t>
  </si>
  <si>
    <t>п.Дзержинского 42 с 01.10.2019г</t>
  </si>
  <si>
    <t>Вывоз ЖБО</t>
  </si>
  <si>
    <t>п.Дзержинского 48 с 01.10.2019г</t>
  </si>
  <si>
    <t>п.Дзержинского 83 с 01.10.2019г</t>
  </si>
  <si>
    <t>Дзержинского 52 с 01.10.2019г</t>
  </si>
  <si>
    <t>Дзержинского 54 с 01.10.2019г</t>
  </si>
  <si>
    <t>Дзержинского 56 с 01.10.2019г</t>
  </si>
  <si>
    <t>Дзержинского 58 с 01.10.2019г</t>
  </si>
  <si>
    <t>Дзержинского 64 с 01.10.2019г</t>
  </si>
  <si>
    <t>Дзержинского 68 с 01.10.2019г</t>
  </si>
  <si>
    <t>Дзержинского 85 с 01.10.2019г</t>
  </si>
  <si>
    <t>Дзержинского 87 с 01.10.2019г</t>
  </si>
  <si>
    <t>Дзержинского 93 с 01.10.2019г</t>
  </si>
  <si>
    <t>Заводская 9 с 01.10.2019г</t>
  </si>
  <si>
    <t>Комсомольская 2 с 01.10.2019г</t>
  </si>
  <si>
    <t>Комсомольская 4 с 01.10.2019г</t>
  </si>
  <si>
    <t>Крупской 19 с 01.10.2019г</t>
  </si>
  <si>
    <t>Лапина 22 с 01.10.2019г</t>
  </si>
  <si>
    <t xml:space="preserve">1.Вывоз ЖБО от населения </t>
  </si>
  <si>
    <t>Лапина 25 с 01.10.2019г</t>
  </si>
  <si>
    <t>Лесная 2 с 01.10.2019г</t>
  </si>
  <si>
    <t>Лесная 27 с 01.10.2019г</t>
  </si>
  <si>
    <t>2. Уборка мусора на контейнерных площадках</t>
  </si>
  <si>
    <t>7. Уборка контейнерной площадки</t>
  </si>
  <si>
    <t>Островского 22 с 01.10.2019г</t>
  </si>
  <si>
    <t>Пушкина 2/1 с 01.10.2019г</t>
  </si>
  <si>
    <t>Пушкина 2/2 с 01.10.2019г</t>
  </si>
  <si>
    <t>Садовая 14 с 01.10.2019г</t>
  </si>
  <si>
    <t>Садовая 18 с 01.10.2019г</t>
  </si>
  <si>
    <t>Садовая 18а с 01.10.2019г</t>
  </si>
  <si>
    <t>Садовая 2а с 01.10.2019г</t>
  </si>
  <si>
    <t>Садовая 4 с 01.10.2019г</t>
  </si>
  <si>
    <t>Свердлова 3а с 01.10.2019г</t>
  </si>
  <si>
    <t>Свердлова 3б с 01.10.2019г</t>
  </si>
  <si>
    <t>Свердлова 64 с 01.10.2019г</t>
  </si>
  <si>
    <t>Сосновая 10а с 01.10.2019г</t>
  </si>
  <si>
    <t>Строительная 2 с 01.10.2019г</t>
  </si>
  <si>
    <t>Строительная 3 с 01.10.2019г</t>
  </si>
  <si>
    <t>Строительная 5 с 01.10.2019г</t>
  </si>
  <si>
    <t>Строительная 9 с 01.10.2019г</t>
  </si>
  <si>
    <t>Строительная 7 с 01.10.2019г</t>
  </si>
  <si>
    <t>Строительная 11 с 01.10.2019г</t>
  </si>
  <si>
    <t>Строительная 13 с 01.10.2019г</t>
  </si>
  <si>
    <t>Тургенева 65 с 01.10.2019г</t>
  </si>
  <si>
    <t>Целинная 11а с 01.10.2019г</t>
  </si>
  <si>
    <t>Целинная 15 с 01.10.2019г</t>
  </si>
  <si>
    <t>Целинная 1б с 01.10.2019г</t>
  </si>
  <si>
    <t>Целинная 2 с 01.10.2019г</t>
  </si>
  <si>
    <t>Целинная 3 с 01.10.2019г</t>
  </si>
  <si>
    <t>Целинная 5 с 01.10.2019г</t>
  </si>
  <si>
    <t>Целинная 9 с 01.10.2019г</t>
  </si>
  <si>
    <t>Целинная 9а с 01.10.2019г</t>
  </si>
  <si>
    <t>Челюскинцев 15 с 01.10.2019г</t>
  </si>
  <si>
    <t>Челюскинцев 17 с 01.10.2019г</t>
  </si>
  <si>
    <t>Юбилейная 1 с 01.10.2019г</t>
  </si>
  <si>
    <t>Юбилейная 2 с 01.10.2019г</t>
  </si>
  <si>
    <t>Юбилейная 2а с 01.10.2019г</t>
  </si>
  <si>
    <t>Юбилейная 4 с 01.10.2019г</t>
  </si>
  <si>
    <t>Дзержинского 60 с 01.10.2019г</t>
  </si>
  <si>
    <t>Целинная 10 с 01.10.2019г</t>
  </si>
  <si>
    <t>Целинная 11 с 01.10.2019г</t>
  </si>
  <si>
    <t>Целинная 17 с 01.10.2019г</t>
  </si>
  <si>
    <t>Целинная 19 с 01.10.2019г</t>
  </si>
  <si>
    <t xml:space="preserve"> Подготовка многоквартирного дома к сезонной эксплуатации</t>
  </si>
  <si>
    <t>Вокзальная 25/2 с 01.10.2019г.</t>
  </si>
  <si>
    <t xml:space="preserve">2. Утилизация ЖБО </t>
  </si>
  <si>
    <t>Бригадная 24а с 01.10.2019г</t>
  </si>
  <si>
    <t xml:space="preserve"> Бригадная 26а с 07.10.2019г</t>
  </si>
  <si>
    <t>Бригадная 7а с 07.10.2019г</t>
  </si>
  <si>
    <t>п. Банковский 9д с 01.07.2019г.</t>
  </si>
  <si>
    <t>с вывозом ЖБО</t>
  </si>
  <si>
    <t>Санитарное содержание лестничных клеток</t>
  </si>
  <si>
    <t>5.мытье окон</t>
  </si>
  <si>
    <t>Энергосбережение</t>
  </si>
  <si>
    <t>1. Вывоз ЖБО от населения</t>
  </si>
  <si>
    <t>2. Утилизация ЖБО</t>
  </si>
  <si>
    <t>п.Банковский 9б с 01.07.2019г.</t>
  </si>
  <si>
    <t>Бригадная 12 с 01.07.2019г.</t>
  </si>
  <si>
    <t>1. Чистка от снега и наледи площадки перед входом в подъезд, очистка металлической</t>
  </si>
  <si>
    <t xml:space="preserve">2. Сдвижка и подметание снега при снегопаде с тротуаров в внутриквартальных </t>
  </si>
  <si>
    <t>1 раз в сутки и в дни</t>
  </si>
  <si>
    <t>5. Уборка территории в дни с осадками более 2 см.</t>
  </si>
  <si>
    <t>Бригадная 16/1 с 01.07.2019г.</t>
  </si>
  <si>
    <t xml:space="preserve">3. Сдвижка и подметание снега при снегопаде с тротуаров в внутриквартальных </t>
  </si>
  <si>
    <t>6. Уборка территории в дни с осадками более 2 см.</t>
  </si>
  <si>
    <t>Вокзальная 21 с 01.07.2019г.</t>
  </si>
  <si>
    <t>Вокзальная 23  с 01.07.2019г.</t>
  </si>
  <si>
    <t>Вокзальная 25 с 01.07.2019г.</t>
  </si>
  <si>
    <t>Вокзальная 25а с 01.07.2019г.</t>
  </si>
  <si>
    <t>Вокзальная 27 с 01.07.2019г.</t>
  </si>
  <si>
    <t>Вокзальная 44/1 с 01.07.2019г.</t>
  </si>
  <si>
    <t>Вокзальная 50 с 01.07.2019г.</t>
  </si>
  <si>
    <t xml:space="preserve">2 раза в год </t>
  </si>
  <si>
    <t>Вокзальная 52а с 01.07.2019г.</t>
  </si>
  <si>
    <t>Вокзальная 52б с 01.07.2019г.</t>
  </si>
  <si>
    <t>Вокзальная 87 с 01.07.2019г.</t>
  </si>
  <si>
    <t>Деповская 14 с 01.07.2019г.</t>
  </si>
  <si>
    <t>п.Дзержинского 50 с 01.07.2019г.</t>
  </si>
  <si>
    <t>Дзержинского 66 с 01.07.2019г.</t>
  </si>
  <si>
    <t>Железнодорожная 1а с 01.07.2019г.</t>
  </si>
  <si>
    <t>Железнодорожная 2а с 01.07.2019г.</t>
  </si>
  <si>
    <t>Заводская 1б с 01.07.2019г.</t>
  </si>
  <si>
    <t>Заводская 142 с 01.07.2019г</t>
  </si>
  <si>
    <t>5. Уборка газонов, сезонное выкашивание газонов</t>
  </si>
  <si>
    <t xml:space="preserve"> по мере необходимости</t>
  </si>
  <si>
    <t>Г\В содержание ОИ</t>
  </si>
  <si>
    <t>Коммунистическая 22 с 01.07.2019г.</t>
  </si>
  <si>
    <t>Комсомольская 65 с 01.07.2019г.</t>
  </si>
  <si>
    <t>Коммунистическая 1/2а 19 с 01.07.2019г.</t>
  </si>
  <si>
    <t xml:space="preserve">4. Сдвижка и подметание снега при снегопаде с тротуаров в внутриквартальных </t>
  </si>
  <si>
    <t>5. Посыпка территории противогололедными составами и материалами</t>
  </si>
  <si>
    <t>6. Подметание территории</t>
  </si>
  <si>
    <t>7. Уборка территории в дни с осадками более 2 см.</t>
  </si>
  <si>
    <t>8. Уборка газонов, сезонное выкашивание газонов</t>
  </si>
  <si>
    <t>9. Уборка контейнерной площадки</t>
  </si>
  <si>
    <t>Лапина 1а с 01.07.2019г.</t>
  </si>
  <si>
    <t>Лапина 1б с 01.07.2019г.</t>
  </si>
  <si>
    <t>Лапина 3 с 01.07.2019г.</t>
  </si>
  <si>
    <t>Лапина 3а с 01.07.2019г.</t>
  </si>
  <si>
    <t>Лесная 26 с 01.07.2019г.</t>
  </si>
  <si>
    <t>Линейная 25а с 01.07.2019г.</t>
  </si>
  <si>
    <t>Линейная 35 с 01.07.2019г.</t>
  </si>
  <si>
    <t>Набережная 1 с 01.07.2019г.</t>
  </si>
  <si>
    <t>Свердлова 21 с 01.07.2019г.</t>
  </si>
  <si>
    <t>Свердлова 68 с 01.07.2019г.</t>
  </si>
  <si>
    <t>Сосновая 4 с 01.07.2019г.</t>
  </si>
  <si>
    <t>Сосновая 6 с 01.07.2019г.</t>
  </si>
  <si>
    <t>Сосновая 8 с 01.07.2019г.</t>
  </si>
  <si>
    <t>Сосновая 10 с 01.07.2019г.</t>
  </si>
  <si>
    <t>Целинная 3а с 01.07.2019г.</t>
  </si>
  <si>
    <t>Целинная 3а</t>
  </si>
  <si>
    <t>б\у без подвала</t>
  </si>
  <si>
    <t>Целинная 5а с 01.07.2019г.</t>
  </si>
  <si>
    <t>Целинная 6 с 01.07.2019г.</t>
  </si>
  <si>
    <t>Целинная 7 с 01.07.2019г.</t>
  </si>
  <si>
    <t>Целинная 8 с 01.07.2019г.</t>
  </si>
  <si>
    <t>Целинная 13 с 01.07.2019г.</t>
  </si>
  <si>
    <t>Челюскинцев 6а с 01.07.2019г.</t>
  </si>
  <si>
    <t>Челюскинцев 13 с 01.07.2019г.</t>
  </si>
  <si>
    <t>Челюскинцев 15а с 01.07.2019г.</t>
  </si>
  <si>
    <t>Челюскинцев 15б с 01.07.2019г.</t>
  </si>
  <si>
    <t>Челюскинцев 15в с 01.07.2019г.</t>
  </si>
  <si>
    <t>Школьная 14 с 01.07.2019г.</t>
  </si>
  <si>
    <t>Ленина 4/3 с 01.07.2019г.</t>
  </si>
  <si>
    <t>Коммунистическая 1/5 с 01.07.2019г.</t>
  </si>
  <si>
    <t>Ленина 4/1 с 01.07.2019г.</t>
  </si>
  <si>
    <t>Вокзальная 52 с 01.07.2019г.</t>
  </si>
  <si>
    <t>Крупской 21/2 с 01.07.2019г.</t>
  </si>
  <si>
    <t>Г\В  содержание ОИ</t>
  </si>
  <si>
    <t>Комсомольская 72 с 01.07.2019г.</t>
  </si>
  <si>
    <t>Вокзальная 42/1 с 01.09.2019г</t>
  </si>
  <si>
    <t xml:space="preserve">2. Сдвижка и подметание снега при снегопаде с тротуаров </t>
  </si>
  <si>
    <t>в внутриквартальных проездах</t>
  </si>
  <si>
    <t>Заводская 7 с 01.10.2019г</t>
  </si>
  <si>
    <t>п.Дзержинского 36б с 01.12.2019г.</t>
  </si>
  <si>
    <t>1. Сдвижка и подметание снега при снегопаде в внутриквартирных подъездах</t>
  </si>
  <si>
    <t>7. Уборка территории в дни с осадками более 2см.</t>
  </si>
  <si>
    <t>2 раза в неделю</t>
  </si>
  <si>
    <t>Школьная 12/1 с 01.02.2020г</t>
  </si>
  <si>
    <t>Утилизация ЖБО</t>
  </si>
  <si>
    <t>ЖБО от населения</t>
  </si>
  <si>
    <t>Вывоз ЖБО от населения</t>
  </si>
  <si>
    <t>Садовая 22 с 01.03.2020</t>
  </si>
  <si>
    <t>п.Дзержинского 48 с 29.02.2020 (01.03.2020)</t>
  </si>
  <si>
    <t>п.Нечаевский ул.Нечаевская, 3</t>
  </si>
  <si>
    <t>Санитарное содержание тамбура, коридора</t>
  </si>
  <si>
    <t>п.Нечаевский ул.Нечаевская, 5</t>
  </si>
  <si>
    <t>п.Нечаевский ул.Нечаевская, 7</t>
  </si>
  <si>
    <t>п.Нечаевский ул.Нечаевская, 9</t>
  </si>
  <si>
    <t>п.Нечаевский ул.Нечаевская, 11</t>
  </si>
  <si>
    <t>п.Нечаевский ул.Нечаевская, 15</t>
  </si>
  <si>
    <t>п.Нечаевский ул.Нечаевская, 13</t>
  </si>
  <si>
    <t>Итого стоимость работ и услуг по управлению и содержанию</t>
  </si>
  <si>
    <t>по энергосбережению и повышению энергетической эффективности,</t>
  </si>
  <si>
    <t xml:space="preserve">5. Проведение обязательных в отношении общего имущества мероприятий </t>
  </si>
  <si>
    <t>самоуправления</t>
  </si>
  <si>
    <t>взаимодействие с органами государственной власти и органами местного</t>
  </si>
  <si>
    <t xml:space="preserve">организация оказания услуг и выполнения работ, предусмотренных перечнем услуг, </t>
  </si>
  <si>
    <t>ведение реестра собственников помещений в многоквартирном доме ,</t>
  </si>
  <si>
    <t>предоставление информации, связанной с оказанием услуг и выполнением работ,</t>
  </si>
  <si>
    <t>организация  работы по взысканию задолженности по оплате жилых помещений,</t>
  </si>
  <si>
    <t>договора)</t>
  </si>
  <si>
    <t xml:space="preserve">организация работы по начислению и сбору платы за содержание и ремонт, </t>
  </si>
  <si>
    <t>срока действия</t>
  </si>
  <si>
    <t>и ремонту, капитального ремонта, доведение до сведения  собственников ,</t>
  </si>
  <si>
    <t xml:space="preserve">(на протяжении </t>
  </si>
  <si>
    <t xml:space="preserve">подготовка предложений о выполнении плановых текущих работ по содержанию </t>
  </si>
  <si>
    <t>течении года</t>
  </si>
  <si>
    <t xml:space="preserve"> заключение договоров, контроль за выполнением обязательств по таким договорами,</t>
  </si>
  <si>
    <t>непрерывно в</t>
  </si>
  <si>
    <t xml:space="preserve">прием,ведение и хранение технической документации на многоквартирный дом, </t>
  </si>
  <si>
    <t>4. Управление многоквартирным домом</t>
  </si>
  <si>
    <t>проходов, выходов, систем аварийного освещения</t>
  </si>
  <si>
    <t>осмотры и обеспечение работоспособного состояния пожарных лестниц, лазов,</t>
  </si>
  <si>
    <t xml:space="preserve">3.5. Работы по обеспечению требований пожарной безопасности </t>
  </si>
  <si>
    <t>выполнения заявок населения</t>
  </si>
  <si>
    <t>сроками на внутридомовых инженерных системах в многоквартирном доме,</t>
  </si>
  <si>
    <t>круглосуточно</t>
  </si>
  <si>
    <t xml:space="preserve">обеспечение устранения аварий в соответствии с установленными предельными </t>
  </si>
  <si>
    <t>3.4. Аварийное - диспетчерское обслуживание</t>
  </si>
  <si>
    <t>регулярно</t>
  </si>
  <si>
    <t>3.3. Работы по обеспечению вывоза, в том числе откачке, жидких бытовых отходов</t>
  </si>
  <si>
    <t>1 раз в неделю</t>
  </si>
  <si>
    <t>уборка крыльца и площадки перед входом в подъезд</t>
  </si>
  <si>
    <t>по мере неоходимости</t>
  </si>
  <si>
    <t>уборка и выкашивание газонов</t>
  </si>
  <si>
    <t>1 раз в 2  суток</t>
  </si>
  <si>
    <t>подметание и уборка придомовой территории</t>
  </si>
  <si>
    <t>3.2. Работы по содержанию  придомовой территории в теплый период года</t>
  </si>
  <si>
    <t>посыпка территории  в дни гололеда</t>
  </si>
  <si>
    <t xml:space="preserve">1 раз в трое суток </t>
  </si>
  <si>
    <t>очистка придомовой территории от наледи и льда</t>
  </si>
  <si>
    <t>1 раз в сутки</t>
  </si>
  <si>
    <t xml:space="preserve">очистка придомовой территории от снега наносного происхождения </t>
  </si>
  <si>
    <t>дни снегопада</t>
  </si>
  <si>
    <t>при наличии колейности свыше 5 см</t>
  </si>
  <si>
    <t xml:space="preserve">1 раз в сутки  в </t>
  </si>
  <si>
    <t xml:space="preserve">сдвигание свежевыпавшего снега и очистка придомовой территории от снега и льда </t>
  </si>
  <si>
    <t>очистка крышек люков колодцев  от снега и льда толщиной слоя свыше 5 см</t>
  </si>
  <si>
    <t>3.2. Работы по содержанию земельного участка в холодный период года</t>
  </si>
  <si>
    <t>проведение дератизации, дезинсекции помещений, входящих в состав общего имущества</t>
  </si>
  <si>
    <t>мытье окон</t>
  </si>
  <si>
    <t>слаботочных устройств,почтовых ящиков, дверей</t>
  </si>
  <si>
    <t>влажная протирка подоконников,  перил лестниц, шкафов для электросчетчиков</t>
  </si>
  <si>
    <t>влажная уборка тамбуров, коридоров, лестничных площадок и маршей</t>
  </si>
  <si>
    <t>ежедневно</t>
  </si>
  <si>
    <t xml:space="preserve">влажное подметание коридоров, лестничных площадок и маршей </t>
  </si>
  <si>
    <t xml:space="preserve">3.1. Работы по содержанию помещений, входящих в состав общего имущества </t>
  </si>
  <si>
    <t>3. Работы и услуги по содержанию иного общего имущества</t>
  </si>
  <si>
    <t>планом-графиком</t>
  </si>
  <si>
    <t xml:space="preserve">в соответствии с </t>
  </si>
  <si>
    <t xml:space="preserve">техническое обслуживание,регулировка, наладочные и ремонтные работы </t>
  </si>
  <si>
    <t>по мере  необходимости</t>
  </si>
  <si>
    <t>удаление воздуха из системы отопления</t>
  </si>
  <si>
    <t>систем отопления, промывка и регулировка систем отопления</t>
  </si>
  <si>
    <t xml:space="preserve">испытания на прочность и плотность (гидравлические испытания) узлов ввода и </t>
  </si>
  <si>
    <t>отопительного периода</t>
  </si>
  <si>
    <t>в течении</t>
  </si>
  <si>
    <t>постоянный контроль параметров теплоносителя  (давления, температуры, расхода)</t>
  </si>
  <si>
    <t>плановые и частичные осмотры системы отопления</t>
  </si>
  <si>
    <t>плановые и частичные осмотры систем водоснабжения, канализации</t>
  </si>
  <si>
    <t>проведение восстановительных работ</t>
  </si>
  <si>
    <t>при выявлении повреждений и нарушений разработка плана (при необходимости) ,</t>
  </si>
  <si>
    <t>сезонных осмотров</t>
  </si>
  <si>
    <t>проверка исправности, работоспособности,технического состояния, проведение</t>
  </si>
  <si>
    <t>и инженерно-технического обеспечения, входящих в состав общего имущества</t>
  </si>
  <si>
    <t xml:space="preserve">2. Работы, необходимые для надлежащего содержания оборудования </t>
  </si>
  <si>
    <t>от мусора, грязи и наледи, препятствующих стоку дождевых и талых вод</t>
  </si>
  <si>
    <t xml:space="preserve">проверка и при необходимости очистка кровли и водоотводящих устройств </t>
  </si>
  <si>
    <t>проверка и при необходимости очистка кровли от скопления снега и наледи</t>
  </si>
  <si>
    <t xml:space="preserve">плановые и частичные осмотры элементов и помещений </t>
  </si>
  <si>
    <t>проверка состояния, выявление повреждений,проведение сезонных осмотров</t>
  </si>
  <si>
    <t>(перегородок,внутренней отделки, полов) конструкций МКД</t>
  </si>
  <si>
    <t>(фундаментов, стен, перекрытий и покрытий,лестниц,крыш) и ненесущих</t>
  </si>
  <si>
    <t>1. Работы, необходимые для надлежащего содержания несущих конструкций</t>
  </si>
  <si>
    <t>Наименование работ</t>
  </si>
  <si>
    <t>г.Тогучин, ул.Комсомольская 72</t>
  </si>
  <si>
    <t>работ и услуг по содержанию и ремонту общего имущества многоквартирного дома</t>
  </si>
  <si>
    <t>7. Поверка приборов учета</t>
  </si>
  <si>
    <t xml:space="preserve">6. Техническое обслуживание коллективных (общедомовых)  приборов учета </t>
  </si>
  <si>
    <t>промывка урн 2 раза в месяц</t>
  </si>
  <si>
    <t>контейнерных площадок, расположенных на  территории, входящей в состав  ои  мкд</t>
  </si>
  <si>
    <t>5 раз в неделю</t>
  </si>
  <si>
    <t xml:space="preserve">очистка от мусора и промывка урн, установленных возле подъездов, уборка </t>
  </si>
  <si>
    <t>промывка урн 1 раз в месяц</t>
  </si>
  <si>
    <t>контейнерных площадок, расположенных на придомовой территории ои  мкд</t>
  </si>
  <si>
    <t>очистка от мусора и промывка урн, установленных возле подъездов , уборка</t>
  </si>
  <si>
    <t>г.Тогучин, ул.Крупской 21/2</t>
  </si>
  <si>
    <t>г.Тогучин, ул.Вокзальная 52</t>
  </si>
  <si>
    <t>г.Тогучин, ул.Ленина 4/1</t>
  </si>
  <si>
    <t>г.Тогучин, ул.Коммунистическая 1/5</t>
  </si>
  <si>
    <t>г.Тогучин, ул.Ленина 4/3</t>
  </si>
  <si>
    <t>г.Тогучин, ул.Школьная 14</t>
  </si>
  <si>
    <t>г.Тогучин, ул.Челюскинцев 15В</t>
  </si>
  <si>
    <t>г.Тогучин, ул.Челюскинцев 15Б</t>
  </si>
  <si>
    <t>г.Тогучин, ул.Челюскинцев 15А</t>
  </si>
  <si>
    <t>г.Тогучин, ул.Челюскинцев 13</t>
  </si>
  <si>
    <t>г.Тогучин, ул.Челюскинцев 6А</t>
  </si>
  <si>
    <t xml:space="preserve">3.4. Работы по обеспечению требований пожарной безопасности </t>
  </si>
  <si>
    <t>3.3. Аварийное - диспетчерское обслуживание</t>
  </si>
  <si>
    <t>г.Тогучин, ул.Целинная 13</t>
  </si>
  <si>
    <t>г.Тогучин, ул.Целинная 8</t>
  </si>
  <si>
    <t>г.Тогучин, ул.Целинная 7</t>
  </si>
  <si>
    <t>г.Тогучин, ул.Целинная 6</t>
  </si>
  <si>
    <t xml:space="preserve">3.6. Работы по обеспечению требований пожарной безопасности </t>
  </si>
  <si>
    <t>3.5. Аварийное - диспетчерское обслуживание</t>
  </si>
  <si>
    <t>г.Тогучин, ул.Целинная 5А</t>
  </si>
  <si>
    <t>г.Тогучин, ул.Целинная 3А</t>
  </si>
  <si>
    <t>г.Тогучин, ул.Сосновая 10</t>
  </si>
  <si>
    <t>г.Тогучин, ул.Сосновая 8</t>
  </si>
  <si>
    <t>г.Тогучин, ул.Сосновая 6</t>
  </si>
  <si>
    <t>г.Тогучин, ул.Сосновая 4</t>
  </si>
  <si>
    <t>г.Тогучин, ул.Свердлова 68</t>
  </si>
  <si>
    <t>г.Тогучин, ул.Свердлова 21</t>
  </si>
  <si>
    <t>г.Тогучин, ул.Набережная 1</t>
  </si>
  <si>
    <t>г.Тогучин, ул.Линейная 35</t>
  </si>
  <si>
    <t>г.Тогучин, ул.Линейная 25А</t>
  </si>
  <si>
    <t>г.Тогучин, ул.Лесная 26</t>
  </si>
  <si>
    <t>г.Тогучин, ул.Лапина 3А</t>
  </si>
  <si>
    <t>г.Тогучин, ул.Лапина 3</t>
  </si>
  <si>
    <t>г.Тогучин, ул.Лапина 1Б</t>
  </si>
  <si>
    <t>г.Тогучин, ул.Лапина 1А</t>
  </si>
  <si>
    <t>г.Тогучин, ул.Коммунистическая 1/2А</t>
  </si>
  <si>
    <t>г.Тогучин, ул.Комсомольская 65</t>
  </si>
  <si>
    <t>г.Тогучин, ул.Коммунистическая 22</t>
  </si>
  <si>
    <t>г.Тогучин, ул.Заводская 142</t>
  </si>
  <si>
    <t>г.Тогучин, ул.Железнодорожная 2А</t>
  </si>
  <si>
    <t>г.Тогучин, ул.Железнодорожная 1а</t>
  </si>
  <si>
    <t>г.Тогучин, ул.Дзержинского 66</t>
  </si>
  <si>
    <t>г.Тогучин, пер. Дзержинского 50</t>
  </si>
  <si>
    <t>г.Тогучин, ул.Деповская 14</t>
  </si>
  <si>
    <t>г.Тогучин, ул.Вокзальная 87</t>
  </si>
  <si>
    <t>г.Тогучин, ул.Вокзальная 52Б</t>
  </si>
  <si>
    <t>г.Тогучин, ул.Вокзальная 52А</t>
  </si>
  <si>
    <t>г.Тогучин, ул.Вокзальная 50</t>
  </si>
  <si>
    <t>г.Тогучин, ул.Вокзальная 44/1</t>
  </si>
  <si>
    <t>г.Тогучин, ул.Вокзальная 27</t>
  </si>
  <si>
    <t>г.Тогучин, ул.Вокзальная 25А</t>
  </si>
  <si>
    <t>г.Тогучин, ул.Вокзальная 25</t>
  </si>
  <si>
    <t>г.Тогучин, ул.Вокзальная 23</t>
  </si>
  <si>
    <t>г.Тогучин, ул.Вокзальная 21</t>
  </si>
  <si>
    <t>г.Тогучин, ул.Бригадная 16/1</t>
  </si>
  <si>
    <t>г.Тогучин, ул.Бригадная 12</t>
  </si>
  <si>
    <t>г.Тогучин, пер. Банковский 9Д</t>
  </si>
  <si>
    <t>г.Тогучин, пер. Банковский 9Б</t>
  </si>
  <si>
    <t>г.Тогучин, ул.Бригадная 18</t>
  </si>
  <si>
    <t>г.Тогучин, ул.Бригадная 26А</t>
  </si>
  <si>
    <t>г.Тогучин, ул.Бригадная 6</t>
  </si>
  <si>
    <t>3.1. Аварийное - диспетчерское обслуживание</t>
  </si>
  <si>
    <t xml:space="preserve">3.2. Работы по обеспечению требований пожарной безопасности </t>
  </si>
  <si>
    <t>г.Тогучин, ул.Бригадная 7А</t>
  </si>
  <si>
    <t>г.Тогучин, ул.Вокзальная 40/1</t>
  </si>
  <si>
    <t>г.Тогучин, ул.Вокзальная 44</t>
  </si>
  <si>
    <t>г.Тогучин, ул.Гагарина 1</t>
  </si>
  <si>
    <t>г.Тогучин, пер.Дзержинского 83</t>
  </si>
  <si>
    <t>г.Тогучин, ул.Дзержинского 52</t>
  </si>
  <si>
    <t>г.Тогучин, ул.Дзержинского 54</t>
  </si>
  <si>
    <t>г.Тогучин, ул.Дзержинского 56</t>
  </si>
  <si>
    <t>г.Тогучин, ул.Дзержинского 58</t>
  </si>
  <si>
    <t>г.Тогучин, ул.Дзержинского 64</t>
  </si>
  <si>
    <t>г.Тогучин, ул.Дзержинского 68</t>
  </si>
  <si>
    <t>г.Тогучин, ул.Дзержинского 85</t>
  </si>
  <si>
    <t>г.Тогучин, ул.Дзержинского 87</t>
  </si>
  <si>
    <t>г.Тогучин, ул.Заводская 9</t>
  </si>
  <si>
    <t>г.Тогучин, ул.Комсомольская 2</t>
  </si>
  <si>
    <t>г.Тогучин, ул.Комсомольская 4</t>
  </si>
  <si>
    <t>г.Тогучин, ул.Крупской 19</t>
  </si>
  <si>
    <t>г.Тогучин, ул.Лапина 22</t>
  </si>
  <si>
    <t>г.Тогучин, ул.Лапина 25</t>
  </si>
  <si>
    <t>г.Тогучин, ул.Лесная 2</t>
  </si>
  <si>
    <t>3.1. Работы по обеспечению вывоза, в том числе откачке, жидких бытовых отходов</t>
  </si>
  <si>
    <t>3.2. Аварийное - диспетчерское обслуживание</t>
  </si>
  <si>
    <t xml:space="preserve">3.3. Работы по обеспечению требований пожарной безопасности </t>
  </si>
  <si>
    <t>г.Тогучин, ул.Лесная 27</t>
  </si>
  <si>
    <t>г.Тогучин, ул.Островского 22</t>
  </si>
  <si>
    <t>г.Тогучин, ул.Пушкина 2/1</t>
  </si>
  <si>
    <t>г.Тогучин, ул.Пушкина 2/2</t>
  </si>
  <si>
    <t>г.Тогучин, ул.Садовая 18</t>
  </si>
  <si>
    <t>г.Тогучин, ул.Садовая 18А</t>
  </si>
  <si>
    <t>г.Тогучин, ул.Садовая 2А</t>
  </si>
  <si>
    <t>г.Тогучин, ул.Садовая 4</t>
  </si>
  <si>
    <t>г.Тогучин, ул.Свердлова 3А</t>
  </si>
  <si>
    <t>г.Тогучин, ул.Свердлова 3Б</t>
  </si>
  <si>
    <t>3.2. Работы по обеспечению вывоза, в том числе откачке, жидких бытовых отходов</t>
  </si>
  <si>
    <t>г.Тогучин, ул.Свердлова 64</t>
  </si>
  <si>
    <t>г.Тогучин, ул.Сосновая 10А</t>
  </si>
  <si>
    <t>г.Тогучин, ул.Строительная 2</t>
  </si>
  <si>
    <t>г.Тогучин, ул.Строительная 3</t>
  </si>
  <si>
    <t>г.Тогучин, ул.Строительная 5</t>
  </si>
  <si>
    <t>г.Тогучин, ул.Строительная 9</t>
  </si>
  <si>
    <t>г.Тогучин, ул.Строительная 7</t>
  </si>
  <si>
    <t>г.Тогучин, ул.Строительная 11</t>
  </si>
  <si>
    <t>г.Тогучин, ул.Строительная 13</t>
  </si>
  <si>
    <t>г.Тогучин, ул.Тургенева 65</t>
  </si>
  <si>
    <t>г.Тогучин, ул.Целинная 11А</t>
  </si>
  <si>
    <t>г.Тогучин, ул.Целинная 15</t>
  </si>
  <si>
    <t>г.Тогучин, ул.Целинная 1Б</t>
  </si>
  <si>
    <t>г.Тогучин, ул.Целинная 2</t>
  </si>
  <si>
    <t>г.Тогучин, ул.Целинная 3</t>
  </si>
  <si>
    <t>г.Тогучин, ул.Целинная 5</t>
  </si>
  <si>
    <t>г.Тогучин, ул.Целинная 9</t>
  </si>
  <si>
    <t>г.Тогучин, ул.Целинная 9А</t>
  </si>
  <si>
    <t>г.Тогучин, ул.Челюскинцев 15</t>
  </si>
  <si>
    <t>г.Тогучин, ул.Челюскинцев 17</t>
  </si>
  <si>
    <t>г.Тогучин, ул.Юбилейная 1</t>
  </si>
  <si>
    <t>г.Тогучин, ул.Юбилейная 2</t>
  </si>
  <si>
    <t>г.Тогучин, ул.Юбилейная 2А</t>
  </si>
  <si>
    <t>г.Тогучин, ул.Юбилейная 4</t>
  </si>
  <si>
    <t>г.Тогучин, ул.Дзержинского 60</t>
  </si>
  <si>
    <t>г.Тогучин, ул.Целинная 10</t>
  </si>
  <si>
    <t>г.Тогучин, ул.Целинная 11</t>
  </si>
  <si>
    <t>г.Тогучин, ул.Целинная 17</t>
  </si>
  <si>
    <t>г.Тогучин, ул.Целинная 19</t>
  </si>
  <si>
    <t>г.Тогучин, ул.Бригадная 24А</t>
  </si>
  <si>
    <t>г.Тогучин, ул.Заводская 7</t>
  </si>
  <si>
    <t>г.Тогучин, ул.Бригадная 9</t>
  </si>
  <si>
    <t>г.Тогучин, ул.Комсомольская 74</t>
  </si>
  <si>
    <t>г.Тогучин, ул.Целинная 4</t>
  </si>
  <si>
    <t>4. Расчетно-кассовое обслуживание</t>
  </si>
  <si>
    <t>г.Тогучин, ул.Вокзальная 42/1</t>
  </si>
  <si>
    <t>г.Тогучин, ул.Вокзальная 25/2</t>
  </si>
  <si>
    <t>4. Услуги управления многоквартирным домом</t>
  </si>
  <si>
    <t>тариф с 01.02.2021 года</t>
  </si>
  <si>
    <t>г.Тогучин, ул.Школьная 12/1</t>
  </si>
  <si>
    <t>тариф с 29.12.2020 года</t>
  </si>
  <si>
    <t>г.Тогучин, ул.Вокзальная 31</t>
  </si>
  <si>
    <t>тариф с 01.12.2020 года</t>
  </si>
  <si>
    <t>г.Тогучин, ул.Бригадная 28</t>
  </si>
  <si>
    <t>г.Тогучин, ул.Дзержинского 93</t>
  </si>
  <si>
    <t>г.Тогучин, пер.Дзержинского 48</t>
  </si>
  <si>
    <t>г.Тогучин, пер.Дзержинского 42</t>
  </si>
  <si>
    <t>г.Тогучин, пер.Дзержинского 38</t>
  </si>
  <si>
    <t>г.Тогучин, пер.Дзержинского 36Б</t>
  </si>
  <si>
    <t>г.Тогучин, пер.Дзержинского 36А</t>
  </si>
  <si>
    <t>п.Нечаевский, ул. Нечаевская, 15</t>
  </si>
  <si>
    <t>п.Нечаевский, ул. Нечаевская, 13</t>
  </si>
  <si>
    <t>п.Нечаевский, ул. Нечаевская, 11</t>
  </si>
  <si>
    <t>п.Нечаевский, ул. Нечаевская, 9</t>
  </si>
  <si>
    <t>п.Нечаевский, ул. Нечаевская, 7</t>
  </si>
  <si>
    <t>п.Нечаевский, ул. Нечаевская, 5</t>
  </si>
  <si>
    <t>п.Нечаевский, ул. Нечаевская, 3</t>
  </si>
</sst>
</file>

<file path=xl/styles.xml><?xml version="1.0" encoding="utf-8"?>
<styleSheet xmlns="http://schemas.openxmlformats.org/spreadsheetml/2006/main">
  <numFmts count="3">
    <numFmt numFmtId="44" formatCode="_-* #,##0.00\ &quot;₽&quot;_-;\-* #,##0.00\ &quot;₽&quot;_-;_-* &quot;-&quot;??\ &quot;₽&quot;_-;_-@_-"/>
    <numFmt numFmtId="164" formatCode="#,##0.00_ ;\-#,##0.00\ "/>
    <numFmt numFmtId="165" formatCode="0.0"/>
  </numFmts>
  <fonts count="3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b/>
      <sz val="11"/>
      <name val="Arial Cyr"/>
      <charset val="204"/>
    </font>
    <font>
      <i/>
      <u/>
      <sz val="11"/>
      <name val="Arial Cyr"/>
      <charset val="204"/>
    </font>
    <font>
      <sz val="9"/>
      <name val="Arial Cyr"/>
      <charset val="204"/>
    </font>
    <font>
      <b/>
      <i/>
      <sz val="11"/>
      <name val="Arial Cyr"/>
      <charset val="204"/>
    </font>
    <font>
      <sz val="8"/>
      <name val="Arial Cyr"/>
      <charset val="204"/>
    </font>
    <font>
      <b/>
      <u/>
      <sz val="11"/>
      <color theme="1"/>
      <name val="Calibri"/>
      <family val="2"/>
      <charset val="204"/>
      <scheme val="minor"/>
    </font>
    <font>
      <u/>
      <sz val="11"/>
      <name val="Arial Cyr"/>
      <charset val="204"/>
    </font>
    <font>
      <b/>
      <sz val="12"/>
      <name val="Arial Cyr"/>
      <charset val="204"/>
    </font>
    <font>
      <i/>
      <sz val="11"/>
      <name val="Arial Cyr"/>
      <charset val="204"/>
    </font>
    <font>
      <sz val="11"/>
      <name val="Arial Cyr"/>
      <charset val="204"/>
    </font>
    <font>
      <sz val="10"/>
      <name val="Arial Cyr"/>
      <charset val="204"/>
    </font>
    <font>
      <sz val="12"/>
      <name val="Arial Cyr"/>
      <charset val="204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Arial Cyr"/>
      <charset val="204"/>
    </font>
    <font>
      <b/>
      <sz val="9"/>
      <name val="Arial Cyr"/>
      <charset val="204"/>
    </font>
    <font>
      <b/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8"/>
      <name val="Arial Cyr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77">
    <xf numFmtId="0" fontId="0" fillId="0" borderId="0" xfId="0"/>
    <xf numFmtId="2" fontId="0" fillId="0" borderId="0" xfId="0" applyNumberForma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3" xfId="0" applyBorder="1" applyAlignment="1"/>
    <xf numFmtId="0" fontId="0" fillId="0" borderId="4" xfId="0" applyBorder="1" applyAlignment="1"/>
    <xf numFmtId="2" fontId="0" fillId="0" borderId="5" xfId="0" applyNumberFormat="1" applyBorder="1"/>
    <xf numFmtId="0" fontId="0" fillId="0" borderId="6" xfId="0" applyBorder="1"/>
    <xf numFmtId="0" fontId="0" fillId="0" borderId="0" xfId="0" applyBorder="1"/>
    <xf numFmtId="0" fontId="0" fillId="0" borderId="7" xfId="0" applyBorder="1"/>
    <xf numFmtId="0" fontId="0" fillId="0" borderId="0" xfId="0" applyBorder="1" applyAlignment="1"/>
    <xf numFmtId="0" fontId="0" fillId="0" borderId="7" xfId="0" applyBorder="1" applyAlignment="1"/>
    <xf numFmtId="2" fontId="0" fillId="0" borderId="8" xfId="0" applyNumberFormat="1" applyBorder="1" applyAlignment="1">
      <alignment horizontal="center"/>
    </xf>
    <xf numFmtId="0" fontId="0" fillId="0" borderId="9" xfId="0" applyBorder="1"/>
    <xf numFmtId="0" fontId="0" fillId="0" borderId="1" xfId="0" applyBorder="1"/>
    <xf numFmtId="0" fontId="0" fillId="0" borderId="10" xfId="0" applyBorder="1"/>
    <xf numFmtId="2" fontId="0" fillId="0" borderId="11" xfId="0" applyNumberFormat="1" applyBorder="1" applyAlignment="1">
      <alignment horizontal="center"/>
    </xf>
    <xf numFmtId="0" fontId="4" fillId="0" borderId="12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2" fontId="0" fillId="0" borderId="11" xfId="0" applyNumberFormat="1" applyBorder="1"/>
    <xf numFmtId="0" fontId="5" fillId="0" borderId="6" xfId="0" applyFont="1" applyBorder="1"/>
    <xf numFmtId="2" fontId="0" fillId="0" borderId="8" xfId="0" applyNumberFormat="1" applyBorder="1"/>
    <xf numFmtId="0" fontId="6" fillId="0" borderId="0" xfId="0" applyFont="1"/>
    <xf numFmtId="0" fontId="6" fillId="0" borderId="0" xfId="0" applyFont="1" applyBorder="1"/>
    <xf numFmtId="0" fontId="6" fillId="0" borderId="7" xfId="0" applyFont="1" applyBorder="1"/>
    <xf numFmtId="0" fontId="6" fillId="0" borderId="10" xfId="0" applyFont="1" applyBorder="1"/>
    <xf numFmtId="0" fontId="8" fillId="0" borderId="13" xfId="0" applyFont="1" applyFill="1" applyBorder="1"/>
    <xf numFmtId="0" fontId="0" fillId="0" borderId="14" xfId="0" applyBorder="1"/>
    <xf numFmtId="2" fontId="0" fillId="0" borderId="15" xfId="0" applyNumberFormat="1" applyBorder="1"/>
    <xf numFmtId="0" fontId="4" fillId="0" borderId="3" xfId="0" applyFont="1" applyBorder="1" applyAlignment="1"/>
    <xf numFmtId="2" fontId="9" fillId="0" borderId="8" xfId="0" applyNumberFormat="1" applyFont="1" applyBorder="1"/>
    <xf numFmtId="2" fontId="2" fillId="0" borderId="8" xfId="0" applyNumberFormat="1" applyFont="1" applyBorder="1"/>
    <xf numFmtId="0" fontId="0" fillId="0" borderId="13" xfId="0" applyBorder="1"/>
    <xf numFmtId="2" fontId="2" fillId="0" borderId="15" xfId="0" applyNumberFormat="1" applyFont="1" applyBorder="1"/>
    <xf numFmtId="0" fontId="12" fillId="0" borderId="6" xfId="0" applyFont="1" applyBorder="1"/>
    <xf numFmtId="0" fontId="4" fillId="0" borderId="0" xfId="0" applyFont="1" applyBorder="1"/>
    <xf numFmtId="0" fontId="13" fillId="0" borderId="0" xfId="0" applyFont="1" applyBorder="1"/>
    <xf numFmtId="0" fontId="0" fillId="0" borderId="6" xfId="0" applyBorder="1" applyAlignment="1"/>
    <xf numFmtId="2" fontId="0" fillId="0" borderId="0" xfId="0" applyNumberFormat="1" applyFont="1" applyBorder="1" applyAlignment="1">
      <alignment horizontal="center"/>
    </xf>
    <xf numFmtId="2" fontId="0" fillId="0" borderId="7" xfId="0" applyNumberFormat="1" applyFont="1" applyBorder="1" applyAlignment="1">
      <alignment horizontal="center"/>
    </xf>
    <xf numFmtId="0" fontId="12" fillId="0" borderId="9" xfId="0" applyFont="1" applyBorder="1"/>
    <xf numFmtId="2" fontId="0" fillId="0" borderId="7" xfId="0" applyNumberFormat="1" applyBorder="1"/>
    <xf numFmtId="0" fontId="11" fillId="0" borderId="12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6" fillId="0" borderId="1" xfId="0" applyFont="1" applyBorder="1"/>
    <xf numFmtId="2" fontId="2" fillId="0" borderId="5" xfId="0" applyNumberFormat="1" applyFont="1" applyBorder="1"/>
    <xf numFmtId="0" fontId="0" fillId="0" borderId="17" xfId="0" applyBorder="1"/>
    <xf numFmtId="2" fontId="0" fillId="0" borderId="18" xfId="0" applyNumberFormat="1" applyBorder="1"/>
    <xf numFmtId="2" fontId="0" fillId="0" borderId="20" xfId="0" applyNumberFormat="1" applyBorder="1"/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2" fontId="2" fillId="0" borderId="11" xfId="0" applyNumberFormat="1" applyFont="1" applyBorder="1"/>
    <xf numFmtId="0" fontId="4" fillId="0" borderId="0" xfId="0" applyFont="1" applyBorder="1" applyAlignment="1">
      <alignment horizontal="left"/>
    </xf>
    <xf numFmtId="2" fontId="0" fillId="0" borderId="0" xfId="0" applyNumberFormat="1" applyBorder="1"/>
    <xf numFmtId="2" fontId="3" fillId="0" borderId="0" xfId="0" applyNumberFormat="1" applyFon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9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1" fillId="0" borderId="10" xfId="0" applyFont="1" applyBorder="1" applyAlignment="1">
      <alignment horizontal="left"/>
    </xf>
    <xf numFmtId="2" fontId="2" fillId="0" borderId="0" xfId="0" applyNumberFormat="1" applyFont="1" applyBorder="1"/>
    <xf numFmtId="2" fontId="0" fillId="0" borderId="6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9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1" fillId="0" borderId="10" xfId="0" applyFont="1" applyBorder="1" applyAlignment="1">
      <alignment horizontal="left"/>
    </xf>
    <xf numFmtId="0" fontId="0" fillId="0" borderId="1" xfId="0" applyFont="1" applyBorder="1"/>
    <xf numFmtId="0" fontId="0" fillId="0" borderId="10" xfId="0" applyFont="1" applyBorder="1"/>
    <xf numFmtId="0" fontId="0" fillId="0" borderId="22" xfId="0" applyFont="1" applyBorder="1"/>
    <xf numFmtId="0" fontId="0" fillId="0" borderId="23" xfId="0" applyFont="1" applyBorder="1"/>
    <xf numFmtId="2" fontId="0" fillId="0" borderId="25" xfId="0" applyNumberFormat="1" applyBorder="1"/>
    <xf numFmtId="0" fontId="15" fillId="0" borderId="26" xfId="0" applyFont="1" applyBorder="1" applyAlignment="1">
      <alignment horizontal="left"/>
    </xf>
    <xf numFmtId="0" fontId="15" fillId="0" borderId="27" xfId="0" applyFont="1" applyBorder="1" applyAlignment="1">
      <alignment horizontal="left"/>
    </xf>
    <xf numFmtId="0" fontId="15" fillId="0" borderId="28" xfId="0" applyFont="1" applyBorder="1" applyAlignment="1">
      <alignment horizontal="left"/>
    </xf>
    <xf numFmtId="0" fontId="0" fillId="0" borderId="27" xfId="0" applyFont="1" applyBorder="1"/>
    <xf numFmtId="0" fontId="0" fillId="0" borderId="28" xfId="0" applyFont="1" applyBorder="1"/>
    <xf numFmtId="2" fontId="0" fillId="0" borderId="30" xfId="0" applyNumberFormat="1" applyBorder="1"/>
    <xf numFmtId="0" fontId="16" fillId="0" borderId="0" xfId="0" applyFont="1"/>
    <xf numFmtId="0" fontId="16" fillId="0" borderId="7" xfId="0" applyFont="1" applyBorder="1"/>
    <xf numFmtId="0" fontId="16" fillId="0" borderId="0" xfId="0" applyFont="1" applyBorder="1"/>
    <xf numFmtId="0" fontId="16" fillId="0" borderId="1" xfId="0" applyFont="1" applyBorder="1"/>
    <xf numFmtId="0" fontId="16" fillId="0" borderId="10" xfId="0" applyFont="1" applyBorder="1"/>
    <xf numFmtId="2" fontId="0" fillId="0" borderId="31" xfId="0" applyNumberFormat="1" applyBorder="1"/>
    <xf numFmtId="0" fontId="4" fillId="0" borderId="0" xfId="0" applyFont="1" applyBorder="1" applyAlignment="1"/>
    <xf numFmtId="0" fontId="16" fillId="0" borderId="9" xfId="0" applyFont="1" applyBorder="1"/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9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1" fillId="0" borderId="10" xfId="0" applyFont="1" applyBorder="1" applyAlignment="1">
      <alignment horizontal="left"/>
    </xf>
    <xf numFmtId="0" fontId="15" fillId="0" borderId="26" xfId="0" applyFont="1" applyBorder="1" applyAlignment="1">
      <alignment horizontal="left"/>
    </xf>
    <xf numFmtId="0" fontId="15" fillId="0" borderId="27" xfId="0" applyFont="1" applyBorder="1" applyAlignment="1">
      <alignment horizontal="left"/>
    </xf>
    <xf numFmtId="0" fontId="15" fillId="0" borderId="28" xfId="0" applyFont="1" applyBorder="1" applyAlignment="1">
      <alignment horizontal="left"/>
    </xf>
    <xf numFmtId="0" fontId="5" fillId="0" borderId="9" xfId="0" applyFont="1" applyBorder="1"/>
    <xf numFmtId="2" fontId="0" fillId="0" borderId="23" xfId="0" applyNumberFormat="1" applyFont="1" applyBorder="1"/>
    <xf numFmtId="2" fontId="2" fillId="0" borderId="20" xfId="0" applyNumberFormat="1" applyFont="1" applyBorder="1"/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2" fontId="0" fillId="0" borderId="7" xfId="0" applyNumberFormat="1" applyFont="1" applyBorder="1" applyAlignment="1">
      <alignment horizontal="center"/>
    </xf>
    <xf numFmtId="0" fontId="11" fillId="0" borderId="12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4" fillId="0" borderId="2" xfId="0" applyFont="1" applyBorder="1" applyAlignment="1"/>
    <xf numFmtId="0" fontId="4" fillId="0" borderId="4" xfId="0" applyFont="1" applyBorder="1" applyAlignment="1"/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2" fontId="0" fillId="0" borderId="7" xfId="0" applyNumberFormat="1" applyFont="1" applyBorder="1" applyAlignment="1">
      <alignment horizontal="center"/>
    </xf>
    <xf numFmtId="0" fontId="11" fillId="0" borderId="12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2" fontId="0" fillId="0" borderId="7" xfId="0" applyNumberFormat="1" applyFont="1" applyBorder="1" applyAlignment="1">
      <alignment horizontal="center"/>
    </xf>
    <xf numFmtId="0" fontId="11" fillId="0" borderId="12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6" fillId="0" borderId="6" xfId="0" applyFont="1" applyBorder="1"/>
    <xf numFmtId="0" fontId="6" fillId="0" borderId="9" xfId="0" applyFont="1" applyBorder="1"/>
    <xf numFmtId="2" fontId="0" fillId="0" borderId="8" xfId="0" applyNumberFormat="1" applyFont="1" applyBorder="1"/>
    <xf numFmtId="2" fontId="0" fillId="0" borderId="10" xfId="0" applyNumberFormat="1" applyFont="1" applyBorder="1"/>
    <xf numFmtId="0" fontId="4" fillId="0" borderId="16" xfId="0" applyFont="1" applyBorder="1" applyAlignment="1">
      <alignment horizontal="left"/>
    </xf>
    <xf numFmtId="0" fontId="4" fillId="0" borderId="17" xfId="0" applyFont="1" applyBorder="1" applyAlignment="1">
      <alignment horizontal="left"/>
    </xf>
    <xf numFmtId="0" fontId="4" fillId="0" borderId="18" xfId="0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2" fontId="0" fillId="0" borderId="7" xfId="0" applyNumberFormat="1" applyFont="1" applyBorder="1" applyAlignment="1">
      <alignment horizontal="center"/>
    </xf>
    <xf numFmtId="0" fontId="15" fillId="0" borderId="26" xfId="0" applyFont="1" applyBorder="1" applyAlignment="1">
      <alignment horizontal="left"/>
    </xf>
    <xf numFmtId="0" fontId="15" fillId="0" borderId="27" xfId="0" applyFont="1" applyBorder="1" applyAlignment="1">
      <alignment horizontal="left"/>
    </xf>
    <xf numFmtId="0" fontId="15" fillId="0" borderId="28" xfId="0" applyFont="1" applyBorder="1" applyAlignment="1">
      <alignment horizontal="left"/>
    </xf>
    <xf numFmtId="0" fontId="11" fillId="0" borderId="9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1" fillId="0" borderId="10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2" fontId="0" fillId="0" borderId="0" xfId="0" applyNumberFormat="1" applyBorder="1" applyAlignment="1">
      <alignment horizontal="center"/>
    </xf>
    <xf numFmtId="0" fontId="5" fillId="0" borderId="0" xfId="0" applyFont="1" applyBorder="1"/>
    <xf numFmtId="2" fontId="3" fillId="0" borderId="0" xfId="0" applyNumberFormat="1" applyFont="1" applyBorder="1" applyAlignment="1">
      <alignment horizontal="center"/>
    </xf>
    <xf numFmtId="0" fontId="8" fillId="0" borderId="0" xfId="0" applyFont="1" applyFill="1" applyBorder="1"/>
    <xf numFmtId="2" fontId="9" fillId="0" borderId="0" xfId="0" applyNumberFormat="1" applyFont="1" applyBorder="1"/>
    <xf numFmtId="0" fontId="12" fillId="0" borderId="0" xfId="0" applyFont="1" applyBorder="1"/>
    <xf numFmtId="2" fontId="0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5" fillId="0" borderId="26" xfId="0" applyFont="1" applyBorder="1" applyAlignment="1">
      <alignment horizontal="left"/>
    </xf>
    <xf numFmtId="0" fontId="15" fillId="0" borderId="27" xfId="0" applyFont="1" applyBorder="1" applyAlignment="1">
      <alignment horizontal="left"/>
    </xf>
    <xf numFmtId="0" fontId="15" fillId="0" borderId="28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2" fontId="0" fillId="0" borderId="7" xfId="0" applyNumberFormat="1" applyFont="1" applyBorder="1" applyAlignment="1">
      <alignment horizontal="center"/>
    </xf>
    <xf numFmtId="0" fontId="4" fillId="0" borderId="12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0" fontId="11" fillId="0" borderId="9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1" fillId="0" borderId="10" xfId="0" applyFont="1" applyBorder="1" applyAlignment="1">
      <alignment horizontal="left"/>
    </xf>
    <xf numFmtId="2" fontId="0" fillId="0" borderId="0" xfId="0" applyNumberFormat="1" applyFont="1" applyBorder="1" applyAlignment="1">
      <alignment horizontal="center"/>
    </xf>
    <xf numFmtId="0" fontId="17" fillId="0" borderId="0" xfId="0" applyFont="1" applyBorder="1"/>
    <xf numFmtId="0" fontId="17" fillId="0" borderId="7" xfId="0" applyFont="1" applyBorder="1"/>
    <xf numFmtId="0" fontId="17" fillId="0" borderId="1" xfId="0" applyFont="1" applyBorder="1"/>
    <xf numFmtId="0" fontId="17" fillId="0" borderId="10" xfId="0" applyFont="1" applyBorder="1"/>
    <xf numFmtId="0" fontId="16" fillId="0" borderId="3" xfId="0" applyFont="1" applyBorder="1"/>
    <xf numFmtId="0" fontId="0" fillId="0" borderId="34" xfId="0" applyBorder="1"/>
    <xf numFmtId="2" fontId="0" fillId="0" borderId="35" xfId="0" applyNumberFormat="1" applyBorder="1"/>
    <xf numFmtId="2" fontId="0" fillId="0" borderId="37" xfId="0" applyNumberFormat="1" applyBorder="1"/>
    <xf numFmtId="2" fontId="0" fillId="0" borderId="10" xfId="0" applyNumberFormat="1" applyBorder="1"/>
    <xf numFmtId="0" fontId="13" fillId="0" borderId="38" xfId="0" applyFont="1" applyBorder="1" applyAlignment="1">
      <alignment horizontal="left"/>
    </xf>
    <xf numFmtId="0" fontId="13" fillId="0" borderId="39" xfId="0" applyFont="1" applyBorder="1" applyAlignment="1">
      <alignment horizontal="left"/>
    </xf>
    <xf numFmtId="0" fontId="13" fillId="0" borderId="40" xfId="0" applyFont="1" applyBorder="1" applyAlignment="1">
      <alignment horizontal="left"/>
    </xf>
    <xf numFmtId="0" fontId="0" fillId="0" borderId="39" xfId="0" applyBorder="1"/>
    <xf numFmtId="2" fontId="0" fillId="0" borderId="40" xfId="0" applyNumberFormat="1" applyBorder="1"/>
    <xf numFmtId="0" fontId="6" fillId="0" borderId="13" xfId="0" applyFont="1" applyFill="1" applyBorder="1"/>
    <xf numFmtId="0" fontId="16" fillId="0" borderId="14" xfId="0" applyFont="1" applyBorder="1"/>
    <xf numFmtId="0" fontId="16" fillId="0" borderId="13" xfId="0" applyFont="1" applyBorder="1"/>
    <xf numFmtId="0" fontId="2" fillId="0" borderId="17" xfId="0" applyFont="1" applyBorder="1"/>
    <xf numFmtId="2" fontId="2" fillId="0" borderId="18" xfId="0" applyNumberFormat="1" applyFont="1" applyBorder="1"/>
    <xf numFmtId="0" fontId="0" fillId="0" borderId="39" xfId="0" applyFont="1" applyBorder="1"/>
    <xf numFmtId="2" fontId="0" fillId="0" borderId="40" xfId="0" applyNumberFormat="1" applyFont="1" applyBorder="1"/>
    <xf numFmtId="0" fontId="4" fillId="0" borderId="33" xfId="0" applyFont="1" applyBorder="1" applyAlignment="1">
      <alignment horizontal="left"/>
    </xf>
    <xf numFmtId="0" fontId="4" fillId="0" borderId="34" xfId="0" applyFont="1" applyBorder="1" applyAlignment="1">
      <alignment horizontal="left"/>
    </xf>
    <xf numFmtId="0" fontId="4" fillId="0" borderId="35" xfId="0" applyFont="1" applyBorder="1" applyAlignment="1">
      <alignment horizontal="left"/>
    </xf>
    <xf numFmtId="0" fontId="2" fillId="0" borderId="34" xfId="0" applyFont="1" applyBorder="1"/>
    <xf numFmtId="2" fontId="2" fillId="0" borderId="35" xfId="0" applyNumberFormat="1" applyFont="1" applyBorder="1"/>
    <xf numFmtId="2" fontId="2" fillId="0" borderId="37" xfId="0" applyNumberFormat="1" applyFont="1" applyBorder="1"/>
    <xf numFmtId="2" fontId="0" fillId="0" borderId="41" xfId="0" applyNumberFormat="1" applyBorder="1"/>
    <xf numFmtId="0" fontId="13" fillId="0" borderId="42" xfId="0" applyFont="1" applyBorder="1" applyAlignment="1">
      <alignment horizontal="left"/>
    </xf>
    <xf numFmtId="0" fontId="13" fillId="0" borderId="13" xfId="0" applyFont="1" applyBorder="1" applyAlignment="1">
      <alignment horizontal="left"/>
    </xf>
    <xf numFmtId="0" fontId="13" fillId="0" borderId="14" xfId="0" applyFont="1" applyBorder="1" applyAlignment="1">
      <alignment horizontal="left"/>
    </xf>
    <xf numFmtId="0" fontId="0" fillId="0" borderId="13" xfId="0" applyFont="1" applyBorder="1"/>
    <xf numFmtId="2" fontId="0" fillId="0" borderId="14" xfId="0" applyNumberFormat="1" applyFont="1" applyBorder="1"/>
    <xf numFmtId="0" fontId="0" fillId="0" borderId="14" xfId="0" applyFont="1" applyBorder="1"/>
    <xf numFmtId="2" fontId="0" fillId="0" borderId="22" xfId="0" applyNumberFormat="1" applyFont="1" applyBorder="1"/>
    <xf numFmtId="2" fontId="0" fillId="0" borderId="39" xfId="0" applyNumberFormat="1" applyFont="1" applyBorder="1"/>
    <xf numFmtId="0" fontId="16" fillId="0" borderId="0" xfId="0" applyFont="1" applyFill="1" applyBorder="1"/>
    <xf numFmtId="0" fontId="16" fillId="0" borderId="7" xfId="0" applyFont="1" applyFill="1" applyBorder="1"/>
    <xf numFmtId="0" fontId="16" fillId="0" borderId="1" xfId="0" applyFont="1" applyFill="1" applyBorder="1"/>
    <xf numFmtId="0" fontId="16" fillId="0" borderId="10" xfId="0" applyFont="1" applyFill="1" applyBorder="1"/>
    <xf numFmtId="2" fontId="20" fillId="0" borderId="8" xfId="0" applyNumberFormat="1" applyFont="1" applyBorder="1"/>
    <xf numFmtId="2" fontId="9" fillId="0" borderId="5" xfId="0" applyNumberFormat="1" applyFont="1" applyBorder="1"/>
    <xf numFmtId="0" fontId="0" fillId="0" borderId="24" xfId="0" applyFont="1" applyBorder="1"/>
    <xf numFmtId="2" fontId="0" fillId="0" borderId="25" xfId="0" applyNumberFormat="1" applyFont="1" applyBorder="1"/>
    <xf numFmtId="0" fontId="16" fillId="0" borderId="2" xfId="0" applyFont="1" applyBorder="1"/>
    <xf numFmtId="0" fontId="16" fillId="0" borderId="4" xfId="0" applyFont="1" applyBorder="1"/>
    <xf numFmtId="0" fontId="16" fillId="0" borderId="6" xfId="0" applyFont="1" applyBorder="1"/>
    <xf numFmtId="2" fontId="0" fillId="0" borderId="0" xfId="0" applyNumberFormat="1" applyBorder="1" applyAlignment="1">
      <alignment horizontal="left" wrapText="1"/>
    </xf>
    <xf numFmtId="2" fontId="0" fillId="0" borderId="7" xfId="0" applyNumberFormat="1" applyBorder="1" applyAlignment="1">
      <alignment horizontal="left" wrapText="1"/>
    </xf>
    <xf numFmtId="0" fontId="21" fillId="0" borderId="13" xfId="0" applyFont="1" applyBorder="1"/>
    <xf numFmtId="2" fontId="0" fillId="0" borderId="0" xfId="0" applyNumberFormat="1" applyFont="1" applyBorder="1" applyAlignment="1">
      <alignment horizontal="center"/>
    </xf>
    <xf numFmtId="2" fontId="0" fillId="0" borderId="7" xfId="0" applyNumberFormat="1" applyFont="1" applyBorder="1" applyAlignment="1">
      <alignment horizontal="center"/>
    </xf>
    <xf numFmtId="0" fontId="15" fillId="0" borderId="26" xfId="0" applyFont="1" applyBorder="1" applyAlignment="1">
      <alignment horizontal="left"/>
    </xf>
    <xf numFmtId="0" fontId="15" fillId="0" borderId="27" xfId="0" applyFont="1" applyBorder="1" applyAlignment="1">
      <alignment horizontal="left"/>
    </xf>
    <xf numFmtId="0" fontId="15" fillId="0" borderId="28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2" fontId="0" fillId="0" borderId="7" xfId="0" applyNumberFormat="1" applyFont="1" applyBorder="1" applyAlignment="1">
      <alignment horizontal="center"/>
    </xf>
    <xf numFmtId="0" fontId="4" fillId="0" borderId="12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2" fontId="0" fillId="0" borderId="0" xfId="0" applyNumberFormat="1" applyFont="1" applyBorder="1" applyAlignment="1">
      <alignment horizontal="center"/>
    </xf>
    <xf numFmtId="0" fontId="22" fillId="0" borderId="3" xfId="0" applyFont="1" applyBorder="1" applyAlignment="1"/>
    <xf numFmtId="0" fontId="21" fillId="0" borderId="7" xfId="0" applyFont="1" applyBorder="1"/>
    <xf numFmtId="0" fontId="21" fillId="0" borderId="0" xfId="0" applyFont="1"/>
    <xf numFmtId="2" fontId="0" fillId="0" borderId="14" xfId="0" applyNumberFormat="1" applyBorder="1"/>
    <xf numFmtId="0" fontId="11" fillId="0" borderId="12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2" fontId="0" fillId="0" borderId="7" xfId="0" applyNumberFormat="1" applyFont="1" applyBorder="1" applyAlignment="1">
      <alignment horizontal="center"/>
    </xf>
    <xf numFmtId="2" fontId="0" fillId="0" borderId="0" xfId="0" applyNumberFormat="1" applyFont="1" applyBorder="1" applyAlignment="1">
      <alignment horizontal="center"/>
    </xf>
    <xf numFmtId="0" fontId="0" fillId="0" borderId="28" xfId="0" applyBorder="1"/>
    <xf numFmtId="0" fontId="0" fillId="0" borderId="27" xfId="0" applyBorder="1"/>
    <xf numFmtId="0" fontId="0" fillId="0" borderId="23" xfId="0" applyBorder="1"/>
    <xf numFmtId="0" fontId="0" fillId="0" borderId="22" xfId="0" applyBorder="1"/>
    <xf numFmtId="0" fontId="11" fillId="0" borderId="12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21" fillId="0" borderId="0" xfId="0" applyFont="1" applyBorder="1"/>
    <xf numFmtId="0" fontId="21" fillId="0" borderId="1" xfId="0" applyFont="1" applyBorder="1"/>
    <xf numFmtId="0" fontId="21" fillId="0" borderId="10" xfId="0" applyFont="1" applyBorder="1"/>
    <xf numFmtId="2" fontId="23" fillId="0" borderId="46" xfId="0" applyNumberFormat="1" applyFont="1" applyBorder="1"/>
    <xf numFmtId="2" fontId="25" fillId="0" borderId="46" xfId="0" applyNumberFormat="1" applyFont="1" applyBorder="1"/>
    <xf numFmtId="0" fontId="25" fillId="0" borderId="16" xfId="0" applyFont="1" applyBorder="1"/>
    <xf numFmtId="2" fontId="23" fillId="0" borderId="30" xfId="0" applyNumberFormat="1" applyFont="1" applyBorder="1"/>
    <xf numFmtId="0" fontId="23" fillId="0" borderId="40" xfId="0" applyFont="1" applyBorder="1"/>
    <xf numFmtId="0" fontId="23" fillId="0" borderId="39" xfId="0" applyFont="1" applyBorder="1"/>
    <xf numFmtId="0" fontId="25" fillId="0" borderId="40" xfId="0" applyFont="1" applyBorder="1"/>
    <xf numFmtId="0" fontId="25" fillId="0" borderId="45" xfId="0" applyFont="1" applyBorder="1"/>
    <xf numFmtId="0" fontId="26" fillId="0" borderId="39" xfId="0" applyFont="1" applyBorder="1" applyAlignment="1">
      <alignment horizontal="left"/>
    </xf>
    <xf numFmtId="0" fontId="26" fillId="0" borderId="38" xfId="0" applyFont="1" applyBorder="1" applyAlignment="1">
      <alignment horizontal="left"/>
    </xf>
    <xf numFmtId="2" fontId="23" fillId="0" borderId="37" xfId="0" applyNumberFormat="1" applyFont="1" applyBorder="1"/>
    <xf numFmtId="0" fontId="23" fillId="0" borderId="35" xfId="0" applyFont="1" applyBorder="1"/>
    <xf numFmtId="0" fontId="23" fillId="0" borderId="34" xfId="0" applyFont="1" applyBorder="1"/>
    <xf numFmtId="0" fontId="26" fillId="0" borderId="34" xfId="0" applyFont="1" applyBorder="1" applyAlignment="1">
      <alignment horizontal="left"/>
    </xf>
    <xf numFmtId="0" fontId="26" fillId="0" borderId="33" xfId="0" applyFont="1" applyBorder="1" applyAlignment="1">
      <alignment horizontal="left"/>
    </xf>
    <xf numFmtId="2" fontId="23" fillId="0" borderId="8" xfId="0" applyNumberFormat="1" applyFont="1" applyBorder="1"/>
    <xf numFmtId="0" fontId="23" fillId="0" borderId="7" xfId="0" applyFont="1" applyBorder="1"/>
    <xf numFmtId="0" fontId="23" fillId="0" borderId="0" xfId="0" applyFont="1" applyBorder="1"/>
    <xf numFmtId="0" fontId="25" fillId="0" borderId="7" xfId="0" applyFont="1" applyBorder="1"/>
    <xf numFmtId="0" fontId="25" fillId="0" borderId="0" xfId="0" applyFont="1" applyBorder="1"/>
    <xf numFmtId="2" fontId="23" fillId="0" borderId="7" xfId="0" applyNumberFormat="1" applyFont="1" applyBorder="1" applyAlignment="1">
      <alignment horizontal="center"/>
    </xf>
    <xf numFmtId="2" fontId="23" fillId="0" borderId="0" xfId="0" applyNumberFormat="1" applyFont="1" applyBorder="1" applyAlignment="1">
      <alignment horizontal="center"/>
    </xf>
    <xf numFmtId="0" fontId="27" fillId="0" borderId="7" xfId="0" applyFont="1" applyBorder="1"/>
    <xf numFmtId="0" fontId="27" fillId="0" borderId="0" xfId="0" applyFont="1"/>
    <xf numFmtId="0" fontId="27" fillId="0" borderId="0" xfId="0" applyFont="1" applyBorder="1"/>
    <xf numFmtId="0" fontId="27" fillId="0" borderId="6" xfId="0" applyFont="1" applyBorder="1"/>
    <xf numFmtId="2" fontId="25" fillId="0" borderId="7" xfId="0" applyNumberFormat="1" applyFont="1" applyBorder="1" applyAlignment="1">
      <alignment horizontal="center"/>
    </xf>
    <xf numFmtId="2" fontId="23" fillId="0" borderId="20" xfId="0" applyNumberFormat="1" applyFont="1" applyBorder="1"/>
    <xf numFmtId="0" fontId="25" fillId="0" borderId="18" xfId="0" applyFont="1" applyBorder="1"/>
    <xf numFmtId="0" fontId="25" fillId="0" borderId="17" xfId="0" applyFont="1" applyBorder="1"/>
    <xf numFmtId="2" fontId="23" fillId="0" borderId="6" xfId="0" applyNumberFormat="1" applyFont="1" applyBorder="1" applyAlignment="1">
      <alignment horizontal="center"/>
    </xf>
    <xf numFmtId="0" fontId="26" fillId="0" borderId="18" xfId="0" applyFont="1" applyBorder="1"/>
    <xf numFmtId="0" fontId="26" fillId="0" borderId="17" xfId="0" applyFont="1" applyBorder="1"/>
    <xf numFmtId="0" fontId="26" fillId="0" borderId="16" xfId="0" applyFont="1" applyBorder="1"/>
    <xf numFmtId="0" fontId="25" fillId="0" borderId="6" xfId="0" applyFont="1" applyBorder="1"/>
    <xf numFmtId="0" fontId="27" fillId="0" borderId="4" xfId="0" applyFont="1" applyBorder="1"/>
    <xf numFmtId="0" fontId="27" fillId="0" borderId="3" xfId="0" applyFont="1" applyBorder="1"/>
    <xf numFmtId="0" fontId="27" fillId="0" borderId="2" xfId="0" applyFont="1" applyBorder="1"/>
    <xf numFmtId="2" fontId="23" fillId="0" borderId="7" xfId="0" applyNumberFormat="1" applyFont="1" applyBorder="1" applyAlignment="1">
      <alignment horizontal="center"/>
    </xf>
    <xf numFmtId="2" fontId="23" fillId="0" borderId="6" xfId="0" applyNumberFormat="1" applyFont="1" applyBorder="1" applyAlignment="1">
      <alignment horizontal="center"/>
    </xf>
    <xf numFmtId="0" fontId="25" fillId="0" borderId="14" xfId="0" applyFont="1" applyBorder="1"/>
    <xf numFmtId="0" fontId="25" fillId="0" borderId="13" xfId="0" applyFont="1" applyBorder="1"/>
    <xf numFmtId="0" fontId="27" fillId="0" borderId="14" xfId="0" applyFont="1" applyBorder="1"/>
    <xf numFmtId="0" fontId="27" fillId="0" borderId="13" xfId="0" applyFont="1" applyBorder="1"/>
    <xf numFmtId="0" fontId="27" fillId="0" borderId="12" xfId="0" applyFont="1" applyBorder="1"/>
    <xf numFmtId="0" fontId="27" fillId="0" borderId="10" xfId="0" applyFont="1" applyBorder="1"/>
    <xf numFmtId="0" fontId="27" fillId="0" borderId="1" xfId="0" applyFont="1" applyBorder="1"/>
    <xf numFmtId="0" fontId="27" fillId="0" borderId="9" xfId="0" applyFont="1" applyBorder="1"/>
    <xf numFmtId="0" fontId="25" fillId="0" borderId="46" xfId="0" applyFont="1" applyBorder="1"/>
    <xf numFmtId="0" fontId="25" fillId="0" borderId="19" xfId="0" applyFont="1" applyBorder="1"/>
    <xf numFmtId="2" fontId="23" fillId="0" borderId="47" xfId="0" applyNumberFormat="1" applyFont="1" applyBorder="1"/>
    <xf numFmtId="0" fontId="23" fillId="0" borderId="0" xfId="0" applyFont="1"/>
    <xf numFmtId="0" fontId="29" fillId="0" borderId="3" xfId="0" applyFont="1" applyBorder="1"/>
    <xf numFmtId="0" fontId="29" fillId="0" borderId="2" xfId="0" applyFont="1" applyBorder="1"/>
    <xf numFmtId="0" fontId="25" fillId="0" borderId="36" xfId="0" applyFont="1" applyBorder="1"/>
    <xf numFmtId="0" fontId="29" fillId="0" borderId="1" xfId="0" applyFont="1" applyBorder="1"/>
    <xf numFmtId="0" fontId="29" fillId="0" borderId="9" xfId="0" applyFont="1" applyBorder="1"/>
    <xf numFmtId="0" fontId="25" fillId="0" borderId="10" xfId="0" applyFont="1" applyBorder="1"/>
    <xf numFmtId="0" fontId="25" fillId="0" borderId="1" xfId="0" applyFont="1" applyBorder="1"/>
    <xf numFmtId="0" fontId="27" fillId="0" borderId="9" xfId="0" applyFont="1" applyFill="1" applyBorder="1"/>
    <xf numFmtId="0" fontId="25" fillId="0" borderId="39" xfId="0" applyFont="1" applyBorder="1"/>
    <xf numFmtId="0" fontId="29" fillId="0" borderId="40" xfId="0" applyFont="1" applyBorder="1"/>
    <xf numFmtId="0" fontId="29" fillId="0" borderId="39" xfId="0" applyFont="1" applyBorder="1"/>
    <xf numFmtId="0" fontId="29" fillId="0" borderId="38" xfId="0" applyFont="1" applyBorder="1"/>
    <xf numFmtId="0" fontId="25" fillId="0" borderId="35" xfId="0" applyFont="1" applyBorder="1"/>
    <xf numFmtId="0" fontId="25" fillId="0" borderId="34" xfId="0" applyFont="1" applyBorder="1"/>
    <xf numFmtId="0" fontId="29" fillId="0" borderId="35" xfId="0" applyFont="1" applyBorder="1"/>
    <xf numFmtId="0" fontId="29" fillId="0" borderId="34" xfId="0" applyFont="1" applyBorder="1"/>
    <xf numFmtId="0" fontId="30" fillId="0" borderId="34" xfId="0" applyFont="1" applyBorder="1"/>
    <xf numFmtId="0" fontId="30" fillId="0" borderId="33" xfId="0" applyFont="1" applyBorder="1"/>
    <xf numFmtId="2" fontId="23" fillId="0" borderId="11" xfId="0" applyNumberFormat="1" applyFont="1" applyBorder="1"/>
    <xf numFmtId="0" fontId="23" fillId="0" borderId="10" xfId="0" applyFont="1" applyBorder="1"/>
    <xf numFmtId="0" fontId="23" fillId="0" borderId="1" xfId="0" applyFont="1" applyBorder="1"/>
    <xf numFmtId="2" fontId="23" fillId="0" borderId="5" xfId="0" applyNumberFormat="1" applyFont="1" applyBorder="1"/>
    <xf numFmtId="0" fontId="23" fillId="0" borderId="4" xfId="0" applyFont="1" applyBorder="1"/>
    <xf numFmtId="0" fontId="23" fillId="0" borderId="3" xfId="0" applyFont="1" applyBorder="1"/>
    <xf numFmtId="0" fontId="29" fillId="0" borderId="0" xfId="0" applyFont="1"/>
    <xf numFmtId="0" fontId="29" fillId="0" borderId="14" xfId="0" applyFont="1" applyBorder="1"/>
    <xf numFmtId="0" fontId="29" fillId="0" borderId="13" xfId="0" applyFont="1" applyBorder="1"/>
    <xf numFmtId="0" fontId="29" fillId="0" borderId="0" xfId="0" applyFont="1" applyBorder="1"/>
    <xf numFmtId="0" fontId="29" fillId="0" borderId="7" xfId="0" applyFont="1" applyBorder="1"/>
    <xf numFmtId="0" fontId="29" fillId="0" borderId="10" xfId="0" applyFont="1" applyBorder="1"/>
    <xf numFmtId="0" fontId="25" fillId="0" borderId="10" xfId="0" applyFont="1" applyBorder="1" applyAlignment="1">
      <alignment horizontal="center"/>
    </xf>
    <xf numFmtId="0" fontId="25" fillId="0" borderId="9" xfId="0" applyFont="1" applyBorder="1" applyAlignment="1">
      <alignment horizontal="center"/>
    </xf>
    <xf numFmtId="0" fontId="25" fillId="0" borderId="48" xfId="0" applyFont="1" applyBorder="1"/>
    <xf numFmtId="0" fontId="26" fillId="0" borderId="40" xfId="0" applyFont="1" applyBorder="1"/>
    <xf numFmtId="0" fontId="26" fillId="0" borderId="39" xfId="0" applyFont="1" applyBorder="1"/>
    <xf numFmtId="0" fontId="26" fillId="0" borderId="38" xfId="0" applyFont="1" applyBorder="1"/>
    <xf numFmtId="0" fontId="25" fillId="0" borderId="49" xfId="0" applyFont="1" applyBorder="1"/>
    <xf numFmtId="0" fontId="26" fillId="0" borderId="35" xfId="0" applyFont="1" applyBorder="1"/>
    <xf numFmtId="0" fontId="26" fillId="0" borderId="34" xfId="0" applyFont="1" applyBorder="1"/>
    <xf numFmtId="0" fontId="26" fillId="0" borderId="33" xfId="0" applyFont="1" applyBorder="1"/>
    <xf numFmtId="0" fontId="29" fillId="0" borderId="4" xfId="0" applyFont="1" applyBorder="1"/>
    <xf numFmtId="0" fontId="31" fillId="0" borderId="7" xfId="0" applyFont="1" applyBorder="1"/>
    <xf numFmtId="0" fontId="31" fillId="0" borderId="0" xfId="0" applyFont="1"/>
    <xf numFmtId="0" fontId="30" fillId="0" borderId="40" xfId="0" applyFont="1" applyBorder="1"/>
    <xf numFmtId="0" fontId="30" fillId="0" borderId="39" xfId="0" applyFont="1" applyBorder="1"/>
    <xf numFmtId="2" fontId="23" fillId="0" borderId="50" xfId="0" applyNumberFormat="1" applyFont="1" applyBorder="1"/>
    <xf numFmtId="0" fontId="30" fillId="0" borderId="7" xfId="0" applyFont="1" applyBorder="1"/>
    <xf numFmtId="0" fontId="30" fillId="0" borderId="0" xfId="0" applyFont="1" applyBorder="1"/>
    <xf numFmtId="0" fontId="26" fillId="0" borderId="51" xfId="0" applyFont="1" applyBorder="1"/>
    <xf numFmtId="0" fontId="30" fillId="0" borderId="35" xfId="0" applyFont="1" applyBorder="1"/>
    <xf numFmtId="2" fontId="23" fillId="0" borderId="5" xfId="0" applyNumberFormat="1" applyFont="1" applyBorder="1" applyAlignment="1">
      <alignment horizontal="center"/>
    </xf>
    <xf numFmtId="0" fontId="23" fillId="0" borderId="2" xfId="0" applyFont="1" applyBorder="1"/>
    <xf numFmtId="2" fontId="29" fillId="0" borderId="8" xfId="0" applyNumberFormat="1" applyFont="1" applyBorder="1" applyAlignment="1">
      <alignment horizontal="center"/>
    </xf>
    <xf numFmtId="0" fontId="29" fillId="0" borderId="6" xfId="0" applyFont="1" applyBorder="1"/>
    <xf numFmtId="2" fontId="29" fillId="0" borderId="5" xfId="0" applyNumberFormat="1" applyFont="1" applyBorder="1"/>
    <xf numFmtId="0" fontId="25" fillId="0" borderId="46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26" fillId="0" borderId="17" xfId="0" applyFont="1" applyBorder="1" applyAlignment="1">
      <alignment horizontal="left"/>
    </xf>
    <xf numFmtId="0" fontId="26" fillId="0" borderId="16" xfId="0" applyFont="1" applyBorder="1" applyAlignment="1">
      <alignment horizontal="left"/>
    </xf>
    <xf numFmtId="0" fontId="25" fillId="0" borderId="16" xfId="0" applyFont="1" applyBorder="1" applyAlignment="1">
      <alignment horizontal="center"/>
    </xf>
    <xf numFmtId="0" fontId="0" fillId="0" borderId="0" xfId="0" applyAlignment="1">
      <alignment horizontal="right"/>
    </xf>
    <xf numFmtId="2" fontId="23" fillId="0" borderId="6" xfId="0" applyNumberFormat="1" applyFont="1" applyBorder="1" applyAlignment="1">
      <alignment horizontal="center"/>
    </xf>
    <xf numFmtId="2" fontId="23" fillId="0" borderId="7" xfId="0" applyNumberFormat="1" applyFont="1" applyBorder="1" applyAlignment="1">
      <alignment horizontal="center"/>
    </xf>
    <xf numFmtId="0" fontId="25" fillId="0" borderId="9" xfId="0" applyFon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25" fillId="0" borderId="9" xfId="0" applyFon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26" fillId="0" borderId="16" xfId="0" applyFont="1" applyBorder="1" applyAlignment="1">
      <alignment horizontal="left"/>
    </xf>
    <xf numFmtId="0" fontId="26" fillId="0" borderId="17" xfId="0" applyFont="1" applyBorder="1" applyAlignment="1">
      <alignment horizontal="left"/>
    </xf>
    <xf numFmtId="2" fontId="23" fillId="0" borderId="6" xfId="0" applyNumberFormat="1" applyFont="1" applyBorder="1" applyAlignment="1">
      <alignment horizontal="center"/>
    </xf>
    <xf numFmtId="2" fontId="23" fillId="0" borderId="7" xfId="0" applyNumberFormat="1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26" fillId="0" borderId="16" xfId="0" applyFont="1" applyBorder="1" applyAlignment="1">
      <alignment horizontal="left"/>
    </xf>
    <xf numFmtId="0" fontId="26" fillId="0" borderId="17" xfId="0" applyFont="1" applyBorder="1" applyAlignment="1">
      <alignment horizontal="left"/>
    </xf>
    <xf numFmtId="2" fontId="23" fillId="0" borderId="6" xfId="0" applyNumberFormat="1" applyFont="1" applyBorder="1" applyAlignment="1">
      <alignment horizontal="center"/>
    </xf>
    <xf numFmtId="2" fontId="23" fillId="0" borderId="7" xfId="0" applyNumberFormat="1" applyFont="1" applyBorder="1" applyAlignment="1">
      <alignment horizontal="center"/>
    </xf>
    <xf numFmtId="0" fontId="25" fillId="0" borderId="9" xfId="0" applyFon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25" fillId="0" borderId="9" xfId="0" applyFon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26" fillId="0" borderId="16" xfId="0" applyFont="1" applyBorder="1" applyAlignment="1">
      <alignment horizontal="left"/>
    </xf>
    <xf numFmtId="0" fontId="26" fillId="0" borderId="17" xfId="0" applyFont="1" applyBorder="1" applyAlignment="1">
      <alignment horizontal="left"/>
    </xf>
    <xf numFmtId="2" fontId="23" fillId="0" borderId="6" xfId="0" applyNumberFormat="1" applyFont="1" applyBorder="1" applyAlignment="1">
      <alignment horizontal="center"/>
    </xf>
    <xf numFmtId="2" fontId="23" fillId="0" borderId="7" xfId="0" applyNumberFormat="1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2" fontId="23" fillId="0" borderId="6" xfId="0" applyNumberFormat="1" applyFont="1" applyBorder="1" applyAlignment="1">
      <alignment horizontal="center"/>
    </xf>
    <xf numFmtId="2" fontId="23" fillId="0" borderId="7" xfId="0" applyNumberFormat="1" applyFont="1" applyBorder="1" applyAlignment="1">
      <alignment horizontal="center"/>
    </xf>
    <xf numFmtId="0" fontId="25" fillId="0" borderId="9" xfId="0" applyFont="1" applyBorder="1" applyAlignment="1">
      <alignment horizontal="center"/>
    </xf>
    <xf numFmtId="0" fontId="25" fillId="0" borderId="10" xfId="0" applyFont="1" applyBorder="1" applyAlignment="1">
      <alignment horizontal="center"/>
    </xf>
    <xf numFmtId="2" fontId="2" fillId="0" borderId="0" xfId="0" applyNumberFormat="1" applyFont="1"/>
    <xf numFmtId="0" fontId="13" fillId="0" borderId="38" xfId="0" applyFont="1" applyBorder="1" applyAlignment="1">
      <alignment horizontal="left"/>
    </xf>
    <xf numFmtId="0" fontId="13" fillId="0" borderId="39" xfId="0" applyFont="1" applyBorder="1" applyAlignment="1">
      <alignment horizontal="left"/>
    </xf>
    <xf numFmtId="0" fontId="13" fillId="0" borderId="40" xfId="0" applyFont="1" applyBorder="1" applyAlignment="1">
      <alignment horizontal="left"/>
    </xf>
    <xf numFmtId="164" fontId="14" fillId="0" borderId="45" xfId="1" applyNumberFormat="1" applyFont="1" applyBorder="1" applyAlignment="1">
      <alignment horizontal="center"/>
    </xf>
    <xf numFmtId="164" fontId="14" fillId="0" borderId="40" xfId="1" applyNumberFormat="1" applyFont="1" applyBorder="1" applyAlignment="1">
      <alignment horizontal="center"/>
    </xf>
    <xf numFmtId="0" fontId="4" fillId="0" borderId="16" xfId="0" applyFont="1" applyBorder="1" applyAlignment="1">
      <alignment horizontal="left"/>
    </xf>
    <xf numFmtId="0" fontId="4" fillId="0" borderId="17" xfId="0" applyFont="1" applyBorder="1" applyAlignment="1">
      <alignment horizontal="left"/>
    </xf>
    <xf numFmtId="0" fontId="4" fillId="0" borderId="18" xfId="0" applyFont="1" applyBorder="1" applyAlignment="1">
      <alignment horizontal="left"/>
    </xf>
    <xf numFmtId="2" fontId="3" fillId="0" borderId="19" xfId="0" applyNumberFormat="1" applyFont="1" applyBorder="1" applyAlignment="1">
      <alignment horizontal="center"/>
    </xf>
    <xf numFmtId="2" fontId="3" fillId="0" borderId="18" xfId="0" applyNumberFormat="1" applyFont="1" applyBorder="1" applyAlignment="1">
      <alignment horizontal="center"/>
    </xf>
    <xf numFmtId="0" fontId="13" fillId="0" borderId="21" xfId="0" applyFont="1" applyBorder="1" applyAlignment="1">
      <alignment horizontal="left"/>
    </xf>
    <xf numFmtId="0" fontId="13" fillId="0" borderId="22" xfId="0" applyFont="1" applyBorder="1" applyAlignment="1">
      <alignment horizontal="left"/>
    </xf>
    <xf numFmtId="0" fontId="13" fillId="0" borderId="23" xfId="0" applyFont="1" applyBorder="1" applyAlignment="1">
      <alignment horizontal="left"/>
    </xf>
    <xf numFmtId="2" fontId="14" fillId="0" borderId="24" xfId="0" applyNumberFormat="1" applyFont="1" applyBorder="1" applyAlignment="1">
      <alignment horizontal="center"/>
    </xf>
    <xf numFmtId="2" fontId="14" fillId="0" borderId="23" xfId="0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0" fontId="11" fillId="0" borderId="12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2" fontId="2" fillId="0" borderId="12" xfId="0" applyNumberFormat="1" applyFont="1" applyBorder="1" applyAlignment="1">
      <alignment horizontal="center"/>
    </xf>
    <xf numFmtId="2" fontId="2" fillId="0" borderId="14" xfId="0" applyNumberFormat="1" applyFont="1" applyBorder="1" applyAlignment="1">
      <alignment horizontal="center"/>
    </xf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2" fontId="3" fillId="0" borderId="2" xfId="0" applyNumberFormat="1" applyFont="1" applyBorder="1" applyAlignment="1">
      <alignment horizontal="center"/>
    </xf>
    <xf numFmtId="2" fontId="3" fillId="0" borderId="4" xfId="0" applyNumberFormat="1" applyFont="1" applyBorder="1" applyAlignment="1">
      <alignment horizontal="center"/>
    </xf>
    <xf numFmtId="2" fontId="0" fillId="0" borderId="6" xfId="0" applyNumberFormat="1" applyFont="1" applyBorder="1" applyAlignment="1">
      <alignment horizontal="center"/>
    </xf>
    <xf numFmtId="2" fontId="0" fillId="0" borderId="7" xfId="0" applyNumberFormat="1" applyFon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11" fillId="0" borderId="9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1" fillId="0" borderId="10" xfId="0" applyFont="1" applyBorder="1" applyAlignment="1">
      <alignment horizontal="left"/>
    </xf>
    <xf numFmtId="2" fontId="3" fillId="0" borderId="9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/>
    </xf>
    <xf numFmtId="2" fontId="0" fillId="0" borderId="2" xfId="0" applyNumberFormat="1" applyFont="1" applyBorder="1" applyAlignment="1">
      <alignment horizontal="center"/>
    </xf>
    <xf numFmtId="2" fontId="0" fillId="0" borderId="4" xfId="0" applyNumberFormat="1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2" fontId="3" fillId="0" borderId="6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/>
    </xf>
    <xf numFmtId="0" fontId="7" fillId="0" borderId="2" xfId="0" applyFont="1" applyBorder="1" applyAlignment="1">
      <alignment horizontal="left"/>
    </xf>
    <xf numFmtId="0" fontId="7" fillId="0" borderId="3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2" fontId="9" fillId="0" borderId="2" xfId="0" applyNumberFormat="1" applyFont="1" applyBorder="1" applyAlignment="1">
      <alignment horizontal="center"/>
    </xf>
    <xf numFmtId="2" fontId="9" fillId="0" borderId="4" xfId="0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4" fillId="0" borderId="12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0" fontId="4" fillId="0" borderId="12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2" fontId="3" fillId="0" borderId="12" xfId="0" applyNumberFormat="1" applyFont="1" applyBorder="1" applyAlignment="1">
      <alignment horizontal="center"/>
    </xf>
    <xf numFmtId="2" fontId="3" fillId="0" borderId="14" xfId="0" applyNumberFormat="1" applyFont="1" applyBorder="1" applyAlignment="1">
      <alignment horizontal="center"/>
    </xf>
    <xf numFmtId="164" fontId="14" fillId="0" borderId="24" xfId="1" applyNumberFormat="1" applyFont="1" applyBorder="1" applyAlignment="1">
      <alignment horizontal="center"/>
    </xf>
    <xf numFmtId="164" fontId="14" fillId="0" borderId="23" xfId="1" applyNumberFormat="1" applyFont="1" applyBorder="1" applyAlignment="1">
      <alignment horizontal="center"/>
    </xf>
    <xf numFmtId="164" fontId="14" fillId="0" borderId="29" xfId="1" applyNumberFormat="1" applyFont="1" applyBorder="1" applyAlignment="1">
      <alignment horizontal="center"/>
    </xf>
    <xf numFmtId="164" fontId="14" fillId="0" borderId="28" xfId="1" applyNumberFormat="1" applyFon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2" fontId="19" fillId="0" borderId="6" xfId="0" applyNumberFormat="1" applyFont="1" applyBorder="1" applyAlignment="1">
      <alignment horizontal="center"/>
    </xf>
    <xf numFmtId="2" fontId="19" fillId="0" borderId="7" xfId="0" applyNumberFormat="1" applyFont="1" applyBorder="1" applyAlignment="1">
      <alignment horizontal="center"/>
    </xf>
    <xf numFmtId="0" fontId="4" fillId="0" borderId="9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2" fontId="9" fillId="0" borderId="6" xfId="0" applyNumberFormat="1" applyFont="1" applyBorder="1" applyAlignment="1">
      <alignment horizontal="center"/>
    </xf>
    <xf numFmtId="2" fontId="9" fillId="0" borderId="7" xfId="0" applyNumberFormat="1" applyFont="1" applyBorder="1" applyAlignment="1">
      <alignment horizontal="center"/>
    </xf>
    <xf numFmtId="0" fontId="0" fillId="0" borderId="14" xfId="0" applyBorder="1" applyAlignment="1">
      <alignment horizontal="center"/>
    </xf>
    <xf numFmtId="164" fontId="14" fillId="0" borderId="43" xfId="1" applyNumberFormat="1" applyFont="1" applyBorder="1" applyAlignment="1">
      <alignment horizontal="center"/>
    </xf>
    <xf numFmtId="164" fontId="14" fillId="0" borderId="44" xfId="1" applyNumberFormat="1" applyFont="1" applyBorder="1" applyAlignment="1">
      <alignment horizontal="center"/>
    </xf>
    <xf numFmtId="164" fontId="18" fillId="0" borderId="29" xfId="1" applyNumberFormat="1" applyFont="1" applyBorder="1" applyAlignment="1">
      <alignment horizontal="center"/>
    </xf>
    <xf numFmtId="164" fontId="18" fillId="0" borderId="28" xfId="1" applyNumberFormat="1" applyFont="1" applyBorder="1" applyAlignment="1">
      <alignment horizontal="center"/>
    </xf>
    <xf numFmtId="164" fontId="18" fillId="0" borderId="24" xfId="1" applyNumberFormat="1" applyFont="1" applyBorder="1" applyAlignment="1">
      <alignment horizontal="center"/>
    </xf>
    <xf numFmtId="164" fontId="18" fillId="0" borderId="23" xfId="1" applyNumberFormat="1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2" fontId="2" fillId="0" borderId="4" xfId="0" applyNumberFormat="1" applyFont="1" applyBorder="1" applyAlignment="1">
      <alignment horizontal="center"/>
    </xf>
    <xf numFmtId="164" fontId="14" fillId="0" borderId="12" xfId="1" applyNumberFormat="1" applyFont="1" applyBorder="1" applyAlignment="1">
      <alignment horizontal="center"/>
    </xf>
    <xf numFmtId="164" fontId="14" fillId="0" borderId="14" xfId="1" applyNumberFormat="1" applyFont="1" applyBorder="1" applyAlignment="1">
      <alignment horizontal="center"/>
    </xf>
    <xf numFmtId="0" fontId="15" fillId="0" borderId="42" xfId="0" applyFont="1" applyBorder="1" applyAlignment="1">
      <alignment horizontal="left"/>
    </xf>
    <xf numFmtId="0" fontId="15" fillId="0" borderId="13" xfId="0" applyFont="1" applyBorder="1" applyAlignment="1">
      <alignment horizontal="left"/>
    </xf>
    <xf numFmtId="0" fontId="15" fillId="0" borderId="14" xfId="0" applyFont="1" applyBorder="1" applyAlignment="1">
      <alignment horizontal="left"/>
    </xf>
    <xf numFmtId="2" fontId="14" fillId="0" borderId="12" xfId="0" applyNumberFormat="1" applyFont="1" applyBorder="1" applyAlignment="1">
      <alignment horizontal="center"/>
    </xf>
    <xf numFmtId="2" fontId="14" fillId="0" borderId="14" xfId="0" applyNumberFormat="1" applyFont="1" applyBorder="1" applyAlignment="1">
      <alignment horizontal="center"/>
    </xf>
    <xf numFmtId="2" fontId="14" fillId="0" borderId="29" xfId="0" applyNumberFormat="1" applyFont="1" applyBorder="1" applyAlignment="1">
      <alignment horizontal="center"/>
    </xf>
    <xf numFmtId="2" fontId="14" fillId="0" borderId="28" xfId="0" applyNumberFormat="1" applyFont="1" applyBorder="1" applyAlignment="1">
      <alignment horizontal="center"/>
    </xf>
    <xf numFmtId="2" fontId="3" fillId="0" borderId="36" xfId="0" applyNumberFormat="1" applyFont="1" applyBorder="1" applyAlignment="1">
      <alignment horizontal="center"/>
    </xf>
    <xf numFmtId="2" fontId="3" fillId="0" borderId="35" xfId="0" applyNumberFormat="1" applyFont="1" applyBorder="1" applyAlignment="1">
      <alignment horizontal="center"/>
    </xf>
    <xf numFmtId="0" fontId="13" fillId="0" borderId="32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13" fillId="0" borderId="10" xfId="0" applyFont="1" applyBorder="1" applyAlignment="1">
      <alignment horizontal="left"/>
    </xf>
    <xf numFmtId="164" fontId="14" fillId="0" borderId="9" xfId="1" applyNumberFormat="1" applyFont="1" applyBorder="1" applyAlignment="1">
      <alignment horizontal="center"/>
    </xf>
    <xf numFmtId="164" fontId="14" fillId="0" borderId="10" xfId="1" applyNumberFormat="1" applyFont="1" applyBorder="1" applyAlignment="1">
      <alignment horizontal="center"/>
    </xf>
    <xf numFmtId="0" fontId="4" fillId="0" borderId="33" xfId="0" applyFont="1" applyBorder="1" applyAlignment="1">
      <alignment horizontal="left"/>
    </xf>
    <xf numFmtId="0" fontId="4" fillId="0" borderId="34" xfId="0" applyFont="1" applyBorder="1" applyAlignment="1">
      <alignment horizontal="left"/>
    </xf>
    <xf numFmtId="0" fontId="4" fillId="0" borderId="35" xfId="0" applyFont="1" applyBorder="1" applyAlignment="1">
      <alignment horizontal="left"/>
    </xf>
    <xf numFmtId="2" fontId="0" fillId="0" borderId="6" xfId="0" applyNumberFormat="1" applyBorder="1" applyAlignment="1">
      <alignment horizontal="left" wrapText="1"/>
    </xf>
    <xf numFmtId="2" fontId="0" fillId="0" borderId="0" xfId="0" applyNumberFormat="1" applyBorder="1" applyAlignment="1">
      <alignment horizontal="left" wrapText="1"/>
    </xf>
    <xf numFmtId="2" fontId="0" fillId="0" borderId="7" xfId="0" applyNumberFormat="1" applyBorder="1" applyAlignment="1">
      <alignment horizontal="left" wrapText="1"/>
    </xf>
    <xf numFmtId="2" fontId="3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0" fillId="0" borderId="0" xfId="0" applyBorder="1" applyAlignment="1">
      <alignment horizontal="center"/>
    </xf>
    <xf numFmtId="2" fontId="0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left"/>
    </xf>
    <xf numFmtId="2" fontId="2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2" fontId="9" fillId="0" borderId="0" xfId="0" applyNumberFormat="1" applyFont="1" applyBorder="1" applyAlignment="1">
      <alignment horizontal="center"/>
    </xf>
    <xf numFmtId="164" fontId="3" fillId="0" borderId="19" xfId="1" applyNumberFormat="1" applyFont="1" applyBorder="1" applyAlignment="1">
      <alignment horizontal="center"/>
    </xf>
    <xf numFmtId="164" fontId="3" fillId="0" borderId="18" xfId="1" applyNumberFormat="1" applyFont="1" applyBorder="1" applyAlignment="1">
      <alignment horizontal="center"/>
    </xf>
    <xf numFmtId="0" fontId="15" fillId="0" borderId="26" xfId="0" applyFont="1" applyBorder="1" applyAlignment="1">
      <alignment horizontal="left"/>
    </xf>
    <xf numFmtId="0" fontId="15" fillId="0" borderId="27" xfId="0" applyFont="1" applyBorder="1" applyAlignment="1">
      <alignment horizontal="left"/>
    </xf>
    <xf numFmtId="0" fontId="15" fillId="0" borderId="28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164" fontId="3" fillId="0" borderId="6" xfId="1" applyNumberFormat="1" applyFont="1" applyBorder="1" applyAlignment="1">
      <alignment horizontal="center"/>
    </xf>
    <xf numFmtId="164" fontId="3" fillId="0" borderId="7" xfId="1" applyNumberFormat="1" applyFont="1" applyBorder="1" applyAlignment="1">
      <alignment horizontal="center"/>
    </xf>
    <xf numFmtId="2" fontId="3" fillId="0" borderId="19" xfId="0" applyNumberFormat="1" applyFont="1" applyFill="1" applyBorder="1" applyAlignment="1">
      <alignment horizontal="center"/>
    </xf>
    <xf numFmtId="2" fontId="3" fillId="0" borderId="18" xfId="0" applyNumberFormat="1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165" fontId="3" fillId="0" borderId="12" xfId="0" applyNumberFormat="1" applyFont="1" applyBorder="1" applyAlignment="1">
      <alignment horizontal="center"/>
    </xf>
    <xf numFmtId="165" fontId="3" fillId="0" borderId="14" xfId="0" applyNumberFormat="1" applyFont="1" applyBorder="1" applyAlignment="1">
      <alignment horizontal="center"/>
    </xf>
    <xf numFmtId="0" fontId="7" fillId="0" borderId="6" xfId="0" applyFont="1" applyBorder="1" applyAlignment="1">
      <alignment horizontal="left"/>
    </xf>
    <xf numFmtId="0" fontId="7" fillId="0" borderId="7" xfId="0" applyFont="1" applyBorder="1" applyAlignment="1">
      <alignment horizontal="left"/>
    </xf>
    <xf numFmtId="0" fontId="14" fillId="0" borderId="1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8" fillId="0" borderId="14" xfId="0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2" fontId="3" fillId="0" borderId="15" xfId="0" applyNumberFormat="1" applyFont="1" applyBorder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13" fillId="0" borderId="16" xfId="0" applyFont="1" applyBorder="1" applyAlignment="1">
      <alignment horizontal="left"/>
    </xf>
    <xf numFmtId="0" fontId="13" fillId="0" borderId="17" xfId="0" applyFont="1" applyBorder="1" applyAlignment="1">
      <alignment horizontal="left"/>
    </xf>
    <xf numFmtId="0" fontId="13" fillId="0" borderId="18" xfId="0" applyFont="1" applyBorder="1" applyAlignment="1">
      <alignment horizontal="left"/>
    </xf>
    <xf numFmtId="2" fontId="14" fillId="0" borderId="9" xfId="0" applyNumberFormat="1" applyFont="1" applyBorder="1" applyAlignment="1">
      <alignment horizontal="center"/>
    </xf>
    <xf numFmtId="2" fontId="14" fillId="0" borderId="10" xfId="0" applyNumberFormat="1" applyFont="1" applyBorder="1" applyAlignment="1">
      <alignment horizontal="center"/>
    </xf>
    <xf numFmtId="0" fontId="11" fillId="0" borderId="21" xfId="0" applyFont="1" applyBorder="1" applyAlignment="1">
      <alignment horizontal="left"/>
    </xf>
    <xf numFmtId="0" fontId="11" fillId="0" borderId="22" xfId="0" applyFont="1" applyBorder="1" applyAlignment="1">
      <alignment horizontal="left"/>
    </xf>
    <xf numFmtId="0" fontId="11" fillId="0" borderId="23" xfId="0" applyFont="1" applyBorder="1" applyAlignment="1">
      <alignment horizontal="left"/>
    </xf>
    <xf numFmtId="2" fontId="3" fillId="0" borderId="24" xfId="0" applyNumberFormat="1" applyFont="1" applyBorder="1" applyAlignment="1">
      <alignment horizontal="center"/>
    </xf>
    <xf numFmtId="2" fontId="3" fillId="0" borderId="23" xfId="0" applyNumberFormat="1" applyFont="1" applyBorder="1" applyAlignment="1">
      <alignment horizontal="center"/>
    </xf>
    <xf numFmtId="0" fontId="11" fillId="0" borderId="26" xfId="0" applyFont="1" applyBorder="1" applyAlignment="1">
      <alignment horizontal="left"/>
    </xf>
    <xf numFmtId="0" fontId="11" fillId="0" borderId="27" xfId="0" applyFont="1" applyBorder="1" applyAlignment="1">
      <alignment horizontal="left"/>
    </xf>
    <xf numFmtId="0" fontId="11" fillId="0" borderId="28" xfId="0" applyFont="1" applyBorder="1" applyAlignment="1">
      <alignment horizontal="left"/>
    </xf>
    <xf numFmtId="2" fontId="3" fillId="0" borderId="29" xfId="0" applyNumberFormat="1" applyFont="1" applyBorder="1" applyAlignment="1">
      <alignment horizontal="center"/>
    </xf>
    <xf numFmtId="2" fontId="3" fillId="0" borderId="28" xfId="0" applyNumberFormat="1" applyFont="1" applyBorder="1" applyAlignment="1">
      <alignment horizontal="center"/>
    </xf>
    <xf numFmtId="0" fontId="25" fillId="0" borderId="2" xfId="0" applyFont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29" fillId="0" borderId="4" xfId="0" applyFont="1" applyBorder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7" xfId="0" applyFont="1" applyBorder="1" applyAlignment="1">
      <alignment horizontal="center"/>
    </xf>
    <xf numFmtId="0" fontId="25" fillId="0" borderId="9" xfId="0" applyFon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25" fillId="0" borderId="7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29" fillId="0" borderId="3" xfId="0" applyFont="1" applyBorder="1" applyAlignment="1">
      <alignment horizontal="center"/>
    </xf>
    <xf numFmtId="0" fontId="26" fillId="0" borderId="16" xfId="0" applyFont="1" applyBorder="1" applyAlignment="1">
      <alignment horizontal="left"/>
    </xf>
    <xf numFmtId="0" fontId="26" fillId="0" borderId="17" xfId="0" applyFont="1" applyBorder="1" applyAlignment="1">
      <alignment horizontal="left"/>
    </xf>
    <xf numFmtId="0" fontId="26" fillId="0" borderId="18" xfId="0" applyFont="1" applyBorder="1" applyAlignment="1">
      <alignment horizontal="left"/>
    </xf>
    <xf numFmtId="0" fontId="25" fillId="0" borderId="45" xfId="0" applyFont="1" applyBorder="1" applyAlignment="1">
      <alignment horizontal="center"/>
    </xf>
    <xf numFmtId="0" fontId="25" fillId="0" borderId="40" xfId="0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5" fillId="0" borderId="14" xfId="0" applyFont="1" applyBorder="1" applyAlignment="1">
      <alignment horizontal="center"/>
    </xf>
    <xf numFmtId="2" fontId="24" fillId="0" borderId="16" xfId="0" applyNumberFormat="1" applyFont="1" applyBorder="1" applyAlignment="1">
      <alignment horizontal="center"/>
    </xf>
    <xf numFmtId="2" fontId="24" fillId="0" borderId="46" xfId="0" applyNumberFormat="1" applyFont="1" applyBorder="1" applyAlignment="1">
      <alignment horizontal="center"/>
    </xf>
    <xf numFmtId="0" fontId="25" fillId="0" borderId="24" xfId="0" applyFont="1" applyBorder="1" applyAlignment="1">
      <alignment horizontal="center"/>
    </xf>
    <xf numFmtId="0" fontId="25" fillId="0" borderId="23" xfId="0" applyFont="1" applyBorder="1" applyAlignment="1">
      <alignment horizontal="center"/>
    </xf>
    <xf numFmtId="0" fontId="25" fillId="0" borderId="29" xfId="0" applyFont="1" applyBorder="1" applyAlignment="1">
      <alignment horizontal="center"/>
    </xf>
    <xf numFmtId="0" fontId="25" fillId="0" borderId="28" xfId="0" applyFont="1" applyBorder="1" applyAlignment="1">
      <alignment horizontal="center"/>
    </xf>
    <xf numFmtId="0" fontId="27" fillId="0" borderId="6" xfId="0" applyFont="1" applyBorder="1" applyAlignment="1">
      <alignment horizontal="left"/>
    </xf>
    <xf numFmtId="0" fontId="27" fillId="0" borderId="0" xfId="0" applyFont="1" applyBorder="1" applyAlignment="1">
      <alignment horizontal="left"/>
    </xf>
    <xf numFmtId="0" fontId="27" fillId="0" borderId="7" xfId="0" applyFont="1" applyBorder="1" applyAlignment="1">
      <alignment horizontal="left"/>
    </xf>
    <xf numFmtId="0" fontId="25" fillId="0" borderId="19" xfId="0" applyFont="1" applyBorder="1" applyAlignment="1">
      <alignment horizontal="center"/>
    </xf>
    <xf numFmtId="0" fontId="25" fillId="0" borderId="18" xfId="0" applyFont="1" applyBorder="1" applyAlignment="1">
      <alignment horizontal="center"/>
    </xf>
    <xf numFmtId="0" fontId="25" fillId="0" borderId="36" xfId="0" applyFont="1" applyBorder="1" applyAlignment="1">
      <alignment horizontal="center"/>
    </xf>
    <xf numFmtId="0" fontId="25" fillId="0" borderId="35" xfId="0" applyFont="1" applyBorder="1" applyAlignment="1">
      <alignment horizontal="center"/>
    </xf>
    <xf numFmtId="0" fontId="29" fillId="0" borderId="9" xfId="0" applyFont="1" applyBorder="1" applyAlignment="1">
      <alignment horizontal="center"/>
    </xf>
    <xf numFmtId="0" fontId="29" fillId="0" borderId="10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28" fillId="0" borderId="33" xfId="0" applyFont="1" applyBorder="1" applyAlignment="1">
      <alignment horizontal="center"/>
    </xf>
    <xf numFmtId="0" fontId="28" fillId="0" borderId="35" xfId="0" applyFont="1" applyBorder="1" applyAlignment="1">
      <alignment horizontal="center"/>
    </xf>
    <xf numFmtId="0" fontId="23" fillId="0" borderId="36" xfId="0" applyFont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31" fillId="0" borderId="29" xfId="0" applyFont="1" applyBorder="1" applyAlignment="1">
      <alignment horizontal="center"/>
    </xf>
    <xf numFmtId="0" fontId="31" fillId="0" borderId="28" xfId="0" applyFont="1" applyBorder="1" applyAlignment="1">
      <alignment horizontal="center"/>
    </xf>
    <xf numFmtId="0" fontId="23" fillId="0" borderId="29" xfId="0" applyFont="1" applyBorder="1" applyAlignment="1">
      <alignment horizontal="center"/>
    </xf>
    <xf numFmtId="0" fontId="23" fillId="0" borderId="28" xfId="0" applyFont="1" applyBorder="1" applyAlignment="1">
      <alignment horizontal="center"/>
    </xf>
    <xf numFmtId="0" fontId="28" fillId="0" borderId="36" xfId="0" applyFont="1" applyBorder="1" applyAlignment="1">
      <alignment horizontal="center"/>
    </xf>
    <xf numFmtId="2" fontId="23" fillId="0" borderId="6" xfId="0" applyNumberFormat="1" applyFont="1" applyBorder="1" applyAlignment="1">
      <alignment horizontal="center"/>
    </xf>
    <xf numFmtId="2" fontId="23" fillId="0" borderId="7" xfId="0" applyNumberFormat="1" applyFont="1" applyBorder="1" applyAlignment="1">
      <alignment horizontal="center"/>
    </xf>
    <xf numFmtId="2" fontId="23" fillId="0" borderId="45" xfId="0" applyNumberFormat="1" applyFont="1" applyBorder="1" applyAlignment="1">
      <alignment horizontal="center"/>
    </xf>
    <xf numFmtId="2" fontId="23" fillId="0" borderId="40" xfId="0" applyNumberFormat="1" applyFont="1" applyBorder="1" applyAlignment="1">
      <alignment horizontal="center"/>
    </xf>
    <xf numFmtId="2" fontId="28" fillId="0" borderId="19" xfId="0" applyNumberFormat="1" applyFont="1" applyFill="1" applyBorder="1" applyAlignment="1">
      <alignment horizontal="center"/>
    </xf>
    <xf numFmtId="2" fontId="28" fillId="0" borderId="18" xfId="0" applyNumberFormat="1" applyFont="1" applyFill="1" applyBorder="1" applyAlignment="1">
      <alignment horizontal="center"/>
    </xf>
    <xf numFmtId="2" fontId="28" fillId="0" borderId="19" xfId="0" applyNumberFormat="1" applyFont="1" applyBorder="1" applyAlignment="1">
      <alignment horizontal="center"/>
    </xf>
    <xf numFmtId="2" fontId="28" fillId="0" borderId="18" xfId="0" applyNumberFormat="1" applyFont="1" applyBorder="1" applyAlignment="1">
      <alignment horizontal="center"/>
    </xf>
    <xf numFmtId="2" fontId="23" fillId="0" borderId="36" xfId="0" applyNumberFormat="1" applyFont="1" applyBorder="1" applyAlignment="1">
      <alignment horizontal="center"/>
    </xf>
    <xf numFmtId="2" fontId="23" fillId="0" borderId="35" xfId="0" applyNumberFormat="1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2" fontId="28" fillId="0" borderId="36" xfId="0" applyNumberFormat="1" applyFont="1" applyBorder="1" applyAlignment="1">
      <alignment horizontal="center"/>
    </xf>
    <xf numFmtId="2" fontId="28" fillId="0" borderId="16" xfId="0" applyNumberFormat="1" applyFont="1" applyBorder="1" applyAlignment="1">
      <alignment horizontal="center"/>
    </xf>
    <xf numFmtId="0" fontId="23" fillId="0" borderId="45" xfId="0" applyFont="1" applyBorder="1" applyAlignment="1">
      <alignment horizontal="center"/>
    </xf>
    <xf numFmtId="0" fontId="23" fillId="0" borderId="40" xfId="0" applyFont="1" applyBorder="1" applyAlignment="1">
      <alignment horizontal="center"/>
    </xf>
    <xf numFmtId="0" fontId="24" fillId="0" borderId="16" xfId="0" applyFont="1" applyBorder="1" applyAlignment="1">
      <alignment horizontal="left"/>
    </xf>
    <xf numFmtId="0" fontId="24" fillId="0" borderId="17" xfId="0" applyFont="1" applyBorder="1" applyAlignment="1">
      <alignment horizontal="left"/>
    </xf>
    <xf numFmtId="49" fontId="26" fillId="0" borderId="16" xfId="0" applyNumberFormat="1" applyFont="1" applyBorder="1" applyAlignment="1">
      <alignment horizontal="left"/>
    </xf>
    <xf numFmtId="49" fontId="26" fillId="0" borderId="17" xfId="0" applyNumberFormat="1" applyFont="1" applyBorder="1" applyAlignment="1">
      <alignment horizontal="left"/>
    </xf>
    <xf numFmtId="49" fontId="26" fillId="0" borderId="18" xfId="0" applyNumberFormat="1" applyFont="1" applyBorder="1" applyAlignment="1">
      <alignment horizontal="left"/>
    </xf>
    <xf numFmtId="0" fontId="26" fillId="0" borderId="46" xfId="0" applyFont="1" applyBorder="1" applyAlignment="1">
      <alignment horizontal="left"/>
    </xf>
    <xf numFmtId="0" fontId="25" fillId="0" borderId="16" xfId="0" applyFont="1" applyBorder="1" applyAlignment="1">
      <alignment horizontal="center"/>
    </xf>
    <xf numFmtId="0" fontId="25" fillId="0" borderId="17" xfId="0" applyFont="1" applyBorder="1" applyAlignment="1">
      <alignment horizontal="center"/>
    </xf>
    <xf numFmtId="0" fontId="28" fillId="0" borderId="16" xfId="0" applyFont="1" applyBorder="1" applyAlignment="1">
      <alignment horizontal="center"/>
    </xf>
    <xf numFmtId="0" fontId="28" fillId="0" borderId="46" xfId="0" applyFont="1" applyBorder="1" applyAlignment="1">
      <alignment horizontal="center"/>
    </xf>
    <xf numFmtId="0" fontId="23" fillId="0" borderId="16" xfId="0" applyFont="1" applyBorder="1" applyAlignment="1">
      <alignment horizontal="center"/>
    </xf>
    <xf numFmtId="0" fontId="23" fillId="0" borderId="46" xfId="0" applyFont="1" applyBorder="1" applyAlignment="1">
      <alignment horizontal="center"/>
    </xf>
    <xf numFmtId="0" fontId="25" fillId="0" borderId="2" xfId="0" applyFont="1" applyFill="1" applyBorder="1" applyAlignment="1">
      <alignment horizontal="center"/>
    </xf>
    <xf numFmtId="0" fontId="25" fillId="0" borderId="4" xfId="0" applyFont="1" applyFill="1" applyBorder="1" applyAlignment="1">
      <alignment horizontal="center"/>
    </xf>
    <xf numFmtId="2" fontId="24" fillId="0" borderId="17" xfId="0" applyNumberFormat="1" applyFont="1" applyBorder="1" applyAlignment="1">
      <alignment horizontal="center"/>
    </xf>
    <xf numFmtId="2" fontId="24" fillId="0" borderId="18" xfId="0" applyNumberFormat="1" applyFont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27" fillId="0" borderId="45" xfId="0" applyFont="1" applyBorder="1" applyAlignment="1">
      <alignment horizontal="left"/>
    </xf>
    <xf numFmtId="0" fontId="27" fillId="0" borderId="39" xfId="0" applyFont="1" applyBorder="1" applyAlignment="1">
      <alignment horizontal="left"/>
    </xf>
    <xf numFmtId="0" fontId="27" fillId="0" borderId="40" xfId="0" applyFont="1" applyBorder="1" applyAlignment="1">
      <alignment horizontal="left"/>
    </xf>
    <xf numFmtId="0" fontId="24" fillId="0" borderId="46" xfId="0" applyFont="1" applyBorder="1" applyAlignment="1">
      <alignment horizontal="left"/>
    </xf>
    <xf numFmtId="2" fontId="28" fillId="0" borderId="35" xfId="0" applyNumberFormat="1" applyFont="1" applyBorder="1" applyAlignment="1">
      <alignment horizontal="center"/>
    </xf>
    <xf numFmtId="2" fontId="28" fillId="0" borderId="46" xfId="0" applyNumberFormat="1" applyFont="1" applyBorder="1" applyAlignment="1">
      <alignment horizontal="center"/>
    </xf>
    <xf numFmtId="0" fontId="28" fillId="2" borderId="19" xfId="0" applyFont="1" applyFill="1" applyBorder="1" applyAlignment="1">
      <alignment horizontal="center"/>
    </xf>
    <xf numFmtId="0" fontId="28" fillId="2" borderId="18" xfId="0" applyFont="1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2452"/>
  <sheetViews>
    <sheetView workbookViewId="0">
      <selection activeCell="Q31" sqref="Q31"/>
    </sheetView>
  </sheetViews>
  <sheetFormatPr defaultRowHeight="15"/>
  <cols>
    <col min="13" max="13" width="11.85546875" customWidth="1"/>
  </cols>
  <sheetData>
    <row r="1" spans="1:13">
      <c r="A1" s="156"/>
      <c r="B1" s="156"/>
      <c r="C1" s="156"/>
      <c r="D1" s="156"/>
      <c r="E1" s="156"/>
      <c r="F1" s="156"/>
      <c r="G1" s="156"/>
      <c r="H1" s="156"/>
      <c r="I1" s="9"/>
      <c r="J1" s="57"/>
      <c r="K1" s="159"/>
      <c r="L1" s="159"/>
      <c r="M1" s="57"/>
    </row>
    <row r="2" spans="1:13">
      <c r="A2" s="481" t="s">
        <v>0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1"/>
    </row>
    <row r="3" spans="1:13">
      <c r="A3" s="482" t="s">
        <v>1</v>
      </c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</row>
    <row r="4" spans="1:13">
      <c r="A4" s="483" t="s">
        <v>165</v>
      </c>
      <c r="B4" s="483"/>
      <c r="C4" s="483"/>
      <c r="D4" s="483"/>
      <c r="E4" s="483"/>
      <c r="F4" s="483"/>
      <c r="G4" s="483"/>
      <c r="H4" s="483"/>
      <c r="I4" s="483"/>
      <c r="J4" s="483"/>
      <c r="K4" s="483"/>
      <c r="L4" s="483"/>
      <c r="M4" s="483"/>
    </row>
    <row r="5" spans="1:13">
      <c r="A5" s="2"/>
      <c r="B5" s="3"/>
      <c r="C5" s="3" t="s">
        <v>2</v>
      </c>
      <c r="D5" s="3"/>
      <c r="E5" s="3"/>
      <c r="F5" s="3"/>
      <c r="G5" s="3"/>
      <c r="H5" s="4"/>
      <c r="I5" s="3" t="s">
        <v>3</v>
      </c>
      <c r="J5" s="4"/>
      <c r="K5" s="5" t="s">
        <v>4</v>
      </c>
      <c r="L5" s="6"/>
      <c r="M5" s="7"/>
    </row>
    <row r="6" spans="1:13">
      <c r="A6" s="8" t="s">
        <v>166</v>
      </c>
      <c r="B6" s="9"/>
      <c r="C6" s="9"/>
      <c r="D6" s="9"/>
      <c r="E6" s="9"/>
      <c r="F6" s="9"/>
      <c r="G6" s="9"/>
      <c r="H6" s="10"/>
      <c r="I6" s="9"/>
      <c r="J6" s="10"/>
      <c r="K6" s="11" t="s">
        <v>5</v>
      </c>
      <c r="L6" s="12"/>
      <c r="M6" s="13" t="s">
        <v>6</v>
      </c>
    </row>
    <row r="7" spans="1:13">
      <c r="A7" s="14"/>
      <c r="B7" s="15"/>
      <c r="C7" s="15"/>
      <c r="D7" s="15"/>
      <c r="E7" s="15"/>
      <c r="F7" s="15"/>
      <c r="G7" s="15"/>
      <c r="H7" s="16"/>
      <c r="I7" s="472" t="s">
        <v>7</v>
      </c>
      <c r="J7" s="473"/>
      <c r="K7" s="15" t="s">
        <v>8</v>
      </c>
      <c r="L7" s="16"/>
      <c r="M7" s="17" t="s">
        <v>9</v>
      </c>
    </row>
    <row r="8" spans="1:13">
      <c r="A8" s="474" t="s">
        <v>159</v>
      </c>
      <c r="B8" s="475"/>
      <c r="C8" s="475"/>
      <c r="D8" s="475"/>
      <c r="E8" s="475"/>
      <c r="F8" s="475"/>
      <c r="G8" s="475"/>
      <c r="H8" s="476"/>
      <c r="I8" s="477">
        <v>375.2</v>
      </c>
      <c r="J8" s="478"/>
      <c r="K8" s="479">
        <f>K10+K11</f>
        <v>9.75</v>
      </c>
      <c r="L8" s="480"/>
      <c r="M8" s="21">
        <f>M10+M11</f>
        <v>43898.400000000001</v>
      </c>
    </row>
    <row r="9" spans="1:13">
      <c r="A9" s="22" t="s">
        <v>10</v>
      </c>
      <c r="F9" s="9"/>
      <c r="H9" s="10"/>
      <c r="I9" s="2"/>
      <c r="J9" s="4"/>
      <c r="K9" s="3"/>
      <c r="L9" s="4"/>
      <c r="M9" s="7"/>
    </row>
    <row r="10" spans="1:13">
      <c r="A10" s="22" t="s">
        <v>11</v>
      </c>
      <c r="F10" s="9"/>
      <c r="H10" s="10"/>
      <c r="I10" s="8"/>
      <c r="J10" s="10"/>
      <c r="K10" s="450">
        <v>5.36</v>
      </c>
      <c r="L10" s="451"/>
      <c r="M10" s="23">
        <f>K10*I8*12</f>
        <v>24132.864000000001</v>
      </c>
    </row>
    <row r="11" spans="1:13">
      <c r="A11" s="22" t="s">
        <v>12</v>
      </c>
      <c r="B11" s="24"/>
      <c r="C11" s="24"/>
      <c r="D11" s="24"/>
      <c r="E11" s="24"/>
      <c r="F11" s="25"/>
      <c r="G11" s="24"/>
      <c r="H11" s="26"/>
      <c r="I11" s="14"/>
      <c r="J11" s="16"/>
      <c r="K11" s="492">
        <v>4.3899999999999997</v>
      </c>
      <c r="L11" s="493"/>
      <c r="M11" s="21">
        <f>K11*I8*12</f>
        <v>19765.536</v>
      </c>
    </row>
    <row r="12" spans="1:13">
      <c r="A12" s="464" t="s">
        <v>13</v>
      </c>
      <c r="B12" s="465"/>
      <c r="C12" s="465"/>
      <c r="D12" s="465"/>
      <c r="E12" s="465"/>
      <c r="F12" s="465"/>
      <c r="G12" s="465"/>
      <c r="H12" s="466"/>
      <c r="I12" s="182" t="s">
        <v>14</v>
      </c>
      <c r="J12" s="183"/>
      <c r="K12" s="9"/>
      <c r="L12" s="10"/>
      <c r="M12" s="23"/>
    </row>
    <row r="13" spans="1:13">
      <c r="A13" s="8"/>
      <c r="B13" s="9"/>
      <c r="C13" s="9"/>
      <c r="D13" s="9"/>
      <c r="E13" s="9"/>
      <c r="F13" s="9"/>
      <c r="G13" s="9"/>
      <c r="H13" s="10"/>
      <c r="I13" s="182" t="s">
        <v>15</v>
      </c>
      <c r="J13" s="183"/>
      <c r="K13" s="9"/>
      <c r="L13" s="10"/>
      <c r="M13" s="23"/>
    </row>
    <row r="14" spans="1:13">
      <c r="A14" s="8"/>
      <c r="B14" s="9"/>
      <c r="C14" s="9"/>
      <c r="D14" s="9"/>
      <c r="E14" s="9"/>
      <c r="F14" s="9"/>
      <c r="G14" s="9"/>
      <c r="H14" s="10"/>
      <c r="I14" s="182" t="s">
        <v>16</v>
      </c>
      <c r="J14" s="183"/>
      <c r="K14" s="462">
        <v>1.31</v>
      </c>
      <c r="L14" s="463"/>
      <c r="M14" s="23">
        <f>K14*12*I8</f>
        <v>5898.1440000000002</v>
      </c>
    </row>
    <row r="15" spans="1:13">
      <c r="A15" s="8"/>
      <c r="B15" s="9"/>
      <c r="C15" s="9"/>
      <c r="D15" s="9"/>
      <c r="E15" s="9"/>
      <c r="F15" s="9"/>
      <c r="G15" s="9"/>
      <c r="H15" s="10"/>
      <c r="I15" s="182" t="s">
        <v>17</v>
      </c>
      <c r="J15" s="183"/>
      <c r="K15" s="9"/>
      <c r="L15" s="10"/>
      <c r="M15" s="23"/>
    </row>
    <row r="16" spans="1:13">
      <c r="A16" s="14"/>
      <c r="B16" s="15"/>
      <c r="C16" s="15"/>
      <c r="D16" s="15"/>
      <c r="E16" s="15"/>
      <c r="F16" s="15"/>
      <c r="G16" s="15"/>
      <c r="H16" s="16"/>
      <c r="I16" s="184" t="s">
        <v>18</v>
      </c>
      <c r="J16" s="185"/>
      <c r="K16" s="15"/>
      <c r="L16" s="16"/>
      <c r="M16" s="21"/>
    </row>
    <row r="17" spans="1:13">
      <c r="A17" s="474" t="s">
        <v>67</v>
      </c>
      <c r="B17" s="475"/>
      <c r="C17" s="475"/>
      <c r="D17" s="475"/>
      <c r="E17" s="475"/>
      <c r="F17" s="475"/>
      <c r="G17" s="475"/>
      <c r="H17" s="476"/>
      <c r="I17" s="28" t="s">
        <v>19</v>
      </c>
      <c r="J17" s="29"/>
      <c r="K17" s="486">
        <v>4.22</v>
      </c>
      <c r="L17" s="487"/>
      <c r="M17" s="30">
        <f>K17*12*I8</f>
        <v>19000.128000000001</v>
      </c>
    </row>
    <row r="18" spans="1:13" ht="15.75">
      <c r="A18" s="438" t="s">
        <v>167</v>
      </c>
      <c r="B18" s="439"/>
      <c r="C18" s="439"/>
      <c r="D18" s="439"/>
      <c r="E18" s="439"/>
      <c r="F18" s="439"/>
      <c r="G18" s="439"/>
      <c r="H18" s="440"/>
      <c r="I18" s="34"/>
      <c r="J18" s="29"/>
      <c r="K18" s="486">
        <f>K19+K20+K22+K24+K25</f>
        <v>2.1599999999999993</v>
      </c>
      <c r="L18" s="487"/>
      <c r="M18" s="35">
        <f>M19+M20+M22+M24+M25</f>
        <v>9725.1839999999975</v>
      </c>
    </row>
    <row r="19" spans="1:13">
      <c r="A19" s="36" t="s">
        <v>56</v>
      </c>
      <c r="B19" s="37"/>
      <c r="C19" s="38"/>
      <c r="D19" s="38"/>
      <c r="E19" s="38"/>
      <c r="F19" s="38"/>
      <c r="G19" s="38"/>
      <c r="H19" s="10"/>
      <c r="I19" s="434" t="s">
        <v>30</v>
      </c>
      <c r="J19" s="435"/>
      <c r="K19" s="457">
        <v>0.59</v>
      </c>
      <c r="L19" s="458"/>
      <c r="M19" s="23">
        <f>K19*12*I8</f>
        <v>2656.4160000000002</v>
      </c>
    </row>
    <row r="20" spans="1:13">
      <c r="A20" s="36" t="s">
        <v>31</v>
      </c>
      <c r="B20" s="37"/>
      <c r="C20" s="38"/>
      <c r="D20" s="38"/>
      <c r="E20" s="38"/>
      <c r="F20" s="38"/>
      <c r="G20" s="38"/>
      <c r="H20" s="10"/>
      <c r="I20" s="434" t="s">
        <v>57</v>
      </c>
      <c r="J20" s="435"/>
      <c r="K20" s="448">
        <v>1.4</v>
      </c>
      <c r="L20" s="449"/>
      <c r="M20" s="23">
        <f>K20*12*I8</f>
        <v>6303.3599999999988</v>
      </c>
    </row>
    <row r="21" spans="1:13">
      <c r="A21" s="36" t="s">
        <v>33</v>
      </c>
      <c r="B21" s="37"/>
      <c r="C21" s="38"/>
      <c r="D21" s="38"/>
      <c r="E21" s="38"/>
      <c r="F21" s="38"/>
      <c r="G21" s="38"/>
      <c r="H21" s="10"/>
      <c r="I21" s="39"/>
      <c r="J21" s="12"/>
      <c r="K21" s="163"/>
      <c r="L21" s="146"/>
      <c r="M21" s="23"/>
    </row>
    <row r="22" spans="1:13">
      <c r="A22" s="36" t="s">
        <v>34</v>
      </c>
      <c r="B22" s="37"/>
      <c r="C22" s="38"/>
      <c r="D22" s="38"/>
      <c r="E22" s="38"/>
      <c r="F22" s="38"/>
      <c r="G22" s="38"/>
      <c r="H22" s="10"/>
      <c r="I22" s="434" t="s">
        <v>35</v>
      </c>
      <c r="J22" s="435"/>
      <c r="K22" s="448">
        <v>0.11</v>
      </c>
      <c r="L22" s="449"/>
      <c r="M22" s="23">
        <f>K22*12*I8</f>
        <v>495.26400000000001</v>
      </c>
    </row>
    <row r="23" spans="1:13">
      <c r="A23" s="36" t="s">
        <v>36</v>
      </c>
      <c r="B23" s="37"/>
      <c r="C23" s="38"/>
      <c r="D23" s="38"/>
      <c r="E23" s="38"/>
      <c r="F23" s="38"/>
      <c r="G23" s="38"/>
      <c r="H23" s="10"/>
      <c r="I23" s="39"/>
      <c r="J23" s="12"/>
      <c r="K23" s="163"/>
      <c r="L23" s="146"/>
      <c r="M23" s="23"/>
    </row>
    <row r="24" spans="1:13">
      <c r="A24" s="36" t="s">
        <v>37</v>
      </c>
      <c r="B24" s="37"/>
      <c r="C24" s="38"/>
      <c r="D24" s="38"/>
      <c r="E24" s="38"/>
      <c r="F24" s="38"/>
      <c r="G24" s="38"/>
      <c r="H24" s="10"/>
      <c r="I24" s="434" t="s">
        <v>19</v>
      </c>
      <c r="J24" s="435"/>
      <c r="K24" s="448">
        <v>0.03</v>
      </c>
      <c r="L24" s="449"/>
      <c r="M24" s="23">
        <f>K24*12*I8</f>
        <v>135.072</v>
      </c>
    </row>
    <row r="25" spans="1:13">
      <c r="A25" s="42" t="s">
        <v>168</v>
      </c>
      <c r="B25" s="37"/>
      <c r="C25" s="38"/>
      <c r="D25" s="38"/>
      <c r="E25" s="38"/>
      <c r="F25" s="38"/>
      <c r="G25" s="38"/>
      <c r="H25" s="10"/>
      <c r="I25" s="434" t="s">
        <v>19</v>
      </c>
      <c r="J25" s="435"/>
      <c r="K25" s="436">
        <v>0.03</v>
      </c>
      <c r="L25" s="437"/>
      <c r="M25" s="21">
        <f>K25*12*I8</f>
        <v>135.072</v>
      </c>
    </row>
    <row r="26" spans="1:13" ht="15.75">
      <c r="A26" s="443" t="s">
        <v>169</v>
      </c>
      <c r="B26" s="444"/>
      <c r="C26" s="444"/>
      <c r="D26" s="444"/>
      <c r="E26" s="444"/>
      <c r="F26" s="444"/>
      <c r="G26" s="444"/>
      <c r="H26" s="445"/>
      <c r="I26" s="186" t="s">
        <v>55</v>
      </c>
      <c r="J26" s="4"/>
      <c r="K26" s="513">
        <v>0.17</v>
      </c>
      <c r="L26" s="514"/>
      <c r="M26" s="48">
        <f>K26*12*I8</f>
        <v>765.40800000000002</v>
      </c>
    </row>
    <row r="27" spans="1:13" ht="16.5" thickBot="1">
      <c r="A27" s="443" t="s">
        <v>39</v>
      </c>
      <c r="B27" s="444"/>
      <c r="C27" s="444"/>
      <c r="D27" s="444"/>
      <c r="E27" s="444"/>
      <c r="F27" s="444"/>
      <c r="G27" s="444"/>
      <c r="H27" s="445"/>
      <c r="I27" s="3"/>
      <c r="J27" s="4"/>
      <c r="K27" s="446">
        <f>2.51+2.5</f>
        <v>5.01</v>
      </c>
      <c r="L27" s="447"/>
      <c r="M27" s="48">
        <f>K27*12*I8</f>
        <v>22557.023999999998</v>
      </c>
    </row>
    <row r="28" spans="1:13" ht="15.75" thickBot="1">
      <c r="A28" s="531" t="s">
        <v>40</v>
      </c>
      <c r="B28" s="532"/>
      <c r="C28" s="532"/>
      <c r="D28" s="532"/>
      <c r="E28" s="532"/>
      <c r="F28" s="532"/>
      <c r="G28" s="532"/>
      <c r="H28" s="533"/>
      <c r="I28" s="187"/>
      <c r="J28" s="188"/>
      <c r="K28" s="524">
        <f>K10+K11+K14+K17+K26+K18+K27</f>
        <v>22.619999999999997</v>
      </c>
      <c r="L28" s="525"/>
      <c r="M28" s="189">
        <f>M8+M14+M17+M18+M26+M27</f>
        <v>101844.288</v>
      </c>
    </row>
    <row r="29" spans="1:13" ht="15.75" thickBot="1">
      <c r="A29" s="134" t="s">
        <v>77</v>
      </c>
      <c r="B29" s="135"/>
      <c r="C29" s="135"/>
      <c r="D29" s="135"/>
      <c r="E29" s="135"/>
      <c r="F29" s="135"/>
      <c r="G29" s="135"/>
      <c r="H29" s="136"/>
      <c r="I29" s="49"/>
      <c r="J29" s="50"/>
      <c r="K29" s="427">
        <f>K30+K31</f>
        <v>13.82</v>
      </c>
      <c r="L29" s="428"/>
      <c r="M29" s="51">
        <f>M30+M31</f>
        <v>62223.167999999991</v>
      </c>
    </row>
    <row r="30" spans="1:13">
      <c r="A30" s="526" t="s">
        <v>170</v>
      </c>
      <c r="B30" s="527"/>
      <c r="C30" s="527"/>
      <c r="D30" s="527"/>
      <c r="E30" s="527"/>
      <c r="F30" s="527"/>
      <c r="G30" s="527"/>
      <c r="H30" s="528"/>
      <c r="I30" s="15"/>
      <c r="J30" s="190"/>
      <c r="K30" s="529">
        <v>11.28</v>
      </c>
      <c r="L30" s="530"/>
      <c r="M30" s="92">
        <f>K30*I8*12</f>
        <v>50787.071999999993</v>
      </c>
    </row>
    <row r="31" spans="1:13" ht="15.75" thickBot="1">
      <c r="A31" s="191" t="s">
        <v>171</v>
      </c>
      <c r="B31" s="192"/>
      <c r="C31" s="192"/>
      <c r="D31" s="192"/>
      <c r="E31" s="192"/>
      <c r="F31" s="192"/>
      <c r="G31" s="192"/>
      <c r="H31" s="193"/>
      <c r="I31" s="194"/>
      <c r="J31" s="195"/>
      <c r="K31" s="490">
        <v>2.54</v>
      </c>
      <c r="L31" s="491"/>
      <c r="M31" s="86">
        <f>K31*I8*12</f>
        <v>11436.096000000001</v>
      </c>
    </row>
    <row r="32" spans="1:13" ht="15.75">
      <c r="A32" s="150" t="s">
        <v>45</v>
      </c>
      <c r="B32" s="151"/>
      <c r="C32" s="151"/>
      <c r="D32" s="151"/>
      <c r="E32" s="151"/>
      <c r="F32" s="151"/>
      <c r="G32" s="151"/>
      <c r="H32" s="152"/>
      <c r="I32" s="15"/>
      <c r="J32" s="16"/>
      <c r="K32" s="455">
        <v>0.05</v>
      </c>
      <c r="L32" s="456"/>
      <c r="M32" s="21">
        <f>K32*I8*12</f>
        <v>225.12</v>
      </c>
    </row>
    <row r="33" spans="1:13" ht="16.5" thickBot="1">
      <c r="A33" s="137" t="s">
        <v>46</v>
      </c>
      <c r="B33" s="138"/>
      <c r="C33" s="138"/>
      <c r="D33" s="138"/>
      <c r="E33" s="138"/>
      <c r="F33" s="138"/>
      <c r="G33" s="138"/>
      <c r="H33" s="139"/>
      <c r="I33" s="3"/>
      <c r="J33" s="4"/>
      <c r="K33" s="446">
        <v>1.37</v>
      </c>
      <c r="L33" s="447"/>
      <c r="M33" s="23">
        <f>K33*I8*12</f>
        <v>6168.2880000000005</v>
      </c>
    </row>
    <row r="34" spans="1:13" ht="15.75" thickBot="1">
      <c r="A34" s="424" t="s">
        <v>47</v>
      </c>
      <c r="B34" s="425"/>
      <c r="C34" s="425"/>
      <c r="D34" s="425"/>
      <c r="E34" s="425"/>
      <c r="F34" s="425"/>
      <c r="G34" s="425"/>
      <c r="H34" s="426"/>
      <c r="I34" s="49"/>
      <c r="J34" s="50"/>
      <c r="K34" s="427">
        <f>K28+K30+K32+K33+K31</f>
        <v>37.859999999999992</v>
      </c>
      <c r="L34" s="428"/>
      <c r="M34" s="51">
        <f>M28+M30+M32+M33+M31</f>
        <v>170460.86399999997</v>
      </c>
    </row>
    <row r="35" spans="1:13">
      <c r="A35" s="156"/>
      <c r="B35" s="156"/>
      <c r="C35" s="156"/>
      <c r="D35" s="156"/>
      <c r="E35" s="156"/>
      <c r="F35" s="156"/>
      <c r="G35" s="156"/>
      <c r="H35" s="156"/>
      <c r="I35" s="9"/>
      <c r="J35" s="57"/>
      <c r="K35" s="159"/>
      <c r="L35" s="159"/>
      <c r="M35" s="57"/>
    </row>
    <row r="36" spans="1:13">
      <c r="A36" s="481" t="s">
        <v>0</v>
      </c>
      <c r="B36" s="481"/>
      <c r="C36" s="481"/>
      <c r="D36" s="481"/>
      <c r="E36" s="481"/>
      <c r="F36" s="481"/>
      <c r="G36" s="481"/>
      <c r="H36" s="481"/>
      <c r="I36" s="481"/>
      <c r="J36" s="481"/>
      <c r="K36" s="481"/>
      <c r="L36" s="481"/>
      <c r="M36" s="1"/>
    </row>
    <row r="37" spans="1:13">
      <c r="A37" s="482" t="s">
        <v>1</v>
      </c>
      <c r="B37" s="482"/>
      <c r="C37" s="482"/>
      <c r="D37" s="482"/>
      <c r="E37" s="482"/>
      <c r="F37" s="482"/>
      <c r="G37" s="482"/>
      <c r="H37" s="482"/>
      <c r="I37" s="482"/>
      <c r="J37" s="482"/>
      <c r="K37" s="482"/>
      <c r="L37" s="482"/>
      <c r="M37" s="482"/>
    </row>
    <row r="38" spans="1:13">
      <c r="A38" s="483" t="s">
        <v>172</v>
      </c>
      <c r="B38" s="483"/>
      <c r="C38" s="483"/>
      <c r="D38" s="483"/>
      <c r="E38" s="483"/>
      <c r="F38" s="483"/>
      <c r="G38" s="483"/>
      <c r="H38" s="483"/>
      <c r="I38" s="483"/>
      <c r="J38" s="483"/>
      <c r="K38" s="483"/>
      <c r="L38" s="483"/>
      <c r="M38" s="483"/>
    </row>
    <row r="39" spans="1:13">
      <c r="A39" s="2"/>
      <c r="B39" s="3"/>
      <c r="C39" s="3" t="s">
        <v>2</v>
      </c>
      <c r="D39" s="3"/>
      <c r="E39" s="3"/>
      <c r="F39" s="3"/>
      <c r="G39" s="3"/>
      <c r="H39" s="4"/>
      <c r="I39" s="3" t="s">
        <v>3</v>
      </c>
      <c r="J39" s="4"/>
      <c r="K39" s="5" t="s">
        <v>4</v>
      </c>
      <c r="L39" s="6"/>
      <c r="M39" s="7"/>
    </row>
    <row r="40" spans="1:13">
      <c r="A40" s="8" t="s">
        <v>166</v>
      </c>
      <c r="B40" s="9"/>
      <c r="C40" s="9"/>
      <c r="D40" s="9"/>
      <c r="E40" s="9"/>
      <c r="F40" s="9"/>
      <c r="G40" s="9"/>
      <c r="H40" s="10"/>
      <c r="I40" s="9"/>
      <c r="J40" s="10"/>
      <c r="K40" s="11" t="s">
        <v>5</v>
      </c>
      <c r="L40" s="12"/>
      <c r="M40" s="13" t="s">
        <v>6</v>
      </c>
    </row>
    <row r="41" spans="1:13">
      <c r="A41" s="14"/>
      <c r="B41" s="15"/>
      <c r="C41" s="15"/>
      <c r="D41" s="15"/>
      <c r="E41" s="15"/>
      <c r="F41" s="15"/>
      <c r="G41" s="15"/>
      <c r="H41" s="16"/>
      <c r="I41" s="472" t="s">
        <v>7</v>
      </c>
      <c r="J41" s="473"/>
      <c r="K41" s="15" t="s">
        <v>8</v>
      </c>
      <c r="L41" s="16"/>
      <c r="M41" s="17" t="s">
        <v>9</v>
      </c>
    </row>
    <row r="42" spans="1:13">
      <c r="A42" s="474" t="s">
        <v>159</v>
      </c>
      <c r="B42" s="475"/>
      <c r="C42" s="475"/>
      <c r="D42" s="475"/>
      <c r="E42" s="475"/>
      <c r="F42" s="475"/>
      <c r="G42" s="475"/>
      <c r="H42" s="476"/>
      <c r="I42" s="477">
        <v>277.5</v>
      </c>
      <c r="J42" s="478"/>
      <c r="K42" s="479">
        <f>K44+K45</f>
        <v>9.75</v>
      </c>
      <c r="L42" s="480"/>
      <c r="M42" s="21">
        <f>M44+M45</f>
        <v>32467.5</v>
      </c>
    </row>
    <row r="43" spans="1:13">
      <c r="A43" s="22" t="s">
        <v>10</v>
      </c>
      <c r="F43" s="9"/>
      <c r="H43" s="10"/>
      <c r="I43" s="2"/>
      <c r="J43" s="4"/>
      <c r="K43" s="3"/>
      <c r="L43" s="4"/>
      <c r="M43" s="7"/>
    </row>
    <row r="44" spans="1:13">
      <c r="A44" s="22" t="s">
        <v>11</v>
      </c>
      <c r="F44" s="9"/>
      <c r="H44" s="10"/>
      <c r="I44" s="8"/>
      <c r="J44" s="10"/>
      <c r="K44" s="450">
        <v>5.36</v>
      </c>
      <c r="L44" s="451"/>
      <c r="M44" s="23">
        <f>K44*I42*12</f>
        <v>17848.800000000003</v>
      </c>
    </row>
    <row r="45" spans="1:13">
      <c r="A45" s="22" t="s">
        <v>12</v>
      </c>
      <c r="B45" s="24"/>
      <c r="C45" s="24"/>
      <c r="D45" s="24"/>
      <c r="E45" s="24"/>
      <c r="F45" s="25"/>
      <c r="G45" s="24"/>
      <c r="H45" s="26"/>
      <c r="I45" s="14"/>
      <c r="J45" s="16"/>
      <c r="K45" s="492">
        <v>4.3899999999999997</v>
      </c>
      <c r="L45" s="493"/>
      <c r="M45" s="21">
        <f>K45*I42*12</f>
        <v>14618.699999999999</v>
      </c>
    </row>
    <row r="46" spans="1:13">
      <c r="A46" s="464" t="s">
        <v>13</v>
      </c>
      <c r="B46" s="465"/>
      <c r="C46" s="465"/>
      <c r="D46" s="465"/>
      <c r="E46" s="465"/>
      <c r="F46" s="465"/>
      <c r="G46" s="465"/>
      <c r="H46" s="466"/>
      <c r="I46" s="89" t="s">
        <v>14</v>
      </c>
      <c r="J46" s="88"/>
      <c r="K46" s="9"/>
      <c r="L46" s="10"/>
      <c r="M46" s="23"/>
    </row>
    <row r="47" spans="1:13">
      <c r="A47" s="8"/>
      <c r="B47" s="9"/>
      <c r="C47" s="9"/>
      <c r="D47" s="9"/>
      <c r="E47" s="9"/>
      <c r="F47" s="9"/>
      <c r="G47" s="9"/>
      <c r="H47" s="10"/>
      <c r="I47" s="89" t="s">
        <v>15</v>
      </c>
      <c r="J47" s="88"/>
      <c r="K47" s="9"/>
      <c r="L47" s="10"/>
      <c r="M47" s="23"/>
    </row>
    <row r="48" spans="1:13">
      <c r="A48" s="8"/>
      <c r="B48" s="9"/>
      <c r="C48" s="9"/>
      <c r="D48" s="9"/>
      <c r="E48" s="9"/>
      <c r="F48" s="9"/>
      <c r="G48" s="9"/>
      <c r="H48" s="10"/>
      <c r="I48" s="89" t="s">
        <v>16</v>
      </c>
      <c r="J48" s="88"/>
      <c r="K48" s="462">
        <v>1.31</v>
      </c>
      <c r="L48" s="463"/>
      <c r="M48" s="23">
        <f>K48*12*I42</f>
        <v>4362.3</v>
      </c>
    </row>
    <row r="49" spans="1:13">
      <c r="A49" s="8"/>
      <c r="B49" s="9"/>
      <c r="C49" s="9"/>
      <c r="D49" s="9"/>
      <c r="E49" s="9"/>
      <c r="F49" s="9"/>
      <c r="G49" s="9"/>
      <c r="H49" s="10"/>
      <c r="I49" s="89" t="s">
        <v>17</v>
      </c>
      <c r="J49" s="88"/>
      <c r="K49" s="9"/>
      <c r="L49" s="10"/>
      <c r="M49" s="23"/>
    </row>
    <row r="50" spans="1:13">
      <c r="A50" s="14"/>
      <c r="B50" s="15"/>
      <c r="C50" s="15"/>
      <c r="D50" s="15"/>
      <c r="E50" s="15"/>
      <c r="F50" s="15"/>
      <c r="G50" s="15"/>
      <c r="H50" s="16"/>
      <c r="I50" s="90" t="s">
        <v>18</v>
      </c>
      <c r="J50" s="91"/>
      <c r="K50" s="15"/>
      <c r="L50" s="16"/>
      <c r="M50" s="21"/>
    </row>
    <row r="51" spans="1:13">
      <c r="A51" s="474" t="s">
        <v>67</v>
      </c>
      <c r="B51" s="475"/>
      <c r="C51" s="475"/>
      <c r="D51" s="475"/>
      <c r="E51" s="475"/>
      <c r="F51" s="475"/>
      <c r="G51" s="475"/>
      <c r="H51" s="476"/>
      <c r="I51" s="196" t="s">
        <v>19</v>
      </c>
      <c r="J51" s="197"/>
      <c r="K51" s="486">
        <v>5.41</v>
      </c>
      <c r="L51" s="487"/>
      <c r="M51" s="30">
        <f>K51*12*I42</f>
        <v>18015.3</v>
      </c>
    </row>
    <row r="52" spans="1:13" ht="15.75">
      <c r="A52" s="438" t="s">
        <v>28</v>
      </c>
      <c r="B52" s="439"/>
      <c r="C52" s="439"/>
      <c r="D52" s="439"/>
      <c r="E52" s="439"/>
      <c r="F52" s="439"/>
      <c r="G52" s="439"/>
      <c r="H52" s="440"/>
      <c r="I52" s="34"/>
      <c r="J52" s="29"/>
      <c r="K52" s="486">
        <f>K53+K54+K56+K58+K59</f>
        <v>2.1599999999999993</v>
      </c>
      <c r="L52" s="487"/>
      <c r="M52" s="35">
        <f>M53+M54+M56+M58+M59</f>
        <v>7192.7999999999984</v>
      </c>
    </row>
    <row r="53" spans="1:13">
      <c r="A53" s="36" t="s">
        <v>56</v>
      </c>
      <c r="B53" s="37"/>
      <c r="C53" s="38"/>
      <c r="D53" s="38"/>
      <c r="E53" s="38"/>
      <c r="F53" s="38"/>
      <c r="G53" s="38"/>
      <c r="H53" s="10"/>
      <c r="I53" s="434" t="s">
        <v>30</v>
      </c>
      <c r="J53" s="435"/>
      <c r="K53" s="457">
        <v>0.59</v>
      </c>
      <c r="L53" s="458"/>
      <c r="M53" s="23">
        <f>K53*12*I42</f>
        <v>1964.7</v>
      </c>
    </row>
    <row r="54" spans="1:13">
      <c r="A54" s="36" t="s">
        <v>31</v>
      </c>
      <c r="B54" s="37"/>
      <c r="C54" s="38"/>
      <c r="D54" s="38"/>
      <c r="E54" s="38"/>
      <c r="F54" s="38"/>
      <c r="G54" s="38"/>
      <c r="H54" s="10"/>
      <c r="I54" s="434" t="s">
        <v>57</v>
      </c>
      <c r="J54" s="435"/>
      <c r="K54" s="448">
        <v>1.4</v>
      </c>
      <c r="L54" s="449"/>
      <c r="M54" s="23">
        <f>K54*12*I42</f>
        <v>4661.9999999999991</v>
      </c>
    </row>
    <row r="55" spans="1:13">
      <c r="A55" s="36" t="s">
        <v>33</v>
      </c>
      <c r="B55" s="37"/>
      <c r="C55" s="38"/>
      <c r="D55" s="38"/>
      <c r="E55" s="38"/>
      <c r="F55" s="38"/>
      <c r="G55" s="38"/>
      <c r="H55" s="10"/>
      <c r="I55" s="39"/>
      <c r="J55" s="12"/>
      <c r="K55" s="163"/>
      <c r="L55" s="146"/>
      <c r="M55" s="23"/>
    </row>
    <row r="56" spans="1:13">
      <c r="A56" s="36" t="s">
        <v>34</v>
      </c>
      <c r="B56" s="37"/>
      <c r="C56" s="38"/>
      <c r="D56" s="38"/>
      <c r="E56" s="38"/>
      <c r="F56" s="38"/>
      <c r="G56" s="38"/>
      <c r="H56" s="10"/>
      <c r="I56" s="434" t="s">
        <v>35</v>
      </c>
      <c r="J56" s="435"/>
      <c r="K56" s="448">
        <v>0.11</v>
      </c>
      <c r="L56" s="449"/>
      <c r="M56" s="23">
        <f>K56*12*I42</f>
        <v>366.3</v>
      </c>
    </row>
    <row r="57" spans="1:13">
      <c r="A57" s="36" t="s">
        <v>36</v>
      </c>
      <c r="B57" s="37"/>
      <c r="C57" s="38"/>
      <c r="D57" s="38"/>
      <c r="E57" s="38"/>
      <c r="F57" s="38"/>
      <c r="G57" s="38"/>
      <c r="H57" s="10"/>
      <c r="I57" s="39"/>
      <c r="J57" s="12"/>
      <c r="K57" s="163"/>
      <c r="L57" s="146"/>
      <c r="M57" s="23"/>
    </row>
    <row r="58" spans="1:13">
      <c r="A58" s="36" t="s">
        <v>37</v>
      </c>
      <c r="B58" s="37"/>
      <c r="C58" s="38"/>
      <c r="D58" s="38"/>
      <c r="E58" s="38"/>
      <c r="F58" s="38"/>
      <c r="G58" s="38"/>
      <c r="H58" s="10"/>
      <c r="I58" s="434" t="s">
        <v>19</v>
      </c>
      <c r="J58" s="435"/>
      <c r="K58" s="448">
        <v>0.03</v>
      </c>
      <c r="L58" s="449"/>
      <c r="M58" s="23">
        <f>K58*12*I42</f>
        <v>99.899999999999991</v>
      </c>
    </row>
    <row r="59" spans="1:13">
      <c r="A59" s="42" t="s">
        <v>168</v>
      </c>
      <c r="B59" s="37"/>
      <c r="C59" s="38"/>
      <c r="D59" s="38"/>
      <c r="E59" s="38"/>
      <c r="F59" s="38"/>
      <c r="G59" s="38"/>
      <c r="H59" s="10"/>
      <c r="I59" s="434" t="s">
        <v>19</v>
      </c>
      <c r="J59" s="435"/>
      <c r="K59" s="436">
        <v>0.03</v>
      </c>
      <c r="L59" s="437"/>
      <c r="M59" s="21">
        <f>K59*12*I42</f>
        <v>99.899999999999991</v>
      </c>
    </row>
    <row r="60" spans="1:13" ht="15.75">
      <c r="A60" s="438" t="s">
        <v>169</v>
      </c>
      <c r="B60" s="439"/>
      <c r="C60" s="439"/>
      <c r="D60" s="439"/>
      <c r="E60" s="439"/>
      <c r="F60" s="439"/>
      <c r="G60" s="439"/>
      <c r="H60" s="440"/>
      <c r="I60" s="198" t="s">
        <v>55</v>
      </c>
      <c r="J60" s="29"/>
      <c r="K60" s="441">
        <v>0.17</v>
      </c>
      <c r="L60" s="442"/>
      <c r="M60" s="35">
        <f>K60*12*I42</f>
        <v>566.1</v>
      </c>
    </row>
    <row r="61" spans="1:13" ht="16.5" thickBot="1">
      <c r="A61" s="443" t="s">
        <v>39</v>
      </c>
      <c r="B61" s="444"/>
      <c r="C61" s="444"/>
      <c r="D61" s="444"/>
      <c r="E61" s="444"/>
      <c r="F61" s="444"/>
      <c r="G61" s="444"/>
      <c r="H61" s="445"/>
      <c r="I61" s="3"/>
      <c r="J61" s="4"/>
      <c r="K61" s="446">
        <f>2.51+2.5</f>
        <v>5.01</v>
      </c>
      <c r="L61" s="447"/>
      <c r="M61" s="48">
        <f>K61*12*I42</f>
        <v>16683.3</v>
      </c>
    </row>
    <row r="62" spans="1:13" ht="15.75" thickBot="1">
      <c r="A62" s="424" t="s">
        <v>40</v>
      </c>
      <c r="B62" s="425"/>
      <c r="C62" s="425"/>
      <c r="D62" s="425"/>
      <c r="E62" s="425"/>
      <c r="F62" s="425"/>
      <c r="G62" s="425"/>
      <c r="H62" s="426"/>
      <c r="I62" s="199"/>
      <c r="J62" s="200"/>
      <c r="K62" s="427">
        <f>K44+K45+K48+K51+K60+K52+K61</f>
        <v>23.810000000000002</v>
      </c>
      <c r="L62" s="428"/>
      <c r="M62" s="106">
        <f>M42+M48+M51+M52+M60+M61</f>
        <v>79287.3</v>
      </c>
    </row>
    <row r="63" spans="1:13" ht="15.75" thickBot="1">
      <c r="A63" s="134" t="s">
        <v>77</v>
      </c>
      <c r="B63" s="135"/>
      <c r="C63" s="135"/>
      <c r="D63" s="135"/>
      <c r="E63" s="135"/>
      <c r="F63" s="135"/>
      <c r="G63" s="135"/>
      <c r="H63" s="136"/>
      <c r="I63" s="199"/>
      <c r="J63" s="200"/>
      <c r="K63" s="427">
        <f>K64+K65</f>
        <v>15.44</v>
      </c>
      <c r="L63" s="428"/>
      <c r="M63" s="106">
        <f>M64+M65</f>
        <v>51415.199999999997</v>
      </c>
    </row>
    <row r="64" spans="1:13">
      <c r="A64" s="526" t="s">
        <v>78</v>
      </c>
      <c r="B64" s="527"/>
      <c r="C64" s="527"/>
      <c r="D64" s="527"/>
      <c r="E64" s="527"/>
      <c r="F64" s="527"/>
      <c r="G64" s="527"/>
      <c r="H64" s="528"/>
      <c r="I64" s="15"/>
      <c r="J64" s="190"/>
      <c r="K64" s="529">
        <v>12.61</v>
      </c>
      <c r="L64" s="530"/>
      <c r="M64" s="92">
        <f>K64*I42*12</f>
        <v>41991.299999999996</v>
      </c>
    </row>
    <row r="65" spans="1:13" ht="15.75" thickBot="1">
      <c r="A65" s="191" t="s">
        <v>79</v>
      </c>
      <c r="B65" s="192"/>
      <c r="C65" s="192"/>
      <c r="D65" s="192"/>
      <c r="E65" s="192"/>
      <c r="F65" s="192"/>
      <c r="G65" s="192"/>
      <c r="H65" s="193"/>
      <c r="I65" s="194"/>
      <c r="J65" s="195"/>
      <c r="K65" s="490">
        <v>2.83</v>
      </c>
      <c r="L65" s="491"/>
      <c r="M65" s="86">
        <f>K65*I42*12</f>
        <v>9423.9000000000015</v>
      </c>
    </row>
    <row r="66" spans="1:13" ht="15.75">
      <c r="A66" s="150" t="s">
        <v>45</v>
      </c>
      <c r="B66" s="151"/>
      <c r="C66" s="151"/>
      <c r="D66" s="151"/>
      <c r="E66" s="151"/>
      <c r="F66" s="151"/>
      <c r="G66" s="151"/>
      <c r="H66" s="152"/>
      <c r="I66" s="15"/>
      <c r="J66" s="16"/>
      <c r="K66" s="455">
        <v>0.08</v>
      </c>
      <c r="L66" s="456"/>
      <c r="M66" s="21">
        <f>K66*12*I42</f>
        <v>266.39999999999998</v>
      </c>
    </row>
    <row r="67" spans="1:13" ht="16.5" thickBot="1">
      <c r="A67" s="137" t="s">
        <v>46</v>
      </c>
      <c r="B67" s="138"/>
      <c r="C67" s="138"/>
      <c r="D67" s="138"/>
      <c r="E67" s="138"/>
      <c r="F67" s="138"/>
      <c r="G67" s="138"/>
      <c r="H67" s="139"/>
      <c r="I67" s="3"/>
      <c r="J67" s="4"/>
      <c r="K67" s="446">
        <v>0.63</v>
      </c>
      <c r="L67" s="447"/>
      <c r="M67" s="23">
        <f>K67*12*I42</f>
        <v>2097.9</v>
      </c>
    </row>
    <row r="68" spans="1:13" ht="15.75" thickBot="1">
      <c r="A68" s="424" t="s">
        <v>47</v>
      </c>
      <c r="B68" s="425"/>
      <c r="C68" s="425"/>
      <c r="D68" s="425"/>
      <c r="E68" s="425"/>
      <c r="F68" s="425"/>
      <c r="G68" s="425"/>
      <c r="H68" s="426"/>
      <c r="I68" s="199"/>
      <c r="J68" s="200"/>
      <c r="K68" s="427">
        <f>K62+K64+K66+K67+K65</f>
        <v>39.96</v>
      </c>
      <c r="L68" s="428"/>
      <c r="M68" s="106">
        <f>M62+M64+M66+M67+M65</f>
        <v>133066.79999999999</v>
      </c>
    </row>
    <row r="69" spans="1:13">
      <c r="A69" s="156"/>
      <c r="B69" s="156"/>
      <c r="C69" s="156"/>
      <c r="D69" s="156"/>
      <c r="E69" s="156"/>
      <c r="F69" s="156"/>
      <c r="G69" s="156"/>
      <c r="H69" s="156"/>
      <c r="I69" s="9"/>
      <c r="J69" s="57"/>
      <c r="K69" s="159"/>
      <c r="L69" s="159"/>
      <c r="M69" s="57"/>
    </row>
    <row r="70" spans="1:13">
      <c r="A70" s="481" t="s">
        <v>0</v>
      </c>
      <c r="B70" s="481"/>
      <c r="C70" s="481"/>
      <c r="D70" s="481"/>
      <c r="E70" s="481"/>
      <c r="F70" s="481"/>
      <c r="G70" s="481"/>
      <c r="H70" s="481"/>
      <c r="I70" s="481"/>
      <c r="J70" s="481"/>
      <c r="K70" s="481"/>
      <c r="L70" s="481"/>
      <c r="M70" s="1"/>
    </row>
    <row r="71" spans="1:13">
      <c r="A71" s="482" t="s">
        <v>1</v>
      </c>
      <c r="B71" s="482"/>
      <c r="C71" s="482"/>
      <c r="D71" s="482"/>
      <c r="E71" s="482"/>
      <c r="F71" s="482"/>
      <c r="G71" s="482"/>
      <c r="H71" s="482"/>
      <c r="I71" s="482"/>
      <c r="J71" s="482"/>
      <c r="K71" s="482"/>
      <c r="L71" s="482"/>
      <c r="M71" s="482"/>
    </row>
    <row r="72" spans="1:13">
      <c r="A72" s="483" t="s">
        <v>173</v>
      </c>
      <c r="B72" s="483"/>
      <c r="C72" s="483"/>
      <c r="D72" s="483"/>
      <c r="E72" s="483"/>
      <c r="F72" s="483"/>
      <c r="G72" s="483"/>
      <c r="H72" s="483"/>
      <c r="I72" s="483"/>
      <c r="J72" s="483"/>
      <c r="K72" s="483"/>
      <c r="L72" s="483"/>
      <c r="M72" s="483"/>
    </row>
    <row r="73" spans="1:13">
      <c r="A73" s="2"/>
      <c r="B73" s="3"/>
      <c r="C73" s="3" t="s">
        <v>2</v>
      </c>
      <c r="D73" s="3"/>
      <c r="E73" s="3"/>
      <c r="F73" s="3"/>
      <c r="G73" s="3"/>
      <c r="H73" s="4"/>
      <c r="I73" s="3" t="s">
        <v>3</v>
      </c>
      <c r="J73" s="4"/>
      <c r="K73" s="5" t="s">
        <v>4</v>
      </c>
      <c r="L73" s="6"/>
      <c r="M73" s="7"/>
    </row>
    <row r="74" spans="1:13">
      <c r="A74" s="8"/>
      <c r="B74" s="9"/>
      <c r="C74" s="9"/>
      <c r="D74" s="9"/>
      <c r="E74" s="9"/>
      <c r="F74" s="9"/>
      <c r="G74" s="9"/>
      <c r="H74" s="10"/>
      <c r="I74" s="9"/>
      <c r="J74" s="10"/>
      <c r="K74" s="11" t="s">
        <v>5</v>
      </c>
      <c r="L74" s="12"/>
      <c r="M74" s="13" t="s">
        <v>6</v>
      </c>
    </row>
    <row r="75" spans="1:13">
      <c r="A75" s="14"/>
      <c r="B75" s="15"/>
      <c r="C75" s="15"/>
      <c r="D75" s="15"/>
      <c r="E75" s="15"/>
      <c r="F75" s="15"/>
      <c r="G75" s="15"/>
      <c r="H75" s="16"/>
      <c r="I75" s="472" t="s">
        <v>7</v>
      </c>
      <c r="J75" s="473"/>
      <c r="K75" s="15" t="s">
        <v>8</v>
      </c>
      <c r="L75" s="16"/>
      <c r="M75" s="17" t="s">
        <v>9</v>
      </c>
    </row>
    <row r="76" spans="1:13">
      <c r="A76" s="474" t="s">
        <v>159</v>
      </c>
      <c r="B76" s="475"/>
      <c r="C76" s="475"/>
      <c r="D76" s="475"/>
      <c r="E76" s="475"/>
      <c r="F76" s="475"/>
      <c r="G76" s="475"/>
      <c r="H76" s="476"/>
      <c r="I76" s="477">
        <v>714.2</v>
      </c>
      <c r="J76" s="478"/>
      <c r="K76" s="479">
        <f>K78+K79</f>
        <v>9.75</v>
      </c>
      <c r="L76" s="480"/>
      <c r="M76" s="21">
        <f>M78+M79</f>
        <v>83561.400000000009</v>
      </c>
    </row>
    <row r="77" spans="1:13">
      <c r="A77" s="22" t="s">
        <v>10</v>
      </c>
      <c r="F77" s="9"/>
      <c r="H77" s="10"/>
      <c r="I77" s="2"/>
      <c r="J77" s="4"/>
      <c r="K77" s="3"/>
      <c r="L77" s="4"/>
      <c r="M77" s="7"/>
    </row>
    <row r="78" spans="1:13">
      <c r="A78" s="22" t="s">
        <v>11</v>
      </c>
      <c r="F78" s="9"/>
      <c r="H78" s="10"/>
      <c r="I78" s="8"/>
      <c r="J78" s="10"/>
      <c r="K78" s="450">
        <v>5.36</v>
      </c>
      <c r="L78" s="451"/>
      <c r="M78" s="23">
        <f>K78*I76*12</f>
        <v>45937.344000000005</v>
      </c>
    </row>
    <row r="79" spans="1:13">
      <c r="A79" s="22" t="s">
        <v>12</v>
      </c>
      <c r="B79" s="24"/>
      <c r="C79" s="24"/>
      <c r="D79" s="24"/>
      <c r="E79" s="24"/>
      <c r="F79" s="25"/>
      <c r="G79" s="24"/>
      <c r="H79" s="26"/>
      <c r="I79" s="14"/>
      <c r="J79" s="16"/>
      <c r="K79" s="492">
        <v>4.3899999999999997</v>
      </c>
      <c r="L79" s="493"/>
      <c r="M79" s="21">
        <f>K79*I76*12</f>
        <v>37624.056000000004</v>
      </c>
    </row>
    <row r="80" spans="1:13">
      <c r="A80" s="464" t="s">
        <v>13</v>
      </c>
      <c r="B80" s="465"/>
      <c r="C80" s="465"/>
      <c r="D80" s="465"/>
      <c r="E80" s="465"/>
      <c r="F80" s="465"/>
      <c r="G80" s="465"/>
      <c r="H80" s="466"/>
      <c r="I80" s="89" t="s">
        <v>14</v>
      </c>
      <c r="J80" s="88"/>
      <c r="K80" s="9"/>
      <c r="L80" s="10"/>
      <c r="M80" s="23"/>
    </row>
    <row r="81" spans="1:13">
      <c r="A81" s="8"/>
      <c r="B81" s="9"/>
      <c r="C81" s="9"/>
      <c r="D81" s="9"/>
      <c r="E81" s="9"/>
      <c r="F81" s="9"/>
      <c r="G81" s="9"/>
      <c r="H81" s="10"/>
      <c r="I81" s="89" t="s">
        <v>15</v>
      </c>
      <c r="J81" s="88"/>
      <c r="K81" s="9"/>
      <c r="L81" s="10"/>
      <c r="M81" s="23"/>
    </row>
    <row r="82" spans="1:13">
      <c r="A82" s="8"/>
      <c r="B82" s="9"/>
      <c r="C82" s="9"/>
      <c r="D82" s="9"/>
      <c r="E82" s="9"/>
      <c r="F82" s="9"/>
      <c r="G82" s="9"/>
      <c r="H82" s="10"/>
      <c r="I82" s="89" t="s">
        <v>16</v>
      </c>
      <c r="J82" s="88"/>
      <c r="K82" s="462">
        <v>1.31</v>
      </c>
      <c r="L82" s="463"/>
      <c r="M82" s="23">
        <f>K82*12*I76</f>
        <v>11227.224000000002</v>
      </c>
    </row>
    <row r="83" spans="1:13">
      <c r="A83" s="8"/>
      <c r="B83" s="9"/>
      <c r="C83" s="9"/>
      <c r="D83" s="9"/>
      <c r="E83" s="9"/>
      <c r="F83" s="9"/>
      <c r="G83" s="9"/>
      <c r="H83" s="10"/>
      <c r="I83" s="89" t="s">
        <v>17</v>
      </c>
      <c r="J83" s="88"/>
      <c r="K83" s="9"/>
      <c r="L83" s="10"/>
      <c r="M83" s="23"/>
    </row>
    <row r="84" spans="1:13">
      <c r="A84" s="14"/>
      <c r="B84" s="15"/>
      <c r="C84" s="15"/>
      <c r="D84" s="15"/>
      <c r="E84" s="15"/>
      <c r="F84" s="15"/>
      <c r="G84" s="15"/>
      <c r="H84" s="16"/>
      <c r="I84" s="90" t="s">
        <v>18</v>
      </c>
      <c r="J84" s="91"/>
      <c r="K84" s="15"/>
      <c r="L84" s="16"/>
      <c r="M84" s="21"/>
    </row>
    <row r="85" spans="1:13">
      <c r="A85" s="494" t="s">
        <v>20</v>
      </c>
      <c r="B85" s="495"/>
      <c r="C85" s="495"/>
      <c r="D85" s="495"/>
      <c r="E85" s="495"/>
      <c r="F85" s="495"/>
      <c r="G85" s="495"/>
      <c r="H85" s="496"/>
      <c r="I85" s="31"/>
      <c r="J85" s="10"/>
      <c r="K85" s="470">
        <f>K86+K92</f>
        <v>1.9100000000000001</v>
      </c>
      <c r="L85" s="471"/>
      <c r="M85" s="32">
        <f>M86+M92</f>
        <v>16369.464</v>
      </c>
    </row>
    <row r="86" spans="1:13">
      <c r="A86" s="459" t="s">
        <v>21</v>
      </c>
      <c r="B86" s="460"/>
      <c r="C86" s="460"/>
      <c r="D86" s="460"/>
      <c r="E86" s="460"/>
      <c r="F86" s="460"/>
      <c r="G86" s="460"/>
      <c r="H86" s="461"/>
      <c r="J86" s="10"/>
      <c r="K86" s="462">
        <f>K87+K89+K91</f>
        <v>1.1200000000000001</v>
      </c>
      <c r="L86" s="463"/>
      <c r="M86" s="33">
        <f>M87+M89+M91</f>
        <v>9598.848</v>
      </c>
    </row>
    <row r="87" spans="1:13">
      <c r="A87" s="8" t="s">
        <v>174</v>
      </c>
      <c r="H87" s="10"/>
      <c r="I87" t="s">
        <v>24</v>
      </c>
      <c r="J87" s="10"/>
      <c r="K87" s="450">
        <v>0.57999999999999996</v>
      </c>
      <c r="L87" s="451"/>
      <c r="M87" s="23">
        <f>K87*12*I76</f>
        <v>4970.8319999999994</v>
      </c>
    </row>
    <row r="88" spans="1:13">
      <c r="A88" s="8" t="s">
        <v>25</v>
      </c>
      <c r="H88" s="10"/>
      <c r="J88" s="10"/>
      <c r="L88" s="10"/>
      <c r="M88" s="23"/>
    </row>
    <row r="89" spans="1:13">
      <c r="A89" s="8" t="s">
        <v>175</v>
      </c>
      <c r="H89" s="10"/>
      <c r="I89" t="s">
        <v>176</v>
      </c>
      <c r="J89" s="10"/>
      <c r="K89" s="450">
        <v>0.5</v>
      </c>
      <c r="L89" s="451"/>
      <c r="M89" s="23">
        <f>K89*12*I76</f>
        <v>4285.2000000000007</v>
      </c>
    </row>
    <row r="90" spans="1:13">
      <c r="A90" s="8" t="s">
        <v>69</v>
      </c>
      <c r="H90" s="10"/>
      <c r="I90" t="s">
        <v>80</v>
      </c>
      <c r="J90" s="10"/>
      <c r="L90" s="10"/>
      <c r="M90" s="23"/>
    </row>
    <row r="91" spans="1:13">
      <c r="A91" s="8" t="s">
        <v>84</v>
      </c>
      <c r="H91" s="10"/>
      <c r="I91" t="s">
        <v>26</v>
      </c>
      <c r="J91" s="10"/>
      <c r="K91" s="450">
        <v>0.04</v>
      </c>
      <c r="L91" s="451"/>
      <c r="M91" s="23">
        <f>K91*12*I76</f>
        <v>342.81600000000003</v>
      </c>
    </row>
    <row r="92" spans="1:13">
      <c r="A92" s="459" t="s">
        <v>27</v>
      </c>
      <c r="B92" s="460"/>
      <c r="C92" s="460"/>
      <c r="D92" s="460"/>
      <c r="E92" s="460"/>
      <c r="F92" s="460"/>
      <c r="G92" s="460"/>
      <c r="H92" s="461"/>
      <c r="J92" s="10"/>
      <c r="K92" s="462">
        <f>K93+K94+K95</f>
        <v>0.79</v>
      </c>
      <c r="L92" s="463"/>
      <c r="M92" s="33">
        <f>M93+M94+M95</f>
        <v>6770.6160000000009</v>
      </c>
    </row>
    <row r="93" spans="1:13">
      <c r="A93" s="8" t="s">
        <v>85</v>
      </c>
      <c r="H93" s="10"/>
      <c r="I93" t="s">
        <v>24</v>
      </c>
      <c r="J93" s="10"/>
      <c r="K93" s="450">
        <v>0.23</v>
      </c>
      <c r="L93" s="451"/>
      <c r="M93" s="23">
        <f>K93*12*I76</f>
        <v>1971.1920000000002</v>
      </c>
    </row>
    <row r="94" spans="1:13">
      <c r="A94" s="8" t="s">
        <v>177</v>
      </c>
      <c r="H94" s="10"/>
      <c r="I94" t="s">
        <v>81</v>
      </c>
      <c r="J94" s="10"/>
      <c r="K94" s="450">
        <v>0.06</v>
      </c>
      <c r="L94" s="451"/>
      <c r="M94" s="23">
        <f>K94*12*I76</f>
        <v>514.22400000000005</v>
      </c>
    </row>
    <row r="95" spans="1:13">
      <c r="A95" s="8" t="s">
        <v>87</v>
      </c>
      <c r="H95" s="10"/>
      <c r="I95" t="s">
        <v>22</v>
      </c>
      <c r="J95" s="10"/>
      <c r="K95" s="450">
        <v>0.5</v>
      </c>
      <c r="L95" s="451"/>
      <c r="M95" s="23">
        <f>K95*12*I76</f>
        <v>4285.2000000000007</v>
      </c>
    </row>
    <row r="96" spans="1:13" ht="15.75">
      <c r="A96" s="438" t="s">
        <v>28</v>
      </c>
      <c r="B96" s="439"/>
      <c r="C96" s="439"/>
      <c r="D96" s="439"/>
      <c r="E96" s="439"/>
      <c r="F96" s="439"/>
      <c r="G96" s="439"/>
      <c r="H96" s="440"/>
      <c r="I96" s="34"/>
      <c r="J96" s="29"/>
      <c r="K96" s="486">
        <f>K97+K98+K100+K102+K103</f>
        <v>2.1599999999999993</v>
      </c>
      <c r="L96" s="487"/>
      <c r="M96" s="35">
        <f>M97+M98+M100+M102+M103</f>
        <v>18512.063999999998</v>
      </c>
    </row>
    <row r="97" spans="1:13">
      <c r="A97" s="36" t="s">
        <v>56</v>
      </c>
      <c r="B97" s="37"/>
      <c r="C97" s="38"/>
      <c r="D97" s="38"/>
      <c r="E97" s="38"/>
      <c r="F97" s="38"/>
      <c r="G97" s="38"/>
      <c r="H97" s="10"/>
      <c r="I97" s="434" t="s">
        <v>30</v>
      </c>
      <c r="J97" s="435"/>
      <c r="K97" s="457">
        <v>0.59</v>
      </c>
      <c r="L97" s="458"/>
      <c r="M97" s="23">
        <f>K97*12*I76</f>
        <v>5056.5360000000001</v>
      </c>
    </row>
    <row r="98" spans="1:13">
      <c r="A98" s="36" t="s">
        <v>31</v>
      </c>
      <c r="B98" s="37"/>
      <c r="C98" s="38"/>
      <c r="D98" s="38"/>
      <c r="E98" s="38"/>
      <c r="F98" s="38"/>
      <c r="G98" s="38"/>
      <c r="H98" s="10"/>
      <c r="I98" s="434" t="s">
        <v>57</v>
      </c>
      <c r="J98" s="435"/>
      <c r="K98" s="448">
        <v>1.4</v>
      </c>
      <c r="L98" s="449"/>
      <c r="M98" s="23">
        <f>K98*12*I76</f>
        <v>11998.56</v>
      </c>
    </row>
    <row r="99" spans="1:13">
      <c r="A99" s="36" t="s">
        <v>33</v>
      </c>
      <c r="B99" s="37"/>
      <c r="C99" s="38"/>
      <c r="D99" s="38"/>
      <c r="E99" s="38"/>
      <c r="F99" s="38"/>
      <c r="G99" s="38"/>
      <c r="H99" s="10"/>
      <c r="I99" s="39"/>
      <c r="J99" s="12"/>
      <c r="K99" s="163"/>
      <c r="L99" s="146"/>
      <c r="M99" s="23"/>
    </row>
    <row r="100" spans="1:13">
      <c r="A100" s="36" t="s">
        <v>34</v>
      </c>
      <c r="B100" s="37"/>
      <c r="C100" s="38"/>
      <c r="D100" s="38"/>
      <c r="E100" s="38"/>
      <c r="F100" s="38"/>
      <c r="G100" s="38"/>
      <c r="H100" s="10"/>
      <c r="I100" s="434" t="s">
        <v>35</v>
      </c>
      <c r="J100" s="435"/>
      <c r="K100" s="448">
        <v>0.11</v>
      </c>
      <c r="L100" s="449"/>
      <c r="M100" s="23">
        <f>K100*12*I76</f>
        <v>942.74400000000014</v>
      </c>
    </row>
    <row r="101" spans="1:13">
      <c r="A101" s="36" t="s">
        <v>36</v>
      </c>
      <c r="B101" s="37"/>
      <c r="C101" s="38"/>
      <c r="D101" s="38"/>
      <c r="E101" s="38"/>
      <c r="F101" s="38"/>
      <c r="G101" s="38"/>
      <c r="H101" s="10"/>
      <c r="I101" s="39"/>
      <c r="J101" s="12"/>
      <c r="K101" s="163"/>
      <c r="L101" s="146"/>
      <c r="M101" s="23"/>
    </row>
    <row r="102" spans="1:13">
      <c r="A102" s="36" t="s">
        <v>37</v>
      </c>
      <c r="B102" s="37"/>
      <c r="C102" s="38"/>
      <c r="D102" s="38"/>
      <c r="E102" s="38"/>
      <c r="F102" s="38"/>
      <c r="G102" s="38"/>
      <c r="H102" s="10"/>
      <c r="I102" s="434" t="s">
        <v>19</v>
      </c>
      <c r="J102" s="435"/>
      <c r="K102" s="448">
        <v>0.03</v>
      </c>
      <c r="L102" s="449"/>
      <c r="M102" s="23">
        <f>K102*12*I76</f>
        <v>257.11200000000002</v>
      </c>
    </row>
    <row r="103" spans="1:13">
      <c r="A103" s="42" t="s">
        <v>168</v>
      </c>
      <c r="B103" s="37"/>
      <c r="C103" s="38"/>
      <c r="D103" s="38"/>
      <c r="E103" s="38"/>
      <c r="F103" s="38"/>
      <c r="G103" s="38"/>
      <c r="H103" s="10"/>
      <c r="I103" s="434" t="s">
        <v>19</v>
      </c>
      <c r="J103" s="435"/>
      <c r="K103" s="436">
        <v>0.03</v>
      </c>
      <c r="L103" s="437"/>
      <c r="M103" s="21">
        <f>K103*12*I76</f>
        <v>257.11200000000002</v>
      </c>
    </row>
    <row r="104" spans="1:13" ht="15.75">
      <c r="A104" s="438" t="s">
        <v>169</v>
      </c>
      <c r="B104" s="439"/>
      <c r="C104" s="439"/>
      <c r="D104" s="439"/>
      <c r="E104" s="439"/>
      <c r="F104" s="439"/>
      <c r="G104" s="439"/>
      <c r="H104" s="440"/>
      <c r="I104" s="198" t="s">
        <v>55</v>
      </c>
      <c r="J104" s="29"/>
      <c r="K104" s="441">
        <v>0.17</v>
      </c>
      <c r="L104" s="442"/>
      <c r="M104" s="35">
        <f>K104*12*I76</f>
        <v>1456.9680000000001</v>
      </c>
    </row>
    <row r="105" spans="1:13" ht="16.5" thickBot="1">
      <c r="A105" s="443" t="s">
        <v>39</v>
      </c>
      <c r="B105" s="444"/>
      <c r="C105" s="444"/>
      <c r="D105" s="444"/>
      <c r="E105" s="444"/>
      <c r="F105" s="444"/>
      <c r="G105" s="444"/>
      <c r="H105" s="445"/>
      <c r="I105" s="2"/>
      <c r="J105" s="4"/>
      <c r="K105" s="446">
        <f>3.1+2.5</f>
        <v>5.6</v>
      </c>
      <c r="L105" s="447"/>
      <c r="M105" s="48">
        <f>K105*12*I76</f>
        <v>47994.239999999998</v>
      </c>
    </row>
    <row r="106" spans="1:13" ht="15.75" thickBot="1">
      <c r="A106" s="424" t="s">
        <v>40</v>
      </c>
      <c r="B106" s="425"/>
      <c r="C106" s="425"/>
      <c r="D106" s="425"/>
      <c r="E106" s="425"/>
      <c r="F106" s="425"/>
      <c r="G106" s="425"/>
      <c r="H106" s="426"/>
      <c r="I106" s="199"/>
      <c r="J106" s="200"/>
      <c r="K106" s="427">
        <f>K78+K79+K82+K85+K104+K96+K105</f>
        <v>20.9</v>
      </c>
      <c r="L106" s="428"/>
      <c r="M106" s="106">
        <f>M76+M82+M85+M96+M104+M105</f>
        <v>179121.36000000002</v>
      </c>
    </row>
    <row r="107" spans="1:13" ht="15.75" thickBot="1">
      <c r="A107" s="134" t="s">
        <v>77</v>
      </c>
      <c r="B107" s="135"/>
      <c r="C107" s="135"/>
      <c r="D107" s="135"/>
      <c r="E107" s="135"/>
      <c r="F107" s="135"/>
      <c r="G107" s="135"/>
      <c r="H107" s="136"/>
      <c r="I107" s="199"/>
      <c r="J107" s="200"/>
      <c r="K107" s="427">
        <f>K108+K109</f>
        <v>15</v>
      </c>
      <c r="L107" s="428"/>
      <c r="M107" s="106">
        <f>M108+M109</f>
        <v>128556.00000000001</v>
      </c>
    </row>
    <row r="108" spans="1:13">
      <c r="A108" s="429" t="s">
        <v>78</v>
      </c>
      <c r="B108" s="430"/>
      <c r="C108" s="430"/>
      <c r="D108" s="430"/>
      <c r="E108" s="430"/>
      <c r="F108" s="430"/>
      <c r="G108" s="430"/>
      <c r="H108" s="431"/>
      <c r="I108" s="78"/>
      <c r="J108" s="105"/>
      <c r="K108" s="488">
        <v>12.25</v>
      </c>
      <c r="L108" s="489"/>
      <c r="M108" s="80">
        <f>K108*12*I76</f>
        <v>104987.40000000001</v>
      </c>
    </row>
    <row r="109" spans="1:13" ht="15.75" thickBot="1">
      <c r="A109" s="191" t="s">
        <v>79</v>
      </c>
      <c r="B109" s="192"/>
      <c r="C109" s="192"/>
      <c r="D109" s="192"/>
      <c r="E109" s="192"/>
      <c r="F109" s="192"/>
      <c r="G109" s="192"/>
      <c r="H109" s="193"/>
      <c r="I109" s="201"/>
      <c r="J109" s="202"/>
      <c r="K109" s="490">
        <v>2.75</v>
      </c>
      <c r="L109" s="491"/>
      <c r="M109" s="86">
        <f>K109*12*I76</f>
        <v>23568.600000000002</v>
      </c>
    </row>
    <row r="110" spans="1:13">
      <c r="A110" s="499" t="s">
        <v>43</v>
      </c>
      <c r="B110" s="500"/>
      <c r="C110" s="500"/>
      <c r="D110" s="500"/>
      <c r="E110" s="500"/>
      <c r="F110" s="500"/>
      <c r="G110" s="500"/>
      <c r="H110" s="501"/>
      <c r="I110" s="15"/>
      <c r="J110" s="16"/>
      <c r="K110" s="502">
        <v>1.39</v>
      </c>
      <c r="L110" s="503"/>
      <c r="M110" s="21">
        <f>K110*12*I76</f>
        <v>11912.856</v>
      </c>
    </row>
    <row r="111" spans="1:13" ht="15.75">
      <c r="A111" s="140" t="s">
        <v>45</v>
      </c>
      <c r="B111" s="141"/>
      <c r="C111" s="141"/>
      <c r="D111" s="141"/>
      <c r="E111" s="141"/>
      <c r="F111" s="141"/>
      <c r="G111" s="141"/>
      <c r="H111" s="142"/>
      <c r="I111" s="34"/>
      <c r="J111" s="29"/>
      <c r="K111" s="486">
        <v>0.1</v>
      </c>
      <c r="L111" s="487"/>
      <c r="M111" s="21">
        <f>K111*12*I76</f>
        <v>857.04000000000019</v>
      </c>
    </row>
    <row r="112" spans="1:13" ht="16.5" thickBot="1">
      <c r="A112" s="137" t="s">
        <v>46</v>
      </c>
      <c r="B112" s="138"/>
      <c r="C112" s="138"/>
      <c r="D112" s="138"/>
      <c r="E112" s="138"/>
      <c r="F112" s="138"/>
      <c r="G112" s="138"/>
      <c r="H112" s="139"/>
      <c r="I112" s="3"/>
      <c r="J112" s="4"/>
      <c r="K112" s="446">
        <v>0.41</v>
      </c>
      <c r="L112" s="447"/>
      <c r="M112" s="23">
        <f>K112*12*I76</f>
        <v>3513.864</v>
      </c>
    </row>
    <row r="113" spans="1:13" ht="15.75" thickBot="1">
      <c r="A113" s="424" t="s">
        <v>47</v>
      </c>
      <c r="B113" s="425"/>
      <c r="C113" s="425"/>
      <c r="D113" s="425"/>
      <c r="E113" s="425"/>
      <c r="F113" s="425"/>
      <c r="G113" s="425"/>
      <c r="H113" s="426"/>
      <c r="I113" s="199"/>
      <c r="J113" s="200"/>
      <c r="K113" s="427">
        <f>K106+K110+K108+K111+K112+K109</f>
        <v>37.799999999999997</v>
      </c>
      <c r="L113" s="428"/>
      <c r="M113" s="106">
        <f>M106+M108+M110+M111+M112+M109</f>
        <v>323961.12</v>
      </c>
    </row>
    <row r="114" spans="1:13">
      <c r="M114" s="1"/>
    </row>
    <row r="115" spans="1:13">
      <c r="A115" s="481" t="s">
        <v>0</v>
      </c>
      <c r="B115" s="481"/>
      <c r="C115" s="481"/>
      <c r="D115" s="481"/>
      <c r="E115" s="481"/>
      <c r="F115" s="481"/>
      <c r="G115" s="481"/>
      <c r="H115" s="481"/>
      <c r="I115" s="481"/>
      <c r="J115" s="481"/>
      <c r="K115" s="481"/>
      <c r="L115" s="481"/>
      <c r="M115" s="1"/>
    </row>
    <row r="116" spans="1:13">
      <c r="A116" s="482" t="s">
        <v>1</v>
      </c>
      <c r="B116" s="482"/>
      <c r="C116" s="482"/>
      <c r="D116" s="482"/>
      <c r="E116" s="482"/>
      <c r="F116" s="482"/>
      <c r="G116" s="482"/>
      <c r="H116" s="482"/>
      <c r="I116" s="482"/>
      <c r="J116" s="482"/>
      <c r="K116" s="482"/>
      <c r="L116" s="482"/>
      <c r="M116" s="482"/>
    </row>
    <row r="117" spans="1:13">
      <c r="A117" s="483" t="s">
        <v>178</v>
      </c>
      <c r="B117" s="483"/>
      <c r="C117" s="483"/>
      <c r="D117" s="483"/>
      <c r="E117" s="483"/>
      <c r="F117" s="483"/>
      <c r="G117" s="483"/>
      <c r="H117" s="483"/>
      <c r="I117" s="483"/>
      <c r="J117" s="483"/>
      <c r="K117" s="483"/>
      <c r="L117" s="483"/>
      <c r="M117" s="483"/>
    </row>
    <row r="118" spans="1:13">
      <c r="A118" s="2"/>
      <c r="B118" s="3"/>
      <c r="C118" s="3" t="s">
        <v>2</v>
      </c>
      <c r="D118" s="3"/>
      <c r="E118" s="3"/>
      <c r="F118" s="3"/>
      <c r="G118" s="3"/>
      <c r="H118" s="4"/>
      <c r="I118" s="3" t="s">
        <v>3</v>
      </c>
      <c r="J118" s="4"/>
      <c r="K118" s="5" t="s">
        <v>4</v>
      </c>
      <c r="L118" s="6"/>
      <c r="M118" s="7"/>
    </row>
    <row r="119" spans="1:13">
      <c r="A119" s="8"/>
      <c r="B119" s="9"/>
      <c r="C119" s="9"/>
      <c r="D119" s="9"/>
      <c r="E119" s="9"/>
      <c r="F119" s="9"/>
      <c r="G119" s="9"/>
      <c r="H119" s="10"/>
      <c r="I119" s="9"/>
      <c r="J119" s="10"/>
      <c r="K119" s="11" t="s">
        <v>5</v>
      </c>
      <c r="L119" s="12"/>
      <c r="M119" s="13" t="s">
        <v>6</v>
      </c>
    </row>
    <row r="120" spans="1:13">
      <c r="A120" s="14"/>
      <c r="B120" s="15"/>
      <c r="C120" s="15"/>
      <c r="D120" s="15"/>
      <c r="E120" s="15"/>
      <c r="F120" s="15"/>
      <c r="G120" s="15"/>
      <c r="H120" s="16"/>
      <c r="I120" s="472" t="s">
        <v>7</v>
      </c>
      <c r="J120" s="473"/>
      <c r="K120" s="15" t="s">
        <v>8</v>
      </c>
      <c r="L120" s="16"/>
      <c r="M120" s="17" t="s">
        <v>9</v>
      </c>
    </row>
    <row r="121" spans="1:13">
      <c r="A121" s="474" t="s">
        <v>159</v>
      </c>
      <c r="B121" s="475"/>
      <c r="C121" s="475"/>
      <c r="D121" s="475"/>
      <c r="E121" s="475"/>
      <c r="F121" s="475"/>
      <c r="G121" s="475"/>
      <c r="H121" s="476"/>
      <c r="I121" s="477">
        <v>2545.5</v>
      </c>
      <c r="J121" s="478"/>
      <c r="K121" s="479">
        <f>K123+K124</f>
        <v>9.75</v>
      </c>
      <c r="L121" s="480"/>
      <c r="M121" s="21">
        <f>M123+M124</f>
        <v>297823.5</v>
      </c>
    </row>
    <row r="122" spans="1:13">
      <c r="A122" s="22" t="s">
        <v>10</v>
      </c>
      <c r="F122" s="9"/>
      <c r="H122" s="10"/>
      <c r="J122" s="10"/>
      <c r="L122" s="10"/>
      <c r="M122" s="23"/>
    </row>
    <row r="123" spans="1:13">
      <c r="A123" s="22" t="s">
        <v>11</v>
      </c>
      <c r="F123" s="9"/>
      <c r="H123" s="10"/>
      <c r="J123" s="10"/>
      <c r="K123" s="450">
        <v>5.36</v>
      </c>
      <c r="L123" s="451"/>
      <c r="M123" s="23">
        <f>K123*I121*12</f>
        <v>163726.56</v>
      </c>
    </row>
    <row r="124" spans="1:13">
      <c r="A124" s="22" t="s">
        <v>12</v>
      </c>
      <c r="B124" s="24"/>
      <c r="C124" s="24"/>
      <c r="D124" s="24"/>
      <c r="E124" s="24"/>
      <c r="F124" s="25"/>
      <c r="G124" s="24"/>
      <c r="H124" s="26"/>
      <c r="J124" s="10"/>
      <c r="K124" s="450">
        <v>4.3899999999999997</v>
      </c>
      <c r="L124" s="451"/>
      <c r="M124" s="23">
        <f>K124*I121*12</f>
        <v>134096.94</v>
      </c>
    </row>
    <row r="125" spans="1:13">
      <c r="A125" s="131"/>
      <c r="B125" s="47"/>
      <c r="C125" s="47"/>
      <c r="D125" s="47"/>
      <c r="E125" s="47"/>
      <c r="F125" s="47"/>
      <c r="G125" s="47"/>
      <c r="H125" s="27"/>
      <c r="I125" s="15"/>
      <c r="J125" s="16"/>
      <c r="K125" s="15"/>
      <c r="L125" s="16"/>
      <c r="M125" s="21"/>
    </row>
    <row r="126" spans="1:13">
      <c r="A126" s="464" t="s">
        <v>13</v>
      </c>
      <c r="B126" s="465"/>
      <c r="C126" s="465"/>
      <c r="D126" s="465"/>
      <c r="E126" s="465"/>
      <c r="F126" s="465"/>
      <c r="G126" s="465"/>
      <c r="H126" s="466"/>
      <c r="I126" s="89" t="s">
        <v>14</v>
      </c>
      <c r="J126" s="88"/>
      <c r="K126" s="9"/>
      <c r="L126" s="10"/>
      <c r="M126" s="23"/>
    </row>
    <row r="127" spans="1:13">
      <c r="A127" s="8"/>
      <c r="B127" s="9"/>
      <c r="C127" s="9"/>
      <c r="D127" s="9"/>
      <c r="E127" s="9"/>
      <c r="F127" s="9"/>
      <c r="G127" s="9"/>
      <c r="H127" s="10"/>
      <c r="I127" s="89" t="s">
        <v>15</v>
      </c>
      <c r="J127" s="88"/>
      <c r="K127" s="9"/>
      <c r="L127" s="10"/>
      <c r="M127" s="23"/>
    </row>
    <row r="128" spans="1:13">
      <c r="A128" s="8"/>
      <c r="B128" s="9"/>
      <c r="C128" s="9"/>
      <c r="D128" s="9"/>
      <c r="E128" s="9"/>
      <c r="F128" s="9"/>
      <c r="G128" s="9"/>
      <c r="H128" s="10"/>
      <c r="I128" s="89" t="s">
        <v>16</v>
      </c>
      <c r="J128" s="88"/>
      <c r="K128" s="462">
        <v>1.31</v>
      </c>
      <c r="L128" s="463"/>
      <c r="M128" s="23">
        <f>K128*12*I121</f>
        <v>40015.26</v>
      </c>
    </row>
    <row r="129" spans="1:13">
      <c r="A129" s="8"/>
      <c r="B129" s="9"/>
      <c r="C129" s="9"/>
      <c r="D129" s="9"/>
      <c r="E129" s="9"/>
      <c r="F129" s="9"/>
      <c r="G129" s="9"/>
      <c r="H129" s="10"/>
      <c r="I129" s="89" t="s">
        <v>17</v>
      </c>
      <c r="J129" s="88"/>
      <c r="K129" s="9"/>
      <c r="L129" s="10"/>
      <c r="M129" s="23"/>
    </row>
    <row r="130" spans="1:13">
      <c r="A130" s="14"/>
      <c r="B130" s="15"/>
      <c r="C130" s="15"/>
      <c r="D130" s="15"/>
      <c r="E130" s="15"/>
      <c r="F130" s="15"/>
      <c r="G130" s="15"/>
      <c r="H130" s="16"/>
      <c r="I130" s="90" t="s">
        <v>18</v>
      </c>
      <c r="J130" s="91"/>
      <c r="K130" s="15"/>
      <c r="L130" s="16"/>
      <c r="M130" s="21"/>
    </row>
    <row r="131" spans="1:13">
      <c r="A131" s="474" t="s">
        <v>67</v>
      </c>
      <c r="B131" s="475"/>
      <c r="C131" s="475"/>
      <c r="D131" s="475"/>
      <c r="E131" s="475"/>
      <c r="F131" s="475"/>
      <c r="G131" s="475"/>
      <c r="H131" s="476"/>
      <c r="I131" s="28" t="s">
        <v>19</v>
      </c>
      <c r="J131" s="29"/>
      <c r="K131" s="486">
        <v>1.31</v>
      </c>
      <c r="L131" s="487"/>
      <c r="M131" s="30">
        <f>K131*12*I121</f>
        <v>40015.26</v>
      </c>
    </row>
    <row r="132" spans="1:13">
      <c r="A132" s="494" t="s">
        <v>20</v>
      </c>
      <c r="B132" s="495"/>
      <c r="C132" s="495"/>
      <c r="D132" s="495"/>
      <c r="E132" s="495"/>
      <c r="F132" s="495"/>
      <c r="G132" s="495"/>
      <c r="H132" s="496"/>
      <c r="I132" s="31"/>
      <c r="J132" s="10"/>
      <c r="K132" s="470">
        <f>K133+K140</f>
        <v>1.91</v>
      </c>
      <c r="L132" s="471"/>
      <c r="M132" s="32">
        <f>M133+M140</f>
        <v>58342.859999999986</v>
      </c>
    </row>
    <row r="133" spans="1:13">
      <c r="A133" s="459" t="s">
        <v>21</v>
      </c>
      <c r="B133" s="460"/>
      <c r="C133" s="460"/>
      <c r="D133" s="460"/>
      <c r="E133" s="460"/>
      <c r="F133" s="460"/>
      <c r="G133" s="460"/>
      <c r="H133" s="461"/>
      <c r="J133" s="10"/>
      <c r="K133" s="462">
        <f>K134+K135+K137+K139</f>
        <v>1.1199999999999999</v>
      </c>
      <c r="L133" s="463"/>
      <c r="M133" s="33">
        <f>M134+M135+M137+M139</f>
        <v>34211.51999999999</v>
      </c>
    </row>
    <row r="134" spans="1:13">
      <c r="A134" s="8" t="s">
        <v>70</v>
      </c>
      <c r="H134" s="10"/>
      <c r="I134" t="s">
        <v>22</v>
      </c>
      <c r="J134" s="10"/>
      <c r="K134" s="450">
        <v>0.57999999999999996</v>
      </c>
      <c r="L134" s="451"/>
      <c r="M134" s="23">
        <f>K134*12*I121</f>
        <v>17716.679999999997</v>
      </c>
    </row>
    <row r="135" spans="1:13">
      <c r="A135" s="8" t="s">
        <v>83</v>
      </c>
      <c r="H135" s="10"/>
      <c r="I135" t="s">
        <v>24</v>
      </c>
      <c r="J135" s="10"/>
      <c r="K135" s="450">
        <v>0.08</v>
      </c>
      <c r="L135" s="451"/>
      <c r="M135" s="23">
        <f>K135*12*I121</f>
        <v>2443.6799999999998</v>
      </c>
    </row>
    <row r="136" spans="1:13">
      <c r="A136" s="8" t="s">
        <v>25</v>
      </c>
      <c r="H136" s="10"/>
      <c r="J136" s="10"/>
      <c r="L136" s="10"/>
      <c r="M136" s="23"/>
    </row>
    <row r="137" spans="1:13">
      <c r="A137" s="8" t="s">
        <v>179</v>
      </c>
      <c r="H137" s="10"/>
      <c r="I137" t="s">
        <v>176</v>
      </c>
      <c r="J137" s="10"/>
      <c r="K137" s="450">
        <v>0.42</v>
      </c>
      <c r="L137" s="451"/>
      <c r="M137" s="23">
        <f>K137*12*I121</f>
        <v>12829.32</v>
      </c>
    </row>
    <row r="138" spans="1:13">
      <c r="A138" s="8" t="s">
        <v>69</v>
      </c>
      <c r="H138" s="10"/>
      <c r="I138" t="s">
        <v>80</v>
      </c>
      <c r="J138" s="10"/>
      <c r="L138" s="10"/>
      <c r="M138" s="23"/>
    </row>
    <row r="139" spans="1:13">
      <c r="A139" s="8" t="s">
        <v>73</v>
      </c>
      <c r="H139" s="10"/>
      <c r="I139" t="s">
        <v>26</v>
      </c>
      <c r="J139" s="10"/>
      <c r="K139" s="450">
        <v>0.04</v>
      </c>
      <c r="L139" s="451"/>
      <c r="M139" s="23">
        <f>K139*12*I121</f>
        <v>1221.8399999999999</v>
      </c>
    </row>
    <row r="140" spans="1:13">
      <c r="A140" s="459" t="s">
        <v>27</v>
      </c>
      <c r="B140" s="460"/>
      <c r="C140" s="460"/>
      <c r="D140" s="460"/>
      <c r="E140" s="460"/>
      <c r="F140" s="460"/>
      <c r="G140" s="460"/>
      <c r="H140" s="461"/>
      <c r="J140" s="10"/>
      <c r="K140" s="462">
        <f>K141+K142+K143</f>
        <v>0.79</v>
      </c>
      <c r="L140" s="463"/>
      <c r="M140" s="33">
        <f>M141+M142+M143</f>
        <v>24131.34</v>
      </c>
    </row>
    <row r="141" spans="1:13">
      <c r="A141" s="8" t="s">
        <v>74</v>
      </c>
      <c r="H141" s="10"/>
      <c r="I141" t="s">
        <v>24</v>
      </c>
      <c r="J141" s="10"/>
      <c r="K141" s="450">
        <v>0.23</v>
      </c>
      <c r="L141" s="451"/>
      <c r="M141" s="23">
        <f>K141*12*I121</f>
        <v>7025.5800000000008</v>
      </c>
    </row>
    <row r="142" spans="1:13">
      <c r="A142" s="8" t="s">
        <v>180</v>
      </c>
      <c r="H142" s="10"/>
      <c r="I142" t="s">
        <v>81</v>
      </c>
      <c r="J142" s="10"/>
      <c r="K142" s="450">
        <v>0.06</v>
      </c>
      <c r="L142" s="451"/>
      <c r="M142" s="23">
        <f>K142*12*I121</f>
        <v>1832.76</v>
      </c>
    </row>
    <row r="143" spans="1:13">
      <c r="A143" s="8" t="s">
        <v>76</v>
      </c>
      <c r="H143" s="10"/>
      <c r="I143" t="s">
        <v>55</v>
      </c>
      <c r="J143" s="10"/>
      <c r="K143" s="450">
        <v>0.5</v>
      </c>
      <c r="L143" s="451"/>
      <c r="M143" s="23">
        <f>K143*12*I121</f>
        <v>15273</v>
      </c>
    </row>
    <row r="144" spans="1:13" ht="15.75">
      <c r="A144" s="438" t="s">
        <v>28</v>
      </c>
      <c r="B144" s="439"/>
      <c r="C144" s="439"/>
      <c r="D144" s="439"/>
      <c r="E144" s="439"/>
      <c r="F144" s="439"/>
      <c r="G144" s="439"/>
      <c r="H144" s="440"/>
      <c r="I144" s="34"/>
      <c r="J144" s="29"/>
      <c r="K144" s="486">
        <f>K145+K146+K148+K150+K151</f>
        <v>2.1599999999999993</v>
      </c>
      <c r="L144" s="487"/>
      <c r="M144" s="35">
        <f>M145+M146+M148+M150+M151</f>
        <v>65979.359999999986</v>
      </c>
    </row>
    <row r="145" spans="1:13">
      <c r="A145" s="36" t="s">
        <v>56</v>
      </c>
      <c r="B145" s="37"/>
      <c r="C145" s="38"/>
      <c r="D145" s="38"/>
      <c r="E145" s="38"/>
      <c r="F145" s="38"/>
      <c r="G145" s="38"/>
      <c r="H145" s="10"/>
      <c r="I145" s="434" t="s">
        <v>30</v>
      </c>
      <c r="J145" s="435"/>
      <c r="K145" s="457">
        <v>0.59</v>
      </c>
      <c r="L145" s="458"/>
      <c r="M145" s="23">
        <f>K145*12*I121</f>
        <v>18022.14</v>
      </c>
    </row>
    <row r="146" spans="1:13">
      <c r="A146" s="36" t="s">
        <v>31</v>
      </c>
      <c r="B146" s="37"/>
      <c r="C146" s="38"/>
      <c r="D146" s="38"/>
      <c r="E146" s="38"/>
      <c r="F146" s="38"/>
      <c r="G146" s="38"/>
      <c r="H146" s="10"/>
      <c r="I146" s="434" t="s">
        <v>57</v>
      </c>
      <c r="J146" s="435"/>
      <c r="K146" s="448">
        <v>1.4</v>
      </c>
      <c r="L146" s="449"/>
      <c r="M146" s="23">
        <f>K146*12*I121</f>
        <v>42764.399999999994</v>
      </c>
    </row>
    <row r="147" spans="1:13">
      <c r="A147" s="36" t="s">
        <v>33</v>
      </c>
      <c r="B147" s="37"/>
      <c r="C147" s="38"/>
      <c r="D147" s="38"/>
      <c r="E147" s="38"/>
      <c r="F147" s="38"/>
      <c r="G147" s="38"/>
      <c r="H147" s="10"/>
      <c r="I147" s="39"/>
      <c r="J147" s="12"/>
      <c r="K147" s="163"/>
      <c r="L147" s="146"/>
      <c r="M147" s="23"/>
    </row>
    <row r="148" spans="1:13">
      <c r="A148" s="36" t="s">
        <v>34</v>
      </c>
      <c r="B148" s="37"/>
      <c r="C148" s="38"/>
      <c r="D148" s="38"/>
      <c r="E148" s="38"/>
      <c r="F148" s="38"/>
      <c r="G148" s="38"/>
      <c r="H148" s="10"/>
      <c r="I148" s="434" t="s">
        <v>35</v>
      </c>
      <c r="J148" s="435"/>
      <c r="K148" s="448">
        <v>0.11</v>
      </c>
      <c r="L148" s="449"/>
      <c r="M148" s="23">
        <f>K148*12*I121</f>
        <v>3360.06</v>
      </c>
    </row>
    <row r="149" spans="1:13">
      <c r="A149" s="36" t="s">
        <v>36</v>
      </c>
      <c r="B149" s="37"/>
      <c r="C149" s="38"/>
      <c r="D149" s="38"/>
      <c r="E149" s="38"/>
      <c r="F149" s="38"/>
      <c r="G149" s="38"/>
      <c r="H149" s="10"/>
      <c r="I149" s="39"/>
      <c r="J149" s="12"/>
      <c r="K149" s="163"/>
      <c r="L149" s="146"/>
      <c r="M149" s="23"/>
    </row>
    <row r="150" spans="1:13">
      <c r="A150" s="36" t="s">
        <v>37</v>
      </c>
      <c r="B150" s="37"/>
      <c r="C150" s="38"/>
      <c r="D150" s="38"/>
      <c r="E150" s="38"/>
      <c r="F150" s="38"/>
      <c r="G150" s="38"/>
      <c r="H150" s="10"/>
      <c r="I150" s="434" t="s">
        <v>19</v>
      </c>
      <c r="J150" s="435"/>
      <c r="K150" s="448">
        <v>0.03</v>
      </c>
      <c r="L150" s="449"/>
      <c r="M150" s="23">
        <f>K150*12*I121</f>
        <v>916.38</v>
      </c>
    </row>
    <row r="151" spans="1:13">
      <c r="A151" s="42" t="s">
        <v>168</v>
      </c>
      <c r="B151" s="37"/>
      <c r="C151" s="38"/>
      <c r="D151" s="38"/>
      <c r="E151" s="38"/>
      <c r="F151" s="38"/>
      <c r="G151" s="38"/>
      <c r="H151" s="10"/>
      <c r="I151" s="434" t="s">
        <v>19</v>
      </c>
      <c r="J151" s="435"/>
      <c r="K151" s="436">
        <v>0.03</v>
      </c>
      <c r="L151" s="437"/>
      <c r="M151" s="21">
        <f>K151*12*I121</f>
        <v>916.38</v>
      </c>
    </row>
    <row r="152" spans="1:13" ht="15.75">
      <c r="A152" s="438" t="s">
        <v>169</v>
      </c>
      <c r="B152" s="439"/>
      <c r="C152" s="439"/>
      <c r="D152" s="439"/>
      <c r="E152" s="439"/>
      <c r="F152" s="439"/>
      <c r="G152" s="439"/>
      <c r="H152" s="440"/>
      <c r="I152" s="198" t="s">
        <v>55</v>
      </c>
      <c r="J152" s="29"/>
      <c r="K152" s="441">
        <v>0.17</v>
      </c>
      <c r="L152" s="442"/>
      <c r="M152" s="35">
        <f>K152*12*I121</f>
        <v>5192.82</v>
      </c>
    </row>
    <row r="153" spans="1:13" ht="16.5" thickBot="1">
      <c r="A153" s="443" t="s">
        <v>39</v>
      </c>
      <c r="B153" s="444"/>
      <c r="C153" s="444"/>
      <c r="D153" s="444"/>
      <c r="E153" s="444"/>
      <c r="F153" s="444"/>
      <c r="G153" s="444"/>
      <c r="H153" s="445"/>
      <c r="I153" s="2"/>
      <c r="J153" s="4"/>
      <c r="K153" s="446">
        <f>3.1+2.5</f>
        <v>5.6</v>
      </c>
      <c r="L153" s="447"/>
      <c r="M153" s="48">
        <f>K153*12*I121</f>
        <v>171057.59999999998</v>
      </c>
    </row>
    <row r="154" spans="1:13" ht="15.75" thickBot="1">
      <c r="A154" s="424" t="s">
        <v>40</v>
      </c>
      <c r="B154" s="425"/>
      <c r="C154" s="425"/>
      <c r="D154" s="425"/>
      <c r="E154" s="425"/>
      <c r="F154" s="425"/>
      <c r="G154" s="425"/>
      <c r="H154" s="426"/>
      <c r="I154" s="199"/>
      <c r="J154" s="200"/>
      <c r="K154" s="427">
        <f>K123+K124+K128+K131+K132+K152+K144+K153</f>
        <v>22.21</v>
      </c>
      <c r="L154" s="428"/>
      <c r="M154" s="106">
        <f>M121+M128+M131+M132+M144+M152+M153</f>
        <v>678426.65999999992</v>
      </c>
    </row>
    <row r="155" spans="1:13" ht="15.75" thickBot="1">
      <c r="A155" s="134" t="s">
        <v>77</v>
      </c>
      <c r="B155" s="135"/>
      <c r="C155" s="135"/>
      <c r="D155" s="135"/>
      <c r="E155" s="135"/>
      <c r="F155" s="135"/>
      <c r="G155" s="135"/>
      <c r="H155" s="136"/>
      <c r="I155" s="199"/>
      <c r="J155" s="200"/>
      <c r="K155" s="427">
        <f>K156+K157</f>
        <v>20.25</v>
      </c>
      <c r="L155" s="428"/>
      <c r="M155" s="106">
        <f>M156+M157</f>
        <v>618556.5</v>
      </c>
    </row>
    <row r="156" spans="1:13">
      <c r="A156" s="429" t="s">
        <v>78</v>
      </c>
      <c r="B156" s="430"/>
      <c r="C156" s="430"/>
      <c r="D156" s="430"/>
      <c r="E156" s="430"/>
      <c r="F156" s="430"/>
      <c r="G156" s="430"/>
      <c r="H156" s="431"/>
      <c r="I156" s="78"/>
      <c r="J156" s="105"/>
      <c r="K156" s="488">
        <v>16.53</v>
      </c>
      <c r="L156" s="489"/>
      <c r="M156" s="80">
        <f>K156*12*I121</f>
        <v>504925.38000000006</v>
      </c>
    </row>
    <row r="157" spans="1:13" ht="15.75" thickBot="1">
      <c r="A157" s="191" t="s">
        <v>79</v>
      </c>
      <c r="B157" s="192"/>
      <c r="C157" s="192"/>
      <c r="D157" s="192"/>
      <c r="E157" s="192"/>
      <c r="F157" s="192"/>
      <c r="G157" s="192"/>
      <c r="H157" s="193"/>
      <c r="I157" s="201"/>
      <c r="J157" s="202"/>
      <c r="K157" s="490">
        <v>3.72</v>
      </c>
      <c r="L157" s="491"/>
      <c r="M157" s="86">
        <f>K157*12*I121</f>
        <v>113631.12</v>
      </c>
    </row>
    <row r="158" spans="1:13">
      <c r="A158" s="499" t="s">
        <v>43</v>
      </c>
      <c r="B158" s="500"/>
      <c r="C158" s="500"/>
      <c r="D158" s="500"/>
      <c r="E158" s="500"/>
      <c r="F158" s="500"/>
      <c r="G158" s="500"/>
      <c r="H158" s="501"/>
      <c r="I158" s="15"/>
      <c r="J158" s="16"/>
      <c r="K158" s="502">
        <v>1.39</v>
      </c>
      <c r="L158" s="503"/>
      <c r="M158" s="21">
        <f>K158*12*I121</f>
        <v>42458.94</v>
      </c>
    </row>
    <row r="159" spans="1:13">
      <c r="A159" s="143" t="s">
        <v>48</v>
      </c>
      <c r="B159" s="144"/>
      <c r="C159" s="144"/>
      <c r="D159" s="144"/>
      <c r="E159" s="144"/>
      <c r="F159" s="144"/>
      <c r="G159" s="144"/>
      <c r="H159" s="145"/>
      <c r="I159" s="34"/>
      <c r="J159" s="29"/>
      <c r="K159" s="486">
        <v>0</v>
      </c>
      <c r="L159" s="487"/>
      <c r="M159" s="21">
        <f>K159*I121*12</f>
        <v>0</v>
      </c>
    </row>
    <row r="160" spans="1:13" ht="15.75">
      <c r="A160" s="140" t="s">
        <v>45</v>
      </c>
      <c r="B160" s="141"/>
      <c r="C160" s="141"/>
      <c r="D160" s="141"/>
      <c r="E160" s="141"/>
      <c r="F160" s="141"/>
      <c r="G160" s="141"/>
      <c r="H160" s="142"/>
      <c r="I160" s="34"/>
      <c r="J160" s="29"/>
      <c r="K160" s="486">
        <v>0.09</v>
      </c>
      <c r="L160" s="487"/>
      <c r="M160" s="21">
        <f>K160*12*I121</f>
        <v>2749.1400000000003</v>
      </c>
    </row>
    <row r="161" spans="1:13" ht="16.5" thickBot="1">
      <c r="A161" s="137" t="s">
        <v>46</v>
      </c>
      <c r="B161" s="138"/>
      <c r="C161" s="138"/>
      <c r="D161" s="138"/>
      <c r="E161" s="138"/>
      <c r="F161" s="138"/>
      <c r="G161" s="138"/>
      <c r="H161" s="139"/>
      <c r="I161" s="3"/>
      <c r="J161" s="4"/>
      <c r="K161" s="446">
        <v>0.14000000000000001</v>
      </c>
      <c r="L161" s="447"/>
      <c r="M161" s="23">
        <f>K161*12*I121</f>
        <v>4276.4400000000005</v>
      </c>
    </row>
    <row r="162" spans="1:13" ht="15.75" thickBot="1">
      <c r="A162" s="424" t="s">
        <v>47</v>
      </c>
      <c r="B162" s="425"/>
      <c r="C162" s="425"/>
      <c r="D162" s="425"/>
      <c r="E162" s="425"/>
      <c r="F162" s="425"/>
      <c r="G162" s="425"/>
      <c r="H162" s="426"/>
      <c r="I162" s="199"/>
      <c r="J162" s="200"/>
      <c r="K162" s="427">
        <f>K154+K158+K156+K159+K160+K161+K157</f>
        <v>44.080000000000005</v>
      </c>
      <c r="L162" s="428"/>
      <c r="M162" s="106">
        <f>M154+M156+M158+M159+M160+M161+M157</f>
        <v>1346467.6799999997</v>
      </c>
    </row>
    <row r="163" spans="1:13">
      <c r="M163" s="1"/>
    </row>
    <row r="164" spans="1:13">
      <c r="A164" s="481" t="s">
        <v>0</v>
      </c>
      <c r="B164" s="481"/>
      <c r="C164" s="481"/>
      <c r="D164" s="481"/>
      <c r="E164" s="481"/>
      <c r="F164" s="481"/>
      <c r="G164" s="481"/>
      <c r="H164" s="481"/>
      <c r="I164" s="481"/>
      <c r="J164" s="481"/>
      <c r="K164" s="481"/>
      <c r="L164" s="481"/>
      <c r="M164" s="1"/>
    </row>
    <row r="165" spans="1:13">
      <c r="A165" s="482" t="s">
        <v>1</v>
      </c>
      <c r="B165" s="482"/>
      <c r="C165" s="482"/>
      <c r="D165" s="482"/>
      <c r="E165" s="482"/>
      <c r="F165" s="482"/>
      <c r="G165" s="482"/>
      <c r="H165" s="482"/>
      <c r="I165" s="482"/>
      <c r="J165" s="482"/>
      <c r="K165" s="482"/>
      <c r="L165" s="482"/>
      <c r="M165" s="482"/>
    </row>
    <row r="166" spans="1:13">
      <c r="A166" s="483" t="s">
        <v>181</v>
      </c>
      <c r="B166" s="483"/>
      <c r="C166" s="483"/>
      <c r="D166" s="483"/>
      <c r="E166" s="483"/>
      <c r="F166" s="483"/>
      <c r="G166" s="483"/>
      <c r="H166" s="483"/>
      <c r="I166" s="483"/>
      <c r="J166" s="483"/>
      <c r="K166" s="483"/>
      <c r="L166" s="483"/>
      <c r="M166" s="483"/>
    </row>
    <row r="167" spans="1:13">
      <c r="A167" s="2"/>
      <c r="B167" s="3"/>
      <c r="C167" s="3" t="s">
        <v>2</v>
      </c>
      <c r="D167" s="3"/>
      <c r="E167" s="3"/>
      <c r="F167" s="3"/>
      <c r="G167" s="3"/>
      <c r="H167" s="4"/>
      <c r="I167" s="3" t="s">
        <v>3</v>
      </c>
      <c r="J167" s="4"/>
      <c r="K167" s="5" t="s">
        <v>4</v>
      </c>
      <c r="L167" s="6"/>
      <c r="M167" s="7"/>
    </row>
    <row r="168" spans="1:13">
      <c r="A168" s="8"/>
      <c r="B168" s="9"/>
      <c r="C168" s="9"/>
      <c r="D168" s="9"/>
      <c r="E168" s="9"/>
      <c r="F168" s="9"/>
      <c r="G168" s="9"/>
      <c r="H168" s="10"/>
      <c r="I168" s="9"/>
      <c r="J168" s="10"/>
      <c r="K168" s="11" t="s">
        <v>5</v>
      </c>
      <c r="L168" s="12"/>
      <c r="M168" s="13" t="s">
        <v>6</v>
      </c>
    </row>
    <row r="169" spans="1:13">
      <c r="A169" s="14"/>
      <c r="B169" s="15"/>
      <c r="C169" s="15"/>
      <c r="D169" s="15"/>
      <c r="E169" s="15"/>
      <c r="F169" s="15"/>
      <c r="G169" s="15"/>
      <c r="H169" s="16"/>
      <c r="I169" s="472" t="s">
        <v>7</v>
      </c>
      <c r="J169" s="473"/>
      <c r="K169" s="15" t="s">
        <v>8</v>
      </c>
      <c r="L169" s="16"/>
      <c r="M169" s="17" t="s">
        <v>9</v>
      </c>
    </row>
    <row r="170" spans="1:13">
      <c r="A170" s="474" t="s">
        <v>159</v>
      </c>
      <c r="B170" s="475"/>
      <c r="C170" s="475"/>
      <c r="D170" s="475"/>
      <c r="E170" s="475"/>
      <c r="F170" s="475"/>
      <c r="G170" s="475"/>
      <c r="H170" s="476"/>
      <c r="I170" s="477">
        <v>1480.6</v>
      </c>
      <c r="J170" s="478"/>
      <c r="K170" s="479">
        <f>K172+K173</f>
        <v>9.75</v>
      </c>
      <c r="L170" s="480"/>
      <c r="M170" s="21">
        <f>M172+M173</f>
        <v>173230.19999999998</v>
      </c>
    </row>
    <row r="171" spans="1:13">
      <c r="A171" s="22" t="s">
        <v>10</v>
      </c>
      <c r="F171" s="9"/>
      <c r="H171" s="10"/>
      <c r="J171" s="10"/>
      <c r="L171" s="10"/>
      <c r="M171" s="23"/>
    </row>
    <row r="172" spans="1:13">
      <c r="A172" s="22" t="s">
        <v>11</v>
      </c>
      <c r="F172" s="9"/>
      <c r="H172" s="10"/>
      <c r="J172" s="10"/>
      <c r="K172" s="450">
        <v>5.36</v>
      </c>
      <c r="L172" s="451"/>
      <c r="M172" s="23">
        <f>K172*I170*12</f>
        <v>95232.191999999995</v>
      </c>
    </row>
    <row r="173" spans="1:13">
      <c r="A173" s="22" t="s">
        <v>12</v>
      </c>
      <c r="B173" s="24"/>
      <c r="C173" s="24"/>
      <c r="D173" s="24"/>
      <c r="E173" s="24"/>
      <c r="F173" s="25"/>
      <c r="G173" s="24"/>
      <c r="H173" s="26"/>
      <c r="J173" s="10"/>
      <c r="K173" s="450">
        <v>4.3899999999999997</v>
      </c>
      <c r="L173" s="451"/>
      <c r="M173" s="23">
        <f>K173*I170*12</f>
        <v>77998.007999999987</v>
      </c>
    </row>
    <row r="174" spans="1:13">
      <c r="A174" s="131"/>
      <c r="B174" s="47"/>
      <c r="C174" s="47"/>
      <c r="D174" s="47"/>
      <c r="E174" s="47"/>
      <c r="F174" s="47"/>
      <c r="G174" s="47"/>
      <c r="H174" s="27"/>
      <c r="I174" s="15"/>
      <c r="J174" s="16"/>
      <c r="K174" s="15"/>
      <c r="L174" s="16"/>
      <c r="M174" s="21"/>
    </row>
    <row r="175" spans="1:13">
      <c r="A175" s="464" t="s">
        <v>13</v>
      </c>
      <c r="B175" s="465"/>
      <c r="C175" s="465"/>
      <c r="D175" s="465"/>
      <c r="E175" s="465"/>
      <c r="F175" s="465"/>
      <c r="G175" s="465"/>
      <c r="H175" s="466"/>
      <c r="I175" s="89" t="s">
        <v>14</v>
      </c>
      <c r="J175" s="88"/>
      <c r="K175" s="9"/>
      <c r="L175" s="10"/>
      <c r="M175" s="23"/>
    </row>
    <row r="176" spans="1:13">
      <c r="A176" s="8"/>
      <c r="B176" s="9"/>
      <c r="C176" s="9"/>
      <c r="D176" s="9"/>
      <c r="E176" s="9"/>
      <c r="F176" s="9"/>
      <c r="G176" s="9"/>
      <c r="H176" s="10"/>
      <c r="I176" s="89" t="s">
        <v>15</v>
      </c>
      <c r="J176" s="88"/>
      <c r="K176" s="9"/>
      <c r="L176" s="10"/>
      <c r="M176" s="23"/>
    </row>
    <row r="177" spans="1:13">
      <c r="A177" s="8"/>
      <c r="B177" s="9"/>
      <c r="C177" s="9"/>
      <c r="D177" s="9"/>
      <c r="E177" s="9"/>
      <c r="F177" s="9"/>
      <c r="G177" s="9"/>
      <c r="H177" s="10"/>
      <c r="I177" s="89" t="s">
        <v>16</v>
      </c>
      <c r="J177" s="88"/>
      <c r="K177" s="462">
        <v>1.31</v>
      </c>
      <c r="L177" s="463"/>
      <c r="M177" s="23">
        <f>K177*12*I170</f>
        <v>23275.031999999999</v>
      </c>
    </row>
    <row r="178" spans="1:13">
      <c r="A178" s="8"/>
      <c r="B178" s="9"/>
      <c r="C178" s="9"/>
      <c r="D178" s="9"/>
      <c r="E178" s="9"/>
      <c r="F178" s="9"/>
      <c r="G178" s="9"/>
      <c r="H178" s="10"/>
      <c r="I178" s="89" t="s">
        <v>17</v>
      </c>
      <c r="J178" s="88"/>
      <c r="K178" s="9"/>
      <c r="L178" s="10"/>
      <c r="M178" s="23"/>
    </row>
    <row r="179" spans="1:13">
      <c r="A179" s="14"/>
      <c r="B179" s="15"/>
      <c r="C179" s="15"/>
      <c r="D179" s="15"/>
      <c r="E179" s="15"/>
      <c r="F179" s="15"/>
      <c r="G179" s="15"/>
      <c r="H179" s="16"/>
      <c r="I179" s="90" t="s">
        <v>18</v>
      </c>
      <c r="J179" s="91"/>
      <c r="K179" s="15"/>
      <c r="L179" s="16"/>
      <c r="M179" s="21"/>
    </row>
    <row r="180" spans="1:13">
      <c r="A180" s="474" t="s">
        <v>67</v>
      </c>
      <c r="B180" s="475"/>
      <c r="C180" s="475"/>
      <c r="D180" s="475"/>
      <c r="E180" s="475"/>
      <c r="F180" s="475"/>
      <c r="G180" s="475"/>
      <c r="H180" s="476"/>
      <c r="I180" s="28" t="s">
        <v>19</v>
      </c>
      <c r="J180" s="29"/>
      <c r="K180" s="486">
        <v>2.14</v>
      </c>
      <c r="L180" s="487"/>
      <c r="M180" s="30">
        <f>K180*12*I170</f>
        <v>38021.807999999997</v>
      </c>
    </row>
    <row r="181" spans="1:13">
      <c r="A181" s="494" t="s">
        <v>20</v>
      </c>
      <c r="B181" s="495"/>
      <c r="C181" s="495"/>
      <c r="D181" s="495"/>
      <c r="E181" s="495"/>
      <c r="F181" s="495"/>
      <c r="G181" s="495"/>
      <c r="H181" s="496"/>
      <c r="I181" s="31"/>
      <c r="J181" s="10"/>
      <c r="K181" s="470">
        <f>K182+K188</f>
        <v>1.9100000000000001</v>
      </c>
      <c r="L181" s="471"/>
      <c r="M181" s="32">
        <f>M182+M188</f>
        <v>33935.351999999999</v>
      </c>
    </row>
    <row r="182" spans="1:13">
      <c r="A182" s="459" t="s">
        <v>21</v>
      </c>
      <c r="B182" s="460"/>
      <c r="C182" s="460"/>
      <c r="D182" s="460"/>
      <c r="E182" s="460"/>
      <c r="F182" s="460"/>
      <c r="G182" s="460"/>
      <c r="H182" s="461"/>
      <c r="J182" s="10"/>
      <c r="K182" s="462">
        <f>K183+K185+K187</f>
        <v>1.1200000000000001</v>
      </c>
      <c r="L182" s="463"/>
      <c r="M182" s="33">
        <f>M183+M185+M187</f>
        <v>19899.263999999996</v>
      </c>
    </row>
    <row r="183" spans="1:13">
      <c r="A183" s="8" t="s">
        <v>174</v>
      </c>
      <c r="H183" s="10"/>
      <c r="I183" t="s">
        <v>24</v>
      </c>
      <c r="J183" s="10"/>
      <c r="K183" s="450">
        <v>0.57999999999999996</v>
      </c>
      <c r="L183" s="451"/>
      <c r="M183" s="23">
        <f>K183*12*I170</f>
        <v>10304.975999999999</v>
      </c>
    </row>
    <row r="184" spans="1:13">
      <c r="A184" s="8" t="s">
        <v>25</v>
      </c>
      <c r="H184" s="10"/>
      <c r="J184" s="10"/>
      <c r="L184" s="10"/>
      <c r="M184" s="23"/>
    </row>
    <row r="185" spans="1:13">
      <c r="A185" s="8" t="s">
        <v>175</v>
      </c>
      <c r="H185" s="10"/>
      <c r="I185" t="s">
        <v>176</v>
      </c>
      <c r="J185" s="10"/>
      <c r="K185" s="450">
        <v>0.5</v>
      </c>
      <c r="L185" s="451"/>
      <c r="M185" s="23">
        <f>K185*12*I170</f>
        <v>8883.5999999999985</v>
      </c>
    </row>
    <row r="186" spans="1:13">
      <c r="A186" s="8" t="s">
        <v>69</v>
      </c>
      <c r="H186" s="10"/>
      <c r="I186" t="s">
        <v>80</v>
      </c>
      <c r="J186" s="10"/>
      <c r="L186" s="10"/>
      <c r="M186" s="23"/>
    </row>
    <row r="187" spans="1:13">
      <c r="A187" s="8" t="s">
        <v>84</v>
      </c>
      <c r="H187" s="10"/>
      <c r="I187" t="s">
        <v>26</v>
      </c>
      <c r="J187" s="10"/>
      <c r="K187" s="450">
        <v>0.04</v>
      </c>
      <c r="L187" s="451"/>
      <c r="M187" s="23">
        <f>K187*12*I170</f>
        <v>710.68799999999987</v>
      </c>
    </row>
    <row r="188" spans="1:13">
      <c r="A188" s="459" t="s">
        <v>27</v>
      </c>
      <c r="B188" s="460"/>
      <c r="C188" s="460"/>
      <c r="D188" s="460"/>
      <c r="E188" s="460"/>
      <c r="F188" s="460"/>
      <c r="G188" s="460"/>
      <c r="H188" s="461"/>
      <c r="J188" s="10"/>
      <c r="K188" s="462">
        <f>K189+K190+K191</f>
        <v>0.79</v>
      </c>
      <c r="L188" s="463"/>
      <c r="M188" s="33">
        <f>M189+M190+M191</f>
        <v>14036.088</v>
      </c>
    </row>
    <row r="189" spans="1:13">
      <c r="A189" s="8" t="s">
        <v>85</v>
      </c>
      <c r="H189" s="10"/>
      <c r="I189" t="s">
        <v>24</v>
      </c>
      <c r="J189" s="10"/>
      <c r="K189" s="450">
        <v>0.23</v>
      </c>
      <c r="L189" s="451"/>
      <c r="M189" s="23">
        <f>K189*12*I170</f>
        <v>4086.4560000000001</v>
      </c>
    </row>
    <row r="190" spans="1:13">
      <c r="A190" s="8" t="s">
        <v>177</v>
      </c>
      <c r="H190" s="10"/>
      <c r="I190" t="s">
        <v>81</v>
      </c>
      <c r="J190" s="10"/>
      <c r="K190" s="450">
        <v>0.06</v>
      </c>
      <c r="L190" s="451"/>
      <c r="M190" s="23">
        <f>K190*12*I170</f>
        <v>1066.0319999999999</v>
      </c>
    </row>
    <row r="191" spans="1:13">
      <c r="A191" s="8" t="s">
        <v>87</v>
      </c>
      <c r="H191" s="10"/>
      <c r="I191" t="s">
        <v>55</v>
      </c>
      <c r="J191" s="10"/>
      <c r="K191" s="450">
        <v>0.5</v>
      </c>
      <c r="L191" s="451"/>
      <c r="M191" s="23">
        <f>K191*12*I170</f>
        <v>8883.5999999999985</v>
      </c>
    </row>
    <row r="192" spans="1:13" ht="15.75">
      <c r="A192" s="438" t="s">
        <v>28</v>
      </c>
      <c r="B192" s="439"/>
      <c r="C192" s="439"/>
      <c r="D192" s="439"/>
      <c r="E192" s="439"/>
      <c r="F192" s="439"/>
      <c r="G192" s="439"/>
      <c r="H192" s="440"/>
      <c r="I192" s="34"/>
      <c r="J192" s="29"/>
      <c r="K192" s="486">
        <f>K193+K194+K196+K198+K199</f>
        <v>2.1599999999999993</v>
      </c>
      <c r="L192" s="487"/>
      <c r="M192" s="35">
        <f>M193+M194+M196+M198+M199</f>
        <v>38377.152000000002</v>
      </c>
    </row>
    <row r="193" spans="1:13">
      <c r="A193" s="36" t="s">
        <v>56</v>
      </c>
      <c r="B193" s="37"/>
      <c r="C193" s="38"/>
      <c r="D193" s="38"/>
      <c r="E193" s="38"/>
      <c r="F193" s="38"/>
      <c r="G193" s="38"/>
      <c r="H193" s="10"/>
      <c r="I193" s="434" t="s">
        <v>30</v>
      </c>
      <c r="J193" s="435"/>
      <c r="K193" s="457">
        <v>0.59</v>
      </c>
      <c r="L193" s="458"/>
      <c r="M193" s="23">
        <f>K193*12*I170</f>
        <v>10482.647999999999</v>
      </c>
    </row>
    <row r="194" spans="1:13">
      <c r="A194" s="36" t="s">
        <v>31</v>
      </c>
      <c r="B194" s="37"/>
      <c r="C194" s="38"/>
      <c r="D194" s="38"/>
      <c r="E194" s="38"/>
      <c r="F194" s="38"/>
      <c r="G194" s="38"/>
      <c r="H194" s="10"/>
      <c r="I194" s="434" t="s">
        <v>57</v>
      </c>
      <c r="J194" s="435"/>
      <c r="K194" s="448">
        <v>1.4</v>
      </c>
      <c r="L194" s="449"/>
      <c r="M194" s="23">
        <f>K194*12*I170</f>
        <v>24874.079999999994</v>
      </c>
    </row>
    <row r="195" spans="1:13">
      <c r="A195" s="36" t="s">
        <v>33</v>
      </c>
      <c r="B195" s="37"/>
      <c r="C195" s="38"/>
      <c r="D195" s="38"/>
      <c r="E195" s="38"/>
      <c r="F195" s="38"/>
      <c r="G195" s="38"/>
      <c r="H195" s="10"/>
      <c r="I195" s="39"/>
      <c r="J195" s="12"/>
      <c r="K195" s="163"/>
      <c r="L195" s="146"/>
      <c r="M195" s="23"/>
    </row>
    <row r="196" spans="1:13">
      <c r="A196" s="36" t="s">
        <v>34</v>
      </c>
      <c r="B196" s="37"/>
      <c r="C196" s="38"/>
      <c r="D196" s="38"/>
      <c r="E196" s="38"/>
      <c r="F196" s="38"/>
      <c r="G196" s="38"/>
      <c r="H196" s="10"/>
      <c r="I196" s="434" t="s">
        <v>35</v>
      </c>
      <c r="J196" s="435"/>
      <c r="K196" s="448">
        <v>0.11</v>
      </c>
      <c r="L196" s="449"/>
      <c r="M196" s="23">
        <f>K196*12*I170</f>
        <v>1954.3920000000001</v>
      </c>
    </row>
    <row r="197" spans="1:13">
      <c r="A197" s="36" t="s">
        <v>36</v>
      </c>
      <c r="B197" s="37"/>
      <c r="C197" s="38"/>
      <c r="D197" s="38"/>
      <c r="E197" s="38"/>
      <c r="F197" s="38"/>
      <c r="G197" s="38"/>
      <c r="H197" s="10"/>
      <c r="I197" s="39"/>
      <c r="J197" s="12"/>
      <c r="K197" s="163"/>
      <c r="L197" s="146"/>
      <c r="M197" s="23"/>
    </row>
    <row r="198" spans="1:13">
      <c r="A198" s="36" t="s">
        <v>37</v>
      </c>
      <c r="B198" s="37"/>
      <c r="C198" s="38"/>
      <c r="D198" s="38"/>
      <c r="E198" s="38"/>
      <c r="F198" s="38"/>
      <c r="G198" s="38"/>
      <c r="H198" s="10"/>
      <c r="I198" s="434" t="s">
        <v>19</v>
      </c>
      <c r="J198" s="435"/>
      <c r="K198" s="448">
        <v>0.03</v>
      </c>
      <c r="L198" s="449"/>
      <c r="M198" s="23">
        <f>K198*12*I170</f>
        <v>533.01599999999996</v>
      </c>
    </row>
    <row r="199" spans="1:13">
      <c r="A199" s="42" t="s">
        <v>168</v>
      </c>
      <c r="B199" s="37"/>
      <c r="C199" s="38"/>
      <c r="D199" s="38"/>
      <c r="E199" s="38"/>
      <c r="F199" s="38"/>
      <c r="G199" s="38"/>
      <c r="H199" s="10"/>
      <c r="I199" s="434" t="s">
        <v>19</v>
      </c>
      <c r="J199" s="435"/>
      <c r="K199" s="436">
        <v>0.03</v>
      </c>
      <c r="L199" s="437"/>
      <c r="M199" s="21">
        <f>K199*12*I170</f>
        <v>533.01599999999996</v>
      </c>
    </row>
    <row r="200" spans="1:13" ht="15.75">
      <c r="A200" s="438" t="s">
        <v>169</v>
      </c>
      <c r="B200" s="439"/>
      <c r="C200" s="439"/>
      <c r="D200" s="439"/>
      <c r="E200" s="439"/>
      <c r="F200" s="439"/>
      <c r="G200" s="439"/>
      <c r="H200" s="440"/>
      <c r="I200" s="198" t="s">
        <v>55</v>
      </c>
      <c r="J200" s="29"/>
      <c r="K200" s="441">
        <v>0.17</v>
      </c>
      <c r="L200" s="442"/>
      <c r="M200" s="35">
        <f>K200*12*I170</f>
        <v>3020.424</v>
      </c>
    </row>
    <row r="201" spans="1:13" ht="16.5" thickBot="1">
      <c r="A201" s="443" t="s">
        <v>39</v>
      </c>
      <c r="B201" s="444"/>
      <c r="C201" s="444"/>
      <c r="D201" s="444"/>
      <c r="E201" s="444"/>
      <c r="F201" s="444"/>
      <c r="G201" s="444"/>
      <c r="H201" s="445"/>
      <c r="I201" s="3"/>
      <c r="J201" s="4"/>
      <c r="K201" s="446">
        <f>3.1+2.5</f>
        <v>5.6</v>
      </c>
      <c r="L201" s="447"/>
      <c r="M201" s="48">
        <f>K201*12*I170</f>
        <v>99496.319999999978</v>
      </c>
    </row>
    <row r="202" spans="1:13" ht="15.75" thickBot="1">
      <c r="A202" s="424" t="s">
        <v>40</v>
      </c>
      <c r="B202" s="425"/>
      <c r="C202" s="425"/>
      <c r="D202" s="425"/>
      <c r="E202" s="425"/>
      <c r="F202" s="425"/>
      <c r="G202" s="425"/>
      <c r="H202" s="426"/>
      <c r="I202" s="199"/>
      <c r="J202" s="200"/>
      <c r="K202" s="427">
        <f>K172+K173+K177+K180+K181+K200+K192+K201</f>
        <v>23.04</v>
      </c>
      <c r="L202" s="428"/>
      <c r="M202" s="106">
        <f>M170+M177+M180+M181+M192+M200+M201</f>
        <v>409356.28799999994</v>
      </c>
    </row>
    <row r="203" spans="1:13" ht="15.75" thickBot="1">
      <c r="A203" s="134" t="s">
        <v>77</v>
      </c>
      <c r="B203" s="135"/>
      <c r="C203" s="135"/>
      <c r="D203" s="135"/>
      <c r="E203" s="135"/>
      <c r="F203" s="135"/>
      <c r="G203" s="135"/>
      <c r="H203" s="136"/>
      <c r="I203" s="199"/>
      <c r="J203" s="200"/>
      <c r="K203" s="427">
        <f>K204+K205</f>
        <v>20.85</v>
      </c>
      <c r="L203" s="428"/>
      <c r="M203" s="106">
        <f>M204+M205</f>
        <v>370446.12</v>
      </c>
    </row>
    <row r="204" spans="1:13">
      <c r="A204" s="429" t="s">
        <v>78</v>
      </c>
      <c r="B204" s="430"/>
      <c r="C204" s="430"/>
      <c r="D204" s="430"/>
      <c r="E204" s="430"/>
      <c r="F204" s="430"/>
      <c r="G204" s="430"/>
      <c r="H204" s="431"/>
      <c r="I204" s="78"/>
      <c r="J204" s="105"/>
      <c r="K204" s="488">
        <v>17.03</v>
      </c>
      <c r="L204" s="489"/>
      <c r="M204" s="80">
        <f>K204*12*I170</f>
        <v>302575.41600000003</v>
      </c>
    </row>
    <row r="205" spans="1:13" ht="15.75" thickBot="1">
      <c r="A205" s="191" t="s">
        <v>79</v>
      </c>
      <c r="B205" s="192"/>
      <c r="C205" s="192"/>
      <c r="D205" s="192"/>
      <c r="E205" s="192"/>
      <c r="F205" s="192"/>
      <c r="G205" s="192"/>
      <c r="H205" s="193"/>
      <c r="I205" s="201"/>
      <c r="J205" s="202"/>
      <c r="K205" s="490">
        <v>3.82</v>
      </c>
      <c r="L205" s="491"/>
      <c r="M205" s="86">
        <f>K205*12*I170</f>
        <v>67870.703999999983</v>
      </c>
    </row>
    <row r="206" spans="1:13">
      <c r="A206" s="499" t="s">
        <v>43</v>
      </c>
      <c r="B206" s="500"/>
      <c r="C206" s="500"/>
      <c r="D206" s="500"/>
      <c r="E206" s="500"/>
      <c r="F206" s="500"/>
      <c r="G206" s="500"/>
      <c r="H206" s="501"/>
      <c r="I206" s="15"/>
      <c r="J206" s="16"/>
      <c r="K206" s="502">
        <v>1.39</v>
      </c>
      <c r="L206" s="503"/>
      <c r="M206" s="21">
        <f>K206*12*I170</f>
        <v>24696.407999999999</v>
      </c>
    </row>
    <row r="207" spans="1:13" ht="15.75">
      <c r="A207" s="140" t="s">
        <v>52</v>
      </c>
      <c r="B207" s="141"/>
      <c r="C207" s="141"/>
      <c r="D207" s="141"/>
      <c r="E207" s="141"/>
      <c r="F207" s="141"/>
      <c r="G207" s="141"/>
      <c r="H207" s="142"/>
      <c r="I207" s="34"/>
      <c r="J207" s="29"/>
      <c r="K207" s="486">
        <v>0.89</v>
      </c>
      <c r="L207" s="487"/>
      <c r="M207" s="21">
        <f>K207*12*I170</f>
        <v>15812.807999999999</v>
      </c>
    </row>
    <row r="208" spans="1:13" ht="15.75">
      <c r="A208" s="140" t="s">
        <v>45</v>
      </c>
      <c r="B208" s="141"/>
      <c r="C208" s="141"/>
      <c r="D208" s="141"/>
      <c r="E208" s="141"/>
      <c r="F208" s="141"/>
      <c r="G208" s="141"/>
      <c r="H208" s="142"/>
      <c r="I208" s="34"/>
      <c r="J208" s="29"/>
      <c r="K208" s="486">
        <v>0.06</v>
      </c>
      <c r="L208" s="487"/>
      <c r="M208" s="21">
        <f>K208*12*I170</f>
        <v>1066.0319999999999</v>
      </c>
    </row>
    <row r="209" spans="1:13" ht="16.5" thickBot="1">
      <c r="A209" s="137" t="s">
        <v>46</v>
      </c>
      <c r="B209" s="138"/>
      <c r="C209" s="138"/>
      <c r="D209" s="138"/>
      <c r="E209" s="138"/>
      <c r="F209" s="138"/>
      <c r="G209" s="138"/>
      <c r="H209" s="139"/>
      <c r="I209" s="3"/>
      <c r="J209" s="4"/>
      <c r="K209" s="446">
        <v>0.92</v>
      </c>
      <c r="L209" s="447"/>
      <c r="M209" s="23">
        <f>K209*12*I170</f>
        <v>16345.824000000001</v>
      </c>
    </row>
    <row r="210" spans="1:13" ht="15.75" thickBot="1">
      <c r="A210" s="424" t="s">
        <v>47</v>
      </c>
      <c r="B210" s="425"/>
      <c r="C210" s="425"/>
      <c r="D210" s="425"/>
      <c r="E210" s="425"/>
      <c r="F210" s="425"/>
      <c r="G210" s="425"/>
      <c r="H210" s="426"/>
      <c r="I210" s="199"/>
      <c r="J210" s="200"/>
      <c r="K210" s="427">
        <f>K202+K206+K204+K207+K208+K209+K205</f>
        <v>47.150000000000006</v>
      </c>
      <c r="L210" s="428"/>
      <c r="M210" s="106">
        <f>M202+M204+M206+M207+M208+M209+M205</f>
        <v>837723.48</v>
      </c>
    </row>
    <row r="211" spans="1:13">
      <c r="M211" s="1"/>
    </row>
    <row r="212" spans="1:13">
      <c r="A212" s="481" t="s">
        <v>0</v>
      </c>
      <c r="B212" s="481"/>
      <c r="C212" s="481"/>
      <c r="D212" s="481"/>
      <c r="E212" s="481"/>
      <c r="F212" s="481"/>
      <c r="G212" s="481"/>
      <c r="H212" s="481"/>
      <c r="I212" s="481"/>
      <c r="J212" s="481"/>
      <c r="K212" s="481"/>
      <c r="L212" s="481"/>
      <c r="M212" s="1"/>
    </row>
    <row r="213" spans="1:13">
      <c r="A213" s="482" t="s">
        <v>1</v>
      </c>
      <c r="B213" s="482"/>
      <c r="C213" s="482"/>
      <c r="D213" s="482"/>
      <c r="E213" s="482"/>
      <c r="F213" s="482"/>
      <c r="G213" s="482"/>
      <c r="H213" s="482"/>
      <c r="I213" s="482"/>
      <c r="J213" s="482"/>
      <c r="K213" s="482"/>
      <c r="L213" s="482"/>
      <c r="M213" s="482"/>
    </row>
    <row r="214" spans="1:13">
      <c r="A214" s="483" t="s">
        <v>182</v>
      </c>
      <c r="B214" s="483"/>
      <c r="C214" s="483"/>
      <c r="D214" s="483"/>
      <c r="E214" s="483"/>
      <c r="F214" s="483"/>
      <c r="G214" s="483"/>
      <c r="H214" s="483"/>
      <c r="I214" s="483"/>
      <c r="J214" s="483"/>
      <c r="K214" s="483"/>
      <c r="L214" s="483"/>
      <c r="M214" s="483"/>
    </row>
    <row r="215" spans="1:13">
      <c r="A215" s="2"/>
      <c r="B215" s="3"/>
      <c r="C215" s="3" t="s">
        <v>2</v>
      </c>
      <c r="D215" s="3"/>
      <c r="E215" s="3"/>
      <c r="F215" s="3"/>
      <c r="G215" s="3"/>
      <c r="H215" s="4"/>
      <c r="I215" s="3" t="s">
        <v>3</v>
      </c>
      <c r="J215" s="4"/>
      <c r="K215" s="5" t="s">
        <v>4</v>
      </c>
      <c r="L215" s="6"/>
      <c r="M215" s="7"/>
    </row>
    <row r="216" spans="1:13">
      <c r="A216" s="8"/>
      <c r="B216" s="9"/>
      <c r="C216" s="9"/>
      <c r="D216" s="9"/>
      <c r="E216" s="9"/>
      <c r="F216" s="9"/>
      <c r="G216" s="9"/>
      <c r="H216" s="10"/>
      <c r="I216" s="9"/>
      <c r="J216" s="10"/>
      <c r="K216" s="11" t="s">
        <v>5</v>
      </c>
      <c r="L216" s="12"/>
      <c r="M216" s="13" t="s">
        <v>6</v>
      </c>
    </row>
    <row r="217" spans="1:13">
      <c r="A217" s="14"/>
      <c r="B217" s="15"/>
      <c r="C217" s="15"/>
      <c r="D217" s="15"/>
      <c r="E217" s="15"/>
      <c r="F217" s="15"/>
      <c r="G217" s="15"/>
      <c r="H217" s="16"/>
      <c r="I217" s="472" t="s">
        <v>7</v>
      </c>
      <c r="J217" s="473"/>
      <c r="K217" s="15" t="s">
        <v>8</v>
      </c>
      <c r="L217" s="16"/>
      <c r="M217" s="17" t="s">
        <v>9</v>
      </c>
    </row>
    <row r="218" spans="1:13">
      <c r="A218" s="474" t="s">
        <v>159</v>
      </c>
      <c r="B218" s="475"/>
      <c r="C218" s="475"/>
      <c r="D218" s="475"/>
      <c r="E218" s="475"/>
      <c r="F218" s="475"/>
      <c r="G218" s="475"/>
      <c r="H218" s="476"/>
      <c r="I218" s="477">
        <v>1638.4</v>
      </c>
      <c r="J218" s="478"/>
      <c r="K218" s="479">
        <f>K220+K221</f>
        <v>9.75</v>
      </c>
      <c r="L218" s="480"/>
      <c r="M218" s="21">
        <f>M220+M221</f>
        <v>191692.79999999999</v>
      </c>
    </row>
    <row r="219" spans="1:13">
      <c r="A219" s="22" t="s">
        <v>10</v>
      </c>
      <c r="F219" s="9"/>
      <c r="H219" s="10"/>
      <c r="J219" s="10"/>
      <c r="L219" s="10"/>
      <c r="M219" s="23"/>
    </row>
    <row r="220" spans="1:13">
      <c r="A220" s="22" t="s">
        <v>11</v>
      </c>
      <c r="F220" s="9"/>
      <c r="H220" s="10"/>
      <c r="J220" s="10"/>
      <c r="K220" s="450">
        <v>5.36</v>
      </c>
      <c r="L220" s="451"/>
      <c r="M220" s="23">
        <f>K220*I218*12</f>
        <v>105381.88800000001</v>
      </c>
    </row>
    <row r="221" spans="1:13">
      <c r="A221" s="22" t="s">
        <v>12</v>
      </c>
      <c r="B221" s="24"/>
      <c r="C221" s="24"/>
      <c r="D221" s="24"/>
      <c r="E221" s="24"/>
      <c r="F221" s="25"/>
      <c r="G221" s="24"/>
      <c r="H221" s="26"/>
      <c r="J221" s="10"/>
      <c r="K221" s="450">
        <v>4.3899999999999997</v>
      </c>
      <c r="L221" s="451"/>
      <c r="M221" s="23">
        <f>K221*I218*12</f>
        <v>86310.911999999997</v>
      </c>
    </row>
    <row r="222" spans="1:13">
      <c r="A222" s="131"/>
      <c r="B222" s="47"/>
      <c r="C222" s="47"/>
      <c r="D222" s="47"/>
      <c r="E222" s="47"/>
      <c r="F222" s="47"/>
      <c r="G222" s="47"/>
      <c r="H222" s="27"/>
      <c r="I222" s="15"/>
      <c r="J222" s="16"/>
      <c r="K222" s="15"/>
      <c r="L222" s="16"/>
      <c r="M222" s="21"/>
    </row>
    <row r="223" spans="1:13">
      <c r="A223" s="464" t="s">
        <v>13</v>
      </c>
      <c r="B223" s="465"/>
      <c r="C223" s="465"/>
      <c r="D223" s="465"/>
      <c r="E223" s="465"/>
      <c r="F223" s="465"/>
      <c r="G223" s="465"/>
      <c r="H223" s="466"/>
      <c r="I223" s="89" t="s">
        <v>14</v>
      </c>
      <c r="J223" s="88"/>
      <c r="K223" s="9"/>
      <c r="L223" s="10"/>
      <c r="M223" s="23"/>
    </row>
    <row r="224" spans="1:13">
      <c r="A224" s="8"/>
      <c r="B224" s="9"/>
      <c r="C224" s="9"/>
      <c r="D224" s="9"/>
      <c r="E224" s="9"/>
      <c r="F224" s="9"/>
      <c r="G224" s="9"/>
      <c r="H224" s="10"/>
      <c r="I224" s="89" t="s">
        <v>15</v>
      </c>
      <c r="J224" s="88"/>
      <c r="K224" s="9"/>
      <c r="L224" s="10"/>
      <c r="M224" s="23"/>
    </row>
    <row r="225" spans="1:13">
      <c r="A225" s="8"/>
      <c r="B225" s="9"/>
      <c r="C225" s="9"/>
      <c r="D225" s="9"/>
      <c r="E225" s="9"/>
      <c r="F225" s="9"/>
      <c r="G225" s="9"/>
      <c r="H225" s="10"/>
      <c r="I225" s="89" t="s">
        <v>16</v>
      </c>
      <c r="J225" s="88"/>
      <c r="K225" s="462">
        <v>1.31</v>
      </c>
      <c r="L225" s="463"/>
      <c r="M225" s="23">
        <f>K225*12*I218</f>
        <v>25755.648000000001</v>
      </c>
    </row>
    <row r="226" spans="1:13">
      <c r="A226" s="8"/>
      <c r="B226" s="9"/>
      <c r="C226" s="9"/>
      <c r="D226" s="9"/>
      <c r="E226" s="9"/>
      <c r="F226" s="9"/>
      <c r="G226" s="9"/>
      <c r="H226" s="10"/>
      <c r="I226" s="89" t="s">
        <v>17</v>
      </c>
      <c r="J226" s="88"/>
      <c r="K226" s="9"/>
      <c r="L226" s="10"/>
      <c r="M226" s="23"/>
    </row>
    <row r="227" spans="1:13">
      <c r="A227" s="14"/>
      <c r="B227" s="15"/>
      <c r="C227" s="15"/>
      <c r="D227" s="15"/>
      <c r="E227" s="15"/>
      <c r="F227" s="15"/>
      <c r="G227" s="15"/>
      <c r="H227" s="16"/>
      <c r="I227" s="90" t="s">
        <v>18</v>
      </c>
      <c r="J227" s="91"/>
      <c r="K227" s="15"/>
      <c r="L227" s="16"/>
      <c r="M227" s="21"/>
    </row>
    <row r="228" spans="1:13">
      <c r="A228" s="474" t="s">
        <v>67</v>
      </c>
      <c r="B228" s="475"/>
      <c r="C228" s="475"/>
      <c r="D228" s="475"/>
      <c r="E228" s="475"/>
      <c r="F228" s="475"/>
      <c r="G228" s="475"/>
      <c r="H228" s="476"/>
      <c r="I228" s="28" t="s">
        <v>19</v>
      </c>
      <c r="J228" s="29"/>
      <c r="K228" s="486">
        <v>1.99</v>
      </c>
      <c r="L228" s="487"/>
      <c r="M228" s="30">
        <f>K228*12*I218</f>
        <v>39124.991999999998</v>
      </c>
    </row>
    <row r="229" spans="1:13">
      <c r="A229" s="494" t="s">
        <v>20</v>
      </c>
      <c r="B229" s="495"/>
      <c r="C229" s="495"/>
      <c r="D229" s="495"/>
      <c r="E229" s="495"/>
      <c r="F229" s="495"/>
      <c r="G229" s="495"/>
      <c r="H229" s="496"/>
      <c r="I229" s="31"/>
      <c r="J229" s="10"/>
      <c r="K229" s="470">
        <f>K230+K236</f>
        <v>1.9100000000000001</v>
      </c>
      <c r="L229" s="471"/>
      <c r="M229" s="32">
        <f>M230+M236</f>
        <v>37552.128000000004</v>
      </c>
    </row>
    <row r="230" spans="1:13">
      <c r="A230" s="459" t="s">
        <v>21</v>
      </c>
      <c r="B230" s="460"/>
      <c r="C230" s="460"/>
      <c r="D230" s="460"/>
      <c r="E230" s="460"/>
      <c r="F230" s="460"/>
      <c r="G230" s="460"/>
      <c r="H230" s="461"/>
      <c r="J230" s="10"/>
      <c r="K230" s="462">
        <f>K231+K233+K235</f>
        <v>1.1200000000000001</v>
      </c>
      <c r="L230" s="463"/>
      <c r="M230" s="33">
        <f>M231+M233+M235</f>
        <v>22020.096000000001</v>
      </c>
    </row>
    <row r="231" spans="1:13">
      <c r="A231" s="8" t="s">
        <v>174</v>
      </c>
      <c r="H231" s="10"/>
      <c r="I231" t="s">
        <v>24</v>
      </c>
      <c r="J231" s="10"/>
      <c r="K231" s="450">
        <v>0.57999999999999996</v>
      </c>
      <c r="L231" s="451"/>
      <c r="M231" s="23">
        <f>K231*12*I218</f>
        <v>11403.263999999999</v>
      </c>
    </row>
    <row r="232" spans="1:13">
      <c r="A232" s="8" t="s">
        <v>25</v>
      </c>
      <c r="H232" s="10"/>
      <c r="J232" s="10"/>
      <c r="L232" s="10"/>
      <c r="M232" s="23"/>
    </row>
    <row r="233" spans="1:13">
      <c r="A233" s="8" t="s">
        <v>175</v>
      </c>
      <c r="H233" s="10"/>
      <c r="I233" t="s">
        <v>176</v>
      </c>
      <c r="J233" s="10"/>
      <c r="K233" s="450">
        <v>0.5</v>
      </c>
      <c r="L233" s="451"/>
      <c r="M233" s="23">
        <f>K233*12*I218</f>
        <v>9830.4000000000015</v>
      </c>
    </row>
    <row r="234" spans="1:13">
      <c r="A234" s="8" t="s">
        <v>69</v>
      </c>
      <c r="H234" s="10"/>
      <c r="I234" t="s">
        <v>80</v>
      </c>
      <c r="J234" s="10"/>
      <c r="L234" s="10"/>
      <c r="M234" s="23"/>
    </row>
    <row r="235" spans="1:13">
      <c r="A235" s="8" t="s">
        <v>84</v>
      </c>
      <c r="H235" s="10"/>
      <c r="I235" t="s">
        <v>26</v>
      </c>
      <c r="J235" s="10"/>
      <c r="K235" s="450">
        <v>0.04</v>
      </c>
      <c r="L235" s="451"/>
      <c r="M235" s="23">
        <f>K235*12*I218</f>
        <v>786.43200000000002</v>
      </c>
    </row>
    <row r="236" spans="1:13">
      <c r="A236" s="459" t="s">
        <v>27</v>
      </c>
      <c r="B236" s="460"/>
      <c r="C236" s="460"/>
      <c r="D236" s="460"/>
      <c r="E236" s="460"/>
      <c r="F236" s="460"/>
      <c r="G236" s="460"/>
      <c r="H236" s="461"/>
      <c r="J236" s="10"/>
      <c r="K236" s="462">
        <f>K237+K238+K239</f>
        <v>0.79</v>
      </c>
      <c r="L236" s="463"/>
      <c r="M236" s="33">
        <f>M237+M238+M239</f>
        <v>15532.032000000003</v>
      </c>
    </row>
    <row r="237" spans="1:13">
      <c r="A237" s="8" t="s">
        <v>85</v>
      </c>
      <c r="H237" s="10"/>
      <c r="I237" t="s">
        <v>24</v>
      </c>
      <c r="J237" s="10"/>
      <c r="K237" s="450">
        <v>0.23</v>
      </c>
      <c r="L237" s="451"/>
      <c r="M237" s="23">
        <f>K237*12*I218</f>
        <v>4521.9840000000004</v>
      </c>
    </row>
    <row r="238" spans="1:13">
      <c r="A238" s="8" t="s">
        <v>177</v>
      </c>
      <c r="H238" s="10"/>
      <c r="I238" t="s">
        <v>81</v>
      </c>
      <c r="J238" s="10"/>
      <c r="K238" s="450">
        <v>0.06</v>
      </c>
      <c r="L238" s="451"/>
      <c r="M238" s="23">
        <f>K238*12*I218</f>
        <v>1179.6479999999999</v>
      </c>
    </row>
    <row r="239" spans="1:13">
      <c r="A239" s="8" t="s">
        <v>87</v>
      </c>
      <c r="H239" s="10"/>
      <c r="I239" t="s">
        <v>55</v>
      </c>
      <c r="J239" s="10"/>
      <c r="K239" s="450">
        <v>0.5</v>
      </c>
      <c r="L239" s="451"/>
      <c r="M239" s="23">
        <f>K239*12*I218</f>
        <v>9830.4000000000015</v>
      </c>
    </row>
    <row r="240" spans="1:13" ht="15.75">
      <c r="A240" s="438" t="s">
        <v>28</v>
      </c>
      <c r="B240" s="439"/>
      <c r="C240" s="439"/>
      <c r="D240" s="439"/>
      <c r="E240" s="439"/>
      <c r="F240" s="439"/>
      <c r="G240" s="439"/>
      <c r="H240" s="440"/>
      <c r="I240" s="34"/>
      <c r="J240" s="29"/>
      <c r="K240" s="486">
        <f>K241+K242+K244+K246+K247</f>
        <v>2.1599999999999993</v>
      </c>
      <c r="L240" s="487"/>
      <c r="M240" s="35">
        <f>M241+M242+M244+M246+M247</f>
        <v>42467.328000000001</v>
      </c>
    </row>
    <row r="241" spans="1:13">
      <c r="A241" s="36" t="s">
        <v>56</v>
      </c>
      <c r="B241" s="37"/>
      <c r="C241" s="38"/>
      <c r="D241" s="38"/>
      <c r="E241" s="38"/>
      <c r="F241" s="38"/>
      <c r="G241" s="38"/>
      <c r="H241" s="10"/>
      <c r="I241" s="434" t="s">
        <v>30</v>
      </c>
      <c r="J241" s="435"/>
      <c r="K241" s="457">
        <v>0.59</v>
      </c>
      <c r="L241" s="458"/>
      <c r="M241" s="23">
        <f>K241*12*I218</f>
        <v>11599.872000000001</v>
      </c>
    </row>
    <row r="242" spans="1:13">
      <c r="A242" s="36" t="s">
        <v>31</v>
      </c>
      <c r="B242" s="37"/>
      <c r="C242" s="38"/>
      <c r="D242" s="38"/>
      <c r="E242" s="38"/>
      <c r="F242" s="38"/>
      <c r="G242" s="38"/>
      <c r="H242" s="10"/>
      <c r="I242" s="434" t="s">
        <v>57</v>
      </c>
      <c r="J242" s="435"/>
      <c r="K242" s="448">
        <v>1.4</v>
      </c>
      <c r="L242" s="449"/>
      <c r="M242" s="23">
        <f>K242*12*I218</f>
        <v>27525.119999999995</v>
      </c>
    </row>
    <row r="243" spans="1:13">
      <c r="A243" s="36" t="s">
        <v>33</v>
      </c>
      <c r="B243" s="37"/>
      <c r="C243" s="38"/>
      <c r="D243" s="38"/>
      <c r="E243" s="38"/>
      <c r="F243" s="38"/>
      <c r="G243" s="38"/>
      <c r="H243" s="10"/>
      <c r="I243" s="39"/>
      <c r="J243" s="12"/>
      <c r="K243" s="163"/>
      <c r="L243" s="146"/>
      <c r="M243" s="23"/>
    </row>
    <row r="244" spans="1:13">
      <c r="A244" s="36" t="s">
        <v>34</v>
      </c>
      <c r="B244" s="37"/>
      <c r="C244" s="38"/>
      <c r="D244" s="38"/>
      <c r="E244" s="38"/>
      <c r="F244" s="38"/>
      <c r="G244" s="38"/>
      <c r="H244" s="10"/>
      <c r="I244" s="434" t="s">
        <v>35</v>
      </c>
      <c r="J244" s="435"/>
      <c r="K244" s="448">
        <v>0.11</v>
      </c>
      <c r="L244" s="449"/>
      <c r="M244" s="23">
        <f>K244*12*I218</f>
        <v>2162.6880000000001</v>
      </c>
    </row>
    <row r="245" spans="1:13">
      <c r="A245" s="36" t="s">
        <v>36</v>
      </c>
      <c r="B245" s="37"/>
      <c r="C245" s="38"/>
      <c r="D245" s="38"/>
      <c r="E245" s="38"/>
      <c r="F245" s="38"/>
      <c r="G245" s="38"/>
      <c r="H245" s="10"/>
      <c r="I245" s="39"/>
      <c r="J245" s="12"/>
      <c r="K245" s="163"/>
      <c r="L245" s="146"/>
      <c r="M245" s="23"/>
    </row>
    <row r="246" spans="1:13">
      <c r="A246" s="36" t="s">
        <v>37</v>
      </c>
      <c r="B246" s="37"/>
      <c r="C246" s="38"/>
      <c r="D246" s="38"/>
      <c r="E246" s="38"/>
      <c r="F246" s="38"/>
      <c r="G246" s="38"/>
      <c r="H246" s="10"/>
      <c r="I246" s="434" t="s">
        <v>19</v>
      </c>
      <c r="J246" s="435"/>
      <c r="K246" s="448">
        <v>0.03</v>
      </c>
      <c r="L246" s="449"/>
      <c r="M246" s="23">
        <f>K246*12*I218</f>
        <v>589.82399999999996</v>
      </c>
    </row>
    <row r="247" spans="1:13">
      <c r="A247" s="42" t="s">
        <v>168</v>
      </c>
      <c r="B247" s="37"/>
      <c r="C247" s="38"/>
      <c r="D247" s="38"/>
      <c r="E247" s="38"/>
      <c r="F247" s="38"/>
      <c r="G247" s="38"/>
      <c r="H247" s="10"/>
      <c r="I247" s="434" t="s">
        <v>19</v>
      </c>
      <c r="J247" s="435"/>
      <c r="K247" s="436">
        <v>0.03</v>
      </c>
      <c r="L247" s="437"/>
      <c r="M247" s="21">
        <f>K247*12*I218</f>
        <v>589.82399999999996</v>
      </c>
    </row>
    <row r="248" spans="1:13" ht="15.75">
      <c r="A248" s="438" t="s">
        <v>169</v>
      </c>
      <c r="B248" s="439"/>
      <c r="C248" s="439"/>
      <c r="D248" s="439"/>
      <c r="E248" s="439"/>
      <c r="F248" s="439"/>
      <c r="G248" s="439"/>
      <c r="H248" s="440"/>
      <c r="I248" s="198" t="s">
        <v>55</v>
      </c>
      <c r="J248" s="29"/>
      <c r="K248" s="441">
        <v>0.17</v>
      </c>
      <c r="L248" s="442"/>
      <c r="M248" s="35">
        <f>K248*12*I218</f>
        <v>3342.3360000000002</v>
      </c>
    </row>
    <row r="249" spans="1:13" ht="16.5" thickBot="1">
      <c r="A249" s="443" t="s">
        <v>39</v>
      </c>
      <c r="B249" s="444"/>
      <c r="C249" s="444"/>
      <c r="D249" s="444"/>
      <c r="E249" s="444"/>
      <c r="F249" s="444"/>
      <c r="G249" s="444"/>
      <c r="H249" s="445"/>
      <c r="I249" s="3"/>
      <c r="J249" s="4"/>
      <c r="K249" s="446">
        <f>3.1+2.5</f>
        <v>5.6</v>
      </c>
      <c r="L249" s="447"/>
      <c r="M249" s="48">
        <f>K249*12*I218</f>
        <v>110100.47999999998</v>
      </c>
    </row>
    <row r="250" spans="1:13" ht="15.75" thickBot="1">
      <c r="A250" s="424" t="s">
        <v>40</v>
      </c>
      <c r="B250" s="425"/>
      <c r="C250" s="425"/>
      <c r="D250" s="425"/>
      <c r="E250" s="425"/>
      <c r="F250" s="425"/>
      <c r="G250" s="425"/>
      <c r="H250" s="426"/>
      <c r="I250" s="199"/>
      <c r="J250" s="200"/>
      <c r="K250" s="427">
        <f>K220+K221+K225+K228+K229+K248+K240+K249</f>
        <v>22.89</v>
      </c>
      <c r="L250" s="428"/>
      <c r="M250" s="106">
        <f>M218+M225+M228+M229+M240+M248+M249</f>
        <v>450035.71199999994</v>
      </c>
    </row>
    <row r="251" spans="1:13" ht="15.75" thickBot="1">
      <c r="A251" s="134" t="s">
        <v>77</v>
      </c>
      <c r="B251" s="135"/>
      <c r="C251" s="135"/>
      <c r="D251" s="135"/>
      <c r="E251" s="135"/>
      <c r="F251" s="135"/>
      <c r="G251" s="135"/>
      <c r="H251" s="136"/>
      <c r="I251" s="199"/>
      <c r="J251" s="200"/>
      <c r="K251" s="427">
        <f>K252+K253</f>
        <v>15.31</v>
      </c>
      <c r="L251" s="428"/>
      <c r="M251" s="106">
        <f>M252+M253</f>
        <v>301006.848</v>
      </c>
    </row>
    <row r="252" spans="1:13">
      <c r="A252" s="429" t="s">
        <v>78</v>
      </c>
      <c r="B252" s="430"/>
      <c r="C252" s="430"/>
      <c r="D252" s="430"/>
      <c r="E252" s="430"/>
      <c r="F252" s="430"/>
      <c r="G252" s="430"/>
      <c r="H252" s="431"/>
      <c r="I252" s="78"/>
      <c r="J252" s="105"/>
      <c r="K252" s="488">
        <v>12.5</v>
      </c>
      <c r="L252" s="489"/>
      <c r="M252" s="80">
        <f>K252*12*I218</f>
        <v>245760</v>
      </c>
    </row>
    <row r="253" spans="1:13" ht="15.75" thickBot="1">
      <c r="A253" s="191" t="s">
        <v>79</v>
      </c>
      <c r="B253" s="192"/>
      <c r="C253" s="192"/>
      <c r="D253" s="192"/>
      <c r="E253" s="192"/>
      <c r="F253" s="192"/>
      <c r="G253" s="192"/>
      <c r="H253" s="193"/>
      <c r="I253" s="201"/>
      <c r="J253" s="202"/>
      <c r="K253" s="490">
        <v>2.81</v>
      </c>
      <c r="L253" s="491"/>
      <c r="M253" s="86">
        <f>K253*12*I218</f>
        <v>55246.847999999998</v>
      </c>
    </row>
    <row r="254" spans="1:13">
      <c r="A254" s="499" t="s">
        <v>43</v>
      </c>
      <c r="B254" s="500"/>
      <c r="C254" s="500"/>
      <c r="D254" s="500"/>
      <c r="E254" s="500"/>
      <c r="F254" s="500"/>
      <c r="G254" s="500"/>
      <c r="H254" s="501"/>
      <c r="I254" s="15"/>
      <c r="J254" s="16"/>
      <c r="K254" s="502">
        <v>1.39</v>
      </c>
      <c r="L254" s="503"/>
      <c r="M254" s="21">
        <f>K254*12*I218</f>
        <v>27328.512000000002</v>
      </c>
    </row>
    <row r="255" spans="1:13" ht="15.75">
      <c r="A255" s="140" t="s">
        <v>52</v>
      </c>
      <c r="B255" s="141"/>
      <c r="C255" s="141"/>
      <c r="D255" s="141"/>
      <c r="E255" s="141"/>
      <c r="F255" s="141"/>
      <c r="G255" s="141"/>
      <c r="H255" s="142"/>
      <c r="I255" s="34"/>
      <c r="J255" s="29"/>
      <c r="K255" s="486">
        <v>0</v>
      </c>
      <c r="L255" s="487"/>
      <c r="M255" s="21">
        <v>0</v>
      </c>
    </row>
    <row r="256" spans="1:13" ht="15.75">
      <c r="A256" s="140" t="s">
        <v>45</v>
      </c>
      <c r="B256" s="141"/>
      <c r="C256" s="141"/>
      <c r="D256" s="141"/>
      <c r="E256" s="141"/>
      <c r="F256" s="141"/>
      <c r="G256" s="141"/>
      <c r="H256" s="142"/>
      <c r="I256" s="34"/>
      <c r="J256" s="29"/>
      <c r="K256" s="486">
        <v>7.0000000000000007E-2</v>
      </c>
      <c r="L256" s="487"/>
      <c r="M256" s="21">
        <f>K256*12*I218</f>
        <v>1376.2560000000003</v>
      </c>
    </row>
    <row r="257" spans="1:13" ht="16.5" thickBot="1">
      <c r="A257" s="137" t="s">
        <v>46</v>
      </c>
      <c r="B257" s="138"/>
      <c r="C257" s="138"/>
      <c r="D257" s="138"/>
      <c r="E257" s="138"/>
      <c r="F257" s="138"/>
      <c r="G257" s="138"/>
      <c r="H257" s="139"/>
      <c r="I257" s="3"/>
      <c r="J257" s="4"/>
      <c r="K257" s="446">
        <v>1.27</v>
      </c>
      <c r="L257" s="447"/>
      <c r="M257" s="23">
        <f>K257*12*I218</f>
        <v>24969.216</v>
      </c>
    </row>
    <row r="258" spans="1:13" ht="15.75" thickBot="1">
      <c r="A258" s="424" t="s">
        <v>47</v>
      </c>
      <c r="B258" s="425"/>
      <c r="C258" s="425"/>
      <c r="D258" s="425"/>
      <c r="E258" s="425"/>
      <c r="F258" s="425"/>
      <c r="G258" s="425"/>
      <c r="H258" s="426"/>
      <c r="I258" s="199"/>
      <c r="J258" s="200"/>
      <c r="K258" s="427">
        <f>K250+K254+K252+K255+K256+K257+K253</f>
        <v>40.930000000000007</v>
      </c>
      <c r="L258" s="428"/>
      <c r="M258" s="106">
        <f>M250+M252+M254+M255+M256+M257+M253</f>
        <v>804716.54399999999</v>
      </c>
    </row>
    <row r="259" spans="1:13">
      <c r="M259" s="1"/>
    </row>
    <row r="260" spans="1:13">
      <c r="A260" s="481" t="s">
        <v>0</v>
      </c>
      <c r="B260" s="481"/>
      <c r="C260" s="481"/>
      <c r="D260" s="481"/>
      <c r="E260" s="481"/>
      <c r="F260" s="481"/>
      <c r="G260" s="481"/>
      <c r="H260" s="481"/>
      <c r="I260" s="481"/>
      <c r="J260" s="481"/>
      <c r="K260" s="481"/>
      <c r="L260" s="481"/>
      <c r="M260" s="1"/>
    </row>
    <row r="261" spans="1:13">
      <c r="A261" s="482" t="s">
        <v>1</v>
      </c>
      <c r="B261" s="482"/>
      <c r="C261" s="482"/>
      <c r="D261" s="482"/>
      <c r="E261" s="482"/>
      <c r="F261" s="482"/>
      <c r="G261" s="482"/>
      <c r="H261" s="482"/>
      <c r="I261" s="482"/>
      <c r="J261" s="482"/>
      <c r="K261" s="482"/>
      <c r="L261" s="482"/>
      <c r="M261" s="482"/>
    </row>
    <row r="262" spans="1:13">
      <c r="A262" s="483" t="s">
        <v>183</v>
      </c>
      <c r="B262" s="483"/>
      <c r="C262" s="483"/>
      <c r="D262" s="483"/>
      <c r="E262" s="483"/>
      <c r="F262" s="483"/>
      <c r="G262" s="483"/>
      <c r="H262" s="483"/>
      <c r="I262" s="483"/>
      <c r="J262" s="483"/>
      <c r="K262" s="483"/>
      <c r="L262" s="483"/>
      <c r="M262" s="483"/>
    </row>
    <row r="263" spans="1:13">
      <c r="A263" s="2"/>
      <c r="B263" s="3"/>
      <c r="C263" s="3" t="s">
        <v>2</v>
      </c>
      <c r="D263" s="3"/>
      <c r="E263" s="3"/>
      <c r="F263" s="3"/>
      <c r="G263" s="3"/>
      <c r="H263" s="4"/>
      <c r="I263" s="3" t="s">
        <v>3</v>
      </c>
      <c r="J263" s="4"/>
      <c r="K263" s="5" t="s">
        <v>4</v>
      </c>
      <c r="L263" s="6"/>
      <c r="M263" s="7"/>
    </row>
    <row r="264" spans="1:13">
      <c r="A264" s="8"/>
      <c r="B264" s="9"/>
      <c r="C264" s="9"/>
      <c r="D264" s="9"/>
      <c r="E264" s="9"/>
      <c r="F264" s="9"/>
      <c r="G264" s="9"/>
      <c r="H264" s="10"/>
      <c r="I264" s="9"/>
      <c r="J264" s="10"/>
      <c r="K264" s="11" t="s">
        <v>5</v>
      </c>
      <c r="L264" s="12"/>
      <c r="M264" s="13" t="s">
        <v>6</v>
      </c>
    </row>
    <row r="265" spans="1:13">
      <c r="A265" s="14"/>
      <c r="B265" s="15"/>
      <c r="C265" s="15"/>
      <c r="D265" s="15"/>
      <c r="E265" s="15"/>
      <c r="F265" s="15"/>
      <c r="G265" s="15"/>
      <c r="H265" s="16"/>
      <c r="I265" s="472" t="s">
        <v>7</v>
      </c>
      <c r="J265" s="473"/>
      <c r="K265" s="15" t="s">
        <v>8</v>
      </c>
      <c r="L265" s="16"/>
      <c r="M265" s="17" t="s">
        <v>9</v>
      </c>
    </row>
    <row r="266" spans="1:13">
      <c r="A266" s="474" t="s">
        <v>159</v>
      </c>
      <c r="B266" s="475"/>
      <c r="C266" s="475"/>
      <c r="D266" s="475"/>
      <c r="E266" s="475"/>
      <c r="F266" s="475"/>
      <c r="G266" s="475"/>
      <c r="H266" s="476"/>
      <c r="I266" s="477">
        <v>939.4</v>
      </c>
      <c r="J266" s="478"/>
      <c r="K266" s="479">
        <f>K268+K269</f>
        <v>9.75</v>
      </c>
      <c r="L266" s="480"/>
      <c r="M266" s="21">
        <f>M268+M269</f>
        <v>109909.79999999999</v>
      </c>
    </row>
    <row r="267" spans="1:13">
      <c r="A267" s="22" t="s">
        <v>10</v>
      </c>
      <c r="F267" s="9"/>
      <c r="H267" s="10"/>
      <c r="J267" s="10"/>
      <c r="L267" s="10"/>
      <c r="M267" s="23"/>
    </row>
    <row r="268" spans="1:13">
      <c r="A268" s="22" t="s">
        <v>11</v>
      </c>
      <c r="F268" s="9"/>
      <c r="H268" s="10"/>
      <c r="J268" s="10"/>
      <c r="K268" s="450">
        <v>5.36</v>
      </c>
      <c r="L268" s="451"/>
      <c r="M268" s="23">
        <f>K268*I266*12</f>
        <v>60422.207999999999</v>
      </c>
    </row>
    <row r="269" spans="1:13">
      <c r="A269" s="22" t="s">
        <v>12</v>
      </c>
      <c r="B269" s="24"/>
      <c r="C269" s="24"/>
      <c r="D269" s="24"/>
      <c r="E269" s="24"/>
      <c r="F269" s="25"/>
      <c r="G269" s="24"/>
      <c r="H269" s="26"/>
      <c r="J269" s="10"/>
      <c r="K269" s="450">
        <v>4.3899999999999997</v>
      </c>
      <c r="L269" s="451"/>
      <c r="M269" s="23">
        <f>K269*I266*12</f>
        <v>49487.59199999999</v>
      </c>
    </row>
    <row r="270" spans="1:13">
      <c r="A270" s="131"/>
      <c r="B270" s="47"/>
      <c r="C270" s="47"/>
      <c r="D270" s="47"/>
      <c r="E270" s="47"/>
      <c r="F270" s="47"/>
      <c r="G270" s="47"/>
      <c r="H270" s="27"/>
      <c r="I270" s="15"/>
      <c r="J270" s="16"/>
      <c r="K270" s="15"/>
      <c r="L270" s="16"/>
      <c r="M270" s="21"/>
    </row>
    <row r="271" spans="1:13">
      <c r="A271" s="464" t="s">
        <v>13</v>
      </c>
      <c r="B271" s="465"/>
      <c r="C271" s="465"/>
      <c r="D271" s="465"/>
      <c r="E271" s="465"/>
      <c r="F271" s="465"/>
      <c r="G271" s="465"/>
      <c r="H271" s="466"/>
      <c r="I271" s="89" t="s">
        <v>14</v>
      </c>
      <c r="J271" s="88"/>
      <c r="K271" s="9"/>
      <c r="L271" s="10"/>
      <c r="M271" s="23"/>
    </row>
    <row r="272" spans="1:13">
      <c r="A272" s="8"/>
      <c r="B272" s="9"/>
      <c r="C272" s="9"/>
      <c r="D272" s="9"/>
      <c r="E272" s="9"/>
      <c r="F272" s="9"/>
      <c r="G272" s="9"/>
      <c r="H272" s="10"/>
      <c r="I272" s="89" t="s">
        <v>15</v>
      </c>
      <c r="J272" s="88"/>
      <c r="K272" s="9"/>
      <c r="L272" s="10"/>
      <c r="M272" s="23"/>
    </row>
    <row r="273" spans="1:13">
      <c r="A273" s="8"/>
      <c r="B273" s="9"/>
      <c r="C273" s="9"/>
      <c r="D273" s="9"/>
      <c r="E273" s="9"/>
      <c r="F273" s="9"/>
      <c r="G273" s="9"/>
      <c r="H273" s="10"/>
      <c r="I273" s="89" t="s">
        <v>16</v>
      </c>
      <c r="J273" s="88"/>
      <c r="K273" s="462">
        <v>1.31</v>
      </c>
      <c r="L273" s="463"/>
      <c r="M273" s="23">
        <f>K273*12*I266</f>
        <v>14767.368</v>
      </c>
    </row>
    <row r="274" spans="1:13">
      <c r="A274" s="8"/>
      <c r="B274" s="9"/>
      <c r="C274" s="9"/>
      <c r="D274" s="9"/>
      <c r="E274" s="9"/>
      <c r="F274" s="9"/>
      <c r="G274" s="9"/>
      <c r="H274" s="10"/>
      <c r="I274" s="89" t="s">
        <v>17</v>
      </c>
      <c r="J274" s="88"/>
      <c r="K274" s="9"/>
      <c r="L274" s="10"/>
      <c r="M274" s="23"/>
    </row>
    <row r="275" spans="1:13">
      <c r="A275" s="14"/>
      <c r="B275" s="15"/>
      <c r="C275" s="15"/>
      <c r="D275" s="15"/>
      <c r="E275" s="15"/>
      <c r="F275" s="15"/>
      <c r="G275" s="15"/>
      <c r="H275" s="16"/>
      <c r="I275" s="90" t="s">
        <v>18</v>
      </c>
      <c r="J275" s="91"/>
      <c r="K275" s="15"/>
      <c r="L275" s="16"/>
      <c r="M275" s="21"/>
    </row>
    <row r="276" spans="1:13">
      <c r="A276" s="474" t="s">
        <v>67</v>
      </c>
      <c r="B276" s="475"/>
      <c r="C276" s="475"/>
      <c r="D276" s="475"/>
      <c r="E276" s="475"/>
      <c r="F276" s="475"/>
      <c r="G276" s="475"/>
      <c r="H276" s="476"/>
      <c r="I276" s="28" t="s">
        <v>19</v>
      </c>
      <c r="J276" s="29"/>
      <c r="K276" s="486">
        <v>1.69</v>
      </c>
      <c r="L276" s="487"/>
      <c r="M276" s="30">
        <f>K276*12*I266</f>
        <v>19051.031999999999</v>
      </c>
    </row>
    <row r="277" spans="1:13">
      <c r="A277" s="494" t="s">
        <v>20</v>
      </c>
      <c r="B277" s="495"/>
      <c r="C277" s="495"/>
      <c r="D277" s="495"/>
      <c r="E277" s="495"/>
      <c r="F277" s="495"/>
      <c r="G277" s="495"/>
      <c r="H277" s="496"/>
      <c r="I277" s="31"/>
      <c r="J277" s="10"/>
      <c r="K277" s="470">
        <f>K278+K285</f>
        <v>1.91</v>
      </c>
      <c r="L277" s="471"/>
      <c r="M277" s="32">
        <f>M278+M285</f>
        <v>21531.047999999999</v>
      </c>
    </row>
    <row r="278" spans="1:13">
      <c r="A278" s="459" t="s">
        <v>21</v>
      </c>
      <c r="B278" s="460"/>
      <c r="C278" s="460"/>
      <c r="D278" s="460"/>
      <c r="E278" s="460"/>
      <c r="F278" s="460"/>
      <c r="G278" s="460"/>
      <c r="H278" s="461"/>
      <c r="J278" s="10"/>
      <c r="K278" s="462">
        <f>K279+K280+K282+K284</f>
        <v>1.1199999999999999</v>
      </c>
      <c r="L278" s="463"/>
      <c r="M278" s="33">
        <f>M279+M280+M282+M284</f>
        <v>12625.536</v>
      </c>
    </row>
    <row r="279" spans="1:13">
      <c r="A279" s="8" t="s">
        <v>70</v>
      </c>
      <c r="H279" s="10"/>
      <c r="I279" t="s">
        <v>22</v>
      </c>
      <c r="J279" s="10"/>
      <c r="K279" s="450">
        <v>0.57999999999999996</v>
      </c>
      <c r="L279" s="451"/>
      <c r="M279" s="23">
        <f>K279*12*I266</f>
        <v>6538.2239999999993</v>
      </c>
    </row>
    <row r="280" spans="1:13">
      <c r="A280" s="8" t="s">
        <v>83</v>
      </c>
      <c r="H280" s="10"/>
      <c r="I280" t="s">
        <v>24</v>
      </c>
      <c r="J280" s="10"/>
      <c r="K280" s="450">
        <v>0.08</v>
      </c>
      <c r="L280" s="451"/>
      <c r="M280" s="23">
        <f>K280*12*I266</f>
        <v>901.82399999999996</v>
      </c>
    </row>
    <row r="281" spans="1:13">
      <c r="A281" s="8" t="s">
        <v>25</v>
      </c>
      <c r="H281" s="10"/>
      <c r="J281" s="10"/>
      <c r="L281" s="10"/>
      <c r="M281" s="23"/>
    </row>
    <row r="282" spans="1:13">
      <c r="A282" s="8" t="s">
        <v>179</v>
      </c>
      <c r="H282" s="10"/>
      <c r="I282" t="s">
        <v>176</v>
      </c>
      <c r="J282" s="10"/>
      <c r="K282" s="450">
        <v>0.42</v>
      </c>
      <c r="L282" s="451"/>
      <c r="M282" s="23">
        <f>K282*12*I266</f>
        <v>4734.576</v>
      </c>
    </row>
    <row r="283" spans="1:13">
      <c r="A283" s="8" t="s">
        <v>69</v>
      </c>
      <c r="H283" s="10"/>
      <c r="I283" t="s">
        <v>80</v>
      </c>
      <c r="J283" s="10"/>
      <c r="L283" s="10"/>
      <c r="M283" s="23"/>
    </row>
    <row r="284" spans="1:13">
      <c r="A284" s="8" t="s">
        <v>73</v>
      </c>
      <c r="H284" s="10"/>
      <c r="I284" t="s">
        <v>26</v>
      </c>
      <c r="J284" s="10"/>
      <c r="K284" s="450">
        <v>0.04</v>
      </c>
      <c r="L284" s="451"/>
      <c r="M284" s="23">
        <f>K284*12*I266</f>
        <v>450.91199999999998</v>
      </c>
    </row>
    <row r="285" spans="1:13">
      <c r="A285" s="459" t="s">
        <v>27</v>
      </c>
      <c r="B285" s="460"/>
      <c r="C285" s="460"/>
      <c r="D285" s="460"/>
      <c r="E285" s="460"/>
      <c r="F285" s="460"/>
      <c r="G285" s="460"/>
      <c r="H285" s="461"/>
      <c r="J285" s="10"/>
      <c r="K285" s="462">
        <f>K286+K287+K288</f>
        <v>0.79</v>
      </c>
      <c r="L285" s="463"/>
      <c r="M285" s="33">
        <f>M286+M287+M288</f>
        <v>8905.5119999999988</v>
      </c>
    </row>
    <row r="286" spans="1:13">
      <c r="A286" s="8" t="s">
        <v>74</v>
      </c>
      <c r="H286" s="10"/>
      <c r="I286" t="s">
        <v>24</v>
      </c>
      <c r="J286" s="10"/>
      <c r="K286" s="450">
        <v>0.23</v>
      </c>
      <c r="L286" s="451"/>
      <c r="M286" s="23">
        <f>K286*12*I266</f>
        <v>2592.7440000000001</v>
      </c>
    </row>
    <row r="287" spans="1:13">
      <c r="A287" s="8" t="s">
        <v>180</v>
      </c>
      <c r="H287" s="10"/>
      <c r="I287" t="s">
        <v>81</v>
      </c>
      <c r="J287" s="10"/>
      <c r="K287" s="450">
        <v>0.06</v>
      </c>
      <c r="L287" s="451"/>
      <c r="M287" s="23">
        <f>K287*12*I266</f>
        <v>676.36799999999994</v>
      </c>
    </row>
    <row r="288" spans="1:13">
      <c r="A288" s="8" t="s">
        <v>76</v>
      </c>
      <c r="H288" s="10"/>
      <c r="I288" t="s">
        <v>22</v>
      </c>
      <c r="J288" s="10"/>
      <c r="K288" s="450">
        <v>0.5</v>
      </c>
      <c r="L288" s="451"/>
      <c r="M288" s="23">
        <f>K288*12*I266</f>
        <v>5636.4</v>
      </c>
    </row>
    <row r="289" spans="1:13" ht="15.75">
      <c r="A289" s="438" t="s">
        <v>28</v>
      </c>
      <c r="B289" s="439"/>
      <c r="C289" s="439"/>
      <c r="D289" s="439"/>
      <c r="E289" s="439"/>
      <c r="F289" s="439"/>
      <c r="G289" s="439"/>
      <c r="H289" s="440"/>
      <c r="I289" s="34"/>
      <c r="J289" s="29"/>
      <c r="K289" s="486">
        <f>K290+K291+K293+K295+K296</f>
        <v>2.1599999999999993</v>
      </c>
      <c r="L289" s="487"/>
      <c r="M289" s="35">
        <f>M290+M291+M293+M295+M296</f>
        <v>24349.248</v>
      </c>
    </row>
    <row r="290" spans="1:13">
      <c r="A290" s="36" t="s">
        <v>56</v>
      </c>
      <c r="B290" s="37"/>
      <c r="C290" s="38"/>
      <c r="D290" s="38"/>
      <c r="E290" s="38"/>
      <c r="F290" s="38"/>
      <c r="G290" s="38"/>
      <c r="H290" s="10"/>
      <c r="I290" s="434" t="s">
        <v>30</v>
      </c>
      <c r="J290" s="435"/>
      <c r="K290" s="457">
        <v>0.59</v>
      </c>
      <c r="L290" s="458"/>
      <c r="M290" s="23">
        <f>K290*12*I266</f>
        <v>6650.9520000000002</v>
      </c>
    </row>
    <row r="291" spans="1:13">
      <c r="A291" s="36" t="s">
        <v>31</v>
      </c>
      <c r="B291" s="37"/>
      <c r="C291" s="38"/>
      <c r="D291" s="38"/>
      <c r="E291" s="38"/>
      <c r="F291" s="38"/>
      <c r="G291" s="38"/>
      <c r="H291" s="10"/>
      <c r="I291" s="434" t="s">
        <v>57</v>
      </c>
      <c r="J291" s="435"/>
      <c r="K291" s="448">
        <v>1.4</v>
      </c>
      <c r="L291" s="449"/>
      <c r="M291" s="23">
        <f>K291*12*I266</f>
        <v>15781.919999999996</v>
      </c>
    </row>
    <row r="292" spans="1:13">
      <c r="A292" s="36" t="s">
        <v>33</v>
      </c>
      <c r="B292" s="37"/>
      <c r="C292" s="38"/>
      <c r="D292" s="38"/>
      <c r="E292" s="38"/>
      <c r="F292" s="38"/>
      <c r="G292" s="38"/>
      <c r="H292" s="10"/>
      <c r="I292" s="39"/>
      <c r="J292" s="12"/>
      <c r="K292" s="163"/>
      <c r="L292" s="146"/>
      <c r="M292" s="23"/>
    </row>
    <row r="293" spans="1:13">
      <c r="A293" s="36" t="s">
        <v>34</v>
      </c>
      <c r="B293" s="37"/>
      <c r="C293" s="38"/>
      <c r="D293" s="38"/>
      <c r="E293" s="38"/>
      <c r="F293" s="38"/>
      <c r="G293" s="38"/>
      <c r="H293" s="10"/>
      <c r="I293" s="434" t="s">
        <v>35</v>
      </c>
      <c r="J293" s="435"/>
      <c r="K293" s="448">
        <v>0.11</v>
      </c>
      <c r="L293" s="449"/>
      <c r="M293" s="23">
        <f>K293*12*I266</f>
        <v>1240.008</v>
      </c>
    </row>
    <row r="294" spans="1:13">
      <c r="A294" s="36" t="s">
        <v>36</v>
      </c>
      <c r="B294" s="37"/>
      <c r="C294" s="38"/>
      <c r="D294" s="38"/>
      <c r="E294" s="38"/>
      <c r="F294" s="38"/>
      <c r="G294" s="38"/>
      <c r="H294" s="10"/>
      <c r="I294" s="39"/>
      <c r="J294" s="12"/>
      <c r="K294" s="163"/>
      <c r="L294" s="146"/>
      <c r="M294" s="23"/>
    </row>
    <row r="295" spans="1:13">
      <c r="A295" s="36" t="s">
        <v>37</v>
      </c>
      <c r="B295" s="37"/>
      <c r="C295" s="38"/>
      <c r="D295" s="38"/>
      <c r="E295" s="38"/>
      <c r="F295" s="38"/>
      <c r="G295" s="38"/>
      <c r="H295" s="10"/>
      <c r="I295" s="434" t="s">
        <v>19</v>
      </c>
      <c r="J295" s="435"/>
      <c r="K295" s="448">
        <v>0.03</v>
      </c>
      <c r="L295" s="449"/>
      <c r="M295" s="23">
        <f>K295*12*I266</f>
        <v>338.18399999999997</v>
      </c>
    </row>
    <row r="296" spans="1:13">
      <c r="A296" s="42" t="s">
        <v>168</v>
      </c>
      <c r="B296" s="37"/>
      <c r="C296" s="38"/>
      <c r="D296" s="38"/>
      <c r="E296" s="38"/>
      <c r="F296" s="38"/>
      <c r="G296" s="38"/>
      <c r="H296" s="10"/>
      <c r="I296" s="434" t="s">
        <v>19</v>
      </c>
      <c r="J296" s="435"/>
      <c r="K296" s="436">
        <v>0.03</v>
      </c>
      <c r="L296" s="437"/>
      <c r="M296" s="21">
        <f>K296*12*I266</f>
        <v>338.18399999999997</v>
      </c>
    </row>
    <row r="297" spans="1:13" ht="15.75">
      <c r="A297" s="438" t="s">
        <v>169</v>
      </c>
      <c r="B297" s="439"/>
      <c r="C297" s="439"/>
      <c r="D297" s="439"/>
      <c r="E297" s="439"/>
      <c r="F297" s="439"/>
      <c r="G297" s="439"/>
      <c r="H297" s="440"/>
      <c r="I297" s="198" t="s">
        <v>55</v>
      </c>
      <c r="J297" s="29"/>
      <c r="K297" s="441">
        <v>0.17</v>
      </c>
      <c r="L297" s="442"/>
      <c r="M297" s="35">
        <f>K297*12*I266</f>
        <v>1916.376</v>
      </c>
    </row>
    <row r="298" spans="1:13" ht="16.5" thickBot="1">
      <c r="A298" s="443" t="s">
        <v>39</v>
      </c>
      <c r="B298" s="444"/>
      <c r="C298" s="444"/>
      <c r="D298" s="444"/>
      <c r="E298" s="444"/>
      <c r="F298" s="444"/>
      <c r="G298" s="444"/>
      <c r="H298" s="445"/>
      <c r="I298" s="3"/>
      <c r="J298" s="4"/>
      <c r="K298" s="446">
        <f>3.1+2.5</f>
        <v>5.6</v>
      </c>
      <c r="L298" s="447"/>
      <c r="M298" s="48">
        <f>K298*12*I266</f>
        <v>63127.679999999986</v>
      </c>
    </row>
    <row r="299" spans="1:13" ht="15.75" thickBot="1">
      <c r="A299" s="424" t="s">
        <v>40</v>
      </c>
      <c r="B299" s="425"/>
      <c r="C299" s="425"/>
      <c r="D299" s="425"/>
      <c r="E299" s="425"/>
      <c r="F299" s="425"/>
      <c r="G299" s="425"/>
      <c r="H299" s="426"/>
      <c r="I299" s="199"/>
      <c r="J299" s="200"/>
      <c r="K299" s="427">
        <f>K268+K269+K273+K276+K277+K297+K289+K298</f>
        <v>22.589999999999996</v>
      </c>
      <c r="L299" s="428"/>
      <c r="M299" s="106">
        <f>M266+M273+M276+M277+M289+M297+M298</f>
        <v>254652.55199999997</v>
      </c>
    </row>
    <row r="300" spans="1:13" ht="15.75" thickBot="1">
      <c r="A300" s="134" t="s">
        <v>77</v>
      </c>
      <c r="B300" s="135"/>
      <c r="C300" s="135"/>
      <c r="D300" s="135"/>
      <c r="E300" s="135"/>
      <c r="F300" s="135"/>
      <c r="G300" s="135"/>
      <c r="H300" s="136"/>
      <c r="I300" s="199"/>
      <c r="J300" s="200"/>
      <c r="K300" s="427">
        <f>K301+K302</f>
        <v>13.120000000000001</v>
      </c>
      <c r="L300" s="428"/>
      <c r="M300" s="106">
        <f>M301+M302</f>
        <v>147899.136</v>
      </c>
    </row>
    <row r="301" spans="1:13">
      <c r="A301" s="429" t="s">
        <v>78</v>
      </c>
      <c r="B301" s="430"/>
      <c r="C301" s="430"/>
      <c r="D301" s="430"/>
      <c r="E301" s="430"/>
      <c r="F301" s="430"/>
      <c r="G301" s="430"/>
      <c r="H301" s="431"/>
      <c r="I301" s="78"/>
      <c r="J301" s="105"/>
      <c r="K301" s="488">
        <v>10.71</v>
      </c>
      <c r="L301" s="489"/>
      <c r="M301" s="80">
        <f>K301*12*I266</f>
        <v>120731.68800000001</v>
      </c>
    </row>
    <row r="302" spans="1:13" ht="15.75" thickBot="1">
      <c r="A302" s="191" t="s">
        <v>79</v>
      </c>
      <c r="B302" s="192"/>
      <c r="C302" s="192"/>
      <c r="D302" s="192"/>
      <c r="E302" s="192"/>
      <c r="F302" s="192"/>
      <c r="G302" s="192"/>
      <c r="H302" s="193"/>
      <c r="I302" s="201"/>
      <c r="J302" s="202"/>
      <c r="K302" s="490">
        <v>2.41</v>
      </c>
      <c r="L302" s="491"/>
      <c r="M302" s="86">
        <f>K302*12*I266</f>
        <v>27167.448</v>
      </c>
    </row>
    <row r="303" spans="1:13">
      <c r="A303" s="499" t="s">
        <v>43</v>
      </c>
      <c r="B303" s="500"/>
      <c r="C303" s="500"/>
      <c r="D303" s="500"/>
      <c r="E303" s="500"/>
      <c r="F303" s="500"/>
      <c r="G303" s="500"/>
      <c r="H303" s="501"/>
      <c r="I303" s="15"/>
      <c r="J303" s="16"/>
      <c r="K303" s="502">
        <v>1.39</v>
      </c>
      <c r="L303" s="503"/>
      <c r="M303" s="21">
        <f>K303*12*I266</f>
        <v>15669.191999999999</v>
      </c>
    </row>
    <row r="304" spans="1:13" ht="15.75">
      <c r="A304" s="140" t="s">
        <v>52</v>
      </c>
      <c r="B304" s="141"/>
      <c r="C304" s="141"/>
      <c r="D304" s="141"/>
      <c r="E304" s="141"/>
      <c r="F304" s="141"/>
      <c r="G304" s="141"/>
      <c r="H304" s="142"/>
      <c r="I304" s="34"/>
      <c r="J304" s="29"/>
      <c r="K304" s="486">
        <v>2.86</v>
      </c>
      <c r="L304" s="487"/>
      <c r="M304" s="21">
        <f>K304*12*I266</f>
        <v>32240.207999999999</v>
      </c>
    </row>
    <row r="305" spans="1:13" ht="15.75">
      <c r="A305" s="140" t="s">
        <v>45</v>
      </c>
      <c r="B305" s="141"/>
      <c r="C305" s="141"/>
      <c r="D305" s="141"/>
      <c r="E305" s="141"/>
      <c r="F305" s="141"/>
      <c r="G305" s="141"/>
      <c r="H305" s="142"/>
      <c r="I305" s="34"/>
      <c r="J305" s="29"/>
      <c r="K305" s="486">
        <v>0.11</v>
      </c>
      <c r="L305" s="487"/>
      <c r="M305" s="21">
        <f>K305*12*I266</f>
        <v>1240.008</v>
      </c>
    </row>
    <row r="306" spans="1:13" ht="16.5" thickBot="1">
      <c r="A306" s="137" t="s">
        <v>46</v>
      </c>
      <c r="B306" s="138"/>
      <c r="C306" s="138"/>
      <c r="D306" s="138"/>
      <c r="E306" s="138"/>
      <c r="F306" s="138"/>
      <c r="G306" s="138"/>
      <c r="H306" s="139"/>
      <c r="I306" s="3"/>
      <c r="J306" s="4"/>
      <c r="K306" s="446">
        <v>0.37</v>
      </c>
      <c r="L306" s="447"/>
      <c r="M306" s="23">
        <f>K306*12*I266</f>
        <v>4170.9359999999997</v>
      </c>
    </row>
    <row r="307" spans="1:13" ht="15.75" thickBot="1">
      <c r="A307" s="424" t="s">
        <v>47</v>
      </c>
      <c r="B307" s="425"/>
      <c r="C307" s="425"/>
      <c r="D307" s="425"/>
      <c r="E307" s="425"/>
      <c r="F307" s="425"/>
      <c r="G307" s="425"/>
      <c r="H307" s="426"/>
      <c r="I307" s="199"/>
      <c r="J307" s="200"/>
      <c r="K307" s="427">
        <f>K299+K303+K301+K304+K305+K306+K302</f>
        <v>40.44</v>
      </c>
      <c r="L307" s="428"/>
      <c r="M307" s="106">
        <f>M299+M301+M303+M304+M305+M306+M302</f>
        <v>455872.03199999989</v>
      </c>
    </row>
    <row r="308" spans="1:13">
      <c r="M308" s="1"/>
    </row>
    <row r="309" spans="1:13">
      <c r="A309" s="481" t="s">
        <v>0</v>
      </c>
      <c r="B309" s="481"/>
      <c r="C309" s="481"/>
      <c r="D309" s="481"/>
      <c r="E309" s="481"/>
      <c r="F309" s="481"/>
      <c r="G309" s="481"/>
      <c r="H309" s="481"/>
      <c r="I309" s="481"/>
      <c r="J309" s="481"/>
      <c r="K309" s="481"/>
      <c r="L309" s="481"/>
      <c r="M309" s="1"/>
    </row>
    <row r="310" spans="1:13">
      <c r="A310" s="482" t="s">
        <v>1</v>
      </c>
      <c r="B310" s="482"/>
      <c r="C310" s="482"/>
      <c r="D310" s="482"/>
      <c r="E310" s="482"/>
      <c r="F310" s="482"/>
      <c r="G310" s="482"/>
      <c r="H310" s="482"/>
      <c r="I310" s="482"/>
      <c r="J310" s="482"/>
      <c r="K310" s="482"/>
      <c r="L310" s="482"/>
      <c r="M310" s="482"/>
    </row>
    <row r="311" spans="1:13">
      <c r="A311" s="483" t="s">
        <v>184</v>
      </c>
      <c r="B311" s="483"/>
      <c r="C311" s="483"/>
      <c r="D311" s="483"/>
      <c r="E311" s="483"/>
      <c r="F311" s="483"/>
      <c r="G311" s="483"/>
      <c r="H311" s="483"/>
      <c r="I311" s="483"/>
      <c r="J311" s="483"/>
      <c r="K311" s="483"/>
      <c r="L311" s="483"/>
      <c r="M311" s="483"/>
    </row>
    <row r="312" spans="1:13">
      <c r="A312" s="2"/>
      <c r="B312" s="3"/>
      <c r="C312" s="3" t="s">
        <v>2</v>
      </c>
      <c r="D312" s="3"/>
      <c r="E312" s="3"/>
      <c r="F312" s="3"/>
      <c r="G312" s="3"/>
      <c r="H312" s="4"/>
      <c r="I312" s="3" t="s">
        <v>3</v>
      </c>
      <c r="J312" s="4"/>
      <c r="K312" s="5" t="s">
        <v>4</v>
      </c>
      <c r="L312" s="6"/>
      <c r="M312" s="7"/>
    </row>
    <row r="313" spans="1:13">
      <c r="A313" s="8"/>
      <c r="B313" s="9"/>
      <c r="C313" s="9"/>
      <c r="D313" s="9"/>
      <c r="E313" s="9"/>
      <c r="F313" s="9"/>
      <c r="G313" s="9"/>
      <c r="H313" s="10"/>
      <c r="I313" s="9"/>
      <c r="J313" s="10"/>
      <c r="K313" s="11" t="s">
        <v>5</v>
      </c>
      <c r="L313" s="12"/>
      <c r="M313" s="13" t="s">
        <v>6</v>
      </c>
    </row>
    <row r="314" spans="1:13">
      <c r="A314" s="14"/>
      <c r="B314" s="15"/>
      <c r="C314" s="15"/>
      <c r="D314" s="15"/>
      <c r="E314" s="15"/>
      <c r="F314" s="15"/>
      <c r="G314" s="15"/>
      <c r="H314" s="16"/>
      <c r="I314" s="472" t="s">
        <v>7</v>
      </c>
      <c r="J314" s="473"/>
      <c r="K314" s="15" t="s">
        <v>8</v>
      </c>
      <c r="L314" s="16"/>
      <c r="M314" s="17" t="s">
        <v>9</v>
      </c>
    </row>
    <row r="315" spans="1:13">
      <c r="A315" s="474" t="s">
        <v>159</v>
      </c>
      <c r="B315" s="475"/>
      <c r="C315" s="475"/>
      <c r="D315" s="475"/>
      <c r="E315" s="475"/>
      <c r="F315" s="475"/>
      <c r="G315" s="475"/>
      <c r="H315" s="476"/>
      <c r="I315" s="477">
        <v>1624.6</v>
      </c>
      <c r="J315" s="478"/>
      <c r="K315" s="479">
        <f>K317+K318</f>
        <v>9.75</v>
      </c>
      <c r="L315" s="480"/>
      <c r="M315" s="21">
        <f>M317+M318</f>
        <v>190078.19999999998</v>
      </c>
    </row>
    <row r="316" spans="1:13">
      <c r="A316" s="22" t="s">
        <v>10</v>
      </c>
      <c r="F316" s="9"/>
      <c r="H316" s="10"/>
      <c r="J316" s="10"/>
      <c r="L316" s="10"/>
      <c r="M316" s="23"/>
    </row>
    <row r="317" spans="1:13">
      <c r="A317" s="22" t="s">
        <v>11</v>
      </c>
      <c r="F317" s="9"/>
      <c r="H317" s="10"/>
      <c r="J317" s="10"/>
      <c r="K317" s="450">
        <v>5.36</v>
      </c>
      <c r="L317" s="451"/>
      <c r="M317" s="23">
        <f>K317*I315*12</f>
        <v>104494.272</v>
      </c>
    </row>
    <row r="318" spans="1:13">
      <c r="A318" s="22" t="s">
        <v>12</v>
      </c>
      <c r="B318" s="24"/>
      <c r="C318" s="24"/>
      <c r="D318" s="24"/>
      <c r="E318" s="24"/>
      <c r="F318" s="25"/>
      <c r="G318" s="24"/>
      <c r="H318" s="26"/>
      <c r="J318" s="10"/>
      <c r="K318" s="450">
        <v>4.3899999999999997</v>
      </c>
      <c r="L318" s="451"/>
      <c r="M318" s="23">
        <f>K318*I315*12</f>
        <v>85583.927999999985</v>
      </c>
    </row>
    <row r="319" spans="1:13">
      <c r="A319" s="131"/>
      <c r="B319" s="47"/>
      <c r="C319" s="47"/>
      <c r="D319" s="47"/>
      <c r="E319" s="47"/>
      <c r="F319" s="47"/>
      <c r="G319" s="47"/>
      <c r="H319" s="27"/>
      <c r="I319" s="15"/>
      <c r="J319" s="16"/>
      <c r="K319" s="15"/>
      <c r="L319" s="16"/>
      <c r="M319" s="21"/>
    </row>
    <row r="320" spans="1:13">
      <c r="A320" s="464" t="s">
        <v>13</v>
      </c>
      <c r="B320" s="465"/>
      <c r="C320" s="465"/>
      <c r="D320" s="465"/>
      <c r="E320" s="465"/>
      <c r="F320" s="465"/>
      <c r="G320" s="465"/>
      <c r="H320" s="466"/>
      <c r="I320" s="89" t="s">
        <v>14</v>
      </c>
      <c r="J320" s="88"/>
      <c r="K320" s="9"/>
      <c r="L320" s="10"/>
      <c r="M320" s="23"/>
    </row>
    <row r="321" spans="1:13">
      <c r="A321" s="8"/>
      <c r="B321" s="9"/>
      <c r="C321" s="9"/>
      <c r="D321" s="9"/>
      <c r="E321" s="9"/>
      <c r="F321" s="9"/>
      <c r="G321" s="9"/>
      <c r="H321" s="10"/>
      <c r="I321" s="89" t="s">
        <v>15</v>
      </c>
      <c r="J321" s="88"/>
      <c r="K321" s="9"/>
      <c r="L321" s="10"/>
      <c r="M321" s="23"/>
    </row>
    <row r="322" spans="1:13">
      <c r="A322" s="8"/>
      <c r="B322" s="9"/>
      <c r="C322" s="9"/>
      <c r="D322" s="9"/>
      <c r="E322" s="9"/>
      <c r="F322" s="9"/>
      <c r="G322" s="9"/>
      <c r="H322" s="10"/>
      <c r="I322" s="89" t="s">
        <v>16</v>
      </c>
      <c r="J322" s="88"/>
      <c r="K322" s="462">
        <v>1.31</v>
      </c>
      <c r="L322" s="463"/>
      <c r="M322" s="23">
        <f>K322*12*I315</f>
        <v>25538.712</v>
      </c>
    </row>
    <row r="323" spans="1:13">
      <c r="A323" s="8"/>
      <c r="B323" s="9"/>
      <c r="C323" s="9"/>
      <c r="D323" s="9"/>
      <c r="E323" s="9"/>
      <c r="F323" s="9"/>
      <c r="G323" s="9"/>
      <c r="H323" s="10"/>
      <c r="I323" s="89" t="s">
        <v>17</v>
      </c>
      <c r="J323" s="88"/>
      <c r="K323" s="9"/>
      <c r="L323" s="10"/>
      <c r="M323" s="23"/>
    </row>
    <row r="324" spans="1:13">
      <c r="A324" s="14"/>
      <c r="B324" s="15"/>
      <c r="C324" s="15"/>
      <c r="D324" s="15"/>
      <c r="E324" s="15"/>
      <c r="F324" s="15"/>
      <c r="G324" s="15"/>
      <c r="H324" s="16"/>
      <c r="I324" s="90" t="s">
        <v>18</v>
      </c>
      <c r="J324" s="91"/>
      <c r="K324" s="15"/>
      <c r="L324" s="16"/>
      <c r="M324" s="21"/>
    </row>
    <row r="325" spans="1:13">
      <c r="A325" s="474" t="s">
        <v>67</v>
      </c>
      <c r="B325" s="475"/>
      <c r="C325" s="475"/>
      <c r="D325" s="475"/>
      <c r="E325" s="475"/>
      <c r="F325" s="475"/>
      <c r="G325" s="475"/>
      <c r="H325" s="476"/>
      <c r="I325" s="28" t="s">
        <v>19</v>
      </c>
      <c r="J325" s="29"/>
      <c r="K325" s="486">
        <v>1.39</v>
      </c>
      <c r="L325" s="487"/>
      <c r="M325" s="30">
        <f>K325*12*I315</f>
        <v>27098.327999999998</v>
      </c>
    </row>
    <row r="326" spans="1:13">
      <c r="A326" s="494" t="s">
        <v>20</v>
      </c>
      <c r="B326" s="495"/>
      <c r="C326" s="495"/>
      <c r="D326" s="495"/>
      <c r="E326" s="495"/>
      <c r="F326" s="495"/>
      <c r="G326" s="495"/>
      <c r="H326" s="496"/>
      <c r="I326" s="31"/>
      <c r="J326" s="10"/>
      <c r="K326" s="470">
        <f>K327+K334</f>
        <v>1.91</v>
      </c>
      <c r="L326" s="471"/>
      <c r="M326" s="32">
        <f>M327+M334</f>
        <v>37235.831999999995</v>
      </c>
    </row>
    <row r="327" spans="1:13">
      <c r="A327" s="459" t="s">
        <v>21</v>
      </c>
      <c r="B327" s="460"/>
      <c r="C327" s="460"/>
      <c r="D327" s="460"/>
      <c r="E327" s="460"/>
      <c r="F327" s="460"/>
      <c r="G327" s="460"/>
      <c r="H327" s="461"/>
      <c r="J327" s="10"/>
      <c r="K327" s="462">
        <f>K328+K329+K331+K333</f>
        <v>1.1199999999999999</v>
      </c>
      <c r="L327" s="463"/>
      <c r="M327" s="33">
        <f>M328+M329+M331+M333</f>
        <v>21834.624</v>
      </c>
    </row>
    <row r="328" spans="1:13">
      <c r="A328" s="8" t="s">
        <v>70</v>
      </c>
      <c r="H328" s="10"/>
      <c r="I328" t="s">
        <v>22</v>
      </c>
      <c r="J328" s="10"/>
      <c r="K328" s="450">
        <v>0.57999999999999996</v>
      </c>
      <c r="L328" s="451"/>
      <c r="M328" s="23">
        <f>K328*12*I315</f>
        <v>11307.215999999999</v>
      </c>
    </row>
    <row r="329" spans="1:13">
      <c r="A329" s="8" t="s">
        <v>83</v>
      </c>
      <c r="H329" s="10"/>
      <c r="I329" t="s">
        <v>24</v>
      </c>
      <c r="J329" s="10"/>
      <c r="K329" s="450">
        <v>0.08</v>
      </c>
      <c r="L329" s="451"/>
      <c r="M329" s="23">
        <f>K329*12*I315</f>
        <v>1559.6159999999998</v>
      </c>
    </row>
    <row r="330" spans="1:13">
      <c r="A330" s="8" t="s">
        <v>25</v>
      </c>
      <c r="H330" s="10"/>
      <c r="J330" s="10"/>
      <c r="L330" s="10"/>
      <c r="M330" s="23"/>
    </row>
    <row r="331" spans="1:13">
      <c r="A331" s="8" t="s">
        <v>179</v>
      </c>
      <c r="H331" s="10"/>
      <c r="I331" t="s">
        <v>176</v>
      </c>
      <c r="J331" s="10"/>
      <c r="K331" s="450">
        <v>0.42</v>
      </c>
      <c r="L331" s="451"/>
      <c r="M331" s="23">
        <f>K331*12*I315</f>
        <v>8187.9839999999995</v>
      </c>
    </row>
    <row r="332" spans="1:13">
      <c r="A332" s="8" t="s">
        <v>69</v>
      </c>
      <c r="H332" s="10"/>
      <c r="I332" t="s">
        <v>80</v>
      </c>
      <c r="J332" s="10"/>
      <c r="L332" s="10"/>
      <c r="M332" s="23"/>
    </row>
    <row r="333" spans="1:13">
      <c r="A333" s="8" t="s">
        <v>73</v>
      </c>
      <c r="H333" s="10"/>
      <c r="I333" t="s">
        <v>26</v>
      </c>
      <c r="J333" s="10"/>
      <c r="K333" s="450">
        <v>0.04</v>
      </c>
      <c r="L333" s="451"/>
      <c r="M333" s="23">
        <f>K333*12*I315</f>
        <v>779.80799999999988</v>
      </c>
    </row>
    <row r="334" spans="1:13">
      <c r="A334" s="459" t="s">
        <v>27</v>
      </c>
      <c r="B334" s="460"/>
      <c r="C334" s="460"/>
      <c r="D334" s="460"/>
      <c r="E334" s="460"/>
      <c r="F334" s="460"/>
      <c r="G334" s="460"/>
      <c r="H334" s="461"/>
      <c r="J334" s="10"/>
      <c r="K334" s="462">
        <f>K335+K336+K337</f>
        <v>0.79</v>
      </c>
      <c r="L334" s="463"/>
      <c r="M334" s="33">
        <f>M335+M336+M337</f>
        <v>15401.207999999999</v>
      </c>
    </row>
    <row r="335" spans="1:13">
      <c r="A335" s="8" t="s">
        <v>74</v>
      </c>
      <c r="H335" s="10"/>
      <c r="I335" t="s">
        <v>24</v>
      </c>
      <c r="J335" s="10"/>
      <c r="K335" s="450">
        <v>0.23</v>
      </c>
      <c r="L335" s="451"/>
      <c r="M335" s="23">
        <f>K335*12*I315</f>
        <v>4483.8959999999997</v>
      </c>
    </row>
    <row r="336" spans="1:13">
      <c r="A336" s="8" t="s">
        <v>180</v>
      </c>
      <c r="H336" s="10"/>
      <c r="I336" t="s">
        <v>81</v>
      </c>
      <c r="J336" s="10"/>
      <c r="K336" s="450">
        <v>0.06</v>
      </c>
      <c r="L336" s="451"/>
      <c r="M336" s="23">
        <f>K336*12*I315</f>
        <v>1169.712</v>
      </c>
    </row>
    <row r="337" spans="1:13">
      <c r="A337" s="8" t="s">
        <v>76</v>
      </c>
      <c r="H337" s="10"/>
      <c r="I337" t="s">
        <v>22</v>
      </c>
      <c r="J337" s="10"/>
      <c r="K337" s="450">
        <v>0.5</v>
      </c>
      <c r="L337" s="451"/>
      <c r="M337" s="23">
        <f>K337*12*I315</f>
        <v>9747.5999999999985</v>
      </c>
    </row>
    <row r="338" spans="1:13" ht="15.75">
      <c r="A338" s="438" t="s">
        <v>28</v>
      </c>
      <c r="B338" s="439"/>
      <c r="C338" s="439"/>
      <c r="D338" s="439"/>
      <c r="E338" s="439"/>
      <c r="F338" s="439"/>
      <c r="G338" s="439"/>
      <c r="H338" s="440"/>
      <c r="I338" s="34"/>
      <c r="J338" s="29"/>
      <c r="K338" s="486">
        <f>K339+K340+K342+K344+K345</f>
        <v>2.1599999999999993</v>
      </c>
      <c r="L338" s="487"/>
      <c r="M338" s="35">
        <f>M339+M340+M342+M344+M345</f>
        <v>42109.631999999998</v>
      </c>
    </row>
    <row r="339" spans="1:13">
      <c r="A339" s="36" t="s">
        <v>56</v>
      </c>
      <c r="B339" s="37"/>
      <c r="C339" s="38"/>
      <c r="D339" s="38"/>
      <c r="E339" s="38"/>
      <c r="F339" s="38"/>
      <c r="G339" s="38"/>
      <c r="H339" s="10"/>
      <c r="I339" s="434" t="s">
        <v>30</v>
      </c>
      <c r="J339" s="435"/>
      <c r="K339" s="457">
        <v>0.59</v>
      </c>
      <c r="L339" s="458"/>
      <c r="M339" s="23">
        <f>K339*12*I315</f>
        <v>11502.168</v>
      </c>
    </row>
    <row r="340" spans="1:13">
      <c r="A340" s="36" t="s">
        <v>31</v>
      </c>
      <c r="B340" s="37"/>
      <c r="C340" s="38"/>
      <c r="D340" s="38"/>
      <c r="E340" s="38"/>
      <c r="F340" s="38"/>
      <c r="G340" s="38"/>
      <c r="H340" s="10"/>
      <c r="I340" s="434" t="s">
        <v>57</v>
      </c>
      <c r="J340" s="435"/>
      <c r="K340" s="448">
        <v>1.4</v>
      </c>
      <c r="L340" s="449"/>
      <c r="M340" s="23">
        <f>K340*12*I315</f>
        <v>27293.279999999995</v>
      </c>
    </row>
    <row r="341" spans="1:13">
      <c r="A341" s="36" t="s">
        <v>33</v>
      </c>
      <c r="B341" s="37"/>
      <c r="C341" s="38"/>
      <c r="D341" s="38"/>
      <c r="E341" s="38"/>
      <c r="F341" s="38"/>
      <c r="G341" s="38"/>
      <c r="H341" s="10"/>
      <c r="I341" s="39"/>
      <c r="J341" s="12"/>
      <c r="K341" s="163"/>
      <c r="L341" s="146"/>
      <c r="M341" s="23"/>
    </row>
    <row r="342" spans="1:13">
      <c r="A342" s="36" t="s">
        <v>34</v>
      </c>
      <c r="B342" s="37"/>
      <c r="C342" s="38"/>
      <c r="D342" s="38"/>
      <c r="E342" s="38"/>
      <c r="F342" s="38"/>
      <c r="G342" s="38"/>
      <c r="H342" s="10"/>
      <c r="I342" s="434" t="s">
        <v>35</v>
      </c>
      <c r="J342" s="435"/>
      <c r="K342" s="448">
        <v>0.11</v>
      </c>
      <c r="L342" s="449"/>
      <c r="M342" s="23">
        <f>K342*12*I315</f>
        <v>2144.4720000000002</v>
      </c>
    </row>
    <row r="343" spans="1:13">
      <c r="A343" s="36" t="s">
        <v>36</v>
      </c>
      <c r="B343" s="37"/>
      <c r="C343" s="38"/>
      <c r="D343" s="38"/>
      <c r="E343" s="38"/>
      <c r="F343" s="38"/>
      <c r="G343" s="38"/>
      <c r="H343" s="10"/>
      <c r="I343" s="39"/>
      <c r="J343" s="12"/>
      <c r="K343" s="163"/>
      <c r="L343" s="146"/>
      <c r="M343" s="23"/>
    </row>
    <row r="344" spans="1:13">
      <c r="A344" s="36" t="s">
        <v>37</v>
      </c>
      <c r="B344" s="37"/>
      <c r="C344" s="38"/>
      <c r="D344" s="38"/>
      <c r="E344" s="38"/>
      <c r="F344" s="38"/>
      <c r="G344" s="38"/>
      <c r="H344" s="10"/>
      <c r="I344" s="434" t="s">
        <v>19</v>
      </c>
      <c r="J344" s="435"/>
      <c r="K344" s="448">
        <v>0.03</v>
      </c>
      <c r="L344" s="449"/>
      <c r="M344" s="23">
        <f>K344*12*I315</f>
        <v>584.85599999999999</v>
      </c>
    </row>
    <row r="345" spans="1:13">
      <c r="A345" s="42" t="s">
        <v>168</v>
      </c>
      <c r="B345" s="37"/>
      <c r="C345" s="38"/>
      <c r="D345" s="38"/>
      <c r="E345" s="38"/>
      <c r="F345" s="38"/>
      <c r="G345" s="38"/>
      <c r="H345" s="10"/>
      <c r="I345" s="434" t="s">
        <v>19</v>
      </c>
      <c r="J345" s="435"/>
      <c r="K345" s="436">
        <v>0.03</v>
      </c>
      <c r="L345" s="437"/>
      <c r="M345" s="21">
        <f>K345*12*I315</f>
        <v>584.85599999999999</v>
      </c>
    </row>
    <row r="346" spans="1:13" ht="15.75">
      <c r="A346" s="438" t="s">
        <v>169</v>
      </c>
      <c r="B346" s="439"/>
      <c r="C346" s="439"/>
      <c r="D346" s="439"/>
      <c r="E346" s="439"/>
      <c r="F346" s="439"/>
      <c r="G346" s="439"/>
      <c r="H346" s="440"/>
      <c r="I346" s="198" t="s">
        <v>55</v>
      </c>
      <c r="J346" s="29"/>
      <c r="K346" s="441">
        <v>0.17</v>
      </c>
      <c r="L346" s="442"/>
      <c r="M346" s="35">
        <f>K346*12*I315</f>
        <v>3314.1839999999997</v>
      </c>
    </row>
    <row r="347" spans="1:13" ht="16.5" thickBot="1">
      <c r="A347" s="443" t="s">
        <v>39</v>
      </c>
      <c r="B347" s="444"/>
      <c r="C347" s="444"/>
      <c r="D347" s="444"/>
      <c r="E347" s="444"/>
      <c r="F347" s="444"/>
      <c r="G347" s="444"/>
      <c r="H347" s="445"/>
      <c r="I347" s="3"/>
      <c r="J347" s="4"/>
      <c r="K347" s="446">
        <f>3.1+2.5</f>
        <v>5.6</v>
      </c>
      <c r="L347" s="447"/>
      <c r="M347" s="48">
        <f>K347*12*I315</f>
        <v>109173.11999999998</v>
      </c>
    </row>
    <row r="348" spans="1:13" ht="15.75" thickBot="1">
      <c r="A348" s="424" t="s">
        <v>40</v>
      </c>
      <c r="B348" s="425"/>
      <c r="C348" s="425"/>
      <c r="D348" s="425"/>
      <c r="E348" s="425"/>
      <c r="F348" s="425"/>
      <c r="G348" s="425"/>
      <c r="H348" s="426"/>
      <c r="I348" s="199"/>
      <c r="J348" s="200"/>
      <c r="K348" s="427">
        <f>K317+K318+K322+K325+K326+K346+K338+K347</f>
        <v>22.29</v>
      </c>
      <c r="L348" s="428"/>
      <c r="M348" s="106">
        <f>M315+M322+M325+M326+M338+M346+M347</f>
        <v>434548.00799999997</v>
      </c>
    </row>
    <row r="349" spans="1:13" ht="15.75" thickBot="1">
      <c r="A349" s="134" t="s">
        <v>77</v>
      </c>
      <c r="B349" s="135"/>
      <c r="C349" s="135"/>
      <c r="D349" s="135"/>
      <c r="E349" s="135"/>
      <c r="F349" s="135"/>
      <c r="G349" s="135"/>
      <c r="H349" s="136"/>
      <c r="I349" s="199"/>
      <c r="J349" s="200"/>
      <c r="K349" s="427">
        <f>K350+K351</f>
        <v>12.489999999999998</v>
      </c>
      <c r="L349" s="428"/>
      <c r="M349" s="106">
        <f>M350+M351</f>
        <v>243495.04799999998</v>
      </c>
    </row>
    <row r="350" spans="1:13">
      <c r="A350" s="429" t="s">
        <v>78</v>
      </c>
      <c r="B350" s="430"/>
      <c r="C350" s="430"/>
      <c r="D350" s="430"/>
      <c r="E350" s="430"/>
      <c r="F350" s="430"/>
      <c r="G350" s="430"/>
      <c r="H350" s="431"/>
      <c r="I350" s="78"/>
      <c r="J350" s="105"/>
      <c r="K350" s="488">
        <v>10.199999999999999</v>
      </c>
      <c r="L350" s="489"/>
      <c r="M350" s="80">
        <f>K350*12*I315</f>
        <v>198851.03999999998</v>
      </c>
    </row>
    <row r="351" spans="1:13" ht="15.75" thickBot="1">
      <c r="A351" s="191" t="s">
        <v>79</v>
      </c>
      <c r="B351" s="192"/>
      <c r="C351" s="192"/>
      <c r="D351" s="192"/>
      <c r="E351" s="192"/>
      <c r="F351" s="192"/>
      <c r="G351" s="192"/>
      <c r="H351" s="193"/>
      <c r="I351" s="201"/>
      <c r="J351" s="202"/>
      <c r="K351" s="490">
        <v>2.29</v>
      </c>
      <c r="L351" s="491"/>
      <c r="M351" s="86">
        <f>K351*12*I315</f>
        <v>44644.008000000002</v>
      </c>
    </row>
    <row r="352" spans="1:13">
      <c r="A352" s="499" t="s">
        <v>43</v>
      </c>
      <c r="B352" s="500"/>
      <c r="C352" s="500"/>
      <c r="D352" s="500"/>
      <c r="E352" s="500"/>
      <c r="F352" s="500"/>
      <c r="G352" s="500"/>
      <c r="H352" s="501"/>
      <c r="I352" s="15"/>
      <c r="J352" s="16"/>
      <c r="K352" s="502">
        <v>1.39</v>
      </c>
      <c r="L352" s="503"/>
      <c r="M352" s="21">
        <f>K352*12*I315</f>
        <v>27098.327999999998</v>
      </c>
    </row>
    <row r="353" spans="1:13" ht="15.75">
      <c r="A353" s="140" t="s">
        <v>52</v>
      </c>
      <c r="B353" s="141"/>
      <c r="C353" s="141"/>
      <c r="D353" s="141"/>
      <c r="E353" s="141"/>
      <c r="F353" s="141"/>
      <c r="G353" s="141"/>
      <c r="H353" s="142"/>
      <c r="I353" s="34"/>
      <c r="J353" s="29"/>
      <c r="K353" s="486">
        <v>0.83</v>
      </c>
      <c r="L353" s="487"/>
      <c r="M353" s="21">
        <f>K353*12*I315</f>
        <v>16181.015999999998</v>
      </c>
    </row>
    <row r="354" spans="1:13" ht="15.75">
      <c r="A354" s="140" t="s">
        <v>45</v>
      </c>
      <c r="B354" s="141"/>
      <c r="C354" s="141"/>
      <c r="D354" s="141"/>
      <c r="E354" s="141"/>
      <c r="F354" s="141"/>
      <c r="G354" s="141"/>
      <c r="H354" s="142"/>
      <c r="I354" s="34"/>
      <c r="J354" s="29"/>
      <c r="K354" s="486">
        <v>0.08</v>
      </c>
      <c r="L354" s="487"/>
      <c r="M354" s="21">
        <f>K354*12*I315</f>
        <v>1559.6159999999998</v>
      </c>
    </row>
    <row r="355" spans="1:13" ht="16.5" thickBot="1">
      <c r="A355" s="137" t="s">
        <v>46</v>
      </c>
      <c r="B355" s="138"/>
      <c r="C355" s="138"/>
      <c r="D355" s="138"/>
      <c r="E355" s="138"/>
      <c r="F355" s="138"/>
      <c r="G355" s="138"/>
      <c r="H355" s="139"/>
      <c r="I355" s="3"/>
      <c r="J355" s="4"/>
      <c r="K355" s="446">
        <v>0.28000000000000003</v>
      </c>
      <c r="L355" s="447"/>
      <c r="M355" s="23">
        <f>K355*12*I315</f>
        <v>5458.6559999999999</v>
      </c>
    </row>
    <row r="356" spans="1:13" ht="15.75" thickBot="1">
      <c r="A356" s="424" t="s">
        <v>47</v>
      </c>
      <c r="B356" s="425"/>
      <c r="C356" s="425"/>
      <c r="D356" s="425"/>
      <c r="E356" s="425"/>
      <c r="F356" s="425"/>
      <c r="G356" s="425"/>
      <c r="H356" s="426"/>
      <c r="I356" s="199"/>
      <c r="J356" s="200"/>
      <c r="K356" s="427">
        <f>K348+K352+K350+K353+K354+K355+K351</f>
        <v>37.359999999999992</v>
      </c>
      <c r="L356" s="428"/>
      <c r="M356" s="106">
        <f>M348+M350+M352+M353+M354+M355+M351</f>
        <v>728340.6719999999</v>
      </c>
    </row>
    <row r="357" spans="1:13">
      <c r="M357" s="1"/>
    </row>
    <row r="358" spans="1:13">
      <c r="A358" s="481" t="s">
        <v>0</v>
      </c>
      <c r="B358" s="481"/>
      <c r="C358" s="481"/>
      <c r="D358" s="481"/>
      <c r="E358" s="481"/>
      <c r="F358" s="481"/>
      <c r="G358" s="481"/>
      <c r="H358" s="481"/>
      <c r="I358" s="481"/>
      <c r="J358" s="481"/>
      <c r="K358" s="481"/>
      <c r="L358" s="481"/>
      <c r="M358" s="1"/>
    </row>
    <row r="359" spans="1:13">
      <c r="A359" s="482" t="s">
        <v>1</v>
      </c>
      <c r="B359" s="482"/>
      <c r="C359" s="482"/>
      <c r="D359" s="482"/>
      <c r="E359" s="482"/>
      <c r="F359" s="482"/>
      <c r="G359" s="482"/>
      <c r="H359" s="482"/>
      <c r="I359" s="482"/>
      <c r="J359" s="482"/>
      <c r="K359" s="482"/>
      <c r="L359" s="482"/>
      <c r="M359" s="482"/>
    </row>
    <row r="360" spans="1:13">
      <c r="A360" s="483" t="s">
        <v>185</v>
      </c>
      <c r="B360" s="483"/>
      <c r="C360" s="483"/>
      <c r="D360" s="483"/>
      <c r="E360" s="483"/>
      <c r="F360" s="483"/>
      <c r="G360" s="483"/>
      <c r="H360" s="483"/>
      <c r="I360" s="483"/>
      <c r="J360" s="483"/>
      <c r="K360" s="483"/>
      <c r="L360" s="483"/>
      <c r="M360" s="483"/>
    </row>
    <row r="361" spans="1:13">
      <c r="A361" s="2"/>
      <c r="B361" s="3"/>
      <c r="C361" s="3" t="s">
        <v>2</v>
      </c>
      <c r="D361" s="3"/>
      <c r="E361" s="3"/>
      <c r="F361" s="3"/>
      <c r="G361" s="3"/>
      <c r="H361" s="4"/>
      <c r="I361" s="3" t="s">
        <v>3</v>
      </c>
      <c r="J361" s="4"/>
      <c r="K361" s="5" t="s">
        <v>4</v>
      </c>
      <c r="L361" s="6"/>
      <c r="M361" s="7"/>
    </row>
    <row r="362" spans="1:13">
      <c r="A362" s="8"/>
      <c r="B362" s="9"/>
      <c r="C362" s="9"/>
      <c r="D362" s="9"/>
      <c r="E362" s="9"/>
      <c r="F362" s="9"/>
      <c r="G362" s="9"/>
      <c r="H362" s="10"/>
      <c r="I362" s="9"/>
      <c r="J362" s="10"/>
      <c r="K362" s="11" t="s">
        <v>5</v>
      </c>
      <c r="L362" s="12"/>
      <c r="M362" s="13" t="s">
        <v>6</v>
      </c>
    </row>
    <row r="363" spans="1:13">
      <c r="A363" s="14"/>
      <c r="B363" s="15"/>
      <c r="C363" s="15"/>
      <c r="D363" s="15"/>
      <c r="E363" s="15"/>
      <c r="F363" s="15"/>
      <c r="G363" s="15"/>
      <c r="H363" s="16"/>
      <c r="I363" s="472" t="s">
        <v>7</v>
      </c>
      <c r="J363" s="473"/>
      <c r="K363" s="15" t="s">
        <v>8</v>
      </c>
      <c r="L363" s="16"/>
      <c r="M363" s="17" t="s">
        <v>9</v>
      </c>
    </row>
    <row r="364" spans="1:13">
      <c r="A364" s="474" t="s">
        <v>159</v>
      </c>
      <c r="B364" s="475"/>
      <c r="C364" s="475"/>
      <c r="D364" s="475"/>
      <c r="E364" s="475"/>
      <c r="F364" s="475"/>
      <c r="G364" s="475"/>
      <c r="H364" s="476"/>
      <c r="I364" s="477">
        <v>1113.5999999999999</v>
      </c>
      <c r="J364" s="478"/>
      <c r="K364" s="479">
        <f>K366+K367</f>
        <v>9.75</v>
      </c>
      <c r="L364" s="480"/>
      <c r="M364" s="21">
        <f>M366+M367</f>
        <v>130291.19999999998</v>
      </c>
    </row>
    <row r="365" spans="1:13">
      <c r="A365" s="22" t="s">
        <v>10</v>
      </c>
      <c r="F365" s="9"/>
      <c r="H365" s="10"/>
      <c r="J365" s="10"/>
      <c r="L365" s="10"/>
      <c r="M365" s="23"/>
    </row>
    <row r="366" spans="1:13">
      <c r="A366" s="22" t="s">
        <v>11</v>
      </c>
      <c r="F366" s="9"/>
      <c r="H366" s="10"/>
      <c r="J366" s="10"/>
      <c r="K366" s="450">
        <v>5.36</v>
      </c>
      <c r="L366" s="451"/>
      <c r="M366" s="23">
        <f>K366*I364*12</f>
        <v>71626.751999999993</v>
      </c>
    </row>
    <row r="367" spans="1:13">
      <c r="A367" s="22" t="s">
        <v>12</v>
      </c>
      <c r="B367" s="24"/>
      <c r="C367" s="24"/>
      <c r="D367" s="24"/>
      <c r="E367" s="24"/>
      <c r="F367" s="25"/>
      <c r="G367" s="24"/>
      <c r="H367" s="26"/>
      <c r="J367" s="10"/>
      <c r="K367" s="450">
        <v>4.3899999999999997</v>
      </c>
      <c r="L367" s="451"/>
      <c r="M367" s="23">
        <f>K367*I364*12</f>
        <v>58664.447999999989</v>
      </c>
    </row>
    <row r="368" spans="1:13">
      <c r="A368" s="131"/>
      <c r="B368" s="47"/>
      <c r="C368" s="47"/>
      <c r="D368" s="47"/>
      <c r="E368" s="47"/>
      <c r="F368" s="47"/>
      <c r="G368" s="47"/>
      <c r="H368" s="27"/>
      <c r="I368" s="15"/>
      <c r="J368" s="16"/>
      <c r="K368" s="15"/>
      <c r="L368" s="16"/>
      <c r="M368" s="21"/>
    </row>
    <row r="369" spans="1:13">
      <c r="A369" s="464" t="s">
        <v>13</v>
      </c>
      <c r="B369" s="465"/>
      <c r="C369" s="465"/>
      <c r="D369" s="465"/>
      <c r="E369" s="465"/>
      <c r="F369" s="465"/>
      <c r="G369" s="465"/>
      <c r="H369" s="466"/>
      <c r="I369" s="89" t="s">
        <v>14</v>
      </c>
      <c r="J369" s="88"/>
      <c r="K369" s="9"/>
      <c r="L369" s="10"/>
      <c r="M369" s="23"/>
    </row>
    <row r="370" spans="1:13">
      <c r="A370" s="8"/>
      <c r="B370" s="9"/>
      <c r="C370" s="9"/>
      <c r="D370" s="9"/>
      <c r="E370" s="9"/>
      <c r="F370" s="9"/>
      <c r="G370" s="9"/>
      <c r="H370" s="10"/>
      <c r="I370" s="89" t="s">
        <v>15</v>
      </c>
      <c r="J370" s="88"/>
      <c r="K370" s="9"/>
      <c r="L370" s="10"/>
      <c r="M370" s="23"/>
    </row>
    <row r="371" spans="1:13">
      <c r="A371" s="8"/>
      <c r="B371" s="9"/>
      <c r="C371" s="9"/>
      <c r="D371" s="9"/>
      <c r="E371" s="9"/>
      <c r="F371" s="9"/>
      <c r="G371" s="9"/>
      <c r="H371" s="10"/>
      <c r="I371" s="89" t="s">
        <v>16</v>
      </c>
      <c r="J371" s="88"/>
      <c r="K371" s="462">
        <v>1.31</v>
      </c>
      <c r="L371" s="463"/>
      <c r="M371" s="23">
        <f>K371*12*I364</f>
        <v>17505.791999999998</v>
      </c>
    </row>
    <row r="372" spans="1:13">
      <c r="A372" s="8"/>
      <c r="B372" s="9"/>
      <c r="C372" s="9"/>
      <c r="D372" s="9"/>
      <c r="E372" s="9"/>
      <c r="F372" s="9"/>
      <c r="G372" s="9"/>
      <c r="H372" s="10"/>
      <c r="I372" s="89" t="s">
        <v>17</v>
      </c>
      <c r="J372" s="88"/>
      <c r="K372" s="9"/>
      <c r="L372" s="10"/>
      <c r="M372" s="23"/>
    </row>
    <row r="373" spans="1:13">
      <c r="A373" s="14"/>
      <c r="B373" s="15"/>
      <c r="C373" s="15"/>
      <c r="D373" s="15"/>
      <c r="E373" s="15"/>
      <c r="F373" s="15"/>
      <c r="G373" s="15"/>
      <c r="H373" s="16"/>
      <c r="I373" s="90" t="s">
        <v>18</v>
      </c>
      <c r="J373" s="91"/>
      <c r="K373" s="15"/>
      <c r="L373" s="16"/>
      <c r="M373" s="21"/>
    </row>
    <row r="374" spans="1:13">
      <c r="A374" s="474" t="s">
        <v>67</v>
      </c>
      <c r="B374" s="475"/>
      <c r="C374" s="475"/>
      <c r="D374" s="475"/>
      <c r="E374" s="475"/>
      <c r="F374" s="475"/>
      <c r="G374" s="475"/>
      <c r="H374" s="476"/>
      <c r="I374" s="28" t="s">
        <v>19</v>
      </c>
      <c r="J374" s="29"/>
      <c r="K374" s="486">
        <v>2.0299999999999998</v>
      </c>
      <c r="L374" s="487"/>
      <c r="M374" s="30">
        <f>K374*12*I364</f>
        <v>27127.295999999998</v>
      </c>
    </row>
    <row r="375" spans="1:13">
      <c r="A375" s="494" t="s">
        <v>20</v>
      </c>
      <c r="B375" s="495"/>
      <c r="C375" s="495"/>
      <c r="D375" s="495"/>
      <c r="E375" s="495"/>
      <c r="F375" s="495"/>
      <c r="G375" s="495"/>
      <c r="H375" s="496"/>
      <c r="I375" s="31"/>
      <c r="J375" s="10"/>
      <c r="K375" s="470">
        <f>K376+K383</f>
        <v>1.91</v>
      </c>
      <c r="L375" s="471"/>
      <c r="M375" s="32">
        <f>M376+M383</f>
        <v>25523.712</v>
      </c>
    </row>
    <row r="376" spans="1:13">
      <c r="A376" s="459" t="s">
        <v>21</v>
      </c>
      <c r="B376" s="460"/>
      <c r="C376" s="460"/>
      <c r="D376" s="460"/>
      <c r="E376" s="460"/>
      <c r="F376" s="460"/>
      <c r="G376" s="460"/>
      <c r="H376" s="461"/>
      <c r="J376" s="10"/>
      <c r="K376" s="462">
        <f>K377+K378+K380+K382</f>
        <v>1.1199999999999999</v>
      </c>
      <c r="L376" s="463"/>
      <c r="M376" s="33">
        <f>M377+M378+M380+M382</f>
        <v>14966.783999999998</v>
      </c>
    </row>
    <row r="377" spans="1:13">
      <c r="A377" s="8" t="s">
        <v>70</v>
      </c>
      <c r="H377" s="10"/>
      <c r="I377" t="s">
        <v>22</v>
      </c>
      <c r="J377" s="10"/>
      <c r="K377" s="450">
        <v>0.57999999999999996</v>
      </c>
      <c r="L377" s="451"/>
      <c r="M377" s="23">
        <f>K377*12*I364</f>
        <v>7750.6559999999981</v>
      </c>
    </row>
    <row r="378" spans="1:13">
      <c r="A378" s="8" t="s">
        <v>83</v>
      </c>
      <c r="H378" s="10"/>
      <c r="I378" t="s">
        <v>24</v>
      </c>
      <c r="J378" s="10"/>
      <c r="K378" s="450">
        <v>0.08</v>
      </c>
      <c r="L378" s="451"/>
      <c r="M378" s="23">
        <f>K378*12*I364</f>
        <v>1069.0559999999998</v>
      </c>
    </row>
    <row r="379" spans="1:13">
      <c r="A379" s="8" t="s">
        <v>25</v>
      </c>
      <c r="H379" s="10"/>
      <c r="J379" s="10"/>
      <c r="L379" s="10"/>
      <c r="M379" s="23"/>
    </row>
    <row r="380" spans="1:13">
      <c r="A380" s="8" t="s">
        <v>179</v>
      </c>
      <c r="H380" s="10"/>
      <c r="I380" t="s">
        <v>176</v>
      </c>
      <c r="J380" s="10"/>
      <c r="K380" s="450">
        <v>0.42</v>
      </c>
      <c r="L380" s="451"/>
      <c r="M380" s="23">
        <f>K380*12*I364</f>
        <v>5612.5439999999999</v>
      </c>
    </row>
    <row r="381" spans="1:13">
      <c r="A381" s="8" t="s">
        <v>69</v>
      </c>
      <c r="H381" s="10"/>
      <c r="I381" t="s">
        <v>80</v>
      </c>
      <c r="J381" s="10"/>
      <c r="L381" s="10"/>
      <c r="M381" s="23"/>
    </row>
    <row r="382" spans="1:13">
      <c r="A382" s="8" t="s">
        <v>73</v>
      </c>
      <c r="H382" s="10"/>
      <c r="I382" t="s">
        <v>26</v>
      </c>
      <c r="J382" s="10"/>
      <c r="K382" s="450">
        <v>0.04</v>
      </c>
      <c r="L382" s="451"/>
      <c r="M382" s="23">
        <f>K382*12*I364</f>
        <v>534.52799999999991</v>
      </c>
    </row>
    <row r="383" spans="1:13">
      <c r="A383" s="459" t="s">
        <v>27</v>
      </c>
      <c r="B383" s="460"/>
      <c r="C383" s="460"/>
      <c r="D383" s="460"/>
      <c r="E383" s="460"/>
      <c r="F383" s="460"/>
      <c r="G383" s="460"/>
      <c r="H383" s="461"/>
      <c r="J383" s="10"/>
      <c r="K383" s="462">
        <f>K384+K385+K386</f>
        <v>0.79</v>
      </c>
      <c r="L383" s="463"/>
      <c r="M383" s="33">
        <f>M384+M385+M386</f>
        <v>10556.928</v>
      </c>
    </row>
    <row r="384" spans="1:13">
      <c r="A384" s="8" t="s">
        <v>74</v>
      </c>
      <c r="H384" s="10"/>
      <c r="I384" t="s">
        <v>24</v>
      </c>
      <c r="J384" s="10"/>
      <c r="K384" s="450">
        <v>0.23</v>
      </c>
      <c r="L384" s="451"/>
      <c r="M384" s="23">
        <f>K384*12*I364</f>
        <v>3073.5360000000001</v>
      </c>
    </row>
    <row r="385" spans="1:13">
      <c r="A385" s="8" t="s">
        <v>180</v>
      </c>
      <c r="H385" s="10"/>
      <c r="I385" t="s">
        <v>81</v>
      </c>
      <c r="J385" s="10"/>
      <c r="K385" s="450">
        <v>0.06</v>
      </c>
      <c r="L385" s="451"/>
      <c r="M385" s="23">
        <f>K385*12*I364</f>
        <v>801.79199999999992</v>
      </c>
    </row>
    <row r="386" spans="1:13">
      <c r="A386" s="8" t="s">
        <v>76</v>
      </c>
      <c r="H386" s="10"/>
      <c r="I386" t="s">
        <v>22</v>
      </c>
      <c r="J386" s="10"/>
      <c r="K386" s="450">
        <v>0.5</v>
      </c>
      <c r="L386" s="451"/>
      <c r="M386" s="23">
        <f>K386*12*I364</f>
        <v>6681.5999999999995</v>
      </c>
    </row>
    <row r="387" spans="1:13" ht="15.75">
      <c r="A387" s="438" t="s">
        <v>28</v>
      </c>
      <c r="B387" s="439"/>
      <c r="C387" s="439"/>
      <c r="D387" s="439"/>
      <c r="E387" s="439"/>
      <c r="F387" s="439"/>
      <c r="G387" s="439"/>
      <c r="H387" s="440"/>
      <c r="I387" s="34"/>
      <c r="J387" s="29"/>
      <c r="K387" s="486">
        <f>K388+K389+K391+K393+K394</f>
        <v>2.1599999999999993</v>
      </c>
      <c r="L387" s="487"/>
      <c r="M387" s="35">
        <f>M388+M389+M391+M393+M394</f>
        <v>28864.511999999999</v>
      </c>
    </row>
    <row r="388" spans="1:13">
      <c r="A388" s="36" t="s">
        <v>56</v>
      </c>
      <c r="B388" s="37"/>
      <c r="C388" s="38"/>
      <c r="D388" s="38"/>
      <c r="E388" s="38"/>
      <c r="F388" s="38"/>
      <c r="G388" s="38"/>
      <c r="H388" s="10"/>
      <c r="I388" s="434" t="s">
        <v>30</v>
      </c>
      <c r="J388" s="435"/>
      <c r="K388" s="457">
        <v>0.59</v>
      </c>
      <c r="L388" s="458"/>
      <c r="M388" s="23">
        <f>K388*12*I364</f>
        <v>7884.2879999999996</v>
      </c>
    </row>
    <row r="389" spans="1:13">
      <c r="A389" s="36" t="s">
        <v>31</v>
      </c>
      <c r="B389" s="37"/>
      <c r="C389" s="38"/>
      <c r="D389" s="38"/>
      <c r="E389" s="38"/>
      <c r="F389" s="38"/>
      <c r="G389" s="38"/>
      <c r="H389" s="10"/>
      <c r="I389" s="434" t="s">
        <v>57</v>
      </c>
      <c r="J389" s="435"/>
      <c r="K389" s="448">
        <v>1.4</v>
      </c>
      <c r="L389" s="449"/>
      <c r="M389" s="23">
        <f>K389*12*I364</f>
        <v>18708.479999999996</v>
      </c>
    </row>
    <row r="390" spans="1:13">
      <c r="A390" s="36" t="s">
        <v>33</v>
      </c>
      <c r="B390" s="37"/>
      <c r="C390" s="38"/>
      <c r="D390" s="38"/>
      <c r="E390" s="38"/>
      <c r="F390" s="38"/>
      <c r="G390" s="38"/>
      <c r="H390" s="10"/>
      <c r="I390" s="39"/>
      <c r="J390" s="12"/>
      <c r="K390" s="163"/>
      <c r="L390" s="146"/>
      <c r="M390" s="23"/>
    </row>
    <row r="391" spans="1:13">
      <c r="A391" s="36" t="s">
        <v>34</v>
      </c>
      <c r="B391" s="37"/>
      <c r="C391" s="38"/>
      <c r="D391" s="38"/>
      <c r="E391" s="38"/>
      <c r="F391" s="38"/>
      <c r="G391" s="38"/>
      <c r="H391" s="10"/>
      <c r="I391" s="434" t="s">
        <v>35</v>
      </c>
      <c r="J391" s="435"/>
      <c r="K391" s="448">
        <v>0.11</v>
      </c>
      <c r="L391" s="449"/>
      <c r="M391" s="23">
        <f>K391*12*I364</f>
        <v>1469.952</v>
      </c>
    </row>
    <row r="392" spans="1:13">
      <c r="A392" s="36" t="s">
        <v>36</v>
      </c>
      <c r="B392" s="37"/>
      <c r="C392" s="38"/>
      <c r="D392" s="38"/>
      <c r="E392" s="38"/>
      <c r="F392" s="38"/>
      <c r="G392" s="38"/>
      <c r="H392" s="10"/>
      <c r="I392" s="39"/>
      <c r="J392" s="12"/>
      <c r="K392" s="163"/>
      <c r="L392" s="146"/>
      <c r="M392" s="23"/>
    </row>
    <row r="393" spans="1:13">
      <c r="A393" s="36" t="s">
        <v>37</v>
      </c>
      <c r="B393" s="37"/>
      <c r="C393" s="38"/>
      <c r="D393" s="38"/>
      <c r="E393" s="38"/>
      <c r="F393" s="38"/>
      <c r="G393" s="38"/>
      <c r="H393" s="10"/>
      <c r="I393" s="434" t="s">
        <v>19</v>
      </c>
      <c r="J393" s="435"/>
      <c r="K393" s="448">
        <v>0.03</v>
      </c>
      <c r="L393" s="449"/>
      <c r="M393" s="23">
        <f>K393*12*I364</f>
        <v>400.89599999999996</v>
      </c>
    </row>
    <row r="394" spans="1:13">
      <c r="A394" s="42" t="s">
        <v>168</v>
      </c>
      <c r="B394" s="37"/>
      <c r="C394" s="38"/>
      <c r="D394" s="38"/>
      <c r="E394" s="38"/>
      <c r="F394" s="38"/>
      <c r="G394" s="38"/>
      <c r="H394" s="10"/>
      <c r="I394" s="434" t="s">
        <v>19</v>
      </c>
      <c r="J394" s="435"/>
      <c r="K394" s="436">
        <v>0.03</v>
      </c>
      <c r="L394" s="437"/>
      <c r="M394" s="21">
        <f>K394*12*I364</f>
        <v>400.89599999999996</v>
      </c>
    </row>
    <row r="395" spans="1:13" ht="15.75">
      <c r="A395" s="438" t="s">
        <v>169</v>
      </c>
      <c r="B395" s="439"/>
      <c r="C395" s="439"/>
      <c r="D395" s="439"/>
      <c r="E395" s="439"/>
      <c r="F395" s="439"/>
      <c r="G395" s="439"/>
      <c r="H395" s="440"/>
      <c r="I395" s="198" t="s">
        <v>55</v>
      </c>
      <c r="J395" s="29"/>
      <c r="K395" s="441">
        <v>0.17</v>
      </c>
      <c r="L395" s="442"/>
      <c r="M395" s="35">
        <f>K395*12*I364</f>
        <v>2271.7439999999997</v>
      </c>
    </row>
    <row r="396" spans="1:13" ht="16.5" thickBot="1">
      <c r="A396" s="443" t="s">
        <v>39</v>
      </c>
      <c r="B396" s="444"/>
      <c r="C396" s="444"/>
      <c r="D396" s="444"/>
      <c r="E396" s="444"/>
      <c r="F396" s="444"/>
      <c r="G396" s="444"/>
      <c r="H396" s="445"/>
      <c r="I396" s="2"/>
      <c r="J396" s="4"/>
      <c r="K396" s="446">
        <f>3.1+2.5</f>
        <v>5.6</v>
      </c>
      <c r="L396" s="447"/>
      <c r="M396" s="48">
        <f>K396*12*I364</f>
        <v>74833.919999999984</v>
      </c>
    </row>
    <row r="397" spans="1:13" ht="15.75" thickBot="1">
      <c r="A397" s="424" t="s">
        <v>40</v>
      </c>
      <c r="B397" s="425"/>
      <c r="C397" s="425"/>
      <c r="D397" s="425"/>
      <c r="E397" s="425"/>
      <c r="F397" s="425"/>
      <c r="G397" s="425"/>
      <c r="H397" s="426"/>
      <c r="I397" s="199"/>
      <c r="J397" s="200"/>
      <c r="K397" s="427">
        <f>K366+K367+K371+K374+K375+K395+K387+K396</f>
        <v>22.93</v>
      </c>
      <c r="L397" s="428"/>
      <c r="M397" s="106">
        <f>M364+M371+M374+M375+M387+M395+M396</f>
        <v>306418.17599999998</v>
      </c>
    </row>
    <row r="398" spans="1:13" ht="15.75" thickBot="1">
      <c r="A398" s="203" t="s">
        <v>77</v>
      </c>
      <c r="B398" s="204"/>
      <c r="C398" s="204"/>
      <c r="D398" s="204"/>
      <c r="E398" s="204"/>
      <c r="F398" s="204"/>
      <c r="G398" s="204"/>
      <c r="H398" s="205"/>
      <c r="I398" s="206"/>
      <c r="J398" s="207"/>
      <c r="K398" s="524">
        <v>18.579999999999998</v>
      </c>
      <c r="L398" s="525"/>
      <c r="M398" s="208">
        <f>M399+M400</f>
        <v>248288.25599999996</v>
      </c>
    </row>
    <row r="399" spans="1:13">
      <c r="A399" s="429" t="s">
        <v>78</v>
      </c>
      <c r="B399" s="430"/>
      <c r="C399" s="430"/>
      <c r="D399" s="430"/>
      <c r="E399" s="430"/>
      <c r="F399" s="430"/>
      <c r="G399" s="430"/>
      <c r="H399" s="431"/>
      <c r="I399" s="78"/>
      <c r="J399" s="105"/>
      <c r="K399" s="488">
        <v>15.17</v>
      </c>
      <c r="L399" s="489"/>
      <c r="M399" s="189">
        <f>K399*12*I364</f>
        <v>202719.74399999998</v>
      </c>
    </row>
    <row r="400" spans="1:13" ht="15.75" thickBot="1">
      <c r="A400" s="191" t="s">
        <v>79</v>
      </c>
      <c r="B400" s="192"/>
      <c r="C400" s="192"/>
      <c r="D400" s="192"/>
      <c r="E400" s="192"/>
      <c r="F400" s="192"/>
      <c r="G400" s="192"/>
      <c r="H400" s="193"/>
      <c r="I400" s="201"/>
      <c r="J400" s="202"/>
      <c r="K400" s="490">
        <v>3.41</v>
      </c>
      <c r="L400" s="491"/>
      <c r="M400" s="209">
        <f>K400*12*I364</f>
        <v>45568.511999999995</v>
      </c>
    </row>
    <row r="401" spans="1:13">
      <c r="A401" s="499" t="s">
        <v>43</v>
      </c>
      <c r="B401" s="500"/>
      <c r="C401" s="500"/>
      <c r="D401" s="500"/>
      <c r="E401" s="500"/>
      <c r="F401" s="500"/>
      <c r="G401" s="500"/>
      <c r="H401" s="501"/>
      <c r="I401" s="76"/>
      <c r="J401" s="77"/>
      <c r="K401" s="502">
        <v>1.39</v>
      </c>
      <c r="L401" s="503"/>
      <c r="M401" s="21">
        <f>K401*12*I364</f>
        <v>18574.847999999998</v>
      </c>
    </row>
    <row r="402" spans="1:13">
      <c r="A402" s="153" t="s">
        <v>48</v>
      </c>
      <c r="B402" s="154"/>
      <c r="C402" s="154"/>
      <c r="D402" s="154"/>
      <c r="E402" s="154"/>
      <c r="F402" s="154"/>
      <c r="G402" s="154"/>
      <c r="H402" s="155"/>
      <c r="I402" s="15"/>
      <c r="J402" s="16"/>
      <c r="K402" s="455">
        <v>0</v>
      </c>
      <c r="L402" s="456"/>
      <c r="M402" s="21">
        <f>K402*I364*12</f>
        <v>0</v>
      </c>
    </row>
    <row r="403" spans="1:13" ht="15.75">
      <c r="A403" s="140" t="s">
        <v>45</v>
      </c>
      <c r="B403" s="141"/>
      <c r="C403" s="141"/>
      <c r="D403" s="141"/>
      <c r="E403" s="141"/>
      <c r="F403" s="141"/>
      <c r="G403" s="141"/>
      <c r="H403" s="142"/>
      <c r="I403" s="34"/>
      <c r="J403" s="29"/>
      <c r="K403" s="486">
        <v>0.12</v>
      </c>
      <c r="L403" s="487"/>
      <c r="M403" s="21">
        <f>K403*12*I364</f>
        <v>1603.5839999999998</v>
      </c>
    </row>
    <row r="404" spans="1:13" ht="16.5" thickBot="1">
      <c r="A404" s="137" t="s">
        <v>46</v>
      </c>
      <c r="B404" s="138"/>
      <c r="C404" s="138"/>
      <c r="D404" s="138"/>
      <c r="E404" s="138"/>
      <c r="F404" s="138"/>
      <c r="G404" s="138"/>
      <c r="H404" s="139"/>
      <c r="I404" s="3"/>
      <c r="J404" s="4"/>
      <c r="K404" s="446">
        <v>1.38</v>
      </c>
      <c r="L404" s="447"/>
      <c r="M404" s="23">
        <f>K404*12*I364</f>
        <v>18441.215999999997</v>
      </c>
    </row>
    <row r="405" spans="1:13" ht="15.75" thickBot="1">
      <c r="A405" s="424" t="s">
        <v>47</v>
      </c>
      <c r="B405" s="425"/>
      <c r="C405" s="425"/>
      <c r="D405" s="425"/>
      <c r="E405" s="425"/>
      <c r="F405" s="425"/>
      <c r="G405" s="425"/>
      <c r="H405" s="426"/>
      <c r="I405" s="199"/>
      <c r="J405" s="200"/>
      <c r="K405" s="427">
        <f>K397+K401+K399+K402+K403+K404+K400</f>
        <v>44.400000000000006</v>
      </c>
      <c r="L405" s="428"/>
      <c r="M405" s="106">
        <f>M397+M399+M401+M402+M403+M404+M400</f>
        <v>593326.07999999996</v>
      </c>
    </row>
    <row r="406" spans="1:13">
      <c r="M406" s="1"/>
    </row>
    <row r="407" spans="1:13">
      <c r="A407" s="481" t="s">
        <v>0</v>
      </c>
      <c r="B407" s="481"/>
      <c r="C407" s="481"/>
      <c r="D407" s="481"/>
      <c r="E407" s="481"/>
      <c r="F407" s="481"/>
      <c r="G407" s="481"/>
      <c r="H407" s="481"/>
      <c r="I407" s="481"/>
      <c r="J407" s="481"/>
      <c r="K407" s="481"/>
      <c r="L407" s="481"/>
      <c r="M407" s="1"/>
    </row>
    <row r="408" spans="1:13">
      <c r="A408" s="482" t="s">
        <v>1</v>
      </c>
      <c r="B408" s="482"/>
      <c r="C408" s="482"/>
      <c r="D408" s="482"/>
      <c r="E408" s="482"/>
      <c r="F408" s="482"/>
      <c r="G408" s="482"/>
      <c r="H408" s="482"/>
      <c r="I408" s="482"/>
      <c r="J408" s="482"/>
      <c r="K408" s="482"/>
      <c r="L408" s="482"/>
      <c r="M408" s="482"/>
    </row>
    <row r="409" spans="1:13">
      <c r="A409" s="483" t="s">
        <v>186</v>
      </c>
      <c r="B409" s="483"/>
      <c r="C409" s="483"/>
      <c r="D409" s="483"/>
      <c r="E409" s="483"/>
      <c r="F409" s="483"/>
      <c r="G409" s="483"/>
      <c r="H409" s="483"/>
      <c r="I409" s="483"/>
      <c r="J409" s="483"/>
      <c r="K409" s="483"/>
      <c r="L409" s="483"/>
      <c r="M409" s="483"/>
    </row>
    <row r="410" spans="1:13">
      <c r="A410" s="2"/>
      <c r="B410" s="3"/>
      <c r="C410" s="3" t="s">
        <v>2</v>
      </c>
      <c r="D410" s="3"/>
      <c r="E410" s="3"/>
      <c r="F410" s="3"/>
      <c r="G410" s="3"/>
      <c r="H410" s="4"/>
      <c r="I410" s="3" t="s">
        <v>3</v>
      </c>
      <c r="J410" s="4"/>
      <c r="K410" s="5" t="s">
        <v>4</v>
      </c>
      <c r="L410" s="6"/>
      <c r="M410" s="7"/>
    </row>
    <row r="411" spans="1:13">
      <c r="A411" s="8"/>
      <c r="B411" s="9"/>
      <c r="C411" s="9"/>
      <c r="D411" s="9"/>
      <c r="E411" s="9"/>
      <c r="F411" s="9"/>
      <c r="G411" s="9"/>
      <c r="H411" s="10"/>
      <c r="I411" s="9"/>
      <c r="J411" s="10"/>
      <c r="K411" s="11" t="s">
        <v>5</v>
      </c>
      <c r="L411" s="12"/>
      <c r="M411" s="13" t="s">
        <v>6</v>
      </c>
    </row>
    <row r="412" spans="1:13">
      <c r="A412" s="14"/>
      <c r="B412" s="15"/>
      <c r="C412" s="15"/>
      <c r="D412" s="15"/>
      <c r="E412" s="15"/>
      <c r="F412" s="15"/>
      <c r="G412" s="15"/>
      <c r="H412" s="16"/>
      <c r="I412" s="472" t="s">
        <v>7</v>
      </c>
      <c r="J412" s="473"/>
      <c r="K412" s="15" t="s">
        <v>8</v>
      </c>
      <c r="L412" s="16"/>
      <c r="M412" s="17" t="s">
        <v>9</v>
      </c>
    </row>
    <row r="413" spans="1:13">
      <c r="A413" s="474" t="s">
        <v>159</v>
      </c>
      <c r="B413" s="475"/>
      <c r="C413" s="475"/>
      <c r="D413" s="475"/>
      <c r="E413" s="475"/>
      <c r="F413" s="475"/>
      <c r="G413" s="475"/>
      <c r="H413" s="476"/>
      <c r="I413" s="477">
        <v>1356</v>
      </c>
      <c r="J413" s="478"/>
      <c r="K413" s="479">
        <f>K415+K416</f>
        <v>9.75</v>
      </c>
      <c r="L413" s="480"/>
      <c r="M413" s="21">
        <f>M415+M416</f>
        <v>158652</v>
      </c>
    </row>
    <row r="414" spans="1:13">
      <c r="A414" s="22" t="s">
        <v>10</v>
      </c>
      <c r="F414" s="9"/>
      <c r="H414" s="10"/>
      <c r="J414" s="10"/>
      <c r="L414" s="10"/>
      <c r="M414" s="23"/>
    </row>
    <row r="415" spans="1:13">
      <c r="A415" s="22" t="s">
        <v>11</v>
      </c>
      <c r="F415" s="9"/>
      <c r="H415" s="10"/>
      <c r="J415" s="10"/>
      <c r="K415" s="450">
        <v>5.36</v>
      </c>
      <c r="L415" s="451"/>
      <c r="M415" s="23">
        <f>K415*I413*12</f>
        <v>87217.920000000013</v>
      </c>
    </row>
    <row r="416" spans="1:13">
      <c r="A416" s="22" t="s">
        <v>12</v>
      </c>
      <c r="B416" s="24"/>
      <c r="C416" s="24"/>
      <c r="D416" s="24"/>
      <c r="E416" s="24"/>
      <c r="F416" s="25"/>
      <c r="G416" s="24"/>
      <c r="H416" s="26"/>
      <c r="J416" s="10"/>
      <c r="K416" s="450">
        <v>4.3899999999999997</v>
      </c>
      <c r="L416" s="451"/>
      <c r="M416" s="23">
        <f>K416*I413*12</f>
        <v>71434.079999999987</v>
      </c>
    </row>
    <row r="417" spans="1:13">
      <c r="A417" s="131"/>
      <c r="B417" s="47"/>
      <c r="C417" s="47"/>
      <c r="D417" s="47"/>
      <c r="E417" s="47"/>
      <c r="F417" s="47"/>
      <c r="G417" s="47"/>
      <c r="H417" s="27"/>
      <c r="I417" s="15"/>
      <c r="J417" s="16"/>
      <c r="K417" s="15"/>
      <c r="L417" s="16"/>
      <c r="M417" s="21"/>
    </row>
    <row r="418" spans="1:13">
      <c r="A418" s="464" t="s">
        <v>13</v>
      </c>
      <c r="B418" s="465"/>
      <c r="C418" s="465"/>
      <c r="D418" s="465"/>
      <c r="E418" s="465"/>
      <c r="F418" s="465"/>
      <c r="G418" s="465"/>
      <c r="H418" s="466"/>
      <c r="I418" s="89" t="s">
        <v>14</v>
      </c>
      <c r="J418" s="88"/>
      <c r="K418" s="9"/>
      <c r="L418" s="10"/>
      <c r="M418" s="23"/>
    </row>
    <row r="419" spans="1:13">
      <c r="A419" s="8"/>
      <c r="B419" s="9"/>
      <c r="C419" s="9"/>
      <c r="D419" s="9"/>
      <c r="E419" s="9"/>
      <c r="F419" s="9"/>
      <c r="G419" s="9"/>
      <c r="H419" s="10"/>
      <c r="I419" s="89" t="s">
        <v>15</v>
      </c>
      <c r="J419" s="88"/>
      <c r="K419" s="9"/>
      <c r="L419" s="10"/>
      <c r="M419" s="23"/>
    </row>
    <row r="420" spans="1:13">
      <c r="A420" s="8"/>
      <c r="B420" s="9"/>
      <c r="C420" s="9"/>
      <c r="D420" s="9"/>
      <c r="E420" s="9"/>
      <c r="F420" s="9"/>
      <c r="G420" s="9"/>
      <c r="H420" s="10"/>
      <c r="I420" s="89" t="s">
        <v>16</v>
      </c>
      <c r="J420" s="88"/>
      <c r="K420" s="462">
        <v>1.31</v>
      </c>
      <c r="L420" s="463"/>
      <c r="M420" s="23">
        <f>K420*12*I413</f>
        <v>21316.32</v>
      </c>
    </row>
    <row r="421" spans="1:13">
      <c r="A421" s="8"/>
      <c r="B421" s="9"/>
      <c r="C421" s="9"/>
      <c r="D421" s="9"/>
      <c r="E421" s="9"/>
      <c r="F421" s="9"/>
      <c r="G421" s="9"/>
      <c r="H421" s="10"/>
      <c r="I421" s="89" t="s">
        <v>17</v>
      </c>
      <c r="J421" s="88"/>
      <c r="K421" s="9"/>
      <c r="L421" s="10"/>
      <c r="M421" s="23"/>
    </row>
    <row r="422" spans="1:13">
      <c r="A422" s="14"/>
      <c r="B422" s="15"/>
      <c r="C422" s="15"/>
      <c r="D422" s="15"/>
      <c r="E422" s="15"/>
      <c r="F422" s="15"/>
      <c r="G422" s="15"/>
      <c r="H422" s="16"/>
      <c r="I422" s="90" t="s">
        <v>18</v>
      </c>
      <c r="J422" s="91"/>
      <c r="K422" s="15"/>
      <c r="L422" s="16"/>
      <c r="M422" s="21"/>
    </row>
    <row r="423" spans="1:13">
      <c r="A423" s="474" t="s">
        <v>67</v>
      </c>
      <c r="B423" s="475"/>
      <c r="C423" s="475"/>
      <c r="D423" s="475"/>
      <c r="E423" s="475"/>
      <c r="F423" s="475"/>
      <c r="G423" s="475"/>
      <c r="H423" s="476"/>
      <c r="I423" s="28" t="s">
        <v>19</v>
      </c>
      <c r="J423" s="29"/>
      <c r="K423" s="486">
        <v>1.6</v>
      </c>
      <c r="L423" s="487"/>
      <c r="M423" s="30">
        <f>K423*12*I413</f>
        <v>26035.200000000004</v>
      </c>
    </row>
    <row r="424" spans="1:13">
      <c r="A424" s="494" t="s">
        <v>20</v>
      </c>
      <c r="B424" s="495"/>
      <c r="C424" s="495"/>
      <c r="D424" s="495"/>
      <c r="E424" s="495"/>
      <c r="F424" s="495"/>
      <c r="G424" s="495"/>
      <c r="H424" s="496"/>
      <c r="I424" s="31"/>
      <c r="J424" s="10"/>
      <c r="K424" s="470">
        <f>K425+K432</f>
        <v>1.91</v>
      </c>
      <c r="L424" s="471"/>
      <c r="M424" s="32">
        <f>M425+M432</f>
        <v>31079.52</v>
      </c>
    </row>
    <row r="425" spans="1:13">
      <c r="A425" s="459" t="s">
        <v>21</v>
      </c>
      <c r="B425" s="460"/>
      <c r="C425" s="460"/>
      <c r="D425" s="460"/>
      <c r="E425" s="460"/>
      <c r="F425" s="460"/>
      <c r="G425" s="460"/>
      <c r="H425" s="461"/>
      <c r="J425" s="10"/>
      <c r="K425" s="462">
        <f>K426+K427+K429+K431</f>
        <v>1.1199999999999999</v>
      </c>
      <c r="L425" s="463"/>
      <c r="M425" s="33">
        <f>M426+M427+M429+M431</f>
        <v>18224.64</v>
      </c>
    </row>
    <row r="426" spans="1:13">
      <c r="A426" s="8" t="s">
        <v>70</v>
      </c>
      <c r="H426" s="10"/>
      <c r="I426" t="s">
        <v>22</v>
      </c>
      <c r="J426" s="10"/>
      <c r="K426" s="450">
        <v>0.57999999999999996</v>
      </c>
      <c r="L426" s="451"/>
      <c r="M426" s="23">
        <f>K426*12*I413</f>
        <v>9437.7599999999984</v>
      </c>
    </row>
    <row r="427" spans="1:13">
      <c r="A427" s="8" t="s">
        <v>83</v>
      </c>
      <c r="H427" s="10"/>
      <c r="I427" t="s">
        <v>24</v>
      </c>
      <c r="J427" s="10"/>
      <c r="K427" s="450">
        <v>0.08</v>
      </c>
      <c r="L427" s="451"/>
      <c r="M427" s="23">
        <f>K427*12*I413</f>
        <v>1301.76</v>
      </c>
    </row>
    <row r="428" spans="1:13">
      <c r="A428" s="8" t="s">
        <v>25</v>
      </c>
      <c r="H428" s="10"/>
      <c r="J428" s="10"/>
      <c r="L428" s="10"/>
      <c r="M428" s="23"/>
    </row>
    <row r="429" spans="1:13">
      <c r="A429" s="8" t="s">
        <v>179</v>
      </c>
      <c r="H429" s="10"/>
      <c r="I429" t="s">
        <v>176</v>
      </c>
      <c r="J429" s="10"/>
      <c r="K429" s="450">
        <v>0.42</v>
      </c>
      <c r="L429" s="451"/>
      <c r="M429" s="23">
        <f>K429*12*I413</f>
        <v>6834.24</v>
      </c>
    </row>
    <row r="430" spans="1:13">
      <c r="A430" s="8" t="s">
        <v>69</v>
      </c>
      <c r="H430" s="10"/>
      <c r="I430" t="s">
        <v>80</v>
      </c>
      <c r="J430" s="10"/>
      <c r="L430" s="10"/>
      <c r="M430" s="23"/>
    </row>
    <row r="431" spans="1:13">
      <c r="A431" s="8" t="s">
        <v>73</v>
      </c>
      <c r="H431" s="10"/>
      <c r="I431" t="s">
        <v>26</v>
      </c>
      <c r="J431" s="10"/>
      <c r="K431" s="450">
        <v>0.04</v>
      </c>
      <c r="L431" s="451"/>
      <c r="M431" s="23">
        <f>K431*12*I413</f>
        <v>650.88</v>
      </c>
    </row>
    <row r="432" spans="1:13">
      <c r="A432" s="459" t="s">
        <v>27</v>
      </c>
      <c r="B432" s="460"/>
      <c r="C432" s="460"/>
      <c r="D432" s="460"/>
      <c r="E432" s="460"/>
      <c r="F432" s="460"/>
      <c r="G432" s="460"/>
      <c r="H432" s="461"/>
      <c r="J432" s="10"/>
      <c r="K432" s="462">
        <f>K433+K434+K435</f>
        <v>0.79</v>
      </c>
      <c r="L432" s="463"/>
      <c r="M432" s="33">
        <f>M433+M434+M435</f>
        <v>12854.880000000001</v>
      </c>
    </row>
    <row r="433" spans="1:13">
      <c r="A433" s="8" t="s">
        <v>74</v>
      </c>
      <c r="H433" s="10"/>
      <c r="I433" t="s">
        <v>24</v>
      </c>
      <c r="J433" s="10"/>
      <c r="K433" s="450">
        <v>0.23</v>
      </c>
      <c r="L433" s="451"/>
      <c r="M433" s="23">
        <f>K433*12*I413</f>
        <v>3742.5600000000004</v>
      </c>
    </row>
    <row r="434" spans="1:13">
      <c r="A434" s="8" t="s">
        <v>180</v>
      </c>
      <c r="H434" s="10"/>
      <c r="I434" t="s">
        <v>81</v>
      </c>
      <c r="J434" s="10"/>
      <c r="K434" s="450">
        <v>0.06</v>
      </c>
      <c r="L434" s="451"/>
      <c r="M434" s="23">
        <f>K434*12*I413</f>
        <v>976.31999999999994</v>
      </c>
    </row>
    <row r="435" spans="1:13">
      <c r="A435" s="8" t="s">
        <v>76</v>
      </c>
      <c r="H435" s="10"/>
      <c r="I435" t="s">
        <v>22</v>
      </c>
      <c r="J435" s="10"/>
      <c r="K435" s="450">
        <v>0.5</v>
      </c>
      <c r="L435" s="451"/>
      <c r="M435" s="23">
        <f>K435*12*I413</f>
        <v>8136</v>
      </c>
    </row>
    <row r="436" spans="1:13" ht="15.75">
      <c r="A436" s="438" t="s">
        <v>28</v>
      </c>
      <c r="B436" s="439"/>
      <c r="C436" s="439"/>
      <c r="D436" s="439"/>
      <c r="E436" s="439"/>
      <c r="F436" s="439"/>
      <c r="G436" s="439"/>
      <c r="H436" s="440"/>
      <c r="I436" s="34"/>
      <c r="J436" s="29"/>
      <c r="K436" s="486">
        <f>K437+K438+K440+K442+K443</f>
        <v>2.1599999999999993</v>
      </c>
      <c r="L436" s="487"/>
      <c r="M436" s="35">
        <f>M437+M438+M440+M442+M443</f>
        <v>35147.520000000004</v>
      </c>
    </row>
    <row r="437" spans="1:13">
      <c r="A437" s="36" t="s">
        <v>56</v>
      </c>
      <c r="B437" s="37"/>
      <c r="C437" s="38"/>
      <c r="D437" s="38"/>
      <c r="E437" s="38"/>
      <c r="F437" s="38"/>
      <c r="G437" s="38"/>
      <c r="H437" s="10"/>
      <c r="I437" s="434" t="s">
        <v>30</v>
      </c>
      <c r="J437" s="435"/>
      <c r="K437" s="457">
        <v>0.59</v>
      </c>
      <c r="L437" s="458"/>
      <c r="M437" s="23">
        <f>K437*12*I413</f>
        <v>9600.48</v>
      </c>
    </row>
    <row r="438" spans="1:13">
      <c r="A438" s="36" t="s">
        <v>31</v>
      </c>
      <c r="B438" s="37"/>
      <c r="C438" s="38"/>
      <c r="D438" s="38"/>
      <c r="E438" s="38"/>
      <c r="F438" s="38"/>
      <c r="G438" s="38"/>
      <c r="H438" s="10"/>
      <c r="I438" s="434" t="s">
        <v>57</v>
      </c>
      <c r="J438" s="435"/>
      <c r="K438" s="448">
        <v>1.4</v>
      </c>
      <c r="L438" s="449"/>
      <c r="M438" s="23">
        <f>K438*12*I413</f>
        <v>22780.799999999996</v>
      </c>
    </row>
    <row r="439" spans="1:13">
      <c r="A439" s="36" t="s">
        <v>33</v>
      </c>
      <c r="B439" s="37"/>
      <c r="C439" s="38"/>
      <c r="D439" s="38"/>
      <c r="E439" s="38"/>
      <c r="F439" s="38"/>
      <c r="G439" s="38"/>
      <c r="H439" s="10"/>
      <c r="I439" s="39"/>
      <c r="J439" s="12"/>
      <c r="K439" s="163"/>
      <c r="L439" s="146"/>
      <c r="M439" s="23"/>
    </row>
    <row r="440" spans="1:13">
      <c r="A440" s="36" t="s">
        <v>34</v>
      </c>
      <c r="B440" s="37"/>
      <c r="C440" s="38"/>
      <c r="D440" s="38"/>
      <c r="E440" s="38"/>
      <c r="F440" s="38"/>
      <c r="G440" s="38"/>
      <c r="H440" s="10"/>
      <c r="I440" s="434" t="s">
        <v>35</v>
      </c>
      <c r="J440" s="435"/>
      <c r="K440" s="448">
        <v>0.11</v>
      </c>
      <c r="L440" s="449"/>
      <c r="M440" s="23">
        <f>K440*12*I413</f>
        <v>1789.92</v>
      </c>
    </row>
    <row r="441" spans="1:13">
      <c r="A441" s="36" t="s">
        <v>36</v>
      </c>
      <c r="B441" s="37"/>
      <c r="C441" s="38"/>
      <c r="D441" s="38"/>
      <c r="E441" s="38"/>
      <c r="F441" s="38"/>
      <c r="G441" s="38"/>
      <c r="H441" s="10"/>
      <c r="I441" s="39"/>
      <c r="J441" s="12"/>
      <c r="K441" s="163"/>
      <c r="L441" s="146"/>
      <c r="M441" s="23"/>
    </row>
    <row r="442" spans="1:13">
      <c r="A442" s="36" t="s">
        <v>37</v>
      </c>
      <c r="B442" s="37"/>
      <c r="C442" s="38"/>
      <c r="D442" s="38"/>
      <c r="E442" s="38"/>
      <c r="F442" s="38"/>
      <c r="G442" s="38"/>
      <c r="H442" s="10"/>
      <c r="I442" s="434" t="s">
        <v>19</v>
      </c>
      <c r="J442" s="435"/>
      <c r="K442" s="448">
        <v>0.03</v>
      </c>
      <c r="L442" s="449"/>
      <c r="M442" s="23">
        <f>K442*12*I413</f>
        <v>488.15999999999997</v>
      </c>
    </row>
    <row r="443" spans="1:13">
      <c r="A443" s="42" t="s">
        <v>168</v>
      </c>
      <c r="B443" s="37"/>
      <c r="C443" s="38"/>
      <c r="D443" s="38"/>
      <c r="E443" s="38"/>
      <c r="F443" s="38"/>
      <c r="G443" s="38"/>
      <c r="H443" s="10"/>
      <c r="I443" s="434" t="s">
        <v>19</v>
      </c>
      <c r="J443" s="435"/>
      <c r="K443" s="436">
        <v>0.03</v>
      </c>
      <c r="L443" s="437"/>
      <c r="M443" s="21">
        <f>K443*12*I413</f>
        <v>488.15999999999997</v>
      </c>
    </row>
    <row r="444" spans="1:13" ht="15.75">
      <c r="A444" s="438" t="s">
        <v>169</v>
      </c>
      <c r="B444" s="439"/>
      <c r="C444" s="439"/>
      <c r="D444" s="439"/>
      <c r="E444" s="439"/>
      <c r="F444" s="439"/>
      <c r="G444" s="439"/>
      <c r="H444" s="440"/>
      <c r="I444" s="198" t="s">
        <v>55</v>
      </c>
      <c r="J444" s="29"/>
      <c r="K444" s="441">
        <v>0.17</v>
      </c>
      <c r="L444" s="442"/>
      <c r="M444" s="35">
        <f>K444*12*I413</f>
        <v>2766.2400000000002</v>
      </c>
    </row>
    <row r="445" spans="1:13" ht="16.5" thickBot="1">
      <c r="A445" s="443" t="s">
        <v>39</v>
      </c>
      <c r="B445" s="444"/>
      <c r="C445" s="444"/>
      <c r="D445" s="444"/>
      <c r="E445" s="444"/>
      <c r="F445" s="444"/>
      <c r="G445" s="444"/>
      <c r="H445" s="445"/>
      <c r="I445" s="2"/>
      <c r="J445" s="4"/>
      <c r="K445" s="446">
        <f>2.5+3.1</f>
        <v>5.6</v>
      </c>
      <c r="L445" s="447"/>
      <c r="M445" s="48">
        <f>K445*12*I413</f>
        <v>91123.199999999983</v>
      </c>
    </row>
    <row r="446" spans="1:13" ht="15.75" thickBot="1">
      <c r="A446" s="424" t="s">
        <v>40</v>
      </c>
      <c r="B446" s="425"/>
      <c r="C446" s="425"/>
      <c r="D446" s="425"/>
      <c r="E446" s="425"/>
      <c r="F446" s="425"/>
      <c r="G446" s="425"/>
      <c r="H446" s="426"/>
      <c r="I446" s="199"/>
      <c r="J446" s="200"/>
      <c r="K446" s="427">
        <f>K415+K416+K420+K423+K424+K444+K436+K445</f>
        <v>22.5</v>
      </c>
      <c r="L446" s="428"/>
      <c r="M446" s="106">
        <f>M413+M420+M423+M424+M436+M444+M445</f>
        <v>366120</v>
      </c>
    </row>
    <row r="447" spans="1:13" ht="15.75" thickBot="1">
      <c r="A447" s="134" t="s">
        <v>77</v>
      </c>
      <c r="B447" s="135"/>
      <c r="C447" s="135"/>
      <c r="D447" s="135"/>
      <c r="E447" s="135"/>
      <c r="F447" s="135"/>
      <c r="G447" s="135"/>
      <c r="H447" s="136"/>
      <c r="I447" s="199"/>
      <c r="J447" s="200"/>
      <c r="K447" s="427">
        <v>11.35</v>
      </c>
      <c r="L447" s="428"/>
      <c r="M447" s="106">
        <f>M448+M449</f>
        <v>184687.2</v>
      </c>
    </row>
    <row r="448" spans="1:13">
      <c r="A448" s="429" t="s">
        <v>78</v>
      </c>
      <c r="B448" s="430"/>
      <c r="C448" s="430"/>
      <c r="D448" s="430"/>
      <c r="E448" s="430"/>
      <c r="F448" s="430"/>
      <c r="G448" s="430"/>
      <c r="H448" s="431"/>
      <c r="I448" s="78"/>
      <c r="J448" s="105"/>
      <c r="K448" s="488">
        <v>9.27</v>
      </c>
      <c r="L448" s="489"/>
      <c r="M448" s="80">
        <f>K448*12*I413</f>
        <v>150841.44</v>
      </c>
    </row>
    <row r="449" spans="1:13" ht="15.75" thickBot="1">
      <c r="A449" s="191" t="s">
        <v>79</v>
      </c>
      <c r="B449" s="192"/>
      <c r="C449" s="192"/>
      <c r="D449" s="192"/>
      <c r="E449" s="192"/>
      <c r="F449" s="192"/>
      <c r="G449" s="192"/>
      <c r="H449" s="193"/>
      <c r="I449" s="201"/>
      <c r="J449" s="202"/>
      <c r="K449" s="490">
        <v>2.08</v>
      </c>
      <c r="L449" s="491"/>
      <c r="M449" s="86">
        <f>K449*12*I413</f>
        <v>33845.760000000002</v>
      </c>
    </row>
    <row r="450" spans="1:13">
      <c r="A450" s="499" t="s">
        <v>43</v>
      </c>
      <c r="B450" s="500"/>
      <c r="C450" s="500"/>
      <c r="D450" s="500"/>
      <c r="E450" s="500"/>
      <c r="F450" s="500"/>
      <c r="G450" s="500"/>
      <c r="H450" s="501"/>
      <c r="I450" s="15"/>
      <c r="J450" s="16"/>
      <c r="K450" s="502">
        <v>1.39</v>
      </c>
      <c r="L450" s="503"/>
      <c r="M450" s="21">
        <f>K450*12*I413</f>
        <v>22618.079999999998</v>
      </c>
    </row>
    <row r="451" spans="1:13" ht="15.75">
      <c r="A451" s="140" t="s">
        <v>52</v>
      </c>
      <c r="B451" s="141"/>
      <c r="C451" s="141"/>
      <c r="D451" s="141"/>
      <c r="E451" s="141"/>
      <c r="F451" s="141"/>
      <c r="G451" s="141"/>
      <c r="H451" s="142"/>
      <c r="I451" s="34"/>
      <c r="J451" s="29"/>
      <c r="K451" s="486">
        <v>1.03</v>
      </c>
      <c r="L451" s="487"/>
      <c r="M451" s="21">
        <f>K451*12*I413</f>
        <v>16760.16</v>
      </c>
    </row>
    <row r="452" spans="1:13" ht="15.75">
      <c r="A452" s="140" t="s">
        <v>45</v>
      </c>
      <c r="B452" s="141"/>
      <c r="C452" s="141"/>
      <c r="D452" s="141"/>
      <c r="E452" s="141"/>
      <c r="F452" s="141"/>
      <c r="G452" s="141"/>
      <c r="H452" s="142"/>
      <c r="I452" s="34"/>
      <c r="J452" s="29"/>
      <c r="K452" s="486">
        <v>7.0000000000000007E-2</v>
      </c>
      <c r="L452" s="487"/>
      <c r="M452" s="21">
        <f>K452*12*I413</f>
        <v>1139.0400000000002</v>
      </c>
    </row>
    <row r="453" spans="1:13" ht="16.5" thickBot="1">
      <c r="A453" s="137" t="s">
        <v>46</v>
      </c>
      <c r="B453" s="138"/>
      <c r="C453" s="138"/>
      <c r="D453" s="138"/>
      <c r="E453" s="138"/>
      <c r="F453" s="138"/>
      <c r="G453" s="138"/>
      <c r="H453" s="139"/>
      <c r="I453" s="3"/>
      <c r="J453" s="4"/>
      <c r="K453" s="446">
        <v>0.3</v>
      </c>
      <c r="L453" s="447"/>
      <c r="M453" s="23">
        <f>K453*12*I413</f>
        <v>4881.5999999999995</v>
      </c>
    </row>
    <row r="454" spans="1:13" ht="15.75" thickBot="1">
      <c r="A454" s="424" t="s">
        <v>47</v>
      </c>
      <c r="B454" s="425"/>
      <c r="C454" s="425"/>
      <c r="D454" s="425"/>
      <c r="E454" s="425"/>
      <c r="F454" s="425"/>
      <c r="G454" s="425"/>
      <c r="H454" s="426"/>
      <c r="I454" s="199"/>
      <c r="J454" s="200"/>
      <c r="K454" s="427">
        <f>K446+K450+K447+K451+K452+K453</f>
        <v>36.64</v>
      </c>
      <c r="L454" s="428"/>
      <c r="M454" s="106">
        <f>M446+M447+M450+M451+M452+M453</f>
        <v>596206.07999999996</v>
      </c>
    </row>
    <row r="455" spans="1:13">
      <c r="A455" s="156"/>
      <c r="B455" s="156"/>
      <c r="C455" s="156"/>
      <c r="D455" s="156"/>
      <c r="E455" s="156"/>
      <c r="F455" s="156"/>
      <c r="G455" s="156"/>
      <c r="H455" s="156"/>
      <c r="I455" s="9"/>
      <c r="J455" s="57"/>
      <c r="K455" s="159"/>
      <c r="L455" s="159"/>
      <c r="M455" s="57"/>
    </row>
    <row r="456" spans="1:13">
      <c r="A456" s="481" t="s">
        <v>0</v>
      </c>
      <c r="B456" s="481"/>
      <c r="C456" s="481"/>
      <c r="D456" s="481"/>
      <c r="E456" s="481"/>
      <c r="F456" s="481"/>
      <c r="G456" s="481"/>
      <c r="H456" s="481"/>
      <c r="I456" s="481"/>
      <c r="J456" s="481"/>
      <c r="K456" s="481"/>
      <c r="L456" s="481"/>
      <c r="M456" s="1"/>
    </row>
    <row r="457" spans="1:13">
      <c r="A457" s="482" t="s">
        <v>1</v>
      </c>
      <c r="B457" s="482"/>
      <c r="C457" s="482"/>
      <c r="D457" s="482"/>
      <c r="E457" s="482"/>
      <c r="F457" s="482"/>
      <c r="G457" s="482"/>
      <c r="H457" s="482"/>
      <c r="I457" s="482"/>
      <c r="J457" s="482"/>
      <c r="K457" s="482"/>
      <c r="L457" s="482"/>
      <c r="M457" s="482"/>
    </row>
    <row r="458" spans="1:13">
      <c r="A458" s="483" t="s">
        <v>187</v>
      </c>
      <c r="B458" s="483"/>
      <c r="C458" s="483"/>
      <c r="D458" s="483"/>
      <c r="E458" s="483"/>
      <c r="F458" s="483"/>
      <c r="G458" s="483"/>
      <c r="H458" s="483"/>
      <c r="I458" s="483"/>
      <c r="J458" s="483"/>
      <c r="K458" s="483"/>
      <c r="L458" s="483"/>
      <c r="M458" s="483"/>
    </row>
    <row r="459" spans="1:13">
      <c r="A459" s="2"/>
      <c r="B459" s="3"/>
      <c r="C459" s="3" t="s">
        <v>2</v>
      </c>
      <c r="D459" s="3"/>
      <c r="E459" s="3"/>
      <c r="F459" s="3"/>
      <c r="G459" s="3"/>
      <c r="H459" s="4"/>
      <c r="I459" s="3" t="s">
        <v>3</v>
      </c>
      <c r="J459" s="4"/>
      <c r="K459" s="5" t="s">
        <v>4</v>
      </c>
      <c r="L459" s="6"/>
      <c r="M459" s="7"/>
    </row>
    <row r="460" spans="1:13">
      <c r="A460" s="8"/>
      <c r="B460" s="9"/>
      <c r="C460" s="9"/>
      <c r="D460" s="9"/>
      <c r="E460" s="9"/>
      <c r="F460" s="9"/>
      <c r="G460" s="9"/>
      <c r="H460" s="10"/>
      <c r="I460" s="9"/>
      <c r="J460" s="10"/>
      <c r="K460" s="11" t="s">
        <v>5</v>
      </c>
      <c r="L460" s="12"/>
      <c r="M460" s="13" t="s">
        <v>6</v>
      </c>
    </row>
    <row r="461" spans="1:13">
      <c r="A461" s="14"/>
      <c r="B461" s="15"/>
      <c r="C461" s="15"/>
      <c r="D461" s="15"/>
      <c r="E461" s="15"/>
      <c r="F461" s="15"/>
      <c r="G461" s="15"/>
      <c r="H461" s="16"/>
      <c r="I461" s="472" t="s">
        <v>7</v>
      </c>
      <c r="J461" s="473"/>
      <c r="K461" s="15" t="s">
        <v>8</v>
      </c>
      <c r="L461" s="16"/>
      <c r="M461" s="17" t="s">
        <v>9</v>
      </c>
    </row>
    <row r="462" spans="1:13">
      <c r="A462" s="474" t="s">
        <v>159</v>
      </c>
      <c r="B462" s="475"/>
      <c r="C462" s="475"/>
      <c r="D462" s="475"/>
      <c r="E462" s="475"/>
      <c r="F462" s="475"/>
      <c r="G462" s="475"/>
      <c r="H462" s="476"/>
      <c r="I462" s="477">
        <v>1405.9</v>
      </c>
      <c r="J462" s="478"/>
      <c r="K462" s="479">
        <f>K464+K465</f>
        <v>9.75</v>
      </c>
      <c r="L462" s="480"/>
      <c r="M462" s="21">
        <f>M464+M465</f>
        <v>164490.30000000002</v>
      </c>
    </row>
    <row r="463" spans="1:13">
      <c r="A463" s="22" t="s">
        <v>10</v>
      </c>
      <c r="F463" s="9"/>
      <c r="H463" s="10"/>
      <c r="J463" s="10"/>
      <c r="L463" s="10"/>
      <c r="M463" s="23"/>
    </row>
    <row r="464" spans="1:13">
      <c r="A464" s="22" t="s">
        <v>11</v>
      </c>
      <c r="F464" s="9"/>
      <c r="H464" s="10"/>
      <c r="J464" s="10"/>
      <c r="K464" s="450">
        <v>5.36</v>
      </c>
      <c r="L464" s="451"/>
      <c r="M464" s="23">
        <f>K464*I462*12</f>
        <v>90427.488000000012</v>
      </c>
    </row>
    <row r="465" spans="1:13">
      <c r="A465" s="22" t="s">
        <v>12</v>
      </c>
      <c r="B465" s="24"/>
      <c r="C465" s="24"/>
      <c r="D465" s="24"/>
      <c r="E465" s="24"/>
      <c r="F465" s="25"/>
      <c r="G465" s="24"/>
      <c r="H465" s="26"/>
      <c r="J465" s="10"/>
      <c r="K465" s="450">
        <v>4.3899999999999997</v>
      </c>
      <c r="L465" s="451"/>
      <c r="M465" s="23">
        <f>K465*I462*12</f>
        <v>74062.812000000005</v>
      </c>
    </row>
    <row r="466" spans="1:13">
      <c r="A466" s="131"/>
      <c r="B466" s="47"/>
      <c r="C466" s="47"/>
      <c r="D466" s="47"/>
      <c r="E466" s="47"/>
      <c r="F466" s="47"/>
      <c r="G466" s="47"/>
      <c r="H466" s="27"/>
      <c r="I466" s="15"/>
      <c r="J466" s="16"/>
      <c r="K466" s="15"/>
      <c r="L466" s="16"/>
      <c r="M466" s="21"/>
    </row>
    <row r="467" spans="1:13">
      <c r="A467" s="464" t="s">
        <v>13</v>
      </c>
      <c r="B467" s="465"/>
      <c r="C467" s="465"/>
      <c r="D467" s="465"/>
      <c r="E467" s="465"/>
      <c r="F467" s="465"/>
      <c r="G467" s="465"/>
      <c r="H467" s="466"/>
      <c r="I467" s="89" t="s">
        <v>14</v>
      </c>
      <c r="J467" s="88"/>
      <c r="K467" s="9"/>
      <c r="L467" s="10"/>
      <c r="M467" s="23"/>
    </row>
    <row r="468" spans="1:13">
      <c r="A468" s="8"/>
      <c r="B468" s="9"/>
      <c r="C468" s="9"/>
      <c r="D468" s="9"/>
      <c r="E468" s="9"/>
      <c r="F468" s="9"/>
      <c r="G468" s="9"/>
      <c r="H468" s="10"/>
      <c r="I468" s="89" t="s">
        <v>15</v>
      </c>
      <c r="J468" s="88"/>
      <c r="K468" s="9"/>
      <c r="L468" s="10"/>
      <c r="M468" s="23"/>
    </row>
    <row r="469" spans="1:13">
      <c r="A469" s="8"/>
      <c r="B469" s="9"/>
      <c r="C469" s="9"/>
      <c r="D469" s="9"/>
      <c r="E469" s="9"/>
      <c r="F469" s="9"/>
      <c r="G469" s="9"/>
      <c r="H469" s="10"/>
      <c r="I469" s="89" t="s">
        <v>16</v>
      </c>
      <c r="J469" s="88"/>
      <c r="K469" s="462">
        <v>1.31</v>
      </c>
      <c r="L469" s="463"/>
      <c r="M469" s="23">
        <f>K469*12*I462</f>
        <v>22100.748000000003</v>
      </c>
    </row>
    <row r="470" spans="1:13">
      <c r="A470" s="8"/>
      <c r="B470" s="9"/>
      <c r="C470" s="9"/>
      <c r="D470" s="9"/>
      <c r="E470" s="9"/>
      <c r="F470" s="9"/>
      <c r="G470" s="9"/>
      <c r="H470" s="10"/>
      <c r="I470" s="89" t="s">
        <v>17</v>
      </c>
      <c r="J470" s="88"/>
      <c r="K470" s="9"/>
      <c r="L470" s="10"/>
      <c r="M470" s="23"/>
    </row>
    <row r="471" spans="1:13">
      <c r="A471" s="14"/>
      <c r="B471" s="15"/>
      <c r="C471" s="15"/>
      <c r="D471" s="15"/>
      <c r="E471" s="15"/>
      <c r="F471" s="15"/>
      <c r="G471" s="15"/>
      <c r="H471" s="16"/>
      <c r="I471" s="90" t="s">
        <v>18</v>
      </c>
      <c r="J471" s="91"/>
      <c r="K471" s="15"/>
      <c r="L471" s="16"/>
      <c r="M471" s="21"/>
    </row>
    <row r="472" spans="1:13">
      <c r="A472" s="474" t="s">
        <v>67</v>
      </c>
      <c r="B472" s="475"/>
      <c r="C472" s="475"/>
      <c r="D472" s="475"/>
      <c r="E472" s="475"/>
      <c r="F472" s="475"/>
      <c r="G472" s="475"/>
      <c r="H472" s="476"/>
      <c r="I472" s="28" t="s">
        <v>188</v>
      </c>
      <c r="J472" s="29"/>
      <c r="K472" s="486">
        <v>1.61</v>
      </c>
      <c r="L472" s="487"/>
      <c r="M472" s="30">
        <f>K472*12*I462</f>
        <v>27161.988000000001</v>
      </c>
    </row>
    <row r="473" spans="1:13">
      <c r="A473" s="494" t="s">
        <v>20</v>
      </c>
      <c r="B473" s="495"/>
      <c r="C473" s="495"/>
      <c r="D473" s="495"/>
      <c r="E473" s="495"/>
      <c r="F473" s="495"/>
      <c r="G473" s="495"/>
      <c r="H473" s="496"/>
      <c r="I473" s="31"/>
      <c r="J473" s="10"/>
      <c r="K473" s="470">
        <f>K474+K480</f>
        <v>1.9100000000000001</v>
      </c>
      <c r="L473" s="471"/>
      <c r="M473" s="32">
        <f>M474+M480</f>
        <v>32223.228000000003</v>
      </c>
    </row>
    <row r="474" spans="1:13">
      <c r="A474" s="459" t="s">
        <v>21</v>
      </c>
      <c r="B474" s="460"/>
      <c r="C474" s="460"/>
      <c r="D474" s="460"/>
      <c r="E474" s="460"/>
      <c r="F474" s="460"/>
      <c r="G474" s="460"/>
      <c r="H474" s="461"/>
      <c r="J474" s="10"/>
      <c r="K474" s="462">
        <f>K475+K477+K479</f>
        <v>1.1200000000000001</v>
      </c>
      <c r="L474" s="463"/>
      <c r="M474" s="33">
        <f>M475+M477+M479</f>
        <v>18895.295999999998</v>
      </c>
    </row>
    <row r="475" spans="1:13">
      <c r="A475" s="8" t="s">
        <v>174</v>
      </c>
      <c r="H475" s="10"/>
      <c r="I475" t="s">
        <v>24</v>
      </c>
      <c r="J475" s="10"/>
      <c r="K475" s="450">
        <v>0.57999999999999996</v>
      </c>
      <c r="L475" s="451"/>
      <c r="M475" s="23">
        <f>K475*12*I462</f>
        <v>9785.0639999999985</v>
      </c>
    </row>
    <row r="476" spans="1:13">
      <c r="A476" s="8" t="s">
        <v>25</v>
      </c>
      <c r="H476" s="10"/>
      <c r="J476" s="10"/>
      <c r="L476" s="10"/>
      <c r="M476" s="23"/>
    </row>
    <row r="477" spans="1:13">
      <c r="A477" s="8" t="s">
        <v>175</v>
      </c>
      <c r="H477" s="10"/>
      <c r="I477" t="s">
        <v>176</v>
      </c>
      <c r="J477" s="10"/>
      <c r="K477" s="450">
        <v>0.5</v>
      </c>
      <c r="L477" s="451"/>
      <c r="M477" s="23">
        <f>K477*12*I462</f>
        <v>8435.4000000000015</v>
      </c>
    </row>
    <row r="478" spans="1:13">
      <c r="A478" s="8" t="s">
        <v>69</v>
      </c>
      <c r="H478" s="10"/>
      <c r="I478" t="s">
        <v>80</v>
      </c>
      <c r="J478" s="10"/>
      <c r="L478" s="10"/>
      <c r="M478" s="23"/>
    </row>
    <row r="479" spans="1:13">
      <c r="A479" s="8" t="s">
        <v>84</v>
      </c>
      <c r="H479" s="10"/>
      <c r="I479" t="s">
        <v>26</v>
      </c>
      <c r="J479" s="10"/>
      <c r="K479" s="450">
        <v>0.04</v>
      </c>
      <c r="L479" s="451"/>
      <c r="M479" s="23">
        <f>K479*12*I462</f>
        <v>674.83199999999999</v>
      </c>
    </row>
    <row r="480" spans="1:13">
      <c r="A480" s="459" t="s">
        <v>27</v>
      </c>
      <c r="B480" s="460"/>
      <c r="C480" s="460"/>
      <c r="D480" s="460"/>
      <c r="E480" s="460"/>
      <c r="F480" s="460"/>
      <c r="G480" s="460"/>
      <c r="H480" s="461"/>
      <c r="J480" s="10"/>
      <c r="K480" s="462">
        <f>K481+K482+K483</f>
        <v>0.79</v>
      </c>
      <c r="L480" s="463"/>
      <c r="M480" s="33">
        <f>M481+M482+M483</f>
        <v>13327.932000000003</v>
      </c>
    </row>
    <row r="481" spans="1:13">
      <c r="A481" s="8" t="s">
        <v>85</v>
      </c>
      <c r="H481" s="10"/>
      <c r="I481" t="s">
        <v>24</v>
      </c>
      <c r="J481" s="10"/>
      <c r="K481" s="450">
        <v>0.23</v>
      </c>
      <c r="L481" s="451"/>
      <c r="M481" s="23">
        <f>K481*12*I462</f>
        <v>3880.2840000000006</v>
      </c>
    </row>
    <row r="482" spans="1:13">
      <c r="A482" s="8" t="s">
        <v>177</v>
      </c>
      <c r="H482" s="10"/>
      <c r="I482" t="s">
        <v>81</v>
      </c>
      <c r="J482" s="10"/>
      <c r="K482" s="450">
        <v>0.06</v>
      </c>
      <c r="L482" s="451"/>
      <c r="M482" s="23">
        <f>K482*12*I462</f>
        <v>1012.248</v>
      </c>
    </row>
    <row r="483" spans="1:13">
      <c r="A483" s="8" t="s">
        <v>87</v>
      </c>
      <c r="H483" s="10"/>
      <c r="I483" t="s">
        <v>22</v>
      </c>
      <c r="J483" s="10"/>
      <c r="K483" s="450">
        <v>0.5</v>
      </c>
      <c r="L483" s="451"/>
      <c r="M483" s="23">
        <f>K483*12*I462</f>
        <v>8435.4000000000015</v>
      </c>
    </row>
    <row r="484" spans="1:13" ht="15.75">
      <c r="A484" s="438" t="s">
        <v>28</v>
      </c>
      <c r="B484" s="439"/>
      <c r="C484" s="439"/>
      <c r="D484" s="439"/>
      <c r="E484" s="439"/>
      <c r="F484" s="439"/>
      <c r="G484" s="439"/>
      <c r="H484" s="440"/>
      <c r="I484" s="34"/>
      <c r="J484" s="29"/>
      <c r="K484" s="486">
        <f>K485+K486+K488+K490+K491</f>
        <v>2.1599999999999993</v>
      </c>
      <c r="L484" s="487"/>
      <c r="M484" s="35">
        <f>M485+M486+M488+M490+M491</f>
        <v>36440.928000000007</v>
      </c>
    </row>
    <row r="485" spans="1:13">
      <c r="A485" s="36" t="s">
        <v>56</v>
      </c>
      <c r="B485" s="37"/>
      <c r="C485" s="38"/>
      <c r="D485" s="38"/>
      <c r="E485" s="38"/>
      <c r="F485" s="38"/>
      <c r="G485" s="38"/>
      <c r="H485" s="10"/>
      <c r="I485" s="434" t="s">
        <v>30</v>
      </c>
      <c r="J485" s="435"/>
      <c r="K485" s="457">
        <v>0.59</v>
      </c>
      <c r="L485" s="458"/>
      <c r="M485" s="23">
        <f>K485*12*I462</f>
        <v>9953.7720000000008</v>
      </c>
    </row>
    <row r="486" spans="1:13">
      <c r="A486" s="36" t="s">
        <v>31</v>
      </c>
      <c r="B486" s="37"/>
      <c r="C486" s="38"/>
      <c r="D486" s="38"/>
      <c r="E486" s="38"/>
      <c r="F486" s="38"/>
      <c r="G486" s="38"/>
      <c r="H486" s="10"/>
      <c r="I486" s="434" t="s">
        <v>57</v>
      </c>
      <c r="J486" s="435"/>
      <c r="K486" s="448">
        <v>1.4</v>
      </c>
      <c r="L486" s="449"/>
      <c r="M486" s="23">
        <f>K486*12*I462</f>
        <v>23619.119999999999</v>
      </c>
    </row>
    <row r="487" spans="1:13">
      <c r="A487" s="36" t="s">
        <v>33</v>
      </c>
      <c r="B487" s="37"/>
      <c r="C487" s="38"/>
      <c r="D487" s="38"/>
      <c r="E487" s="38"/>
      <c r="F487" s="38"/>
      <c r="G487" s="38"/>
      <c r="H487" s="10"/>
      <c r="I487" s="39"/>
      <c r="J487" s="12"/>
      <c r="K487" s="163"/>
      <c r="L487" s="146"/>
      <c r="M487" s="23"/>
    </row>
    <row r="488" spans="1:13">
      <c r="A488" s="36" t="s">
        <v>34</v>
      </c>
      <c r="B488" s="37"/>
      <c r="C488" s="38"/>
      <c r="D488" s="38"/>
      <c r="E488" s="38"/>
      <c r="F488" s="38"/>
      <c r="G488" s="38"/>
      <c r="H488" s="10"/>
      <c r="I488" s="434" t="s">
        <v>35</v>
      </c>
      <c r="J488" s="435"/>
      <c r="K488" s="448">
        <v>0.11</v>
      </c>
      <c r="L488" s="449"/>
      <c r="M488" s="23">
        <f>K488*12*I462</f>
        <v>1855.7880000000002</v>
      </c>
    </row>
    <row r="489" spans="1:13">
      <c r="A489" s="36" t="s">
        <v>36</v>
      </c>
      <c r="B489" s="37"/>
      <c r="C489" s="38"/>
      <c r="D489" s="38"/>
      <c r="E489" s="38"/>
      <c r="F489" s="38"/>
      <c r="G489" s="38"/>
      <c r="H489" s="10"/>
      <c r="I489" s="39"/>
      <c r="J489" s="12"/>
      <c r="K489" s="163"/>
      <c r="L489" s="146"/>
      <c r="M489" s="23"/>
    </row>
    <row r="490" spans="1:13">
      <c r="A490" s="36" t="s">
        <v>37</v>
      </c>
      <c r="B490" s="37"/>
      <c r="C490" s="38"/>
      <c r="D490" s="38"/>
      <c r="E490" s="38"/>
      <c r="F490" s="38"/>
      <c r="G490" s="38"/>
      <c r="H490" s="10"/>
      <c r="I490" s="434" t="s">
        <v>19</v>
      </c>
      <c r="J490" s="435"/>
      <c r="K490" s="448">
        <v>0.03</v>
      </c>
      <c r="L490" s="449"/>
      <c r="M490" s="23">
        <f>K490*12*I462</f>
        <v>506.12400000000002</v>
      </c>
    </row>
    <row r="491" spans="1:13">
      <c r="A491" s="42" t="s">
        <v>168</v>
      </c>
      <c r="B491" s="37"/>
      <c r="C491" s="38"/>
      <c r="D491" s="38"/>
      <c r="E491" s="38"/>
      <c r="F491" s="38"/>
      <c r="G491" s="38"/>
      <c r="H491" s="10"/>
      <c r="I491" s="434" t="s">
        <v>19</v>
      </c>
      <c r="J491" s="435"/>
      <c r="K491" s="436">
        <v>0.03</v>
      </c>
      <c r="L491" s="437"/>
      <c r="M491" s="21">
        <f>K491*12*I462</f>
        <v>506.12400000000002</v>
      </c>
    </row>
    <row r="492" spans="1:13" ht="15.75">
      <c r="A492" s="438" t="s">
        <v>169</v>
      </c>
      <c r="B492" s="439"/>
      <c r="C492" s="439"/>
      <c r="D492" s="439"/>
      <c r="E492" s="439"/>
      <c r="F492" s="439"/>
      <c r="G492" s="439"/>
      <c r="H492" s="440"/>
      <c r="I492" s="198" t="s">
        <v>55</v>
      </c>
      <c r="J492" s="29"/>
      <c r="K492" s="441">
        <v>0.17</v>
      </c>
      <c r="L492" s="442"/>
      <c r="M492" s="35">
        <f>K492*12*I462</f>
        <v>2868.0360000000001</v>
      </c>
    </row>
    <row r="493" spans="1:13" ht="16.5" thickBot="1">
      <c r="A493" s="443" t="s">
        <v>39</v>
      </c>
      <c r="B493" s="444"/>
      <c r="C493" s="444"/>
      <c r="D493" s="444"/>
      <c r="E493" s="444"/>
      <c r="F493" s="444"/>
      <c r="G493" s="444"/>
      <c r="H493" s="445"/>
      <c r="I493" s="2"/>
      <c r="J493" s="4"/>
      <c r="K493" s="446">
        <v>5.6</v>
      </c>
      <c r="L493" s="447"/>
      <c r="M493" s="48">
        <f>K493*12*I462</f>
        <v>94476.479999999996</v>
      </c>
    </row>
    <row r="494" spans="1:13" ht="15.75" thickBot="1">
      <c r="A494" s="424" t="s">
        <v>40</v>
      </c>
      <c r="B494" s="425"/>
      <c r="C494" s="425"/>
      <c r="D494" s="425"/>
      <c r="E494" s="425"/>
      <c r="F494" s="425"/>
      <c r="G494" s="425"/>
      <c r="H494" s="426"/>
      <c r="I494" s="199"/>
      <c r="J494" s="200"/>
      <c r="K494" s="427">
        <f>K464+K465+K469+K472+K473+K492+K484+K493</f>
        <v>22.509999999999998</v>
      </c>
      <c r="L494" s="428"/>
      <c r="M494" s="106">
        <f>M462+M469+M472+M473+M484+M492+M493</f>
        <v>379761.70800000004</v>
      </c>
    </row>
    <row r="495" spans="1:13" ht="15.75" thickBot="1">
      <c r="A495" s="134" t="s">
        <v>77</v>
      </c>
      <c r="B495" s="135"/>
      <c r="C495" s="135"/>
      <c r="D495" s="135"/>
      <c r="E495" s="135"/>
      <c r="F495" s="135"/>
      <c r="G495" s="135"/>
      <c r="H495" s="136"/>
      <c r="I495" s="199"/>
      <c r="J495" s="200"/>
      <c r="K495" s="427">
        <v>18.190000000000001</v>
      </c>
      <c r="L495" s="428"/>
      <c r="M495" s="106">
        <f>M496+M497</f>
        <v>306879.85200000001</v>
      </c>
    </row>
    <row r="496" spans="1:13">
      <c r="A496" s="429" t="s">
        <v>78</v>
      </c>
      <c r="B496" s="430"/>
      <c r="C496" s="430"/>
      <c r="D496" s="430"/>
      <c r="E496" s="430"/>
      <c r="F496" s="430"/>
      <c r="G496" s="430"/>
      <c r="H496" s="431"/>
      <c r="I496" s="78"/>
      <c r="J496" s="105"/>
      <c r="K496" s="488">
        <v>14.85</v>
      </c>
      <c r="L496" s="489"/>
      <c r="M496" s="80">
        <f>K496*12*I462</f>
        <v>250531.38</v>
      </c>
    </row>
    <row r="497" spans="1:13" ht="15.75" thickBot="1">
      <c r="A497" s="191" t="s">
        <v>79</v>
      </c>
      <c r="B497" s="192"/>
      <c r="C497" s="192"/>
      <c r="D497" s="192"/>
      <c r="E497" s="192"/>
      <c r="F497" s="192"/>
      <c r="G497" s="192"/>
      <c r="H497" s="193"/>
      <c r="I497" s="201"/>
      <c r="J497" s="202"/>
      <c r="K497" s="490">
        <v>3.34</v>
      </c>
      <c r="L497" s="491"/>
      <c r="M497" s="86">
        <f>K497*12*I462</f>
        <v>56348.472000000002</v>
      </c>
    </row>
    <row r="498" spans="1:13">
      <c r="A498" s="499" t="s">
        <v>43</v>
      </c>
      <c r="B498" s="500"/>
      <c r="C498" s="500"/>
      <c r="D498" s="500"/>
      <c r="E498" s="500"/>
      <c r="F498" s="500"/>
      <c r="G498" s="500"/>
      <c r="H498" s="501"/>
      <c r="I498" s="15"/>
      <c r="J498" s="16"/>
      <c r="K498" s="502">
        <v>1.39</v>
      </c>
      <c r="L498" s="503"/>
      <c r="M498" s="21">
        <f>K498*12*I462</f>
        <v>23450.412</v>
      </c>
    </row>
    <row r="499" spans="1:13">
      <c r="A499" s="143" t="s">
        <v>48</v>
      </c>
      <c r="B499" s="144"/>
      <c r="C499" s="144"/>
      <c r="D499" s="144"/>
      <c r="E499" s="144"/>
      <c r="F499" s="144"/>
      <c r="G499" s="144"/>
      <c r="H499" s="145"/>
      <c r="I499" s="34"/>
      <c r="J499" s="29"/>
      <c r="K499" s="486">
        <v>0</v>
      </c>
      <c r="L499" s="487"/>
      <c r="M499" s="21">
        <f>K499*I462*12</f>
        <v>0</v>
      </c>
    </row>
    <row r="500" spans="1:13" ht="15.75">
      <c r="A500" s="140" t="s">
        <v>45</v>
      </c>
      <c r="B500" s="141"/>
      <c r="C500" s="141"/>
      <c r="D500" s="141"/>
      <c r="E500" s="141"/>
      <c r="F500" s="141"/>
      <c r="G500" s="141"/>
      <c r="H500" s="142"/>
      <c r="I500" s="34"/>
      <c r="J500" s="29"/>
      <c r="K500" s="486">
        <v>0.08</v>
      </c>
      <c r="L500" s="487"/>
      <c r="M500" s="21">
        <f>K500*12*I462</f>
        <v>1349.664</v>
      </c>
    </row>
    <row r="501" spans="1:13" ht="16.5" thickBot="1">
      <c r="A501" s="137" t="s">
        <v>46</v>
      </c>
      <c r="B501" s="138"/>
      <c r="C501" s="138"/>
      <c r="D501" s="138"/>
      <c r="E501" s="138"/>
      <c r="F501" s="138"/>
      <c r="G501" s="138"/>
      <c r="H501" s="139"/>
      <c r="I501" s="3"/>
      <c r="J501" s="4"/>
      <c r="K501" s="446">
        <v>0.57999999999999996</v>
      </c>
      <c r="L501" s="447"/>
      <c r="M501" s="23">
        <f>K501*12*I462</f>
        <v>9785.0639999999985</v>
      </c>
    </row>
    <row r="502" spans="1:13" ht="15.75" thickBot="1">
      <c r="A502" s="424" t="s">
        <v>47</v>
      </c>
      <c r="B502" s="425"/>
      <c r="C502" s="425"/>
      <c r="D502" s="425"/>
      <c r="E502" s="425"/>
      <c r="F502" s="425"/>
      <c r="G502" s="425"/>
      <c r="H502" s="426"/>
      <c r="I502" s="199"/>
      <c r="J502" s="200"/>
      <c r="K502" s="427">
        <f>K494+K498+K495+K499+K500+K501</f>
        <v>42.75</v>
      </c>
      <c r="L502" s="428"/>
      <c r="M502" s="106">
        <f>M494+M495+M498+M499+M500+M501</f>
        <v>721226.70000000007</v>
      </c>
    </row>
    <row r="503" spans="1:13">
      <c r="A503" s="156"/>
      <c r="B503" s="156"/>
      <c r="C503" s="156"/>
      <c r="D503" s="156"/>
      <c r="E503" s="156"/>
      <c r="F503" s="156"/>
      <c r="G503" s="156"/>
      <c r="H503" s="156"/>
      <c r="I503" s="9"/>
      <c r="J503" s="57"/>
      <c r="K503" s="159"/>
      <c r="L503" s="159"/>
      <c r="M503" s="57"/>
    </row>
    <row r="504" spans="1:13">
      <c r="A504" s="481" t="s">
        <v>0</v>
      </c>
      <c r="B504" s="481"/>
      <c r="C504" s="481"/>
      <c r="D504" s="481"/>
      <c r="E504" s="481"/>
      <c r="F504" s="481"/>
      <c r="G504" s="481"/>
      <c r="H504" s="481"/>
      <c r="I504" s="481"/>
      <c r="J504" s="481"/>
      <c r="K504" s="481"/>
      <c r="L504" s="481"/>
      <c r="M504" s="1"/>
    </row>
    <row r="505" spans="1:13">
      <c r="A505" s="482" t="s">
        <v>1</v>
      </c>
      <c r="B505" s="482"/>
      <c r="C505" s="482"/>
      <c r="D505" s="482"/>
      <c r="E505" s="482"/>
      <c r="F505" s="482"/>
      <c r="G505" s="482"/>
      <c r="H505" s="482"/>
      <c r="I505" s="482"/>
      <c r="J505" s="482"/>
      <c r="K505" s="482"/>
      <c r="L505" s="482"/>
      <c r="M505" s="482"/>
    </row>
    <row r="506" spans="1:13">
      <c r="A506" s="483" t="s">
        <v>189</v>
      </c>
      <c r="B506" s="483"/>
      <c r="C506" s="483"/>
      <c r="D506" s="483"/>
      <c r="E506" s="483"/>
      <c r="F506" s="483"/>
      <c r="G506" s="483"/>
      <c r="H506" s="483"/>
      <c r="I506" s="483"/>
      <c r="J506" s="483"/>
      <c r="K506" s="483"/>
      <c r="L506" s="483"/>
      <c r="M506" s="483"/>
    </row>
    <row r="507" spans="1:13">
      <c r="A507" s="2"/>
      <c r="B507" s="3"/>
      <c r="C507" s="3" t="s">
        <v>2</v>
      </c>
      <c r="D507" s="3"/>
      <c r="E507" s="3"/>
      <c r="F507" s="3"/>
      <c r="G507" s="3"/>
      <c r="H507" s="4"/>
      <c r="I507" s="3" t="s">
        <v>3</v>
      </c>
      <c r="J507" s="4"/>
      <c r="K507" s="5" t="s">
        <v>4</v>
      </c>
      <c r="L507" s="6"/>
      <c r="M507" s="7"/>
    </row>
    <row r="508" spans="1:13">
      <c r="A508" s="8"/>
      <c r="B508" s="9"/>
      <c r="C508" s="9"/>
      <c r="D508" s="9"/>
      <c r="E508" s="9"/>
      <c r="F508" s="9"/>
      <c r="G508" s="9"/>
      <c r="H508" s="10"/>
      <c r="I508" s="9"/>
      <c r="J508" s="10"/>
      <c r="K508" s="11" t="s">
        <v>5</v>
      </c>
      <c r="L508" s="12"/>
      <c r="M508" s="13" t="s">
        <v>6</v>
      </c>
    </row>
    <row r="509" spans="1:13">
      <c r="A509" s="14"/>
      <c r="B509" s="15"/>
      <c r="C509" s="15"/>
      <c r="D509" s="15"/>
      <c r="E509" s="15"/>
      <c r="F509" s="15"/>
      <c r="G509" s="15"/>
      <c r="H509" s="16"/>
      <c r="I509" s="472" t="s">
        <v>7</v>
      </c>
      <c r="J509" s="473"/>
      <c r="K509" s="15" t="s">
        <v>8</v>
      </c>
      <c r="L509" s="16"/>
      <c r="M509" s="17" t="s">
        <v>9</v>
      </c>
    </row>
    <row r="510" spans="1:13">
      <c r="A510" s="474" t="s">
        <v>159</v>
      </c>
      <c r="B510" s="475"/>
      <c r="C510" s="475"/>
      <c r="D510" s="475"/>
      <c r="E510" s="475"/>
      <c r="F510" s="475"/>
      <c r="G510" s="475"/>
      <c r="H510" s="476"/>
      <c r="I510" s="477">
        <v>1275.3</v>
      </c>
      <c r="J510" s="478"/>
      <c r="K510" s="479">
        <f>K512+K513</f>
        <v>9.75</v>
      </c>
      <c r="L510" s="480"/>
      <c r="M510" s="21">
        <f>M512+M513</f>
        <v>149210.09999999998</v>
      </c>
    </row>
    <row r="511" spans="1:13">
      <c r="A511" s="22" t="s">
        <v>10</v>
      </c>
      <c r="F511" s="9"/>
      <c r="H511" s="10"/>
      <c r="J511" s="10"/>
      <c r="L511" s="10"/>
      <c r="M511" s="23"/>
    </row>
    <row r="512" spans="1:13">
      <c r="A512" s="22" t="s">
        <v>11</v>
      </c>
      <c r="F512" s="9"/>
      <c r="H512" s="10"/>
      <c r="J512" s="10"/>
      <c r="K512" s="450">
        <v>5.36</v>
      </c>
      <c r="L512" s="451"/>
      <c r="M512" s="23">
        <f>K512*I510*12</f>
        <v>82027.296000000002</v>
      </c>
    </row>
    <row r="513" spans="1:13">
      <c r="A513" s="22" t="s">
        <v>12</v>
      </c>
      <c r="B513" s="24"/>
      <c r="C513" s="24"/>
      <c r="D513" s="24"/>
      <c r="E513" s="24"/>
      <c r="F513" s="25"/>
      <c r="G513" s="24"/>
      <c r="H513" s="26"/>
      <c r="J513" s="10"/>
      <c r="K513" s="450">
        <v>4.3899999999999997</v>
      </c>
      <c r="L513" s="451"/>
      <c r="M513" s="23">
        <f>K513*I510*12</f>
        <v>67182.803999999989</v>
      </c>
    </row>
    <row r="514" spans="1:13">
      <c r="A514" s="131"/>
      <c r="B514" s="47"/>
      <c r="C514" s="47"/>
      <c r="D514" s="47"/>
      <c r="E514" s="47"/>
      <c r="F514" s="47"/>
      <c r="G514" s="47"/>
      <c r="H514" s="27"/>
      <c r="I514" s="15"/>
      <c r="J514" s="16"/>
      <c r="K514" s="15"/>
      <c r="L514" s="16"/>
      <c r="M514" s="21"/>
    </row>
    <row r="515" spans="1:13">
      <c r="A515" s="464" t="s">
        <v>13</v>
      </c>
      <c r="B515" s="465"/>
      <c r="C515" s="465"/>
      <c r="D515" s="465"/>
      <c r="E515" s="465"/>
      <c r="F515" s="465"/>
      <c r="G515" s="465"/>
      <c r="H515" s="466"/>
      <c r="I515" s="89" t="s">
        <v>14</v>
      </c>
      <c r="J515" s="88"/>
      <c r="K515" s="9"/>
      <c r="L515" s="10"/>
      <c r="M515" s="23"/>
    </row>
    <row r="516" spans="1:13">
      <c r="A516" s="8"/>
      <c r="B516" s="9"/>
      <c r="C516" s="9"/>
      <c r="D516" s="9"/>
      <c r="E516" s="9"/>
      <c r="F516" s="9"/>
      <c r="G516" s="9"/>
      <c r="H516" s="10"/>
      <c r="I516" s="89" t="s">
        <v>15</v>
      </c>
      <c r="J516" s="88"/>
      <c r="K516" s="9"/>
      <c r="L516" s="10"/>
      <c r="M516" s="23"/>
    </row>
    <row r="517" spans="1:13">
      <c r="A517" s="8"/>
      <c r="B517" s="9"/>
      <c r="C517" s="9"/>
      <c r="D517" s="9"/>
      <c r="E517" s="9"/>
      <c r="F517" s="9"/>
      <c r="G517" s="9"/>
      <c r="H517" s="10"/>
      <c r="I517" s="89" t="s">
        <v>16</v>
      </c>
      <c r="J517" s="88"/>
      <c r="K517" s="462">
        <v>1.31</v>
      </c>
      <c r="L517" s="463"/>
      <c r="M517" s="23">
        <f>K517*12*I510</f>
        <v>20047.716</v>
      </c>
    </row>
    <row r="518" spans="1:13">
      <c r="A518" s="8"/>
      <c r="B518" s="9"/>
      <c r="C518" s="9"/>
      <c r="D518" s="9"/>
      <c r="E518" s="9"/>
      <c r="F518" s="9"/>
      <c r="G518" s="9"/>
      <c r="H518" s="10"/>
      <c r="I518" s="89" t="s">
        <v>17</v>
      </c>
      <c r="J518" s="88"/>
      <c r="K518" s="9"/>
      <c r="L518" s="10"/>
      <c r="M518" s="23"/>
    </row>
    <row r="519" spans="1:13">
      <c r="A519" s="14"/>
      <c r="B519" s="15"/>
      <c r="C519" s="15"/>
      <c r="D519" s="15"/>
      <c r="E519" s="15"/>
      <c r="F519" s="15"/>
      <c r="G519" s="15"/>
      <c r="H519" s="16"/>
      <c r="I519" s="90" t="s">
        <v>18</v>
      </c>
      <c r="J519" s="91"/>
      <c r="K519" s="15"/>
      <c r="L519" s="16"/>
      <c r="M519" s="21"/>
    </row>
    <row r="520" spans="1:13">
      <c r="A520" s="474" t="s">
        <v>67</v>
      </c>
      <c r="B520" s="475"/>
      <c r="C520" s="475"/>
      <c r="D520" s="475"/>
      <c r="E520" s="475"/>
      <c r="F520" s="475"/>
      <c r="G520" s="475"/>
      <c r="H520" s="476"/>
      <c r="I520" s="28" t="s">
        <v>19</v>
      </c>
      <c r="J520" s="29"/>
      <c r="K520" s="486">
        <v>2.4900000000000002</v>
      </c>
      <c r="L520" s="487"/>
      <c r="M520" s="30">
        <f>K520*12*I510</f>
        <v>38105.964</v>
      </c>
    </row>
    <row r="521" spans="1:13">
      <c r="A521" s="494" t="s">
        <v>20</v>
      </c>
      <c r="B521" s="495"/>
      <c r="C521" s="495"/>
      <c r="D521" s="495"/>
      <c r="E521" s="495"/>
      <c r="F521" s="495"/>
      <c r="G521" s="495"/>
      <c r="H521" s="496"/>
      <c r="I521" s="31"/>
      <c r="J521" s="10"/>
      <c r="K521" s="470">
        <f>K522+K528</f>
        <v>1.9100000000000001</v>
      </c>
      <c r="L521" s="471"/>
      <c r="M521" s="32">
        <f>M522+M528</f>
        <v>29229.875999999997</v>
      </c>
    </row>
    <row r="522" spans="1:13">
      <c r="A522" s="459" t="s">
        <v>21</v>
      </c>
      <c r="B522" s="460"/>
      <c r="C522" s="460"/>
      <c r="D522" s="460"/>
      <c r="E522" s="460"/>
      <c r="F522" s="460"/>
      <c r="G522" s="460"/>
      <c r="H522" s="461"/>
      <c r="J522" s="10"/>
      <c r="K522" s="462">
        <f>K523+K525+K527</f>
        <v>1.1200000000000001</v>
      </c>
      <c r="L522" s="463"/>
      <c r="M522" s="33">
        <f>M523+M525+M527</f>
        <v>17140.031999999999</v>
      </c>
    </row>
    <row r="523" spans="1:13">
      <c r="A523" s="8" t="s">
        <v>174</v>
      </c>
      <c r="H523" s="10"/>
      <c r="I523" t="s">
        <v>24</v>
      </c>
      <c r="J523" s="10"/>
      <c r="K523" s="450">
        <v>0.57999999999999996</v>
      </c>
      <c r="L523" s="451"/>
      <c r="M523" s="23">
        <f>K523*12*I510</f>
        <v>8876.0879999999979</v>
      </c>
    </row>
    <row r="524" spans="1:13">
      <c r="A524" s="8" t="s">
        <v>25</v>
      </c>
      <c r="H524" s="10"/>
      <c r="J524" s="10"/>
      <c r="L524" s="10"/>
      <c r="M524" s="23"/>
    </row>
    <row r="525" spans="1:13">
      <c r="A525" s="8" t="s">
        <v>175</v>
      </c>
      <c r="H525" s="10"/>
      <c r="I525" t="s">
        <v>176</v>
      </c>
      <c r="J525" s="10"/>
      <c r="K525" s="450">
        <v>0.5</v>
      </c>
      <c r="L525" s="451"/>
      <c r="M525" s="23">
        <f>K525*12*I510</f>
        <v>7651.7999999999993</v>
      </c>
    </row>
    <row r="526" spans="1:13">
      <c r="A526" s="8" t="s">
        <v>69</v>
      </c>
      <c r="H526" s="10"/>
      <c r="I526" t="s">
        <v>80</v>
      </c>
      <c r="J526" s="10"/>
      <c r="L526" s="10"/>
      <c r="M526" s="23"/>
    </row>
    <row r="527" spans="1:13">
      <c r="A527" s="8" t="s">
        <v>84</v>
      </c>
      <c r="H527" s="10"/>
      <c r="I527" t="s">
        <v>26</v>
      </c>
      <c r="J527" s="10"/>
      <c r="K527" s="450">
        <v>0.04</v>
      </c>
      <c r="L527" s="451"/>
      <c r="M527" s="23">
        <f>K527*12*I510</f>
        <v>612.14400000000001</v>
      </c>
    </row>
    <row r="528" spans="1:13">
      <c r="A528" s="459" t="s">
        <v>27</v>
      </c>
      <c r="B528" s="460"/>
      <c r="C528" s="460"/>
      <c r="D528" s="460"/>
      <c r="E528" s="460"/>
      <c r="F528" s="460"/>
      <c r="G528" s="460"/>
      <c r="H528" s="461"/>
      <c r="J528" s="10"/>
      <c r="K528" s="462">
        <f>K529+K530+K531</f>
        <v>0.79</v>
      </c>
      <c r="L528" s="463"/>
      <c r="M528" s="33">
        <f>M529+M530+M531</f>
        <v>12089.843999999999</v>
      </c>
    </row>
    <row r="529" spans="1:13">
      <c r="A529" s="8" t="s">
        <v>85</v>
      </c>
      <c r="H529" s="10"/>
      <c r="I529" t="s">
        <v>24</v>
      </c>
      <c r="J529" s="10"/>
      <c r="K529" s="450">
        <v>0.23</v>
      </c>
      <c r="L529" s="451"/>
      <c r="M529" s="23">
        <f>K529*12*I510</f>
        <v>3519.828</v>
      </c>
    </row>
    <row r="530" spans="1:13">
      <c r="A530" s="8" t="s">
        <v>177</v>
      </c>
      <c r="H530" s="10"/>
      <c r="I530" t="s">
        <v>81</v>
      </c>
      <c r="J530" s="10"/>
      <c r="K530" s="450">
        <v>0.06</v>
      </c>
      <c r="L530" s="451"/>
      <c r="M530" s="23">
        <f>K530*12*I510</f>
        <v>918.21599999999989</v>
      </c>
    </row>
    <row r="531" spans="1:13">
      <c r="A531" s="8" t="s">
        <v>87</v>
      </c>
      <c r="H531" s="10"/>
      <c r="I531" t="s">
        <v>55</v>
      </c>
      <c r="J531" s="10"/>
      <c r="K531" s="450">
        <v>0.5</v>
      </c>
      <c r="L531" s="451"/>
      <c r="M531" s="23">
        <f>K531*12*I510</f>
        <v>7651.7999999999993</v>
      </c>
    </row>
    <row r="532" spans="1:13" ht="15.75">
      <c r="A532" s="438" t="s">
        <v>28</v>
      </c>
      <c r="B532" s="439"/>
      <c r="C532" s="439"/>
      <c r="D532" s="439"/>
      <c r="E532" s="439"/>
      <c r="F532" s="439"/>
      <c r="G532" s="439"/>
      <c r="H532" s="440"/>
      <c r="I532" s="34"/>
      <c r="J532" s="29"/>
      <c r="K532" s="486">
        <f>K533+K534+K536+K538+K539</f>
        <v>2.1599999999999993</v>
      </c>
      <c r="L532" s="487"/>
      <c r="M532" s="35">
        <f>M533+M534+M536+M538+M539</f>
        <v>33055.775999999998</v>
      </c>
    </row>
    <row r="533" spans="1:13">
      <c r="A533" s="36" t="s">
        <v>56</v>
      </c>
      <c r="B533" s="37"/>
      <c r="C533" s="38"/>
      <c r="D533" s="38"/>
      <c r="E533" s="38"/>
      <c r="F533" s="38"/>
      <c r="G533" s="38"/>
      <c r="H533" s="10"/>
      <c r="I533" s="434" t="s">
        <v>30</v>
      </c>
      <c r="J533" s="435"/>
      <c r="K533" s="457">
        <v>0.59</v>
      </c>
      <c r="L533" s="458"/>
      <c r="M533" s="23">
        <f>K533*12*I510</f>
        <v>9029.1239999999998</v>
      </c>
    </row>
    <row r="534" spans="1:13">
      <c r="A534" s="36" t="s">
        <v>31</v>
      </c>
      <c r="B534" s="37"/>
      <c r="C534" s="38"/>
      <c r="D534" s="38"/>
      <c r="E534" s="38"/>
      <c r="F534" s="38"/>
      <c r="G534" s="38"/>
      <c r="H534" s="10"/>
      <c r="I534" s="434" t="s">
        <v>57</v>
      </c>
      <c r="J534" s="435"/>
      <c r="K534" s="448">
        <v>1.4</v>
      </c>
      <c r="L534" s="449"/>
      <c r="M534" s="23">
        <f>K534*12*I510</f>
        <v>21425.039999999997</v>
      </c>
    </row>
    <row r="535" spans="1:13">
      <c r="A535" s="36" t="s">
        <v>33</v>
      </c>
      <c r="B535" s="37"/>
      <c r="C535" s="38"/>
      <c r="D535" s="38"/>
      <c r="E535" s="38"/>
      <c r="F535" s="38"/>
      <c r="G535" s="38"/>
      <c r="H535" s="10"/>
      <c r="I535" s="39"/>
      <c r="J535" s="12"/>
      <c r="K535" s="163"/>
      <c r="L535" s="146"/>
      <c r="M535" s="23"/>
    </row>
    <row r="536" spans="1:13">
      <c r="A536" s="36" t="s">
        <v>34</v>
      </c>
      <c r="B536" s="37"/>
      <c r="C536" s="38"/>
      <c r="D536" s="38"/>
      <c r="E536" s="38"/>
      <c r="F536" s="38"/>
      <c r="G536" s="38"/>
      <c r="H536" s="10"/>
      <c r="I536" s="434" t="s">
        <v>35</v>
      </c>
      <c r="J536" s="435"/>
      <c r="K536" s="448">
        <v>0.11</v>
      </c>
      <c r="L536" s="449"/>
      <c r="M536" s="23">
        <f>K536*12*I510</f>
        <v>1683.396</v>
      </c>
    </row>
    <row r="537" spans="1:13">
      <c r="A537" s="36" t="s">
        <v>36</v>
      </c>
      <c r="B537" s="37"/>
      <c r="C537" s="38"/>
      <c r="D537" s="38"/>
      <c r="E537" s="38"/>
      <c r="F537" s="38"/>
      <c r="G537" s="38"/>
      <c r="H537" s="10"/>
      <c r="I537" s="39"/>
      <c r="J537" s="12"/>
      <c r="K537" s="163"/>
      <c r="L537" s="146"/>
      <c r="M537" s="23"/>
    </row>
    <row r="538" spans="1:13">
      <c r="A538" s="36" t="s">
        <v>37</v>
      </c>
      <c r="B538" s="37"/>
      <c r="C538" s="38"/>
      <c r="D538" s="38"/>
      <c r="E538" s="38"/>
      <c r="F538" s="38"/>
      <c r="G538" s="38"/>
      <c r="H538" s="10"/>
      <c r="I538" s="434" t="s">
        <v>19</v>
      </c>
      <c r="J538" s="435"/>
      <c r="K538" s="448">
        <v>0.03</v>
      </c>
      <c r="L538" s="449"/>
      <c r="M538" s="23">
        <f>K538*12*I510</f>
        <v>459.10799999999995</v>
      </c>
    </row>
    <row r="539" spans="1:13">
      <c r="A539" s="42" t="s">
        <v>168</v>
      </c>
      <c r="B539" s="37"/>
      <c r="C539" s="38"/>
      <c r="D539" s="38"/>
      <c r="E539" s="38"/>
      <c r="F539" s="38"/>
      <c r="G539" s="38"/>
      <c r="H539" s="10"/>
      <c r="I539" s="434" t="s">
        <v>19</v>
      </c>
      <c r="J539" s="435"/>
      <c r="K539" s="436">
        <v>0.03</v>
      </c>
      <c r="L539" s="437"/>
      <c r="M539" s="21">
        <f>K539*12*I510</f>
        <v>459.10799999999995</v>
      </c>
    </row>
    <row r="540" spans="1:13" ht="15.75">
      <c r="A540" s="438" t="s">
        <v>169</v>
      </c>
      <c r="B540" s="439"/>
      <c r="C540" s="439"/>
      <c r="D540" s="439"/>
      <c r="E540" s="439"/>
      <c r="F540" s="439"/>
      <c r="G540" s="439"/>
      <c r="H540" s="440"/>
      <c r="I540" s="198" t="s">
        <v>55</v>
      </c>
      <c r="J540" s="29"/>
      <c r="K540" s="441">
        <v>0.17</v>
      </c>
      <c r="L540" s="442"/>
      <c r="M540" s="35">
        <f>K540*12*I510</f>
        <v>2601.6120000000001</v>
      </c>
    </row>
    <row r="541" spans="1:13" ht="16.5" thickBot="1">
      <c r="A541" s="443" t="s">
        <v>39</v>
      </c>
      <c r="B541" s="444"/>
      <c r="C541" s="444"/>
      <c r="D541" s="444"/>
      <c r="E541" s="444"/>
      <c r="F541" s="444"/>
      <c r="G541" s="444"/>
      <c r="H541" s="445"/>
      <c r="I541" s="2"/>
      <c r="J541" s="4"/>
      <c r="K541" s="446">
        <f>2.5+3.1</f>
        <v>5.6</v>
      </c>
      <c r="L541" s="447"/>
      <c r="M541" s="48">
        <f>K541*12*I510</f>
        <v>85700.159999999989</v>
      </c>
    </row>
    <row r="542" spans="1:13" ht="15.75" thickBot="1">
      <c r="A542" s="424" t="s">
        <v>40</v>
      </c>
      <c r="B542" s="425"/>
      <c r="C542" s="425"/>
      <c r="D542" s="425"/>
      <c r="E542" s="425"/>
      <c r="F542" s="425"/>
      <c r="G542" s="425"/>
      <c r="H542" s="426"/>
      <c r="I542" s="199"/>
      <c r="J542" s="200"/>
      <c r="K542" s="427">
        <f>K512+K513+K517+K520+K521+K540+K532+K541</f>
        <v>23.39</v>
      </c>
      <c r="L542" s="428"/>
      <c r="M542" s="106">
        <f>M510+M517+M520+M521+M532+M540+M541</f>
        <v>357951.20399999997</v>
      </c>
    </row>
    <row r="543" spans="1:13" ht="15.75" thickBot="1">
      <c r="A543" s="134" t="s">
        <v>77</v>
      </c>
      <c r="B543" s="135"/>
      <c r="C543" s="135"/>
      <c r="D543" s="135"/>
      <c r="E543" s="135"/>
      <c r="F543" s="135"/>
      <c r="G543" s="135"/>
      <c r="H543" s="136"/>
      <c r="I543" s="199"/>
      <c r="J543" s="200"/>
      <c r="K543" s="427">
        <v>11.22</v>
      </c>
      <c r="L543" s="428"/>
      <c r="M543" s="106">
        <f>M544+M545</f>
        <v>171706.39199999999</v>
      </c>
    </row>
    <row r="544" spans="1:13">
      <c r="A544" s="429" t="s">
        <v>78</v>
      </c>
      <c r="B544" s="430"/>
      <c r="C544" s="430"/>
      <c r="D544" s="430"/>
      <c r="E544" s="430"/>
      <c r="F544" s="430"/>
      <c r="G544" s="430"/>
      <c r="H544" s="431"/>
      <c r="I544" s="78"/>
      <c r="J544" s="105"/>
      <c r="K544" s="488">
        <v>9.16</v>
      </c>
      <c r="L544" s="489"/>
      <c r="M544" s="80">
        <f>K544*12*I510</f>
        <v>140180.976</v>
      </c>
    </row>
    <row r="545" spans="1:13" ht="15.75" thickBot="1">
      <c r="A545" s="191" t="s">
        <v>79</v>
      </c>
      <c r="B545" s="192"/>
      <c r="C545" s="192"/>
      <c r="D545" s="192"/>
      <c r="E545" s="192"/>
      <c r="F545" s="192"/>
      <c r="G545" s="192"/>
      <c r="H545" s="193"/>
      <c r="I545" s="201"/>
      <c r="J545" s="202"/>
      <c r="K545" s="490">
        <v>2.06</v>
      </c>
      <c r="L545" s="491"/>
      <c r="M545" s="86">
        <f>K545*12*I510</f>
        <v>31525.415999999997</v>
      </c>
    </row>
    <row r="546" spans="1:13">
      <c r="A546" s="499" t="s">
        <v>43</v>
      </c>
      <c r="B546" s="500"/>
      <c r="C546" s="500"/>
      <c r="D546" s="500"/>
      <c r="E546" s="500"/>
      <c r="F546" s="500"/>
      <c r="G546" s="500"/>
      <c r="H546" s="501"/>
      <c r="I546" s="15"/>
      <c r="J546" s="16"/>
      <c r="K546" s="502">
        <v>1.39</v>
      </c>
      <c r="L546" s="503"/>
      <c r="M546" s="21">
        <f>K546*12*I510</f>
        <v>21272.003999999997</v>
      </c>
    </row>
    <row r="547" spans="1:13">
      <c r="A547" s="143" t="s">
        <v>48</v>
      </c>
      <c r="B547" s="144"/>
      <c r="C547" s="144"/>
      <c r="D547" s="144"/>
      <c r="E547" s="144"/>
      <c r="F547" s="144"/>
      <c r="G547" s="144"/>
      <c r="H547" s="145"/>
      <c r="I547" s="34"/>
      <c r="J547" s="29"/>
      <c r="K547" s="486">
        <v>0</v>
      </c>
      <c r="L547" s="487"/>
      <c r="M547" s="21">
        <f>K547*I510*12</f>
        <v>0</v>
      </c>
    </row>
    <row r="548" spans="1:13" ht="15.75">
      <c r="A548" s="140" t="s">
        <v>45</v>
      </c>
      <c r="B548" s="141"/>
      <c r="C548" s="141"/>
      <c r="D548" s="141"/>
      <c r="E548" s="141"/>
      <c r="F548" s="141"/>
      <c r="G548" s="141"/>
      <c r="H548" s="142"/>
      <c r="I548" s="34"/>
      <c r="J548" s="29"/>
      <c r="K548" s="486">
        <v>0.08</v>
      </c>
      <c r="L548" s="487"/>
      <c r="M548" s="21">
        <f>K548*12*I510</f>
        <v>1224.288</v>
      </c>
    </row>
    <row r="549" spans="1:13" ht="16.5" thickBot="1">
      <c r="A549" s="137" t="s">
        <v>46</v>
      </c>
      <c r="B549" s="138"/>
      <c r="C549" s="138"/>
      <c r="D549" s="138"/>
      <c r="E549" s="138"/>
      <c r="F549" s="138"/>
      <c r="G549" s="138"/>
      <c r="H549" s="139"/>
      <c r="I549" s="3"/>
      <c r="J549" s="4"/>
      <c r="K549" s="446">
        <v>1.54</v>
      </c>
      <c r="L549" s="447"/>
      <c r="M549" s="23">
        <f>K549*12*I510</f>
        <v>23567.543999999998</v>
      </c>
    </row>
    <row r="550" spans="1:13" ht="15.75" thickBot="1">
      <c r="A550" s="424" t="s">
        <v>47</v>
      </c>
      <c r="B550" s="425"/>
      <c r="C550" s="425"/>
      <c r="D550" s="425"/>
      <c r="E550" s="425"/>
      <c r="F550" s="425"/>
      <c r="G550" s="425"/>
      <c r="H550" s="426"/>
      <c r="I550" s="199"/>
      <c r="J550" s="200"/>
      <c r="K550" s="427">
        <f>K542+K546+K544+K547+K548+K549+K545</f>
        <v>37.619999999999997</v>
      </c>
      <c r="L550" s="428"/>
      <c r="M550" s="106">
        <f>M542+M544+M546+M547+M548+M549+M545</f>
        <v>575721.43199999991</v>
      </c>
    </row>
    <row r="551" spans="1:13">
      <c r="M551" s="1"/>
    </row>
    <row r="552" spans="1:13">
      <c r="A552" s="481" t="s">
        <v>0</v>
      </c>
      <c r="B552" s="481"/>
      <c r="C552" s="481"/>
      <c r="D552" s="481"/>
      <c r="E552" s="481"/>
      <c r="F552" s="481"/>
      <c r="G552" s="481"/>
      <c r="H552" s="481"/>
      <c r="I552" s="481"/>
      <c r="J552" s="481"/>
      <c r="K552" s="481"/>
      <c r="L552" s="481"/>
      <c r="M552" s="1"/>
    </row>
    <row r="553" spans="1:13">
      <c r="A553" s="482" t="s">
        <v>1</v>
      </c>
      <c r="B553" s="482"/>
      <c r="C553" s="482"/>
      <c r="D553" s="482"/>
      <c r="E553" s="482"/>
      <c r="F553" s="482"/>
      <c r="G553" s="482"/>
      <c r="H553" s="482"/>
      <c r="I553" s="482"/>
      <c r="J553" s="482"/>
      <c r="K553" s="482"/>
      <c r="L553" s="482"/>
      <c r="M553" s="482"/>
    </row>
    <row r="554" spans="1:13">
      <c r="A554" s="483" t="s">
        <v>190</v>
      </c>
      <c r="B554" s="483"/>
      <c r="C554" s="483"/>
      <c r="D554" s="483"/>
      <c r="E554" s="483"/>
      <c r="F554" s="483"/>
      <c r="G554" s="483"/>
      <c r="H554" s="483"/>
      <c r="I554" s="483"/>
      <c r="J554" s="483"/>
      <c r="K554" s="483"/>
      <c r="L554" s="483"/>
      <c r="M554" s="483"/>
    </row>
    <row r="555" spans="1:13">
      <c r="A555" s="2"/>
      <c r="B555" s="3"/>
      <c r="C555" s="3" t="s">
        <v>2</v>
      </c>
      <c r="D555" s="3"/>
      <c r="E555" s="3"/>
      <c r="F555" s="3"/>
      <c r="G555" s="3"/>
      <c r="H555" s="4"/>
      <c r="I555" s="3" t="s">
        <v>3</v>
      </c>
      <c r="J555" s="4"/>
      <c r="K555" s="5" t="s">
        <v>4</v>
      </c>
      <c r="L555" s="6"/>
      <c r="M555" s="7"/>
    </row>
    <row r="556" spans="1:13">
      <c r="A556" s="8"/>
      <c r="B556" s="9"/>
      <c r="C556" s="9"/>
      <c r="D556" s="9"/>
      <c r="E556" s="9"/>
      <c r="F556" s="9"/>
      <c r="G556" s="9"/>
      <c r="H556" s="10"/>
      <c r="I556" s="9"/>
      <c r="J556" s="10"/>
      <c r="K556" s="11" t="s">
        <v>5</v>
      </c>
      <c r="L556" s="12"/>
      <c r="M556" s="13" t="s">
        <v>6</v>
      </c>
    </row>
    <row r="557" spans="1:13">
      <c r="A557" s="14"/>
      <c r="B557" s="15"/>
      <c r="C557" s="15"/>
      <c r="D557" s="15"/>
      <c r="E557" s="15"/>
      <c r="F557" s="15"/>
      <c r="G557" s="15"/>
      <c r="H557" s="16"/>
      <c r="I557" s="472" t="s">
        <v>7</v>
      </c>
      <c r="J557" s="473"/>
      <c r="K557" s="15" t="s">
        <v>8</v>
      </c>
      <c r="L557" s="16"/>
      <c r="M557" s="17" t="s">
        <v>9</v>
      </c>
    </row>
    <row r="558" spans="1:13">
      <c r="A558" s="474" t="s">
        <v>159</v>
      </c>
      <c r="B558" s="475"/>
      <c r="C558" s="475"/>
      <c r="D558" s="475"/>
      <c r="E558" s="475"/>
      <c r="F558" s="475"/>
      <c r="G558" s="475"/>
      <c r="H558" s="476"/>
      <c r="I558" s="477">
        <v>1563.7</v>
      </c>
      <c r="J558" s="478"/>
      <c r="K558" s="479">
        <f>K560+K561</f>
        <v>9.75</v>
      </c>
      <c r="L558" s="480"/>
      <c r="M558" s="21">
        <f>M560+M561</f>
        <v>182952.90000000002</v>
      </c>
    </row>
    <row r="559" spans="1:13">
      <c r="A559" s="22" t="s">
        <v>10</v>
      </c>
      <c r="F559" s="9"/>
      <c r="H559" s="10"/>
      <c r="J559" s="10"/>
      <c r="L559" s="10"/>
      <c r="M559" s="23"/>
    </row>
    <row r="560" spans="1:13">
      <c r="A560" s="22" t="s">
        <v>11</v>
      </c>
      <c r="F560" s="9"/>
      <c r="H560" s="10"/>
      <c r="J560" s="10"/>
      <c r="K560" s="450">
        <v>5.36</v>
      </c>
      <c r="L560" s="451"/>
      <c r="M560" s="23">
        <f>K560*I558*12</f>
        <v>100577.18400000001</v>
      </c>
    </row>
    <row r="561" spans="1:13">
      <c r="A561" s="22" t="s">
        <v>12</v>
      </c>
      <c r="B561" s="24"/>
      <c r="C561" s="24"/>
      <c r="D561" s="24"/>
      <c r="E561" s="24"/>
      <c r="F561" s="25"/>
      <c r="G561" s="24"/>
      <c r="H561" s="26"/>
      <c r="J561" s="10"/>
      <c r="K561" s="450">
        <v>4.3899999999999997</v>
      </c>
      <c r="L561" s="451"/>
      <c r="M561" s="23">
        <f>K561*I558*12</f>
        <v>82375.716</v>
      </c>
    </row>
    <row r="562" spans="1:13">
      <c r="A562" s="131"/>
      <c r="B562" s="47"/>
      <c r="C562" s="47"/>
      <c r="D562" s="47"/>
      <c r="E562" s="47"/>
      <c r="F562" s="47"/>
      <c r="G562" s="47"/>
      <c r="H562" s="27"/>
      <c r="I562" s="15"/>
      <c r="J562" s="16"/>
      <c r="K562" s="15"/>
      <c r="L562" s="16"/>
      <c r="M562" s="21"/>
    </row>
    <row r="563" spans="1:13">
      <c r="A563" s="464" t="s">
        <v>13</v>
      </c>
      <c r="B563" s="465"/>
      <c r="C563" s="465"/>
      <c r="D563" s="465"/>
      <c r="E563" s="465"/>
      <c r="F563" s="465"/>
      <c r="G563" s="465"/>
      <c r="H563" s="466"/>
      <c r="I563" s="89" t="s">
        <v>14</v>
      </c>
      <c r="J563" s="88"/>
      <c r="K563" s="9"/>
      <c r="L563" s="10"/>
      <c r="M563" s="23"/>
    </row>
    <row r="564" spans="1:13">
      <c r="A564" s="8"/>
      <c r="B564" s="9"/>
      <c r="C564" s="9"/>
      <c r="D564" s="9"/>
      <c r="E564" s="9"/>
      <c r="F564" s="9"/>
      <c r="G564" s="9"/>
      <c r="H564" s="10"/>
      <c r="I564" s="89" t="s">
        <v>15</v>
      </c>
      <c r="J564" s="88"/>
      <c r="K564" s="9"/>
      <c r="L564" s="10"/>
      <c r="M564" s="23"/>
    </row>
    <row r="565" spans="1:13">
      <c r="A565" s="8"/>
      <c r="B565" s="9"/>
      <c r="C565" s="9"/>
      <c r="D565" s="9"/>
      <c r="E565" s="9"/>
      <c r="F565" s="9"/>
      <c r="G565" s="9"/>
      <c r="H565" s="10"/>
      <c r="I565" s="89" t="s">
        <v>16</v>
      </c>
      <c r="J565" s="88"/>
      <c r="K565" s="462">
        <v>1.31</v>
      </c>
      <c r="L565" s="463"/>
      <c r="M565" s="23">
        <f>K565*12*I558</f>
        <v>24581.364000000001</v>
      </c>
    </row>
    <row r="566" spans="1:13">
      <c r="A566" s="8"/>
      <c r="B566" s="9"/>
      <c r="C566" s="9"/>
      <c r="D566" s="9"/>
      <c r="E566" s="9"/>
      <c r="F566" s="9"/>
      <c r="G566" s="9"/>
      <c r="H566" s="10"/>
      <c r="I566" s="89" t="s">
        <v>17</v>
      </c>
      <c r="J566" s="88"/>
      <c r="K566" s="9"/>
      <c r="L566" s="10"/>
      <c r="M566" s="23"/>
    </row>
    <row r="567" spans="1:13">
      <c r="A567" s="14"/>
      <c r="B567" s="15"/>
      <c r="C567" s="15"/>
      <c r="D567" s="15"/>
      <c r="E567" s="15"/>
      <c r="F567" s="15"/>
      <c r="G567" s="15"/>
      <c r="H567" s="16"/>
      <c r="I567" s="90" t="s">
        <v>18</v>
      </c>
      <c r="J567" s="91"/>
      <c r="K567" s="15"/>
      <c r="L567" s="16"/>
      <c r="M567" s="21"/>
    </row>
    <row r="568" spans="1:13">
      <c r="A568" s="474" t="s">
        <v>67</v>
      </c>
      <c r="B568" s="475"/>
      <c r="C568" s="475"/>
      <c r="D568" s="475"/>
      <c r="E568" s="475"/>
      <c r="F568" s="475"/>
      <c r="G568" s="475"/>
      <c r="H568" s="476"/>
      <c r="I568" s="28" t="s">
        <v>19</v>
      </c>
      <c r="J568" s="29"/>
      <c r="K568" s="486">
        <v>2.08</v>
      </c>
      <c r="L568" s="487"/>
      <c r="M568" s="30">
        <f>K568*12*I558</f>
        <v>39029.952000000005</v>
      </c>
    </row>
    <row r="569" spans="1:13">
      <c r="A569" s="494" t="s">
        <v>20</v>
      </c>
      <c r="B569" s="495"/>
      <c r="C569" s="495"/>
      <c r="D569" s="495"/>
      <c r="E569" s="495"/>
      <c r="F569" s="495"/>
      <c r="G569" s="495"/>
      <c r="H569" s="496"/>
      <c r="I569" s="31"/>
      <c r="J569" s="10"/>
      <c r="K569" s="470">
        <f>K570+K576</f>
        <v>1.9100000000000001</v>
      </c>
      <c r="L569" s="471"/>
      <c r="M569" s="32">
        <f>M570+M576</f>
        <v>35840.004000000001</v>
      </c>
    </row>
    <row r="570" spans="1:13">
      <c r="A570" s="459" t="s">
        <v>21</v>
      </c>
      <c r="B570" s="460"/>
      <c r="C570" s="460"/>
      <c r="D570" s="460"/>
      <c r="E570" s="460"/>
      <c r="F570" s="460"/>
      <c r="G570" s="460"/>
      <c r="H570" s="461"/>
      <c r="J570" s="10"/>
      <c r="K570" s="462">
        <f>K571+K573+K575</f>
        <v>1.1200000000000001</v>
      </c>
      <c r="L570" s="463"/>
      <c r="M570" s="33">
        <f>M571+M573+M575</f>
        <v>21016.128000000001</v>
      </c>
    </row>
    <row r="571" spans="1:13">
      <c r="A571" s="8" t="s">
        <v>174</v>
      </c>
      <c r="H571" s="10"/>
      <c r="I571" t="s">
        <v>24</v>
      </c>
      <c r="J571" s="10"/>
      <c r="K571" s="450">
        <v>0.57999999999999996</v>
      </c>
      <c r="L571" s="451"/>
      <c r="M571" s="23">
        <f>K571*12*I558</f>
        <v>10883.351999999999</v>
      </c>
    </row>
    <row r="572" spans="1:13">
      <c r="A572" s="8" t="s">
        <v>25</v>
      </c>
      <c r="H572" s="10"/>
      <c r="J572" s="10"/>
      <c r="L572" s="10"/>
      <c r="M572" s="23"/>
    </row>
    <row r="573" spans="1:13">
      <c r="A573" s="8" t="s">
        <v>175</v>
      </c>
      <c r="H573" s="10"/>
      <c r="I573" t="s">
        <v>176</v>
      </c>
      <c r="J573" s="10"/>
      <c r="K573" s="450">
        <v>0.5</v>
      </c>
      <c r="L573" s="451"/>
      <c r="M573" s="23">
        <f>K573*12*I558</f>
        <v>9382.2000000000007</v>
      </c>
    </row>
    <row r="574" spans="1:13">
      <c r="A574" s="8" t="s">
        <v>69</v>
      </c>
      <c r="H574" s="10"/>
      <c r="I574" t="s">
        <v>80</v>
      </c>
      <c r="J574" s="10"/>
      <c r="L574" s="10"/>
      <c r="M574" s="23"/>
    </row>
    <row r="575" spans="1:13">
      <c r="A575" s="8" t="s">
        <v>84</v>
      </c>
      <c r="H575" s="10"/>
      <c r="I575" t="s">
        <v>26</v>
      </c>
      <c r="J575" s="10"/>
      <c r="K575" s="450">
        <v>0.04</v>
      </c>
      <c r="L575" s="451"/>
      <c r="M575" s="23">
        <f>K575*12*I558</f>
        <v>750.57600000000002</v>
      </c>
    </row>
    <row r="576" spans="1:13">
      <c r="A576" s="459" t="s">
        <v>27</v>
      </c>
      <c r="B576" s="460"/>
      <c r="C576" s="460"/>
      <c r="D576" s="460"/>
      <c r="E576" s="460"/>
      <c r="F576" s="460"/>
      <c r="G576" s="460"/>
      <c r="H576" s="461"/>
      <c r="J576" s="10"/>
      <c r="K576" s="462">
        <f>K577+K578+K579</f>
        <v>0.79</v>
      </c>
      <c r="L576" s="463"/>
      <c r="M576" s="33">
        <f>M577+M578+M579</f>
        <v>14823.876000000002</v>
      </c>
    </row>
    <row r="577" spans="1:13">
      <c r="A577" s="8" t="s">
        <v>85</v>
      </c>
      <c r="H577" s="10"/>
      <c r="I577" t="s">
        <v>24</v>
      </c>
      <c r="J577" s="10"/>
      <c r="K577" s="450">
        <v>0.23</v>
      </c>
      <c r="L577" s="451"/>
      <c r="M577" s="23">
        <f>K577*12*I558</f>
        <v>4315.8120000000008</v>
      </c>
    </row>
    <row r="578" spans="1:13">
      <c r="A578" s="8" t="s">
        <v>177</v>
      </c>
      <c r="H578" s="10"/>
      <c r="I578" t="s">
        <v>81</v>
      </c>
      <c r="J578" s="10"/>
      <c r="K578" s="450">
        <v>0.06</v>
      </c>
      <c r="L578" s="451"/>
      <c r="M578" s="23">
        <f>K578*12*I558</f>
        <v>1125.864</v>
      </c>
    </row>
    <row r="579" spans="1:13">
      <c r="A579" s="8" t="s">
        <v>87</v>
      </c>
      <c r="H579" s="10"/>
      <c r="I579" t="s">
        <v>22</v>
      </c>
      <c r="J579" s="10"/>
      <c r="K579" s="450">
        <v>0.5</v>
      </c>
      <c r="L579" s="451"/>
      <c r="M579" s="23">
        <f>K579*12*I558</f>
        <v>9382.2000000000007</v>
      </c>
    </row>
    <row r="580" spans="1:13" ht="15.75">
      <c r="A580" s="438" t="s">
        <v>28</v>
      </c>
      <c r="B580" s="439"/>
      <c r="C580" s="439"/>
      <c r="D580" s="439"/>
      <c r="E580" s="439"/>
      <c r="F580" s="439"/>
      <c r="G580" s="439"/>
      <c r="H580" s="440"/>
      <c r="I580" s="34"/>
      <c r="J580" s="29"/>
      <c r="K580" s="486">
        <f>K581+K582+K584+K586+K587</f>
        <v>2.1599999999999993</v>
      </c>
      <c r="L580" s="487"/>
      <c r="M580" s="35">
        <f>M581+M582+M584+M586+M587</f>
        <v>40531.103999999999</v>
      </c>
    </row>
    <row r="581" spans="1:13">
      <c r="A581" s="36" t="s">
        <v>56</v>
      </c>
      <c r="B581" s="37"/>
      <c r="C581" s="38"/>
      <c r="D581" s="38"/>
      <c r="E581" s="38"/>
      <c r="F581" s="38"/>
      <c r="G581" s="38"/>
      <c r="H581" s="10"/>
      <c r="I581" s="434" t="s">
        <v>30</v>
      </c>
      <c r="J581" s="435"/>
      <c r="K581" s="457">
        <v>0.59</v>
      </c>
      <c r="L581" s="458"/>
      <c r="M581" s="23">
        <f>K581*12*I558</f>
        <v>11070.996000000001</v>
      </c>
    </row>
    <row r="582" spans="1:13">
      <c r="A582" s="36" t="s">
        <v>31</v>
      </c>
      <c r="B582" s="37"/>
      <c r="C582" s="38"/>
      <c r="D582" s="38"/>
      <c r="E582" s="38"/>
      <c r="F582" s="38"/>
      <c r="G582" s="38"/>
      <c r="H582" s="10"/>
      <c r="I582" s="434" t="s">
        <v>57</v>
      </c>
      <c r="J582" s="435"/>
      <c r="K582" s="448">
        <v>1.4</v>
      </c>
      <c r="L582" s="449"/>
      <c r="M582" s="23">
        <f>K582*12*I558</f>
        <v>26270.159999999996</v>
      </c>
    </row>
    <row r="583" spans="1:13">
      <c r="A583" s="36" t="s">
        <v>33</v>
      </c>
      <c r="B583" s="37"/>
      <c r="C583" s="38"/>
      <c r="D583" s="38"/>
      <c r="E583" s="38"/>
      <c r="F583" s="38"/>
      <c r="G583" s="38"/>
      <c r="H583" s="10"/>
      <c r="I583" s="39"/>
      <c r="J583" s="12"/>
      <c r="K583" s="163"/>
      <c r="L583" s="146"/>
      <c r="M583" s="23"/>
    </row>
    <row r="584" spans="1:13">
      <c r="A584" s="36" t="s">
        <v>34</v>
      </c>
      <c r="B584" s="37"/>
      <c r="C584" s="38"/>
      <c r="D584" s="38"/>
      <c r="E584" s="38"/>
      <c r="F584" s="38"/>
      <c r="G584" s="38"/>
      <c r="H584" s="10"/>
      <c r="I584" s="434" t="s">
        <v>35</v>
      </c>
      <c r="J584" s="435"/>
      <c r="K584" s="448">
        <v>0.11</v>
      </c>
      <c r="L584" s="449"/>
      <c r="M584" s="23">
        <f>K584*12*I558</f>
        <v>2064.0840000000003</v>
      </c>
    </row>
    <row r="585" spans="1:13">
      <c r="A585" s="36" t="s">
        <v>36</v>
      </c>
      <c r="B585" s="37"/>
      <c r="C585" s="38"/>
      <c r="D585" s="38"/>
      <c r="E585" s="38"/>
      <c r="F585" s="38"/>
      <c r="G585" s="38"/>
      <c r="H585" s="10"/>
      <c r="I585" s="39"/>
      <c r="J585" s="12"/>
      <c r="K585" s="163"/>
      <c r="L585" s="146"/>
      <c r="M585" s="23"/>
    </row>
    <row r="586" spans="1:13">
      <c r="A586" s="36" t="s">
        <v>37</v>
      </c>
      <c r="B586" s="37"/>
      <c r="C586" s="38"/>
      <c r="D586" s="38"/>
      <c r="E586" s="38"/>
      <c r="F586" s="38"/>
      <c r="G586" s="38"/>
      <c r="H586" s="10"/>
      <c r="I586" s="434" t="s">
        <v>19</v>
      </c>
      <c r="J586" s="435"/>
      <c r="K586" s="448">
        <v>0.03</v>
      </c>
      <c r="L586" s="449"/>
      <c r="M586" s="23">
        <f>K586*12*I558</f>
        <v>562.93200000000002</v>
      </c>
    </row>
    <row r="587" spans="1:13">
      <c r="A587" s="42" t="s">
        <v>168</v>
      </c>
      <c r="B587" s="37"/>
      <c r="C587" s="38"/>
      <c r="D587" s="38"/>
      <c r="E587" s="38"/>
      <c r="F587" s="38"/>
      <c r="G587" s="38"/>
      <c r="H587" s="10"/>
      <c r="I587" s="434" t="s">
        <v>19</v>
      </c>
      <c r="J587" s="435"/>
      <c r="K587" s="436">
        <v>0.03</v>
      </c>
      <c r="L587" s="437"/>
      <c r="M587" s="21">
        <f>K587*12*I558</f>
        <v>562.93200000000002</v>
      </c>
    </row>
    <row r="588" spans="1:13" ht="15.75">
      <c r="A588" s="438" t="s">
        <v>169</v>
      </c>
      <c r="B588" s="439"/>
      <c r="C588" s="439"/>
      <c r="D588" s="439"/>
      <c r="E588" s="439"/>
      <c r="F588" s="439"/>
      <c r="G588" s="439"/>
      <c r="H588" s="440"/>
      <c r="I588" s="198" t="s">
        <v>55</v>
      </c>
      <c r="J588" s="29"/>
      <c r="K588" s="441">
        <v>0.17</v>
      </c>
      <c r="L588" s="442"/>
      <c r="M588" s="35">
        <f>K588*12*I558</f>
        <v>3189.9480000000003</v>
      </c>
    </row>
    <row r="589" spans="1:13" ht="16.5" thickBot="1">
      <c r="A589" s="443" t="s">
        <v>39</v>
      </c>
      <c r="B589" s="444"/>
      <c r="C589" s="444"/>
      <c r="D589" s="444"/>
      <c r="E589" s="444"/>
      <c r="F589" s="444"/>
      <c r="G589" s="444"/>
      <c r="H589" s="445"/>
      <c r="I589" s="2"/>
      <c r="J589" s="4"/>
      <c r="K589" s="446">
        <f>2.5+3.1</f>
        <v>5.6</v>
      </c>
      <c r="L589" s="447"/>
      <c r="M589" s="48">
        <f>K589*12*I558</f>
        <v>105080.63999999998</v>
      </c>
    </row>
    <row r="590" spans="1:13" ht="15.75" thickBot="1">
      <c r="A590" s="424" t="s">
        <v>40</v>
      </c>
      <c r="B590" s="425"/>
      <c r="C590" s="425"/>
      <c r="D590" s="425"/>
      <c r="E590" s="425"/>
      <c r="F590" s="425"/>
      <c r="G590" s="425"/>
      <c r="H590" s="426"/>
      <c r="I590" s="199"/>
      <c r="J590" s="200"/>
      <c r="K590" s="427">
        <f>K560+K561+K565+K568+K569+K588+K580+K589</f>
        <v>22.979999999999997</v>
      </c>
      <c r="L590" s="428"/>
      <c r="M590" s="106">
        <f>M558+M565+M568+M569+M580+M588+M589</f>
        <v>431205.91200000001</v>
      </c>
    </row>
    <row r="591" spans="1:13" ht="15.75" thickBot="1">
      <c r="A591" s="134" t="s">
        <v>77</v>
      </c>
      <c r="B591" s="135"/>
      <c r="C591" s="135"/>
      <c r="D591" s="135"/>
      <c r="E591" s="135"/>
      <c r="F591" s="135"/>
      <c r="G591" s="135"/>
      <c r="H591" s="136"/>
      <c r="I591" s="199"/>
      <c r="J591" s="200"/>
      <c r="K591" s="427">
        <v>13.97</v>
      </c>
      <c r="L591" s="428"/>
      <c r="M591" s="106">
        <f>M592+M593</f>
        <v>262138.66800000003</v>
      </c>
    </row>
    <row r="592" spans="1:13">
      <c r="A592" s="429" t="s">
        <v>78</v>
      </c>
      <c r="B592" s="430"/>
      <c r="C592" s="430"/>
      <c r="D592" s="430"/>
      <c r="E592" s="430"/>
      <c r="F592" s="430"/>
      <c r="G592" s="430"/>
      <c r="H592" s="431"/>
      <c r="I592" s="78"/>
      <c r="J592" s="105"/>
      <c r="K592" s="488">
        <v>11.41</v>
      </c>
      <c r="L592" s="489"/>
      <c r="M592" s="80">
        <f>K592*12*I558</f>
        <v>214101.80400000003</v>
      </c>
    </row>
    <row r="593" spans="1:13" ht="15.75" thickBot="1">
      <c r="A593" s="191" t="s">
        <v>79</v>
      </c>
      <c r="B593" s="192"/>
      <c r="C593" s="192"/>
      <c r="D593" s="192"/>
      <c r="E593" s="192"/>
      <c r="F593" s="192"/>
      <c r="G593" s="192"/>
      <c r="H593" s="193"/>
      <c r="I593" s="201"/>
      <c r="J593" s="202"/>
      <c r="K593" s="490">
        <v>2.56</v>
      </c>
      <c r="L593" s="491"/>
      <c r="M593" s="86">
        <f>K593*12*I558</f>
        <v>48036.864000000001</v>
      </c>
    </row>
    <row r="594" spans="1:13">
      <c r="A594" s="499" t="s">
        <v>43</v>
      </c>
      <c r="B594" s="500"/>
      <c r="C594" s="500"/>
      <c r="D594" s="500"/>
      <c r="E594" s="500"/>
      <c r="F594" s="500"/>
      <c r="G594" s="500"/>
      <c r="H594" s="501"/>
      <c r="I594" s="15"/>
      <c r="J594" s="16"/>
      <c r="K594" s="502">
        <v>1.39</v>
      </c>
      <c r="L594" s="503"/>
      <c r="M594" s="21">
        <f>K594*12*I558</f>
        <v>26082.516</v>
      </c>
    </row>
    <row r="595" spans="1:13" ht="15.75">
      <c r="A595" s="140" t="s">
        <v>52</v>
      </c>
      <c r="B595" s="141"/>
      <c r="C595" s="141"/>
      <c r="D595" s="141"/>
      <c r="E595" s="141"/>
      <c r="F595" s="141"/>
      <c r="G595" s="141"/>
      <c r="H595" s="142"/>
      <c r="I595" s="34"/>
      <c r="J595" s="29"/>
      <c r="K595" s="486">
        <v>0</v>
      </c>
      <c r="L595" s="487"/>
      <c r="M595" s="21">
        <f>K595*12*I558</f>
        <v>0</v>
      </c>
    </row>
    <row r="596" spans="1:13" ht="15.75">
      <c r="A596" s="140" t="s">
        <v>45</v>
      </c>
      <c r="B596" s="141"/>
      <c r="C596" s="141"/>
      <c r="D596" s="141"/>
      <c r="E596" s="141"/>
      <c r="F596" s="141"/>
      <c r="G596" s="141"/>
      <c r="H596" s="142"/>
      <c r="I596" s="34"/>
      <c r="J596" s="29"/>
      <c r="K596" s="486">
        <v>0.06</v>
      </c>
      <c r="L596" s="487"/>
      <c r="M596" s="21">
        <f>K596*12*I558</f>
        <v>1125.864</v>
      </c>
    </row>
    <row r="597" spans="1:13" ht="16.5" thickBot="1">
      <c r="A597" s="137" t="s">
        <v>46</v>
      </c>
      <c r="B597" s="138"/>
      <c r="C597" s="138"/>
      <c r="D597" s="138"/>
      <c r="E597" s="138"/>
      <c r="F597" s="138"/>
      <c r="G597" s="138"/>
      <c r="H597" s="139"/>
      <c r="I597" s="3"/>
      <c r="J597" s="4"/>
      <c r="K597" s="446">
        <v>0.99</v>
      </c>
      <c r="L597" s="447"/>
      <c r="M597" s="23">
        <f>K597*12*I558</f>
        <v>18576.755999999998</v>
      </c>
    </row>
    <row r="598" spans="1:13" ht="15.75" thickBot="1">
      <c r="A598" s="424" t="s">
        <v>47</v>
      </c>
      <c r="B598" s="425"/>
      <c r="C598" s="425"/>
      <c r="D598" s="425"/>
      <c r="E598" s="425"/>
      <c r="F598" s="425"/>
      <c r="G598" s="425"/>
      <c r="H598" s="426"/>
      <c r="I598" s="199"/>
      <c r="J598" s="200"/>
      <c r="K598" s="427">
        <f>K590+K594+K592+K595+K596+K597+K593</f>
        <v>39.390000000000008</v>
      </c>
      <c r="L598" s="428"/>
      <c r="M598" s="106">
        <f>M590+M592+M594+M595+M596+M597+M593</f>
        <v>739129.71600000001</v>
      </c>
    </row>
    <row r="599" spans="1:13">
      <c r="M599" s="1"/>
    </row>
    <row r="600" spans="1:13">
      <c r="A600" s="481" t="s">
        <v>0</v>
      </c>
      <c r="B600" s="481"/>
      <c r="C600" s="481"/>
      <c r="D600" s="481"/>
      <c r="E600" s="481"/>
      <c r="F600" s="481"/>
      <c r="G600" s="481"/>
      <c r="H600" s="481"/>
      <c r="I600" s="481"/>
      <c r="J600" s="481"/>
      <c r="K600" s="481"/>
      <c r="L600" s="481"/>
      <c r="M600" s="1"/>
    </row>
    <row r="601" spans="1:13">
      <c r="A601" s="482" t="s">
        <v>1</v>
      </c>
      <c r="B601" s="482"/>
      <c r="C601" s="482"/>
      <c r="D601" s="482"/>
      <c r="E601" s="482"/>
      <c r="F601" s="482"/>
      <c r="G601" s="482"/>
      <c r="H601" s="482"/>
      <c r="I601" s="482"/>
      <c r="J601" s="482"/>
      <c r="K601" s="482"/>
      <c r="L601" s="482"/>
      <c r="M601" s="482"/>
    </row>
    <row r="602" spans="1:13">
      <c r="A602" s="483" t="s">
        <v>191</v>
      </c>
      <c r="B602" s="483"/>
      <c r="C602" s="483"/>
      <c r="D602" s="483"/>
      <c r="E602" s="483"/>
      <c r="F602" s="483"/>
      <c r="G602" s="483"/>
      <c r="H602" s="483"/>
      <c r="I602" s="483"/>
      <c r="J602" s="483"/>
      <c r="K602" s="483"/>
      <c r="L602" s="483"/>
      <c r="M602" s="483"/>
    </row>
    <row r="603" spans="1:13">
      <c r="A603" s="2"/>
      <c r="B603" s="3"/>
      <c r="C603" s="3" t="s">
        <v>2</v>
      </c>
      <c r="D603" s="3"/>
      <c r="E603" s="3"/>
      <c r="F603" s="3"/>
      <c r="G603" s="3"/>
      <c r="H603" s="4"/>
      <c r="I603" s="3" t="s">
        <v>3</v>
      </c>
      <c r="J603" s="4"/>
      <c r="K603" s="5" t="s">
        <v>4</v>
      </c>
      <c r="L603" s="6"/>
      <c r="M603" s="7"/>
    </row>
    <row r="604" spans="1:13">
      <c r="A604" s="8"/>
      <c r="B604" s="9"/>
      <c r="C604" s="9"/>
      <c r="D604" s="9"/>
      <c r="E604" s="9"/>
      <c r="F604" s="9"/>
      <c r="G604" s="9"/>
      <c r="H604" s="10"/>
      <c r="I604" s="9"/>
      <c r="J604" s="10"/>
      <c r="K604" s="11" t="s">
        <v>5</v>
      </c>
      <c r="L604" s="12"/>
      <c r="M604" s="13" t="s">
        <v>6</v>
      </c>
    </row>
    <row r="605" spans="1:13">
      <c r="A605" s="14"/>
      <c r="B605" s="15"/>
      <c r="C605" s="15"/>
      <c r="D605" s="15"/>
      <c r="E605" s="15"/>
      <c r="F605" s="15"/>
      <c r="G605" s="15"/>
      <c r="H605" s="16"/>
      <c r="I605" s="472" t="s">
        <v>7</v>
      </c>
      <c r="J605" s="473"/>
      <c r="K605" s="15" t="s">
        <v>8</v>
      </c>
      <c r="L605" s="16"/>
      <c r="M605" s="17" t="s">
        <v>9</v>
      </c>
    </row>
    <row r="606" spans="1:13">
      <c r="A606" s="474" t="s">
        <v>159</v>
      </c>
      <c r="B606" s="475"/>
      <c r="C606" s="475"/>
      <c r="D606" s="475"/>
      <c r="E606" s="475"/>
      <c r="F606" s="475"/>
      <c r="G606" s="475"/>
      <c r="H606" s="476"/>
      <c r="I606" s="477">
        <v>364.1</v>
      </c>
      <c r="J606" s="478"/>
      <c r="K606" s="479">
        <f>K608+K609</f>
        <v>9.75</v>
      </c>
      <c r="L606" s="480"/>
      <c r="M606" s="21">
        <f>M608+M609</f>
        <v>42599.700000000004</v>
      </c>
    </row>
    <row r="607" spans="1:13">
      <c r="A607" s="22" t="s">
        <v>10</v>
      </c>
      <c r="F607" s="9"/>
      <c r="H607" s="10"/>
      <c r="J607" s="10"/>
      <c r="L607" s="10"/>
      <c r="M607" s="23"/>
    </row>
    <row r="608" spans="1:13">
      <c r="A608" s="22" t="s">
        <v>11</v>
      </c>
      <c r="F608" s="9"/>
      <c r="H608" s="10"/>
      <c r="J608" s="10"/>
      <c r="K608" s="450">
        <v>5.36</v>
      </c>
      <c r="L608" s="451"/>
      <c r="M608" s="23">
        <f>K608*I606*12</f>
        <v>23418.912000000004</v>
      </c>
    </row>
    <row r="609" spans="1:13">
      <c r="A609" s="22" t="s">
        <v>12</v>
      </c>
      <c r="B609" s="24"/>
      <c r="C609" s="24"/>
      <c r="D609" s="24"/>
      <c r="E609" s="24"/>
      <c r="F609" s="25"/>
      <c r="G609" s="24"/>
      <c r="H609" s="26"/>
      <c r="J609" s="10"/>
      <c r="K609" s="450">
        <v>4.3899999999999997</v>
      </c>
      <c r="L609" s="451"/>
      <c r="M609" s="23">
        <f>K609*I606*12</f>
        <v>19180.788</v>
      </c>
    </row>
    <row r="610" spans="1:13">
      <c r="A610" s="131"/>
      <c r="B610" s="47"/>
      <c r="C610" s="47"/>
      <c r="D610" s="47"/>
      <c r="E610" s="47"/>
      <c r="F610" s="47"/>
      <c r="G610" s="47"/>
      <c r="H610" s="27"/>
      <c r="I610" s="15"/>
      <c r="J610" s="16"/>
      <c r="K610" s="15"/>
      <c r="L610" s="16"/>
      <c r="M610" s="21"/>
    </row>
    <row r="611" spans="1:13">
      <c r="A611" s="464" t="s">
        <v>13</v>
      </c>
      <c r="B611" s="465"/>
      <c r="C611" s="465"/>
      <c r="D611" s="465"/>
      <c r="E611" s="465"/>
      <c r="F611" s="465"/>
      <c r="G611" s="465"/>
      <c r="H611" s="466"/>
      <c r="I611" s="89" t="s">
        <v>14</v>
      </c>
      <c r="J611" s="88"/>
      <c r="K611" s="9"/>
      <c r="L611" s="10"/>
      <c r="M611" s="23"/>
    </row>
    <row r="612" spans="1:13">
      <c r="A612" s="8"/>
      <c r="B612" s="9"/>
      <c r="C612" s="9"/>
      <c r="D612" s="9"/>
      <c r="E612" s="9"/>
      <c r="F612" s="9"/>
      <c r="G612" s="9"/>
      <c r="H612" s="10"/>
      <c r="I612" s="89" t="s">
        <v>15</v>
      </c>
      <c r="J612" s="88"/>
      <c r="K612" s="9"/>
      <c r="L612" s="10"/>
      <c r="M612" s="23"/>
    </row>
    <row r="613" spans="1:13">
      <c r="A613" s="8"/>
      <c r="B613" s="9"/>
      <c r="C613" s="9"/>
      <c r="D613" s="9"/>
      <c r="E613" s="9"/>
      <c r="F613" s="9"/>
      <c r="G613" s="9"/>
      <c r="H613" s="10"/>
      <c r="I613" s="89" t="s">
        <v>16</v>
      </c>
      <c r="J613" s="88"/>
      <c r="K613" s="462">
        <v>1.31</v>
      </c>
      <c r="L613" s="463"/>
      <c r="M613" s="23">
        <f>K613*12*I606</f>
        <v>5723.652000000001</v>
      </c>
    </row>
    <row r="614" spans="1:13">
      <c r="A614" s="8"/>
      <c r="B614" s="9"/>
      <c r="C614" s="9"/>
      <c r="D614" s="9"/>
      <c r="E614" s="9"/>
      <c r="F614" s="9"/>
      <c r="G614" s="9"/>
      <c r="H614" s="10"/>
      <c r="I614" s="89" t="s">
        <v>17</v>
      </c>
      <c r="J614" s="88"/>
      <c r="K614" s="9"/>
      <c r="L614" s="10"/>
      <c r="M614" s="23"/>
    </row>
    <row r="615" spans="1:13">
      <c r="A615" s="14"/>
      <c r="B615" s="15"/>
      <c r="C615" s="15"/>
      <c r="D615" s="15"/>
      <c r="E615" s="15"/>
      <c r="F615" s="15"/>
      <c r="G615" s="15"/>
      <c r="H615" s="16"/>
      <c r="I615" s="90" t="s">
        <v>18</v>
      </c>
      <c r="J615" s="91"/>
      <c r="K615" s="15"/>
      <c r="L615" s="16"/>
      <c r="M615" s="21"/>
    </row>
    <row r="616" spans="1:13">
      <c r="A616" s="494" t="s">
        <v>20</v>
      </c>
      <c r="B616" s="495"/>
      <c r="C616" s="495"/>
      <c r="D616" s="495"/>
      <c r="E616" s="495"/>
      <c r="F616" s="495"/>
      <c r="G616" s="495"/>
      <c r="H616" s="496"/>
      <c r="I616" s="31"/>
      <c r="J616" s="10"/>
      <c r="K616" s="470">
        <f>K617+K623</f>
        <v>1.9100000000000001</v>
      </c>
      <c r="L616" s="471"/>
      <c r="M616" s="32">
        <f>M617+M623</f>
        <v>8345.1720000000023</v>
      </c>
    </row>
    <row r="617" spans="1:13">
      <c r="A617" s="459" t="s">
        <v>21</v>
      </c>
      <c r="B617" s="460"/>
      <c r="C617" s="460"/>
      <c r="D617" s="460"/>
      <c r="E617" s="460"/>
      <c r="F617" s="460"/>
      <c r="G617" s="460"/>
      <c r="H617" s="461"/>
      <c r="J617" s="10"/>
      <c r="K617" s="462">
        <f>K618+K620+K622</f>
        <v>1.1200000000000001</v>
      </c>
      <c r="L617" s="463"/>
      <c r="M617" s="33">
        <f>M618+M620+M622</f>
        <v>4893.5040000000008</v>
      </c>
    </row>
    <row r="618" spans="1:13">
      <c r="A618" s="8" t="s">
        <v>174</v>
      </c>
      <c r="H618" s="10"/>
      <c r="I618" t="s">
        <v>24</v>
      </c>
      <c r="J618" s="10"/>
      <c r="K618" s="450">
        <v>0.57999999999999996</v>
      </c>
      <c r="L618" s="451"/>
      <c r="M618" s="23">
        <f>K618*12*I606</f>
        <v>2534.136</v>
      </c>
    </row>
    <row r="619" spans="1:13">
      <c r="A619" s="8" t="s">
        <v>25</v>
      </c>
      <c r="H619" s="10"/>
      <c r="J619" s="10"/>
      <c r="L619" s="10"/>
      <c r="M619" s="23"/>
    </row>
    <row r="620" spans="1:13">
      <c r="A620" s="8" t="s">
        <v>175</v>
      </c>
      <c r="H620" s="10"/>
      <c r="I620" t="s">
        <v>176</v>
      </c>
      <c r="J620" s="10"/>
      <c r="K620" s="450">
        <v>0.5</v>
      </c>
      <c r="L620" s="451"/>
      <c r="M620" s="23">
        <f>K620*12*I606</f>
        <v>2184.6000000000004</v>
      </c>
    </row>
    <row r="621" spans="1:13">
      <c r="A621" s="8" t="s">
        <v>69</v>
      </c>
      <c r="H621" s="10"/>
      <c r="I621" t="s">
        <v>80</v>
      </c>
      <c r="J621" s="10"/>
      <c r="L621" s="10"/>
      <c r="M621" s="23"/>
    </row>
    <row r="622" spans="1:13">
      <c r="A622" s="8" t="s">
        <v>84</v>
      </c>
      <c r="H622" s="10"/>
      <c r="I622" t="s">
        <v>26</v>
      </c>
      <c r="J622" s="10"/>
      <c r="K622" s="450">
        <v>0.04</v>
      </c>
      <c r="L622" s="451"/>
      <c r="M622" s="23">
        <f>K622*12*I606</f>
        <v>174.768</v>
      </c>
    </row>
    <row r="623" spans="1:13">
      <c r="A623" s="459" t="s">
        <v>27</v>
      </c>
      <c r="B623" s="460"/>
      <c r="C623" s="460"/>
      <c r="D623" s="460"/>
      <c r="E623" s="460"/>
      <c r="F623" s="460"/>
      <c r="G623" s="460"/>
      <c r="H623" s="461"/>
      <c r="J623" s="10"/>
      <c r="K623" s="462">
        <f>K624+K625+K626</f>
        <v>0.79</v>
      </c>
      <c r="L623" s="463"/>
      <c r="M623" s="33">
        <f>M624+M625+M626</f>
        <v>3451.6680000000006</v>
      </c>
    </row>
    <row r="624" spans="1:13">
      <c r="A624" s="8" t="s">
        <v>85</v>
      </c>
      <c r="H624" s="10"/>
      <c r="I624" t="s">
        <v>24</v>
      </c>
      <c r="J624" s="10"/>
      <c r="K624" s="450">
        <v>0.23</v>
      </c>
      <c r="L624" s="451"/>
      <c r="M624" s="23">
        <f>K624*12*I606</f>
        <v>1004.9160000000002</v>
      </c>
    </row>
    <row r="625" spans="1:13">
      <c r="A625" s="8" t="s">
        <v>177</v>
      </c>
      <c r="H625" s="10"/>
      <c r="I625" t="s">
        <v>81</v>
      </c>
      <c r="J625" s="10"/>
      <c r="K625" s="450">
        <v>0.06</v>
      </c>
      <c r="L625" s="451"/>
      <c r="M625" s="23">
        <f>K625*12*I606</f>
        <v>262.15199999999999</v>
      </c>
    </row>
    <row r="626" spans="1:13">
      <c r="A626" s="8" t="s">
        <v>87</v>
      </c>
      <c r="H626" s="10"/>
      <c r="I626" t="s">
        <v>22</v>
      </c>
      <c r="J626" s="10"/>
      <c r="K626" s="450">
        <v>0.5</v>
      </c>
      <c r="L626" s="451"/>
      <c r="M626" s="23">
        <f>K626*12*I606</f>
        <v>2184.6000000000004</v>
      </c>
    </row>
    <row r="627" spans="1:13" ht="15.75">
      <c r="A627" s="438" t="s">
        <v>28</v>
      </c>
      <c r="B627" s="439"/>
      <c r="C627" s="439"/>
      <c r="D627" s="439"/>
      <c r="E627" s="439"/>
      <c r="F627" s="439"/>
      <c r="G627" s="439"/>
      <c r="H627" s="440"/>
      <c r="I627" s="34"/>
      <c r="J627" s="29"/>
      <c r="K627" s="486">
        <f>K628+K629+K631+K633+K634</f>
        <v>2.1599999999999993</v>
      </c>
      <c r="L627" s="487"/>
      <c r="M627" s="35">
        <f>M628+M629+M631+M633+M634</f>
        <v>9437.4719999999979</v>
      </c>
    </row>
    <row r="628" spans="1:13">
      <c r="A628" s="36" t="s">
        <v>56</v>
      </c>
      <c r="B628" s="37"/>
      <c r="C628" s="38"/>
      <c r="D628" s="38"/>
      <c r="E628" s="38"/>
      <c r="F628" s="38"/>
      <c r="G628" s="38"/>
      <c r="H628" s="10"/>
      <c r="I628" s="434" t="s">
        <v>30</v>
      </c>
      <c r="J628" s="435"/>
      <c r="K628" s="457">
        <v>0.59</v>
      </c>
      <c r="L628" s="458"/>
      <c r="M628" s="23">
        <f>K628*12*I606</f>
        <v>2577.828</v>
      </c>
    </row>
    <row r="629" spans="1:13">
      <c r="A629" s="36" t="s">
        <v>31</v>
      </c>
      <c r="B629" s="37"/>
      <c r="C629" s="38"/>
      <c r="D629" s="38"/>
      <c r="E629" s="38"/>
      <c r="F629" s="38"/>
      <c r="G629" s="38"/>
      <c r="H629" s="10"/>
      <c r="I629" s="434" t="s">
        <v>57</v>
      </c>
      <c r="J629" s="435"/>
      <c r="K629" s="448">
        <v>1.4</v>
      </c>
      <c r="L629" s="449"/>
      <c r="M629" s="23">
        <f>K629*12*I606</f>
        <v>6116.8799999999992</v>
      </c>
    </row>
    <row r="630" spans="1:13">
      <c r="A630" s="36" t="s">
        <v>33</v>
      </c>
      <c r="B630" s="37"/>
      <c r="C630" s="38"/>
      <c r="D630" s="38"/>
      <c r="E630" s="38"/>
      <c r="F630" s="38"/>
      <c r="G630" s="38"/>
      <c r="H630" s="10"/>
      <c r="I630" s="39"/>
      <c r="J630" s="12"/>
      <c r="K630" s="163"/>
      <c r="L630" s="146"/>
      <c r="M630" s="23"/>
    </row>
    <row r="631" spans="1:13">
      <c r="A631" s="36" t="s">
        <v>34</v>
      </c>
      <c r="B631" s="37"/>
      <c r="C631" s="38"/>
      <c r="D631" s="38"/>
      <c r="E631" s="38"/>
      <c r="F631" s="38"/>
      <c r="G631" s="38"/>
      <c r="H631" s="10"/>
      <c r="I631" s="434" t="s">
        <v>35</v>
      </c>
      <c r="J631" s="435"/>
      <c r="K631" s="448">
        <v>0.11</v>
      </c>
      <c r="L631" s="449"/>
      <c r="M631" s="23">
        <f>K631*12*I606</f>
        <v>480.61200000000008</v>
      </c>
    </row>
    <row r="632" spans="1:13">
      <c r="A632" s="36" t="s">
        <v>36</v>
      </c>
      <c r="B632" s="37"/>
      <c r="C632" s="38"/>
      <c r="D632" s="38"/>
      <c r="E632" s="38"/>
      <c r="F632" s="38"/>
      <c r="G632" s="38"/>
      <c r="H632" s="10"/>
      <c r="I632" s="39"/>
      <c r="J632" s="12"/>
      <c r="K632" s="163"/>
      <c r="L632" s="146"/>
      <c r="M632" s="23"/>
    </row>
    <row r="633" spans="1:13">
      <c r="A633" s="36" t="s">
        <v>37</v>
      </c>
      <c r="B633" s="37"/>
      <c r="C633" s="38"/>
      <c r="D633" s="38"/>
      <c r="E633" s="38"/>
      <c r="F633" s="38"/>
      <c r="G633" s="38"/>
      <c r="H633" s="10"/>
      <c r="I633" s="434" t="s">
        <v>19</v>
      </c>
      <c r="J633" s="435"/>
      <c r="K633" s="448">
        <v>0.03</v>
      </c>
      <c r="L633" s="449"/>
      <c r="M633" s="23">
        <f>K633*12*I606</f>
        <v>131.07599999999999</v>
      </c>
    </row>
    <row r="634" spans="1:13">
      <c r="A634" s="42" t="s">
        <v>168</v>
      </c>
      <c r="B634" s="37"/>
      <c r="C634" s="38"/>
      <c r="D634" s="38"/>
      <c r="E634" s="38"/>
      <c r="F634" s="38"/>
      <c r="G634" s="38"/>
      <c r="H634" s="10"/>
      <c r="I634" s="434" t="s">
        <v>19</v>
      </c>
      <c r="J634" s="435"/>
      <c r="K634" s="436">
        <v>0.03</v>
      </c>
      <c r="L634" s="437"/>
      <c r="M634" s="21">
        <f>K634*12*I606</f>
        <v>131.07599999999999</v>
      </c>
    </row>
    <row r="635" spans="1:13" ht="15.75">
      <c r="A635" s="438" t="s">
        <v>169</v>
      </c>
      <c r="B635" s="439"/>
      <c r="C635" s="439"/>
      <c r="D635" s="439"/>
      <c r="E635" s="439"/>
      <c r="F635" s="439"/>
      <c r="G635" s="439"/>
      <c r="H635" s="440"/>
      <c r="I635" s="198" t="s">
        <v>55</v>
      </c>
      <c r="J635" s="29"/>
      <c r="K635" s="441">
        <v>0.17</v>
      </c>
      <c r="L635" s="442"/>
      <c r="M635" s="35">
        <f>K635*12*I606</f>
        <v>742.76400000000001</v>
      </c>
    </row>
    <row r="636" spans="1:13" ht="16.5" thickBot="1">
      <c r="A636" s="443" t="s">
        <v>39</v>
      </c>
      <c r="B636" s="444"/>
      <c r="C636" s="444"/>
      <c r="D636" s="444"/>
      <c r="E636" s="444"/>
      <c r="F636" s="444"/>
      <c r="G636" s="444"/>
      <c r="H636" s="445"/>
      <c r="I636" s="2"/>
      <c r="J636" s="4"/>
      <c r="K636" s="446">
        <f>2.5+3.1</f>
        <v>5.6</v>
      </c>
      <c r="L636" s="447"/>
      <c r="M636" s="48">
        <f>K636*12*I606</f>
        <v>24467.519999999997</v>
      </c>
    </row>
    <row r="637" spans="1:13" ht="15.75" thickBot="1">
      <c r="A637" s="424" t="s">
        <v>40</v>
      </c>
      <c r="B637" s="425"/>
      <c r="C637" s="425"/>
      <c r="D637" s="425"/>
      <c r="E637" s="425"/>
      <c r="F637" s="425"/>
      <c r="G637" s="425"/>
      <c r="H637" s="426"/>
      <c r="I637" s="199"/>
      <c r="J637" s="200"/>
      <c r="K637" s="427">
        <f>K608+K609+K613+K616+K635+K627+K636</f>
        <v>20.9</v>
      </c>
      <c r="L637" s="428"/>
      <c r="M637" s="106">
        <f>M606+M613+M616+M627+M635+M636</f>
        <v>91316.28</v>
      </c>
    </row>
    <row r="638" spans="1:13" ht="15.75" thickBot="1">
      <c r="A638" s="134" t="s">
        <v>77</v>
      </c>
      <c r="B638" s="135"/>
      <c r="C638" s="135"/>
      <c r="D638" s="135"/>
      <c r="E638" s="135"/>
      <c r="F638" s="135"/>
      <c r="G638" s="135"/>
      <c r="H638" s="136"/>
      <c r="I638" s="199"/>
      <c r="J638" s="200"/>
      <c r="K638" s="427">
        <v>15.91</v>
      </c>
      <c r="L638" s="428"/>
      <c r="M638" s="106">
        <f>M639+M640</f>
        <v>69513.972000000009</v>
      </c>
    </row>
    <row r="639" spans="1:13">
      <c r="A639" s="429" t="s">
        <v>78</v>
      </c>
      <c r="B639" s="430"/>
      <c r="C639" s="430"/>
      <c r="D639" s="430"/>
      <c r="E639" s="430"/>
      <c r="F639" s="430"/>
      <c r="G639" s="430"/>
      <c r="H639" s="431"/>
      <c r="I639" s="78"/>
      <c r="J639" s="105"/>
      <c r="K639" s="511">
        <v>10.07</v>
      </c>
      <c r="L639" s="512"/>
      <c r="M639" s="80">
        <f>K639*12*I606</f>
        <v>43997.844000000005</v>
      </c>
    </row>
    <row r="640" spans="1:13" ht="15.75" thickBot="1">
      <c r="A640" s="191" t="s">
        <v>79</v>
      </c>
      <c r="B640" s="192"/>
      <c r="C640" s="192"/>
      <c r="D640" s="192"/>
      <c r="E640" s="192"/>
      <c r="F640" s="192"/>
      <c r="G640" s="192"/>
      <c r="H640" s="193"/>
      <c r="I640" s="201"/>
      <c r="J640" s="202"/>
      <c r="K640" s="509">
        <v>5.84</v>
      </c>
      <c r="L640" s="510"/>
      <c r="M640" s="86">
        <f>K640*12*I606</f>
        <v>25516.128000000001</v>
      </c>
    </row>
    <row r="641" spans="1:13" ht="15.75">
      <c r="A641" s="150" t="s">
        <v>45</v>
      </c>
      <c r="B641" s="151"/>
      <c r="C641" s="151"/>
      <c r="D641" s="151"/>
      <c r="E641" s="151"/>
      <c r="F641" s="151"/>
      <c r="G641" s="151"/>
      <c r="H641" s="152"/>
      <c r="I641" s="15"/>
      <c r="J641" s="16"/>
      <c r="K641" s="455">
        <v>7.0000000000000007E-2</v>
      </c>
      <c r="L641" s="456"/>
      <c r="M641" s="21">
        <f>K641*12*I606</f>
        <v>305.84400000000005</v>
      </c>
    </row>
    <row r="642" spans="1:13" ht="16.5" thickBot="1">
      <c r="A642" s="137" t="s">
        <v>46</v>
      </c>
      <c r="B642" s="138"/>
      <c r="C642" s="138"/>
      <c r="D642" s="138"/>
      <c r="E642" s="138"/>
      <c r="F642" s="138"/>
      <c r="G642" s="138"/>
      <c r="H642" s="139"/>
      <c r="I642" s="3"/>
      <c r="J642" s="4"/>
      <c r="K642" s="446">
        <v>0.17</v>
      </c>
      <c r="L642" s="447"/>
      <c r="M642" s="23">
        <f>K642*12*I606</f>
        <v>742.76400000000001</v>
      </c>
    </row>
    <row r="643" spans="1:13" ht="15.75" thickBot="1">
      <c r="A643" s="424" t="s">
        <v>47</v>
      </c>
      <c r="B643" s="425"/>
      <c r="C643" s="425"/>
      <c r="D643" s="425"/>
      <c r="E643" s="425"/>
      <c r="F643" s="425"/>
      <c r="G643" s="425"/>
      <c r="H643" s="426"/>
      <c r="I643" s="199"/>
      <c r="J643" s="200"/>
      <c r="K643" s="427">
        <f>K637+K639+K641+K642+K640</f>
        <v>37.049999999999997</v>
      </c>
      <c r="L643" s="428"/>
      <c r="M643" s="106">
        <f>M637+M639+M641+M642+M640</f>
        <v>161878.86000000002</v>
      </c>
    </row>
    <row r="644" spans="1:13">
      <c r="M644" s="1"/>
    </row>
    <row r="645" spans="1:13">
      <c r="A645" s="481" t="s">
        <v>0</v>
      </c>
      <c r="B645" s="481"/>
      <c r="C645" s="481"/>
      <c r="D645" s="481"/>
      <c r="E645" s="481"/>
      <c r="F645" s="481"/>
      <c r="G645" s="481"/>
      <c r="H645" s="481"/>
      <c r="I645" s="481"/>
      <c r="J645" s="481"/>
      <c r="K645" s="481"/>
      <c r="L645" s="481"/>
      <c r="M645" s="1"/>
    </row>
    <row r="646" spans="1:13">
      <c r="A646" s="482" t="s">
        <v>1</v>
      </c>
      <c r="B646" s="482"/>
      <c r="C646" s="482"/>
      <c r="D646" s="482"/>
      <c r="E646" s="482"/>
      <c r="F646" s="482"/>
      <c r="G646" s="482"/>
      <c r="H646" s="482"/>
      <c r="I646" s="482"/>
      <c r="J646" s="482"/>
      <c r="K646" s="482"/>
      <c r="L646" s="482"/>
      <c r="M646" s="482"/>
    </row>
    <row r="647" spans="1:13">
      <c r="A647" s="483" t="s">
        <v>192</v>
      </c>
      <c r="B647" s="483"/>
      <c r="C647" s="483"/>
      <c r="D647" s="483"/>
      <c r="E647" s="483"/>
      <c r="F647" s="483"/>
      <c r="G647" s="483"/>
      <c r="H647" s="483"/>
      <c r="I647" s="483"/>
      <c r="J647" s="483"/>
      <c r="K647" s="483"/>
      <c r="L647" s="483"/>
      <c r="M647" s="483"/>
    </row>
    <row r="648" spans="1:13">
      <c r="A648" s="2"/>
      <c r="B648" s="3"/>
      <c r="C648" s="3" t="s">
        <v>2</v>
      </c>
      <c r="D648" s="3"/>
      <c r="E648" s="3"/>
      <c r="F648" s="3"/>
      <c r="G648" s="3"/>
      <c r="H648" s="4"/>
      <c r="I648" s="3" t="s">
        <v>3</v>
      </c>
      <c r="J648" s="4"/>
      <c r="K648" s="5" t="s">
        <v>4</v>
      </c>
      <c r="L648" s="6"/>
      <c r="M648" s="7"/>
    </row>
    <row r="649" spans="1:13">
      <c r="A649" s="8"/>
      <c r="B649" s="9"/>
      <c r="C649" s="9"/>
      <c r="D649" s="9"/>
      <c r="E649" s="9"/>
      <c r="F649" s="9"/>
      <c r="G649" s="9"/>
      <c r="H649" s="10"/>
      <c r="I649" s="9"/>
      <c r="J649" s="10"/>
      <c r="K649" s="11" t="s">
        <v>5</v>
      </c>
      <c r="L649" s="12"/>
      <c r="M649" s="13" t="s">
        <v>6</v>
      </c>
    </row>
    <row r="650" spans="1:13">
      <c r="A650" s="14"/>
      <c r="B650" s="15"/>
      <c r="C650" s="15"/>
      <c r="D650" s="15"/>
      <c r="E650" s="15"/>
      <c r="F650" s="15"/>
      <c r="G650" s="15"/>
      <c r="H650" s="16"/>
      <c r="I650" s="472" t="s">
        <v>7</v>
      </c>
      <c r="J650" s="473"/>
      <c r="K650" s="15" t="s">
        <v>8</v>
      </c>
      <c r="L650" s="16"/>
      <c r="M650" s="17" t="s">
        <v>9</v>
      </c>
    </row>
    <row r="651" spans="1:13">
      <c r="A651" s="474" t="s">
        <v>159</v>
      </c>
      <c r="B651" s="475"/>
      <c r="C651" s="475"/>
      <c r="D651" s="475"/>
      <c r="E651" s="475"/>
      <c r="F651" s="475"/>
      <c r="G651" s="475"/>
      <c r="H651" s="476"/>
      <c r="I651" s="477">
        <v>276</v>
      </c>
      <c r="J651" s="478"/>
      <c r="K651" s="479">
        <f>K653+K654</f>
        <v>9.75</v>
      </c>
      <c r="L651" s="480"/>
      <c r="M651" s="21">
        <f>M653+M654</f>
        <v>32292</v>
      </c>
    </row>
    <row r="652" spans="1:13">
      <c r="A652" s="22" t="s">
        <v>10</v>
      </c>
      <c r="F652" s="9"/>
      <c r="H652" s="10"/>
      <c r="J652" s="10"/>
      <c r="L652" s="10"/>
      <c r="M652" s="23"/>
    </row>
    <row r="653" spans="1:13">
      <c r="A653" s="22" t="s">
        <v>11</v>
      </c>
      <c r="F653" s="9"/>
      <c r="H653" s="10"/>
      <c r="J653" s="10"/>
      <c r="K653" s="450">
        <v>5.36</v>
      </c>
      <c r="L653" s="451"/>
      <c r="M653" s="23">
        <f>K653*I651*12</f>
        <v>17752.32</v>
      </c>
    </row>
    <row r="654" spans="1:13">
      <c r="A654" s="22" t="s">
        <v>12</v>
      </c>
      <c r="B654" s="24"/>
      <c r="C654" s="24"/>
      <c r="D654" s="24"/>
      <c r="E654" s="24"/>
      <c r="F654" s="25"/>
      <c r="G654" s="24"/>
      <c r="H654" s="26"/>
      <c r="J654" s="10"/>
      <c r="K654" s="450">
        <v>4.3899999999999997</v>
      </c>
      <c r="L654" s="451"/>
      <c r="M654" s="23">
        <f>K654*I651*12</f>
        <v>14539.679999999998</v>
      </c>
    </row>
    <row r="655" spans="1:13">
      <c r="A655" s="131"/>
      <c r="B655" s="47"/>
      <c r="C655" s="47"/>
      <c r="D655" s="47"/>
      <c r="E655" s="47"/>
      <c r="F655" s="47"/>
      <c r="G655" s="47"/>
      <c r="H655" s="27"/>
      <c r="I655" s="15"/>
      <c r="J655" s="16"/>
      <c r="K655" s="15"/>
      <c r="L655" s="16"/>
      <c r="M655" s="21"/>
    </row>
    <row r="656" spans="1:13">
      <c r="A656" s="464" t="s">
        <v>13</v>
      </c>
      <c r="B656" s="465"/>
      <c r="C656" s="465"/>
      <c r="D656" s="465"/>
      <c r="E656" s="465"/>
      <c r="F656" s="465"/>
      <c r="G656" s="465"/>
      <c r="H656" s="466"/>
      <c r="I656" s="89" t="s">
        <v>14</v>
      </c>
      <c r="J656" s="88"/>
      <c r="K656" s="9"/>
      <c r="L656" s="10"/>
      <c r="M656" s="23"/>
    </row>
    <row r="657" spans="1:13">
      <c r="A657" s="8"/>
      <c r="B657" s="9"/>
      <c r="C657" s="9"/>
      <c r="D657" s="9"/>
      <c r="E657" s="9"/>
      <c r="F657" s="9"/>
      <c r="G657" s="9"/>
      <c r="H657" s="10"/>
      <c r="I657" s="89" t="s">
        <v>15</v>
      </c>
      <c r="J657" s="88"/>
      <c r="K657" s="9"/>
      <c r="L657" s="10"/>
      <c r="M657" s="23"/>
    </row>
    <row r="658" spans="1:13">
      <c r="A658" s="8"/>
      <c r="B658" s="9"/>
      <c r="C658" s="9"/>
      <c r="D658" s="9"/>
      <c r="E658" s="9"/>
      <c r="F658" s="9"/>
      <c r="G658" s="9"/>
      <c r="H658" s="10"/>
      <c r="I658" s="89" t="s">
        <v>16</v>
      </c>
      <c r="J658" s="88"/>
      <c r="K658" s="462">
        <v>1.31</v>
      </c>
      <c r="L658" s="463"/>
      <c r="M658" s="23">
        <f>K658*12*I651</f>
        <v>4338.72</v>
      </c>
    </row>
    <row r="659" spans="1:13">
      <c r="A659" s="8"/>
      <c r="B659" s="9"/>
      <c r="C659" s="9"/>
      <c r="D659" s="9"/>
      <c r="E659" s="9"/>
      <c r="F659" s="9"/>
      <c r="G659" s="9"/>
      <c r="H659" s="10"/>
      <c r="I659" s="89" t="s">
        <v>17</v>
      </c>
      <c r="J659" s="88"/>
      <c r="K659" s="9"/>
      <c r="L659" s="10"/>
      <c r="M659" s="23"/>
    </row>
    <row r="660" spans="1:13">
      <c r="A660" s="14"/>
      <c r="B660" s="15"/>
      <c r="C660" s="15"/>
      <c r="D660" s="15"/>
      <c r="E660" s="15"/>
      <c r="F660" s="15"/>
      <c r="G660" s="15"/>
      <c r="H660" s="16"/>
      <c r="I660" s="90" t="s">
        <v>18</v>
      </c>
      <c r="J660" s="91"/>
      <c r="K660" s="15"/>
      <c r="L660" s="16"/>
      <c r="M660" s="21"/>
    </row>
    <row r="661" spans="1:13">
      <c r="A661" s="474" t="s">
        <v>67</v>
      </c>
      <c r="B661" s="475"/>
      <c r="C661" s="475"/>
      <c r="D661" s="475"/>
      <c r="E661" s="475"/>
      <c r="F661" s="475"/>
      <c r="G661" s="475"/>
      <c r="H661" s="476"/>
      <c r="I661" s="28" t="s">
        <v>19</v>
      </c>
      <c r="J661" s="29"/>
      <c r="K661" s="486">
        <v>1.82</v>
      </c>
      <c r="L661" s="487"/>
      <c r="M661" s="30">
        <f>K661*12*I651</f>
        <v>6027.84</v>
      </c>
    </row>
    <row r="662" spans="1:13" ht="15.75">
      <c r="A662" s="438" t="s">
        <v>28</v>
      </c>
      <c r="B662" s="439"/>
      <c r="C662" s="439"/>
      <c r="D662" s="439"/>
      <c r="E662" s="439"/>
      <c r="F662" s="439"/>
      <c r="G662" s="439"/>
      <c r="H662" s="440"/>
      <c r="I662" s="34"/>
      <c r="J662" s="29"/>
      <c r="K662" s="486">
        <f>K663+K664+K666+K668+K669</f>
        <v>2.1599999999999993</v>
      </c>
      <c r="L662" s="487"/>
      <c r="M662" s="35">
        <f>M663+M664+M666+M668+M669</f>
        <v>7153.9199999999983</v>
      </c>
    </row>
    <row r="663" spans="1:13">
      <c r="A663" s="36" t="s">
        <v>56</v>
      </c>
      <c r="B663" s="37"/>
      <c r="C663" s="38"/>
      <c r="D663" s="38"/>
      <c r="E663" s="38"/>
      <c r="F663" s="38"/>
      <c r="G663" s="38"/>
      <c r="H663" s="10"/>
      <c r="I663" s="434" t="s">
        <v>30</v>
      </c>
      <c r="J663" s="435"/>
      <c r="K663" s="457">
        <v>0.59</v>
      </c>
      <c r="L663" s="458"/>
      <c r="M663" s="23">
        <f>K663*12*I651</f>
        <v>1954.08</v>
      </c>
    </row>
    <row r="664" spans="1:13">
      <c r="A664" s="36" t="s">
        <v>31</v>
      </c>
      <c r="B664" s="37"/>
      <c r="C664" s="38"/>
      <c r="D664" s="38"/>
      <c r="E664" s="38"/>
      <c r="F664" s="38"/>
      <c r="G664" s="38"/>
      <c r="H664" s="10"/>
      <c r="I664" s="434" t="s">
        <v>57</v>
      </c>
      <c r="J664" s="435"/>
      <c r="K664" s="448">
        <v>1.4</v>
      </c>
      <c r="L664" s="449"/>
      <c r="M664" s="23">
        <f>K664*12*I651</f>
        <v>4636.7999999999993</v>
      </c>
    </row>
    <row r="665" spans="1:13">
      <c r="A665" s="36" t="s">
        <v>33</v>
      </c>
      <c r="B665" s="37"/>
      <c r="C665" s="38"/>
      <c r="D665" s="38"/>
      <c r="E665" s="38"/>
      <c r="F665" s="38"/>
      <c r="G665" s="38"/>
      <c r="H665" s="10"/>
      <c r="I665" s="39"/>
      <c r="J665" s="12"/>
      <c r="K665" s="163"/>
      <c r="L665" s="146"/>
      <c r="M665" s="23"/>
    </row>
    <row r="666" spans="1:13">
      <c r="A666" s="36" t="s">
        <v>34</v>
      </c>
      <c r="B666" s="37"/>
      <c r="C666" s="38"/>
      <c r="D666" s="38"/>
      <c r="E666" s="38"/>
      <c r="F666" s="38"/>
      <c r="G666" s="38"/>
      <c r="H666" s="10"/>
      <c r="I666" s="434" t="s">
        <v>35</v>
      </c>
      <c r="J666" s="435"/>
      <c r="K666" s="448">
        <v>0.11</v>
      </c>
      <c r="L666" s="449"/>
      <c r="M666" s="23">
        <f>K666*12*I651</f>
        <v>364.32</v>
      </c>
    </row>
    <row r="667" spans="1:13">
      <c r="A667" s="36" t="s">
        <v>36</v>
      </c>
      <c r="B667" s="37"/>
      <c r="C667" s="38"/>
      <c r="D667" s="38"/>
      <c r="E667" s="38"/>
      <c r="F667" s="38"/>
      <c r="G667" s="38"/>
      <c r="H667" s="10"/>
      <c r="I667" s="39"/>
      <c r="J667" s="12"/>
      <c r="K667" s="163"/>
      <c r="L667" s="146"/>
      <c r="M667" s="23"/>
    </row>
    <row r="668" spans="1:13">
      <c r="A668" s="36" t="s">
        <v>37</v>
      </c>
      <c r="B668" s="37"/>
      <c r="C668" s="38"/>
      <c r="D668" s="38"/>
      <c r="E668" s="38"/>
      <c r="F668" s="38"/>
      <c r="G668" s="38"/>
      <c r="H668" s="10"/>
      <c r="I668" s="434" t="s">
        <v>19</v>
      </c>
      <c r="J668" s="435"/>
      <c r="K668" s="448">
        <v>0.03</v>
      </c>
      <c r="L668" s="449"/>
      <c r="M668" s="23">
        <f>K668*12*I651</f>
        <v>99.36</v>
      </c>
    </row>
    <row r="669" spans="1:13">
      <c r="A669" s="42" t="s">
        <v>168</v>
      </c>
      <c r="B669" s="37"/>
      <c r="C669" s="38"/>
      <c r="D669" s="38"/>
      <c r="E669" s="38"/>
      <c r="F669" s="38"/>
      <c r="G669" s="38"/>
      <c r="H669" s="10"/>
      <c r="I669" s="434" t="s">
        <v>19</v>
      </c>
      <c r="J669" s="435"/>
      <c r="K669" s="436">
        <v>0.03</v>
      </c>
      <c r="L669" s="437"/>
      <c r="M669" s="21">
        <f>K669*12*I651</f>
        <v>99.36</v>
      </c>
    </row>
    <row r="670" spans="1:13" ht="15.75">
      <c r="A670" s="438" t="s">
        <v>169</v>
      </c>
      <c r="B670" s="439"/>
      <c r="C670" s="439"/>
      <c r="D670" s="439"/>
      <c r="E670" s="439"/>
      <c r="F670" s="439"/>
      <c r="G670" s="439"/>
      <c r="H670" s="440"/>
      <c r="I670" s="198" t="s">
        <v>55</v>
      </c>
      <c r="J670" s="29"/>
      <c r="K670" s="441">
        <v>0.17</v>
      </c>
      <c r="L670" s="442"/>
      <c r="M670" s="35">
        <f>K670*12*I651</f>
        <v>563.04</v>
      </c>
    </row>
    <row r="671" spans="1:13" ht="16.5" thickBot="1">
      <c r="A671" s="443" t="s">
        <v>39</v>
      </c>
      <c r="B671" s="444"/>
      <c r="C671" s="444"/>
      <c r="D671" s="444"/>
      <c r="E671" s="444"/>
      <c r="F671" s="444"/>
      <c r="G671" s="444"/>
      <c r="H671" s="445"/>
      <c r="I671" s="2"/>
      <c r="J671" s="4"/>
      <c r="K671" s="446">
        <f>2.5+3.1</f>
        <v>5.6</v>
      </c>
      <c r="L671" s="447"/>
      <c r="M671" s="48">
        <f>K671*12*I651</f>
        <v>18547.199999999997</v>
      </c>
    </row>
    <row r="672" spans="1:13" ht="15.75" thickBot="1">
      <c r="A672" s="424" t="s">
        <v>40</v>
      </c>
      <c r="B672" s="425"/>
      <c r="C672" s="425"/>
      <c r="D672" s="425"/>
      <c r="E672" s="425"/>
      <c r="F672" s="425"/>
      <c r="G672" s="425"/>
      <c r="H672" s="426"/>
      <c r="I672" s="199"/>
      <c r="J672" s="200"/>
      <c r="K672" s="427">
        <f>K653+K654+K658+K661+K670+K662+K671</f>
        <v>20.810000000000002</v>
      </c>
      <c r="L672" s="428"/>
      <c r="M672" s="106">
        <f>M651+M658+M661+M662+M670+M671</f>
        <v>68922.720000000001</v>
      </c>
    </row>
    <row r="673" spans="1:13" ht="15.75" thickBot="1">
      <c r="A673" s="134" t="s">
        <v>77</v>
      </c>
      <c r="B673" s="135"/>
      <c r="C673" s="135"/>
      <c r="D673" s="135"/>
      <c r="E673" s="135"/>
      <c r="F673" s="135"/>
      <c r="G673" s="135"/>
      <c r="H673" s="136"/>
      <c r="I673" s="199"/>
      <c r="J673" s="200"/>
      <c r="K673" s="427">
        <v>15.48</v>
      </c>
      <c r="L673" s="428"/>
      <c r="M673" s="106">
        <f>M674+M677</f>
        <v>51269.760000000002</v>
      </c>
    </row>
    <row r="674" spans="1:13">
      <c r="A674" s="429" t="s">
        <v>78</v>
      </c>
      <c r="B674" s="430"/>
      <c r="C674" s="430"/>
      <c r="D674" s="430"/>
      <c r="E674" s="430"/>
      <c r="F674" s="430"/>
      <c r="G674" s="430"/>
      <c r="H674" s="431"/>
      <c r="I674" s="78"/>
      <c r="J674" s="105"/>
      <c r="K674" s="488">
        <v>12.64</v>
      </c>
      <c r="L674" s="489"/>
      <c r="M674" s="80">
        <f>K674*12*I651</f>
        <v>41863.68</v>
      </c>
    </row>
    <row r="675" spans="1:13" hidden="1">
      <c r="A675" s="210" t="s">
        <v>41</v>
      </c>
      <c r="B675" s="211"/>
      <c r="C675" s="211"/>
      <c r="D675" s="211"/>
      <c r="E675" s="211"/>
      <c r="F675" s="211"/>
      <c r="G675" s="211"/>
      <c r="H675" s="212"/>
      <c r="I675" s="213"/>
      <c r="J675" s="214"/>
      <c r="K675" s="515"/>
      <c r="L675" s="516"/>
      <c r="M675" s="92" t="e">
        <f>K675*12*#REF!</f>
        <v>#REF!</v>
      </c>
    </row>
    <row r="676" spans="1:13" ht="15.75" hidden="1">
      <c r="A676" s="517" t="s">
        <v>42</v>
      </c>
      <c r="B676" s="518"/>
      <c r="C676" s="518"/>
      <c r="D676" s="518"/>
      <c r="E676" s="518"/>
      <c r="F676" s="518"/>
      <c r="G676" s="518"/>
      <c r="H676" s="519"/>
      <c r="I676" s="213"/>
      <c r="J676" s="215"/>
      <c r="K676" s="520"/>
      <c r="L676" s="521"/>
      <c r="M676" s="92" t="e">
        <f>K676*12*#REF!</f>
        <v>#REF!</v>
      </c>
    </row>
    <row r="677" spans="1:13" ht="16.5" thickBot="1">
      <c r="A677" s="147" t="s">
        <v>79</v>
      </c>
      <c r="B677" s="148"/>
      <c r="C677" s="148"/>
      <c r="D677" s="148"/>
      <c r="E677" s="148"/>
      <c r="F677" s="148"/>
      <c r="G677" s="148"/>
      <c r="H677" s="149"/>
      <c r="I677" s="84"/>
      <c r="J677" s="85"/>
      <c r="K677" s="522">
        <v>2.84</v>
      </c>
      <c r="L677" s="523"/>
      <c r="M677" s="86">
        <f>K677*12*I651</f>
        <v>9406.08</v>
      </c>
    </row>
    <row r="678" spans="1:13" ht="15.75">
      <c r="A678" s="150" t="s">
        <v>45</v>
      </c>
      <c r="B678" s="151"/>
      <c r="C678" s="151"/>
      <c r="D678" s="151"/>
      <c r="E678" s="151"/>
      <c r="F678" s="151"/>
      <c r="G678" s="151"/>
      <c r="H678" s="152"/>
      <c r="I678" s="15"/>
      <c r="J678" s="16"/>
      <c r="K678" s="455">
        <v>0.05</v>
      </c>
      <c r="L678" s="456"/>
      <c r="M678" s="21">
        <f>K678*12*I651</f>
        <v>165.60000000000002</v>
      </c>
    </row>
    <row r="679" spans="1:13" ht="16.5" thickBot="1">
      <c r="A679" s="137" t="s">
        <v>46</v>
      </c>
      <c r="B679" s="138"/>
      <c r="C679" s="138"/>
      <c r="D679" s="138"/>
      <c r="E679" s="138"/>
      <c r="F679" s="138"/>
      <c r="G679" s="138"/>
      <c r="H679" s="139"/>
      <c r="I679" s="3"/>
      <c r="J679" s="4"/>
      <c r="K679" s="446">
        <v>0.18</v>
      </c>
      <c r="L679" s="447"/>
      <c r="M679" s="23">
        <f>K679*12*I651</f>
        <v>596.16000000000008</v>
      </c>
    </row>
    <row r="680" spans="1:13" ht="15.75" thickBot="1">
      <c r="A680" s="424" t="s">
        <v>47</v>
      </c>
      <c r="B680" s="425"/>
      <c r="C680" s="425"/>
      <c r="D680" s="425"/>
      <c r="E680" s="425"/>
      <c r="F680" s="425"/>
      <c r="G680" s="425"/>
      <c r="H680" s="426"/>
      <c r="I680" s="199"/>
      <c r="J680" s="200"/>
      <c r="K680" s="427">
        <f>K672+K674+K676+K678+K679+K675+K677</f>
        <v>36.519999999999996</v>
      </c>
      <c r="L680" s="428"/>
      <c r="M680" s="106">
        <f>M672+M674+M678+M679+M677</f>
        <v>120954.24000000001</v>
      </c>
    </row>
    <row r="681" spans="1:13">
      <c r="M681" s="1"/>
    </row>
    <row r="682" spans="1:13">
      <c r="A682" s="481" t="s">
        <v>0</v>
      </c>
      <c r="B682" s="481"/>
      <c r="C682" s="481"/>
      <c r="D682" s="481"/>
      <c r="E682" s="481"/>
      <c r="F682" s="481"/>
      <c r="G682" s="481"/>
      <c r="H682" s="481"/>
      <c r="I682" s="481"/>
      <c r="J682" s="481"/>
      <c r="K682" s="481"/>
      <c r="L682" s="481"/>
      <c r="M682" s="1"/>
    </row>
    <row r="683" spans="1:13">
      <c r="A683" s="482" t="s">
        <v>1</v>
      </c>
      <c r="B683" s="482"/>
      <c r="C683" s="482"/>
      <c r="D683" s="482"/>
      <c r="E683" s="482"/>
      <c r="F683" s="482"/>
      <c r="G683" s="482"/>
      <c r="H683" s="482"/>
      <c r="I683" s="482"/>
      <c r="J683" s="482"/>
      <c r="K683" s="482"/>
      <c r="L683" s="482"/>
      <c r="M683" s="482"/>
    </row>
    <row r="684" spans="1:13">
      <c r="A684" s="483" t="s">
        <v>193</v>
      </c>
      <c r="B684" s="483"/>
      <c r="C684" s="483"/>
      <c r="D684" s="483"/>
      <c r="E684" s="483"/>
      <c r="F684" s="483"/>
      <c r="G684" s="483"/>
      <c r="H684" s="483"/>
      <c r="I684" s="483"/>
      <c r="J684" s="483"/>
      <c r="K684" s="483"/>
      <c r="L684" s="483"/>
      <c r="M684" s="483"/>
    </row>
    <row r="685" spans="1:13">
      <c r="A685" s="2"/>
      <c r="B685" s="3"/>
      <c r="C685" s="3" t="s">
        <v>2</v>
      </c>
      <c r="D685" s="3"/>
      <c r="E685" s="3"/>
      <c r="F685" s="3"/>
      <c r="G685" s="3"/>
      <c r="H685" s="4"/>
      <c r="I685" s="3" t="s">
        <v>3</v>
      </c>
      <c r="J685" s="4"/>
      <c r="K685" s="5" t="s">
        <v>4</v>
      </c>
      <c r="L685" s="6"/>
      <c r="M685" s="7"/>
    </row>
    <row r="686" spans="1:13">
      <c r="A686" s="8"/>
      <c r="B686" s="9"/>
      <c r="C686" s="9"/>
      <c r="D686" s="9"/>
      <c r="E686" s="9"/>
      <c r="F686" s="9"/>
      <c r="G686" s="9"/>
      <c r="H686" s="10"/>
      <c r="I686" s="9"/>
      <c r="J686" s="10"/>
      <c r="K686" s="11" t="s">
        <v>5</v>
      </c>
      <c r="L686" s="12"/>
      <c r="M686" s="13" t="s">
        <v>6</v>
      </c>
    </row>
    <row r="687" spans="1:13">
      <c r="A687" s="14"/>
      <c r="B687" s="15"/>
      <c r="C687" s="15"/>
      <c r="D687" s="15"/>
      <c r="E687" s="15"/>
      <c r="F687" s="15"/>
      <c r="G687" s="15"/>
      <c r="H687" s="16"/>
      <c r="I687" s="472" t="s">
        <v>7</v>
      </c>
      <c r="J687" s="473"/>
      <c r="K687" s="15" t="s">
        <v>8</v>
      </c>
      <c r="L687" s="16"/>
      <c r="M687" s="17" t="s">
        <v>9</v>
      </c>
    </row>
    <row r="688" spans="1:13">
      <c r="A688" s="474" t="s">
        <v>159</v>
      </c>
      <c r="B688" s="475"/>
      <c r="C688" s="475"/>
      <c r="D688" s="475"/>
      <c r="E688" s="475"/>
      <c r="F688" s="475"/>
      <c r="G688" s="475"/>
      <c r="H688" s="476"/>
      <c r="I688" s="477">
        <v>360.8</v>
      </c>
      <c r="J688" s="478"/>
      <c r="K688" s="479">
        <f>K690+K691</f>
        <v>9.75</v>
      </c>
      <c r="L688" s="480"/>
      <c r="M688" s="21">
        <f>M690+M691</f>
        <v>42213.600000000006</v>
      </c>
    </row>
    <row r="689" spans="1:13">
      <c r="A689" s="22" t="s">
        <v>10</v>
      </c>
      <c r="F689" s="9"/>
      <c r="H689" s="10"/>
      <c r="J689" s="10"/>
      <c r="L689" s="10"/>
      <c r="M689" s="23"/>
    </row>
    <row r="690" spans="1:13">
      <c r="A690" s="22" t="s">
        <v>11</v>
      </c>
      <c r="F690" s="9"/>
      <c r="H690" s="10"/>
      <c r="J690" s="10"/>
      <c r="K690" s="450">
        <v>5.36</v>
      </c>
      <c r="L690" s="451"/>
      <c r="M690" s="23">
        <f>K690*I688*12</f>
        <v>23206.656000000003</v>
      </c>
    </row>
    <row r="691" spans="1:13">
      <c r="A691" s="22" t="s">
        <v>12</v>
      </c>
      <c r="B691" s="24"/>
      <c r="C691" s="24"/>
      <c r="D691" s="24"/>
      <c r="E691" s="24"/>
      <c r="F691" s="25"/>
      <c r="G691" s="24"/>
      <c r="H691" s="26"/>
      <c r="J691" s="10"/>
      <c r="K691" s="450">
        <v>4.3899999999999997</v>
      </c>
      <c r="L691" s="451"/>
      <c r="M691" s="23">
        <f>K691*I688*12</f>
        <v>19006.944</v>
      </c>
    </row>
    <row r="692" spans="1:13">
      <c r="A692" s="131"/>
      <c r="B692" s="47"/>
      <c r="C692" s="47"/>
      <c r="D692" s="47"/>
      <c r="E692" s="47"/>
      <c r="F692" s="47"/>
      <c r="G692" s="47"/>
      <c r="H692" s="27"/>
      <c r="I692" s="15"/>
      <c r="J692" s="16"/>
      <c r="K692" s="15"/>
      <c r="L692" s="16"/>
      <c r="M692" s="21"/>
    </row>
    <row r="693" spans="1:13">
      <c r="A693" s="464" t="s">
        <v>13</v>
      </c>
      <c r="B693" s="465"/>
      <c r="C693" s="465"/>
      <c r="D693" s="465"/>
      <c r="E693" s="465"/>
      <c r="F693" s="465"/>
      <c r="G693" s="465"/>
      <c r="H693" s="466"/>
      <c r="I693" s="89" t="s">
        <v>14</v>
      </c>
      <c r="J693" s="88"/>
      <c r="K693" s="9"/>
      <c r="L693" s="10"/>
      <c r="M693" s="23"/>
    </row>
    <row r="694" spans="1:13">
      <c r="A694" s="8"/>
      <c r="B694" s="9"/>
      <c r="C694" s="9"/>
      <c r="D694" s="9"/>
      <c r="E694" s="9"/>
      <c r="F694" s="9"/>
      <c r="G694" s="9"/>
      <c r="H694" s="10"/>
      <c r="I694" s="89" t="s">
        <v>15</v>
      </c>
      <c r="J694" s="88"/>
      <c r="K694" s="9"/>
      <c r="L694" s="10"/>
      <c r="M694" s="23"/>
    </row>
    <row r="695" spans="1:13">
      <c r="A695" s="8"/>
      <c r="B695" s="9"/>
      <c r="C695" s="9"/>
      <c r="D695" s="9"/>
      <c r="E695" s="9"/>
      <c r="F695" s="9"/>
      <c r="G695" s="9"/>
      <c r="H695" s="10"/>
      <c r="I695" s="89" t="s">
        <v>16</v>
      </c>
      <c r="J695" s="88"/>
      <c r="K695" s="462">
        <v>1.31</v>
      </c>
      <c r="L695" s="463"/>
      <c r="M695" s="23">
        <f>K695*12*I688</f>
        <v>5671.7760000000007</v>
      </c>
    </row>
    <row r="696" spans="1:13">
      <c r="A696" s="8"/>
      <c r="B696" s="9"/>
      <c r="C696" s="9"/>
      <c r="D696" s="9"/>
      <c r="E696" s="9"/>
      <c r="F696" s="9"/>
      <c r="G696" s="9"/>
      <c r="H696" s="10"/>
      <c r="I696" s="89" t="s">
        <v>17</v>
      </c>
      <c r="J696" s="88"/>
      <c r="K696" s="9"/>
      <c r="L696" s="10"/>
      <c r="M696" s="23"/>
    </row>
    <row r="697" spans="1:13">
      <c r="A697" s="14"/>
      <c r="B697" s="15"/>
      <c r="C697" s="15"/>
      <c r="D697" s="15"/>
      <c r="E697" s="15"/>
      <c r="F697" s="15"/>
      <c r="G697" s="15"/>
      <c r="H697" s="16"/>
      <c r="I697" s="90" t="s">
        <v>18</v>
      </c>
      <c r="J697" s="91"/>
      <c r="K697" s="15"/>
      <c r="L697" s="16"/>
      <c r="M697" s="21"/>
    </row>
    <row r="698" spans="1:13">
      <c r="A698" s="474" t="s">
        <v>67</v>
      </c>
      <c r="B698" s="475"/>
      <c r="C698" s="475"/>
      <c r="D698" s="475"/>
      <c r="E698" s="475"/>
      <c r="F698" s="475"/>
      <c r="G698" s="475"/>
      <c r="H698" s="476"/>
      <c r="I698" s="28" t="s">
        <v>19</v>
      </c>
      <c r="J698" s="29"/>
      <c r="K698" s="486">
        <v>3.01</v>
      </c>
      <c r="L698" s="487"/>
      <c r="M698" s="30">
        <f>K698*12*I688</f>
        <v>13032.096</v>
      </c>
    </row>
    <row r="699" spans="1:13" ht="15.75">
      <c r="A699" s="438" t="s">
        <v>28</v>
      </c>
      <c r="B699" s="439"/>
      <c r="C699" s="439"/>
      <c r="D699" s="439"/>
      <c r="E699" s="439"/>
      <c r="F699" s="439"/>
      <c r="G699" s="439"/>
      <c r="H699" s="440"/>
      <c r="I699" s="34"/>
      <c r="J699" s="29"/>
      <c r="K699" s="486">
        <f>K700+K701+K703+K705+K706</f>
        <v>2.1599999999999993</v>
      </c>
      <c r="L699" s="487"/>
      <c r="M699" s="35">
        <f>M700+M701+M703+M705+M706</f>
        <v>9351.9359999999997</v>
      </c>
    </row>
    <row r="700" spans="1:13">
      <c r="A700" s="36" t="s">
        <v>56</v>
      </c>
      <c r="B700" s="37"/>
      <c r="C700" s="38"/>
      <c r="D700" s="38"/>
      <c r="E700" s="38"/>
      <c r="F700" s="38"/>
      <c r="G700" s="38"/>
      <c r="H700" s="10"/>
      <c r="I700" s="434" t="s">
        <v>30</v>
      </c>
      <c r="J700" s="435"/>
      <c r="K700" s="457">
        <v>0.59</v>
      </c>
      <c r="L700" s="458"/>
      <c r="M700" s="23">
        <f>K700*12*I688</f>
        <v>2554.4639999999999</v>
      </c>
    </row>
    <row r="701" spans="1:13">
      <c r="A701" s="36" t="s">
        <v>31</v>
      </c>
      <c r="B701" s="37"/>
      <c r="C701" s="38"/>
      <c r="D701" s="38"/>
      <c r="E701" s="38"/>
      <c r="F701" s="38"/>
      <c r="G701" s="38"/>
      <c r="H701" s="10"/>
      <c r="I701" s="434" t="s">
        <v>57</v>
      </c>
      <c r="J701" s="435"/>
      <c r="K701" s="448">
        <v>1.4</v>
      </c>
      <c r="L701" s="449"/>
      <c r="M701" s="23">
        <f>K701*12*I688</f>
        <v>6061.44</v>
      </c>
    </row>
    <row r="702" spans="1:13">
      <c r="A702" s="36" t="s">
        <v>33</v>
      </c>
      <c r="B702" s="37"/>
      <c r="C702" s="38"/>
      <c r="D702" s="38"/>
      <c r="E702" s="38"/>
      <c r="F702" s="38"/>
      <c r="G702" s="38"/>
      <c r="H702" s="10"/>
      <c r="I702" s="39"/>
      <c r="J702" s="12"/>
      <c r="K702" s="163"/>
      <c r="L702" s="146"/>
      <c r="M702" s="23"/>
    </row>
    <row r="703" spans="1:13">
      <c r="A703" s="36" t="s">
        <v>34</v>
      </c>
      <c r="B703" s="37"/>
      <c r="C703" s="38"/>
      <c r="D703" s="38"/>
      <c r="E703" s="38"/>
      <c r="F703" s="38"/>
      <c r="G703" s="38"/>
      <c r="H703" s="10"/>
      <c r="I703" s="434" t="s">
        <v>35</v>
      </c>
      <c r="J703" s="435"/>
      <c r="K703" s="448">
        <v>0.11</v>
      </c>
      <c r="L703" s="449"/>
      <c r="M703" s="23">
        <f>K703*12*I688</f>
        <v>476.25600000000003</v>
      </c>
    </row>
    <row r="704" spans="1:13">
      <c r="A704" s="36" t="s">
        <v>36</v>
      </c>
      <c r="B704" s="37"/>
      <c r="C704" s="38"/>
      <c r="D704" s="38"/>
      <c r="E704" s="38"/>
      <c r="F704" s="38"/>
      <c r="G704" s="38"/>
      <c r="H704" s="10"/>
      <c r="I704" s="39"/>
      <c r="J704" s="12"/>
      <c r="K704" s="163"/>
      <c r="L704" s="146"/>
      <c r="M704" s="23"/>
    </row>
    <row r="705" spans="1:13">
      <c r="A705" s="36" t="s">
        <v>37</v>
      </c>
      <c r="B705" s="37"/>
      <c r="C705" s="38"/>
      <c r="D705" s="38"/>
      <c r="E705" s="38"/>
      <c r="F705" s="38"/>
      <c r="G705" s="38"/>
      <c r="H705" s="10"/>
      <c r="I705" s="434" t="s">
        <v>19</v>
      </c>
      <c r="J705" s="435"/>
      <c r="K705" s="448">
        <v>0.03</v>
      </c>
      <c r="L705" s="449"/>
      <c r="M705" s="23">
        <f>K705*12*I688</f>
        <v>129.88800000000001</v>
      </c>
    </row>
    <row r="706" spans="1:13">
      <c r="A706" s="42" t="s">
        <v>168</v>
      </c>
      <c r="B706" s="37"/>
      <c r="C706" s="38"/>
      <c r="D706" s="38"/>
      <c r="E706" s="38"/>
      <c r="F706" s="38"/>
      <c r="G706" s="38"/>
      <c r="H706" s="10"/>
      <c r="I706" s="434" t="s">
        <v>19</v>
      </c>
      <c r="J706" s="435"/>
      <c r="K706" s="436">
        <v>0.03</v>
      </c>
      <c r="L706" s="437"/>
      <c r="M706" s="21">
        <f>K706*12*I688</f>
        <v>129.88800000000001</v>
      </c>
    </row>
    <row r="707" spans="1:13" ht="15.75">
      <c r="A707" s="438" t="s">
        <v>169</v>
      </c>
      <c r="B707" s="439"/>
      <c r="C707" s="439"/>
      <c r="D707" s="439"/>
      <c r="E707" s="439"/>
      <c r="F707" s="439"/>
      <c r="G707" s="439"/>
      <c r="H707" s="440"/>
      <c r="I707" s="198" t="s">
        <v>55</v>
      </c>
      <c r="J707" s="29"/>
      <c r="K707" s="441">
        <v>0.17</v>
      </c>
      <c r="L707" s="442"/>
      <c r="M707" s="35">
        <f>K707*12*I688</f>
        <v>736.03200000000004</v>
      </c>
    </row>
    <row r="708" spans="1:13" ht="16.5" thickBot="1">
      <c r="A708" s="443" t="s">
        <v>39</v>
      </c>
      <c r="B708" s="444"/>
      <c r="C708" s="444"/>
      <c r="D708" s="444"/>
      <c r="E708" s="444"/>
      <c r="F708" s="444"/>
      <c r="G708" s="444"/>
      <c r="H708" s="445"/>
      <c r="I708" s="2"/>
      <c r="J708" s="4"/>
      <c r="K708" s="446">
        <f>2.5+3.1</f>
        <v>5.6</v>
      </c>
      <c r="L708" s="447"/>
      <c r="M708" s="48">
        <f>K708*12*I688</f>
        <v>24245.759999999998</v>
      </c>
    </row>
    <row r="709" spans="1:13" ht="15.75" thickBot="1">
      <c r="A709" s="424" t="s">
        <v>40</v>
      </c>
      <c r="B709" s="425"/>
      <c r="C709" s="425"/>
      <c r="D709" s="425"/>
      <c r="E709" s="425"/>
      <c r="F709" s="425"/>
      <c r="G709" s="425"/>
      <c r="H709" s="426"/>
      <c r="I709" s="199"/>
      <c r="J709" s="200"/>
      <c r="K709" s="427">
        <f>K690+K691+K695+K698+K707+K699+K708</f>
        <v>22</v>
      </c>
      <c r="L709" s="428"/>
      <c r="M709" s="106">
        <f>M688+M695+M698+M699+M707+M708</f>
        <v>95251.199999999997</v>
      </c>
    </row>
    <row r="710" spans="1:13" ht="15.75" thickBot="1">
      <c r="A710" s="134" t="s">
        <v>77</v>
      </c>
      <c r="B710" s="135"/>
      <c r="C710" s="135"/>
      <c r="D710" s="135"/>
      <c r="E710" s="135"/>
      <c r="F710" s="135"/>
      <c r="G710" s="135"/>
      <c r="H710" s="136"/>
      <c r="I710" s="199"/>
      <c r="J710" s="200"/>
      <c r="K710" s="427">
        <v>25.02</v>
      </c>
      <c r="L710" s="428"/>
      <c r="M710" s="106">
        <f>M711+M712</f>
        <v>108326.592</v>
      </c>
    </row>
    <row r="711" spans="1:13">
      <c r="A711" s="429" t="s">
        <v>78</v>
      </c>
      <c r="B711" s="430"/>
      <c r="C711" s="430"/>
      <c r="D711" s="430"/>
      <c r="E711" s="430"/>
      <c r="F711" s="430"/>
      <c r="G711" s="430"/>
      <c r="H711" s="431"/>
      <c r="I711" s="78"/>
      <c r="J711" s="105"/>
      <c r="K711" s="488">
        <v>17.07</v>
      </c>
      <c r="L711" s="489"/>
      <c r="M711" s="80">
        <f>K711*12*I688</f>
        <v>73906.271999999997</v>
      </c>
    </row>
    <row r="712" spans="1:13" ht="15.75" thickBot="1">
      <c r="A712" s="191" t="s">
        <v>79</v>
      </c>
      <c r="B712" s="192"/>
      <c r="C712" s="192"/>
      <c r="D712" s="192"/>
      <c r="E712" s="192"/>
      <c r="F712" s="192"/>
      <c r="G712" s="192"/>
      <c r="H712" s="193"/>
      <c r="I712" s="201"/>
      <c r="J712" s="202"/>
      <c r="K712" s="490">
        <v>7.95</v>
      </c>
      <c r="L712" s="491"/>
      <c r="M712" s="86">
        <f>K712*12*I688</f>
        <v>34420.32</v>
      </c>
    </row>
    <row r="713" spans="1:13">
      <c r="A713" s="499" t="s">
        <v>43</v>
      </c>
      <c r="B713" s="500"/>
      <c r="C713" s="500"/>
      <c r="D713" s="500"/>
      <c r="E713" s="500"/>
      <c r="F713" s="500"/>
      <c r="G713" s="500"/>
      <c r="H713" s="501"/>
      <c r="I713" s="15"/>
      <c r="J713" s="16"/>
      <c r="K713" s="502">
        <v>1.39</v>
      </c>
      <c r="L713" s="503"/>
      <c r="M713" s="21">
        <f>K713*12*I688</f>
        <v>6018.1440000000002</v>
      </c>
    </row>
    <row r="714" spans="1:13" ht="15.75">
      <c r="A714" s="140" t="s">
        <v>52</v>
      </c>
      <c r="B714" s="141"/>
      <c r="C714" s="141"/>
      <c r="D714" s="141"/>
      <c r="E714" s="141"/>
      <c r="F714" s="141"/>
      <c r="G714" s="141"/>
      <c r="H714" s="142"/>
      <c r="I714" s="34"/>
      <c r="J714" s="29"/>
      <c r="K714" s="486">
        <v>3.63</v>
      </c>
      <c r="L714" s="487"/>
      <c r="M714" s="21">
        <f>K714*12*I688</f>
        <v>15716.448000000002</v>
      </c>
    </row>
    <row r="715" spans="1:13" ht="15.75">
      <c r="A715" s="140" t="s">
        <v>45</v>
      </c>
      <c r="B715" s="141"/>
      <c r="C715" s="141"/>
      <c r="D715" s="141"/>
      <c r="E715" s="141"/>
      <c r="F715" s="141"/>
      <c r="G715" s="141"/>
      <c r="H715" s="142"/>
      <c r="I715" s="34"/>
      <c r="J715" s="29"/>
      <c r="K715" s="486">
        <v>7.0000000000000007E-2</v>
      </c>
      <c r="L715" s="487"/>
      <c r="M715" s="21">
        <f>K715*12*I688</f>
        <v>303.07200000000006</v>
      </c>
    </row>
    <row r="716" spans="1:13" ht="16.5" thickBot="1">
      <c r="A716" s="137" t="s">
        <v>46</v>
      </c>
      <c r="B716" s="138"/>
      <c r="C716" s="138"/>
      <c r="D716" s="138"/>
      <c r="E716" s="138"/>
      <c r="F716" s="138"/>
      <c r="G716" s="138"/>
      <c r="H716" s="139"/>
      <c r="I716" s="3"/>
      <c r="J716" s="4"/>
      <c r="K716" s="446">
        <v>0.05</v>
      </c>
      <c r="L716" s="447"/>
      <c r="M716" s="23">
        <f>K716*12*I688</f>
        <v>216.48000000000005</v>
      </c>
    </row>
    <row r="717" spans="1:13" ht="15.75" thickBot="1">
      <c r="A717" s="424" t="s">
        <v>47</v>
      </c>
      <c r="B717" s="425"/>
      <c r="C717" s="425"/>
      <c r="D717" s="425"/>
      <c r="E717" s="425"/>
      <c r="F717" s="425"/>
      <c r="G717" s="425"/>
      <c r="H717" s="426"/>
      <c r="I717" s="199"/>
      <c r="J717" s="200"/>
      <c r="K717" s="427">
        <f>K709+K713+K711+K714+K715+K716+K712</f>
        <v>52.160000000000004</v>
      </c>
      <c r="L717" s="428"/>
      <c r="M717" s="106">
        <f>M709+M711+M713+M714+M715+M716+M712</f>
        <v>225831.93600000002</v>
      </c>
    </row>
    <row r="718" spans="1:13">
      <c r="M718" s="1"/>
    </row>
    <row r="719" spans="1:13">
      <c r="A719" s="481" t="s">
        <v>0</v>
      </c>
      <c r="B719" s="481"/>
      <c r="C719" s="481"/>
      <c r="D719" s="481"/>
      <c r="E719" s="481"/>
      <c r="F719" s="481"/>
      <c r="G719" s="481"/>
      <c r="H719" s="481"/>
      <c r="I719" s="481"/>
      <c r="J719" s="481"/>
      <c r="K719" s="481"/>
      <c r="L719" s="481"/>
      <c r="M719" s="1"/>
    </row>
    <row r="720" spans="1:13">
      <c r="A720" s="482" t="s">
        <v>1</v>
      </c>
      <c r="B720" s="482"/>
      <c r="C720" s="482"/>
      <c r="D720" s="482"/>
      <c r="E720" s="482"/>
      <c r="F720" s="482"/>
      <c r="G720" s="482"/>
      <c r="H720" s="482"/>
      <c r="I720" s="482"/>
      <c r="J720" s="482"/>
      <c r="K720" s="482"/>
      <c r="L720" s="482"/>
      <c r="M720" s="482"/>
    </row>
    <row r="721" spans="1:13">
      <c r="A721" s="483" t="s">
        <v>194</v>
      </c>
      <c r="B721" s="483"/>
      <c r="C721" s="483"/>
      <c r="D721" s="483"/>
      <c r="E721" s="483"/>
      <c r="F721" s="483"/>
      <c r="G721" s="483"/>
      <c r="H721" s="483"/>
      <c r="I721" s="483"/>
      <c r="J721" s="483"/>
      <c r="K721" s="483"/>
      <c r="L721" s="483"/>
      <c r="M721" s="483"/>
    </row>
    <row r="722" spans="1:13">
      <c r="A722" s="2"/>
      <c r="B722" s="3"/>
      <c r="C722" s="3" t="s">
        <v>2</v>
      </c>
      <c r="D722" s="3"/>
      <c r="E722" s="3"/>
      <c r="F722" s="3"/>
      <c r="G722" s="3"/>
      <c r="H722" s="4"/>
      <c r="I722" s="3" t="s">
        <v>3</v>
      </c>
      <c r="J722" s="4"/>
      <c r="K722" s="5" t="s">
        <v>4</v>
      </c>
      <c r="L722" s="6"/>
      <c r="M722" s="7"/>
    </row>
    <row r="723" spans="1:13">
      <c r="A723" s="8"/>
      <c r="B723" s="9"/>
      <c r="C723" s="9"/>
      <c r="D723" s="9"/>
      <c r="E723" s="9"/>
      <c r="F723" s="9"/>
      <c r="G723" s="9"/>
      <c r="H723" s="10"/>
      <c r="I723" s="9"/>
      <c r="J723" s="10"/>
      <c r="K723" s="11" t="s">
        <v>5</v>
      </c>
      <c r="L723" s="12"/>
      <c r="M723" s="13" t="s">
        <v>6</v>
      </c>
    </row>
    <row r="724" spans="1:13">
      <c r="A724" s="14"/>
      <c r="B724" s="15"/>
      <c r="C724" s="15"/>
      <c r="D724" s="15"/>
      <c r="E724" s="15"/>
      <c r="F724" s="15"/>
      <c r="G724" s="15"/>
      <c r="H724" s="16"/>
      <c r="I724" s="472" t="s">
        <v>7</v>
      </c>
      <c r="J724" s="473"/>
      <c r="K724" s="15" t="s">
        <v>8</v>
      </c>
      <c r="L724" s="16"/>
      <c r="M724" s="17" t="s">
        <v>9</v>
      </c>
    </row>
    <row r="725" spans="1:13">
      <c r="A725" s="474" t="s">
        <v>159</v>
      </c>
      <c r="B725" s="475"/>
      <c r="C725" s="475"/>
      <c r="D725" s="475"/>
      <c r="E725" s="475"/>
      <c r="F725" s="475"/>
      <c r="G725" s="475"/>
      <c r="H725" s="476"/>
      <c r="I725" s="477">
        <v>1441.5</v>
      </c>
      <c r="J725" s="478"/>
      <c r="K725" s="479">
        <f>K727+K728</f>
        <v>9.75</v>
      </c>
      <c r="L725" s="480"/>
      <c r="M725" s="21">
        <f>M727+M728</f>
        <v>168655.5</v>
      </c>
    </row>
    <row r="726" spans="1:13">
      <c r="A726" s="22" t="s">
        <v>10</v>
      </c>
      <c r="F726" s="9"/>
      <c r="H726" s="10"/>
      <c r="J726" s="10"/>
      <c r="L726" s="10"/>
      <c r="M726" s="23"/>
    </row>
    <row r="727" spans="1:13">
      <c r="A727" s="22" t="s">
        <v>11</v>
      </c>
      <c r="F727" s="9"/>
      <c r="H727" s="10"/>
      <c r="J727" s="10"/>
      <c r="K727" s="450">
        <v>5.36</v>
      </c>
      <c r="L727" s="451"/>
      <c r="M727" s="23">
        <f>K727*I725*12</f>
        <v>92717.28</v>
      </c>
    </row>
    <row r="728" spans="1:13">
      <c r="A728" s="22" t="s">
        <v>12</v>
      </c>
      <c r="B728" s="24"/>
      <c r="C728" s="24"/>
      <c r="D728" s="24"/>
      <c r="E728" s="24"/>
      <c r="F728" s="25"/>
      <c r="G728" s="24"/>
      <c r="H728" s="26"/>
      <c r="J728" s="10"/>
      <c r="K728" s="450">
        <v>4.3899999999999997</v>
      </c>
      <c r="L728" s="451"/>
      <c r="M728" s="23">
        <f>K728*I725*12</f>
        <v>75938.22</v>
      </c>
    </row>
    <row r="729" spans="1:13">
      <c r="A729" s="131"/>
      <c r="B729" s="47"/>
      <c r="C729" s="47"/>
      <c r="D729" s="47"/>
      <c r="E729" s="47"/>
      <c r="F729" s="47"/>
      <c r="G729" s="47"/>
      <c r="H729" s="27"/>
      <c r="I729" s="15"/>
      <c r="J729" s="16"/>
      <c r="K729" s="15"/>
      <c r="L729" s="16"/>
      <c r="M729" s="21"/>
    </row>
    <row r="730" spans="1:13">
      <c r="A730" s="464" t="s">
        <v>13</v>
      </c>
      <c r="B730" s="465"/>
      <c r="C730" s="465"/>
      <c r="D730" s="465"/>
      <c r="E730" s="465"/>
      <c r="F730" s="465"/>
      <c r="G730" s="465"/>
      <c r="H730" s="466"/>
      <c r="I730" s="89" t="s">
        <v>14</v>
      </c>
      <c r="J730" s="88"/>
      <c r="K730" s="9"/>
      <c r="L730" s="10"/>
      <c r="M730" s="23"/>
    </row>
    <row r="731" spans="1:13">
      <c r="A731" s="8"/>
      <c r="B731" s="9"/>
      <c r="C731" s="9"/>
      <c r="D731" s="9"/>
      <c r="E731" s="9"/>
      <c r="F731" s="9"/>
      <c r="G731" s="9"/>
      <c r="H731" s="10"/>
      <c r="I731" s="89" t="s">
        <v>15</v>
      </c>
      <c r="J731" s="88"/>
      <c r="K731" s="9"/>
      <c r="L731" s="10"/>
      <c r="M731" s="23"/>
    </row>
    <row r="732" spans="1:13">
      <c r="A732" s="8"/>
      <c r="B732" s="9"/>
      <c r="C732" s="9"/>
      <c r="D732" s="9"/>
      <c r="E732" s="9"/>
      <c r="F732" s="9"/>
      <c r="G732" s="9"/>
      <c r="H732" s="10"/>
      <c r="I732" s="89" t="s">
        <v>16</v>
      </c>
      <c r="J732" s="88"/>
      <c r="K732" s="462">
        <v>1.31</v>
      </c>
      <c r="L732" s="463"/>
      <c r="M732" s="23">
        <f>K732*12*I725</f>
        <v>22660.38</v>
      </c>
    </row>
    <row r="733" spans="1:13">
      <c r="A733" s="8"/>
      <c r="B733" s="9"/>
      <c r="C733" s="9"/>
      <c r="D733" s="9"/>
      <c r="E733" s="9"/>
      <c r="F733" s="9"/>
      <c r="G733" s="9"/>
      <c r="H733" s="10"/>
      <c r="I733" s="89" t="s">
        <v>17</v>
      </c>
      <c r="J733" s="88"/>
      <c r="K733" s="9"/>
      <c r="L733" s="10"/>
      <c r="M733" s="23"/>
    </row>
    <row r="734" spans="1:13">
      <c r="A734" s="14"/>
      <c r="B734" s="15"/>
      <c r="C734" s="15"/>
      <c r="D734" s="15"/>
      <c r="E734" s="15"/>
      <c r="F734" s="15"/>
      <c r="G734" s="15"/>
      <c r="H734" s="16"/>
      <c r="I734" s="90" t="s">
        <v>18</v>
      </c>
      <c r="J734" s="91"/>
      <c r="K734" s="15"/>
      <c r="L734" s="16"/>
      <c r="M734" s="21"/>
    </row>
    <row r="735" spans="1:13">
      <c r="A735" s="494" t="s">
        <v>20</v>
      </c>
      <c r="B735" s="495"/>
      <c r="C735" s="495"/>
      <c r="D735" s="495"/>
      <c r="E735" s="495"/>
      <c r="F735" s="495"/>
      <c r="G735" s="495"/>
      <c r="H735" s="496"/>
      <c r="I735" s="31"/>
      <c r="J735" s="10"/>
      <c r="K735" s="470">
        <f>K736+K742</f>
        <v>1.9100000000000001</v>
      </c>
      <c r="L735" s="471"/>
      <c r="M735" s="32">
        <f>M736+M742</f>
        <v>33039.179999999993</v>
      </c>
    </row>
    <row r="736" spans="1:13">
      <c r="A736" s="459" t="s">
        <v>21</v>
      </c>
      <c r="B736" s="460"/>
      <c r="C736" s="460"/>
      <c r="D736" s="460"/>
      <c r="E736" s="460"/>
      <c r="F736" s="460"/>
      <c r="G736" s="460"/>
      <c r="H736" s="461"/>
      <c r="J736" s="10"/>
      <c r="K736" s="462">
        <f>K737+K739+K741</f>
        <v>1.1200000000000001</v>
      </c>
      <c r="L736" s="463"/>
      <c r="M736" s="33">
        <f>M737+M739+M741</f>
        <v>19373.759999999995</v>
      </c>
    </row>
    <row r="737" spans="1:13">
      <c r="A737" s="8" t="s">
        <v>174</v>
      </c>
      <c r="H737" s="10"/>
      <c r="I737" t="s">
        <v>24</v>
      </c>
      <c r="J737" s="10"/>
      <c r="K737" s="450">
        <v>0.57999999999999996</v>
      </c>
      <c r="L737" s="451"/>
      <c r="M737" s="23">
        <f>K737*12*I725</f>
        <v>10032.839999999998</v>
      </c>
    </row>
    <row r="738" spans="1:13">
      <c r="A738" s="8" t="s">
        <v>25</v>
      </c>
      <c r="H738" s="10"/>
      <c r="J738" s="10"/>
      <c r="L738" s="10"/>
      <c r="M738" s="23"/>
    </row>
    <row r="739" spans="1:13">
      <c r="A739" s="8" t="s">
        <v>175</v>
      </c>
      <c r="H739" s="10"/>
      <c r="I739" t="s">
        <v>176</v>
      </c>
      <c r="J739" s="10"/>
      <c r="K739" s="450">
        <v>0.5</v>
      </c>
      <c r="L739" s="451"/>
      <c r="M739" s="23">
        <f>K739*12*I725</f>
        <v>8649</v>
      </c>
    </row>
    <row r="740" spans="1:13">
      <c r="A740" s="8" t="s">
        <v>69</v>
      </c>
      <c r="H740" s="10"/>
      <c r="I740" t="s">
        <v>80</v>
      </c>
      <c r="J740" s="10"/>
      <c r="L740" s="10"/>
      <c r="M740" s="23"/>
    </row>
    <row r="741" spans="1:13">
      <c r="A741" s="8" t="s">
        <v>84</v>
      </c>
      <c r="H741" s="10"/>
      <c r="I741" t="s">
        <v>26</v>
      </c>
      <c r="J741" s="10"/>
      <c r="K741" s="450">
        <v>0.04</v>
      </c>
      <c r="L741" s="451"/>
      <c r="M741" s="23">
        <f>K741*12*I725</f>
        <v>691.92</v>
      </c>
    </row>
    <row r="742" spans="1:13">
      <c r="A742" s="459" t="s">
        <v>27</v>
      </c>
      <c r="B742" s="460"/>
      <c r="C742" s="460"/>
      <c r="D742" s="460"/>
      <c r="E742" s="460"/>
      <c r="F742" s="460"/>
      <c r="G742" s="460"/>
      <c r="H742" s="461"/>
      <c r="J742" s="10"/>
      <c r="K742" s="462">
        <f>K743+K744+K745</f>
        <v>0.79</v>
      </c>
      <c r="L742" s="463"/>
      <c r="M742" s="33">
        <f>M743+M744+M745</f>
        <v>13665.42</v>
      </c>
    </row>
    <row r="743" spans="1:13">
      <c r="A743" s="8" t="s">
        <v>85</v>
      </c>
      <c r="H743" s="10"/>
      <c r="I743" t="s">
        <v>24</v>
      </c>
      <c r="J743" s="10"/>
      <c r="K743" s="450">
        <v>0.23</v>
      </c>
      <c r="L743" s="451"/>
      <c r="M743" s="23">
        <f>K743*12*I725</f>
        <v>3978.5400000000004</v>
      </c>
    </row>
    <row r="744" spans="1:13">
      <c r="A744" s="8" t="s">
        <v>177</v>
      </c>
      <c r="H744" s="10"/>
      <c r="I744" t="s">
        <v>81</v>
      </c>
      <c r="J744" s="10"/>
      <c r="K744" s="450">
        <v>0.06</v>
      </c>
      <c r="L744" s="451"/>
      <c r="M744" s="23">
        <f>K744*12*I725</f>
        <v>1037.8799999999999</v>
      </c>
    </row>
    <row r="745" spans="1:13">
      <c r="A745" s="8" t="s">
        <v>87</v>
      </c>
      <c r="H745" s="10"/>
      <c r="I745" t="s">
        <v>55</v>
      </c>
      <c r="J745" s="10"/>
      <c r="K745" s="450">
        <v>0.5</v>
      </c>
      <c r="L745" s="451"/>
      <c r="M745" s="23">
        <f>K745*12*I725</f>
        <v>8649</v>
      </c>
    </row>
    <row r="746" spans="1:13" ht="15.75">
      <c r="A746" s="438" t="s">
        <v>28</v>
      </c>
      <c r="B746" s="439"/>
      <c r="C746" s="439"/>
      <c r="D746" s="439"/>
      <c r="E746" s="439"/>
      <c r="F746" s="439"/>
      <c r="G746" s="439"/>
      <c r="H746" s="440"/>
      <c r="I746" s="34"/>
      <c r="J746" s="29"/>
      <c r="K746" s="486">
        <f>K747+K748+K750+K752+K753</f>
        <v>2.1599999999999993</v>
      </c>
      <c r="L746" s="487"/>
      <c r="M746" s="35">
        <f>M747+M748+M750+M752+M753</f>
        <v>37363.68</v>
      </c>
    </row>
    <row r="747" spans="1:13">
      <c r="A747" s="36" t="s">
        <v>56</v>
      </c>
      <c r="B747" s="37"/>
      <c r="C747" s="38"/>
      <c r="D747" s="38"/>
      <c r="E747" s="38"/>
      <c r="F747" s="38"/>
      <c r="G747" s="38"/>
      <c r="H747" s="10"/>
      <c r="I747" s="434" t="s">
        <v>30</v>
      </c>
      <c r="J747" s="435"/>
      <c r="K747" s="457">
        <v>0.59</v>
      </c>
      <c r="L747" s="458"/>
      <c r="M747" s="23">
        <f>K747*12*I725</f>
        <v>10205.82</v>
      </c>
    </row>
    <row r="748" spans="1:13">
      <c r="A748" s="36" t="s">
        <v>31</v>
      </c>
      <c r="B748" s="37"/>
      <c r="C748" s="38"/>
      <c r="D748" s="38"/>
      <c r="E748" s="38"/>
      <c r="F748" s="38"/>
      <c r="G748" s="38"/>
      <c r="H748" s="10"/>
      <c r="I748" s="434" t="s">
        <v>57</v>
      </c>
      <c r="J748" s="435"/>
      <c r="K748" s="448">
        <v>1.4</v>
      </c>
      <c r="L748" s="449"/>
      <c r="M748" s="23">
        <f>K748*12*I725</f>
        <v>24217.199999999997</v>
      </c>
    </row>
    <row r="749" spans="1:13">
      <c r="A749" s="36" t="s">
        <v>33</v>
      </c>
      <c r="B749" s="37"/>
      <c r="C749" s="38"/>
      <c r="D749" s="38"/>
      <c r="E749" s="38"/>
      <c r="F749" s="38"/>
      <c r="G749" s="38"/>
      <c r="H749" s="10"/>
      <c r="I749" s="39"/>
      <c r="J749" s="12"/>
      <c r="K749" s="163"/>
      <c r="L749" s="146"/>
      <c r="M749" s="23"/>
    </row>
    <row r="750" spans="1:13">
      <c r="A750" s="36" t="s">
        <v>34</v>
      </c>
      <c r="B750" s="37"/>
      <c r="C750" s="38"/>
      <c r="D750" s="38"/>
      <c r="E750" s="38"/>
      <c r="F750" s="38"/>
      <c r="G750" s="38"/>
      <c r="H750" s="10"/>
      <c r="I750" s="434" t="s">
        <v>35</v>
      </c>
      <c r="J750" s="435"/>
      <c r="K750" s="448">
        <v>0.11</v>
      </c>
      <c r="L750" s="449"/>
      <c r="M750" s="23">
        <f>K750*12*I725</f>
        <v>1902.7800000000002</v>
      </c>
    </row>
    <row r="751" spans="1:13">
      <c r="A751" s="36" t="s">
        <v>36</v>
      </c>
      <c r="B751" s="37"/>
      <c r="C751" s="38"/>
      <c r="D751" s="38"/>
      <c r="E751" s="38"/>
      <c r="F751" s="38"/>
      <c r="G751" s="38"/>
      <c r="H751" s="10"/>
      <c r="I751" s="39"/>
      <c r="J751" s="12"/>
      <c r="K751" s="163"/>
      <c r="L751" s="146"/>
      <c r="M751" s="23"/>
    </row>
    <row r="752" spans="1:13">
      <c r="A752" s="36" t="s">
        <v>37</v>
      </c>
      <c r="B752" s="37"/>
      <c r="C752" s="38"/>
      <c r="D752" s="38"/>
      <c r="E752" s="38"/>
      <c r="F752" s="38"/>
      <c r="G752" s="38"/>
      <c r="H752" s="10"/>
      <c r="I752" s="434" t="s">
        <v>19</v>
      </c>
      <c r="J752" s="435"/>
      <c r="K752" s="448">
        <v>0.03</v>
      </c>
      <c r="L752" s="449"/>
      <c r="M752" s="23">
        <f>K752*12*I725</f>
        <v>518.93999999999994</v>
      </c>
    </row>
    <row r="753" spans="1:13">
      <c r="A753" s="42" t="s">
        <v>168</v>
      </c>
      <c r="B753" s="37"/>
      <c r="C753" s="38"/>
      <c r="D753" s="38"/>
      <c r="E753" s="38"/>
      <c r="F753" s="38"/>
      <c r="G753" s="38"/>
      <c r="H753" s="10"/>
      <c r="I753" s="434" t="s">
        <v>19</v>
      </c>
      <c r="J753" s="435"/>
      <c r="K753" s="436">
        <v>0.03</v>
      </c>
      <c r="L753" s="437"/>
      <c r="M753" s="21">
        <f>K753*12*I725</f>
        <v>518.93999999999994</v>
      </c>
    </row>
    <row r="754" spans="1:13" ht="15.75">
      <c r="A754" s="438" t="s">
        <v>169</v>
      </c>
      <c r="B754" s="439"/>
      <c r="C754" s="439"/>
      <c r="D754" s="439"/>
      <c r="E754" s="439"/>
      <c r="F754" s="439"/>
      <c r="G754" s="439"/>
      <c r="H754" s="440"/>
      <c r="I754" s="186" t="s">
        <v>55</v>
      </c>
      <c r="J754" s="4"/>
      <c r="K754" s="513">
        <v>0.17</v>
      </c>
      <c r="L754" s="514"/>
      <c r="M754" s="48">
        <f>K754*12*I725</f>
        <v>2940.66</v>
      </c>
    </row>
    <row r="755" spans="1:13" ht="16.5" thickBot="1">
      <c r="A755" s="443" t="s">
        <v>39</v>
      </c>
      <c r="B755" s="444"/>
      <c r="C755" s="444"/>
      <c r="D755" s="444"/>
      <c r="E755" s="444"/>
      <c r="F755" s="444"/>
      <c r="G755" s="444"/>
      <c r="H755" s="444"/>
      <c r="I755" s="2"/>
      <c r="J755" s="4"/>
      <c r="K755" s="446">
        <f>2.5+3.1</f>
        <v>5.6</v>
      </c>
      <c r="L755" s="447"/>
      <c r="M755" s="48">
        <f>K755*12*I725</f>
        <v>96868.799999999988</v>
      </c>
    </row>
    <row r="756" spans="1:13" ht="15.75" thickBot="1">
      <c r="A756" s="424" t="s">
        <v>40</v>
      </c>
      <c r="B756" s="425"/>
      <c r="C756" s="425"/>
      <c r="D756" s="425"/>
      <c r="E756" s="425"/>
      <c r="F756" s="425"/>
      <c r="G756" s="425"/>
      <c r="H756" s="426"/>
      <c r="I756" s="199"/>
      <c r="J756" s="200"/>
      <c r="K756" s="427">
        <f>K727+K728+K732+K735+K754+K746+K755</f>
        <v>20.9</v>
      </c>
      <c r="L756" s="428"/>
      <c r="M756" s="106">
        <f>M725+M732+M735+M746+M754+M755</f>
        <v>361528.19999999995</v>
      </c>
    </row>
    <row r="757" spans="1:13" ht="15.75" thickBot="1">
      <c r="A757" s="134" t="s">
        <v>77</v>
      </c>
      <c r="B757" s="135"/>
      <c r="C757" s="135"/>
      <c r="D757" s="135"/>
      <c r="E757" s="135"/>
      <c r="F757" s="135"/>
      <c r="G757" s="135"/>
      <c r="H757" s="136"/>
      <c r="I757" s="199"/>
      <c r="J757" s="200"/>
      <c r="K757" s="427">
        <v>35.5</v>
      </c>
      <c r="L757" s="428"/>
      <c r="M757" s="106">
        <f>M758+M759</f>
        <v>614079</v>
      </c>
    </row>
    <row r="758" spans="1:13">
      <c r="A758" s="429" t="s">
        <v>78</v>
      </c>
      <c r="B758" s="430"/>
      <c r="C758" s="430"/>
      <c r="D758" s="430"/>
      <c r="E758" s="430"/>
      <c r="F758" s="430"/>
      <c r="G758" s="430"/>
      <c r="H758" s="431"/>
      <c r="I758" s="78"/>
      <c r="J758" s="105"/>
      <c r="K758" s="488">
        <v>28.98</v>
      </c>
      <c r="L758" s="489"/>
      <c r="M758" s="80">
        <f>K758*12*I725</f>
        <v>501296.04</v>
      </c>
    </row>
    <row r="759" spans="1:13" ht="15.75" thickBot="1">
      <c r="A759" s="191" t="s">
        <v>79</v>
      </c>
      <c r="B759" s="192"/>
      <c r="C759" s="192"/>
      <c r="D759" s="192"/>
      <c r="E759" s="192"/>
      <c r="F759" s="192"/>
      <c r="G759" s="192"/>
      <c r="H759" s="193"/>
      <c r="I759" s="201"/>
      <c r="J759" s="202"/>
      <c r="K759" s="490">
        <v>6.52</v>
      </c>
      <c r="L759" s="491"/>
      <c r="M759" s="86">
        <f>K759*12*I725</f>
        <v>112782.95999999999</v>
      </c>
    </row>
    <row r="760" spans="1:13" ht="15.75">
      <c r="A760" s="150" t="s">
        <v>45</v>
      </c>
      <c r="B760" s="151"/>
      <c r="C760" s="151"/>
      <c r="D760" s="151"/>
      <c r="E760" s="151"/>
      <c r="F760" s="151"/>
      <c r="G760" s="151"/>
      <c r="H760" s="152"/>
      <c r="I760" s="15"/>
      <c r="J760" s="16"/>
      <c r="K760" s="455">
        <v>0.19</v>
      </c>
      <c r="L760" s="456"/>
      <c r="M760" s="21">
        <f>K760*12*I725</f>
        <v>3286.6200000000003</v>
      </c>
    </row>
    <row r="761" spans="1:13" ht="16.5" thickBot="1">
      <c r="A761" s="137" t="s">
        <v>46</v>
      </c>
      <c r="B761" s="138"/>
      <c r="C761" s="138"/>
      <c r="D761" s="138"/>
      <c r="E761" s="138"/>
      <c r="F761" s="138"/>
      <c r="G761" s="138"/>
      <c r="H761" s="139"/>
      <c r="I761" s="3"/>
      <c r="J761" s="4"/>
      <c r="K761" s="446">
        <v>0.56000000000000005</v>
      </c>
      <c r="L761" s="447"/>
      <c r="M761" s="23">
        <f>K761*12*I725</f>
        <v>9686.880000000001</v>
      </c>
    </row>
    <row r="762" spans="1:13" ht="15.75" thickBot="1">
      <c r="A762" s="424" t="s">
        <v>47</v>
      </c>
      <c r="B762" s="425"/>
      <c r="C762" s="425"/>
      <c r="D762" s="425"/>
      <c r="E762" s="425"/>
      <c r="F762" s="425"/>
      <c r="G762" s="425"/>
      <c r="H762" s="426"/>
      <c r="I762" s="199"/>
      <c r="J762" s="200"/>
      <c r="K762" s="427">
        <f>K756+K758+K760+K761+K759</f>
        <v>57.149999999999991</v>
      </c>
      <c r="L762" s="428"/>
      <c r="M762" s="106">
        <f>M756+M758+M760+M761+M759</f>
        <v>988580.7</v>
      </c>
    </row>
    <row r="763" spans="1:13">
      <c r="M763" s="1"/>
    </row>
    <row r="764" spans="1:13">
      <c r="A764" s="481" t="s">
        <v>0</v>
      </c>
      <c r="B764" s="481"/>
      <c r="C764" s="481"/>
      <c r="D764" s="481"/>
      <c r="E764" s="481"/>
      <c r="F764" s="481"/>
      <c r="G764" s="481"/>
      <c r="H764" s="481"/>
      <c r="I764" s="481"/>
      <c r="J764" s="481"/>
      <c r="K764" s="481"/>
      <c r="L764" s="481"/>
      <c r="M764" s="1"/>
    </row>
    <row r="765" spans="1:13">
      <c r="A765" s="482" t="s">
        <v>1</v>
      </c>
      <c r="B765" s="482"/>
      <c r="C765" s="482"/>
      <c r="D765" s="482"/>
      <c r="E765" s="482"/>
      <c r="F765" s="482"/>
      <c r="G765" s="482"/>
      <c r="H765" s="482"/>
      <c r="I765" s="482"/>
      <c r="J765" s="482"/>
      <c r="K765" s="482"/>
      <c r="L765" s="482"/>
      <c r="M765" s="482"/>
    </row>
    <row r="766" spans="1:13">
      <c r="A766" s="483" t="s">
        <v>195</v>
      </c>
      <c r="B766" s="483"/>
      <c r="C766" s="483"/>
      <c r="D766" s="483"/>
      <c r="E766" s="483"/>
      <c r="F766" s="483"/>
      <c r="G766" s="483"/>
      <c r="H766" s="483"/>
      <c r="I766" s="483"/>
      <c r="J766" s="483"/>
      <c r="K766" s="483"/>
      <c r="L766" s="483"/>
      <c r="M766" s="483"/>
    </row>
    <row r="767" spans="1:13">
      <c r="A767" s="2"/>
      <c r="B767" s="3"/>
      <c r="C767" s="3" t="s">
        <v>2</v>
      </c>
      <c r="D767" s="3"/>
      <c r="E767" s="3"/>
      <c r="F767" s="3"/>
      <c r="G767" s="3"/>
      <c r="H767" s="4"/>
      <c r="I767" s="3" t="s">
        <v>3</v>
      </c>
      <c r="J767" s="4"/>
      <c r="K767" s="5" t="s">
        <v>4</v>
      </c>
      <c r="L767" s="6"/>
      <c r="M767" s="7"/>
    </row>
    <row r="768" spans="1:13">
      <c r="A768" s="8"/>
      <c r="B768" s="9"/>
      <c r="C768" s="9"/>
      <c r="D768" s="9"/>
      <c r="E768" s="9"/>
      <c r="F768" s="9"/>
      <c r="G768" s="9"/>
      <c r="H768" s="10"/>
      <c r="I768" s="9"/>
      <c r="J768" s="10"/>
      <c r="K768" s="11" t="s">
        <v>5</v>
      </c>
      <c r="L768" s="12"/>
      <c r="M768" s="13" t="s">
        <v>6</v>
      </c>
    </row>
    <row r="769" spans="1:13">
      <c r="A769" s="14"/>
      <c r="B769" s="15"/>
      <c r="C769" s="15"/>
      <c r="D769" s="15"/>
      <c r="E769" s="15"/>
      <c r="F769" s="15"/>
      <c r="G769" s="15"/>
      <c r="H769" s="16"/>
      <c r="I769" s="472" t="s">
        <v>7</v>
      </c>
      <c r="J769" s="473"/>
      <c r="K769" s="15" t="s">
        <v>8</v>
      </c>
      <c r="L769" s="16"/>
      <c r="M769" s="17" t="s">
        <v>9</v>
      </c>
    </row>
    <row r="770" spans="1:13">
      <c r="A770" s="474" t="s">
        <v>159</v>
      </c>
      <c r="B770" s="475"/>
      <c r="C770" s="475"/>
      <c r="D770" s="475"/>
      <c r="E770" s="475"/>
      <c r="F770" s="475"/>
      <c r="G770" s="475"/>
      <c r="H770" s="476"/>
      <c r="I770" s="477">
        <v>598</v>
      </c>
      <c r="J770" s="478"/>
      <c r="K770" s="479">
        <f>K772+K773</f>
        <v>9.75</v>
      </c>
      <c r="L770" s="480"/>
      <c r="M770" s="21">
        <f>M772+M773</f>
        <v>69966</v>
      </c>
    </row>
    <row r="771" spans="1:13">
      <c r="A771" s="22" t="s">
        <v>10</v>
      </c>
      <c r="F771" s="9"/>
      <c r="H771" s="10"/>
      <c r="J771" s="10"/>
      <c r="L771" s="10"/>
      <c r="M771" s="23"/>
    </row>
    <row r="772" spans="1:13">
      <c r="A772" s="22" t="s">
        <v>11</v>
      </c>
      <c r="F772" s="9"/>
      <c r="H772" s="10"/>
      <c r="J772" s="10"/>
      <c r="K772" s="450">
        <v>5.36</v>
      </c>
      <c r="L772" s="451"/>
      <c r="M772" s="23">
        <f>K772*I770*12</f>
        <v>38463.360000000001</v>
      </c>
    </row>
    <row r="773" spans="1:13">
      <c r="A773" s="22" t="s">
        <v>12</v>
      </c>
      <c r="B773" s="24"/>
      <c r="C773" s="24"/>
      <c r="D773" s="24"/>
      <c r="E773" s="24"/>
      <c r="F773" s="25"/>
      <c r="G773" s="24"/>
      <c r="H773" s="26"/>
      <c r="J773" s="10"/>
      <c r="K773" s="450">
        <v>4.3899999999999997</v>
      </c>
      <c r="L773" s="451"/>
      <c r="M773" s="23">
        <f>K773*I770*12</f>
        <v>31502.639999999999</v>
      </c>
    </row>
    <row r="774" spans="1:13">
      <c r="A774" s="131"/>
      <c r="B774" s="47"/>
      <c r="C774" s="47"/>
      <c r="D774" s="47"/>
      <c r="E774" s="47"/>
      <c r="F774" s="47"/>
      <c r="G774" s="47"/>
      <c r="H774" s="27"/>
      <c r="I774" s="15"/>
      <c r="J774" s="16"/>
      <c r="K774" s="15"/>
      <c r="L774" s="16"/>
      <c r="M774" s="21"/>
    </row>
    <row r="775" spans="1:13">
      <c r="A775" s="464" t="s">
        <v>13</v>
      </c>
      <c r="B775" s="465"/>
      <c r="C775" s="465"/>
      <c r="D775" s="465"/>
      <c r="E775" s="465"/>
      <c r="F775" s="465"/>
      <c r="G775" s="465"/>
      <c r="H775" s="466"/>
      <c r="I775" s="89" t="s">
        <v>14</v>
      </c>
      <c r="J775" s="88"/>
      <c r="K775" s="9"/>
      <c r="L775" s="10"/>
      <c r="M775" s="23"/>
    </row>
    <row r="776" spans="1:13">
      <c r="A776" s="8"/>
      <c r="B776" s="9"/>
      <c r="C776" s="9"/>
      <c r="D776" s="9"/>
      <c r="E776" s="9"/>
      <c r="F776" s="9"/>
      <c r="G776" s="9"/>
      <c r="H776" s="10"/>
      <c r="I776" s="89" t="s">
        <v>15</v>
      </c>
      <c r="J776" s="88"/>
      <c r="K776" s="9"/>
      <c r="L776" s="10"/>
      <c r="M776" s="23"/>
    </row>
    <row r="777" spans="1:13">
      <c r="A777" s="8"/>
      <c r="B777" s="9"/>
      <c r="C777" s="9"/>
      <c r="D777" s="9"/>
      <c r="E777" s="9"/>
      <c r="F777" s="9"/>
      <c r="G777" s="9"/>
      <c r="H777" s="10"/>
      <c r="I777" s="89" t="s">
        <v>16</v>
      </c>
      <c r="J777" s="88"/>
      <c r="K777" s="462">
        <v>1.31</v>
      </c>
      <c r="L777" s="463"/>
      <c r="M777" s="23">
        <f>K777*12*I770</f>
        <v>9400.56</v>
      </c>
    </row>
    <row r="778" spans="1:13">
      <c r="A778" s="8"/>
      <c r="B778" s="9"/>
      <c r="C778" s="9"/>
      <c r="D778" s="9"/>
      <c r="E778" s="9"/>
      <c r="F778" s="9"/>
      <c r="G778" s="9"/>
      <c r="H778" s="10"/>
      <c r="I778" s="89" t="s">
        <v>17</v>
      </c>
      <c r="J778" s="88"/>
      <c r="K778" s="9"/>
      <c r="L778" s="10"/>
      <c r="M778" s="23"/>
    </row>
    <row r="779" spans="1:13">
      <c r="A779" s="14"/>
      <c r="B779" s="15"/>
      <c r="C779" s="15"/>
      <c r="D779" s="15"/>
      <c r="E779" s="15"/>
      <c r="F779" s="15"/>
      <c r="G779" s="15"/>
      <c r="H779" s="16"/>
      <c r="I779" s="90" t="s">
        <v>18</v>
      </c>
      <c r="J779" s="91"/>
      <c r="K779" s="15"/>
      <c r="L779" s="16"/>
      <c r="M779" s="21"/>
    </row>
    <row r="780" spans="1:13">
      <c r="A780" s="474" t="s">
        <v>67</v>
      </c>
      <c r="B780" s="475"/>
      <c r="C780" s="475"/>
      <c r="D780" s="475"/>
      <c r="E780" s="475"/>
      <c r="F780" s="475"/>
      <c r="G780" s="475"/>
      <c r="H780" s="476"/>
      <c r="I780" s="28" t="s">
        <v>19</v>
      </c>
      <c r="J780" s="29"/>
      <c r="K780" s="486">
        <v>2.65</v>
      </c>
      <c r="L780" s="487"/>
      <c r="M780" s="30">
        <f>K780*12*I770</f>
        <v>19016.399999999998</v>
      </c>
    </row>
    <row r="781" spans="1:13">
      <c r="A781" s="494" t="s">
        <v>20</v>
      </c>
      <c r="B781" s="495"/>
      <c r="C781" s="495"/>
      <c r="D781" s="495"/>
      <c r="E781" s="495"/>
      <c r="F781" s="495"/>
      <c r="G781" s="495"/>
      <c r="H781" s="496"/>
      <c r="I781" s="31"/>
      <c r="J781" s="10"/>
      <c r="K781" s="470">
        <f>K782+K788</f>
        <v>1.9100000000000001</v>
      </c>
      <c r="L781" s="471"/>
      <c r="M781" s="32">
        <f>M782+M788</f>
        <v>13706.16</v>
      </c>
    </row>
    <row r="782" spans="1:13">
      <c r="A782" s="459" t="s">
        <v>21</v>
      </c>
      <c r="B782" s="460"/>
      <c r="C782" s="460"/>
      <c r="D782" s="460"/>
      <c r="E782" s="460"/>
      <c r="F782" s="460"/>
      <c r="G782" s="460"/>
      <c r="H782" s="461"/>
      <c r="J782" s="10"/>
      <c r="K782" s="462">
        <f>K783+K785+K787</f>
        <v>1.1200000000000001</v>
      </c>
      <c r="L782" s="463"/>
      <c r="M782" s="33">
        <f>M783+M785+M787</f>
        <v>8037.119999999999</v>
      </c>
    </row>
    <row r="783" spans="1:13">
      <c r="A783" s="8" t="s">
        <v>174</v>
      </c>
      <c r="H783" s="10"/>
      <c r="I783" t="s">
        <v>24</v>
      </c>
      <c r="J783" s="10"/>
      <c r="K783" s="450">
        <v>0.57999999999999996</v>
      </c>
      <c r="L783" s="451"/>
      <c r="M783" s="23">
        <f>K783*12*I770</f>
        <v>4162.079999999999</v>
      </c>
    </row>
    <row r="784" spans="1:13">
      <c r="A784" s="8" t="s">
        <v>25</v>
      </c>
      <c r="H784" s="10"/>
      <c r="J784" s="10"/>
      <c r="L784" s="10"/>
      <c r="M784" s="23"/>
    </row>
    <row r="785" spans="1:13">
      <c r="A785" s="8" t="s">
        <v>175</v>
      </c>
      <c r="H785" s="10"/>
      <c r="I785" t="s">
        <v>176</v>
      </c>
      <c r="J785" s="10"/>
      <c r="K785" s="450">
        <v>0.5</v>
      </c>
      <c r="L785" s="451"/>
      <c r="M785" s="23">
        <f>K785*12*I770</f>
        <v>3588</v>
      </c>
    </row>
    <row r="786" spans="1:13">
      <c r="A786" s="8" t="s">
        <v>69</v>
      </c>
      <c r="H786" s="10"/>
      <c r="I786" t="s">
        <v>80</v>
      </c>
      <c r="J786" s="10"/>
      <c r="L786" s="10"/>
      <c r="M786" s="23"/>
    </row>
    <row r="787" spans="1:13">
      <c r="A787" s="8" t="s">
        <v>84</v>
      </c>
      <c r="H787" s="10"/>
      <c r="I787" t="s">
        <v>26</v>
      </c>
      <c r="J787" s="10"/>
      <c r="K787" s="450">
        <v>0.04</v>
      </c>
      <c r="L787" s="451"/>
      <c r="M787" s="23">
        <f>K787*12*I770</f>
        <v>287.03999999999996</v>
      </c>
    </row>
    <row r="788" spans="1:13">
      <c r="A788" s="459" t="s">
        <v>27</v>
      </c>
      <c r="B788" s="460"/>
      <c r="C788" s="460"/>
      <c r="D788" s="460"/>
      <c r="E788" s="460"/>
      <c r="F788" s="460"/>
      <c r="G788" s="460"/>
      <c r="H788" s="461"/>
      <c r="J788" s="10"/>
      <c r="K788" s="462">
        <f>K789+K790+K791</f>
        <v>0.79</v>
      </c>
      <c r="L788" s="463"/>
      <c r="M788" s="33">
        <f>M789+M790+M791</f>
        <v>5669.0400000000009</v>
      </c>
    </row>
    <row r="789" spans="1:13">
      <c r="A789" s="8" t="s">
        <v>85</v>
      </c>
      <c r="H789" s="10"/>
      <c r="I789" t="s">
        <v>24</v>
      </c>
      <c r="J789" s="10"/>
      <c r="K789" s="450">
        <v>0.23</v>
      </c>
      <c r="L789" s="451"/>
      <c r="M789" s="23">
        <f>K789*12*I770</f>
        <v>1650.4800000000002</v>
      </c>
    </row>
    <row r="790" spans="1:13">
      <c r="A790" s="8" t="s">
        <v>177</v>
      </c>
      <c r="H790" s="10"/>
      <c r="I790" t="s">
        <v>81</v>
      </c>
      <c r="J790" s="10"/>
      <c r="K790" s="450">
        <v>0.06</v>
      </c>
      <c r="L790" s="451"/>
      <c r="M790" s="23">
        <f>K790*12*I770</f>
        <v>430.56</v>
      </c>
    </row>
    <row r="791" spans="1:13">
      <c r="A791" s="8" t="s">
        <v>87</v>
      </c>
      <c r="H791" s="10"/>
      <c r="I791" t="s">
        <v>22</v>
      </c>
      <c r="J791" s="10"/>
      <c r="K791" s="450">
        <v>0.5</v>
      </c>
      <c r="L791" s="451"/>
      <c r="M791" s="23">
        <f>K791*12*I770</f>
        <v>3588</v>
      </c>
    </row>
    <row r="792" spans="1:13" ht="15.75">
      <c r="A792" s="438" t="s">
        <v>28</v>
      </c>
      <c r="B792" s="439"/>
      <c r="C792" s="439"/>
      <c r="D792" s="439"/>
      <c r="E792" s="439"/>
      <c r="F792" s="439"/>
      <c r="G792" s="439"/>
      <c r="H792" s="440"/>
      <c r="I792" s="34"/>
      <c r="J792" s="29"/>
      <c r="K792" s="486">
        <f>K793+K794+K796+K798+K799</f>
        <v>2.1599999999999993</v>
      </c>
      <c r="L792" s="487"/>
      <c r="M792" s="35">
        <f>M793+M794+M796+M798+M799</f>
        <v>15500.16</v>
      </c>
    </row>
    <row r="793" spans="1:13">
      <c r="A793" s="36" t="s">
        <v>56</v>
      </c>
      <c r="B793" s="37"/>
      <c r="C793" s="38"/>
      <c r="D793" s="38"/>
      <c r="E793" s="38"/>
      <c r="F793" s="38"/>
      <c r="G793" s="38"/>
      <c r="H793" s="10"/>
      <c r="I793" s="434" t="s">
        <v>30</v>
      </c>
      <c r="J793" s="435"/>
      <c r="K793" s="457">
        <v>0.59</v>
      </c>
      <c r="L793" s="458"/>
      <c r="M793" s="23">
        <f>K793*12*I770</f>
        <v>4233.84</v>
      </c>
    </row>
    <row r="794" spans="1:13">
      <c r="A794" s="36" t="s">
        <v>31</v>
      </c>
      <c r="B794" s="37"/>
      <c r="C794" s="38"/>
      <c r="D794" s="38"/>
      <c r="E794" s="38"/>
      <c r="F794" s="38"/>
      <c r="G794" s="38"/>
      <c r="H794" s="10"/>
      <c r="I794" s="434" t="s">
        <v>57</v>
      </c>
      <c r="J794" s="435"/>
      <c r="K794" s="448">
        <v>1.4</v>
      </c>
      <c r="L794" s="449"/>
      <c r="M794" s="23">
        <f>K794*12*I770</f>
        <v>10046.399999999998</v>
      </c>
    </row>
    <row r="795" spans="1:13">
      <c r="A795" s="36" t="s">
        <v>33</v>
      </c>
      <c r="B795" s="37"/>
      <c r="C795" s="38"/>
      <c r="D795" s="38"/>
      <c r="E795" s="38"/>
      <c r="F795" s="38"/>
      <c r="G795" s="38"/>
      <c r="H795" s="10"/>
      <c r="I795" s="39"/>
      <c r="J795" s="12"/>
      <c r="K795" s="163"/>
      <c r="L795" s="146"/>
      <c r="M795" s="23"/>
    </row>
    <row r="796" spans="1:13">
      <c r="A796" s="36" t="s">
        <v>34</v>
      </c>
      <c r="B796" s="37"/>
      <c r="C796" s="38"/>
      <c r="D796" s="38"/>
      <c r="E796" s="38"/>
      <c r="F796" s="38"/>
      <c r="G796" s="38"/>
      <c r="H796" s="10"/>
      <c r="I796" s="434" t="s">
        <v>35</v>
      </c>
      <c r="J796" s="435"/>
      <c r="K796" s="448">
        <v>0.11</v>
      </c>
      <c r="L796" s="449"/>
      <c r="M796" s="23">
        <f>K796*12*I770</f>
        <v>789.36</v>
      </c>
    </row>
    <row r="797" spans="1:13">
      <c r="A797" s="36" t="s">
        <v>36</v>
      </c>
      <c r="B797" s="37"/>
      <c r="C797" s="38"/>
      <c r="D797" s="38"/>
      <c r="E797" s="38"/>
      <c r="F797" s="38"/>
      <c r="G797" s="38"/>
      <c r="H797" s="10"/>
      <c r="I797" s="39"/>
      <c r="J797" s="12"/>
      <c r="K797" s="163"/>
      <c r="L797" s="146"/>
      <c r="M797" s="23"/>
    </row>
    <row r="798" spans="1:13">
      <c r="A798" s="36" t="s">
        <v>37</v>
      </c>
      <c r="B798" s="37"/>
      <c r="C798" s="38"/>
      <c r="D798" s="38"/>
      <c r="E798" s="38"/>
      <c r="F798" s="38"/>
      <c r="G798" s="38"/>
      <c r="H798" s="10"/>
      <c r="I798" s="434" t="s">
        <v>19</v>
      </c>
      <c r="J798" s="435"/>
      <c r="K798" s="448">
        <v>0.03</v>
      </c>
      <c r="L798" s="449"/>
      <c r="M798" s="23">
        <f>K798*12*I770</f>
        <v>215.28</v>
      </c>
    </row>
    <row r="799" spans="1:13">
      <c r="A799" s="42" t="s">
        <v>168</v>
      </c>
      <c r="B799" s="37"/>
      <c r="C799" s="38"/>
      <c r="D799" s="38"/>
      <c r="E799" s="38"/>
      <c r="F799" s="38"/>
      <c r="G799" s="38"/>
      <c r="H799" s="10"/>
      <c r="I799" s="434" t="s">
        <v>19</v>
      </c>
      <c r="J799" s="435"/>
      <c r="K799" s="436">
        <v>0.03</v>
      </c>
      <c r="L799" s="437"/>
      <c r="M799" s="21">
        <f>K799*12*I770</f>
        <v>215.28</v>
      </c>
    </row>
    <row r="800" spans="1:13" ht="15.75">
      <c r="A800" s="438" t="s">
        <v>169</v>
      </c>
      <c r="B800" s="439"/>
      <c r="C800" s="439"/>
      <c r="D800" s="439"/>
      <c r="E800" s="439"/>
      <c r="F800" s="439"/>
      <c r="G800" s="439"/>
      <c r="H800" s="440"/>
      <c r="I800" s="198" t="s">
        <v>55</v>
      </c>
      <c r="J800" s="29"/>
      <c r="K800" s="441">
        <v>0.17</v>
      </c>
      <c r="L800" s="442"/>
      <c r="M800" s="35">
        <f>K800*12*I770</f>
        <v>1219.92</v>
      </c>
    </row>
    <row r="801" spans="1:13" ht="16.5" thickBot="1">
      <c r="A801" s="443" t="s">
        <v>39</v>
      </c>
      <c r="B801" s="444"/>
      <c r="C801" s="444"/>
      <c r="D801" s="444"/>
      <c r="E801" s="444"/>
      <c r="F801" s="444"/>
      <c r="G801" s="444"/>
      <c r="H801" s="445"/>
      <c r="I801" s="2"/>
      <c r="J801" s="4"/>
      <c r="K801" s="446">
        <f>2.5+3.1</f>
        <v>5.6</v>
      </c>
      <c r="L801" s="447"/>
      <c r="M801" s="48">
        <f>K801*12*I770</f>
        <v>40185.599999999991</v>
      </c>
    </row>
    <row r="802" spans="1:13" ht="15.75" thickBot="1">
      <c r="A802" s="424" t="s">
        <v>40</v>
      </c>
      <c r="B802" s="425"/>
      <c r="C802" s="425"/>
      <c r="D802" s="425"/>
      <c r="E802" s="425"/>
      <c r="F802" s="425"/>
      <c r="G802" s="425"/>
      <c r="H802" s="426"/>
      <c r="I802" s="199"/>
      <c r="J802" s="200"/>
      <c r="K802" s="427">
        <f>K772+K773+K777+K780+K781+K800+K792+K801</f>
        <v>23.549999999999997</v>
      </c>
      <c r="L802" s="428"/>
      <c r="M802" s="106">
        <f>M770+M777+M780+M781+M792+M800+M801</f>
        <v>168994.8</v>
      </c>
    </row>
    <row r="803" spans="1:13" ht="15.75" thickBot="1">
      <c r="A803" s="134" t="s">
        <v>77</v>
      </c>
      <c r="B803" s="135"/>
      <c r="C803" s="135"/>
      <c r="D803" s="135"/>
      <c r="E803" s="135"/>
      <c r="F803" s="135"/>
      <c r="G803" s="135"/>
      <c r="H803" s="136"/>
      <c r="I803" s="199"/>
      <c r="J803" s="200"/>
      <c r="K803" s="427">
        <v>24.84</v>
      </c>
      <c r="L803" s="428"/>
      <c r="M803" s="106">
        <f>M804+M805</f>
        <v>178251.84</v>
      </c>
    </row>
    <row r="804" spans="1:13">
      <c r="A804" s="429" t="s">
        <v>78</v>
      </c>
      <c r="B804" s="430"/>
      <c r="C804" s="430"/>
      <c r="D804" s="430"/>
      <c r="E804" s="430"/>
      <c r="F804" s="430"/>
      <c r="G804" s="430"/>
      <c r="H804" s="431"/>
      <c r="I804" s="78"/>
      <c r="J804" s="105"/>
      <c r="K804" s="488">
        <v>20.28</v>
      </c>
      <c r="L804" s="489"/>
      <c r="M804" s="80">
        <f>K804*12*I770</f>
        <v>145529.28</v>
      </c>
    </row>
    <row r="805" spans="1:13" ht="15.75" thickBot="1">
      <c r="A805" s="191" t="s">
        <v>79</v>
      </c>
      <c r="B805" s="192"/>
      <c r="C805" s="192"/>
      <c r="D805" s="192"/>
      <c r="E805" s="192"/>
      <c r="F805" s="192"/>
      <c r="G805" s="192"/>
      <c r="H805" s="193"/>
      <c r="I805" s="201"/>
      <c r="J805" s="202"/>
      <c r="K805" s="490">
        <v>4.5599999999999996</v>
      </c>
      <c r="L805" s="491"/>
      <c r="M805" s="86">
        <f>K805*12*I770</f>
        <v>32722.559999999998</v>
      </c>
    </row>
    <row r="806" spans="1:13" ht="15.75">
      <c r="A806" s="150" t="s">
        <v>45</v>
      </c>
      <c r="B806" s="151"/>
      <c r="C806" s="151"/>
      <c r="D806" s="151"/>
      <c r="E806" s="151"/>
      <c r="F806" s="151"/>
      <c r="G806" s="151"/>
      <c r="H806" s="152"/>
      <c r="I806" s="15"/>
      <c r="J806" s="16"/>
      <c r="K806" s="455">
        <v>0.06</v>
      </c>
      <c r="L806" s="456"/>
      <c r="M806" s="21">
        <f>K806*12*I770</f>
        <v>430.56</v>
      </c>
    </row>
    <row r="807" spans="1:13" ht="16.5" thickBot="1">
      <c r="A807" s="137" t="s">
        <v>46</v>
      </c>
      <c r="B807" s="138"/>
      <c r="C807" s="138"/>
      <c r="D807" s="138"/>
      <c r="E807" s="138"/>
      <c r="F807" s="138"/>
      <c r="G807" s="138"/>
      <c r="H807" s="139"/>
      <c r="I807" s="3"/>
      <c r="J807" s="4"/>
      <c r="K807" s="446">
        <v>0.99</v>
      </c>
      <c r="L807" s="447"/>
      <c r="M807" s="23">
        <f>K807*12*I770</f>
        <v>7104.24</v>
      </c>
    </row>
    <row r="808" spans="1:13" ht="15.75" thickBot="1">
      <c r="A808" s="424" t="s">
        <v>47</v>
      </c>
      <c r="B808" s="425"/>
      <c r="C808" s="425"/>
      <c r="D808" s="425"/>
      <c r="E808" s="425"/>
      <c r="F808" s="425"/>
      <c r="G808" s="425"/>
      <c r="H808" s="426"/>
      <c r="I808" s="199"/>
      <c r="J808" s="200"/>
      <c r="K808" s="427">
        <f>K802+K804+K806+K807+K805</f>
        <v>49.440000000000005</v>
      </c>
      <c r="L808" s="428"/>
      <c r="M808" s="106">
        <f>M802+M804+M806+M807+M805</f>
        <v>354781.43999999994</v>
      </c>
    </row>
    <row r="809" spans="1:13">
      <c r="M809" s="1"/>
    </row>
    <row r="810" spans="1:13">
      <c r="A810" s="481" t="s">
        <v>0</v>
      </c>
      <c r="B810" s="481"/>
      <c r="C810" s="481"/>
      <c r="D810" s="481"/>
      <c r="E810" s="481"/>
      <c r="F810" s="481"/>
      <c r="G810" s="481"/>
      <c r="H810" s="481"/>
      <c r="I810" s="481"/>
      <c r="J810" s="481"/>
      <c r="K810" s="481"/>
      <c r="L810" s="481"/>
      <c r="M810" s="1"/>
    </row>
    <row r="811" spans="1:13">
      <c r="A811" s="482" t="s">
        <v>1</v>
      </c>
      <c r="B811" s="482"/>
      <c r="C811" s="482"/>
      <c r="D811" s="482"/>
      <c r="E811" s="482"/>
      <c r="F811" s="482"/>
      <c r="G811" s="482"/>
      <c r="H811" s="482"/>
      <c r="I811" s="482"/>
      <c r="J811" s="482"/>
      <c r="K811" s="482"/>
      <c r="L811" s="482"/>
      <c r="M811" s="482"/>
    </row>
    <row r="812" spans="1:13">
      <c r="A812" s="483" t="s">
        <v>196</v>
      </c>
      <c r="B812" s="483"/>
      <c r="C812" s="483"/>
      <c r="D812" s="483"/>
      <c r="E812" s="483"/>
      <c r="F812" s="483"/>
      <c r="G812" s="483"/>
      <c r="H812" s="483"/>
      <c r="I812" s="483"/>
      <c r="J812" s="483"/>
      <c r="K812" s="483"/>
      <c r="L812" s="483"/>
      <c r="M812" s="483"/>
    </row>
    <row r="813" spans="1:13">
      <c r="A813" s="2"/>
      <c r="B813" s="3"/>
      <c r="C813" s="3" t="s">
        <v>2</v>
      </c>
      <c r="D813" s="3"/>
      <c r="E813" s="3"/>
      <c r="F813" s="3"/>
      <c r="G813" s="3"/>
      <c r="H813" s="4"/>
      <c r="I813" s="3" t="s">
        <v>3</v>
      </c>
      <c r="J813" s="4"/>
      <c r="K813" s="5" t="s">
        <v>4</v>
      </c>
      <c r="L813" s="6"/>
      <c r="M813" s="7"/>
    </row>
    <row r="814" spans="1:13">
      <c r="A814" s="8"/>
      <c r="B814" s="9"/>
      <c r="C814" s="9"/>
      <c r="D814" s="9"/>
      <c r="E814" s="9"/>
      <c r="F814" s="9"/>
      <c r="G814" s="9"/>
      <c r="H814" s="10"/>
      <c r="I814" s="9"/>
      <c r="J814" s="10"/>
      <c r="K814" s="11" t="s">
        <v>5</v>
      </c>
      <c r="L814" s="12"/>
      <c r="M814" s="13" t="s">
        <v>6</v>
      </c>
    </row>
    <row r="815" spans="1:13">
      <c r="A815" s="14"/>
      <c r="B815" s="15"/>
      <c r="C815" s="15"/>
      <c r="D815" s="15"/>
      <c r="E815" s="15"/>
      <c r="F815" s="15"/>
      <c r="G815" s="15"/>
      <c r="H815" s="16"/>
      <c r="I815" s="472" t="s">
        <v>7</v>
      </c>
      <c r="J815" s="473"/>
      <c r="K815" s="15" t="s">
        <v>8</v>
      </c>
      <c r="L815" s="16"/>
      <c r="M815" s="17" t="s">
        <v>9</v>
      </c>
    </row>
    <row r="816" spans="1:13">
      <c r="A816" s="474" t="s">
        <v>159</v>
      </c>
      <c r="B816" s="475"/>
      <c r="C816" s="475"/>
      <c r="D816" s="475"/>
      <c r="E816" s="475"/>
      <c r="F816" s="475"/>
      <c r="G816" s="475"/>
      <c r="H816" s="476"/>
      <c r="I816" s="477">
        <v>976.7</v>
      </c>
      <c r="J816" s="478"/>
      <c r="K816" s="479">
        <f>K818+K819</f>
        <v>9.75</v>
      </c>
      <c r="L816" s="480"/>
      <c r="M816" s="21">
        <f>M818+M819</f>
        <v>114273.90000000001</v>
      </c>
    </row>
    <row r="817" spans="1:13">
      <c r="A817" s="22" t="s">
        <v>10</v>
      </c>
      <c r="F817" s="9"/>
      <c r="H817" s="10"/>
      <c r="J817" s="10"/>
      <c r="L817" s="10"/>
      <c r="M817" s="23"/>
    </row>
    <row r="818" spans="1:13">
      <c r="A818" s="22" t="s">
        <v>11</v>
      </c>
      <c r="F818" s="9"/>
      <c r="H818" s="10"/>
      <c r="J818" s="10"/>
      <c r="K818" s="450">
        <v>5.36</v>
      </c>
      <c r="L818" s="451"/>
      <c r="M818" s="23">
        <f>K818*I816*12</f>
        <v>62821.344000000012</v>
      </c>
    </row>
    <row r="819" spans="1:13">
      <c r="A819" s="22" t="s">
        <v>12</v>
      </c>
      <c r="B819" s="24"/>
      <c r="C819" s="24"/>
      <c r="D819" s="24"/>
      <c r="E819" s="24"/>
      <c r="F819" s="25"/>
      <c r="G819" s="24"/>
      <c r="H819" s="26"/>
      <c r="J819" s="10"/>
      <c r="K819" s="450">
        <v>4.3899999999999997</v>
      </c>
      <c r="L819" s="451"/>
      <c r="M819" s="23">
        <f>K819*I816*12</f>
        <v>51452.555999999997</v>
      </c>
    </row>
    <row r="820" spans="1:13">
      <c r="A820" s="131"/>
      <c r="B820" s="47"/>
      <c r="C820" s="47"/>
      <c r="D820" s="47"/>
      <c r="E820" s="47"/>
      <c r="F820" s="47"/>
      <c r="G820" s="47"/>
      <c r="H820" s="27"/>
      <c r="I820" s="15"/>
      <c r="J820" s="16"/>
      <c r="K820" s="15"/>
      <c r="L820" s="16"/>
      <c r="M820" s="21"/>
    </row>
    <row r="821" spans="1:13">
      <c r="A821" s="464" t="s">
        <v>13</v>
      </c>
      <c r="B821" s="465"/>
      <c r="C821" s="465"/>
      <c r="D821" s="465"/>
      <c r="E821" s="465"/>
      <c r="F821" s="465"/>
      <c r="G821" s="465"/>
      <c r="H821" s="466"/>
      <c r="I821" s="89" t="s">
        <v>14</v>
      </c>
      <c r="J821" s="88"/>
      <c r="K821" s="9"/>
      <c r="L821" s="10"/>
      <c r="M821" s="23"/>
    </row>
    <row r="822" spans="1:13">
      <c r="A822" s="8"/>
      <c r="B822" s="9"/>
      <c r="C822" s="9"/>
      <c r="D822" s="9"/>
      <c r="E822" s="9"/>
      <c r="F822" s="9"/>
      <c r="G822" s="9"/>
      <c r="H822" s="10"/>
      <c r="I822" s="89" t="s">
        <v>15</v>
      </c>
      <c r="J822" s="88"/>
      <c r="K822" s="9"/>
      <c r="L822" s="10"/>
      <c r="M822" s="23"/>
    </row>
    <row r="823" spans="1:13">
      <c r="A823" s="8"/>
      <c r="B823" s="9"/>
      <c r="C823" s="9"/>
      <c r="D823" s="9"/>
      <c r="E823" s="9"/>
      <c r="F823" s="9"/>
      <c r="G823" s="9"/>
      <c r="H823" s="10"/>
      <c r="I823" s="89" t="s">
        <v>16</v>
      </c>
      <c r="J823" s="88"/>
      <c r="K823" s="462">
        <v>1.31</v>
      </c>
      <c r="L823" s="463"/>
      <c r="M823" s="23">
        <f>K823*12*I816</f>
        <v>15353.724000000002</v>
      </c>
    </row>
    <row r="824" spans="1:13">
      <c r="A824" s="8"/>
      <c r="B824" s="9"/>
      <c r="C824" s="9"/>
      <c r="D824" s="9"/>
      <c r="E824" s="9"/>
      <c r="F824" s="9"/>
      <c r="G824" s="9"/>
      <c r="H824" s="10"/>
      <c r="I824" s="89" t="s">
        <v>17</v>
      </c>
      <c r="J824" s="88"/>
      <c r="K824" s="9"/>
      <c r="L824" s="10"/>
      <c r="M824" s="23"/>
    </row>
    <row r="825" spans="1:13">
      <c r="A825" s="14"/>
      <c r="B825" s="15"/>
      <c r="C825" s="15"/>
      <c r="D825" s="15"/>
      <c r="E825" s="15"/>
      <c r="F825" s="15"/>
      <c r="G825" s="15"/>
      <c r="H825" s="16"/>
      <c r="I825" s="90" t="s">
        <v>18</v>
      </c>
      <c r="J825" s="91"/>
      <c r="K825" s="15"/>
      <c r="L825" s="16"/>
      <c r="M825" s="21"/>
    </row>
    <row r="826" spans="1:13">
      <c r="A826" s="474" t="s">
        <v>67</v>
      </c>
      <c r="B826" s="475"/>
      <c r="C826" s="475"/>
      <c r="D826" s="475"/>
      <c r="E826" s="475"/>
      <c r="F826" s="475"/>
      <c r="G826" s="475"/>
      <c r="H826" s="476"/>
      <c r="I826" s="28" t="s">
        <v>19</v>
      </c>
      <c r="J826" s="29"/>
      <c r="K826" s="486">
        <v>1.63</v>
      </c>
      <c r="L826" s="487"/>
      <c r="M826" s="30">
        <f>K826*12*I816</f>
        <v>19104.252</v>
      </c>
    </row>
    <row r="827" spans="1:13" ht="15.75">
      <c r="A827" s="438" t="s">
        <v>28</v>
      </c>
      <c r="B827" s="439"/>
      <c r="C827" s="439"/>
      <c r="D827" s="439"/>
      <c r="E827" s="439"/>
      <c r="F827" s="439"/>
      <c r="G827" s="439"/>
      <c r="H827" s="440"/>
      <c r="I827" s="34"/>
      <c r="J827" s="29"/>
      <c r="K827" s="486">
        <f>K828+K829+K831+K833+K834</f>
        <v>2.1599999999999993</v>
      </c>
      <c r="L827" s="487"/>
      <c r="M827" s="35">
        <f>M828+M829+M831+M833+M834</f>
        <v>25316.063999999998</v>
      </c>
    </row>
    <row r="828" spans="1:13">
      <c r="A828" s="36" t="s">
        <v>56</v>
      </c>
      <c r="B828" s="37"/>
      <c r="C828" s="38"/>
      <c r="D828" s="38"/>
      <c r="E828" s="38"/>
      <c r="F828" s="38"/>
      <c r="G828" s="38"/>
      <c r="H828" s="10"/>
      <c r="I828" s="434" t="s">
        <v>30</v>
      </c>
      <c r="J828" s="435"/>
      <c r="K828" s="457">
        <v>0.59</v>
      </c>
      <c r="L828" s="458"/>
      <c r="M828" s="23">
        <f>K828*12*I816</f>
        <v>6915.0360000000001</v>
      </c>
    </row>
    <row r="829" spans="1:13">
      <c r="A829" s="36" t="s">
        <v>31</v>
      </c>
      <c r="B829" s="37"/>
      <c r="C829" s="38"/>
      <c r="D829" s="38"/>
      <c r="E829" s="38"/>
      <c r="F829" s="38"/>
      <c r="G829" s="38"/>
      <c r="H829" s="10"/>
      <c r="I829" s="434" t="s">
        <v>57</v>
      </c>
      <c r="J829" s="435"/>
      <c r="K829" s="448">
        <v>1.4</v>
      </c>
      <c r="L829" s="449"/>
      <c r="M829" s="23">
        <f>K829*12*I816</f>
        <v>16408.559999999998</v>
      </c>
    </row>
    <row r="830" spans="1:13">
      <c r="A830" s="36" t="s">
        <v>33</v>
      </c>
      <c r="B830" s="37"/>
      <c r="C830" s="38"/>
      <c r="D830" s="38"/>
      <c r="E830" s="38"/>
      <c r="F830" s="38"/>
      <c r="G830" s="38"/>
      <c r="H830" s="10"/>
      <c r="I830" s="39"/>
      <c r="J830" s="12"/>
      <c r="K830" s="163"/>
      <c r="L830" s="146"/>
      <c r="M830" s="23"/>
    </row>
    <row r="831" spans="1:13">
      <c r="A831" s="36" t="s">
        <v>34</v>
      </c>
      <c r="B831" s="37"/>
      <c r="C831" s="38"/>
      <c r="D831" s="38"/>
      <c r="E831" s="38"/>
      <c r="F831" s="38"/>
      <c r="G831" s="38"/>
      <c r="H831" s="10"/>
      <c r="I831" s="434" t="s">
        <v>35</v>
      </c>
      <c r="J831" s="435"/>
      <c r="K831" s="448">
        <v>0.11</v>
      </c>
      <c r="L831" s="449"/>
      <c r="M831" s="23">
        <f>K831*12*I816</f>
        <v>1289.2440000000001</v>
      </c>
    </row>
    <row r="832" spans="1:13">
      <c r="A832" s="36" t="s">
        <v>36</v>
      </c>
      <c r="B832" s="37"/>
      <c r="C832" s="38"/>
      <c r="D832" s="38"/>
      <c r="E832" s="38"/>
      <c r="F832" s="38"/>
      <c r="G832" s="38"/>
      <c r="H832" s="10"/>
      <c r="I832" s="39"/>
      <c r="J832" s="12"/>
      <c r="K832" s="163"/>
      <c r="L832" s="146"/>
      <c r="M832" s="23"/>
    </row>
    <row r="833" spans="1:13">
      <c r="A833" s="36" t="s">
        <v>37</v>
      </c>
      <c r="B833" s="37"/>
      <c r="C833" s="38"/>
      <c r="D833" s="38"/>
      <c r="E833" s="38"/>
      <c r="F833" s="38"/>
      <c r="G833" s="38"/>
      <c r="H833" s="10"/>
      <c r="I833" s="434" t="s">
        <v>19</v>
      </c>
      <c r="J833" s="435"/>
      <c r="K833" s="448">
        <v>0.03</v>
      </c>
      <c r="L833" s="449"/>
      <c r="M833" s="23">
        <f>K833*12*I816</f>
        <v>351.61200000000002</v>
      </c>
    </row>
    <row r="834" spans="1:13">
      <c r="A834" s="42" t="s">
        <v>168</v>
      </c>
      <c r="B834" s="37"/>
      <c r="C834" s="38"/>
      <c r="D834" s="38"/>
      <c r="E834" s="38"/>
      <c r="F834" s="38"/>
      <c r="G834" s="38"/>
      <c r="H834" s="10"/>
      <c r="I834" s="434" t="s">
        <v>19</v>
      </c>
      <c r="J834" s="435"/>
      <c r="K834" s="436">
        <v>0.03</v>
      </c>
      <c r="L834" s="437"/>
      <c r="M834" s="21">
        <f>K834*12*I816</f>
        <v>351.61200000000002</v>
      </c>
    </row>
    <row r="835" spans="1:13" ht="15.75">
      <c r="A835" s="438" t="s">
        <v>169</v>
      </c>
      <c r="B835" s="439"/>
      <c r="C835" s="439"/>
      <c r="D835" s="439"/>
      <c r="E835" s="439"/>
      <c r="F835" s="439"/>
      <c r="G835" s="439"/>
      <c r="H835" s="440"/>
      <c r="I835" s="198" t="s">
        <v>55</v>
      </c>
      <c r="J835" s="29"/>
      <c r="K835" s="441">
        <v>0.17</v>
      </c>
      <c r="L835" s="442"/>
      <c r="M835" s="35">
        <f>K835*12*I816</f>
        <v>1992.4680000000001</v>
      </c>
    </row>
    <row r="836" spans="1:13" ht="16.5" thickBot="1">
      <c r="A836" s="443" t="s">
        <v>39</v>
      </c>
      <c r="B836" s="444"/>
      <c r="C836" s="444"/>
      <c r="D836" s="444"/>
      <c r="E836" s="444"/>
      <c r="F836" s="444"/>
      <c r="G836" s="444"/>
      <c r="H836" s="445"/>
      <c r="I836" s="2"/>
      <c r="J836" s="4"/>
      <c r="K836" s="446">
        <f>2.5+3.1</f>
        <v>5.6</v>
      </c>
      <c r="L836" s="447"/>
      <c r="M836" s="48">
        <f>K836*12*I816</f>
        <v>65634.239999999991</v>
      </c>
    </row>
    <row r="837" spans="1:13" ht="15.75" thickBot="1">
      <c r="A837" s="424" t="s">
        <v>40</v>
      </c>
      <c r="B837" s="425"/>
      <c r="C837" s="425"/>
      <c r="D837" s="425"/>
      <c r="E837" s="425"/>
      <c r="F837" s="425"/>
      <c r="G837" s="425"/>
      <c r="H837" s="426"/>
      <c r="I837" s="199"/>
      <c r="J837" s="200"/>
      <c r="K837" s="427">
        <f>K818+K819+K823+K826+K835+K827+K836</f>
        <v>20.619999999999997</v>
      </c>
      <c r="L837" s="428"/>
      <c r="M837" s="106">
        <f>M816+M823+M826+M827+M835+M836</f>
        <v>241674.64799999999</v>
      </c>
    </row>
    <row r="838" spans="1:13" ht="15.75" thickBot="1">
      <c r="A838" s="134" t="s">
        <v>77</v>
      </c>
      <c r="B838" s="135"/>
      <c r="C838" s="135"/>
      <c r="D838" s="135"/>
      <c r="E838" s="135"/>
      <c r="F838" s="135"/>
      <c r="G838" s="135"/>
      <c r="H838" s="136"/>
      <c r="I838" s="199"/>
      <c r="J838" s="200"/>
      <c r="K838" s="427">
        <v>14.74</v>
      </c>
      <c r="L838" s="428"/>
      <c r="M838" s="106">
        <f>M839+M840</f>
        <v>172758.69600000003</v>
      </c>
    </row>
    <row r="839" spans="1:13">
      <c r="A839" s="429" t="s">
        <v>78</v>
      </c>
      <c r="B839" s="430"/>
      <c r="C839" s="430"/>
      <c r="D839" s="430"/>
      <c r="E839" s="430"/>
      <c r="F839" s="430"/>
      <c r="G839" s="430"/>
      <c r="H839" s="431"/>
      <c r="I839" s="78"/>
      <c r="J839" s="105"/>
      <c r="K839" s="488">
        <v>12.04</v>
      </c>
      <c r="L839" s="489"/>
      <c r="M839" s="80">
        <f>K839*12*I816</f>
        <v>141113.61600000001</v>
      </c>
    </row>
    <row r="840" spans="1:13" ht="15.75" thickBot="1">
      <c r="A840" s="191" t="s">
        <v>79</v>
      </c>
      <c r="B840" s="192"/>
      <c r="C840" s="192"/>
      <c r="D840" s="192"/>
      <c r="E840" s="192"/>
      <c r="F840" s="192"/>
      <c r="G840" s="192"/>
      <c r="H840" s="193"/>
      <c r="I840" s="201"/>
      <c r="J840" s="202"/>
      <c r="K840" s="490">
        <v>2.7</v>
      </c>
      <c r="L840" s="491"/>
      <c r="M840" s="86">
        <f>K840*12*I816</f>
        <v>31645.080000000005</v>
      </c>
    </row>
    <row r="841" spans="1:13">
      <c r="A841" s="499" t="s">
        <v>43</v>
      </c>
      <c r="B841" s="500"/>
      <c r="C841" s="500"/>
      <c r="D841" s="500"/>
      <c r="E841" s="500"/>
      <c r="F841" s="500"/>
      <c r="G841" s="500"/>
      <c r="H841" s="501"/>
      <c r="I841" s="15"/>
      <c r="J841" s="16"/>
      <c r="K841" s="502">
        <v>1.39</v>
      </c>
      <c r="L841" s="503"/>
      <c r="M841" s="21">
        <f>K841*12*I816</f>
        <v>16291.356</v>
      </c>
    </row>
    <row r="842" spans="1:13" ht="15.75">
      <c r="A842" s="140" t="s">
        <v>52</v>
      </c>
      <c r="B842" s="141"/>
      <c r="C842" s="141"/>
      <c r="D842" s="141"/>
      <c r="E842" s="141"/>
      <c r="F842" s="141"/>
      <c r="G842" s="141"/>
      <c r="H842" s="142"/>
      <c r="I842" s="34"/>
      <c r="J842" s="29"/>
      <c r="K842" s="486">
        <v>1.34</v>
      </c>
      <c r="L842" s="487"/>
      <c r="M842" s="21">
        <f>K842*12*I816</f>
        <v>15705.336000000003</v>
      </c>
    </row>
    <row r="843" spans="1:13" ht="15.75">
      <c r="A843" s="140" t="s">
        <v>45</v>
      </c>
      <c r="B843" s="141"/>
      <c r="C843" s="141"/>
      <c r="D843" s="141"/>
      <c r="E843" s="141"/>
      <c r="F843" s="141"/>
      <c r="G843" s="141"/>
      <c r="H843" s="142"/>
      <c r="I843" s="34"/>
      <c r="J843" s="29"/>
      <c r="K843" s="486">
        <v>0.06</v>
      </c>
      <c r="L843" s="487"/>
      <c r="M843" s="21">
        <f>K843*12*I816</f>
        <v>703.22400000000005</v>
      </c>
    </row>
    <row r="844" spans="1:13" ht="16.5" thickBot="1">
      <c r="A844" s="137" t="s">
        <v>46</v>
      </c>
      <c r="B844" s="138"/>
      <c r="C844" s="138"/>
      <c r="D844" s="138"/>
      <c r="E844" s="138"/>
      <c r="F844" s="138"/>
      <c r="G844" s="138"/>
      <c r="H844" s="139"/>
      <c r="I844" s="3"/>
      <c r="J844" s="4"/>
      <c r="K844" s="446">
        <v>1.1599999999999999</v>
      </c>
      <c r="L844" s="447"/>
      <c r="M844" s="23">
        <f>K844*12*I816</f>
        <v>13595.663999999999</v>
      </c>
    </row>
    <row r="845" spans="1:13" ht="15.75" thickBot="1">
      <c r="A845" s="424" t="s">
        <v>47</v>
      </c>
      <c r="B845" s="425"/>
      <c r="C845" s="425"/>
      <c r="D845" s="425"/>
      <c r="E845" s="425"/>
      <c r="F845" s="425"/>
      <c r="G845" s="425"/>
      <c r="H845" s="426"/>
      <c r="I845" s="199"/>
      <c r="J845" s="200"/>
      <c r="K845" s="427">
        <f>K837+K841+K839+K842+K843+K844+K840</f>
        <v>39.31</v>
      </c>
      <c r="L845" s="428"/>
      <c r="M845" s="106">
        <f>M837+M839+M841+M842+M843+M844+M840</f>
        <v>460728.924</v>
      </c>
    </row>
    <row r="846" spans="1:13">
      <c r="M846" s="1"/>
    </row>
    <row r="847" spans="1:13">
      <c r="A847" s="481" t="s">
        <v>0</v>
      </c>
      <c r="B847" s="481"/>
      <c r="C847" s="481"/>
      <c r="D847" s="481"/>
      <c r="E847" s="481"/>
      <c r="F847" s="481"/>
      <c r="G847" s="481"/>
      <c r="H847" s="481"/>
      <c r="I847" s="481"/>
      <c r="J847" s="481"/>
      <c r="K847" s="481"/>
      <c r="L847" s="481"/>
      <c r="M847" s="1"/>
    </row>
    <row r="848" spans="1:13">
      <c r="A848" s="482" t="s">
        <v>1</v>
      </c>
      <c r="B848" s="482"/>
      <c r="C848" s="482"/>
      <c r="D848" s="482"/>
      <c r="E848" s="482"/>
      <c r="F848" s="482"/>
      <c r="G848" s="482"/>
      <c r="H848" s="482"/>
      <c r="I848" s="482"/>
      <c r="J848" s="482"/>
      <c r="K848" s="482"/>
      <c r="L848" s="482"/>
      <c r="M848" s="482"/>
    </row>
    <row r="849" spans="1:13">
      <c r="A849" s="483" t="s">
        <v>197</v>
      </c>
      <c r="B849" s="483"/>
      <c r="C849" s="483"/>
      <c r="D849" s="483"/>
      <c r="E849" s="483"/>
      <c r="F849" s="483"/>
      <c r="G849" s="483"/>
      <c r="H849" s="483"/>
      <c r="I849" s="483"/>
      <c r="J849" s="483"/>
      <c r="K849" s="483"/>
      <c r="L849" s="483"/>
      <c r="M849" s="483"/>
    </row>
    <row r="850" spans="1:13">
      <c r="A850" s="2"/>
      <c r="B850" s="3"/>
      <c r="C850" s="3" t="s">
        <v>2</v>
      </c>
      <c r="D850" s="3"/>
      <c r="E850" s="3"/>
      <c r="F850" s="3"/>
      <c r="G850" s="3"/>
      <c r="H850" s="4"/>
      <c r="I850" s="3" t="s">
        <v>3</v>
      </c>
      <c r="J850" s="4"/>
      <c r="K850" s="5" t="s">
        <v>4</v>
      </c>
      <c r="L850" s="6"/>
      <c r="M850" s="7"/>
    </row>
    <row r="851" spans="1:13">
      <c r="A851" s="8"/>
      <c r="B851" s="9"/>
      <c r="C851" s="9"/>
      <c r="D851" s="9"/>
      <c r="E851" s="9"/>
      <c r="F851" s="9"/>
      <c r="G851" s="9"/>
      <c r="H851" s="10"/>
      <c r="I851" s="9"/>
      <c r="J851" s="10"/>
      <c r="K851" s="11" t="s">
        <v>5</v>
      </c>
      <c r="L851" s="12"/>
      <c r="M851" s="13" t="s">
        <v>6</v>
      </c>
    </row>
    <row r="852" spans="1:13">
      <c r="A852" s="14"/>
      <c r="B852" s="15"/>
      <c r="C852" s="15"/>
      <c r="D852" s="15"/>
      <c r="E852" s="15"/>
      <c r="F852" s="15"/>
      <c r="G852" s="15"/>
      <c r="H852" s="16"/>
      <c r="I852" s="472" t="s">
        <v>7</v>
      </c>
      <c r="J852" s="473"/>
      <c r="K852" s="15" t="s">
        <v>8</v>
      </c>
      <c r="L852" s="16"/>
      <c r="M852" s="17" t="s">
        <v>9</v>
      </c>
    </row>
    <row r="853" spans="1:13">
      <c r="A853" s="474" t="s">
        <v>159</v>
      </c>
      <c r="B853" s="475"/>
      <c r="C853" s="475"/>
      <c r="D853" s="475"/>
      <c r="E853" s="475"/>
      <c r="F853" s="475"/>
      <c r="G853" s="475"/>
      <c r="H853" s="476"/>
      <c r="I853" s="477">
        <v>266.8</v>
      </c>
      <c r="J853" s="478"/>
      <c r="K853" s="479">
        <f>K855+K856</f>
        <v>9.75</v>
      </c>
      <c r="L853" s="480"/>
      <c r="M853" s="21">
        <f>M855+M856</f>
        <v>31215.599999999999</v>
      </c>
    </row>
    <row r="854" spans="1:13">
      <c r="A854" s="22" t="s">
        <v>10</v>
      </c>
      <c r="F854" s="9"/>
      <c r="H854" s="10"/>
      <c r="J854" s="10"/>
      <c r="L854" s="10"/>
      <c r="M854" s="23"/>
    </row>
    <row r="855" spans="1:13">
      <c r="A855" s="22" t="s">
        <v>11</v>
      </c>
      <c r="F855" s="9"/>
      <c r="H855" s="10"/>
      <c r="J855" s="10"/>
      <c r="K855" s="450">
        <v>5.36</v>
      </c>
      <c r="L855" s="451"/>
      <c r="M855" s="23">
        <f>K855*I853*12</f>
        <v>17160.576000000001</v>
      </c>
    </row>
    <row r="856" spans="1:13">
      <c r="A856" s="22" t="s">
        <v>12</v>
      </c>
      <c r="B856" s="24"/>
      <c r="C856" s="24"/>
      <c r="D856" s="24"/>
      <c r="E856" s="24"/>
      <c r="F856" s="25"/>
      <c r="G856" s="24"/>
      <c r="H856" s="26"/>
      <c r="J856" s="10"/>
      <c r="K856" s="450">
        <v>4.3899999999999997</v>
      </c>
      <c r="L856" s="451"/>
      <c r="M856" s="23">
        <f>K856*I853*12</f>
        <v>14055.023999999999</v>
      </c>
    </row>
    <row r="857" spans="1:13">
      <c r="A857" s="131"/>
      <c r="B857" s="47"/>
      <c r="C857" s="47"/>
      <c r="D857" s="47"/>
      <c r="E857" s="47"/>
      <c r="F857" s="47"/>
      <c r="G857" s="47"/>
      <c r="H857" s="27"/>
      <c r="I857" s="15"/>
      <c r="J857" s="16"/>
      <c r="K857" s="15"/>
      <c r="L857" s="16"/>
      <c r="M857" s="21"/>
    </row>
    <row r="858" spans="1:13">
      <c r="A858" s="464" t="s">
        <v>13</v>
      </c>
      <c r="B858" s="465"/>
      <c r="C858" s="465"/>
      <c r="D858" s="465"/>
      <c r="E858" s="465"/>
      <c r="F858" s="465"/>
      <c r="G858" s="465"/>
      <c r="H858" s="466"/>
      <c r="I858" s="89" t="s">
        <v>14</v>
      </c>
      <c r="J858" s="88"/>
      <c r="K858" s="9"/>
      <c r="L858" s="10"/>
      <c r="M858" s="23"/>
    </row>
    <row r="859" spans="1:13">
      <c r="A859" s="8"/>
      <c r="B859" s="9"/>
      <c r="C859" s="9"/>
      <c r="D859" s="9"/>
      <c r="E859" s="9"/>
      <c r="F859" s="9"/>
      <c r="G859" s="9"/>
      <c r="H859" s="10"/>
      <c r="I859" s="89" t="s">
        <v>15</v>
      </c>
      <c r="J859" s="88"/>
      <c r="K859" s="9"/>
      <c r="L859" s="10"/>
      <c r="M859" s="23"/>
    </row>
    <row r="860" spans="1:13">
      <c r="A860" s="8"/>
      <c r="B860" s="9"/>
      <c r="C860" s="9"/>
      <c r="D860" s="9"/>
      <c r="E860" s="9"/>
      <c r="F860" s="9"/>
      <c r="G860" s="9"/>
      <c r="H860" s="10"/>
      <c r="I860" s="89" t="s">
        <v>16</v>
      </c>
      <c r="J860" s="88"/>
      <c r="K860" s="462">
        <v>1.31</v>
      </c>
      <c r="L860" s="463"/>
      <c r="M860" s="23">
        <f>K860*12*I853</f>
        <v>4194.0960000000005</v>
      </c>
    </row>
    <row r="861" spans="1:13">
      <c r="A861" s="8"/>
      <c r="B861" s="9"/>
      <c r="C861" s="9"/>
      <c r="D861" s="9"/>
      <c r="E861" s="9"/>
      <c r="F861" s="9"/>
      <c r="G861" s="9"/>
      <c r="H861" s="10"/>
      <c r="I861" s="89" t="s">
        <v>17</v>
      </c>
      <c r="J861" s="88"/>
      <c r="K861" s="9"/>
      <c r="L861" s="10"/>
      <c r="M861" s="23"/>
    </row>
    <row r="862" spans="1:13">
      <c r="A862" s="14"/>
      <c r="B862" s="15"/>
      <c r="C862" s="15"/>
      <c r="D862" s="15"/>
      <c r="E862" s="15"/>
      <c r="F862" s="15"/>
      <c r="G862" s="15"/>
      <c r="H862" s="16"/>
      <c r="I862" s="90" t="s">
        <v>18</v>
      </c>
      <c r="J862" s="91"/>
      <c r="K862" s="15"/>
      <c r="L862" s="16"/>
      <c r="M862" s="21"/>
    </row>
    <row r="863" spans="1:13">
      <c r="A863" s="474" t="s">
        <v>67</v>
      </c>
      <c r="B863" s="475"/>
      <c r="C863" s="475"/>
      <c r="D863" s="475"/>
      <c r="E863" s="475"/>
      <c r="F863" s="475"/>
      <c r="G863" s="475"/>
      <c r="H863" s="476"/>
      <c r="I863" s="28" t="s">
        <v>19</v>
      </c>
      <c r="J863" s="29"/>
      <c r="K863" s="486">
        <v>5.63</v>
      </c>
      <c r="L863" s="487"/>
      <c r="M863" s="30">
        <f>K863*12*I853</f>
        <v>18025.008000000002</v>
      </c>
    </row>
    <row r="864" spans="1:13" ht="15.75">
      <c r="A864" s="438" t="s">
        <v>28</v>
      </c>
      <c r="B864" s="439"/>
      <c r="C864" s="439"/>
      <c r="D864" s="439"/>
      <c r="E864" s="439"/>
      <c r="F864" s="439"/>
      <c r="G864" s="439"/>
      <c r="H864" s="440"/>
      <c r="I864" s="34"/>
      <c r="J864" s="29"/>
      <c r="K864" s="486">
        <f>K865+K866+K868+K870+K871</f>
        <v>2.1599999999999993</v>
      </c>
      <c r="L864" s="487"/>
      <c r="M864" s="35">
        <f>M865+M866+M868+M870+M871</f>
        <v>6915.4560000000001</v>
      </c>
    </row>
    <row r="865" spans="1:13">
      <c r="A865" s="36" t="s">
        <v>56</v>
      </c>
      <c r="B865" s="37"/>
      <c r="C865" s="38"/>
      <c r="D865" s="38"/>
      <c r="E865" s="38"/>
      <c r="F865" s="38"/>
      <c r="G865" s="38"/>
      <c r="H865" s="10"/>
      <c r="I865" s="434" t="s">
        <v>30</v>
      </c>
      <c r="J865" s="435"/>
      <c r="K865" s="457">
        <v>0.59</v>
      </c>
      <c r="L865" s="458"/>
      <c r="M865" s="23">
        <f>K865*12*I853</f>
        <v>1888.9440000000002</v>
      </c>
    </row>
    <row r="866" spans="1:13">
      <c r="A866" s="36" t="s">
        <v>31</v>
      </c>
      <c r="B866" s="37"/>
      <c r="C866" s="38"/>
      <c r="D866" s="38"/>
      <c r="E866" s="38"/>
      <c r="F866" s="38"/>
      <c r="G866" s="38"/>
      <c r="H866" s="10"/>
      <c r="I866" s="434" t="s">
        <v>57</v>
      </c>
      <c r="J866" s="435"/>
      <c r="K866" s="448">
        <v>1.4</v>
      </c>
      <c r="L866" s="449"/>
      <c r="M866" s="23">
        <f>K866*12*I853</f>
        <v>4482.24</v>
      </c>
    </row>
    <row r="867" spans="1:13">
      <c r="A867" s="36" t="s">
        <v>33</v>
      </c>
      <c r="B867" s="37"/>
      <c r="C867" s="38"/>
      <c r="D867" s="38"/>
      <c r="E867" s="38"/>
      <c r="F867" s="38"/>
      <c r="G867" s="38"/>
      <c r="H867" s="10"/>
      <c r="I867" s="39"/>
      <c r="J867" s="12"/>
      <c r="K867" s="163"/>
      <c r="L867" s="146"/>
      <c r="M867" s="23"/>
    </row>
    <row r="868" spans="1:13">
      <c r="A868" s="36" t="s">
        <v>34</v>
      </c>
      <c r="B868" s="37"/>
      <c r="C868" s="38"/>
      <c r="D868" s="38"/>
      <c r="E868" s="38"/>
      <c r="F868" s="38"/>
      <c r="G868" s="38"/>
      <c r="H868" s="10"/>
      <c r="I868" s="434" t="s">
        <v>35</v>
      </c>
      <c r="J868" s="435"/>
      <c r="K868" s="448">
        <v>0.11</v>
      </c>
      <c r="L868" s="449"/>
      <c r="M868" s="23">
        <f>K868*12*I853</f>
        <v>352.17600000000004</v>
      </c>
    </row>
    <row r="869" spans="1:13">
      <c r="A869" s="36" t="s">
        <v>36</v>
      </c>
      <c r="B869" s="37"/>
      <c r="C869" s="38"/>
      <c r="D869" s="38"/>
      <c r="E869" s="38"/>
      <c r="F869" s="38"/>
      <c r="G869" s="38"/>
      <c r="H869" s="10"/>
      <c r="I869" s="39"/>
      <c r="J869" s="12"/>
      <c r="K869" s="163"/>
      <c r="L869" s="146"/>
      <c r="M869" s="23"/>
    </row>
    <row r="870" spans="1:13">
      <c r="A870" s="36" t="s">
        <v>37</v>
      </c>
      <c r="B870" s="37"/>
      <c r="C870" s="38"/>
      <c r="D870" s="38"/>
      <c r="E870" s="38"/>
      <c r="F870" s="38"/>
      <c r="G870" s="38"/>
      <c r="H870" s="10"/>
      <c r="I870" s="434" t="s">
        <v>19</v>
      </c>
      <c r="J870" s="435"/>
      <c r="K870" s="448">
        <v>0.03</v>
      </c>
      <c r="L870" s="449"/>
      <c r="M870" s="23">
        <f>K870*12*I853</f>
        <v>96.048000000000002</v>
      </c>
    </row>
    <row r="871" spans="1:13">
      <c r="A871" s="42" t="s">
        <v>168</v>
      </c>
      <c r="B871" s="37"/>
      <c r="C871" s="38"/>
      <c r="D871" s="38"/>
      <c r="E871" s="38"/>
      <c r="F871" s="38"/>
      <c r="G871" s="38"/>
      <c r="H871" s="10"/>
      <c r="I871" s="434" t="s">
        <v>19</v>
      </c>
      <c r="J871" s="435"/>
      <c r="K871" s="436">
        <v>0.03</v>
      </c>
      <c r="L871" s="437"/>
      <c r="M871" s="21">
        <f>K871*12*I853</f>
        <v>96.048000000000002</v>
      </c>
    </row>
    <row r="872" spans="1:13" ht="15.75">
      <c r="A872" s="438" t="s">
        <v>169</v>
      </c>
      <c r="B872" s="439"/>
      <c r="C872" s="439"/>
      <c r="D872" s="439"/>
      <c r="E872" s="439"/>
      <c r="F872" s="439"/>
      <c r="G872" s="439"/>
      <c r="H872" s="440"/>
      <c r="I872" s="198" t="s">
        <v>55</v>
      </c>
      <c r="J872" s="29"/>
      <c r="K872" s="441">
        <v>0.17</v>
      </c>
      <c r="L872" s="442"/>
      <c r="M872" s="35">
        <f>K872*12*I853</f>
        <v>544.27200000000005</v>
      </c>
    </row>
    <row r="873" spans="1:13" ht="16.5" thickBot="1">
      <c r="A873" s="443" t="s">
        <v>39</v>
      </c>
      <c r="B873" s="444"/>
      <c r="C873" s="444"/>
      <c r="D873" s="444"/>
      <c r="E873" s="444"/>
      <c r="F873" s="444"/>
      <c r="G873" s="444"/>
      <c r="H873" s="445"/>
      <c r="I873" s="2"/>
      <c r="J873" s="4"/>
      <c r="K873" s="446">
        <f>2.5+3.1</f>
        <v>5.6</v>
      </c>
      <c r="L873" s="447"/>
      <c r="M873" s="48">
        <f>K873*12*I853</f>
        <v>17928.96</v>
      </c>
    </row>
    <row r="874" spans="1:13" ht="15.75" thickBot="1">
      <c r="A874" s="424" t="s">
        <v>40</v>
      </c>
      <c r="B874" s="425"/>
      <c r="C874" s="425"/>
      <c r="D874" s="425"/>
      <c r="E874" s="425"/>
      <c r="F874" s="425"/>
      <c r="G874" s="425"/>
      <c r="H874" s="426"/>
      <c r="I874" s="199"/>
      <c r="J874" s="200"/>
      <c r="K874" s="427">
        <f>K855+K856+K860+K863+K872+K864+K873</f>
        <v>24.620000000000005</v>
      </c>
      <c r="L874" s="428"/>
      <c r="M874" s="106">
        <f>M853+M860+M863+M864+M872+M873</f>
        <v>78823.391999999993</v>
      </c>
    </row>
    <row r="875" spans="1:13" ht="15.75" thickBot="1">
      <c r="A875" s="134" t="s">
        <v>97</v>
      </c>
      <c r="B875" s="135"/>
      <c r="C875" s="135"/>
      <c r="D875" s="135"/>
      <c r="E875" s="135"/>
      <c r="F875" s="135"/>
      <c r="G875" s="135"/>
      <c r="H875" s="136"/>
      <c r="I875" s="199"/>
      <c r="J875" s="200"/>
      <c r="K875" s="427">
        <v>13.89</v>
      </c>
      <c r="L875" s="428"/>
      <c r="M875" s="106">
        <f>M876+M877</f>
        <v>44470.224000000002</v>
      </c>
    </row>
    <row r="876" spans="1:13">
      <c r="A876" s="429" t="s">
        <v>78</v>
      </c>
      <c r="B876" s="430"/>
      <c r="C876" s="430"/>
      <c r="D876" s="430"/>
      <c r="E876" s="430"/>
      <c r="F876" s="430"/>
      <c r="G876" s="430"/>
      <c r="H876" s="431"/>
      <c r="I876" s="78"/>
      <c r="J876" s="105"/>
      <c r="K876" s="488">
        <v>11.34</v>
      </c>
      <c r="L876" s="489"/>
      <c r="M876" s="80">
        <f>K876*12*I853</f>
        <v>36306.144</v>
      </c>
    </row>
    <row r="877" spans="1:13" ht="15.75" thickBot="1">
      <c r="A877" s="191" t="s">
        <v>79</v>
      </c>
      <c r="B877" s="192"/>
      <c r="C877" s="192"/>
      <c r="D877" s="192"/>
      <c r="E877" s="192"/>
      <c r="F877" s="192"/>
      <c r="G877" s="192"/>
      <c r="H877" s="193"/>
      <c r="I877" s="201"/>
      <c r="J877" s="202"/>
      <c r="K877" s="490">
        <v>2.5499999999999998</v>
      </c>
      <c r="L877" s="491"/>
      <c r="M877" s="86">
        <f>K877*12*I853</f>
        <v>8164.08</v>
      </c>
    </row>
    <row r="878" spans="1:13" ht="15.75">
      <c r="A878" s="150" t="s">
        <v>45</v>
      </c>
      <c r="B878" s="151"/>
      <c r="C878" s="151"/>
      <c r="D878" s="151"/>
      <c r="E878" s="151"/>
      <c r="F878" s="151"/>
      <c r="G878" s="151"/>
      <c r="H878" s="152"/>
      <c r="I878" s="15"/>
      <c r="J878" s="16"/>
      <c r="K878" s="455">
        <v>0.06</v>
      </c>
      <c r="L878" s="456"/>
      <c r="M878" s="21">
        <f>K878*12*I853</f>
        <v>192.096</v>
      </c>
    </row>
    <row r="879" spans="1:13" ht="16.5" thickBot="1">
      <c r="A879" s="137" t="s">
        <v>46</v>
      </c>
      <c r="B879" s="138"/>
      <c r="C879" s="138"/>
      <c r="D879" s="138"/>
      <c r="E879" s="138"/>
      <c r="F879" s="138"/>
      <c r="G879" s="138"/>
      <c r="H879" s="139"/>
      <c r="I879" s="3"/>
      <c r="J879" s="4"/>
      <c r="K879" s="446">
        <v>0.66</v>
      </c>
      <c r="L879" s="447"/>
      <c r="M879" s="23">
        <f>K879*12*I853</f>
        <v>2113.056</v>
      </c>
    </row>
    <row r="880" spans="1:13" ht="15.75" thickBot="1">
      <c r="A880" s="424" t="s">
        <v>47</v>
      </c>
      <c r="B880" s="425"/>
      <c r="C880" s="425"/>
      <c r="D880" s="425"/>
      <c r="E880" s="425"/>
      <c r="F880" s="425"/>
      <c r="G880" s="425"/>
      <c r="H880" s="426"/>
      <c r="I880" s="199"/>
      <c r="J880" s="200"/>
      <c r="K880" s="427">
        <f>K874+K876+K878+K879+K877</f>
        <v>39.230000000000004</v>
      </c>
      <c r="L880" s="428"/>
      <c r="M880" s="106">
        <f>M874+M876+M878+M879+M877</f>
        <v>125598.768</v>
      </c>
    </row>
    <row r="881" spans="1:13">
      <c r="M881" s="1"/>
    </row>
    <row r="882" spans="1:13">
      <c r="A882" s="481" t="s">
        <v>0</v>
      </c>
      <c r="B882" s="481"/>
      <c r="C882" s="481"/>
      <c r="D882" s="481"/>
      <c r="E882" s="481"/>
      <c r="F882" s="481"/>
      <c r="G882" s="481"/>
      <c r="H882" s="481"/>
      <c r="I882" s="481"/>
      <c r="J882" s="481"/>
      <c r="K882" s="481"/>
      <c r="L882" s="481"/>
      <c r="M882" s="1"/>
    </row>
    <row r="883" spans="1:13">
      <c r="A883" s="482" t="s">
        <v>1</v>
      </c>
      <c r="B883" s="482"/>
      <c r="C883" s="482"/>
      <c r="D883" s="482"/>
      <c r="E883" s="482"/>
      <c r="F883" s="482"/>
      <c r="G883" s="482"/>
      <c r="H883" s="482"/>
      <c r="I883" s="482"/>
      <c r="J883" s="482"/>
      <c r="K883" s="482"/>
      <c r="L883" s="482"/>
      <c r="M883" s="482"/>
    </row>
    <row r="884" spans="1:13">
      <c r="A884" s="483" t="s">
        <v>198</v>
      </c>
      <c r="B884" s="483"/>
      <c r="C884" s="483"/>
      <c r="D884" s="483"/>
      <c r="E884" s="483"/>
      <c r="F884" s="483"/>
      <c r="G884" s="483"/>
      <c r="H884" s="483"/>
      <c r="I884" s="483"/>
      <c r="J884" s="483"/>
      <c r="K884" s="483"/>
      <c r="L884" s="483"/>
      <c r="M884" s="483"/>
    </row>
    <row r="885" spans="1:13">
      <c r="A885" s="2"/>
      <c r="B885" s="3"/>
      <c r="C885" s="3" t="s">
        <v>2</v>
      </c>
      <c r="D885" s="3"/>
      <c r="E885" s="3"/>
      <c r="F885" s="3"/>
      <c r="G885" s="3"/>
      <c r="H885" s="4"/>
      <c r="I885" s="3" t="s">
        <v>3</v>
      </c>
      <c r="J885" s="4"/>
      <c r="K885" s="5" t="s">
        <v>4</v>
      </c>
      <c r="L885" s="6"/>
      <c r="M885" s="7"/>
    </row>
    <row r="886" spans="1:13">
      <c r="A886" s="8"/>
      <c r="B886" s="9"/>
      <c r="C886" s="9"/>
      <c r="D886" s="9"/>
      <c r="E886" s="9"/>
      <c r="F886" s="9"/>
      <c r="G886" s="9"/>
      <c r="H886" s="10"/>
      <c r="I886" s="9"/>
      <c r="J886" s="10"/>
      <c r="K886" s="11" t="s">
        <v>5</v>
      </c>
      <c r="L886" s="12"/>
      <c r="M886" s="13" t="s">
        <v>6</v>
      </c>
    </row>
    <row r="887" spans="1:13">
      <c r="A887" s="14"/>
      <c r="B887" s="15"/>
      <c r="C887" s="15"/>
      <c r="D887" s="15"/>
      <c r="E887" s="15"/>
      <c r="F887" s="15"/>
      <c r="G887" s="15"/>
      <c r="H887" s="16"/>
      <c r="I887" s="472" t="s">
        <v>7</v>
      </c>
      <c r="J887" s="473"/>
      <c r="K887" s="15" t="s">
        <v>8</v>
      </c>
      <c r="L887" s="16"/>
      <c r="M887" s="17" t="s">
        <v>9</v>
      </c>
    </row>
    <row r="888" spans="1:13">
      <c r="A888" s="474"/>
      <c r="B888" s="475"/>
      <c r="C888" s="475"/>
      <c r="D888" s="475"/>
      <c r="E888" s="475"/>
      <c r="F888" s="475"/>
      <c r="G888" s="475"/>
      <c r="H888" s="476"/>
      <c r="I888" s="477">
        <v>1321.74</v>
      </c>
      <c r="J888" s="478"/>
      <c r="K888" s="479">
        <f>K890+K891</f>
        <v>9.75</v>
      </c>
      <c r="L888" s="480"/>
      <c r="M888" s="21">
        <f>M890+M891</f>
        <v>154643.57999999999</v>
      </c>
    </row>
    <row r="889" spans="1:13">
      <c r="A889" s="22" t="s">
        <v>10</v>
      </c>
      <c r="F889" s="9"/>
      <c r="H889" s="10"/>
      <c r="J889" s="10"/>
      <c r="L889" s="10"/>
      <c r="M889" s="23"/>
    </row>
    <row r="890" spans="1:13" ht="14.25" customHeight="1">
      <c r="A890" s="22" t="s">
        <v>11</v>
      </c>
      <c r="F890" s="9"/>
      <c r="H890" s="10"/>
      <c r="J890" s="10"/>
      <c r="K890" s="450">
        <v>5.36</v>
      </c>
      <c r="L890" s="451"/>
      <c r="M890" s="23">
        <f>K890*I888*12</f>
        <v>85014.316800000001</v>
      </c>
    </row>
    <row r="891" spans="1:13">
      <c r="A891" s="22" t="s">
        <v>12</v>
      </c>
      <c r="B891" s="24"/>
      <c r="C891" s="24"/>
      <c r="D891" s="24"/>
      <c r="E891" s="24"/>
      <c r="F891" s="25"/>
      <c r="G891" s="24"/>
      <c r="H891" s="26"/>
      <c r="I891" s="14"/>
      <c r="J891" s="16"/>
      <c r="K891" s="492">
        <v>4.3899999999999997</v>
      </c>
      <c r="L891" s="493"/>
      <c r="M891" s="21">
        <f>K891*I888*12</f>
        <v>69629.263199999987</v>
      </c>
    </row>
    <row r="892" spans="1:13">
      <c r="A892" s="464" t="s">
        <v>13</v>
      </c>
      <c r="B892" s="465"/>
      <c r="C892" s="465"/>
      <c r="D892" s="465"/>
      <c r="E892" s="465"/>
      <c r="F892" s="465"/>
      <c r="G892" s="465"/>
      <c r="H892" s="466"/>
      <c r="I892" s="9" t="s">
        <v>14</v>
      </c>
      <c r="J892" s="10"/>
      <c r="K892" s="9"/>
      <c r="L892" s="10"/>
      <c r="M892" s="23"/>
    </row>
    <row r="893" spans="1:13">
      <c r="A893" s="8"/>
      <c r="B893" s="9"/>
      <c r="C893" s="9"/>
      <c r="D893" s="9"/>
      <c r="E893" s="9"/>
      <c r="F893" s="9"/>
      <c r="G893" s="9"/>
      <c r="H893" s="10"/>
      <c r="I893" s="9" t="s">
        <v>15</v>
      </c>
      <c r="J893" s="10"/>
      <c r="K893" s="9"/>
      <c r="L893" s="10"/>
      <c r="M893" s="23"/>
    </row>
    <row r="894" spans="1:13">
      <c r="A894" s="8"/>
      <c r="B894" s="9"/>
      <c r="C894" s="9"/>
      <c r="D894" s="9"/>
      <c r="E894" s="9"/>
      <c r="F894" s="9"/>
      <c r="G894" s="9"/>
      <c r="H894" s="10"/>
      <c r="I894" s="9" t="s">
        <v>16</v>
      </c>
      <c r="J894" s="10"/>
      <c r="K894" s="462">
        <v>1.31</v>
      </c>
      <c r="L894" s="463"/>
      <c r="M894" s="23">
        <f>K894*12*I888</f>
        <v>20777.752800000002</v>
      </c>
    </row>
    <row r="895" spans="1:13">
      <c r="A895" s="8"/>
      <c r="B895" s="9"/>
      <c r="C895" s="9"/>
      <c r="D895" s="9"/>
      <c r="E895" s="9"/>
      <c r="F895" s="9"/>
      <c r="G895" s="9"/>
      <c r="H895" s="10"/>
      <c r="I895" s="9" t="s">
        <v>17</v>
      </c>
      <c r="J895" s="10"/>
      <c r="K895" s="9"/>
      <c r="L895" s="10"/>
      <c r="M895" s="23"/>
    </row>
    <row r="896" spans="1:13">
      <c r="A896" s="14"/>
      <c r="B896" s="15"/>
      <c r="C896" s="15"/>
      <c r="D896" s="15"/>
      <c r="E896" s="15"/>
      <c r="F896" s="15"/>
      <c r="G896" s="15"/>
      <c r="H896" s="16"/>
      <c r="I896" s="15" t="s">
        <v>18</v>
      </c>
      <c r="J896" s="16"/>
      <c r="K896" s="15"/>
      <c r="L896" s="16"/>
      <c r="M896" s="21"/>
    </row>
    <row r="897" spans="1:13">
      <c r="A897" s="474" t="s">
        <v>67</v>
      </c>
      <c r="B897" s="475"/>
      <c r="C897" s="475"/>
      <c r="D897" s="475"/>
      <c r="E897" s="475"/>
      <c r="F897" s="475"/>
      <c r="G897" s="475"/>
      <c r="H897" s="476"/>
      <c r="I897" s="28" t="s">
        <v>19</v>
      </c>
      <c r="J897" s="29"/>
      <c r="K897" s="486">
        <v>2.46</v>
      </c>
      <c r="L897" s="487"/>
      <c r="M897" s="30">
        <f>K897*12*I888</f>
        <v>39017.764799999997</v>
      </c>
    </row>
    <row r="898" spans="1:13">
      <c r="A898" s="494" t="s">
        <v>20</v>
      </c>
      <c r="B898" s="495"/>
      <c r="C898" s="495"/>
      <c r="D898" s="495"/>
      <c r="E898" s="495"/>
      <c r="F898" s="495"/>
      <c r="G898" s="495"/>
      <c r="H898" s="496"/>
      <c r="I898" s="31"/>
      <c r="J898" s="10"/>
      <c r="K898" s="470">
        <f>K899+K904</f>
        <v>1.9100000000000001</v>
      </c>
      <c r="L898" s="471"/>
      <c r="M898" s="32">
        <f>M899+M904</f>
        <v>30294.2808</v>
      </c>
    </row>
    <row r="899" spans="1:13">
      <c r="A899" s="459" t="s">
        <v>21</v>
      </c>
      <c r="B899" s="460"/>
      <c r="C899" s="460"/>
      <c r="D899" s="460"/>
      <c r="E899" s="460"/>
      <c r="F899" s="460"/>
      <c r="G899" s="460"/>
      <c r="H899" s="461"/>
      <c r="J899" s="10"/>
      <c r="K899" s="462">
        <f>K900+K901+K903</f>
        <v>1.1200000000000001</v>
      </c>
      <c r="L899" s="463"/>
      <c r="M899" s="33">
        <f>M900+M901+M903</f>
        <v>17764.185600000001</v>
      </c>
    </row>
    <row r="900" spans="1:13">
      <c r="A900" s="8" t="s">
        <v>70</v>
      </c>
      <c r="H900" s="10"/>
      <c r="I900" t="s">
        <v>22</v>
      </c>
      <c r="J900" s="10"/>
      <c r="K900" s="450">
        <v>1</v>
      </c>
      <c r="L900" s="451"/>
      <c r="M900" s="23">
        <f>K900*12*I888</f>
        <v>15860.880000000001</v>
      </c>
    </row>
    <row r="901" spans="1:13">
      <c r="A901" s="8" t="s">
        <v>83</v>
      </c>
      <c r="H901" s="10"/>
      <c r="I901" t="s">
        <v>24</v>
      </c>
      <c r="J901" s="10"/>
      <c r="K901" s="450">
        <v>0.08</v>
      </c>
      <c r="L901" s="451"/>
      <c r="M901" s="23">
        <f>K901*12*I888</f>
        <v>1268.8704</v>
      </c>
    </row>
    <row r="902" spans="1:13">
      <c r="A902" s="8" t="s">
        <v>25</v>
      </c>
      <c r="H902" s="10"/>
      <c r="J902" s="10"/>
      <c r="L902" s="10"/>
      <c r="M902" s="23"/>
    </row>
    <row r="903" spans="1:13">
      <c r="A903" s="8" t="s">
        <v>84</v>
      </c>
      <c r="H903" s="10"/>
      <c r="I903" t="s">
        <v>26</v>
      </c>
      <c r="J903" s="10"/>
      <c r="K903" s="450">
        <v>0.04</v>
      </c>
      <c r="L903" s="451"/>
      <c r="M903" s="23">
        <f>K903*12*I888</f>
        <v>634.43520000000001</v>
      </c>
    </row>
    <row r="904" spans="1:13">
      <c r="A904" s="459" t="s">
        <v>27</v>
      </c>
      <c r="B904" s="460"/>
      <c r="C904" s="460"/>
      <c r="D904" s="460"/>
      <c r="E904" s="460"/>
      <c r="F904" s="460"/>
      <c r="G904" s="460"/>
      <c r="H904" s="461"/>
      <c r="J904" s="10"/>
      <c r="K904" s="462">
        <f>K905+K906</f>
        <v>0.79</v>
      </c>
      <c r="L904" s="463"/>
      <c r="M904" s="33">
        <f>M905+M906</f>
        <v>12530.0952</v>
      </c>
    </row>
    <row r="905" spans="1:13">
      <c r="A905" s="8" t="s">
        <v>85</v>
      </c>
      <c r="H905" s="10"/>
      <c r="I905" t="s">
        <v>24</v>
      </c>
      <c r="J905" s="10"/>
      <c r="K905" s="450">
        <v>0.33</v>
      </c>
      <c r="L905" s="451"/>
      <c r="M905" s="23">
        <f>K905*12*I888</f>
        <v>5234.0904</v>
      </c>
    </row>
    <row r="906" spans="1:13">
      <c r="A906" s="8" t="s">
        <v>199</v>
      </c>
      <c r="H906" s="10"/>
      <c r="I906" t="s">
        <v>200</v>
      </c>
      <c r="J906" s="10"/>
      <c r="K906" s="450">
        <v>0.46</v>
      </c>
      <c r="L906" s="451"/>
      <c r="M906" s="23">
        <f>K906*12*I888</f>
        <v>7296.0048000000006</v>
      </c>
    </row>
    <row r="907" spans="1:13" ht="15.75">
      <c r="A907" s="438" t="s">
        <v>28</v>
      </c>
      <c r="B907" s="439"/>
      <c r="C907" s="439"/>
      <c r="D907" s="439"/>
      <c r="E907" s="439"/>
      <c r="F907" s="439"/>
      <c r="G907" s="439"/>
      <c r="H907" s="440"/>
      <c r="I907" s="34"/>
      <c r="J907" s="29"/>
      <c r="K907" s="486">
        <f>K908+K909+K911+K913+K914</f>
        <v>2.1599999999999993</v>
      </c>
      <c r="L907" s="487"/>
      <c r="M907" s="35">
        <f>M908+M909+M911+M913+M914</f>
        <v>34259.500799999994</v>
      </c>
    </row>
    <row r="908" spans="1:13">
      <c r="A908" s="36" t="s">
        <v>29</v>
      </c>
      <c r="B908" s="37"/>
      <c r="C908" s="38"/>
      <c r="D908" s="38"/>
      <c r="E908" s="38"/>
      <c r="F908" s="38"/>
      <c r="G908" s="38"/>
      <c r="H908" s="10"/>
      <c r="I908" s="434" t="s">
        <v>30</v>
      </c>
      <c r="J908" s="435"/>
      <c r="K908" s="457">
        <v>0.59</v>
      </c>
      <c r="L908" s="458"/>
      <c r="M908" s="23">
        <f>K908*12*I888</f>
        <v>9357.9192000000003</v>
      </c>
    </row>
    <row r="909" spans="1:13">
      <c r="A909" s="36" t="s">
        <v>31</v>
      </c>
      <c r="B909" s="37"/>
      <c r="C909" s="38"/>
      <c r="D909" s="38"/>
      <c r="E909" s="38"/>
      <c r="F909" s="38"/>
      <c r="G909" s="38"/>
      <c r="H909" s="10"/>
      <c r="I909" s="434" t="s">
        <v>32</v>
      </c>
      <c r="J909" s="435"/>
      <c r="K909" s="448">
        <v>1.4</v>
      </c>
      <c r="L909" s="449"/>
      <c r="M909" s="23">
        <f>K909*12*I888</f>
        <v>22205.231999999996</v>
      </c>
    </row>
    <row r="910" spans="1:13">
      <c r="A910" s="36" t="s">
        <v>33</v>
      </c>
      <c r="B910" s="37"/>
      <c r="C910" s="38"/>
      <c r="D910" s="38"/>
      <c r="E910" s="38"/>
      <c r="F910" s="38"/>
      <c r="G910" s="38"/>
      <c r="H910" s="10"/>
      <c r="I910" s="39"/>
      <c r="J910" s="12"/>
      <c r="K910" s="163"/>
      <c r="L910" s="146"/>
      <c r="M910" s="23"/>
    </row>
    <row r="911" spans="1:13">
      <c r="A911" s="36" t="s">
        <v>34</v>
      </c>
      <c r="B911" s="37"/>
      <c r="C911" s="38"/>
      <c r="D911" s="38"/>
      <c r="E911" s="38"/>
      <c r="F911" s="38"/>
      <c r="G911" s="38"/>
      <c r="H911" s="10"/>
      <c r="I911" s="434" t="s">
        <v>35</v>
      </c>
      <c r="J911" s="435"/>
      <c r="K911" s="448">
        <v>0.11</v>
      </c>
      <c r="L911" s="449"/>
      <c r="M911" s="23">
        <f>K911*12*I888</f>
        <v>1744.6968000000002</v>
      </c>
    </row>
    <row r="912" spans="1:13">
      <c r="A912" s="36" t="s">
        <v>36</v>
      </c>
      <c r="B912" s="37"/>
      <c r="C912" s="38"/>
      <c r="D912" s="38"/>
      <c r="E912" s="38"/>
      <c r="F912" s="38"/>
      <c r="G912" s="38"/>
      <c r="H912" s="10"/>
      <c r="I912" s="39"/>
      <c r="J912" s="12"/>
      <c r="K912" s="163"/>
      <c r="L912" s="146"/>
      <c r="M912" s="23"/>
    </row>
    <row r="913" spans="1:13">
      <c r="A913" s="36" t="s">
        <v>37</v>
      </c>
      <c r="B913" s="37"/>
      <c r="C913" s="38"/>
      <c r="D913" s="38"/>
      <c r="E913" s="38"/>
      <c r="F913" s="38"/>
      <c r="G913" s="38"/>
      <c r="H913" s="10"/>
      <c r="I913" s="434" t="s">
        <v>35</v>
      </c>
      <c r="J913" s="435"/>
      <c r="K913" s="448">
        <v>0.03</v>
      </c>
      <c r="L913" s="449"/>
      <c r="M913" s="23">
        <f>K913*12*I888</f>
        <v>475.82639999999998</v>
      </c>
    </row>
    <row r="914" spans="1:13">
      <c r="A914" s="42" t="s">
        <v>38</v>
      </c>
      <c r="B914" s="37"/>
      <c r="C914" s="38"/>
      <c r="D914" s="38"/>
      <c r="E914" s="38"/>
      <c r="F914" s="38"/>
      <c r="G914" s="38"/>
      <c r="H914" s="10"/>
      <c r="I914" s="434" t="s">
        <v>19</v>
      </c>
      <c r="J914" s="435"/>
      <c r="K914" s="436">
        <v>0.03</v>
      </c>
      <c r="L914" s="437"/>
      <c r="M914" s="21">
        <f>K914*12*I888</f>
        <v>475.82639999999998</v>
      </c>
    </row>
    <row r="915" spans="1:13" ht="16.5" thickBot="1">
      <c r="A915" s="443" t="s">
        <v>39</v>
      </c>
      <c r="B915" s="444"/>
      <c r="C915" s="444"/>
      <c r="D915" s="444"/>
      <c r="E915" s="444"/>
      <c r="F915" s="444"/>
      <c r="G915" s="444"/>
      <c r="H915" s="445"/>
      <c r="I915" s="3"/>
      <c r="J915" s="4"/>
      <c r="K915" s="513">
        <v>5.77</v>
      </c>
      <c r="L915" s="514"/>
      <c r="M915" s="48">
        <f>K915*12*I888</f>
        <v>91517.277599999987</v>
      </c>
    </row>
    <row r="916" spans="1:13" ht="15.75" thickBot="1">
      <c r="A916" s="424" t="s">
        <v>40</v>
      </c>
      <c r="B916" s="425"/>
      <c r="C916" s="425"/>
      <c r="D916" s="425"/>
      <c r="E916" s="425"/>
      <c r="F916" s="425"/>
      <c r="G916" s="425"/>
      <c r="H916" s="426"/>
      <c r="I916" s="199"/>
      <c r="J916" s="200"/>
      <c r="K916" s="427">
        <f>K890+K891+K894+K897+K898+K915+K907</f>
        <v>23.36</v>
      </c>
      <c r="L916" s="428"/>
      <c r="M916" s="106">
        <f>M888+M894+M897+M898+M907+M915</f>
        <v>370510.15679999994</v>
      </c>
    </row>
    <row r="917" spans="1:13" ht="15.75" thickBot="1">
      <c r="A917" s="134" t="s">
        <v>77</v>
      </c>
      <c r="B917" s="135"/>
      <c r="C917" s="135"/>
      <c r="D917" s="135"/>
      <c r="E917" s="135"/>
      <c r="F917" s="135"/>
      <c r="G917" s="135"/>
      <c r="H917" s="136"/>
      <c r="I917" s="199"/>
      <c r="J917" s="200"/>
      <c r="K917" s="427">
        <v>17.600000000000001</v>
      </c>
      <c r="L917" s="428"/>
      <c r="M917" s="106">
        <f>M918+M919</f>
        <v>279151.48800000001</v>
      </c>
    </row>
    <row r="918" spans="1:13">
      <c r="A918" s="429" t="s">
        <v>78</v>
      </c>
      <c r="B918" s="430"/>
      <c r="C918" s="430"/>
      <c r="D918" s="430"/>
      <c r="E918" s="430"/>
      <c r="F918" s="430"/>
      <c r="G918" s="430"/>
      <c r="H918" s="431"/>
      <c r="I918" s="78"/>
      <c r="J918" s="105"/>
      <c r="K918" s="488">
        <v>14.37</v>
      </c>
      <c r="L918" s="489"/>
      <c r="M918" s="80">
        <f>K918*12*I888</f>
        <v>227920.8456</v>
      </c>
    </row>
    <row r="919" spans="1:13" ht="15.75" thickBot="1">
      <c r="A919" s="191" t="s">
        <v>79</v>
      </c>
      <c r="B919" s="192"/>
      <c r="C919" s="192"/>
      <c r="D919" s="192"/>
      <c r="E919" s="192"/>
      <c r="F919" s="192"/>
      <c r="G919" s="192"/>
      <c r="H919" s="193"/>
      <c r="I919" s="201"/>
      <c r="J919" s="202"/>
      <c r="K919" s="490">
        <v>3.23</v>
      </c>
      <c r="L919" s="491"/>
      <c r="M919" s="86">
        <f>K919*12*I888</f>
        <v>51230.642399999997</v>
      </c>
    </row>
    <row r="920" spans="1:13">
      <c r="A920" s="499" t="s">
        <v>43</v>
      </c>
      <c r="B920" s="500"/>
      <c r="C920" s="500"/>
      <c r="D920" s="500"/>
      <c r="E920" s="500"/>
      <c r="F920" s="500"/>
      <c r="G920" s="500"/>
      <c r="H920" s="501"/>
      <c r="I920" s="15"/>
      <c r="J920" s="16"/>
      <c r="K920" s="502">
        <v>1.39</v>
      </c>
      <c r="L920" s="503"/>
      <c r="M920" s="21">
        <f>K920*12*I888</f>
        <v>22046.623199999998</v>
      </c>
    </row>
    <row r="921" spans="1:13" ht="15.75">
      <c r="A921" s="140" t="s">
        <v>52</v>
      </c>
      <c r="B921" s="141"/>
      <c r="C921" s="141"/>
      <c r="D921" s="141"/>
      <c r="E921" s="141"/>
      <c r="F921" s="141"/>
      <c r="G921" s="141"/>
      <c r="H921" s="142"/>
      <c r="I921" s="34"/>
      <c r="J921" s="29"/>
      <c r="K921" s="486">
        <v>0.99</v>
      </c>
      <c r="L921" s="487"/>
      <c r="M921" s="21">
        <f>K921*12*I888</f>
        <v>15702.271199999999</v>
      </c>
    </row>
    <row r="922" spans="1:13" ht="15.75">
      <c r="A922" s="140" t="s">
        <v>45</v>
      </c>
      <c r="B922" s="141"/>
      <c r="C922" s="141"/>
      <c r="D922" s="141"/>
      <c r="E922" s="141"/>
      <c r="F922" s="141"/>
      <c r="G922" s="141"/>
      <c r="H922" s="142"/>
      <c r="I922" s="34"/>
      <c r="J922" s="29"/>
      <c r="K922" s="486">
        <v>7.0000000000000007E-2</v>
      </c>
      <c r="L922" s="487"/>
      <c r="M922" s="21">
        <f>K922*12*I888</f>
        <v>1110.2616</v>
      </c>
    </row>
    <row r="923" spans="1:13" ht="15.75">
      <c r="A923" s="140" t="s">
        <v>201</v>
      </c>
      <c r="B923" s="141"/>
      <c r="C923" s="141"/>
      <c r="D923" s="141"/>
      <c r="E923" s="141"/>
      <c r="F923" s="141"/>
      <c r="G923" s="141"/>
      <c r="H923" s="142"/>
      <c r="I923" s="34"/>
      <c r="J923" s="29"/>
      <c r="K923" s="486">
        <v>0.26</v>
      </c>
      <c r="L923" s="487"/>
      <c r="M923" s="21">
        <f>K923*12*I888</f>
        <v>4123.8288000000002</v>
      </c>
    </row>
    <row r="924" spans="1:13" ht="16.5" thickBot="1">
      <c r="A924" s="137" t="s">
        <v>46</v>
      </c>
      <c r="B924" s="138"/>
      <c r="C924" s="138"/>
      <c r="D924" s="138"/>
      <c r="E924" s="138"/>
      <c r="F924" s="138"/>
      <c r="G924" s="138"/>
      <c r="H924" s="139"/>
      <c r="I924" s="3"/>
      <c r="J924" s="4"/>
      <c r="K924" s="446">
        <v>1</v>
      </c>
      <c r="L924" s="447"/>
      <c r="M924" s="23">
        <f>K924*12*I888</f>
        <v>15860.880000000001</v>
      </c>
    </row>
    <row r="925" spans="1:13" ht="15.75" thickBot="1">
      <c r="A925" s="424" t="s">
        <v>47</v>
      </c>
      <c r="B925" s="425"/>
      <c r="C925" s="425"/>
      <c r="D925" s="425"/>
      <c r="E925" s="425"/>
      <c r="F925" s="425"/>
      <c r="G925" s="425"/>
      <c r="H925" s="426"/>
      <c r="I925" s="199"/>
      <c r="J925" s="200"/>
      <c r="K925" s="427">
        <f>K916+K920+K918+K921+K922+K923+K924+K919</f>
        <v>44.669999999999995</v>
      </c>
      <c r="L925" s="428"/>
      <c r="M925" s="106">
        <f>M916+M918+M920+M921+M922+M923+M924+M919</f>
        <v>708505.50959999987</v>
      </c>
    </row>
    <row r="926" spans="1:13">
      <c r="M926" s="1"/>
    </row>
    <row r="927" spans="1:13">
      <c r="A927" s="481" t="s">
        <v>0</v>
      </c>
      <c r="B927" s="481"/>
      <c r="C927" s="481"/>
      <c r="D927" s="481"/>
      <c r="E927" s="481"/>
      <c r="F927" s="481"/>
      <c r="G927" s="481"/>
      <c r="H927" s="481"/>
      <c r="I927" s="481"/>
      <c r="J927" s="481"/>
      <c r="K927" s="481"/>
      <c r="L927" s="481"/>
      <c r="M927" s="1"/>
    </row>
    <row r="928" spans="1:13">
      <c r="A928" s="482" t="s">
        <v>1</v>
      </c>
      <c r="B928" s="482"/>
      <c r="C928" s="482"/>
      <c r="D928" s="482"/>
      <c r="E928" s="482"/>
      <c r="F928" s="482"/>
      <c r="G928" s="482"/>
      <c r="H928" s="482"/>
      <c r="I928" s="482"/>
      <c r="J928" s="482"/>
      <c r="K928" s="482"/>
      <c r="L928" s="482"/>
      <c r="M928" s="482"/>
    </row>
    <row r="929" spans="1:13">
      <c r="A929" s="483" t="s">
        <v>202</v>
      </c>
      <c r="B929" s="483"/>
      <c r="C929" s="483"/>
      <c r="D929" s="483"/>
      <c r="E929" s="483"/>
      <c r="F929" s="483"/>
      <c r="G929" s="483"/>
      <c r="H929" s="483"/>
      <c r="I929" s="483"/>
      <c r="J929" s="483"/>
      <c r="K929" s="483"/>
      <c r="L929" s="483"/>
      <c r="M929" s="483"/>
    </row>
    <row r="930" spans="1:13">
      <c r="A930" s="2"/>
      <c r="B930" s="3"/>
      <c r="C930" s="3" t="s">
        <v>2</v>
      </c>
      <c r="D930" s="3"/>
      <c r="E930" s="3"/>
      <c r="F930" s="3"/>
      <c r="G930" s="3"/>
      <c r="H930" s="4"/>
      <c r="I930" s="3" t="s">
        <v>3</v>
      </c>
      <c r="J930" s="4"/>
      <c r="K930" s="5" t="s">
        <v>4</v>
      </c>
      <c r="L930" s="6"/>
      <c r="M930" s="7"/>
    </row>
    <row r="931" spans="1:13">
      <c r="A931" s="8"/>
      <c r="B931" s="9"/>
      <c r="C931" s="9"/>
      <c r="D931" s="9"/>
      <c r="E931" s="9"/>
      <c r="F931" s="9"/>
      <c r="G931" s="9"/>
      <c r="H931" s="10"/>
      <c r="I931" s="9"/>
      <c r="J931" s="10"/>
      <c r="K931" s="11" t="s">
        <v>5</v>
      </c>
      <c r="L931" s="12"/>
      <c r="M931" s="13" t="s">
        <v>6</v>
      </c>
    </row>
    <row r="932" spans="1:13">
      <c r="A932" s="14"/>
      <c r="B932" s="15"/>
      <c r="C932" s="15"/>
      <c r="D932" s="15"/>
      <c r="E932" s="15"/>
      <c r="F932" s="15"/>
      <c r="G932" s="15"/>
      <c r="H932" s="16"/>
      <c r="I932" s="472" t="s">
        <v>7</v>
      </c>
      <c r="J932" s="473"/>
      <c r="K932" s="15" t="s">
        <v>8</v>
      </c>
      <c r="L932" s="16"/>
      <c r="M932" s="17" t="s">
        <v>9</v>
      </c>
    </row>
    <row r="933" spans="1:13">
      <c r="A933" s="474" t="s">
        <v>159</v>
      </c>
      <c r="B933" s="475"/>
      <c r="C933" s="475"/>
      <c r="D933" s="475"/>
      <c r="E933" s="475"/>
      <c r="F933" s="475"/>
      <c r="G933" s="475"/>
      <c r="H933" s="476"/>
      <c r="I933" s="477">
        <v>1082.8</v>
      </c>
      <c r="J933" s="478"/>
      <c r="K933" s="479">
        <f>K935+K936</f>
        <v>9.75</v>
      </c>
      <c r="L933" s="480"/>
      <c r="M933" s="21">
        <f>M935+M936</f>
        <v>126687.59999999999</v>
      </c>
    </row>
    <row r="934" spans="1:13">
      <c r="A934" s="22" t="s">
        <v>10</v>
      </c>
      <c r="F934" s="9"/>
      <c r="H934" s="10"/>
      <c r="J934" s="10"/>
      <c r="L934" s="10"/>
      <c r="M934" s="23"/>
    </row>
    <row r="935" spans="1:13">
      <c r="A935" s="22" t="s">
        <v>11</v>
      </c>
      <c r="F935" s="9"/>
      <c r="H935" s="10"/>
      <c r="J935" s="10"/>
      <c r="K935" s="450">
        <v>5.36</v>
      </c>
      <c r="L935" s="451"/>
      <c r="M935" s="23">
        <f>K935*I933*12</f>
        <v>69645.695999999996</v>
      </c>
    </row>
    <row r="936" spans="1:13">
      <c r="A936" s="22" t="s">
        <v>12</v>
      </c>
      <c r="B936" s="24"/>
      <c r="C936" s="24"/>
      <c r="D936" s="24"/>
      <c r="E936" s="24"/>
      <c r="F936" s="25"/>
      <c r="G936" s="24"/>
      <c r="H936" s="26"/>
      <c r="J936" s="10"/>
      <c r="K936" s="450">
        <v>4.3899999999999997</v>
      </c>
      <c r="L936" s="451"/>
      <c r="M936" s="23">
        <f>K936*I933*12</f>
        <v>57041.903999999995</v>
      </c>
    </row>
    <row r="937" spans="1:13">
      <c r="A937" s="131"/>
      <c r="B937" s="47"/>
      <c r="C937" s="47"/>
      <c r="D937" s="47"/>
      <c r="E937" s="47"/>
      <c r="F937" s="47"/>
      <c r="G937" s="47"/>
      <c r="H937" s="27"/>
      <c r="I937" s="15"/>
      <c r="J937" s="16"/>
      <c r="K937" s="15"/>
      <c r="L937" s="16"/>
      <c r="M937" s="21"/>
    </row>
    <row r="938" spans="1:13">
      <c r="A938" s="464" t="s">
        <v>13</v>
      </c>
      <c r="B938" s="465"/>
      <c r="C938" s="465"/>
      <c r="D938" s="465"/>
      <c r="E938" s="465"/>
      <c r="F938" s="465"/>
      <c r="G938" s="465"/>
      <c r="H938" s="466"/>
      <c r="I938" s="89" t="s">
        <v>14</v>
      </c>
      <c r="J938" s="88"/>
      <c r="K938" s="9"/>
      <c r="L938" s="10"/>
      <c r="M938" s="23"/>
    </row>
    <row r="939" spans="1:13">
      <c r="A939" s="8"/>
      <c r="B939" s="9"/>
      <c r="C939" s="9"/>
      <c r="D939" s="9"/>
      <c r="E939" s="9"/>
      <c r="F939" s="9"/>
      <c r="G939" s="9"/>
      <c r="H939" s="10"/>
      <c r="I939" s="89" t="s">
        <v>15</v>
      </c>
      <c r="J939" s="88"/>
      <c r="K939" s="9"/>
      <c r="L939" s="10"/>
      <c r="M939" s="23"/>
    </row>
    <row r="940" spans="1:13">
      <c r="A940" s="8"/>
      <c r="B940" s="9"/>
      <c r="C940" s="9"/>
      <c r="D940" s="9"/>
      <c r="E940" s="9"/>
      <c r="F940" s="9"/>
      <c r="G940" s="9"/>
      <c r="H940" s="10"/>
      <c r="I940" s="89" t="s">
        <v>16</v>
      </c>
      <c r="J940" s="88"/>
      <c r="K940" s="462">
        <v>1.31</v>
      </c>
      <c r="L940" s="463"/>
      <c r="M940" s="23">
        <f>K940*12*I933</f>
        <v>17021.615999999998</v>
      </c>
    </row>
    <row r="941" spans="1:13">
      <c r="A941" s="8"/>
      <c r="B941" s="9"/>
      <c r="C941" s="9"/>
      <c r="D941" s="9"/>
      <c r="E941" s="9"/>
      <c r="F941" s="9"/>
      <c r="G941" s="9"/>
      <c r="H941" s="10"/>
      <c r="I941" s="89" t="s">
        <v>17</v>
      </c>
      <c r="J941" s="88"/>
      <c r="K941" s="9"/>
      <c r="L941" s="10"/>
      <c r="M941" s="23"/>
    </row>
    <row r="942" spans="1:13">
      <c r="A942" s="14"/>
      <c r="B942" s="15"/>
      <c r="C942" s="15"/>
      <c r="D942" s="15"/>
      <c r="E942" s="15"/>
      <c r="F942" s="15"/>
      <c r="G942" s="15"/>
      <c r="H942" s="16"/>
      <c r="I942" s="90" t="s">
        <v>18</v>
      </c>
      <c r="J942" s="91"/>
      <c r="K942" s="15"/>
      <c r="L942" s="16"/>
      <c r="M942" s="21"/>
    </row>
    <row r="943" spans="1:13">
      <c r="A943" s="474" t="s">
        <v>67</v>
      </c>
      <c r="B943" s="475"/>
      <c r="C943" s="475"/>
      <c r="D943" s="475"/>
      <c r="E943" s="475"/>
      <c r="F943" s="475"/>
      <c r="G943" s="475"/>
      <c r="H943" s="476"/>
      <c r="I943" s="28" t="s">
        <v>19</v>
      </c>
      <c r="J943" s="29"/>
      <c r="K943" s="486">
        <v>2.08</v>
      </c>
      <c r="L943" s="487"/>
      <c r="M943" s="30">
        <f>K943*12*I933</f>
        <v>27026.687999999998</v>
      </c>
    </row>
    <row r="944" spans="1:13">
      <c r="A944" s="494" t="s">
        <v>20</v>
      </c>
      <c r="B944" s="495"/>
      <c r="C944" s="495"/>
      <c r="D944" s="495"/>
      <c r="E944" s="495"/>
      <c r="F944" s="495"/>
      <c r="G944" s="495"/>
      <c r="H944" s="496"/>
      <c r="I944" s="31"/>
      <c r="J944" s="10"/>
      <c r="K944" s="470">
        <f>K945+K951</f>
        <v>1.9100000000000001</v>
      </c>
      <c r="L944" s="471"/>
      <c r="M944" s="32">
        <f>M945+M951</f>
        <v>24817.775999999998</v>
      </c>
    </row>
    <row r="945" spans="1:13">
      <c r="A945" s="459" t="s">
        <v>21</v>
      </c>
      <c r="B945" s="460"/>
      <c r="C945" s="460"/>
      <c r="D945" s="460"/>
      <c r="E945" s="460"/>
      <c r="F945" s="460"/>
      <c r="G945" s="460"/>
      <c r="H945" s="461"/>
      <c r="J945" s="10"/>
      <c r="K945" s="462">
        <f>K946+K948+K950</f>
        <v>1.1200000000000001</v>
      </c>
      <c r="L945" s="463"/>
      <c r="M945" s="33">
        <f>M946+M948+M950</f>
        <v>14552.831999999999</v>
      </c>
    </row>
    <row r="946" spans="1:13">
      <c r="A946" s="8" t="s">
        <v>174</v>
      </c>
      <c r="H946" s="10"/>
      <c r="I946" t="s">
        <v>24</v>
      </c>
      <c r="J946" s="10"/>
      <c r="K946" s="450">
        <v>0.57999999999999996</v>
      </c>
      <c r="L946" s="451"/>
      <c r="M946" s="23">
        <f>K946*12*I933</f>
        <v>7536.2879999999986</v>
      </c>
    </row>
    <row r="947" spans="1:13">
      <c r="A947" s="8" t="s">
        <v>25</v>
      </c>
      <c r="H947" s="10"/>
      <c r="J947" s="10"/>
      <c r="L947" s="10"/>
      <c r="M947" s="23"/>
    </row>
    <row r="948" spans="1:13">
      <c r="A948" s="8" t="s">
        <v>175</v>
      </c>
      <c r="H948" s="10"/>
      <c r="I948" t="s">
        <v>176</v>
      </c>
      <c r="J948" s="10"/>
      <c r="K948" s="450">
        <v>0.5</v>
      </c>
      <c r="L948" s="451"/>
      <c r="M948" s="23">
        <f>K948*12*I933</f>
        <v>6496.7999999999993</v>
      </c>
    </row>
    <row r="949" spans="1:13">
      <c r="A949" s="8" t="s">
        <v>69</v>
      </c>
      <c r="H949" s="10"/>
      <c r="I949" t="s">
        <v>80</v>
      </c>
      <c r="J949" s="10"/>
      <c r="L949" s="10"/>
      <c r="M949" s="23"/>
    </row>
    <row r="950" spans="1:13">
      <c r="A950" s="8" t="s">
        <v>84</v>
      </c>
      <c r="H950" s="10"/>
      <c r="I950" t="s">
        <v>26</v>
      </c>
      <c r="J950" s="10"/>
      <c r="K950" s="450">
        <v>0.04</v>
      </c>
      <c r="L950" s="451"/>
      <c r="M950" s="23">
        <f>K950*12*I933</f>
        <v>519.74399999999991</v>
      </c>
    </row>
    <row r="951" spans="1:13">
      <c r="A951" s="459" t="s">
        <v>27</v>
      </c>
      <c r="B951" s="460"/>
      <c r="C951" s="460"/>
      <c r="D951" s="460"/>
      <c r="E951" s="460"/>
      <c r="F951" s="460"/>
      <c r="G951" s="460"/>
      <c r="H951" s="461"/>
      <c r="J951" s="10"/>
      <c r="K951" s="462">
        <f>K952+K953+K954</f>
        <v>0.79</v>
      </c>
      <c r="L951" s="463"/>
      <c r="M951" s="33">
        <f>M952+M953+M954</f>
        <v>10264.944</v>
      </c>
    </row>
    <row r="952" spans="1:13">
      <c r="A952" s="8" t="s">
        <v>85</v>
      </c>
      <c r="H952" s="10"/>
      <c r="I952" t="s">
        <v>24</v>
      </c>
      <c r="J952" s="10"/>
      <c r="K952" s="450">
        <v>0.27</v>
      </c>
      <c r="L952" s="451"/>
      <c r="M952" s="23">
        <f>K952*12*I933</f>
        <v>3508.2719999999999</v>
      </c>
    </row>
    <row r="953" spans="1:13">
      <c r="A953" s="8" t="s">
        <v>177</v>
      </c>
      <c r="H953" s="10"/>
      <c r="I953" t="s">
        <v>81</v>
      </c>
      <c r="J953" s="10"/>
      <c r="K953" s="450">
        <v>0.06</v>
      </c>
      <c r="L953" s="451"/>
      <c r="M953" s="23">
        <f>K953*12*I933</f>
        <v>779.61599999999999</v>
      </c>
    </row>
    <row r="954" spans="1:13">
      <c r="A954" s="8" t="s">
        <v>87</v>
      </c>
      <c r="H954" s="10"/>
      <c r="I954" t="s">
        <v>22</v>
      </c>
      <c r="J954" s="10"/>
      <c r="K954" s="450">
        <v>0.46</v>
      </c>
      <c r="L954" s="451"/>
      <c r="M954" s="23">
        <f>K954*12*I933</f>
        <v>5977.0560000000005</v>
      </c>
    </row>
    <row r="955" spans="1:13" ht="15.75">
      <c r="A955" s="438" t="s">
        <v>28</v>
      </c>
      <c r="B955" s="439"/>
      <c r="C955" s="439"/>
      <c r="D955" s="439"/>
      <c r="E955" s="439"/>
      <c r="F955" s="439"/>
      <c r="G955" s="439"/>
      <c r="H955" s="440"/>
      <c r="I955" s="34"/>
      <c r="J955" s="29"/>
      <c r="K955" s="486">
        <f>K956+K957+K959+K961+K962</f>
        <v>2.1599999999999993</v>
      </c>
      <c r="L955" s="487"/>
      <c r="M955" s="35">
        <f>M956+M957+M959+M961+M962</f>
        <v>28066.175999999996</v>
      </c>
    </row>
    <row r="956" spans="1:13">
      <c r="A956" s="36" t="s">
        <v>56</v>
      </c>
      <c r="B956" s="37"/>
      <c r="C956" s="38"/>
      <c r="D956" s="38"/>
      <c r="E956" s="38"/>
      <c r="F956" s="38"/>
      <c r="G956" s="38"/>
      <c r="H956" s="10"/>
      <c r="I956" s="434" t="s">
        <v>30</v>
      </c>
      <c r="J956" s="435"/>
      <c r="K956" s="457">
        <v>0.59</v>
      </c>
      <c r="L956" s="458"/>
      <c r="M956" s="23">
        <f>K956*12*I933</f>
        <v>7666.2240000000002</v>
      </c>
    </row>
    <row r="957" spans="1:13">
      <c r="A957" s="36" t="s">
        <v>31</v>
      </c>
      <c r="B957" s="37"/>
      <c r="C957" s="38"/>
      <c r="D957" s="38"/>
      <c r="E957" s="38"/>
      <c r="F957" s="38"/>
      <c r="G957" s="38"/>
      <c r="H957" s="10"/>
      <c r="I957" s="434" t="s">
        <v>57</v>
      </c>
      <c r="J957" s="435"/>
      <c r="K957" s="448">
        <v>1.4</v>
      </c>
      <c r="L957" s="449"/>
      <c r="M957" s="23">
        <f>K957*12*I933</f>
        <v>18191.039999999997</v>
      </c>
    </row>
    <row r="958" spans="1:13">
      <c r="A958" s="36" t="s">
        <v>33</v>
      </c>
      <c r="B958" s="37"/>
      <c r="C958" s="38"/>
      <c r="D958" s="38"/>
      <c r="E958" s="38"/>
      <c r="F958" s="38"/>
      <c r="G958" s="38"/>
      <c r="H958" s="10"/>
      <c r="I958" s="39"/>
      <c r="J958" s="12"/>
      <c r="K958" s="163"/>
      <c r="L958" s="146"/>
      <c r="M958" s="23"/>
    </row>
    <row r="959" spans="1:13">
      <c r="A959" s="36" t="s">
        <v>34</v>
      </c>
      <c r="B959" s="37"/>
      <c r="C959" s="38"/>
      <c r="D959" s="38"/>
      <c r="E959" s="38"/>
      <c r="F959" s="38"/>
      <c r="G959" s="38"/>
      <c r="H959" s="10"/>
      <c r="I959" s="434" t="s">
        <v>35</v>
      </c>
      <c r="J959" s="435"/>
      <c r="K959" s="448">
        <v>0.11</v>
      </c>
      <c r="L959" s="449"/>
      <c r="M959" s="23">
        <f>K959*12*I933</f>
        <v>1429.296</v>
      </c>
    </row>
    <row r="960" spans="1:13">
      <c r="A960" s="36" t="s">
        <v>36</v>
      </c>
      <c r="B960" s="37"/>
      <c r="C960" s="38"/>
      <c r="D960" s="38"/>
      <c r="E960" s="38"/>
      <c r="F960" s="38"/>
      <c r="G960" s="38"/>
      <c r="H960" s="10"/>
      <c r="I960" s="39"/>
      <c r="J960" s="12"/>
      <c r="K960" s="163"/>
      <c r="L960" s="146"/>
      <c r="M960" s="23"/>
    </row>
    <row r="961" spans="1:13">
      <c r="A961" s="36" t="s">
        <v>37</v>
      </c>
      <c r="B961" s="37"/>
      <c r="C961" s="38"/>
      <c r="D961" s="38"/>
      <c r="E961" s="38"/>
      <c r="F961" s="38"/>
      <c r="G961" s="38"/>
      <c r="H961" s="10"/>
      <c r="I961" s="434" t="s">
        <v>19</v>
      </c>
      <c r="J961" s="435"/>
      <c r="K961" s="448">
        <v>0.03</v>
      </c>
      <c r="L961" s="449"/>
      <c r="M961" s="23">
        <f>K961*12*I933</f>
        <v>389.80799999999999</v>
      </c>
    </row>
    <row r="962" spans="1:13">
      <c r="A962" s="42" t="s">
        <v>168</v>
      </c>
      <c r="B962" s="37"/>
      <c r="C962" s="38"/>
      <c r="D962" s="38"/>
      <c r="E962" s="38"/>
      <c r="F962" s="38"/>
      <c r="G962" s="38"/>
      <c r="H962" s="10"/>
      <c r="I962" s="434" t="s">
        <v>19</v>
      </c>
      <c r="J962" s="435"/>
      <c r="K962" s="436">
        <v>0.03</v>
      </c>
      <c r="L962" s="437"/>
      <c r="M962" s="21">
        <f>K962*12*I933</f>
        <v>389.80799999999999</v>
      </c>
    </row>
    <row r="963" spans="1:13" ht="15.75">
      <c r="A963" s="438" t="s">
        <v>169</v>
      </c>
      <c r="B963" s="439"/>
      <c r="C963" s="439"/>
      <c r="D963" s="439"/>
      <c r="E963" s="439"/>
      <c r="F963" s="439"/>
      <c r="G963" s="439"/>
      <c r="H963" s="440"/>
      <c r="I963" s="198" t="s">
        <v>55</v>
      </c>
      <c r="J963" s="29"/>
      <c r="K963" s="441">
        <v>0.17</v>
      </c>
      <c r="L963" s="442"/>
      <c r="M963" s="35">
        <f>K963*12*I933</f>
        <v>2208.9119999999998</v>
      </c>
    </row>
    <row r="964" spans="1:13" ht="16.5" thickBot="1">
      <c r="A964" s="443" t="s">
        <v>39</v>
      </c>
      <c r="B964" s="444"/>
      <c r="C964" s="444"/>
      <c r="D964" s="444"/>
      <c r="E964" s="444"/>
      <c r="F964" s="444"/>
      <c r="G964" s="444"/>
      <c r="H964" s="445"/>
      <c r="I964" s="2"/>
      <c r="J964" s="4"/>
      <c r="K964" s="446">
        <f>2.5+3.1</f>
        <v>5.6</v>
      </c>
      <c r="L964" s="447"/>
      <c r="M964" s="48">
        <f>K964*12*I933</f>
        <v>72764.159999999989</v>
      </c>
    </row>
    <row r="965" spans="1:13" ht="15.75" thickBot="1">
      <c r="A965" s="424" t="s">
        <v>40</v>
      </c>
      <c r="B965" s="425"/>
      <c r="C965" s="425"/>
      <c r="D965" s="425"/>
      <c r="E965" s="425"/>
      <c r="F965" s="425"/>
      <c r="G965" s="425"/>
      <c r="H965" s="426"/>
      <c r="I965" s="199"/>
      <c r="J965" s="200"/>
      <c r="K965" s="427">
        <f>K935+K936+K940+K943+K944+K963+K955+K964</f>
        <v>22.979999999999997</v>
      </c>
      <c r="L965" s="428"/>
      <c r="M965" s="106">
        <f>M933+M940+M943+M944+M955+M963+M964</f>
        <v>298592.92800000001</v>
      </c>
    </row>
    <row r="966" spans="1:13" ht="15.75" thickBot="1">
      <c r="A966" s="134" t="s">
        <v>77</v>
      </c>
      <c r="B966" s="135"/>
      <c r="C966" s="135"/>
      <c r="D966" s="135"/>
      <c r="E966" s="135"/>
      <c r="F966" s="135"/>
      <c r="G966" s="135"/>
      <c r="H966" s="136"/>
      <c r="I966" s="199"/>
      <c r="J966" s="200"/>
      <c r="K966" s="427">
        <v>16.07</v>
      </c>
      <c r="L966" s="428"/>
      <c r="M966" s="106">
        <f>M967+M968</f>
        <v>208807.15199999997</v>
      </c>
    </row>
    <row r="967" spans="1:13">
      <c r="A967" s="429" t="s">
        <v>78</v>
      </c>
      <c r="B967" s="430"/>
      <c r="C967" s="430"/>
      <c r="D967" s="430"/>
      <c r="E967" s="430"/>
      <c r="F967" s="430"/>
      <c r="G967" s="430"/>
      <c r="H967" s="431"/>
      <c r="I967" s="78"/>
      <c r="J967" s="105"/>
      <c r="K967" s="488">
        <v>13.12</v>
      </c>
      <c r="L967" s="489"/>
      <c r="M967" s="80">
        <f>K967*12*I933</f>
        <v>170476.03199999998</v>
      </c>
    </row>
    <row r="968" spans="1:13" ht="15.75" thickBot="1">
      <c r="A968" s="191" t="s">
        <v>79</v>
      </c>
      <c r="B968" s="192"/>
      <c r="C968" s="192"/>
      <c r="D968" s="192"/>
      <c r="E968" s="192"/>
      <c r="F968" s="192"/>
      <c r="G968" s="192"/>
      <c r="H968" s="193"/>
      <c r="I968" s="201"/>
      <c r="J968" s="202"/>
      <c r="K968" s="490">
        <v>2.95</v>
      </c>
      <c r="L968" s="491"/>
      <c r="M968" s="86">
        <f>K968*12*I933</f>
        <v>38331.120000000003</v>
      </c>
    </row>
    <row r="969" spans="1:13">
      <c r="A969" s="499" t="s">
        <v>43</v>
      </c>
      <c r="B969" s="500"/>
      <c r="C969" s="500"/>
      <c r="D969" s="500"/>
      <c r="E969" s="500"/>
      <c r="F969" s="500"/>
      <c r="G969" s="500"/>
      <c r="H969" s="501"/>
      <c r="I969" s="15"/>
      <c r="J969" s="16"/>
      <c r="K969" s="502">
        <v>1.39</v>
      </c>
      <c r="L969" s="503"/>
      <c r="M969" s="21">
        <f>K969*12*I933</f>
        <v>18061.103999999999</v>
      </c>
    </row>
    <row r="970" spans="1:13" ht="15.75">
      <c r="A970" s="140" t="s">
        <v>52</v>
      </c>
      <c r="B970" s="141"/>
      <c r="C970" s="141"/>
      <c r="D970" s="141"/>
      <c r="E970" s="141"/>
      <c r="F970" s="141"/>
      <c r="G970" s="141"/>
      <c r="H970" s="142"/>
      <c r="I970" s="34"/>
      <c r="J970" s="29"/>
      <c r="K970" s="486">
        <v>1.21</v>
      </c>
      <c r="L970" s="487"/>
      <c r="M970" s="21">
        <f>K970*12*I933</f>
        <v>15722.255999999999</v>
      </c>
    </row>
    <row r="971" spans="1:13" ht="15.75">
      <c r="A971" s="140" t="s">
        <v>45</v>
      </c>
      <c r="B971" s="141"/>
      <c r="C971" s="141"/>
      <c r="D971" s="141"/>
      <c r="E971" s="141"/>
      <c r="F971" s="141"/>
      <c r="G971" s="141"/>
      <c r="H971" s="142"/>
      <c r="I971" s="34"/>
      <c r="J971" s="29"/>
      <c r="K971" s="486">
        <v>0.05</v>
      </c>
      <c r="L971" s="487"/>
      <c r="M971" s="21">
        <f>K971*12*I933</f>
        <v>649.68000000000006</v>
      </c>
    </row>
    <row r="972" spans="1:13" ht="16.5" thickBot="1">
      <c r="A972" s="137" t="s">
        <v>46</v>
      </c>
      <c r="B972" s="138"/>
      <c r="C972" s="138"/>
      <c r="D972" s="138"/>
      <c r="E972" s="138"/>
      <c r="F972" s="138"/>
      <c r="G972" s="138"/>
      <c r="H972" s="139"/>
      <c r="I972" s="3"/>
      <c r="J972" s="4"/>
      <c r="K972" s="446">
        <v>0.91</v>
      </c>
      <c r="L972" s="447"/>
      <c r="M972" s="23">
        <f>K972*12*I933</f>
        <v>11824.175999999999</v>
      </c>
    </row>
    <row r="973" spans="1:13" ht="15.75" thickBot="1">
      <c r="A973" s="424" t="s">
        <v>47</v>
      </c>
      <c r="B973" s="425"/>
      <c r="C973" s="425"/>
      <c r="D973" s="425"/>
      <c r="E973" s="425"/>
      <c r="F973" s="425"/>
      <c r="G973" s="425"/>
      <c r="H973" s="426"/>
      <c r="I973" s="199"/>
      <c r="J973" s="200"/>
      <c r="K973" s="427">
        <f>K965+K969+K967+K970+K971+K972+K968</f>
        <v>42.609999999999992</v>
      </c>
      <c r="L973" s="428"/>
      <c r="M973" s="106">
        <f>M965+M967+M969+M970+M971+M972+M968</f>
        <v>553657.29599999997</v>
      </c>
    </row>
    <row r="974" spans="1:13">
      <c r="M974" s="1"/>
    </row>
    <row r="975" spans="1:13">
      <c r="A975" s="481" t="s">
        <v>0</v>
      </c>
      <c r="B975" s="481"/>
      <c r="C975" s="481"/>
      <c r="D975" s="481"/>
      <c r="E975" s="481"/>
      <c r="F975" s="481"/>
      <c r="G975" s="481"/>
      <c r="H975" s="481"/>
      <c r="I975" s="481"/>
      <c r="J975" s="481"/>
      <c r="K975" s="481"/>
      <c r="L975" s="481"/>
      <c r="M975" s="1"/>
    </row>
    <row r="976" spans="1:13">
      <c r="A976" s="482" t="s">
        <v>1</v>
      </c>
      <c r="B976" s="482"/>
      <c r="C976" s="482"/>
      <c r="D976" s="482"/>
      <c r="E976" s="482"/>
      <c r="F976" s="482"/>
      <c r="G976" s="482"/>
      <c r="H976" s="482"/>
      <c r="I976" s="482"/>
      <c r="J976" s="482"/>
      <c r="K976" s="482"/>
      <c r="L976" s="482"/>
      <c r="M976" s="482"/>
    </row>
    <row r="977" spans="1:13">
      <c r="A977" s="483" t="s">
        <v>203</v>
      </c>
      <c r="B977" s="483"/>
      <c r="C977" s="483"/>
      <c r="D977" s="483"/>
      <c r="E977" s="483"/>
      <c r="F977" s="483"/>
      <c r="G977" s="483"/>
      <c r="H977" s="483"/>
      <c r="I977" s="483"/>
      <c r="J977" s="483"/>
      <c r="K977" s="483"/>
      <c r="L977" s="483"/>
      <c r="M977" s="483"/>
    </row>
    <row r="978" spans="1:13">
      <c r="A978" s="2"/>
      <c r="B978" s="3"/>
      <c r="C978" s="3" t="s">
        <v>2</v>
      </c>
      <c r="D978" s="3"/>
      <c r="E978" s="3"/>
      <c r="F978" s="3"/>
      <c r="G978" s="3"/>
      <c r="H978" s="4"/>
      <c r="I978" s="3" t="s">
        <v>3</v>
      </c>
      <c r="J978" s="4"/>
      <c r="K978" s="5" t="s">
        <v>4</v>
      </c>
      <c r="L978" s="6"/>
      <c r="M978" s="7"/>
    </row>
    <row r="979" spans="1:13">
      <c r="A979" s="8"/>
      <c r="B979" s="9"/>
      <c r="C979" s="9"/>
      <c r="D979" s="9"/>
      <c r="E979" s="9"/>
      <c r="F979" s="9"/>
      <c r="G979" s="9"/>
      <c r="H979" s="10"/>
      <c r="I979" s="9"/>
      <c r="J979" s="10"/>
      <c r="K979" s="11" t="s">
        <v>5</v>
      </c>
      <c r="L979" s="12"/>
      <c r="M979" s="13" t="s">
        <v>6</v>
      </c>
    </row>
    <row r="980" spans="1:13">
      <c r="A980" s="14"/>
      <c r="B980" s="15"/>
      <c r="C980" s="15"/>
      <c r="D980" s="15"/>
      <c r="E980" s="15"/>
      <c r="F980" s="15"/>
      <c r="G980" s="15"/>
      <c r="H980" s="16"/>
      <c r="I980" s="472" t="s">
        <v>7</v>
      </c>
      <c r="J980" s="473"/>
      <c r="K980" s="15" t="s">
        <v>8</v>
      </c>
      <c r="L980" s="16"/>
      <c r="M980" s="17" t="s">
        <v>9</v>
      </c>
    </row>
    <row r="981" spans="1:13">
      <c r="A981" s="474" t="s">
        <v>159</v>
      </c>
      <c r="B981" s="475"/>
      <c r="C981" s="475"/>
      <c r="D981" s="475"/>
      <c r="E981" s="475"/>
      <c r="F981" s="475"/>
      <c r="G981" s="475"/>
      <c r="H981" s="476"/>
      <c r="I981" s="477">
        <v>159.1</v>
      </c>
      <c r="J981" s="478"/>
      <c r="K981" s="479">
        <f>K983+K984</f>
        <v>9.75</v>
      </c>
      <c r="L981" s="480"/>
      <c r="M981" s="21">
        <f>M983+M984</f>
        <v>18614.7</v>
      </c>
    </row>
    <row r="982" spans="1:13">
      <c r="A982" s="22" t="s">
        <v>10</v>
      </c>
      <c r="F982" s="9"/>
      <c r="H982" s="10"/>
      <c r="J982" s="10"/>
      <c r="L982" s="10"/>
      <c r="M982" s="23"/>
    </row>
    <row r="983" spans="1:13">
      <c r="A983" s="22" t="s">
        <v>11</v>
      </c>
      <c r="F983" s="9"/>
      <c r="H983" s="10"/>
      <c r="J983" s="10"/>
      <c r="K983" s="450">
        <v>5.36</v>
      </c>
      <c r="L983" s="451"/>
      <c r="M983" s="23">
        <f>K983*I981*12</f>
        <v>10233.312000000002</v>
      </c>
    </row>
    <row r="984" spans="1:13">
      <c r="A984" s="22" t="s">
        <v>12</v>
      </c>
      <c r="B984" s="24"/>
      <c r="C984" s="24"/>
      <c r="D984" s="24"/>
      <c r="E984" s="24"/>
      <c r="F984" s="25"/>
      <c r="G984" s="24"/>
      <c r="H984" s="26"/>
      <c r="J984" s="10"/>
      <c r="K984" s="450">
        <v>4.3899999999999997</v>
      </c>
      <c r="L984" s="451"/>
      <c r="M984" s="23">
        <f>K984*I981*12</f>
        <v>8381.387999999999</v>
      </c>
    </row>
    <row r="985" spans="1:13">
      <c r="A985" s="131"/>
      <c r="B985" s="47"/>
      <c r="C985" s="47"/>
      <c r="D985" s="47"/>
      <c r="E985" s="47"/>
      <c r="F985" s="47"/>
      <c r="G985" s="47"/>
      <c r="H985" s="27"/>
      <c r="I985" s="15"/>
      <c r="J985" s="16"/>
      <c r="K985" s="15"/>
      <c r="L985" s="16"/>
      <c r="M985" s="21"/>
    </row>
    <row r="986" spans="1:13">
      <c r="A986" s="464" t="s">
        <v>13</v>
      </c>
      <c r="B986" s="465"/>
      <c r="C986" s="465"/>
      <c r="D986" s="465"/>
      <c r="E986" s="465"/>
      <c r="F986" s="465"/>
      <c r="G986" s="465"/>
      <c r="H986" s="466"/>
      <c r="I986" s="89" t="s">
        <v>14</v>
      </c>
      <c r="J986" s="88"/>
      <c r="K986" s="9"/>
      <c r="L986" s="10"/>
      <c r="M986" s="23"/>
    </row>
    <row r="987" spans="1:13">
      <c r="A987" s="8"/>
      <c r="B987" s="9"/>
      <c r="C987" s="9"/>
      <c r="D987" s="9"/>
      <c r="E987" s="9"/>
      <c r="F987" s="9"/>
      <c r="G987" s="9"/>
      <c r="H987" s="10"/>
      <c r="I987" s="89" t="s">
        <v>15</v>
      </c>
      <c r="J987" s="88"/>
      <c r="K987" s="9"/>
      <c r="L987" s="10"/>
      <c r="M987" s="23"/>
    </row>
    <row r="988" spans="1:13">
      <c r="A988" s="8"/>
      <c r="B988" s="9"/>
      <c r="C988" s="9"/>
      <c r="D988" s="9"/>
      <c r="E988" s="9"/>
      <c r="F988" s="9"/>
      <c r="G988" s="9"/>
      <c r="H988" s="10"/>
      <c r="I988" s="89" t="s">
        <v>16</v>
      </c>
      <c r="J988" s="88"/>
      <c r="K988" s="462">
        <v>1.31</v>
      </c>
      <c r="L988" s="463"/>
      <c r="M988" s="23">
        <f>K988*12*I981</f>
        <v>2501.0520000000001</v>
      </c>
    </row>
    <row r="989" spans="1:13">
      <c r="A989" s="8"/>
      <c r="B989" s="9"/>
      <c r="C989" s="9"/>
      <c r="D989" s="9"/>
      <c r="E989" s="9"/>
      <c r="F989" s="9"/>
      <c r="G989" s="9"/>
      <c r="H989" s="10"/>
      <c r="I989" s="89" t="s">
        <v>17</v>
      </c>
      <c r="J989" s="88"/>
      <c r="K989" s="9"/>
      <c r="L989" s="10"/>
      <c r="M989" s="23"/>
    </row>
    <row r="990" spans="1:13">
      <c r="A990" s="14"/>
      <c r="B990" s="15"/>
      <c r="C990" s="15"/>
      <c r="D990" s="15"/>
      <c r="E990" s="15"/>
      <c r="F990" s="15"/>
      <c r="G990" s="15"/>
      <c r="H990" s="16"/>
      <c r="I990" s="90" t="s">
        <v>18</v>
      </c>
      <c r="J990" s="91"/>
      <c r="K990" s="15"/>
      <c r="L990" s="16"/>
      <c r="M990" s="21"/>
    </row>
    <row r="991" spans="1:13" ht="15.75">
      <c r="A991" s="438" t="s">
        <v>28</v>
      </c>
      <c r="B991" s="439"/>
      <c r="C991" s="439"/>
      <c r="D991" s="439"/>
      <c r="E991" s="439"/>
      <c r="F991" s="439"/>
      <c r="G991" s="439"/>
      <c r="H991" s="440"/>
      <c r="I991" s="34"/>
      <c r="J991" s="29"/>
      <c r="K991" s="486">
        <f>K992+K993+K995+K997+K998</f>
        <v>2.1599999999999993</v>
      </c>
      <c r="L991" s="487"/>
      <c r="M991" s="35">
        <f>M992+M993+M995+M997+M998</f>
        <v>4123.8719999999994</v>
      </c>
    </row>
    <row r="992" spans="1:13">
      <c r="A992" s="36" t="s">
        <v>56</v>
      </c>
      <c r="B992" s="37"/>
      <c r="C992" s="38"/>
      <c r="D992" s="38"/>
      <c r="E992" s="38"/>
      <c r="F992" s="38"/>
      <c r="G992" s="38"/>
      <c r="H992" s="10"/>
      <c r="I992" s="434" t="s">
        <v>30</v>
      </c>
      <c r="J992" s="435"/>
      <c r="K992" s="457">
        <v>0.59</v>
      </c>
      <c r="L992" s="458"/>
      <c r="M992" s="23">
        <f>K992*12*I981</f>
        <v>1126.4279999999999</v>
      </c>
    </row>
    <row r="993" spans="1:13">
      <c r="A993" s="36" t="s">
        <v>31</v>
      </c>
      <c r="B993" s="37"/>
      <c r="C993" s="38"/>
      <c r="D993" s="38"/>
      <c r="E993" s="38"/>
      <c r="F993" s="38"/>
      <c r="G993" s="38"/>
      <c r="H993" s="10"/>
      <c r="I993" s="434" t="s">
        <v>57</v>
      </c>
      <c r="J993" s="435"/>
      <c r="K993" s="448">
        <v>1.4</v>
      </c>
      <c r="L993" s="449"/>
      <c r="M993" s="23">
        <f>K993*12*I981</f>
        <v>2672.8799999999997</v>
      </c>
    </row>
    <row r="994" spans="1:13">
      <c r="A994" s="36" t="s">
        <v>33</v>
      </c>
      <c r="B994" s="37"/>
      <c r="C994" s="38"/>
      <c r="D994" s="38"/>
      <c r="E994" s="38"/>
      <c r="F994" s="38"/>
      <c r="G994" s="38"/>
      <c r="H994" s="10"/>
      <c r="I994" s="39"/>
      <c r="J994" s="12"/>
      <c r="K994" s="163"/>
      <c r="L994" s="146"/>
      <c r="M994" s="23"/>
    </row>
    <row r="995" spans="1:13">
      <c r="A995" s="36" t="s">
        <v>34</v>
      </c>
      <c r="B995" s="37"/>
      <c r="C995" s="38"/>
      <c r="D995" s="38"/>
      <c r="E995" s="38"/>
      <c r="F995" s="38"/>
      <c r="G995" s="38"/>
      <c r="H995" s="10"/>
      <c r="I995" s="434" t="s">
        <v>35</v>
      </c>
      <c r="J995" s="435"/>
      <c r="K995" s="448">
        <v>0.11</v>
      </c>
      <c r="L995" s="449"/>
      <c r="M995" s="23">
        <f>K995*12*I981</f>
        <v>210.012</v>
      </c>
    </row>
    <row r="996" spans="1:13">
      <c r="A996" s="36" t="s">
        <v>36</v>
      </c>
      <c r="B996" s="37"/>
      <c r="C996" s="38"/>
      <c r="D996" s="38"/>
      <c r="E996" s="38"/>
      <c r="F996" s="38"/>
      <c r="G996" s="38"/>
      <c r="H996" s="10"/>
      <c r="I996" s="39"/>
      <c r="J996" s="12"/>
      <c r="K996" s="163"/>
      <c r="L996" s="146"/>
      <c r="M996" s="23"/>
    </row>
    <row r="997" spans="1:13">
      <c r="A997" s="36" t="s">
        <v>37</v>
      </c>
      <c r="B997" s="37"/>
      <c r="C997" s="38"/>
      <c r="D997" s="38"/>
      <c r="E997" s="38"/>
      <c r="F997" s="38"/>
      <c r="G997" s="38"/>
      <c r="H997" s="10"/>
      <c r="I997" s="434" t="s">
        <v>19</v>
      </c>
      <c r="J997" s="435"/>
      <c r="K997" s="448">
        <v>0.03</v>
      </c>
      <c r="L997" s="449"/>
      <c r="M997" s="23">
        <f>K997*12*I981</f>
        <v>57.275999999999996</v>
      </c>
    </row>
    <row r="998" spans="1:13">
      <c r="A998" s="42" t="s">
        <v>168</v>
      </c>
      <c r="B998" s="37"/>
      <c r="C998" s="38"/>
      <c r="D998" s="38"/>
      <c r="E998" s="38"/>
      <c r="F998" s="38"/>
      <c r="G998" s="38"/>
      <c r="H998" s="10"/>
      <c r="I998" s="434" t="s">
        <v>19</v>
      </c>
      <c r="J998" s="435"/>
      <c r="K998" s="436">
        <v>0.03</v>
      </c>
      <c r="L998" s="437"/>
      <c r="M998" s="21">
        <f>K998*12*I981</f>
        <v>57.275999999999996</v>
      </c>
    </row>
    <row r="999" spans="1:13" ht="15.75">
      <c r="A999" s="438" t="s">
        <v>169</v>
      </c>
      <c r="B999" s="439"/>
      <c r="C999" s="439"/>
      <c r="D999" s="439"/>
      <c r="E999" s="439"/>
      <c r="F999" s="439"/>
      <c r="G999" s="439"/>
      <c r="H999" s="440"/>
      <c r="I999" s="198" t="s">
        <v>55</v>
      </c>
      <c r="J999" s="29"/>
      <c r="K999" s="441">
        <v>0.17</v>
      </c>
      <c r="L999" s="442"/>
      <c r="M999" s="35">
        <f>K999*12*I981</f>
        <v>324.56400000000002</v>
      </c>
    </row>
    <row r="1000" spans="1:13" ht="16.5" thickBot="1">
      <c r="A1000" s="443" t="s">
        <v>39</v>
      </c>
      <c r="B1000" s="444"/>
      <c r="C1000" s="444"/>
      <c r="D1000" s="444"/>
      <c r="E1000" s="444"/>
      <c r="F1000" s="444"/>
      <c r="G1000" s="444"/>
      <c r="H1000" s="445"/>
      <c r="I1000" s="2"/>
      <c r="J1000" s="4"/>
      <c r="K1000" s="446">
        <f>2.5+3.1</f>
        <v>5.6</v>
      </c>
      <c r="L1000" s="447"/>
      <c r="M1000" s="48">
        <f>K1000*12*I981</f>
        <v>10691.519999999999</v>
      </c>
    </row>
    <row r="1001" spans="1:13" ht="15.75" thickBot="1">
      <c r="A1001" s="424" t="s">
        <v>40</v>
      </c>
      <c r="B1001" s="425"/>
      <c r="C1001" s="425"/>
      <c r="D1001" s="425"/>
      <c r="E1001" s="425"/>
      <c r="F1001" s="425"/>
      <c r="G1001" s="425"/>
      <c r="H1001" s="426"/>
      <c r="I1001" s="199"/>
      <c r="J1001" s="200"/>
      <c r="K1001" s="427">
        <f>K983+K984+K988+K999+K991+K1000</f>
        <v>18.990000000000002</v>
      </c>
      <c r="L1001" s="428"/>
      <c r="M1001" s="106">
        <f>M981+M988+M991+M999+M1000</f>
        <v>36255.707999999999</v>
      </c>
    </row>
    <row r="1002" spans="1:13" ht="15.75" thickBot="1">
      <c r="A1002" s="134" t="s">
        <v>77</v>
      </c>
      <c r="B1002" s="135"/>
      <c r="C1002" s="135"/>
      <c r="D1002" s="135"/>
      <c r="E1002" s="135"/>
      <c r="F1002" s="135"/>
      <c r="G1002" s="135"/>
      <c r="H1002" s="136"/>
      <c r="I1002" s="199"/>
      <c r="J1002" s="200"/>
      <c r="K1002" s="427">
        <v>20.96</v>
      </c>
      <c r="L1002" s="428"/>
      <c r="M1002" s="106">
        <f>M1003+M1004</f>
        <v>40016.831999999995</v>
      </c>
    </row>
    <row r="1003" spans="1:13">
      <c r="A1003" s="429" t="s">
        <v>78</v>
      </c>
      <c r="B1003" s="430"/>
      <c r="C1003" s="430"/>
      <c r="D1003" s="430"/>
      <c r="E1003" s="430"/>
      <c r="F1003" s="430"/>
      <c r="G1003" s="430"/>
      <c r="H1003" s="431"/>
      <c r="I1003" s="78"/>
      <c r="J1003" s="105"/>
      <c r="K1003" s="488">
        <v>13.27</v>
      </c>
      <c r="L1003" s="489"/>
      <c r="M1003" s="80">
        <f>K1003*12*I981</f>
        <v>25335.083999999999</v>
      </c>
    </row>
    <row r="1004" spans="1:13" ht="15.75" thickBot="1">
      <c r="A1004" s="191" t="s">
        <v>79</v>
      </c>
      <c r="B1004" s="192"/>
      <c r="C1004" s="192"/>
      <c r="D1004" s="192"/>
      <c r="E1004" s="192"/>
      <c r="F1004" s="192"/>
      <c r="G1004" s="192"/>
      <c r="H1004" s="193"/>
      <c r="I1004" s="201"/>
      <c r="J1004" s="202"/>
      <c r="K1004" s="490">
        <v>7.69</v>
      </c>
      <c r="L1004" s="491"/>
      <c r="M1004" s="86">
        <f>K1004*12*I981</f>
        <v>14681.748</v>
      </c>
    </row>
    <row r="1005" spans="1:13" ht="15.75">
      <c r="A1005" s="150" t="s">
        <v>45</v>
      </c>
      <c r="B1005" s="151"/>
      <c r="C1005" s="151"/>
      <c r="D1005" s="151"/>
      <c r="E1005" s="151"/>
      <c r="F1005" s="151"/>
      <c r="G1005" s="151"/>
      <c r="H1005" s="152"/>
      <c r="I1005" s="15"/>
      <c r="J1005" s="16"/>
      <c r="K1005" s="455">
        <v>0.15</v>
      </c>
      <c r="L1005" s="456"/>
      <c r="M1005" s="21">
        <f>K1005*12*I981</f>
        <v>286.37999999999994</v>
      </c>
    </row>
    <row r="1006" spans="1:13" ht="16.5" thickBot="1">
      <c r="A1006" s="137" t="s">
        <v>46</v>
      </c>
      <c r="B1006" s="138"/>
      <c r="C1006" s="138"/>
      <c r="D1006" s="138"/>
      <c r="E1006" s="138"/>
      <c r="F1006" s="138"/>
      <c r="G1006" s="138"/>
      <c r="H1006" s="139"/>
      <c r="I1006" s="3"/>
      <c r="J1006" s="4"/>
      <c r="K1006" s="446">
        <v>0.25</v>
      </c>
      <c r="L1006" s="447"/>
      <c r="M1006" s="23">
        <f>K1006*12*I981</f>
        <v>477.29999999999995</v>
      </c>
    </row>
    <row r="1007" spans="1:13" ht="15.75" thickBot="1">
      <c r="A1007" s="424" t="s">
        <v>47</v>
      </c>
      <c r="B1007" s="425"/>
      <c r="C1007" s="425"/>
      <c r="D1007" s="425"/>
      <c r="E1007" s="425"/>
      <c r="F1007" s="425"/>
      <c r="G1007" s="425"/>
      <c r="H1007" s="426"/>
      <c r="I1007" s="199"/>
      <c r="J1007" s="200"/>
      <c r="K1007" s="427">
        <f>K1001+K1003+K1005+K1006+K1004</f>
        <v>40.35</v>
      </c>
      <c r="L1007" s="428"/>
      <c r="M1007" s="106">
        <f>M1001+M1003+M1005+M1006+M1004</f>
        <v>77036.22</v>
      </c>
    </row>
    <row r="1008" spans="1:13">
      <c r="M1008" s="1"/>
    </row>
    <row r="1009" spans="1:13">
      <c r="A1009" s="481" t="s">
        <v>0</v>
      </c>
      <c r="B1009" s="481"/>
      <c r="C1009" s="481"/>
      <c r="D1009" s="481"/>
      <c r="E1009" s="481"/>
      <c r="F1009" s="481"/>
      <c r="G1009" s="481"/>
      <c r="H1009" s="481"/>
      <c r="I1009" s="481"/>
      <c r="J1009" s="481"/>
      <c r="K1009" s="481"/>
      <c r="L1009" s="481"/>
      <c r="M1009" s="1"/>
    </row>
    <row r="1010" spans="1:13">
      <c r="A1010" s="482" t="s">
        <v>1</v>
      </c>
      <c r="B1010" s="482"/>
      <c r="C1010" s="482"/>
      <c r="D1010" s="482"/>
      <c r="E1010" s="482"/>
      <c r="F1010" s="482"/>
      <c r="G1010" s="482"/>
      <c r="H1010" s="482"/>
      <c r="I1010" s="482"/>
      <c r="J1010" s="482"/>
      <c r="K1010" s="482"/>
      <c r="L1010" s="482"/>
      <c r="M1010" s="482"/>
    </row>
    <row r="1011" spans="1:13">
      <c r="A1011" s="483" t="s">
        <v>204</v>
      </c>
      <c r="B1011" s="483"/>
      <c r="C1011" s="483"/>
      <c r="D1011" s="483"/>
      <c r="E1011" s="483"/>
      <c r="F1011" s="483"/>
      <c r="G1011" s="483"/>
      <c r="H1011" s="483"/>
      <c r="I1011" s="483"/>
      <c r="J1011" s="483"/>
      <c r="K1011" s="483"/>
      <c r="L1011" s="483"/>
      <c r="M1011" s="483"/>
    </row>
    <row r="1012" spans="1:13">
      <c r="A1012" s="2"/>
      <c r="B1012" s="3"/>
      <c r="C1012" s="3" t="s">
        <v>2</v>
      </c>
      <c r="D1012" s="3"/>
      <c r="E1012" s="3"/>
      <c r="F1012" s="3"/>
      <c r="G1012" s="3"/>
      <c r="H1012" s="4"/>
      <c r="I1012" s="3" t="s">
        <v>3</v>
      </c>
      <c r="J1012" s="4"/>
      <c r="K1012" s="5" t="s">
        <v>4</v>
      </c>
      <c r="L1012" s="6"/>
      <c r="M1012" s="7"/>
    </row>
    <row r="1013" spans="1:13">
      <c r="A1013" s="8"/>
      <c r="B1013" s="9"/>
      <c r="C1013" s="9"/>
      <c r="D1013" s="9"/>
      <c r="E1013" s="9"/>
      <c r="F1013" s="9"/>
      <c r="G1013" s="9"/>
      <c r="H1013" s="10"/>
      <c r="I1013" s="9"/>
      <c r="J1013" s="10"/>
      <c r="K1013" s="11" t="s">
        <v>5</v>
      </c>
      <c r="L1013" s="12"/>
      <c r="M1013" s="13" t="s">
        <v>6</v>
      </c>
    </row>
    <row r="1014" spans="1:13">
      <c r="A1014" s="14"/>
      <c r="B1014" s="15"/>
      <c r="C1014" s="15"/>
      <c r="D1014" s="15"/>
      <c r="E1014" s="15"/>
      <c r="F1014" s="15"/>
      <c r="G1014" s="15"/>
      <c r="H1014" s="16"/>
      <c r="I1014" s="472" t="s">
        <v>7</v>
      </c>
      <c r="J1014" s="473"/>
      <c r="K1014" s="15" t="s">
        <v>8</v>
      </c>
      <c r="L1014" s="16"/>
      <c r="M1014" s="17" t="s">
        <v>9</v>
      </c>
    </row>
    <row r="1015" spans="1:13">
      <c r="A1015" s="474" t="s">
        <v>159</v>
      </c>
      <c r="B1015" s="475"/>
      <c r="C1015" s="475"/>
      <c r="D1015" s="475"/>
      <c r="E1015" s="475"/>
      <c r="F1015" s="475"/>
      <c r="G1015" s="475"/>
      <c r="H1015" s="476"/>
      <c r="I1015" s="477">
        <v>605.5</v>
      </c>
      <c r="J1015" s="478"/>
      <c r="K1015" s="479">
        <f>K1017+K1018</f>
        <v>9.75</v>
      </c>
      <c r="L1015" s="480"/>
      <c r="M1015" s="21">
        <f>M1017+M1018</f>
        <v>70843.5</v>
      </c>
    </row>
    <row r="1016" spans="1:13">
      <c r="A1016" s="22" t="s">
        <v>10</v>
      </c>
      <c r="F1016" s="9"/>
      <c r="H1016" s="10"/>
      <c r="J1016" s="10"/>
      <c r="L1016" s="10"/>
      <c r="M1016" s="23"/>
    </row>
    <row r="1017" spans="1:13">
      <c r="A1017" s="22" t="s">
        <v>11</v>
      </c>
      <c r="F1017" s="9"/>
      <c r="H1017" s="10"/>
      <c r="J1017" s="10"/>
      <c r="K1017" s="450">
        <v>5.36</v>
      </c>
      <c r="L1017" s="451"/>
      <c r="M1017" s="23">
        <f>K1017*I1015*12</f>
        <v>38945.760000000002</v>
      </c>
    </row>
    <row r="1018" spans="1:13">
      <c r="A1018" s="22" t="s">
        <v>12</v>
      </c>
      <c r="B1018" s="24"/>
      <c r="C1018" s="24"/>
      <c r="D1018" s="24"/>
      <c r="E1018" s="24"/>
      <c r="F1018" s="25"/>
      <c r="G1018" s="24"/>
      <c r="H1018" s="26"/>
      <c r="J1018" s="10"/>
      <c r="K1018" s="450">
        <v>4.3899999999999997</v>
      </c>
      <c r="L1018" s="451"/>
      <c r="M1018" s="23">
        <f>K1018*I1015*12</f>
        <v>31897.739999999998</v>
      </c>
    </row>
    <row r="1019" spans="1:13">
      <c r="A1019" s="131"/>
      <c r="B1019" s="47"/>
      <c r="C1019" s="47"/>
      <c r="D1019" s="47"/>
      <c r="E1019" s="47"/>
      <c r="F1019" s="47"/>
      <c r="G1019" s="47"/>
      <c r="H1019" s="27"/>
      <c r="I1019" s="15"/>
      <c r="J1019" s="16"/>
      <c r="K1019" s="15"/>
      <c r="L1019" s="16"/>
      <c r="M1019" s="21"/>
    </row>
    <row r="1020" spans="1:13">
      <c r="A1020" s="464" t="s">
        <v>13</v>
      </c>
      <c r="B1020" s="465"/>
      <c r="C1020" s="465"/>
      <c r="D1020" s="465"/>
      <c r="E1020" s="465"/>
      <c r="F1020" s="465"/>
      <c r="G1020" s="465"/>
      <c r="H1020" s="466"/>
      <c r="I1020" s="89" t="s">
        <v>14</v>
      </c>
      <c r="J1020" s="88"/>
      <c r="K1020" s="9"/>
      <c r="L1020" s="10"/>
      <c r="M1020" s="23"/>
    </row>
    <row r="1021" spans="1:13">
      <c r="A1021" s="8"/>
      <c r="B1021" s="9"/>
      <c r="C1021" s="9"/>
      <c r="D1021" s="9"/>
      <c r="E1021" s="9"/>
      <c r="F1021" s="9"/>
      <c r="G1021" s="9"/>
      <c r="H1021" s="10"/>
      <c r="I1021" s="89" t="s">
        <v>15</v>
      </c>
      <c r="J1021" s="88"/>
      <c r="K1021" s="9"/>
      <c r="L1021" s="10"/>
      <c r="M1021" s="23"/>
    </row>
    <row r="1022" spans="1:13">
      <c r="A1022" s="8"/>
      <c r="B1022" s="9"/>
      <c r="C1022" s="9"/>
      <c r="D1022" s="9"/>
      <c r="E1022" s="9"/>
      <c r="F1022" s="9"/>
      <c r="G1022" s="9"/>
      <c r="H1022" s="10"/>
      <c r="I1022" s="89" t="s">
        <v>16</v>
      </c>
      <c r="J1022" s="88"/>
      <c r="K1022" s="462">
        <v>1.31</v>
      </c>
      <c r="L1022" s="463"/>
      <c r="M1022" s="23">
        <f>K1022*12*I1015</f>
        <v>9518.4600000000009</v>
      </c>
    </row>
    <row r="1023" spans="1:13">
      <c r="A1023" s="8"/>
      <c r="B1023" s="9"/>
      <c r="C1023" s="9"/>
      <c r="D1023" s="9"/>
      <c r="E1023" s="9"/>
      <c r="F1023" s="9"/>
      <c r="G1023" s="9"/>
      <c r="H1023" s="10"/>
      <c r="I1023" s="89" t="s">
        <v>17</v>
      </c>
      <c r="J1023" s="88"/>
      <c r="K1023" s="9"/>
      <c r="L1023" s="10"/>
      <c r="M1023" s="23"/>
    </row>
    <row r="1024" spans="1:13">
      <c r="A1024" s="14"/>
      <c r="B1024" s="15"/>
      <c r="C1024" s="15"/>
      <c r="D1024" s="15"/>
      <c r="E1024" s="15"/>
      <c r="F1024" s="15"/>
      <c r="G1024" s="15"/>
      <c r="H1024" s="16"/>
      <c r="I1024" s="90" t="s">
        <v>18</v>
      </c>
      <c r="J1024" s="91"/>
      <c r="K1024" s="15"/>
      <c r="L1024" s="16"/>
      <c r="M1024" s="21"/>
    </row>
    <row r="1025" spans="1:13">
      <c r="A1025" s="474" t="s">
        <v>67</v>
      </c>
      <c r="B1025" s="475"/>
      <c r="C1025" s="475"/>
      <c r="D1025" s="475"/>
      <c r="E1025" s="475"/>
      <c r="F1025" s="475"/>
      <c r="G1025" s="475"/>
      <c r="H1025" s="476"/>
      <c r="I1025" s="28" t="s">
        <v>19</v>
      </c>
      <c r="J1025" s="29"/>
      <c r="K1025" s="486">
        <v>2.48</v>
      </c>
      <c r="L1025" s="487"/>
      <c r="M1025" s="30">
        <f>K1025*12*I1015</f>
        <v>18019.68</v>
      </c>
    </row>
    <row r="1026" spans="1:13">
      <c r="A1026" s="494" t="s">
        <v>20</v>
      </c>
      <c r="B1026" s="495"/>
      <c r="C1026" s="495"/>
      <c r="D1026" s="495"/>
      <c r="E1026" s="495"/>
      <c r="F1026" s="495"/>
      <c r="G1026" s="495"/>
      <c r="H1026" s="496"/>
      <c r="I1026" s="31"/>
      <c r="J1026" s="10"/>
      <c r="K1026" s="470">
        <f>K1027+K1035</f>
        <v>1.9100000000000001</v>
      </c>
      <c r="L1026" s="471"/>
      <c r="M1026" s="32">
        <f>M1027+M1035</f>
        <v>13878.060000000001</v>
      </c>
    </row>
    <row r="1027" spans="1:13">
      <c r="A1027" s="459" t="s">
        <v>21</v>
      </c>
      <c r="B1027" s="460"/>
      <c r="C1027" s="460"/>
      <c r="D1027" s="460"/>
      <c r="E1027" s="460"/>
      <c r="F1027" s="460"/>
      <c r="G1027" s="460"/>
      <c r="H1027" s="461"/>
      <c r="J1027" s="10"/>
      <c r="K1027" s="462">
        <f>K1028+K1029+K1030+K1032+K1034</f>
        <v>1.1200000000000001</v>
      </c>
      <c r="L1027" s="463"/>
      <c r="M1027" s="33">
        <f>M1028+M1029+M1030+M1032+M1034</f>
        <v>8137.920000000001</v>
      </c>
    </row>
    <row r="1028" spans="1:13">
      <c r="A1028" s="8" t="s">
        <v>70</v>
      </c>
      <c r="H1028" s="10"/>
      <c r="I1028" t="s">
        <v>22</v>
      </c>
      <c r="J1028" s="10"/>
      <c r="K1028" s="450">
        <v>0.4</v>
      </c>
      <c r="L1028" s="451"/>
      <c r="M1028" s="23">
        <f>K1028*12*I1015</f>
        <v>2906.4000000000005</v>
      </c>
    </row>
    <row r="1029" spans="1:13">
      <c r="A1029" s="8" t="s">
        <v>118</v>
      </c>
      <c r="H1029" s="10"/>
      <c r="I1029" t="s">
        <v>23</v>
      </c>
      <c r="J1029" s="10"/>
      <c r="K1029" s="450">
        <v>0.18</v>
      </c>
      <c r="L1029" s="451"/>
      <c r="M1029" s="23">
        <f>K1029*12*I1015</f>
        <v>1307.8800000000001</v>
      </c>
    </row>
    <row r="1030" spans="1:13">
      <c r="A1030" s="8" t="s">
        <v>72</v>
      </c>
      <c r="H1030" s="10"/>
      <c r="I1030" t="s">
        <v>24</v>
      </c>
      <c r="J1030" s="10"/>
      <c r="K1030" s="450">
        <v>0.08</v>
      </c>
      <c r="L1030" s="451"/>
      <c r="M1030" s="23">
        <f>K1030*12*I1015</f>
        <v>581.28</v>
      </c>
    </row>
    <row r="1031" spans="1:13">
      <c r="A1031" s="8" t="s">
        <v>25</v>
      </c>
      <c r="H1031" s="10"/>
      <c r="J1031" s="10"/>
      <c r="L1031" s="10"/>
      <c r="M1031" s="23"/>
    </row>
    <row r="1032" spans="1:13">
      <c r="A1032" s="8" t="s">
        <v>205</v>
      </c>
      <c r="H1032" s="10"/>
      <c r="I1032" t="s">
        <v>176</v>
      </c>
      <c r="J1032" s="10"/>
      <c r="K1032" s="450">
        <v>0.42</v>
      </c>
      <c r="L1032" s="451"/>
      <c r="M1032" s="23">
        <f>K1032*12*I1015</f>
        <v>3051.72</v>
      </c>
    </row>
    <row r="1033" spans="1:13">
      <c r="A1033" s="8" t="s">
        <v>69</v>
      </c>
      <c r="H1033" s="10"/>
      <c r="I1033" t="s">
        <v>80</v>
      </c>
      <c r="J1033" s="10"/>
      <c r="L1033" s="10"/>
      <c r="M1033" s="23"/>
    </row>
    <row r="1034" spans="1:13">
      <c r="A1034" s="8" t="s">
        <v>206</v>
      </c>
      <c r="H1034" s="10"/>
      <c r="I1034" t="s">
        <v>26</v>
      </c>
      <c r="J1034" s="10"/>
      <c r="K1034" s="450">
        <v>0.04</v>
      </c>
      <c r="L1034" s="451"/>
      <c r="M1034" s="23">
        <f>K1034*12*I1015</f>
        <v>290.64</v>
      </c>
    </row>
    <row r="1035" spans="1:13">
      <c r="A1035" s="459" t="s">
        <v>27</v>
      </c>
      <c r="B1035" s="460"/>
      <c r="C1035" s="460"/>
      <c r="D1035" s="460"/>
      <c r="E1035" s="460"/>
      <c r="F1035" s="460"/>
      <c r="G1035" s="460"/>
      <c r="H1035" s="461"/>
      <c r="J1035" s="10"/>
      <c r="K1035" s="462">
        <f>K1036+K1037+K1038+K1039</f>
        <v>0.79</v>
      </c>
      <c r="L1035" s="463"/>
      <c r="M1035" s="33">
        <f>M1036+M1037+M1038+M1039</f>
        <v>5740.14</v>
      </c>
    </row>
    <row r="1036" spans="1:13">
      <c r="A1036" s="8" t="s">
        <v>207</v>
      </c>
      <c r="H1036" s="10"/>
      <c r="I1036" t="s">
        <v>24</v>
      </c>
      <c r="J1036" s="10"/>
      <c r="K1036" s="450">
        <v>0.23</v>
      </c>
      <c r="L1036" s="451"/>
      <c r="M1036" s="23">
        <f>K1036*12*I1015</f>
        <v>1671.18</v>
      </c>
    </row>
    <row r="1037" spans="1:13">
      <c r="A1037" s="8" t="s">
        <v>208</v>
      </c>
      <c r="H1037" s="10"/>
      <c r="I1037" t="s">
        <v>81</v>
      </c>
      <c r="J1037" s="10"/>
      <c r="K1037" s="450">
        <v>0.06</v>
      </c>
      <c r="L1037" s="451"/>
      <c r="M1037" s="23">
        <f>K1037*12*I1015</f>
        <v>435.96</v>
      </c>
    </row>
    <row r="1038" spans="1:13">
      <c r="A1038" s="8" t="s">
        <v>209</v>
      </c>
      <c r="H1038" s="10"/>
      <c r="I1038" t="s">
        <v>22</v>
      </c>
      <c r="J1038" s="10"/>
      <c r="K1038" s="450">
        <v>0.46</v>
      </c>
      <c r="L1038" s="451"/>
      <c r="M1038" s="23">
        <f>K1038*12*I1015</f>
        <v>3342.36</v>
      </c>
    </row>
    <row r="1039" spans="1:13">
      <c r="A1039" s="8" t="s">
        <v>210</v>
      </c>
      <c r="H1039" s="10"/>
      <c r="I1039" t="s">
        <v>24</v>
      </c>
      <c r="J1039" s="10"/>
      <c r="K1039" s="492">
        <v>0.04</v>
      </c>
      <c r="L1039" s="493"/>
      <c r="M1039" s="21">
        <f>K1039*12*I1015</f>
        <v>290.64</v>
      </c>
    </row>
    <row r="1040" spans="1:13" ht="15.75">
      <c r="A1040" s="438" t="s">
        <v>28</v>
      </c>
      <c r="B1040" s="439"/>
      <c r="C1040" s="439"/>
      <c r="D1040" s="439"/>
      <c r="E1040" s="439"/>
      <c r="F1040" s="439"/>
      <c r="G1040" s="439"/>
      <c r="H1040" s="440"/>
      <c r="I1040" s="34"/>
      <c r="J1040" s="29"/>
      <c r="K1040" s="486">
        <f>K1041+K1042+K1044+K1046+K1047</f>
        <v>2.1599999999999993</v>
      </c>
      <c r="L1040" s="487"/>
      <c r="M1040" s="35">
        <f>M1041+M1042+M1044+M1046+M1047</f>
        <v>15694.559999999996</v>
      </c>
    </row>
    <row r="1041" spans="1:13">
      <c r="A1041" s="36" t="s">
        <v>56</v>
      </c>
      <c r="B1041" s="37"/>
      <c r="C1041" s="38"/>
      <c r="D1041" s="38"/>
      <c r="E1041" s="38"/>
      <c r="F1041" s="38"/>
      <c r="G1041" s="38"/>
      <c r="H1041" s="10"/>
      <c r="I1041" s="434" t="s">
        <v>30</v>
      </c>
      <c r="J1041" s="435"/>
      <c r="K1041" s="457">
        <v>0.59</v>
      </c>
      <c r="L1041" s="458"/>
      <c r="M1041" s="23">
        <f>K1041*12*I1015</f>
        <v>4286.9399999999996</v>
      </c>
    </row>
    <row r="1042" spans="1:13">
      <c r="A1042" s="36" t="s">
        <v>31</v>
      </c>
      <c r="B1042" s="37"/>
      <c r="C1042" s="38"/>
      <c r="D1042" s="38"/>
      <c r="E1042" s="38"/>
      <c r="F1042" s="38"/>
      <c r="G1042" s="38"/>
      <c r="H1042" s="10"/>
      <c r="I1042" s="434" t="s">
        <v>57</v>
      </c>
      <c r="J1042" s="435"/>
      <c r="K1042" s="448">
        <v>1.4</v>
      </c>
      <c r="L1042" s="449"/>
      <c r="M1042" s="23">
        <f>K1042*12*I1015</f>
        <v>10172.399999999998</v>
      </c>
    </row>
    <row r="1043" spans="1:13">
      <c r="A1043" s="36" t="s">
        <v>33</v>
      </c>
      <c r="B1043" s="37"/>
      <c r="C1043" s="38"/>
      <c r="D1043" s="38"/>
      <c r="E1043" s="38"/>
      <c r="F1043" s="38"/>
      <c r="G1043" s="38"/>
      <c r="H1043" s="10"/>
      <c r="I1043" s="39"/>
      <c r="J1043" s="12"/>
      <c r="K1043" s="163"/>
      <c r="L1043" s="146"/>
      <c r="M1043" s="23"/>
    </row>
    <row r="1044" spans="1:13">
      <c r="A1044" s="36" t="s">
        <v>34</v>
      </c>
      <c r="B1044" s="37"/>
      <c r="C1044" s="38"/>
      <c r="D1044" s="38"/>
      <c r="E1044" s="38"/>
      <c r="F1044" s="38"/>
      <c r="G1044" s="38"/>
      <c r="H1044" s="10"/>
      <c r="I1044" s="434" t="s">
        <v>35</v>
      </c>
      <c r="J1044" s="435"/>
      <c r="K1044" s="448">
        <v>0.11</v>
      </c>
      <c r="L1044" s="449"/>
      <c r="M1044" s="23">
        <f>K1044*12*I1015</f>
        <v>799.26</v>
      </c>
    </row>
    <row r="1045" spans="1:13">
      <c r="A1045" s="36" t="s">
        <v>36</v>
      </c>
      <c r="B1045" s="37"/>
      <c r="C1045" s="38"/>
      <c r="D1045" s="38"/>
      <c r="E1045" s="38"/>
      <c r="F1045" s="38"/>
      <c r="G1045" s="38"/>
      <c r="H1045" s="10"/>
      <c r="I1045" s="39"/>
      <c r="J1045" s="12"/>
      <c r="K1045" s="163"/>
      <c r="L1045" s="146"/>
      <c r="M1045" s="23"/>
    </row>
    <row r="1046" spans="1:13">
      <c r="A1046" s="36" t="s">
        <v>37</v>
      </c>
      <c r="B1046" s="37"/>
      <c r="C1046" s="38"/>
      <c r="D1046" s="38"/>
      <c r="E1046" s="38"/>
      <c r="F1046" s="38"/>
      <c r="G1046" s="38"/>
      <c r="H1046" s="10"/>
      <c r="I1046" s="434" t="s">
        <v>19</v>
      </c>
      <c r="J1046" s="435"/>
      <c r="K1046" s="448">
        <v>0.03</v>
      </c>
      <c r="L1046" s="449"/>
      <c r="M1046" s="23">
        <f>K1046*12*I1015</f>
        <v>217.98</v>
      </c>
    </row>
    <row r="1047" spans="1:13">
      <c r="A1047" s="42" t="s">
        <v>168</v>
      </c>
      <c r="B1047" s="37"/>
      <c r="C1047" s="38"/>
      <c r="D1047" s="38"/>
      <c r="E1047" s="38"/>
      <c r="F1047" s="38"/>
      <c r="G1047" s="38"/>
      <c r="H1047" s="10"/>
      <c r="I1047" s="434" t="s">
        <v>19</v>
      </c>
      <c r="J1047" s="435"/>
      <c r="K1047" s="436">
        <v>0.03</v>
      </c>
      <c r="L1047" s="437"/>
      <c r="M1047" s="21">
        <f>K1047*12*I1015</f>
        <v>217.98</v>
      </c>
    </row>
    <row r="1048" spans="1:13" ht="15.75">
      <c r="A1048" s="438" t="s">
        <v>169</v>
      </c>
      <c r="B1048" s="439"/>
      <c r="C1048" s="439"/>
      <c r="D1048" s="439"/>
      <c r="E1048" s="439"/>
      <c r="F1048" s="439"/>
      <c r="G1048" s="439"/>
      <c r="H1048" s="440"/>
      <c r="I1048" s="198" t="s">
        <v>55</v>
      </c>
      <c r="J1048" s="29"/>
      <c r="K1048" s="441">
        <v>0.17</v>
      </c>
      <c r="L1048" s="442"/>
      <c r="M1048" s="35">
        <f>K1048*12*I1015</f>
        <v>1235.22</v>
      </c>
    </row>
    <row r="1049" spans="1:13" ht="16.5" thickBot="1">
      <c r="A1049" s="443" t="s">
        <v>39</v>
      </c>
      <c r="B1049" s="444"/>
      <c r="C1049" s="444"/>
      <c r="D1049" s="444"/>
      <c r="E1049" s="444"/>
      <c r="F1049" s="444"/>
      <c r="G1049" s="444"/>
      <c r="H1049" s="445"/>
      <c r="I1049" s="2"/>
      <c r="J1049" s="4"/>
      <c r="K1049" s="446">
        <v>5.6</v>
      </c>
      <c r="L1049" s="447"/>
      <c r="M1049" s="48">
        <f>K1049*12*I1015</f>
        <v>40689.599999999991</v>
      </c>
    </row>
    <row r="1050" spans="1:13" ht="15.75" thickBot="1">
      <c r="A1050" s="424" t="s">
        <v>40</v>
      </c>
      <c r="B1050" s="425"/>
      <c r="C1050" s="425"/>
      <c r="D1050" s="425"/>
      <c r="E1050" s="425"/>
      <c r="F1050" s="425"/>
      <c r="G1050" s="425"/>
      <c r="H1050" s="426"/>
      <c r="I1050" s="199"/>
      <c r="J1050" s="200"/>
      <c r="K1050" s="427">
        <f>K1017+K1018+K1022+K1025+K1026+K1048+K1040+K1049</f>
        <v>23.380000000000003</v>
      </c>
      <c r="L1050" s="428"/>
      <c r="M1050" s="106">
        <f>M1015+M1022+M1025+M1026+M1040+M1048+M1049</f>
        <v>169879.08000000002</v>
      </c>
    </row>
    <row r="1051" spans="1:13" ht="15.75" thickBot="1">
      <c r="A1051" s="134" t="s">
        <v>77</v>
      </c>
      <c r="B1051" s="135"/>
      <c r="C1051" s="135"/>
      <c r="D1051" s="135"/>
      <c r="E1051" s="135"/>
      <c r="F1051" s="135"/>
      <c r="G1051" s="135"/>
      <c r="H1051" s="136"/>
      <c r="I1051" s="199"/>
      <c r="J1051" s="200"/>
      <c r="K1051" s="427">
        <v>32.65</v>
      </c>
      <c r="L1051" s="428"/>
      <c r="M1051" s="106">
        <f>M1052+M1053</f>
        <v>237234.9</v>
      </c>
    </row>
    <row r="1052" spans="1:13">
      <c r="A1052" s="429" t="s">
        <v>78</v>
      </c>
      <c r="B1052" s="430"/>
      <c r="C1052" s="430"/>
      <c r="D1052" s="430"/>
      <c r="E1052" s="430"/>
      <c r="F1052" s="430"/>
      <c r="G1052" s="430"/>
      <c r="H1052" s="431"/>
      <c r="I1052" s="78"/>
      <c r="J1052" s="105"/>
      <c r="K1052" s="488">
        <v>26.66</v>
      </c>
      <c r="L1052" s="489"/>
      <c r="M1052" s="80">
        <f>K1052*12*I1015</f>
        <v>193711.56</v>
      </c>
    </row>
    <row r="1053" spans="1:13" ht="15.75" thickBot="1">
      <c r="A1053" s="191" t="s">
        <v>79</v>
      </c>
      <c r="B1053" s="192"/>
      <c r="C1053" s="192"/>
      <c r="D1053" s="192"/>
      <c r="E1053" s="192"/>
      <c r="F1053" s="192"/>
      <c r="G1053" s="192"/>
      <c r="H1053" s="193"/>
      <c r="I1053" s="201"/>
      <c r="J1053" s="202"/>
      <c r="K1053" s="490">
        <v>5.99</v>
      </c>
      <c r="L1053" s="491"/>
      <c r="M1053" s="86">
        <f>K1053*12*I1015</f>
        <v>43523.34</v>
      </c>
    </row>
    <row r="1054" spans="1:13">
      <c r="A1054" s="499" t="s">
        <v>43</v>
      </c>
      <c r="B1054" s="500"/>
      <c r="C1054" s="500"/>
      <c r="D1054" s="500"/>
      <c r="E1054" s="500"/>
      <c r="F1054" s="500"/>
      <c r="G1054" s="500"/>
      <c r="H1054" s="501"/>
      <c r="I1054" s="15"/>
      <c r="J1054" s="16"/>
      <c r="K1054" s="502">
        <v>1.39</v>
      </c>
      <c r="L1054" s="503"/>
      <c r="M1054" s="21">
        <f>K1054*12*I1015</f>
        <v>10099.74</v>
      </c>
    </row>
    <row r="1055" spans="1:13">
      <c r="A1055" s="143" t="s">
        <v>48</v>
      </c>
      <c r="B1055" s="144"/>
      <c r="C1055" s="144"/>
      <c r="D1055" s="144"/>
      <c r="E1055" s="144"/>
      <c r="F1055" s="144"/>
      <c r="G1055" s="144"/>
      <c r="H1055" s="145"/>
      <c r="I1055" s="34"/>
      <c r="J1055" s="29"/>
      <c r="K1055" s="486">
        <v>0</v>
      </c>
      <c r="L1055" s="487"/>
      <c r="M1055" s="21">
        <f>K1055*I1015*12</f>
        <v>0</v>
      </c>
    </row>
    <row r="1056" spans="1:13" ht="15.75">
      <c r="A1056" s="140" t="s">
        <v>45</v>
      </c>
      <c r="B1056" s="141"/>
      <c r="C1056" s="141"/>
      <c r="D1056" s="141"/>
      <c r="E1056" s="141"/>
      <c r="F1056" s="141"/>
      <c r="G1056" s="141"/>
      <c r="H1056" s="142"/>
      <c r="I1056" s="34"/>
      <c r="J1056" s="29"/>
      <c r="K1056" s="486">
        <v>0.11</v>
      </c>
      <c r="L1056" s="487"/>
      <c r="M1056" s="21">
        <f>K1056*12*I1015</f>
        <v>799.26</v>
      </c>
    </row>
    <row r="1057" spans="1:13" ht="16.5" thickBot="1">
      <c r="A1057" s="137" t="s">
        <v>46</v>
      </c>
      <c r="B1057" s="138"/>
      <c r="C1057" s="138"/>
      <c r="D1057" s="138"/>
      <c r="E1057" s="138"/>
      <c r="F1057" s="138"/>
      <c r="G1057" s="138"/>
      <c r="H1057" s="139"/>
      <c r="I1057" s="3"/>
      <c r="J1057" s="4"/>
      <c r="K1057" s="446">
        <v>0.41</v>
      </c>
      <c r="L1057" s="447"/>
      <c r="M1057" s="23">
        <f>K1057*12*I1015</f>
        <v>2979.06</v>
      </c>
    </row>
    <row r="1058" spans="1:13" ht="15.75" thickBot="1">
      <c r="A1058" s="424" t="s">
        <v>47</v>
      </c>
      <c r="B1058" s="425"/>
      <c r="C1058" s="425"/>
      <c r="D1058" s="425"/>
      <c r="E1058" s="425"/>
      <c r="F1058" s="425"/>
      <c r="G1058" s="425"/>
      <c r="H1058" s="426"/>
      <c r="I1058" s="199"/>
      <c r="J1058" s="200"/>
      <c r="K1058" s="427">
        <f>K1050+K1054+K1052+K1055+K1056+K1057+K1053</f>
        <v>57.940000000000005</v>
      </c>
      <c r="L1058" s="428"/>
      <c r="M1058" s="106">
        <f>M1050+M1052+M1054+M1055+M1056+M1057+M1053</f>
        <v>420992.04000000004</v>
      </c>
    </row>
    <row r="1059" spans="1:13">
      <c r="A1059" s="156"/>
      <c r="B1059" s="156"/>
      <c r="C1059" s="156"/>
      <c r="D1059" s="156"/>
      <c r="E1059" s="156"/>
      <c r="F1059" s="156"/>
      <c r="G1059" s="156"/>
      <c r="H1059" s="156"/>
      <c r="I1059" s="9"/>
      <c r="J1059" s="57"/>
      <c r="K1059" s="159"/>
      <c r="L1059" s="159"/>
      <c r="M1059" s="57"/>
    </row>
    <row r="1060" spans="1:13">
      <c r="A1060" s="481" t="s">
        <v>0</v>
      </c>
      <c r="B1060" s="481"/>
      <c r="C1060" s="481"/>
      <c r="D1060" s="481"/>
      <c r="E1060" s="481"/>
      <c r="F1060" s="481"/>
      <c r="G1060" s="481"/>
      <c r="H1060" s="481"/>
      <c r="I1060" s="481"/>
      <c r="J1060" s="481"/>
      <c r="K1060" s="481"/>
      <c r="L1060" s="481"/>
      <c r="M1060" s="1"/>
    </row>
    <row r="1061" spans="1:13">
      <c r="A1061" s="482" t="s">
        <v>1</v>
      </c>
      <c r="B1061" s="482"/>
      <c r="C1061" s="482"/>
      <c r="D1061" s="482"/>
      <c r="E1061" s="482"/>
      <c r="F1061" s="482"/>
      <c r="G1061" s="482"/>
      <c r="H1061" s="482"/>
      <c r="I1061" s="482"/>
      <c r="J1061" s="482"/>
      <c r="K1061" s="482"/>
      <c r="L1061" s="482"/>
      <c r="M1061" s="482"/>
    </row>
    <row r="1062" spans="1:13">
      <c r="A1062" s="483" t="s">
        <v>211</v>
      </c>
      <c r="B1062" s="483"/>
      <c r="C1062" s="483"/>
      <c r="D1062" s="483"/>
      <c r="E1062" s="483"/>
      <c r="F1062" s="483"/>
      <c r="G1062" s="483"/>
      <c r="H1062" s="483"/>
      <c r="I1062" s="483"/>
      <c r="J1062" s="483"/>
      <c r="K1062" s="483"/>
      <c r="L1062" s="483"/>
      <c r="M1062" s="483"/>
    </row>
    <row r="1063" spans="1:13">
      <c r="A1063" s="2"/>
      <c r="B1063" s="3"/>
      <c r="C1063" s="3" t="s">
        <v>2</v>
      </c>
      <c r="D1063" s="3"/>
      <c r="E1063" s="3"/>
      <c r="F1063" s="3"/>
      <c r="G1063" s="3"/>
      <c r="H1063" s="4"/>
      <c r="I1063" s="3" t="s">
        <v>3</v>
      </c>
      <c r="J1063" s="4"/>
      <c r="K1063" s="5" t="s">
        <v>4</v>
      </c>
      <c r="L1063" s="6"/>
      <c r="M1063" s="7"/>
    </row>
    <row r="1064" spans="1:13">
      <c r="A1064" s="8"/>
      <c r="B1064" s="9"/>
      <c r="C1064" s="9"/>
      <c r="D1064" s="9"/>
      <c r="E1064" s="9"/>
      <c r="F1064" s="9"/>
      <c r="G1064" s="9"/>
      <c r="H1064" s="10"/>
      <c r="I1064" s="9"/>
      <c r="J1064" s="10"/>
      <c r="K1064" s="11" t="s">
        <v>5</v>
      </c>
      <c r="L1064" s="12"/>
      <c r="M1064" s="13" t="s">
        <v>6</v>
      </c>
    </row>
    <row r="1065" spans="1:13">
      <c r="A1065" s="14"/>
      <c r="B1065" s="15"/>
      <c r="C1065" s="15"/>
      <c r="D1065" s="15"/>
      <c r="E1065" s="15"/>
      <c r="F1065" s="15"/>
      <c r="G1065" s="15"/>
      <c r="H1065" s="16"/>
      <c r="I1065" s="472" t="s">
        <v>7</v>
      </c>
      <c r="J1065" s="473"/>
      <c r="K1065" s="15" t="s">
        <v>8</v>
      </c>
      <c r="L1065" s="16"/>
      <c r="M1065" s="17" t="s">
        <v>9</v>
      </c>
    </row>
    <row r="1066" spans="1:13">
      <c r="A1066" s="474" t="s">
        <v>159</v>
      </c>
      <c r="B1066" s="475"/>
      <c r="C1066" s="475"/>
      <c r="D1066" s="475"/>
      <c r="E1066" s="475"/>
      <c r="F1066" s="475"/>
      <c r="G1066" s="475"/>
      <c r="H1066" s="476"/>
      <c r="I1066" s="477">
        <v>1346</v>
      </c>
      <c r="J1066" s="478"/>
      <c r="K1066" s="479">
        <f>K1068+K1069</f>
        <v>9.75</v>
      </c>
      <c r="L1066" s="480"/>
      <c r="M1066" s="21">
        <f>M1068+M1069</f>
        <v>157482</v>
      </c>
    </row>
    <row r="1067" spans="1:13">
      <c r="A1067" s="22" t="s">
        <v>10</v>
      </c>
      <c r="F1067" s="9"/>
      <c r="H1067" s="10"/>
      <c r="J1067" s="10"/>
      <c r="L1067" s="10"/>
      <c r="M1067" s="23"/>
    </row>
    <row r="1068" spans="1:13">
      <c r="A1068" s="22" t="s">
        <v>11</v>
      </c>
      <c r="F1068" s="9"/>
      <c r="H1068" s="10"/>
      <c r="J1068" s="10"/>
      <c r="K1068" s="450">
        <v>5.36</v>
      </c>
      <c r="L1068" s="451"/>
      <c r="M1068" s="23">
        <f>K1068*I1066*12</f>
        <v>86574.720000000001</v>
      </c>
    </row>
    <row r="1069" spans="1:13">
      <c r="A1069" s="22" t="s">
        <v>12</v>
      </c>
      <c r="B1069" s="24"/>
      <c r="C1069" s="24"/>
      <c r="D1069" s="24"/>
      <c r="E1069" s="24"/>
      <c r="F1069" s="25"/>
      <c r="G1069" s="24"/>
      <c r="H1069" s="26"/>
      <c r="J1069" s="10"/>
      <c r="K1069" s="450">
        <v>4.3899999999999997</v>
      </c>
      <c r="L1069" s="451"/>
      <c r="M1069" s="23">
        <f>K1069*I1066*12</f>
        <v>70907.28</v>
      </c>
    </row>
    <row r="1070" spans="1:13">
      <c r="A1070" s="131"/>
      <c r="B1070" s="47"/>
      <c r="C1070" s="47"/>
      <c r="D1070" s="47"/>
      <c r="E1070" s="47"/>
      <c r="F1070" s="47"/>
      <c r="G1070" s="47"/>
      <c r="H1070" s="27"/>
      <c r="I1070" s="15"/>
      <c r="J1070" s="16"/>
      <c r="K1070" s="15"/>
      <c r="L1070" s="16"/>
      <c r="M1070" s="21"/>
    </row>
    <row r="1071" spans="1:13">
      <c r="A1071" s="464" t="s">
        <v>13</v>
      </c>
      <c r="B1071" s="465"/>
      <c r="C1071" s="465"/>
      <c r="D1071" s="465"/>
      <c r="E1071" s="465"/>
      <c r="F1071" s="465"/>
      <c r="G1071" s="465"/>
      <c r="H1071" s="466"/>
      <c r="I1071" s="89" t="s">
        <v>14</v>
      </c>
      <c r="J1071" s="88"/>
      <c r="K1071" s="9"/>
      <c r="L1071" s="10"/>
      <c r="M1071" s="23"/>
    </row>
    <row r="1072" spans="1:13">
      <c r="A1072" s="8"/>
      <c r="B1072" s="9"/>
      <c r="C1072" s="9"/>
      <c r="D1072" s="9"/>
      <c r="E1072" s="9"/>
      <c r="F1072" s="9"/>
      <c r="G1072" s="9"/>
      <c r="H1072" s="10"/>
      <c r="I1072" s="89" t="s">
        <v>15</v>
      </c>
      <c r="J1072" s="88"/>
      <c r="K1072" s="9"/>
      <c r="L1072" s="10"/>
      <c r="M1072" s="23"/>
    </row>
    <row r="1073" spans="1:13">
      <c r="A1073" s="8"/>
      <c r="B1073" s="9"/>
      <c r="C1073" s="9"/>
      <c r="D1073" s="9"/>
      <c r="E1073" s="9"/>
      <c r="F1073" s="9"/>
      <c r="G1073" s="9"/>
      <c r="H1073" s="10"/>
      <c r="I1073" s="89" t="s">
        <v>16</v>
      </c>
      <c r="J1073" s="88"/>
      <c r="K1073" s="462">
        <v>1.31</v>
      </c>
      <c r="L1073" s="463"/>
      <c r="M1073" s="23">
        <f>K1073*12*I1066</f>
        <v>21159.120000000003</v>
      </c>
    </row>
    <row r="1074" spans="1:13">
      <c r="A1074" s="8"/>
      <c r="B1074" s="9"/>
      <c r="C1074" s="9"/>
      <c r="D1074" s="9"/>
      <c r="E1074" s="9"/>
      <c r="F1074" s="9"/>
      <c r="G1074" s="9"/>
      <c r="H1074" s="10"/>
      <c r="I1074" s="89" t="s">
        <v>17</v>
      </c>
      <c r="J1074" s="88"/>
      <c r="K1074" s="9"/>
      <c r="L1074" s="10"/>
      <c r="M1074" s="23"/>
    </row>
    <row r="1075" spans="1:13">
      <c r="A1075" s="14"/>
      <c r="B1075" s="15"/>
      <c r="C1075" s="15"/>
      <c r="D1075" s="15"/>
      <c r="E1075" s="15"/>
      <c r="F1075" s="15"/>
      <c r="G1075" s="15"/>
      <c r="H1075" s="16"/>
      <c r="I1075" s="90" t="s">
        <v>18</v>
      </c>
      <c r="J1075" s="91"/>
      <c r="K1075" s="15"/>
      <c r="L1075" s="16"/>
      <c r="M1075" s="21"/>
    </row>
    <row r="1076" spans="1:13">
      <c r="A1076" s="474" t="s">
        <v>67</v>
      </c>
      <c r="B1076" s="475"/>
      <c r="C1076" s="475"/>
      <c r="D1076" s="475"/>
      <c r="E1076" s="475"/>
      <c r="F1076" s="475"/>
      <c r="G1076" s="475"/>
      <c r="H1076" s="476"/>
      <c r="I1076" s="28" t="s">
        <v>19</v>
      </c>
      <c r="J1076" s="29"/>
      <c r="K1076" s="486">
        <v>1.61</v>
      </c>
      <c r="L1076" s="487"/>
      <c r="M1076" s="30">
        <f>K1076*12*I1066</f>
        <v>26004.720000000001</v>
      </c>
    </row>
    <row r="1077" spans="1:13">
      <c r="A1077" s="494" t="s">
        <v>20</v>
      </c>
      <c r="B1077" s="495"/>
      <c r="C1077" s="495"/>
      <c r="D1077" s="495"/>
      <c r="E1077" s="495"/>
      <c r="F1077" s="495"/>
      <c r="G1077" s="495"/>
      <c r="H1077" s="496"/>
      <c r="I1077" s="31"/>
      <c r="J1077" s="10"/>
      <c r="K1077" s="470">
        <f>K1078+K1084</f>
        <v>1.9100000000000001</v>
      </c>
      <c r="L1077" s="471"/>
      <c r="M1077" s="32">
        <f>M1078+M1084</f>
        <v>30850.32</v>
      </c>
    </row>
    <row r="1078" spans="1:13">
      <c r="A1078" s="459" t="s">
        <v>21</v>
      </c>
      <c r="B1078" s="460"/>
      <c r="C1078" s="460"/>
      <c r="D1078" s="460"/>
      <c r="E1078" s="460"/>
      <c r="F1078" s="460"/>
      <c r="G1078" s="460"/>
      <c r="H1078" s="461"/>
      <c r="J1078" s="10"/>
      <c r="K1078" s="462">
        <f>K1079+K1081+K1083</f>
        <v>1.1200000000000001</v>
      </c>
      <c r="L1078" s="463"/>
      <c r="M1078" s="33">
        <f>M1079+M1081+M1083</f>
        <v>18090.239999999998</v>
      </c>
    </row>
    <row r="1079" spans="1:13">
      <c r="A1079" s="8" t="s">
        <v>174</v>
      </c>
      <c r="H1079" s="10"/>
      <c r="I1079" t="s">
        <v>24</v>
      </c>
      <c r="J1079" s="10"/>
      <c r="K1079" s="450">
        <v>0.57999999999999996</v>
      </c>
      <c r="L1079" s="451"/>
      <c r="M1079" s="23">
        <f>K1079*12*I1066</f>
        <v>9368.159999999998</v>
      </c>
    </row>
    <row r="1080" spans="1:13">
      <c r="A1080" s="8" t="s">
        <v>25</v>
      </c>
      <c r="H1080" s="10"/>
      <c r="J1080" s="10"/>
      <c r="L1080" s="10"/>
      <c r="M1080" s="23"/>
    </row>
    <row r="1081" spans="1:13">
      <c r="A1081" s="8" t="s">
        <v>175</v>
      </c>
      <c r="H1081" s="10"/>
      <c r="I1081" t="s">
        <v>176</v>
      </c>
      <c r="J1081" s="10"/>
      <c r="K1081" s="450">
        <v>0.5</v>
      </c>
      <c r="L1081" s="451"/>
      <c r="M1081" s="23">
        <f>K1081*12*I1066</f>
        <v>8076</v>
      </c>
    </row>
    <row r="1082" spans="1:13">
      <c r="A1082" s="8" t="s">
        <v>69</v>
      </c>
      <c r="H1082" s="10"/>
      <c r="I1082" t="s">
        <v>80</v>
      </c>
      <c r="J1082" s="10"/>
      <c r="L1082" s="10"/>
      <c r="M1082" s="23"/>
    </row>
    <row r="1083" spans="1:13">
      <c r="A1083" s="8" t="s">
        <v>84</v>
      </c>
      <c r="H1083" s="10"/>
      <c r="I1083" t="s">
        <v>26</v>
      </c>
      <c r="J1083" s="10"/>
      <c r="K1083" s="450">
        <v>0.04</v>
      </c>
      <c r="L1083" s="451"/>
      <c r="M1083" s="23">
        <f>K1083*12*I1066</f>
        <v>646.07999999999993</v>
      </c>
    </row>
    <row r="1084" spans="1:13">
      <c r="A1084" s="459" t="s">
        <v>27</v>
      </c>
      <c r="B1084" s="460"/>
      <c r="C1084" s="460"/>
      <c r="D1084" s="460"/>
      <c r="E1084" s="460"/>
      <c r="F1084" s="460"/>
      <c r="G1084" s="460"/>
      <c r="H1084" s="461"/>
      <c r="J1084" s="10"/>
      <c r="K1084" s="462">
        <f>K1085+K1086+K1087</f>
        <v>0.79</v>
      </c>
      <c r="L1084" s="463"/>
      <c r="M1084" s="33">
        <f>M1085+M1086+M1087</f>
        <v>12760.080000000002</v>
      </c>
    </row>
    <row r="1085" spans="1:13">
      <c r="A1085" s="8" t="s">
        <v>85</v>
      </c>
      <c r="H1085" s="10"/>
      <c r="I1085" t="s">
        <v>24</v>
      </c>
      <c r="J1085" s="10"/>
      <c r="K1085" s="450">
        <v>0.27</v>
      </c>
      <c r="L1085" s="451"/>
      <c r="M1085" s="23">
        <f>K1085*12*I1066</f>
        <v>4361.04</v>
      </c>
    </row>
    <row r="1086" spans="1:13">
      <c r="A1086" s="8" t="s">
        <v>177</v>
      </c>
      <c r="H1086" s="10"/>
      <c r="I1086" t="s">
        <v>81</v>
      </c>
      <c r="J1086" s="10"/>
      <c r="K1086" s="450">
        <v>0.06</v>
      </c>
      <c r="L1086" s="451"/>
      <c r="M1086" s="23">
        <f>K1086*12*I1066</f>
        <v>969.12</v>
      </c>
    </row>
    <row r="1087" spans="1:13">
      <c r="A1087" s="8" t="s">
        <v>87</v>
      </c>
      <c r="H1087" s="10"/>
      <c r="I1087" t="s">
        <v>22</v>
      </c>
      <c r="J1087" s="10"/>
      <c r="K1087" s="450">
        <v>0.46</v>
      </c>
      <c r="L1087" s="451"/>
      <c r="M1087" s="23">
        <f>K1087*12*I1066</f>
        <v>7429.920000000001</v>
      </c>
    </row>
    <row r="1088" spans="1:13" ht="15.75">
      <c r="A1088" s="438" t="s">
        <v>28</v>
      </c>
      <c r="B1088" s="439"/>
      <c r="C1088" s="439"/>
      <c r="D1088" s="439"/>
      <c r="E1088" s="439"/>
      <c r="F1088" s="439"/>
      <c r="G1088" s="439"/>
      <c r="H1088" s="440"/>
      <c r="I1088" s="34"/>
      <c r="J1088" s="29"/>
      <c r="K1088" s="486">
        <f>K1089+K1090+K1092+K1094+K1095</f>
        <v>2.1599999999999993</v>
      </c>
      <c r="L1088" s="487"/>
      <c r="M1088" s="35">
        <f>M1089+M1090+M1092+M1094+M1095</f>
        <v>34888.319999999992</v>
      </c>
    </row>
    <row r="1089" spans="1:13">
      <c r="A1089" s="36" t="s">
        <v>56</v>
      </c>
      <c r="B1089" s="37"/>
      <c r="C1089" s="38"/>
      <c r="D1089" s="38"/>
      <c r="E1089" s="38"/>
      <c r="F1089" s="38"/>
      <c r="G1089" s="38"/>
      <c r="H1089" s="10"/>
      <c r="I1089" s="434" t="s">
        <v>30</v>
      </c>
      <c r="J1089" s="435"/>
      <c r="K1089" s="457">
        <v>0.59</v>
      </c>
      <c r="L1089" s="458"/>
      <c r="M1089" s="23">
        <f>K1089*12*I1066</f>
        <v>9529.68</v>
      </c>
    </row>
    <row r="1090" spans="1:13">
      <c r="A1090" s="36" t="s">
        <v>31</v>
      </c>
      <c r="B1090" s="37"/>
      <c r="C1090" s="38"/>
      <c r="D1090" s="38"/>
      <c r="E1090" s="38"/>
      <c r="F1090" s="38"/>
      <c r="G1090" s="38"/>
      <c r="H1090" s="10"/>
      <c r="I1090" s="434" t="s">
        <v>57</v>
      </c>
      <c r="J1090" s="435"/>
      <c r="K1090" s="448">
        <v>1.4</v>
      </c>
      <c r="L1090" s="449"/>
      <c r="M1090" s="23">
        <f>K1090*12*I1066</f>
        <v>22612.799999999996</v>
      </c>
    </row>
    <row r="1091" spans="1:13">
      <c r="A1091" s="36" t="s">
        <v>33</v>
      </c>
      <c r="B1091" s="37"/>
      <c r="C1091" s="38"/>
      <c r="D1091" s="38"/>
      <c r="E1091" s="38"/>
      <c r="F1091" s="38"/>
      <c r="G1091" s="38"/>
      <c r="H1091" s="10"/>
      <c r="I1091" s="39"/>
      <c r="J1091" s="12"/>
      <c r="K1091" s="163"/>
      <c r="L1091" s="146"/>
      <c r="M1091" s="23"/>
    </row>
    <row r="1092" spans="1:13">
      <c r="A1092" s="36" t="s">
        <v>34</v>
      </c>
      <c r="B1092" s="37"/>
      <c r="C1092" s="38"/>
      <c r="D1092" s="38"/>
      <c r="E1092" s="38"/>
      <c r="F1092" s="38"/>
      <c r="G1092" s="38"/>
      <c r="H1092" s="10"/>
      <c r="I1092" s="434" t="s">
        <v>35</v>
      </c>
      <c r="J1092" s="435"/>
      <c r="K1092" s="448">
        <v>0.11</v>
      </c>
      <c r="L1092" s="449"/>
      <c r="M1092" s="23">
        <f>K1092*12*I1066</f>
        <v>1776.72</v>
      </c>
    </row>
    <row r="1093" spans="1:13">
      <c r="A1093" s="36" t="s">
        <v>36</v>
      </c>
      <c r="B1093" s="37"/>
      <c r="C1093" s="38"/>
      <c r="D1093" s="38"/>
      <c r="E1093" s="38"/>
      <c r="F1093" s="38"/>
      <c r="G1093" s="38"/>
      <c r="H1093" s="10"/>
      <c r="I1093" s="39"/>
      <c r="J1093" s="12"/>
      <c r="K1093" s="163"/>
      <c r="L1093" s="146"/>
      <c r="M1093" s="23"/>
    </row>
    <row r="1094" spans="1:13">
      <c r="A1094" s="36" t="s">
        <v>37</v>
      </c>
      <c r="B1094" s="37"/>
      <c r="C1094" s="38"/>
      <c r="D1094" s="38"/>
      <c r="E1094" s="38"/>
      <c r="F1094" s="38"/>
      <c r="G1094" s="38"/>
      <c r="H1094" s="10"/>
      <c r="I1094" s="434" t="s">
        <v>19</v>
      </c>
      <c r="J1094" s="435"/>
      <c r="K1094" s="448">
        <v>0.03</v>
      </c>
      <c r="L1094" s="449"/>
      <c r="M1094" s="23">
        <f>K1094*12*I1066</f>
        <v>484.56</v>
      </c>
    </row>
    <row r="1095" spans="1:13">
      <c r="A1095" s="42" t="s">
        <v>168</v>
      </c>
      <c r="B1095" s="37"/>
      <c r="C1095" s="38"/>
      <c r="D1095" s="38"/>
      <c r="E1095" s="38"/>
      <c r="F1095" s="38"/>
      <c r="G1095" s="38"/>
      <c r="H1095" s="10"/>
      <c r="I1095" s="434" t="s">
        <v>19</v>
      </c>
      <c r="J1095" s="435"/>
      <c r="K1095" s="436">
        <v>0.03</v>
      </c>
      <c r="L1095" s="437"/>
      <c r="M1095" s="21">
        <f>K1095*12*I1066</f>
        <v>484.56</v>
      </c>
    </row>
    <row r="1096" spans="1:13" ht="15.75">
      <c r="A1096" s="438" t="s">
        <v>169</v>
      </c>
      <c r="B1096" s="439"/>
      <c r="C1096" s="439"/>
      <c r="D1096" s="439"/>
      <c r="E1096" s="439"/>
      <c r="F1096" s="439"/>
      <c r="G1096" s="439"/>
      <c r="H1096" s="440"/>
      <c r="I1096" s="198" t="s">
        <v>55</v>
      </c>
      <c r="J1096" s="29"/>
      <c r="K1096" s="441">
        <v>0.17</v>
      </c>
      <c r="L1096" s="442"/>
      <c r="M1096" s="35">
        <f>K1096*12*I1066</f>
        <v>2745.84</v>
      </c>
    </row>
    <row r="1097" spans="1:13" ht="16.5" thickBot="1">
      <c r="A1097" s="443" t="s">
        <v>39</v>
      </c>
      <c r="B1097" s="444"/>
      <c r="C1097" s="444"/>
      <c r="D1097" s="444"/>
      <c r="E1097" s="444"/>
      <c r="F1097" s="444"/>
      <c r="G1097" s="444"/>
      <c r="H1097" s="445"/>
      <c r="I1097" s="2"/>
      <c r="J1097" s="4"/>
      <c r="K1097" s="446">
        <f>2.5+3.1</f>
        <v>5.6</v>
      </c>
      <c r="L1097" s="447"/>
      <c r="M1097" s="48">
        <f>K1097*12*I1066</f>
        <v>90451.199999999983</v>
      </c>
    </row>
    <row r="1098" spans="1:13" ht="15.75" thickBot="1">
      <c r="A1098" s="424" t="s">
        <v>40</v>
      </c>
      <c r="B1098" s="425"/>
      <c r="C1098" s="425"/>
      <c r="D1098" s="425"/>
      <c r="E1098" s="425"/>
      <c r="F1098" s="425"/>
      <c r="G1098" s="425"/>
      <c r="H1098" s="426"/>
      <c r="I1098" s="199"/>
      <c r="J1098" s="200"/>
      <c r="K1098" s="427">
        <f>K1068+K1069+K1073+K1076+K1077+K1096+K1088+K1097</f>
        <v>22.509999999999998</v>
      </c>
      <c r="L1098" s="428"/>
      <c r="M1098" s="106">
        <f>M1066+M1073+M1076+M1077+M1088+M1096+M1097</f>
        <v>363581.52</v>
      </c>
    </row>
    <row r="1099" spans="1:13" ht="15.75" thickBot="1">
      <c r="A1099" s="134" t="s">
        <v>77</v>
      </c>
      <c r="B1099" s="135"/>
      <c r="C1099" s="135"/>
      <c r="D1099" s="135"/>
      <c r="E1099" s="135"/>
      <c r="F1099" s="135"/>
      <c r="G1099" s="135"/>
      <c r="H1099" s="136"/>
      <c r="I1099" s="199"/>
      <c r="J1099" s="200"/>
      <c r="K1099" s="427">
        <v>25.28</v>
      </c>
      <c r="L1099" s="428"/>
      <c r="M1099" s="106">
        <f>M1100+M1101</f>
        <v>408322.56</v>
      </c>
    </row>
    <row r="1100" spans="1:13">
      <c r="A1100" s="429" t="s">
        <v>78</v>
      </c>
      <c r="B1100" s="430"/>
      <c r="C1100" s="430"/>
      <c r="D1100" s="430"/>
      <c r="E1100" s="430"/>
      <c r="F1100" s="430"/>
      <c r="G1100" s="430"/>
      <c r="H1100" s="431"/>
      <c r="I1100" s="78"/>
      <c r="J1100" s="105"/>
      <c r="K1100" s="488">
        <v>20.64</v>
      </c>
      <c r="L1100" s="489"/>
      <c r="M1100" s="80">
        <f>K1100*12*I1066</f>
        <v>333377.28000000003</v>
      </c>
    </row>
    <row r="1101" spans="1:13" ht="15.75" thickBot="1">
      <c r="A1101" s="191" t="s">
        <v>79</v>
      </c>
      <c r="B1101" s="192"/>
      <c r="C1101" s="192"/>
      <c r="D1101" s="192"/>
      <c r="E1101" s="192"/>
      <c r="F1101" s="192"/>
      <c r="G1101" s="192"/>
      <c r="H1101" s="193"/>
      <c r="I1101" s="201"/>
      <c r="J1101" s="202"/>
      <c r="K1101" s="490">
        <v>4.6399999999999997</v>
      </c>
      <c r="L1101" s="491"/>
      <c r="M1101" s="86">
        <f>K1101*12*I1066</f>
        <v>74945.279999999984</v>
      </c>
    </row>
    <row r="1102" spans="1:13">
      <c r="A1102" s="499" t="s">
        <v>43</v>
      </c>
      <c r="B1102" s="500"/>
      <c r="C1102" s="500"/>
      <c r="D1102" s="500"/>
      <c r="E1102" s="500"/>
      <c r="F1102" s="500"/>
      <c r="G1102" s="500"/>
      <c r="H1102" s="501"/>
      <c r="I1102" s="15"/>
      <c r="J1102" s="16"/>
      <c r="K1102" s="502">
        <v>1.39</v>
      </c>
      <c r="L1102" s="503"/>
      <c r="M1102" s="21">
        <f>K1102*12*I1066</f>
        <v>22451.279999999999</v>
      </c>
    </row>
    <row r="1103" spans="1:13">
      <c r="A1103" s="143" t="s">
        <v>48</v>
      </c>
      <c r="B1103" s="144"/>
      <c r="C1103" s="144"/>
      <c r="D1103" s="144"/>
      <c r="E1103" s="144"/>
      <c r="F1103" s="144"/>
      <c r="G1103" s="144"/>
      <c r="H1103" s="145"/>
      <c r="I1103" s="34"/>
      <c r="J1103" s="29"/>
      <c r="K1103" s="486">
        <v>0</v>
      </c>
      <c r="L1103" s="487"/>
      <c r="M1103" s="21">
        <f>K1103*I1066*12</f>
        <v>0</v>
      </c>
    </row>
    <row r="1104" spans="1:13" ht="15.75">
      <c r="A1104" s="140" t="s">
        <v>45</v>
      </c>
      <c r="B1104" s="141"/>
      <c r="C1104" s="141"/>
      <c r="D1104" s="141"/>
      <c r="E1104" s="141"/>
      <c r="F1104" s="141"/>
      <c r="G1104" s="141"/>
      <c r="H1104" s="142"/>
      <c r="I1104" s="34"/>
      <c r="J1104" s="29"/>
      <c r="K1104" s="486">
        <v>0.11</v>
      </c>
      <c r="L1104" s="487"/>
      <c r="M1104" s="21">
        <f>K1104*12*I1066</f>
        <v>1776.72</v>
      </c>
    </row>
    <row r="1105" spans="1:13" ht="16.5" thickBot="1">
      <c r="A1105" s="137" t="s">
        <v>46</v>
      </c>
      <c r="B1105" s="138"/>
      <c r="C1105" s="138"/>
      <c r="D1105" s="138"/>
      <c r="E1105" s="138"/>
      <c r="F1105" s="138"/>
      <c r="G1105" s="138"/>
      <c r="H1105" s="139"/>
      <c r="I1105" s="3"/>
      <c r="J1105" s="4"/>
      <c r="K1105" s="446">
        <v>0.41</v>
      </c>
      <c r="L1105" s="447"/>
      <c r="M1105" s="23">
        <f>K1105*12*I1066</f>
        <v>6622.32</v>
      </c>
    </row>
    <row r="1106" spans="1:13" ht="15.75" thickBot="1">
      <c r="A1106" s="424" t="s">
        <v>47</v>
      </c>
      <c r="B1106" s="425"/>
      <c r="C1106" s="425"/>
      <c r="D1106" s="425"/>
      <c r="E1106" s="425"/>
      <c r="F1106" s="425"/>
      <c r="G1106" s="425"/>
      <c r="H1106" s="426"/>
      <c r="I1106" s="199"/>
      <c r="J1106" s="200"/>
      <c r="K1106" s="427">
        <f>K1098+K1102+K1100+K1103+K1104+K1105+K1101</f>
        <v>49.699999999999996</v>
      </c>
      <c r="L1106" s="428"/>
      <c r="M1106" s="106">
        <f>M1098+M1100+M1102+M1103+M1104+M1105+M1101</f>
        <v>802754.4</v>
      </c>
    </row>
    <row r="1107" spans="1:13">
      <c r="M1107" s="1"/>
    </row>
    <row r="1108" spans="1:13">
      <c r="A1108" s="481" t="s">
        <v>0</v>
      </c>
      <c r="B1108" s="481"/>
      <c r="C1108" s="481"/>
      <c r="D1108" s="481"/>
      <c r="E1108" s="481"/>
      <c r="F1108" s="481"/>
      <c r="G1108" s="481"/>
      <c r="H1108" s="481"/>
      <c r="I1108" s="481"/>
      <c r="J1108" s="481"/>
      <c r="K1108" s="481"/>
      <c r="L1108" s="481"/>
      <c r="M1108" s="1"/>
    </row>
    <row r="1109" spans="1:13">
      <c r="A1109" s="482" t="s">
        <v>1</v>
      </c>
      <c r="B1109" s="482"/>
      <c r="C1109" s="482"/>
      <c r="D1109" s="482"/>
      <c r="E1109" s="482"/>
      <c r="F1109" s="482"/>
      <c r="G1109" s="482"/>
      <c r="H1109" s="482"/>
      <c r="I1109" s="482"/>
      <c r="J1109" s="482"/>
      <c r="K1109" s="482"/>
      <c r="L1109" s="482"/>
      <c r="M1109" s="482"/>
    </row>
    <row r="1110" spans="1:13">
      <c r="A1110" s="483" t="s">
        <v>212</v>
      </c>
      <c r="B1110" s="483"/>
      <c r="C1110" s="483"/>
      <c r="D1110" s="483"/>
      <c r="E1110" s="483"/>
      <c r="F1110" s="483"/>
      <c r="G1110" s="483"/>
      <c r="H1110" s="483"/>
      <c r="I1110" s="483"/>
      <c r="J1110" s="483"/>
      <c r="K1110" s="483"/>
      <c r="L1110" s="483"/>
      <c r="M1110" s="483"/>
    </row>
    <row r="1111" spans="1:13">
      <c r="A1111" s="2"/>
      <c r="B1111" s="3"/>
      <c r="C1111" s="3" t="s">
        <v>2</v>
      </c>
      <c r="D1111" s="3"/>
      <c r="E1111" s="3"/>
      <c r="F1111" s="3"/>
      <c r="G1111" s="3"/>
      <c r="H1111" s="4"/>
      <c r="I1111" s="3" t="s">
        <v>3</v>
      </c>
      <c r="J1111" s="4"/>
      <c r="K1111" s="5" t="s">
        <v>4</v>
      </c>
      <c r="L1111" s="6"/>
      <c r="M1111" s="7"/>
    </row>
    <row r="1112" spans="1:13">
      <c r="A1112" s="8"/>
      <c r="B1112" s="9"/>
      <c r="C1112" s="9"/>
      <c r="D1112" s="9"/>
      <c r="E1112" s="9"/>
      <c r="F1112" s="9"/>
      <c r="G1112" s="9"/>
      <c r="H1112" s="10"/>
      <c r="I1112" s="9"/>
      <c r="J1112" s="10"/>
      <c r="K1112" s="11" t="s">
        <v>5</v>
      </c>
      <c r="L1112" s="12"/>
      <c r="M1112" s="13" t="s">
        <v>6</v>
      </c>
    </row>
    <row r="1113" spans="1:13">
      <c r="A1113" s="14"/>
      <c r="B1113" s="15"/>
      <c r="C1113" s="15"/>
      <c r="D1113" s="15"/>
      <c r="E1113" s="15"/>
      <c r="F1113" s="15"/>
      <c r="G1113" s="15"/>
      <c r="H1113" s="16"/>
      <c r="I1113" s="472" t="s">
        <v>7</v>
      </c>
      <c r="J1113" s="473"/>
      <c r="K1113" s="15" t="s">
        <v>8</v>
      </c>
      <c r="L1113" s="16"/>
      <c r="M1113" s="17" t="s">
        <v>9</v>
      </c>
    </row>
    <row r="1114" spans="1:13">
      <c r="A1114" s="474" t="s">
        <v>159</v>
      </c>
      <c r="B1114" s="475"/>
      <c r="C1114" s="475"/>
      <c r="D1114" s="475"/>
      <c r="E1114" s="475"/>
      <c r="F1114" s="475"/>
      <c r="G1114" s="475"/>
      <c r="H1114" s="476"/>
      <c r="I1114" s="477">
        <v>444</v>
      </c>
      <c r="J1114" s="478"/>
      <c r="K1114" s="479">
        <f>K1116+K1117</f>
        <v>9.75</v>
      </c>
      <c r="L1114" s="480"/>
      <c r="M1114" s="21">
        <f>M1116+M1117</f>
        <v>51948</v>
      </c>
    </row>
    <row r="1115" spans="1:13">
      <c r="A1115" s="22" t="s">
        <v>10</v>
      </c>
      <c r="F1115" s="9"/>
      <c r="H1115" s="10"/>
      <c r="J1115" s="10"/>
      <c r="L1115" s="10"/>
      <c r="M1115" s="23"/>
    </row>
    <row r="1116" spans="1:13">
      <c r="A1116" s="22" t="s">
        <v>11</v>
      </c>
      <c r="F1116" s="9"/>
      <c r="H1116" s="10"/>
      <c r="J1116" s="10"/>
      <c r="K1116" s="450">
        <v>5.36</v>
      </c>
      <c r="L1116" s="451"/>
      <c r="M1116" s="23">
        <f>K1116*I1114*12</f>
        <v>28558.080000000002</v>
      </c>
    </row>
    <row r="1117" spans="1:13">
      <c r="A1117" s="22" t="s">
        <v>12</v>
      </c>
      <c r="B1117" s="24"/>
      <c r="C1117" s="24"/>
      <c r="D1117" s="24"/>
      <c r="E1117" s="24"/>
      <c r="F1117" s="25"/>
      <c r="G1117" s="24"/>
      <c r="H1117" s="26"/>
      <c r="J1117" s="10"/>
      <c r="K1117" s="450">
        <v>4.3899999999999997</v>
      </c>
      <c r="L1117" s="451"/>
      <c r="M1117" s="23">
        <f>K1117*I1114*12</f>
        <v>23389.919999999998</v>
      </c>
    </row>
    <row r="1118" spans="1:13">
      <c r="A1118" s="131"/>
      <c r="B1118" s="47"/>
      <c r="C1118" s="47"/>
      <c r="D1118" s="47"/>
      <c r="E1118" s="47"/>
      <c r="F1118" s="47"/>
      <c r="G1118" s="47"/>
      <c r="H1118" s="27"/>
      <c r="I1118" s="15"/>
      <c r="J1118" s="16"/>
      <c r="K1118" s="15"/>
      <c r="L1118" s="16"/>
      <c r="M1118" s="21"/>
    </row>
    <row r="1119" spans="1:13">
      <c r="A1119" s="464" t="s">
        <v>13</v>
      </c>
      <c r="B1119" s="465"/>
      <c r="C1119" s="465"/>
      <c r="D1119" s="465"/>
      <c r="E1119" s="465"/>
      <c r="F1119" s="465"/>
      <c r="G1119" s="465"/>
      <c r="H1119" s="466"/>
      <c r="I1119" s="89" t="s">
        <v>14</v>
      </c>
      <c r="J1119" s="88"/>
      <c r="K1119" s="9"/>
      <c r="L1119" s="10"/>
      <c r="M1119" s="23"/>
    </row>
    <row r="1120" spans="1:13">
      <c r="A1120" s="8"/>
      <c r="B1120" s="9"/>
      <c r="C1120" s="9"/>
      <c r="D1120" s="9"/>
      <c r="E1120" s="9"/>
      <c r="F1120" s="9"/>
      <c r="G1120" s="9"/>
      <c r="H1120" s="10"/>
      <c r="I1120" s="89" t="s">
        <v>15</v>
      </c>
      <c r="J1120" s="88"/>
      <c r="K1120" s="9"/>
      <c r="L1120" s="10"/>
      <c r="M1120" s="23"/>
    </row>
    <row r="1121" spans="1:13">
      <c r="A1121" s="8"/>
      <c r="B1121" s="9"/>
      <c r="C1121" s="9"/>
      <c r="D1121" s="9"/>
      <c r="E1121" s="9"/>
      <c r="F1121" s="9"/>
      <c r="G1121" s="9"/>
      <c r="H1121" s="10"/>
      <c r="I1121" s="89" t="s">
        <v>16</v>
      </c>
      <c r="J1121" s="88"/>
      <c r="K1121" s="462">
        <v>1.31</v>
      </c>
      <c r="L1121" s="463"/>
      <c r="M1121" s="23">
        <f>K1121*12*I1114</f>
        <v>6979.68</v>
      </c>
    </row>
    <row r="1122" spans="1:13">
      <c r="A1122" s="8"/>
      <c r="B1122" s="9"/>
      <c r="C1122" s="9"/>
      <c r="D1122" s="9"/>
      <c r="E1122" s="9"/>
      <c r="F1122" s="9"/>
      <c r="G1122" s="9"/>
      <c r="H1122" s="10"/>
      <c r="I1122" s="89" t="s">
        <v>17</v>
      </c>
      <c r="J1122" s="88"/>
      <c r="K1122" s="9"/>
      <c r="L1122" s="10"/>
      <c r="M1122" s="23"/>
    </row>
    <row r="1123" spans="1:13">
      <c r="A1123" s="14"/>
      <c r="B1123" s="15"/>
      <c r="C1123" s="15"/>
      <c r="D1123" s="15"/>
      <c r="E1123" s="15"/>
      <c r="F1123" s="15"/>
      <c r="G1123" s="15"/>
      <c r="H1123" s="16"/>
      <c r="I1123" s="90" t="s">
        <v>18</v>
      </c>
      <c r="J1123" s="91"/>
      <c r="K1123" s="15"/>
      <c r="L1123" s="16"/>
      <c r="M1123" s="21"/>
    </row>
    <row r="1124" spans="1:13">
      <c r="A1124" s="474" t="s">
        <v>67</v>
      </c>
      <c r="B1124" s="475"/>
      <c r="C1124" s="475"/>
      <c r="D1124" s="475"/>
      <c r="E1124" s="475"/>
      <c r="F1124" s="475"/>
      <c r="G1124" s="475"/>
      <c r="H1124" s="476"/>
      <c r="I1124" s="28" t="s">
        <v>19</v>
      </c>
      <c r="J1124" s="29"/>
      <c r="K1124" s="486">
        <v>2.44</v>
      </c>
      <c r="L1124" s="487"/>
      <c r="M1124" s="30">
        <f>K1124*12*I1114</f>
        <v>13000.32</v>
      </c>
    </row>
    <row r="1125" spans="1:13">
      <c r="A1125" s="494" t="s">
        <v>20</v>
      </c>
      <c r="B1125" s="495"/>
      <c r="C1125" s="495"/>
      <c r="D1125" s="495"/>
      <c r="E1125" s="495"/>
      <c r="F1125" s="495"/>
      <c r="G1125" s="495"/>
      <c r="H1125" s="496"/>
      <c r="I1125" s="31"/>
      <c r="J1125" s="10"/>
      <c r="K1125" s="470">
        <f>K1126+K1132</f>
        <v>1.9100000000000001</v>
      </c>
      <c r="L1125" s="471"/>
      <c r="M1125" s="32">
        <f>M1126+M1132</f>
        <v>10176.48</v>
      </c>
    </row>
    <row r="1126" spans="1:13">
      <c r="A1126" s="459" t="s">
        <v>21</v>
      </c>
      <c r="B1126" s="460"/>
      <c r="C1126" s="460"/>
      <c r="D1126" s="460"/>
      <c r="E1126" s="460"/>
      <c r="F1126" s="460"/>
      <c r="G1126" s="460"/>
      <c r="H1126" s="461"/>
      <c r="J1126" s="10"/>
      <c r="K1126" s="462">
        <f>K1127+K1129+K1131</f>
        <v>1.1200000000000001</v>
      </c>
      <c r="L1126" s="463"/>
      <c r="M1126" s="33">
        <f>M1127+M1129+M1131</f>
        <v>5967.36</v>
      </c>
    </row>
    <row r="1127" spans="1:13">
      <c r="A1127" s="8" t="s">
        <v>174</v>
      </c>
      <c r="H1127" s="10"/>
      <c r="I1127" t="s">
        <v>24</v>
      </c>
      <c r="J1127" s="10"/>
      <c r="K1127" s="450">
        <v>0.57999999999999996</v>
      </c>
      <c r="L1127" s="451"/>
      <c r="M1127" s="23">
        <f>K1127*12*I1114</f>
        <v>3090.24</v>
      </c>
    </row>
    <row r="1128" spans="1:13">
      <c r="A1128" s="8" t="s">
        <v>25</v>
      </c>
      <c r="H1128" s="10"/>
      <c r="J1128" s="10"/>
      <c r="L1128" s="10"/>
      <c r="M1128" s="23"/>
    </row>
    <row r="1129" spans="1:13">
      <c r="A1129" s="8" t="s">
        <v>175</v>
      </c>
      <c r="H1129" s="10"/>
      <c r="I1129" t="s">
        <v>176</v>
      </c>
      <c r="J1129" s="10"/>
      <c r="K1129" s="450">
        <v>0.5</v>
      </c>
      <c r="L1129" s="451"/>
      <c r="M1129" s="23">
        <f>K1129*12*I1114</f>
        <v>2664</v>
      </c>
    </row>
    <row r="1130" spans="1:13">
      <c r="A1130" s="8" t="s">
        <v>69</v>
      </c>
      <c r="H1130" s="10"/>
      <c r="I1130" t="s">
        <v>80</v>
      </c>
      <c r="J1130" s="10"/>
      <c r="L1130" s="10"/>
      <c r="M1130" s="23"/>
    </row>
    <row r="1131" spans="1:13">
      <c r="A1131" s="8" t="s">
        <v>84</v>
      </c>
      <c r="H1131" s="10"/>
      <c r="I1131" t="s">
        <v>26</v>
      </c>
      <c r="J1131" s="10"/>
      <c r="K1131" s="450">
        <v>0.04</v>
      </c>
      <c r="L1131" s="451"/>
      <c r="M1131" s="23">
        <f>K1131*12*I1114</f>
        <v>213.12</v>
      </c>
    </row>
    <row r="1132" spans="1:13">
      <c r="A1132" s="459" t="s">
        <v>27</v>
      </c>
      <c r="B1132" s="460"/>
      <c r="C1132" s="460"/>
      <c r="D1132" s="460"/>
      <c r="E1132" s="460"/>
      <c r="F1132" s="460"/>
      <c r="G1132" s="460"/>
      <c r="H1132" s="461"/>
      <c r="J1132" s="10"/>
      <c r="K1132" s="462">
        <f>K1133+K1134+K1135</f>
        <v>0.79</v>
      </c>
      <c r="L1132" s="463"/>
      <c r="M1132" s="33">
        <f>M1133+M1134+M1135</f>
        <v>4209.1200000000008</v>
      </c>
    </row>
    <row r="1133" spans="1:13">
      <c r="A1133" s="8" t="s">
        <v>85</v>
      </c>
      <c r="H1133" s="10"/>
      <c r="I1133" t="s">
        <v>24</v>
      </c>
      <c r="J1133" s="10"/>
      <c r="K1133" s="450">
        <v>0.27</v>
      </c>
      <c r="L1133" s="451"/>
      <c r="M1133" s="23">
        <f>K1133*12*I1114</f>
        <v>1438.5600000000002</v>
      </c>
    </row>
    <row r="1134" spans="1:13">
      <c r="A1134" s="8" t="s">
        <v>177</v>
      </c>
      <c r="H1134" s="10"/>
      <c r="I1134" t="s">
        <v>81</v>
      </c>
      <c r="J1134" s="10"/>
      <c r="K1134" s="450">
        <v>0.06</v>
      </c>
      <c r="L1134" s="451"/>
      <c r="M1134" s="23">
        <f>K1134*12*I1114</f>
        <v>319.68</v>
      </c>
    </row>
    <row r="1135" spans="1:13">
      <c r="A1135" s="8" t="s">
        <v>87</v>
      </c>
      <c r="H1135" s="10"/>
      <c r="I1135" t="s">
        <v>55</v>
      </c>
      <c r="J1135" s="10"/>
      <c r="K1135" s="450">
        <v>0.46</v>
      </c>
      <c r="L1135" s="451"/>
      <c r="M1135" s="23">
        <f>K1135*12*I1114</f>
        <v>2450.88</v>
      </c>
    </row>
    <row r="1136" spans="1:13" ht="15.75">
      <c r="A1136" s="438" t="s">
        <v>28</v>
      </c>
      <c r="B1136" s="439"/>
      <c r="C1136" s="439"/>
      <c r="D1136" s="439"/>
      <c r="E1136" s="439"/>
      <c r="F1136" s="439"/>
      <c r="G1136" s="439"/>
      <c r="H1136" s="440"/>
      <c r="I1136" s="34"/>
      <c r="J1136" s="29"/>
      <c r="K1136" s="486">
        <f>K1137+K1138+K1140+K1142+K1143</f>
        <v>2.1599999999999993</v>
      </c>
      <c r="L1136" s="487"/>
      <c r="M1136" s="35">
        <f>M1137+M1138+M1140+M1142+M1143</f>
        <v>11508.48</v>
      </c>
    </row>
    <row r="1137" spans="1:13">
      <c r="A1137" s="36" t="s">
        <v>56</v>
      </c>
      <c r="B1137" s="37"/>
      <c r="C1137" s="38"/>
      <c r="D1137" s="38"/>
      <c r="E1137" s="38"/>
      <c r="F1137" s="38"/>
      <c r="G1137" s="38"/>
      <c r="H1137" s="10"/>
      <c r="I1137" s="434" t="s">
        <v>30</v>
      </c>
      <c r="J1137" s="435"/>
      <c r="K1137" s="457">
        <v>0.59</v>
      </c>
      <c r="L1137" s="458"/>
      <c r="M1137" s="23">
        <f>K1137*12*I1114</f>
        <v>3143.52</v>
      </c>
    </row>
    <row r="1138" spans="1:13">
      <c r="A1138" s="36" t="s">
        <v>31</v>
      </c>
      <c r="B1138" s="37"/>
      <c r="C1138" s="38"/>
      <c r="D1138" s="38"/>
      <c r="E1138" s="38"/>
      <c r="F1138" s="38"/>
      <c r="G1138" s="38"/>
      <c r="H1138" s="10"/>
      <c r="I1138" s="434" t="s">
        <v>57</v>
      </c>
      <c r="J1138" s="435"/>
      <c r="K1138" s="448">
        <v>1.4</v>
      </c>
      <c r="L1138" s="449"/>
      <c r="M1138" s="23">
        <f>K1138*12*I1114</f>
        <v>7459.1999999999989</v>
      </c>
    </row>
    <row r="1139" spans="1:13">
      <c r="A1139" s="36" t="s">
        <v>33</v>
      </c>
      <c r="B1139" s="37"/>
      <c r="C1139" s="38"/>
      <c r="D1139" s="38"/>
      <c r="E1139" s="38"/>
      <c r="F1139" s="38"/>
      <c r="G1139" s="38"/>
      <c r="H1139" s="10"/>
      <c r="I1139" s="39"/>
      <c r="J1139" s="12"/>
      <c r="K1139" s="163"/>
      <c r="L1139" s="146"/>
      <c r="M1139" s="23"/>
    </row>
    <row r="1140" spans="1:13">
      <c r="A1140" s="36" t="s">
        <v>34</v>
      </c>
      <c r="B1140" s="37"/>
      <c r="C1140" s="38"/>
      <c r="D1140" s="38"/>
      <c r="E1140" s="38"/>
      <c r="F1140" s="38"/>
      <c r="G1140" s="38"/>
      <c r="H1140" s="10"/>
      <c r="I1140" s="434" t="s">
        <v>35</v>
      </c>
      <c r="J1140" s="435"/>
      <c r="K1140" s="448">
        <v>0.11</v>
      </c>
      <c r="L1140" s="449"/>
      <c r="M1140" s="23">
        <f>K1140*12*I1114</f>
        <v>586.08000000000004</v>
      </c>
    </row>
    <row r="1141" spans="1:13">
      <c r="A1141" s="36" t="s">
        <v>36</v>
      </c>
      <c r="B1141" s="37"/>
      <c r="C1141" s="38"/>
      <c r="D1141" s="38"/>
      <c r="E1141" s="38"/>
      <c r="F1141" s="38"/>
      <c r="G1141" s="38"/>
      <c r="H1141" s="10"/>
      <c r="I1141" s="39"/>
      <c r="J1141" s="12"/>
      <c r="K1141" s="163"/>
      <c r="L1141" s="146"/>
      <c r="M1141" s="23"/>
    </row>
    <row r="1142" spans="1:13">
      <c r="A1142" s="36" t="s">
        <v>37</v>
      </c>
      <c r="B1142" s="37"/>
      <c r="C1142" s="38"/>
      <c r="D1142" s="38"/>
      <c r="E1142" s="38"/>
      <c r="F1142" s="38"/>
      <c r="G1142" s="38"/>
      <c r="H1142" s="10"/>
      <c r="I1142" s="434" t="s">
        <v>19</v>
      </c>
      <c r="J1142" s="435"/>
      <c r="K1142" s="448">
        <v>0.03</v>
      </c>
      <c r="L1142" s="449"/>
      <c r="M1142" s="23">
        <f>K1142*12*I1114</f>
        <v>159.84</v>
      </c>
    </row>
    <row r="1143" spans="1:13">
      <c r="A1143" s="42" t="s">
        <v>168</v>
      </c>
      <c r="B1143" s="37"/>
      <c r="C1143" s="38"/>
      <c r="D1143" s="38"/>
      <c r="E1143" s="38"/>
      <c r="F1143" s="38"/>
      <c r="G1143" s="38"/>
      <c r="H1143" s="10"/>
      <c r="I1143" s="434" t="s">
        <v>19</v>
      </c>
      <c r="J1143" s="435"/>
      <c r="K1143" s="436">
        <v>0.03</v>
      </c>
      <c r="L1143" s="437"/>
      <c r="M1143" s="21">
        <f>K1143*12*I1114</f>
        <v>159.84</v>
      </c>
    </row>
    <row r="1144" spans="1:13" ht="15.75">
      <c r="A1144" s="438" t="s">
        <v>169</v>
      </c>
      <c r="B1144" s="439"/>
      <c r="C1144" s="439"/>
      <c r="D1144" s="439"/>
      <c r="E1144" s="439"/>
      <c r="F1144" s="439"/>
      <c r="G1144" s="439"/>
      <c r="H1144" s="440"/>
      <c r="I1144" s="198" t="s">
        <v>55</v>
      </c>
      <c r="J1144" s="29"/>
      <c r="K1144" s="441">
        <v>0.17</v>
      </c>
      <c r="L1144" s="442"/>
      <c r="M1144" s="35">
        <f>K1144*12*I1114</f>
        <v>905.76</v>
      </c>
    </row>
    <row r="1145" spans="1:13" ht="16.5" thickBot="1">
      <c r="A1145" s="443" t="s">
        <v>39</v>
      </c>
      <c r="B1145" s="444"/>
      <c r="C1145" s="444"/>
      <c r="D1145" s="444"/>
      <c r="E1145" s="444"/>
      <c r="F1145" s="444"/>
      <c r="G1145" s="444"/>
      <c r="H1145" s="445"/>
      <c r="I1145" s="2"/>
      <c r="J1145" s="4"/>
      <c r="K1145" s="446">
        <f>2.5+3.1</f>
        <v>5.6</v>
      </c>
      <c r="L1145" s="447"/>
      <c r="M1145" s="48">
        <f>K1145*12*I1114</f>
        <v>29836.799999999996</v>
      </c>
    </row>
    <row r="1146" spans="1:13" ht="15.75" thickBot="1">
      <c r="A1146" s="424" t="s">
        <v>40</v>
      </c>
      <c r="B1146" s="425"/>
      <c r="C1146" s="425"/>
      <c r="D1146" s="425"/>
      <c r="E1146" s="425"/>
      <c r="F1146" s="425"/>
      <c r="G1146" s="425"/>
      <c r="H1146" s="426"/>
      <c r="I1146" s="199"/>
      <c r="J1146" s="200"/>
      <c r="K1146" s="427">
        <f>K1116+K1117+K1121+K1124+K1125+K1144+K1136+K1145</f>
        <v>23.339999999999996</v>
      </c>
      <c r="L1146" s="428"/>
      <c r="M1146" s="106">
        <f>M1114+M1121+M1124+M1125+M1136+M1144+M1145</f>
        <v>124355.51999999999</v>
      </c>
    </row>
    <row r="1147" spans="1:13" ht="15.75" thickBot="1">
      <c r="A1147" s="134" t="s">
        <v>77</v>
      </c>
      <c r="B1147" s="135"/>
      <c r="C1147" s="135"/>
      <c r="D1147" s="135"/>
      <c r="E1147" s="135"/>
      <c r="F1147" s="135"/>
      <c r="G1147" s="135"/>
      <c r="H1147" s="136"/>
      <c r="I1147" s="199"/>
      <c r="J1147" s="200"/>
      <c r="K1147" s="427">
        <v>12.52</v>
      </c>
      <c r="L1147" s="428"/>
      <c r="M1147" s="106">
        <f>M1148+M1149</f>
        <v>66706.559999999998</v>
      </c>
    </row>
    <row r="1148" spans="1:13">
      <c r="A1148" s="429" t="s">
        <v>78</v>
      </c>
      <c r="B1148" s="430"/>
      <c r="C1148" s="430"/>
      <c r="D1148" s="430"/>
      <c r="E1148" s="430"/>
      <c r="F1148" s="430"/>
      <c r="G1148" s="430"/>
      <c r="H1148" s="431"/>
      <c r="I1148" s="78"/>
      <c r="J1148" s="105"/>
      <c r="K1148" s="488">
        <v>10.220000000000001</v>
      </c>
      <c r="L1148" s="489"/>
      <c r="M1148" s="80">
        <f>K1148*12*I1114</f>
        <v>54452.160000000003</v>
      </c>
    </row>
    <row r="1149" spans="1:13" ht="15.75" thickBot="1">
      <c r="A1149" s="191" t="s">
        <v>79</v>
      </c>
      <c r="B1149" s="192"/>
      <c r="C1149" s="192"/>
      <c r="D1149" s="192"/>
      <c r="E1149" s="192"/>
      <c r="F1149" s="192"/>
      <c r="G1149" s="192"/>
      <c r="H1149" s="193"/>
      <c r="I1149" s="201"/>
      <c r="J1149" s="202"/>
      <c r="K1149" s="490">
        <v>2.2999999999999998</v>
      </c>
      <c r="L1149" s="491"/>
      <c r="M1149" s="86">
        <f>K1149*12*I1114</f>
        <v>12254.4</v>
      </c>
    </row>
    <row r="1150" spans="1:13">
      <c r="A1150" s="499" t="s">
        <v>43</v>
      </c>
      <c r="B1150" s="500"/>
      <c r="C1150" s="500"/>
      <c r="D1150" s="500"/>
      <c r="E1150" s="500"/>
      <c r="F1150" s="500"/>
      <c r="G1150" s="500"/>
      <c r="H1150" s="501"/>
      <c r="I1150" s="15"/>
      <c r="J1150" s="16"/>
      <c r="K1150" s="502">
        <v>1.39</v>
      </c>
      <c r="L1150" s="503"/>
      <c r="M1150" s="21">
        <f>K1150*12*I1114</f>
        <v>7405.92</v>
      </c>
    </row>
    <row r="1151" spans="1:13">
      <c r="A1151" s="143" t="s">
        <v>48</v>
      </c>
      <c r="B1151" s="144"/>
      <c r="C1151" s="144"/>
      <c r="D1151" s="144"/>
      <c r="E1151" s="144"/>
      <c r="F1151" s="144"/>
      <c r="G1151" s="144"/>
      <c r="H1151" s="145"/>
      <c r="I1151" s="34"/>
      <c r="J1151" s="29"/>
      <c r="K1151" s="486">
        <v>0</v>
      </c>
      <c r="L1151" s="487"/>
      <c r="M1151" s="21">
        <f>K1151*I1114*12</f>
        <v>0</v>
      </c>
    </row>
    <row r="1152" spans="1:13" ht="15.75">
      <c r="A1152" s="140" t="s">
        <v>45</v>
      </c>
      <c r="B1152" s="141"/>
      <c r="C1152" s="141"/>
      <c r="D1152" s="141"/>
      <c r="E1152" s="141"/>
      <c r="F1152" s="141"/>
      <c r="G1152" s="141"/>
      <c r="H1152" s="142"/>
      <c r="I1152" s="34"/>
      <c r="J1152" s="29"/>
      <c r="K1152" s="486">
        <v>0.06</v>
      </c>
      <c r="L1152" s="487"/>
      <c r="M1152" s="21">
        <f>K1152*12*I1114</f>
        <v>319.68</v>
      </c>
    </row>
    <row r="1153" spans="1:13" ht="16.5" thickBot="1">
      <c r="A1153" s="137" t="s">
        <v>46</v>
      </c>
      <c r="B1153" s="138"/>
      <c r="C1153" s="138"/>
      <c r="D1153" s="138"/>
      <c r="E1153" s="138"/>
      <c r="F1153" s="138"/>
      <c r="G1153" s="138"/>
      <c r="H1153" s="139"/>
      <c r="I1153" s="3"/>
      <c r="J1153" s="4"/>
      <c r="K1153" s="446">
        <v>0.93</v>
      </c>
      <c r="L1153" s="447"/>
      <c r="M1153" s="23">
        <f>K1153*12*I1114</f>
        <v>4955.04</v>
      </c>
    </row>
    <row r="1154" spans="1:13" ht="15.75" thickBot="1">
      <c r="A1154" s="424" t="s">
        <v>47</v>
      </c>
      <c r="B1154" s="425"/>
      <c r="C1154" s="425"/>
      <c r="D1154" s="425"/>
      <c r="E1154" s="425"/>
      <c r="F1154" s="425"/>
      <c r="G1154" s="425"/>
      <c r="H1154" s="426"/>
      <c r="I1154" s="199"/>
      <c r="J1154" s="200"/>
      <c r="K1154" s="427">
        <f>K1146+K1150+K1148+K1151+K1152+K1153+K1149</f>
        <v>38.239999999999995</v>
      </c>
      <c r="L1154" s="428"/>
      <c r="M1154" s="106">
        <f>M1146+M1148+M1150+M1151+M1152+M1153+M1149</f>
        <v>203742.72</v>
      </c>
    </row>
    <row r="1155" spans="1:13">
      <c r="M1155" s="1"/>
    </row>
    <row r="1156" spans="1:13">
      <c r="A1156" s="481" t="s">
        <v>0</v>
      </c>
      <c r="B1156" s="481"/>
      <c r="C1156" s="481"/>
      <c r="D1156" s="481"/>
      <c r="E1156" s="481"/>
      <c r="F1156" s="481"/>
      <c r="G1156" s="481"/>
      <c r="H1156" s="481"/>
      <c r="I1156" s="481"/>
      <c r="J1156" s="481"/>
      <c r="K1156" s="481"/>
      <c r="L1156" s="481"/>
      <c r="M1156" s="1"/>
    </row>
    <row r="1157" spans="1:13">
      <c r="A1157" s="482" t="s">
        <v>1</v>
      </c>
      <c r="B1157" s="482"/>
      <c r="C1157" s="482"/>
      <c r="D1157" s="482"/>
      <c r="E1157" s="482"/>
      <c r="F1157" s="482"/>
      <c r="G1157" s="482"/>
      <c r="H1157" s="482"/>
      <c r="I1157" s="482"/>
      <c r="J1157" s="482"/>
      <c r="K1157" s="482"/>
      <c r="L1157" s="482"/>
      <c r="M1157" s="482"/>
    </row>
    <row r="1158" spans="1:13">
      <c r="A1158" s="483" t="s">
        <v>213</v>
      </c>
      <c r="B1158" s="483"/>
      <c r="C1158" s="483"/>
      <c r="D1158" s="483"/>
      <c r="E1158" s="483"/>
      <c r="F1158" s="483"/>
      <c r="G1158" s="483"/>
      <c r="H1158" s="483"/>
      <c r="I1158" s="483"/>
      <c r="J1158" s="483"/>
      <c r="K1158" s="483"/>
      <c r="L1158" s="483"/>
      <c r="M1158" s="483"/>
    </row>
    <row r="1159" spans="1:13">
      <c r="A1159" s="2"/>
      <c r="B1159" s="3"/>
      <c r="C1159" s="3" t="s">
        <v>2</v>
      </c>
      <c r="D1159" s="3"/>
      <c r="E1159" s="3"/>
      <c r="F1159" s="3"/>
      <c r="G1159" s="3"/>
      <c r="H1159" s="4"/>
      <c r="I1159" s="3" t="s">
        <v>3</v>
      </c>
      <c r="J1159" s="4"/>
      <c r="K1159" s="5" t="s">
        <v>4</v>
      </c>
      <c r="L1159" s="6"/>
      <c r="M1159" s="7"/>
    </row>
    <row r="1160" spans="1:13">
      <c r="A1160" s="8"/>
      <c r="B1160" s="9"/>
      <c r="C1160" s="9"/>
      <c r="D1160" s="9"/>
      <c r="E1160" s="9"/>
      <c r="F1160" s="9"/>
      <c r="G1160" s="9"/>
      <c r="H1160" s="10"/>
      <c r="I1160" s="9"/>
      <c r="J1160" s="10"/>
      <c r="K1160" s="11" t="s">
        <v>5</v>
      </c>
      <c r="L1160" s="12"/>
      <c r="M1160" s="13" t="s">
        <v>6</v>
      </c>
    </row>
    <row r="1161" spans="1:13">
      <c r="A1161" s="14"/>
      <c r="B1161" s="15"/>
      <c r="C1161" s="15"/>
      <c r="D1161" s="15"/>
      <c r="E1161" s="15"/>
      <c r="F1161" s="15"/>
      <c r="G1161" s="15"/>
      <c r="H1161" s="16"/>
      <c r="I1161" s="472" t="s">
        <v>7</v>
      </c>
      <c r="J1161" s="473"/>
      <c r="K1161" s="15" t="s">
        <v>8</v>
      </c>
      <c r="L1161" s="16"/>
      <c r="M1161" s="17" t="s">
        <v>9</v>
      </c>
    </row>
    <row r="1162" spans="1:13">
      <c r="A1162" s="474" t="s">
        <v>159</v>
      </c>
      <c r="B1162" s="475"/>
      <c r="C1162" s="475"/>
      <c r="D1162" s="475"/>
      <c r="E1162" s="475"/>
      <c r="F1162" s="475"/>
      <c r="G1162" s="475"/>
      <c r="H1162" s="476"/>
      <c r="I1162" s="477">
        <v>475.1</v>
      </c>
      <c r="J1162" s="478"/>
      <c r="K1162" s="479">
        <f>K1164+K1165</f>
        <v>9.75</v>
      </c>
      <c r="L1162" s="480"/>
      <c r="M1162" s="21">
        <f>M1164+M1165</f>
        <v>55586.7</v>
      </c>
    </row>
    <row r="1163" spans="1:13">
      <c r="A1163" s="22" t="s">
        <v>10</v>
      </c>
      <c r="F1163" s="9"/>
      <c r="H1163" s="10"/>
      <c r="J1163" s="10"/>
      <c r="L1163" s="10"/>
      <c r="M1163" s="23"/>
    </row>
    <row r="1164" spans="1:13">
      <c r="A1164" s="22" t="s">
        <v>11</v>
      </c>
      <c r="F1164" s="9"/>
      <c r="H1164" s="10"/>
      <c r="J1164" s="10"/>
      <c r="K1164" s="450">
        <v>5.36</v>
      </c>
      <c r="L1164" s="451"/>
      <c r="M1164" s="23">
        <f>K1164*I1162*12</f>
        <v>30558.432000000001</v>
      </c>
    </row>
    <row r="1165" spans="1:13">
      <c r="A1165" s="22" t="s">
        <v>12</v>
      </c>
      <c r="B1165" s="24"/>
      <c r="C1165" s="24"/>
      <c r="D1165" s="24"/>
      <c r="E1165" s="24"/>
      <c r="F1165" s="25"/>
      <c r="G1165" s="24"/>
      <c r="H1165" s="26"/>
      <c r="J1165" s="10"/>
      <c r="K1165" s="450">
        <v>4.3899999999999997</v>
      </c>
      <c r="L1165" s="451"/>
      <c r="M1165" s="23">
        <f>K1165*I1162*12</f>
        <v>25028.267999999996</v>
      </c>
    </row>
    <row r="1166" spans="1:13">
      <c r="A1166" s="131"/>
      <c r="B1166" s="47"/>
      <c r="C1166" s="47"/>
      <c r="D1166" s="47"/>
      <c r="E1166" s="47"/>
      <c r="F1166" s="47"/>
      <c r="G1166" s="47"/>
      <c r="H1166" s="27"/>
      <c r="I1166" s="15"/>
      <c r="J1166" s="16"/>
      <c r="K1166" s="15"/>
      <c r="L1166" s="16"/>
      <c r="M1166" s="21"/>
    </row>
    <row r="1167" spans="1:13">
      <c r="A1167" s="464" t="s">
        <v>13</v>
      </c>
      <c r="B1167" s="465"/>
      <c r="C1167" s="465"/>
      <c r="D1167" s="465"/>
      <c r="E1167" s="465"/>
      <c r="F1167" s="465"/>
      <c r="G1167" s="465"/>
      <c r="H1167" s="466"/>
      <c r="I1167" s="89" t="s">
        <v>14</v>
      </c>
      <c r="J1167" s="88"/>
      <c r="K1167" s="9"/>
      <c r="L1167" s="10"/>
      <c r="M1167" s="23"/>
    </row>
    <row r="1168" spans="1:13">
      <c r="A1168" s="8"/>
      <c r="B1168" s="9"/>
      <c r="C1168" s="9"/>
      <c r="D1168" s="9"/>
      <c r="E1168" s="9"/>
      <c r="F1168" s="9"/>
      <c r="G1168" s="9"/>
      <c r="H1168" s="10"/>
      <c r="I1168" s="89" t="s">
        <v>15</v>
      </c>
      <c r="J1168" s="88"/>
      <c r="K1168" s="9"/>
      <c r="L1168" s="10"/>
      <c r="M1168" s="23"/>
    </row>
    <row r="1169" spans="1:13">
      <c r="A1169" s="8"/>
      <c r="B1169" s="9"/>
      <c r="C1169" s="9"/>
      <c r="D1169" s="9"/>
      <c r="E1169" s="9"/>
      <c r="F1169" s="9"/>
      <c r="G1169" s="9"/>
      <c r="H1169" s="10"/>
      <c r="I1169" s="89" t="s">
        <v>16</v>
      </c>
      <c r="J1169" s="88"/>
      <c r="K1169" s="462">
        <v>1.31</v>
      </c>
      <c r="L1169" s="463"/>
      <c r="M1169" s="23">
        <f>K1169*12*I1162</f>
        <v>7468.572000000001</v>
      </c>
    </row>
    <row r="1170" spans="1:13">
      <c r="A1170" s="8"/>
      <c r="B1170" s="9"/>
      <c r="C1170" s="9"/>
      <c r="D1170" s="9"/>
      <c r="E1170" s="9"/>
      <c r="F1170" s="9"/>
      <c r="G1170" s="9"/>
      <c r="H1170" s="10"/>
      <c r="I1170" s="89" t="s">
        <v>17</v>
      </c>
      <c r="J1170" s="88"/>
      <c r="K1170" s="9"/>
      <c r="L1170" s="10"/>
      <c r="M1170" s="23"/>
    </row>
    <row r="1171" spans="1:13">
      <c r="A1171" s="14"/>
      <c r="B1171" s="15"/>
      <c r="C1171" s="15"/>
      <c r="D1171" s="15"/>
      <c r="E1171" s="15"/>
      <c r="F1171" s="15"/>
      <c r="G1171" s="15"/>
      <c r="H1171" s="16"/>
      <c r="I1171" s="90" t="s">
        <v>18</v>
      </c>
      <c r="J1171" s="91"/>
      <c r="K1171" s="15"/>
      <c r="L1171" s="16"/>
      <c r="M1171" s="21"/>
    </row>
    <row r="1172" spans="1:13">
      <c r="A1172" s="494" t="s">
        <v>20</v>
      </c>
      <c r="B1172" s="495"/>
      <c r="C1172" s="495"/>
      <c r="D1172" s="495"/>
      <c r="E1172" s="495"/>
      <c r="F1172" s="495"/>
      <c r="G1172" s="495"/>
      <c r="H1172" s="496"/>
      <c r="I1172" s="31"/>
      <c r="J1172" s="10"/>
      <c r="K1172" s="470">
        <f>K1173+K1179</f>
        <v>1.9100000000000001</v>
      </c>
      <c r="L1172" s="471"/>
      <c r="M1172" s="32">
        <f>M1173+M1179</f>
        <v>10889.292000000001</v>
      </c>
    </row>
    <row r="1173" spans="1:13">
      <c r="A1173" s="459" t="s">
        <v>21</v>
      </c>
      <c r="B1173" s="460"/>
      <c r="C1173" s="460"/>
      <c r="D1173" s="460"/>
      <c r="E1173" s="460"/>
      <c r="F1173" s="460"/>
      <c r="G1173" s="460"/>
      <c r="H1173" s="461"/>
      <c r="J1173" s="10"/>
      <c r="K1173" s="462">
        <f>K1174+K1176+K1178</f>
        <v>1.1200000000000001</v>
      </c>
      <c r="L1173" s="463"/>
      <c r="M1173" s="33">
        <f>M1174+M1176+M1178</f>
        <v>6385.3440000000001</v>
      </c>
    </row>
    <row r="1174" spans="1:13">
      <c r="A1174" s="8" t="s">
        <v>174</v>
      </c>
      <c r="H1174" s="10"/>
      <c r="I1174" t="s">
        <v>24</v>
      </c>
      <c r="J1174" s="10"/>
      <c r="K1174" s="450">
        <v>0.57999999999999996</v>
      </c>
      <c r="L1174" s="451"/>
      <c r="M1174" s="23">
        <f>K1174*12*I1162</f>
        <v>3306.6959999999999</v>
      </c>
    </row>
    <row r="1175" spans="1:13">
      <c r="A1175" s="8" t="s">
        <v>25</v>
      </c>
      <c r="H1175" s="10"/>
      <c r="J1175" s="10"/>
      <c r="L1175" s="10"/>
      <c r="M1175" s="23"/>
    </row>
    <row r="1176" spans="1:13">
      <c r="A1176" s="8" t="s">
        <v>175</v>
      </c>
      <c r="H1176" s="10"/>
      <c r="I1176" t="s">
        <v>176</v>
      </c>
      <c r="J1176" s="10"/>
      <c r="K1176" s="450">
        <v>0.5</v>
      </c>
      <c r="L1176" s="451"/>
      <c r="M1176" s="23">
        <f>K1176*12*I1162</f>
        <v>2850.6000000000004</v>
      </c>
    </row>
    <row r="1177" spans="1:13">
      <c r="A1177" s="8" t="s">
        <v>69</v>
      </c>
      <c r="H1177" s="10"/>
      <c r="I1177" t="s">
        <v>80</v>
      </c>
      <c r="J1177" s="10"/>
      <c r="L1177" s="10"/>
      <c r="M1177" s="23"/>
    </row>
    <row r="1178" spans="1:13">
      <c r="A1178" s="8" t="s">
        <v>84</v>
      </c>
      <c r="H1178" s="10"/>
      <c r="I1178" t="s">
        <v>26</v>
      </c>
      <c r="J1178" s="10"/>
      <c r="K1178" s="450">
        <v>0.04</v>
      </c>
      <c r="L1178" s="451"/>
      <c r="M1178" s="23">
        <f>K1178*12*I1162</f>
        <v>228.048</v>
      </c>
    </row>
    <row r="1179" spans="1:13">
      <c r="A1179" s="459" t="s">
        <v>27</v>
      </c>
      <c r="B1179" s="460"/>
      <c r="C1179" s="460"/>
      <c r="D1179" s="460"/>
      <c r="E1179" s="460"/>
      <c r="F1179" s="460"/>
      <c r="G1179" s="460"/>
      <c r="H1179" s="461"/>
      <c r="J1179" s="10"/>
      <c r="K1179" s="462">
        <f>K1180+K1181+K1182</f>
        <v>0.79</v>
      </c>
      <c r="L1179" s="463"/>
      <c r="M1179" s="33">
        <f>M1180+M1181+M1182</f>
        <v>4503.9480000000003</v>
      </c>
    </row>
    <row r="1180" spans="1:13">
      <c r="A1180" s="8" t="s">
        <v>85</v>
      </c>
      <c r="H1180" s="10"/>
      <c r="I1180" t="s">
        <v>24</v>
      </c>
      <c r="J1180" s="10"/>
      <c r="K1180" s="450">
        <v>0.27</v>
      </c>
      <c r="L1180" s="451"/>
      <c r="M1180" s="23">
        <f>K1180*12*I1162</f>
        <v>1539.3240000000001</v>
      </c>
    </row>
    <row r="1181" spans="1:13">
      <c r="A1181" s="8" t="s">
        <v>177</v>
      </c>
      <c r="H1181" s="10"/>
      <c r="I1181" t="s">
        <v>81</v>
      </c>
      <c r="J1181" s="10"/>
      <c r="K1181" s="450">
        <v>0.06</v>
      </c>
      <c r="L1181" s="451"/>
      <c r="M1181" s="23">
        <f>K1181*12*I1162</f>
        <v>342.072</v>
      </c>
    </row>
    <row r="1182" spans="1:13">
      <c r="A1182" s="8" t="s">
        <v>87</v>
      </c>
      <c r="H1182" s="10"/>
      <c r="I1182" t="s">
        <v>22</v>
      </c>
      <c r="J1182" s="10"/>
      <c r="K1182" s="450">
        <v>0.46</v>
      </c>
      <c r="L1182" s="451"/>
      <c r="M1182" s="23">
        <f>K1182*12*I1162</f>
        <v>2622.5520000000001</v>
      </c>
    </row>
    <row r="1183" spans="1:13" ht="15.75">
      <c r="A1183" s="438" t="s">
        <v>28</v>
      </c>
      <c r="B1183" s="439"/>
      <c r="C1183" s="439"/>
      <c r="D1183" s="439"/>
      <c r="E1183" s="439"/>
      <c r="F1183" s="439"/>
      <c r="G1183" s="439"/>
      <c r="H1183" s="440"/>
      <c r="I1183" s="34"/>
      <c r="J1183" s="29"/>
      <c r="K1183" s="486">
        <f>K1184+K1185+K1187+K1189+K1190</f>
        <v>2.1599999999999993</v>
      </c>
      <c r="L1183" s="487"/>
      <c r="M1183" s="35">
        <f>M1184+M1185+M1187+M1189+M1190</f>
        <v>12314.591999999999</v>
      </c>
    </row>
    <row r="1184" spans="1:13">
      <c r="A1184" s="36" t="s">
        <v>56</v>
      </c>
      <c r="B1184" s="37"/>
      <c r="C1184" s="38"/>
      <c r="D1184" s="38"/>
      <c r="E1184" s="38"/>
      <c r="F1184" s="38"/>
      <c r="G1184" s="38"/>
      <c r="H1184" s="10"/>
      <c r="I1184" s="434" t="s">
        <v>30</v>
      </c>
      <c r="J1184" s="435"/>
      <c r="K1184" s="457">
        <v>0.59</v>
      </c>
      <c r="L1184" s="458"/>
      <c r="M1184" s="23">
        <f>K1184*12*I1162</f>
        <v>3363.7080000000001</v>
      </c>
    </row>
    <row r="1185" spans="1:13">
      <c r="A1185" s="36" t="s">
        <v>31</v>
      </c>
      <c r="B1185" s="37"/>
      <c r="C1185" s="38"/>
      <c r="D1185" s="38"/>
      <c r="E1185" s="38"/>
      <c r="F1185" s="38"/>
      <c r="G1185" s="38"/>
      <c r="H1185" s="10"/>
      <c r="I1185" s="434" t="s">
        <v>57</v>
      </c>
      <c r="J1185" s="435"/>
      <c r="K1185" s="448">
        <v>1.4</v>
      </c>
      <c r="L1185" s="449"/>
      <c r="M1185" s="23">
        <f>K1185*12*I1162</f>
        <v>7981.6799999999994</v>
      </c>
    </row>
    <row r="1186" spans="1:13">
      <c r="A1186" s="36" t="s">
        <v>33</v>
      </c>
      <c r="B1186" s="37"/>
      <c r="C1186" s="38"/>
      <c r="D1186" s="38"/>
      <c r="E1186" s="38"/>
      <c r="F1186" s="38"/>
      <c r="G1186" s="38"/>
      <c r="H1186" s="10"/>
      <c r="I1186" s="39"/>
      <c r="J1186" s="12"/>
      <c r="K1186" s="163"/>
      <c r="L1186" s="146"/>
      <c r="M1186" s="23"/>
    </row>
    <row r="1187" spans="1:13">
      <c r="A1187" s="36" t="s">
        <v>34</v>
      </c>
      <c r="B1187" s="37"/>
      <c r="C1187" s="38"/>
      <c r="D1187" s="38"/>
      <c r="E1187" s="38"/>
      <c r="F1187" s="38"/>
      <c r="G1187" s="38"/>
      <c r="H1187" s="10"/>
      <c r="I1187" s="434" t="s">
        <v>35</v>
      </c>
      <c r="J1187" s="435"/>
      <c r="K1187" s="448">
        <v>0.11</v>
      </c>
      <c r="L1187" s="449"/>
      <c r="M1187" s="23">
        <f>K1187*12*I1162</f>
        <v>627.13200000000006</v>
      </c>
    </row>
    <row r="1188" spans="1:13">
      <c r="A1188" s="36" t="s">
        <v>36</v>
      </c>
      <c r="B1188" s="37"/>
      <c r="C1188" s="38"/>
      <c r="D1188" s="38"/>
      <c r="E1188" s="38"/>
      <c r="F1188" s="38"/>
      <c r="G1188" s="38"/>
      <c r="H1188" s="10"/>
      <c r="I1188" s="39"/>
      <c r="J1188" s="12"/>
      <c r="K1188" s="163"/>
      <c r="L1188" s="146"/>
      <c r="M1188" s="23"/>
    </row>
    <row r="1189" spans="1:13">
      <c r="A1189" s="36" t="s">
        <v>37</v>
      </c>
      <c r="B1189" s="37"/>
      <c r="C1189" s="38"/>
      <c r="D1189" s="38"/>
      <c r="E1189" s="38"/>
      <c r="F1189" s="38"/>
      <c r="G1189" s="38"/>
      <c r="H1189" s="10"/>
      <c r="I1189" s="434" t="s">
        <v>19</v>
      </c>
      <c r="J1189" s="435"/>
      <c r="K1189" s="448">
        <v>0.03</v>
      </c>
      <c r="L1189" s="449"/>
      <c r="M1189" s="23">
        <f>K1189*12*I1162</f>
        <v>171.036</v>
      </c>
    </row>
    <row r="1190" spans="1:13">
      <c r="A1190" s="42" t="s">
        <v>168</v>
      </c>
      <c r="B1190" s="37"/>
      <c r="C1190" s="38"/>
      <c r="D1190" s="38"/>
      <c r="E1190" s="38"/>
      <c r="F1190" s="38"/>
      <c r="G1190" s="38"/>
      <c r="H1190" s="10"/>
      <c r="I1190" s="434" t="s">
        <v>19</v>
      </c>
      <c r="J1190" s="435"/>
      <c r="K1190" s="436">
        <v>0.03</v>
      </c>
      <c r="L1190" s="437"/>
      <c r="M1190" s="21">
        <f>K1190*12*I1162</f>
        <v>171.036</v>
      </c>
    </row>
    <row r="1191" spans="1:13" ht="15.75">
      <c r="A1191" s="438" t="s">
        <v>169</v>
      </c>
      <c r="B1191" s="439"/>
      <c r="C1191" s="439"/>
      <c r="D1191" s="439"/>
      <c r="E1191" s="439"/>
      <c r="F1191" s="439"/>
      <c r="G1191" s="439"/>
      <c r="H1191" s="440"/>
      <c r="I1191" s="198" t="s">
        <v>55</v>
      </c>
      <c r="J1191" s="29"/>
      <c r="K1191" s="441">
        <v>0.17</v>
      </c>
      <c r="L1191" s="442"/>
      <c r="M1191" s="35">
        <f>K1191*12*I1162</f>
        <v>969.20400000000006</v>
      </c>
    </row>
    <row r="1192" spans="1:13" ht="16.5" thickBot="1">
      <c r="A1192" s="443" t="s">
        <v>39</v>
      </c>
      <c r="B1192" s="444"/>
      <c r="C1192" s="444"/>
      <c r="D1192" s="444"/>
      <c r="E1192" s="444"/>
      <c r="F1192" s="444"/>
      <c r="G1192" s="444"/>
      <c r="H1192" s="445"/>
      <c r="I1192" s="2"/>
      <c r="J1192" s="4"/>
      <c r="K1192" s="446">
        <f>2.5+3.1</f>
        <v>5.6</v>
      </c>
      <c r="L1192" s="447"/>
      <c r="M1192" s="48">
        <f>K1192*12*I1162</f>
        <v>31926.719999999998</v>
      </c>
    </row>
    <row r="1193" spans="1:13" ht="15.75" thickBot="1">
      <c r="A1193" s="424" t="s">
        <v>40</v>
      </c>
      <c r="B1193" s="425"/>
      <c r="C1193" s="425"/>
      <c r="D1193" s="425"/>
      <c r="E1193" s="425"/>
      <c r="F1193" s="425"/>
      <c r="G1193" s="425"/>
      <c r="H1193" s="426"/>
      <c r="I1193" s="199"/>
      <c r="J1193" s="200"/>
      <c r="K1193" s="427">
        <f>K1164+K1165+K1169+K1172+K1191+K1183+K1192</f>
        <v>20.9</v>
      </c>
      <c r="L1193" s="428"/>
      <c r="M1193" s="106">
        <f>M1162+M1169+M1172+M1183+M1191+M1192</f>
        <v>119155.08</v>
      </c>
    </row>
    <row r="1194" spans="1:13" ht="15.75" thickBot="1">
      <c r="A1194" s="134" t="s">
        <v>77</v>
      </c>
      <c r="B1194" s="135"/>
      <c r="C1194" s="135"/>
      <c r="D1194" s="135"/>
      <c r="E1194" s="135"/>
      <c r="F1194" s="135"/>
      <c r="G1194" s="135"/>
      <c r="H1194" s="136"/>
      <c r="I1194" s="199"/>
      <c r="J1194" s="200"/>
      <c r="K1194" s="427">
        <v>23.84</v>
      </c>
      <c r="L1194" s="428"/>
      <c r="M1194" s="106">
        <f>M1195+M1196</f>
        <v>135916.60800000001</v>
      </c>
    </row>
    <row r="1195" spans="1:13">
      <c r="A1195" s="429" t="s">
        <v>78</v>
      </c>
      <c r="B1195" s="430"/>
      <c r="C1195" s="430"/>
      <c r="D1195" s="430"/>
      <c r="E1195" s="430"/>
      <c r="F1195" s="430"/>
      <c r="G1195" s="430"/>
      <c r="H1195" s="431"/>
      <c r="I1195" s="78"/>
      <c r="J1195" s="105"/>
      <c r="K1195" s="488">
        <v>19.47</v>
      </c>
      <c r="L1195" s="489"/>
      <c r="M1195" s="80">
        <f>K1195*12*I1162</f>
        <v>111002.364</v>
      </c>
    </row>
    <row r="1196" spans="1:13" ht="15.75" thickBot="1">
      <c r="A1196" s="191" t="s">
        <v>79</v>
      </c>
      <c r="B1196" s="192"/>
      <c r="C1196" s="192"/>
      <c r="D1196" s="192"/>
      <c r="E1196" s="192"/>
      <c r="F1196" s="192"/>
      <c r="G1196" s="192"/>
      <c r="H1196" s="193"/>
      <c r="I1196" s="201"/>
      <c r="J1196" s="202"/>
      <c r="K1196" s="490">
        <v>4.37</v>
      </c>
      <c r="L1196" s="491"/>
      <c r="M1196" s="86">
        <f>K1196*12*I1162</f>
        <v>24914.243999999999</v>
      </c>
    </row>
    <row r="1197" spans="1:13" ht="15.75">
      <c r="A1197" s="150" t="s">
        <v>45</v>
      </c>
      <c r="B1197" s="151"/>
      <c r="C1197" s="151"/>
      <c r="D1197" s="151"/>
      <c r="E1197" s="151"/>
      <c r="F1197" s="151"/>
      <c r="G1197" s="151"/>
      <c r="H1197" s="152"/>
      <c r="I1197" s="15"/>
      <c r="J1197" s="16"/>
      <c r="K1197" s="455">
        <v>0.3</v>
      </c>
      <c r="L1197" s="456"/>
      <c r="M1197" s="21">
        <f>K1197*12*I1162</f>
        <v>1710.36</v>
      </c>
    </row>
    <row r="1198" spans="1:13" ht="16.5" thickBot="1">
      <c r="A1198" s="137" t="s">
        <v>46</v>
      </c>
      <c r="B1198" s="138"/>
      <c r="C1198" s="138"/>
      <c r="D1198" s="138"/>
      <c r="E1198" s="138"/>
      <c r="F1198" s="138"/>
      <c r="G1198" s="138"/>
      <c r="H1198" s="139"/>
      <c r="I1198" s="3"/>
      <c r="J1198" s="4"/>
      <c r="K1198" s="446">
        <v>0.25</v>
      </c>
      <c r="L1198" s="447"/>
      <c r="M1198" s="23">
        <f>K1198*12*I1162</f>
        <v>1425.3000000000002</v>
      </c>
    </row>
    <row r="1199" spans="1:13" ht="15.75" thickBot="1">
      <c r="A1199" s="424" t="s">
        <v>47</v>
      </c>
      <c r="B1199" s="425"/>
      <c r="C1199" s="425"/>
      <c r="D1199" s="425"/>
      <c r="E1199" s="425"/>
      <c r="F1199" s="425"/>
      <c r="G1199" s="425"/>
      <c r="H1199" s="426"/>
      <c r="I1199" s="199"/>
      <c r="J1199" s="200"/>
      <c r="K1199" s="427">
        <f>K1193+K1195+K1197+K1198+K1196</f>
        <v>45.289999999999992</v>
      </c>
      <c r="L1199" s="428"/>
      <c r="M1199" s="106">
        <f>M1193+M1195+M1197+M1198+M1196</f>
        <v>258207.348</v>
      </c>
    </row>
    <row r="1200" spans="1:13">
      <c r="M1200" s="1"/>
    </row>
    <row r="1201" spans="1:13">
      <c r="A1201" s="481" t="s">
        <v>0</v>
      </c>
      <c r="B1201" s="481"/>
      <c r="C1201" s="481"/>
      <c r="D1201" s="481"/>
      <c r="E1201" s="481"/>
      <c r="F1201" s="481"/>
      <c r="G1201" s="481"/>
      <c r="H1201" s="481"/>
      <c r="I1201" s="481"/>
      <c r="J1201" s="481"/>
      <c r="K1201" s="481"/>
      <c r="L1201" s="481"/>
      <c r="M1201" s="1"/>
    </row>
    <row r="1202" spans="1:13">
      <c r="A1202" s="482" t="s">
        <v>1</v>
      </c>
      <c r="B1202" s="482"/>
      <c r="C1202" s="482"/>
      <c r="D1202" s="482"/>
      <c r="E1202" s="482"/>
      <c r="F1202" s="482"/>
      <c r="G1202" s="482"/>
      <c r="H1202" s="482"/>
      <c r="I1202" s="482"/>
      <c r="J1202" s="482"/>
      <c r="K1202" s="482"/>
      <c r="L1202" s="482"/>
      <c r="M1202" s="482"/>
    </row>
    <row r="1203" spans="1:13">
      <c r="A1203" s="483" t="s">
        <v>214</v>
      </c>
      <c r="B1203" s="483"/>
      <c r="C1203" s="483"/>
      <c r="D1203" s="483"/>
      <c r="E1203" s="483"/>
      <c r="F1203" s="483"/>
      <c r="G1203" s="483"/>
      <c r="H1203" s="483"/>
      <c r="I1203" s="483"/>
      <c r="J1203" s="483"/>
      <c r="K1203" s="483"/>
      <c r="L1203" s="483"/>
      <c r="M1203" s="483"/>
    </row>
    <row r="1204" spans="1:13">
      <c r="A1204" s="2"/>
      <c r="B1204" s="3"/>
      <c r="C1204" s="3" t="s">
        <v>2</v>
      </c>
      <c r="D1204" s="3"/>
      <c r="E1204" s="3"/>
      <c r="F1204" s="3"/>
      <c r="G1204" s="3"/>
      <c r="H1204" s="4"/>
      <c r="I1204" s="3" t="s">
        <v>3</v>
      </c>
      <c r="J1204" s="4"/>
      <c r="K1204" s="5" t="s">
        <v>4</v>
      </c>
      <c r="L1204" s="6"/>
      <c r="M1204" s="7"/>
    </row>
    <row r="1205" spans="1:13">
      <c r="A1205" s="8"/>
      <c r="B1205" s="9"/>
      <c r="C1205" s="9"/>
      <c r="D1205" s="9"/>
      <c r="E1205" s="9"/>
      <c r="F1205" s="9"/>
      <c r="G1205" s="9"/>
      <c r="H1205" s="10"/>
      <c r="I1205" s="9"/>
      <c r="J1205" s="10"/>
      <c r="K1205" s="11" t="s">
        <v>5</v>
      </c>
      <c r="L1205" s="12"/>
      <c r="M1205" s="13" t="s">
        <v>6</v>
      </c>
    </row>
    <row r="1206" spans="1:13">
      <c r="A1206" s="14"/>
      <c r="B1206" s="15"/>
      <c r="C1206" s="15"/>
      <c r="D1206" s="15"/>
      <c r="E1206" s="15"/>
      <c r="F1206" s="15"/>
      <c r="G1206" s="15"/>
      <c r="H1206" s="16"/>
      <c r="I1206" s="472" t="s">
        <v>7</v>
      </c>
      <c r="J1206" s="473"/>
      <c r="K1206" s="15" t="s">
        <v>8</v>
      </c>
      <c r="L1206" s="16"/>
      <c r="M1206" s="17" t="s">
        <v>9</v>
      </c>
    </row>
    <row r="1207" spans="1:13">
      <c r="A1207" s="474" t="s">
        <v>159</v>
      </c>
      <c r="B1207" s="475"/>
      <c r="C1207" s="475"/>
      <c r="D1207" s="475"/>
      <c r="E1207" s="475"/>
      <c r="F1207" s="475"/>
      <c r="G1207" s="475"/>
      <c r="H1207" s="476"/>
      <c r="I1207" s="477">
        <v>391.1</v>
      </c>
      <c r="J1207" s="478"/>
      <c r="K1207" s="479">
        <f>K1209+K1210</f>
        <v>9.75</v>
      </c>
      <c r="L1207" s="480"/>
      <c r="M1207" s="21">
        <f>M1209+M1210</f>
        <v>45758.700000000004</v>
      </c>
    </row>
    <row r="1208" spans="1:13">
      <c r="A1208" s="22" t="s">
        <v>10</v>
      </c>
      <c r="F1208" s="9"/>
      <c r="H1208" s="10"/>
      <c r="J1208" s="10"/>
      <c r="L1208" s="10"/>
      <c r="M1208" s="23"/>
    </row>
    <row r="1209" spans="1:13">
      <c r="A1209" s="22" t="s">
        <v>11</v>
      </c>
      <c r="F1209" s="9"/>
      <c r="H1209" s="10"/>
      <c r="J1209" s="10"/>
      <c r="K1209" s="450">
        <v>5.36</v>
      </c>
      <c r="L1209" s="451"/>
      <c r="M1209" s="23">
        <f>K1209*I1207*12</f>
        <v>25155.552000000003</v>
      </c>
    </row>
    <row r="1210" spans="1:13">
      <c r="A1210" s="22" t="s">
        <v>12</v>
      </c>
      <c r="B1210" s="24"/>
      <c r="C1210" s="24"/>
      <c r="D1210" s="24"/>
      <c r="E1210" s="24"/>
      <c r="F1210" s="25"/>
      <c r="G1210" s="24"/>
      <c r="H1210" s="26"/>
      <c r="J1210" s="10"/>
      <c r="K1210" s="450">
        <v>4.3899999999999997</v>
      </c>
      <c r="L1210" s="451"/>
      <c r="M1210" s="23">
        <f>K1210*I1207*12</f>
        <v>20603.148000000001</v>
      </c>
    </row>
    <row r="1211" spans="1:13">
      <c r="A1211" s="131"/>
      <c r="B1211" s="47"/>
      <c r="C1211" s="47"/>
      <c r="D1211" s="47"/>
      <c r="E1211" s="47"/>
      <c r="F1211" s="47"/>
      <c r="G1211" s="47"/>
      <c r="H1211" s="27"/>
      <c r="I1211" s="15"/>
      <c r="J1211" s="16"/>
      <c r="K1211" s="15"/>
      <c r="L1211" s="16"/>
      <c r="M1211" s="21"/>
    </row>
    <row r="1212" spans="1:13">
      <c r="A1212" s="464" t="s">
        <v>13</v>
      </c>
      <c r="B1212" s="465"/>
      <c r="C1212" s="465"/>
      <c r="D1212" s="465"/>
      <c r="E1212" s="465"/>
      <c r="F1212" s="465"/>
      <c r="G1212" s="465"/>
      <c r="H1212" s="466"/>
      <c r="I1212" s="89" t="s">
        <v>14</v>
      </c>
      <c r="J1212" s="88"/>
      <c r="K1212" s="9"/>
      <c r="L1212" s="10"/>
      <c r="M1212" s="23"/>
    </row>
    <row r="1213" spans="1:13">
      <c r="A1213" s="8"/>
      <c r="B1213" s="9"/>
      <c r="C1213" s="9"/>
      <c r="D1213" s="9"/>
      <c r="E1213" s="9"/>
      <c r="F1213" s="9"/>
      <c r="G1213" s="9"/>
      <c r="H1213" s="10"/>
      <c r="I1213" s="89" t="s">
        <v>15</v>
      </c>
      <c r="J1213" s="88"/>
      <c r="K1213" s="9"/>
      <c r="L1213" s="10"/>
      <c r="M1213" s="23"/>
    </row>
    <row r="1214" spans="1:13">
      <c r="A1214" s="8"/>
      <c r="B1214" s="9"/>
      <c r="C1214" s="9"/>
      <c r="D1214" s="9"/>
      <c r="E1214" s="9"/>
      <c r="F1214" s="9"/>
      <c r="G1214" s="9"/>
      <c r="H1214" s="10"/>
      <c r="I1214" s="89" t="s">
        <v>16</v>
      </c>
      <c r="J1214" s="88"/>
      <c r="K1214" s="462">
        <v>1.31</v>
      </c>
      <c r="L1214" s="463"/>
      <c r="M1214" s="23">
        <f>K1214*12*I1207</f>
        <v>6148.0920000000006</v>
      </c>
    </row>
    <row r="1215" spans="1:13">
      <c r="A1215" s="8"/>
      <c r="B1215" s="9"/>
      <c r="C1215" s="9"/>
      <c r="D1215" s="9"/>
      <c r="E1215" s="9"/>
      <c r="F1215" s="9"/>
      <c r="G1215" s="9"/>
      <c r="H1215" s="10"/>
      <c r="I1215" s="89" t="s">
        <v>17</v>
      </c>
      <c r="J1215" s="88"/>
      <c r="K1215" s="9"/>
      <c r="L1215" s="10"/>
      <c r="M1215" s="23"/>
    </row>
    <row r="1216" spans="1:13">
      <c r="A1216" s="14"/>
      <c r="B1216" s="15"/>
      <c r="C1216" s="15"/>
      <c r="D1216" s="15"/>
      <c r="E1216" s="15"/>
      <c r="F1216" s="15"/>
      <c r="G1216" s="15"/>
      <c r="H1216" s="16"/>
      <c r="I1216" s="90" t="s">
        <v>18</v>
      </c>
      <c r="J1216" s="91"/>
      <c r="K1216" s="15"/>
      <c r="L1216" s="16"/>
      <c r="M1216" s="21"/>
    </row>
    <row r="1217" spans="1:13">
      <c r="A1217" s="474" t="s">
        <v>67</v>
      </c>
      <c r="B1217" s="475"/>
      <c r="C1217" s="475"/>
      <c r="D1217" s="475"/>
      <c r="E1217" s="475"/>
      <c r="F1217" s="475"/>
      <c r="G1217" s="475"/>
      <c r="H1217" s="476"/>
      <c r="I1217" s="28" t="s">
        <v>19</v>
      </c>
      <c r="J1217" s="29"/>
      <c r="K1217" s="486">
        <v>2.77</v>
      </c>
      <c r="L1217" s="487"/>
      <c r="M1217" s="30">
        <f>K1217*12*I1207</f>
        <v>13000.164000000001</v>
      </c>
    </row>
    <row r="1218" spans="1:13">
      <c r="A1218" s="494" t="s">
        <v>20</v>
      </c>
      <c r="B1218" s="495"/>
      <c r="C1218" s="495"/>
      <c r="D1218" s="495"/>
      <c r="E1218" s="495"/>
      <c r="F1218" s="495"/>
      <c r="G1218" s="495"/>
      <c r="H1218" s="496"/>
      <c r="I1218" s="31"/>
      <c r="J1218" s="10"/>
      <c r="K1218" s="470">
        <f>K1219+K1225</f>
        <v>1.9100000000000001</v>
      </c>
      <c r="L1218" s="471"/>
      <c r="M1218" s="32">
        <f>M1219+M1225</f>
        <v>8964.0120000000006</v>
      </c>
    </row>
    <row r="1219" spans="1:13">
      <c r="A1219" s="459" t="s">
        <v>21</v>
      </c>
      <c r="B1219" s="460"/>
      <c r="C1219" s="460"/>
      <c r="D1219" s="460"/>
      <c r="E1219" s="460"/>
      <c r="F1219" s="460"/>
      <c r="G1219" s="460"/>
      <c r="H1219" s="461"/>
      <c r="J1219" s="10"/>
      <c r="K1219" s="462">
        <f>K1220+K1222+K1224</f>
        <v>1.1200000000000001</v>
      </c>
      <c r="L1219" s="463"/>
      <c r="M1219" s="33">
        <f>M1220+M1222+M1224</f>
        <v>5256.384</v>
      </c>
    </row>
    <row r="1220" spans="1:13">
      <c r="A1220" s="8" t="s">
        <v>174</v>
      </c>
      <c r="H1220" s="10"/>
      <c r="I1220" t="s">
        <v>24</v>
      </c>
      <c r="J1220" s="10"/>
      <c r="K1220" s="450">
        <v>0.57999999999999996</v>
      </c>
      <c r="L1220" s="451"/>
      <c r="M1220" s="23">
        <f>K1220*12*I1207</f>
        <v>2722.0559999999996</v>
      </c>
    </row>
    <row r="1221" spans="1:13">
      <c r="A1221" s="8" t="s">
        <v>25</v>
      </c>
      <c r="H1221" s="10"/>
      <c r="J1221" s="10"/>
      <c r="L1221" s="10"/>
      <c r="M1221" s="23"/>
    </row>
    <row r="1222" spans="1:13">
      <c r="A1222" s="8" t="s">
        <v>175</v>
      </c>
      <c r="H1222" s="10"/>
      <c r="I1222" t="s">
        <v>176</v>
      </c>
      <c r="J1222" s="10"/>
      <c r="K1222" s="450">
        <v>0.5</v>
      </c>
      <c r="L1222" s="451"/>
      <c r="M1222" s="23">
        <f>K1222*12*I1207</f>
        <v>2346.6000000000004</v>
      </c>
    </row>
    <row r="1223" spans="1:13">
      <c r="A1223" s="8" t="s">
        <v>69</v>
      </c>
      <c r="H1223" s="10"/>
      <c r="I1223" t="s">
        <v>80</v>
      </c>
      <c r="J1223" s="10"/>
      <c r="L1223" s="10"/>
      <c r="M1223" s="23"/>
    </row>
    <row r="1224" spans="1:13">
      <c r="A1224" s="8" t="s">
        <v>84</v>
      </c>
      <c r="H1224" s="10"/>
      <c r="I1224" t="s">
        <v>26</v>
      </c>
      <c r="J1224" s="10"/>
      <c r="K1224" s="450">
        <v>0.04</v>
      </c>
      <c r="L1224" s="451"/>
      <c r="M1224" s="23">
        <f>K1224*12*I1207</f>
        <v>187.72800000000001</v>
      </c>
    </row>
    <row r="1225" spans="1:13">
      <c r="A1225" s="459" t="s">
        <v>27</v>
      </c>
      <c r="B1225" s="460"/>
      <c r="C1225" s="460"/>
      <c r="D1225" s="460"/>
      <c r="E1225" s="460"/>
      <c r="F1225" s="460"/>
      <c r="G1225" s="460"/>
      <c r="H1225" s="461"/>
      <c r="J1225" s="10"/>
      <c r="K1225" s="462">
        <f>K1226+K1227+K1228</f>
        <v>0.79</v>
      </c>
      <c r="L1225" s="463"/>
      <c r="M1225" s="33">
        <f>M1226+M1227+M1228</f>
        <v>3707.6280000000006</v>
      </c>
    </row>
    <row r="1226" spans="1:13">
      <c r="A1226" s="8" t="s">
        <v>85</v>
      </c>
      <c r="H1226" s="10"/>
      <c r="I1226" t="s">
        <v>24</v>
      </c>
      <c r="J1226" s="10"/>
      <c r="K1226" s="450">
        <v>0.27</v>
      </c>
      <c r="L1226" s="451"/>
      <c r="M1226" s="23">
        <f>K1226*12*I1207</f>
        <v>1267.1640000000002</v>
      </c>
    </row>
    <row r="1227" spans="1:13">
      <c r="A1227" s="8" t="s">
        <v>177</v>
      </c>
      <c r="H1227" s="10"/>
      <c r="I1227" t="s">
        <v>81</v>
      </c>
      <c r="J1227" s="10"/>
      <c r="K1227" s="450">
        <v>0.06</v>
      </c>
      <c r="L1227" s="451"/>
      <c r="M1227" s="23">
        <f>K1227*12*I1207</f>
        <v>281.59199999999998</v>
      </c>
    </row>
    <row r="1228" spans="1:13">
      <c r="A1228" s="8" t="s">
        <v>87</v>
      </c>
      <c r="H1228" s="10"/>
      <c r="I1228" t="s">
        <v>22</v>
      </c>
      <c r="J1228" s="10"/>
      <c r="K1228" s="450">
        <v>0.46</v>
      </c>
      <c r="L1228" s="451"/>
      <c r="M1228" s="23">
        <f>K1228*12*I1207</f>
        <v>2158.8720000000003</v>
      </c>
    </row>
    <row r="1229" spans="1:13" ht="15.75">
      <c r="A1229" s="438" t="s">
        <v>28</v>
      </c>
      <c r="B1229" s="439"/>
      <c r="C1229" s="439"/>
      <c r="D1229" s="439"/>
      <c r="E1229" s="439"/>
      <c r="F1229" s="439"/>
      <c r="G1229" s="439"/>
      <c r="H1229" s="440"/>
      <c r="I1229" s="34"/>
      <c r="J1229" s="29"/>
      <c r="K1229" s="486">
        <f>K1230+K1231+K1233+K1235+K1236</f>
        <v>2.1599999999999993</v>
      </c>
      <c r="L1229" s="487"/>
      <c r="M1229" s="35">
        <f>M1230+M1231+M1233+M1235+M1236</f>
        <v>10137.312000000002</v>
      </c>
    </row>
    <row r="1230" spans="1:13">
      <c r="A1230" s="36" t="s">
        <v>56</v>
      </c>
      <c r="B1230" s="37"/>
      <c r="C1230" s="38"/>
      <c r="D1230" s="38"/>
      <c r="E1230" s="38"/>
      <c r="F1230" s="38"/>
      <c r="G1230" s="38"/>
      <c r="H1230" s="10"/>
      <c r="I1230" s="434" t="s">
        <v>30</v>
      </c>
      <c r="J1230" s="435"/>
      <c r="K1230" s="457">
        <v>0.59</v>
      </c>
      <c r="L1230" s="458"/>
      <c r="M1230" s="23">
        <f>K1230*12*I1207</f>
        <v>2768.9880000000003</v>
      </c>
    </row>
    <row r="1231" spans="1:13">
      <c r="A1231" s="36" t="s">
        <v>31</v>
      </c>
      <c r="B1231" s="37"/>
      <c r="C1231" s="38"/>
      <c r="D1231" s="38"/>
      <c r="E1231" s="38"/>
      <c r="F1231" s="38"/>
      <c r="G1231" s="38"/>
      <c r="H1231" s="10"/>
      <c r="I1231" s="434" t="s">
        <v>57</v>
      </c>
      <c r="J1231" s="435"/>
      <c r="K1231" s="448">
        <v>1.4</v>
      </c>
      <c r="L1231" s="449"/>
      <c r="M1231" s="23">
        <f>K1231*12*I1207</f>
        <v>6570.48</v>
      </c>
    </row>
    <row r="1232" spans="1:13">
      <c r="A1232" s="36" t="s">
        <v>33</v>
      </c>
      <c r="B1232" s="37"/>
      <c r="C1232" s="38"/>
      <c r="D1232" s="38"/>
      <c r="E1232" s="38"/>
      <c r="F1232" s="38"/>
      <c r="G1232" s="38"/>
      <c r="H1232" s="10"/>
      <c r="I1232" s="39"/>
      <c r="J1232" s="12"/>
      <c r="K1232" s="163"/>
      <c r="L1232" s="146"/>
      <c r="M1232" s="23"/>
    </row>
    <row r="1233" spans="1:13">
      <c r="A1233" s="36" t="s">
        <v>34</v>
      </c>
      <c r="B1233" s="37"/>
      <c r="C1233" s="38"/>
      <c r="D1233" s="38"/>
      <c r="E1233" s="38"/>
      <c r="F1233" s="38"/>
      <c r="G1233" s="38"/>
      <c r="H1233" s="10"/>
      <c r="I1233" s="434" t="s">
        <v>35</v>
      </c>
      <c r="J1233" s="435"/>
      <c r="K1233" s="448">
        <v>0.11</v>
      </c>
      <c r="L1233" s="449"/>
      <c r="M1233" s="23">
        <f>K1233*12*I1207</f>
        <v>516.25200000000007</v>
      </c>
    </row>
    <row r="1234" spans="1:13">
      <c r="A1234" s="36" t="s">
        <v>36</v>
      </c>
      <c r="B1234" s="37"/>
      <c r="C1234" s="38"/>
      <c r="D1234" s="38"/>
      <c r="E1234" s="38"/>
      <c r="F1234" s="38"/>
      <c r="G1234" s="38"/>
      <c r="H1234" s="10"/>
      <c r="I1234" s="39"/>
      <c r="J1234" s="12"/>
      <c r="K1234" s="163"/>
      <c r="L1234" s="146"/>
      <c r="M1234" s="23"/>
    </row>
    <row r="1235" spans="1:13">
      <c r="A1235" s="36" t="s">
        <v>37</v>
      </c>
      <c r="B1235" s="37"/>
      <c r="C1235" s="38"/>
      <c r="D1235" s="38"/>
      <c r="E1235" s="38"/>
      <c r="F1235" s="38"/>
      <c r="G1235" s="38"/>
      <c r="H1235" s="10"/>
      <c r="I1235" s="434" t="s">
        <v>19</v>
      </c>
      <c r="J1235" s="435"/>
      <c r="K1235" s="448">
        <v>0.03</v>
      </c>
      <c r="L1235" s="449"/>
      <c r="M1235" s="23">
        <f>K1235*12*I1207</f>
        <v>140.79599999999999</v>
      </c>
    </row>
    <row r="1236" spans="1:13">
      <c r="A1236" s="42" t="s">
        <v>168</v>
      </c>
      <c r="B1236" s="37"/>
      <c r="C1236" s="38"/>
      <c r="D1236" s="38"/>
      <c r="E1236" s="38"/>
      <c r="F1236" s="38"/>
      <c r="G1236" s="38"/>
      <c r="H1236" s="10"/>
      <c r="I1236" s="434" t="s">
        <v>19</v>
      </c>
      <c r="J1236" s="435"/>
      <c r="K1236" s="436">
        <v>0.03</v>
      </c>
      <c r="L1236" s="437"/>
      <c r="M1236" s="21">
        <f>K1236*12*I1207</f>
        <v>140.79599999999999</v>
      </c>
    </row>
    <row r="1237" spans="1:13" ht="15.75">
      <c r="A1237" s="438" t="s">
        <v>169</v>
      </c>
      <c r="B1237" s="439"/>
      <c r="C1237" s="439"/>
      <c r="D1237" s="439"/>
      <c r="E1237" s="439"/>
      <c r="F1237" s="439"/>
      <c r="G1237" s="439"/>
      <c r="H1237" s="440"/>
      <c r="I1237" s="198" t="s">
        <v>55</v>
      </c>
      <c r="J1237" s="29"/>
      <c r="K1237" s="441">
        <v>0.17</v>
      </c>
      <c r="L1237" s="442"/>
      <c r="M1237" s="35">
        <f>K1237*12*I1207</f>
        <v>797.84400000000005</v>
      </c>
    </row>
    <row r="1238" spans="1:13" ht="16.5" thickBot="1">
      <c r="A1238" s="443" t="s">
        <v>39</v>
      </c>
      <c r="B1238" s="444"/>
      <c r="C1238" s="444"/>
      <c r="D1238" s="444"/>
      <c r="E1238" s="444"/>
      <c r="F1238" s="444"/>
      <c r="G1238" s="444"/>
      <c r="H1238" s="445"/>
      <c r="I1238" s="2"/>
      <c r="J1238" s="4"/>
      <c r="K1238" s="446">
        <f>2.5+3.1</f>
        <v>5.6</v>
      </c>
      <c r="L1238" s="447"/>
      <c r="M1238" s="48">
        <f>K1238*12*I1207</f>
        <v>26281.919999999998</v>
      </c>
    </row>
    <row r="1239" spans="1:13" ht="15.75" thickBot="1">
      <c r="A1239" s="424" t="s">
        <v>40</v>
      </c>
      <c r="B1239" s="425"/>
      <c r="C1239" s="425"/>
      <c r="D1239" s="425"/>
      <c r="E1239" s="425"/>
      <c r="F1239" s="425"/>
      <c r="G1239" s="425"/>
      <c r="H1239" s="426"/>
      <c r="I1239" s="199"/>
      <c r="J1239" s="200"/>
      <c r="K1239" s="427">
        <f>K1209+K1210+K1214+K1217+K1218+K1237+K1229+K1238</f>
        <v>23.67</v>
      </c>
      <c r="L1239" s="428"/>
      <c r="M1239" s="106">
        <f>M1207+M1214+M1217+M1218+M1229+M1237+M1238</f>
        <v>111088.04400000001</v>
      </c>
    </row>
    <row r="1240" spans="1:13" ht="15.75" thickBot="1">
      <c r="A1240" s="134" t="s">
        <v>77</v>
      </c>
      <c r="B1240" s="135"/>
      <c r="C1240" s="135"/>
      <c r="D1240" s="135"/>
      <c r="E1240" s="135"/>
      <c r="F1240" s="135"/>
      <c r="G1240" s="135"/>
      <c r="H1240" s="136"/>
      <c r="I1240" s="199"/>
      <c r="J1240" s="200"/>
      <c r="K1240" s="427">
        <v>9.6</v>
      </c>
      <c r="L1240" s="428"/>
      <c r="M1240" s="106">
        <f>M1241+M1242</f>
        <v>45054.720000000001</v>
      </c>
    </row>
    <row r="1241" spans="1:13">
      <c r="A1241" s="429" t="s">
        <v>78</v>
      </c>
      <c r="B1241" s="430"/>
      <c r="C1241" s="430"/>
      <c r="D1241" s="430"/>
      <c r="E1241" s="430"/>
      <c r="F1241" s="430"/>
      <c r="G1241" s="430"/>
      <c r="H1241" s="431"/>
      <c r="I1241" s="78"/>
      <c r="J1241" s="105"/>
      <c r="K1241" s="488">
        <v>7.84</v>
      </c>
      <c r="L1241" s="489"/>
      <c r="M1241" s="80">
        <f>K1241*12*I1207</f>
        <v>36794.688000000002</v>
      </c>
    </row>
    <row r="1242" spans="1:13" ht="15.75" thickBot="1">
      <c r="A1242" s="191" t="s">
        <v>79</v>
      </c>
      <c r="B1242" s="192"/>
      <c r="C1242" s="192"/>
      <c r="D1242" s="192"/>
      <c r="E1242" s="192"/>
      <c r="F1242" s="192"/>
      <c r="G1242" s="192"/>
      <c r="H1242" s="193"/>
      <c r="I1242" s="201"/>
      <c r="J1242" s="202"/>
      <c r="K1242" s="490">
        <v>1.76</v>
      </c>
      <c r="L1242" s="491"/>
      <c r="M1242" s="86">
        <f>K1242*12*I1207</f>
        <v>8260.0320000000011</v>
      </c>
    </row>
    <row r="1243" spans="1:13">
      <c r="A1243" s="499" t="s">
        <v>43</v>
      </c>
      <c r="B1243" s="500"/>
      <c r="C1243" s="500"/>
      <c r="D1243" s="500"/>
      <c r="E1243" s="500"/>
      <c r="F1243" s="500"/>
      <c r="G1243" s="500"/>
      <c r="H1243" s="501"/>
      <c r="I1243" s="15"/>
      <c r="J1243" s="16"/>
      <c r="K1243" s="502">
        <v>1.39</v>
      </c>
      <c r="L1243" s="503"/>
      <c r="M1243" s="21">
        <f>K1243*12*I1207</f>
        <v>6523.5480000000007</v>
      </c>
    </row>
    <row r="1244" spans="1:13" ht="15.75">
      <c r="A1244" s="140" t="s">
        <v>52</v>
      </c>
      <c r="B1244" s="141"/>
      <c r="C1244" s="141"/>
      <c r="D1244" s="141"/>
      <c r="E1244" s="141"/>
      <c r="F1244" s="141"/>
      <c r="G1244" s="141"/>
      <c r="H1244" s="142"/>
      <c r="I1244" s="34"/>
      <c r="J1244" s="29"/>
      <c r="K1244" s="486">
        <v>0</v>
      </c>
      <c r="L1244" s="487"/>
      <c r="M1244" s="21">
        <f>K1244*12*I1207</f>
        <v>0</v>
      </c>
    </row>
    <row r="1245" spans="1:13" ht="15.75">
      <c r="A1245" s="140" t="s">
        <v>45</v>
      </c>
      <c r="B1245" s="141"/>
      <c r="C1245" s="141"/>
      <c r="D1245" s="141"/>
      <c r="E1245" s="141"/>
      <c r="F1245" s="141"/>
      <c r="G1245" s="141"/>
      <c r="H1245" s="142"/>
      <c r="I1245" s="34"/>
      <c r="J1245" s="29"/>
      <c r="K1245" s="486">
        <v>7.0000000000000007E-2</v>
      </c>
      <c r="L1245" s="487"/>
      <c r="M1245" s="21">
        <f>K1245*12*I1207</f>
        <v>328.52400000000006</v>
      </c>
    </row>
    <row r="1246" spans="1:13" ht="16.5" thickBot="1">
      <c r="A1246" s="137" t="s">
        <v>46</v>
      </c>
      <c r="B1246" s="138"/>
      <c r="C1246" s="138"/>
      <c r="D1246" s="138"/>
      <c r="E1246" s="138"/>
      <c r="F1246" s="138"/>
      <c r="G1246" s="138"/>
      <c r="H1246" s="139"/>
      <c r="I1246" s="3"/>
      <c r="J1246" s="4"/>
      <c r="K1246" s="446">
        <v>0.36</v>
      </c>
      <c r="L1246" s="447"/>
      <c r="M1246" s="23">
        <f>K1246*12*I1207</f>
        <v>1689.5520000000001</v>
      </c>
    </row>
    <row r="1247" spans="1:13" ht="15.75" thickBot="1">
      <c r="A1247" s="424" t="s">
        <v>47</v>
      </c>
      <c r="B1247" s="425"/>
      <c r="C1247" s="425"/>
      <c r="D1247" s="425"/>
      <c r="E1247" s="425"/>
      <c r="F1247" s="425"/>
      <c r="G1247" s="425"/>
      <c r="H1247" s="426"/>
      <c r="I1247" s="199"/>
      <c r="J1247" s="200"/>
      <c r="K1247" s="427">
        <f>K1239+K1243+K1241+K1244+K1245+K1246+K1242</f>
        <v>35.090000000000003</v>
      </c>
      <c r="L1247" s="428"/>
      <c r="M1247" s="106">
        <f>M1239+M1241+M1243+M1244+M1245+M1246+M1242</f>
        <v>164684.38800000004</v>
      </c>
    </row>
    <row r="1248" spans="1:13">
      <c r="M1248" s="1"/>
    </row>
    <row r="1249" spans="1:13">
      <c r="A1249" s="481" t="s">
        <v>0</v>
      </c>
      <c r="B1249" s="481"/>
      <c r="C1249" s="481"/>
      <c r="D1249" s="481"/>
      <c r="E1249" s="481"/>
      <c r="F1249" s="481"/>
      <c r="G1249" s="481"/>
      <c r="H1249" s="481"/>
      <c r="I1249" s="481"/>
      <c r="J1249" s="481"/>
      <c r="K1249" s="481"/>
      <c r="L1249" s="481"/>
      <c r="M1249" s="1"/>
    </row>
    <row r="1250" spans="1:13">
      <c r="A1250" s="482" t="s">
        <v>1</v>
      </c>
      <c r="B1250" s="482"/>
      <c r="C1250" s="482"/>
      <c r="D1250" s="482"/>
      <c r="E1250" s="482"/>
      <c r="F1250" s="482"/>
      <c r="G1250" s="482"/>
      <c r="H1250" s="482"/>
      <c r="I1250" s="482"/>
      <c r="J1250" s="482"/>
      <c r="K1250" s="482"/>
      <c r="L1250" s="482"/>
      <c r="M1250" s="482"/>
    </row>
    <row r="1251" spans="1:13">
      <c r="A1251" s="483" t="s">
        <v>215</v>
      </c>
      <c r="B1251" s="483"/>
      <c r="C1251" s="483"/>
      <c r="D1251" s="483"/>
      <c r="E1251" s="483"/>
      <c r="F1251" s="483"/>
      <c r="G1251" s="483"/>
      <c r="H1251" s="483"/>
      <c r="I1251" s="483"/>
      <c r="J1251" s="483"/>
      <c r="K1251" s="483"/>
      <c r="L1251" s="483"/>
      <c r="M1251" s="483"/>
    </row>
    <row r="1252" spans="1:13">
      <c r="A1252" s="2"/>
      <c r="B1252" s="3"/>
      <c r="C1252" s="3" t="s">
        <v>2</v>
      </c>
      <c r="D1252" s="3"/>
      <c r="E1252" s="3"/>
      <c r="F1252" s="3"/>
      <c r="G1252" s="3"/>
      <c r="H1252" s="4"/>
      <c r="I1252" s="3" t="s">
        <v>3</v>
      </c>
      <c r="J1252" s="4"/>
      <c r="K1252" s="5" t="s">
        <v>4</v>
      </c>
      <c r="L1252" s="6"/>
      <c r="M1252" s="7"/>
    </row>
    <row r="1253" spans="1:13">
      <c r="A1253" s="8"/>
      <c r="B1253" s="9"/>
      <c r="C1253" s="9"/>
      <c r="D1253" s="9"/>
      <c r="E1253" s="9"/>
      <c r="F1253" s="9"/>
      <c r="G1253" s="9"/>
      <c r="H1253" s="10"/>
      <c r="I1253" s="9"/>
      <c r="J1253" s="10"/>
      <c r="K1253" s="11" t="s">
        <v>5</v>
      </c>
      <c r="L1253" s="12"/>
      <c r="M1253" s="13" t="s">
        <v>6</v>
      </c>
    </row>
    <row r="1254" spans="1:13">
      <c r="A1254" s="14"/>
      <c r="B1254" s="15"/>
      <c r="C1254" s="15"/>
      <c r="D1254" s="15"/>
      <c r="E1254" s="15"/>
      <c r="F1254" s="15"/>
      <c r="G1254" s="15"/>
      <c r="H1254" s="16"/>
      <c r="I1254" s="472" t="s">
        <v>7</v>
      </c>
      <c r="J1254" s="473"/>
      <c r="K1254" s="15" t="s">
        <v>8</v>
      </c>
      <c r="L1254" s="16"/>
      <c r="M1254" s="17" t="s">
        <v>9</v>
      </c>
    </row>
    <row r="1255" spans="1:13">
      <c r="A1255" s="474" t="s">
        <v>159</v>
      </c>
      <c r="B1255" s="475"/>
      <c r="C1255" s="475"/>
      <c r="D1255" s="475"/>
      <c r="E1255" s="475"/>
      <c r="F1255" s="475"/>
      <c r="G1255" s="475"/>
      <c r="H1255" s="476"/>
      <c r="I1255" s="477">
        <v>702.86</v>
      </c>
      <c r="J1255" s="478"/>
      <c r="K1255" s="479">
        <f>K1257+K1258</f>
        <v>9.75</v>
      </c>
      <c r="L1255" s="480"/>
      <c r="M1255" s="21">
        <f>M1257+M1258</f>
        <v>82234.62</v>
      </c>
    </row>
    <row r="1256" spans="1:13">
      <c r="A1256" s="22" t="s">
        <v>10</v>
      </c>
      <c r="F1256" s="9"/>
      <c r="H1256" s="10"/>
      <c r="J1256" s="10"/>
      <c r="L1256" s="10"/>
      <c r="M1256" s="23"/>
    </row>
    <row r="1257" spans="1:13">
      <c r="A1257" s="22" t="s">
        <v>11</v>
      </c>
      <c r="F1257" s="9"/>
      <c r="H1257" s="10"/>
      <c r="J1257" s="10"/>
      <c r="K1257" s="450">
        <v>5.36</v>
      </c>
      <c r="L1257" s="451"/>
      <c r="M1257" s="23">
        <f>K1257*I1255*12</f>
        <v>45207.955200000004</v>
      </c>
    </row>
    <row r="1258" spans="1:13">
      <c r="A1258" s="22" t="s">
        <v>12</v>
      </c>
      <c r="B1258" s="24"/>
      <c r="C1258" s="24"/>
      <c r="D1258" s="24"/>
      <c r="E1258" s="24"/>
      <c r="F1258" s="25"/>
      <c r="G1258" s="24"/>
      <c r="H1258" s="26"/>
      <c r="J1258" s="10"/>
      <c r="K1258" s="450">
        <v>4.3899999999999997</v>
      </c>
      <c r="L1258" s="451"/>
      <c r="M1258" s="23">
        <f>K1258*I1255*12</f>
        <v>37026.664799999999</v>
      </c>
    </row>
    <row r="1259" spans="1:13">
      <c r="A1259" s="131"/>
      <c r="B1259" s="47"/>
      <c r="C1259" s="47"/>
      <c r="D1259" s="47"/>
      <c r="E1259" s="47"/>
      <c r="F1259" s="47"/>
      <c r="G1259" s="47"/>
      <c r="H1259" s="27"/>
      <c r="I1259" s="15"/>
      <c r="J1259" s="16"/>
      <c r="K1259" s="15"/>
      <c r="L1259" s="16"/>
      <c r="M1259" s="21"/>
    </row>
    <row r="1260" spans="1:13">
      <c r="A1260" s="464" t="s">
        <v>13</v>
      </c>
      <c r="B1260" s="465"/>
      <c r="C1260" s="465"/>
      <c r="D1260" s="465"/>
      <c r="E1260" s="465"/>
      <c r="F1260" s="465"/>
      <c r="G1260" s="465"/>
      <c r="H1260" s="466"/>
      <c r="I1260" s="89" t="s">
        <v>14</v>
      </c>
      <c r="J1260" s="88"/>
      <c r="K1260" s="9"/>
      <c r="L1260" s="10"/>
      <c r="M1260" s="23"/>
    </row>
    <row r="1261" spans="1:13">
      <c r="A1261" s="8"/>
      <c r="B1261" s="9"/>
      <c r="C1261" s="9"/>
      <c r="D1261" s="9"/>
      <c r="E1261" s="9"/>
      <c r="F1261" s="9"/>
      <c r="G1261" s="9"/>
      <c r="H1261" s="10"/>
      <c r="I1261" s="89" t="s">
        <v>15</v>
      </c>
      <c r="J1261" s="88"/>
      <c r="K1261" s="9"/>
      <c r="L1261" s="10"/>
      <c r="M1261" s="23"/>
    </row>
    <row r="1262" spans="1:13">
      <c r="A1262" s="8"/>
      <c r="B1262" s="9"/>
      <c r="C1262" s="9"/>
      <c r="D1262" s="9"/>
      <c r="E1262" s="9"/>
      <c r="F1262" s="9"/>
      <c r="G1262" s="9"/>
      <c r="H1262" s="10"/>
      <c r="I1262" s="89" t="s">
        <v>16</v>
      </c>
      <c r="J1262" s="88"/>
      <c r="K1262" s="462">
        <v>1.31</v>
      </c>
      <c r="L1262" s="463"/>
      <c r="M1262" s="23">
        <f>K1262*12*I1255</f>
        <v>11048.959200000001</v>
      </c>
    </row>
    <row r="1263" spans="1:13">
      <c r="A1263" s="8"/>
      <c r="B1263" s="9"/>
      <c r="C1263" s="9"/>
      <c r="D1263" s="9"/>
      <c r="E1263" s="9"/>
      <c r="F1263" s="9"/>
      <c r="G1263" s="9"/>
      <c r="H1263" s="10"/>
      <c r="I1263" s="89" t="s">
        <v>17</v>
      </c>
      <c r="J1263" s="88"/>
      <c r="K1263" s="9"/>
      <c r="L1263" s="10"/>
      <c r="M1263" s="23"/>
    </row>
    <row r="1264" spans="1:13">
      <c r="A1264" s="14"/>
      <c r="B1264" s="15"/>
      <c r="C1264" s="15"/>
      <c r="D1264" s="15"/>
      <c r="E1264" s="15"/>
      <c r="F1264" s="15"/>
      <c r="G1264" s="15"/>
      <c r="H1264" s="16"/>
      <c r="I1264" s="90" t="s">
        <v>18</v>
      </c>
      <c r="J1264" s="91"/>
      <c r="K1264" s="15"/>
      <c r="L1264" s="16"/>
      <c r="M1264" s="21"/>
    </row>
    <row r="1265" spans="1:13" ht="15.75">
      <c r="A1265" s="438" t="s">
        <v>28</v>
      </c>
      <c r="B1265" s="439"/>
      <c r="C1265" s="439"/>
      <c r="D1265" s="439"/>
      <c r="E1265" s="439"/>
      <c r="F1265" s="439"/>
      <c r="G1265" s="439"/>
      <c r="H1265" s="440"/>
      <c r="I1265" s="34"/>
      <c r="J1265" s="29"/>
      <c r="K1265" s="486">
        <f>K1266+K1267+K1269+K1271+K1272</f>
        <v>2.1599999999999993</v>
      </c>
      <c r="L1265" s="487"/>
      <c r="M1265" s="35">
        <f>M1266+M1267+M1269+M1271+M1272</f>
        <v>18218.131200000003</v>
      </c>
    </row>
    <row r="1266" spans="1:13">
      <c r="A1266" s="36" t="s">
        <v>56</v>
      </c>
      <c r="B1266" s="37"/>
      <c r="C1266" s="38"/>
      <c r="D1266" s="38"/>
      <c r="E1266" s="38"/>
      <c r="F1266" s="38"/>
      <c r="G1266" s="38"/>
      <c r="H1266" s="10"/>
      <c r="I1266" s="434" t="s">
        <v>30</v>
      </c>
      <c r="J1266" s="435"/>
      <c r="K1266" s="457">
        <v>0.59</v>
      </c>
      <c r="L1266" s="458"/>
      <c r="M1266" s="23">
        <f>K1266*12*I1255</f>
        <v>4976.2488000000003</v>
      </c>
    </row>
    <row r="1267" spans="1:13">
      <c r="A1267" s="36" t="s">
        <v>31</v>
      </c>
      <c r="B1267" s="37"/>
      <c r="C1267" s="38"/>
      <c r="D1267" s="38"/>
      <c r="E1267" s="38"/>
      <c r="F1267" s="38"/>
      <c r="G1267" s="38"/>
      <c r="H1267" s="10"/>
      <c r="I1267" s="434" t="s">
        <v>57</v>
      </c>
      <c r="J1267" s="435"/>
      <c r="K1267" s="448">
        <v>1.4</v>
      </c>
      <c r="L1267" s="449"/>
      <c r="M1267" s="23">
        <f>K1267*12*I1255</f>
        <v>11808.047999999999</v>
      </c>
    </row>
    <row r="1268" spans="1:13">
      <c r="A1268" s="36" t="s">
        <v>33</v>
      </c>
      <c r="B1268" s="37"/>
      <c r="C1268" s="38"/>
      <c r="D1268" s="38"/>
      <c r="E1268" s="38"/>
      <c r="F1268" s="38"/>
      <c r="G1268" s="38"/>
      <c r="H1268" s="10"/>
      <c r="I1268" s="39"/>
      <c r="J1268" s="12"/>
      <c r="K1268" s="163"/>
      <c r="L1268" s="146"/>
      <c r="M1268" s="23"/>
    </row>
    <row r="1269" spans="1:13">
      <c r="A1269" s="36" t="s">
        <v>34</v>
      </c>
      <c r="B1269" s="37"/>
      <c r="C1269" s="38"/>
      <c r="D1269" s="38"/>
      <c r="E1269" s="38"/>
      <c r="F1269" s="38"/>
      <c r="G1269" s="38"/>
      <c r="H1269" s="10"/>
      <c r="I1269" s="434" t="s">
        <v>35</v>
      </c>
      <c r="J1269" s="435"/>
      <c r="K1269" s="448">
        <v>0.11</v>
      </c>
      <c r="L1269" s="449"/>
      <c r="M1269" s="23">
        <f>K1269*12*I1255</f>
        <v>927.77520000000004</v>
      </c>
    </row>
    <row r="1270" spans="1:13">
      <c r="A1270" s="36" t="s">
        <v>36</v>
      </c>
      <c r="B1270" s="37"/>
      <c r="C1270" s="38"/>
      <c r="D1270" s="38"/>
      <c r="E1270" s="38"/>
      <c r="F1270" s="38"/>
      <c r="G1270" s="38"/>
      <c r="H1270" s="10"/>
      <c r="I1270" s="39"/>
      <c r="J1270" s="12"/>
      <c r="K1270" s="163"/>
      <c r="L1270" s="146"/>
      <c r="M1270" s="23"/>
    </row>
    <row r="1271" spans="1:13">
      <c r="A1271" s="36" t="s">
        <v>37</v>
      </c>
      <c r="B1271" s="37"/>
      <c r="C1271" s="38"/>
      <c r="D1271" s="38"/>
      <c r="E1271" s="38"/>
      <c r="F1271" s="38"/>
      <c r="G1271" s="38"/>
      <c r="H1271" s="10"/>
      <c r="I1271" s="434" t="s">
        <v>19</v>
      </c>
      <c r="J1271" s="435"/>
      <c r="K1271" s="448">
        <v>0.03</v>
      </c>
      <c r="L1271" s="449"/>
      <c r="M1271" s="23">
        <f>K1271*12*I1255</f>
        <v>253.02959999999999</v>
      </c>
    </row>
    <row r="1272" spans="1:13">
      <c r="A1272" s="42" t="s">
        <v>168</v>
      </c>
      <c r="B1272" s="37"/>
      <c r="C1272" s="38"/>
      <c r="D1272" s="38"/>
      <c r="E1272" s="38"/>
      <c r="F1272" s="38"/>
      <c r="G1272" s="38"/>
      <c r="H1272" s="10"/>
      <c r="I1272" s="434" t="s">
        <v>19</v>
      </c>
      <c r="J1272" s="435"/>
      <c r="K1272" s="436">
        <v>0.03</v>
      </c>
      <c r="L1272" s="437"/>
      <c r="M1272" s="21">
        <f>K1272*12*I1255</f>
        <v>253.02959999999999</v>
      </c>
    </row>
    <row r="1273" spans="1:13" ht="15.75">
      <c r="A1273" s="438" t="s">
        <v>169</v>
      </c>
      <c r="B1273" s="439"/>
      <c r="C1273" s="439"/>
      <c r="D1273" s="439"/>
      <c r="E1273" s="439"/>
      <c r="F1273" s="439"/>
      <c r="G1273" s="439"/>
      <c r="H1273" s="440"/>
      <c r="I1273" s="198" t="s">
        <v>55</v>
      </c>
      <c r="J1273" s="29"/>
      <c r="K1273" s="441">
        <v>0.17</v>
      </c>
      <c r="L1273" s="442"/>
      <c r="M1273" s="35">
        <f>K1273*12*I1255</f>
        <v>1433.8344</v>
      </c>
    </row>
    <row r="1274" spans="1:13" ht="16.5" thickBot="1">
      <c r="A1274" s="443" t="s">
        <v>39</v>
      </c>
      <c r="B1274" s="444"/>
      <c r="C1274" s="444"/>
      <c r="D1274" s="444"/>
      <c r="E1274" s="444"/>
      <c r="F1274" s="444"/>
      <c r="G1274" s="444"/>
      <c r="H1274" s="445"/>
      <c r="I1274" s="2"/>
      <c r="J1274" s="4"/>
      <c r="K1274" s="446">
        <f>2.5+3.1</f>
        <v>5.6</v>
      </c>
      <c r="L1274" s="447"/>
      <c r="M1274" s="48">
        <f>K1274*12*I1255</f>
        <v>47232.191999999995</v>
      </c>
    </row>
    <row r="1275" spans="1:13" ht="15.75" thickBot="1">
      <c r="A1275" s="424" t="s">
        <v>40</v>
      </c>
      <c r="B1275" s="425"/>
      <c r="C1275" s="425"/>
      <c r="D1275" s="425"/>
      <c r="E1275" s="425"/>
      <c r="F1275" s="425"/>
      <c r="G1275" s="425"/>
      <c r="H1275" s="426"/>
      <c r="I1275" s="199"/>
      <c r="J1275" s="200"/>
      <c r="K1275" s="427">
        <f>K1257+K1258+K1262+K1273+K1265+K1274</f>
        <v>18.990000000000002</v>
      </c>
      <c r="L1275" s="428"/>
      <c r="M1275" s="106">
        <f>M1255+M1262+M1265+M1273+M1274</f>
        <v>160167.73680000001</v>
      </c>
    </row>
    <row r="1276" spans="1:13" ht="15.75" thickBot="1">
      <c r="A1276" s="134" t="s">
        <v>77</v>
      </c>
      <c r="B1276" s="135"/>
      <c r="C1276" s="135"/>
      <c r="D1276" s="135"/>
      <c r="E1276" s="135"/>
      <c r="F1276" s="135"/>
      <c r="G1276" s="135"/>
      <c r="H1276" s="136"/>
      <c r="I1276" s="199"/>
      <c r="J1276" s="200"/>
      <c r="K1276" s="427">
        <v>19.47</v>
      </c>
      <c r="L1276" s="428"/>
      <c r="M1276" s="106">
        <f>M1277+M1278</f>
        <v>164216.21040000001</v>
      </c>
    </row>
    <row r="1277" spans="1:13">
      <c r="A1277" s="429" t="s">
        <v>78</v>
      </c>
      <c r="B1277" s="430"/>
      <c r="C1277" s="430"/>
      <c r="D1277" s="430"/>
      <c r="E1277" s="430"/>
      <c r="F1277" s="430"/>
      <c r="G1277" s="430"/>
      <c r="H1277" s="431"/>
      <c r="I1277" s="78"/>
      <c r="J1277" s="105"/>
      <c r="K1277" s="511">
        <v>14.06</v>
      </c>
      <c r="L1277" s="512"/>
      <c r="M1277" s="80">
        <f>K1277*12*I1255</f>
        <v>118586.5392</v>
      </c>
    </row>
    <row r="1278" spans="1:13" ht="15.75" thickBot="1">
      <c r="A1278" s="191" t="s">
        <v>79</v>
      </c>
      <c r="B1278" s="192"/>
      <c r="C1278" s="192"/>
      <c r="D1278" s="192"/>
      <c r="E1278" s="192"/>
      <c r="F1278" s="192"/>
      <c r="G1278" s="192"/>
      <c r="H1278" s="193"/>
      <c r="I1278" s="201"/>
      <c r="J1278" s="202"/>
      <c r="K1278" s="509">
        <v>5.41</v>
      </c>
      <c r="L1278" s="510"/>
      <c r="M1278" s="86">
        <f>K1278*12*I1255</f>
        <v>45629.671200000004</v>
      </c>
    </row>
    <row r="1279" spans="1:13" ht="15.75">
      <c r="A1279" s="150" t="s">
        <v>45</v>
      </c>
      <c r="B1279" s="151"/>
      <c r="C1279" s="151"/>
      <c r="D1279" s="151"/>
      <c r="E1279" s="151"/>
      <c r="F1279" s="151"/>
      <c r="G1279" s="151"/>
      <c r="H1279" s="152"/>
      <c r="I1279" s="15"/>
      <c r="J1279" s="16"/>
      <c r="K1279" s="455">
        <v>0.28000000000000003</v>
      </c>
      <c r="L1279" s="456"/>
      <c r="M1279" s="21">
        <f>K1279*12*I1255</f>
        <v>2361.6096000000002</v>
      </c>
    </row>
    <row r="1280" spans="1:13" ht="16.5" thickBot="1">
      <c r="A1280" s="137" t="s">
        <v>46</v>
      </c>
      <c r="B1280" s="138"/>
      <c r="C1280" s="138"/>
      <c r="D1280" s="138"/>
      <c r="E1280" s="138"/>
      <c r="F1280" s="138"/>
      <c r="G1280" s="138"/>
      <c r="H1280" s="139"/>
      <c r="I1280" s="3"/>
      <c r="J1280" s="4"/>
      <c r="K1280" s="446">
        <v>0.71</v>
      </c>
      <c r="L1280" s="447"/>
      <c r="M1280" s="23">
        <f>K1280*12*I1255</f>
        <v>5988.3671999999997</v>
      </c>
    </row>
    <row r="1281" spans="1:13" ht="15.75" thickBot="1">
      <c r="A1281" s="424" t="s">
        <v>47</v>
      </c>
      <c r="B1281" s="425"/>
      <c r="C1281" s="425"/>
      <c r="D1281" s="425"/>
      <c r="E1281" s="425"/>
      <c r="F1281" s="425"/>
      <c r="G1281" s="425"/>
      <c r="H1281" s="426"/>
      <c r="I1281" s="199"/>
      <c r="J1281" s="200"/>
      <c r="K1281" s="427">
        <f>K1275+K1277+K1279+K1280+K1278</f>
        <v>39.450000000000003</v>
      </c>
      <c r="L1281" s="428"/>
      <c r="M1281" s="106">
        <f>M1275+M1277+M1279+M1280+M1278</f>
        <v>332733.924</v>
      </c>
    </row>
    <row r="1282" spans="1:13">
      <c r="M1282" s="1"/>
    </row>
    <row r="1283" spans="1:13">
      <c r="A1283" s="481" t="s">
        <v>0</v>
      </c>
      <c r="B1283" s="481"/>
      <c r="C1283" s="481"/>
      <c r="D1283" s="481"/>
      <c r="E1283" s="481"/>
      <c r="F1283" s="481"/>
      <c r="G1283" s="481"/>
      <c r="H1283" s="481"/>
      <c r="I1283" s="481"/>
      <c r="J1283" s="481"/>
      <c r="K1283" s="481"/>
      <c r="L1283" s="481"/>
      <c r="M1283" s="1"/>
    </row>
    <row r="1284" spans="1:13">
      <c r="A1284" s="482" t="s">
        <v>1</v>
      </c>
      <c r="B1284" s="482"/>
      <c r="C1284" s="482"/>
      <c r="D1284" s="482"/>
      <c r="E1284" s="482"/>
      <c r="F1284" s="482"/>
      <c r="G1284" s="482"/>
      <c r="H1284" s="482"/>
      <c r="I1284" s="482"/>
      <c r="J1284" s="482"/>
      <c r="K1284" s="482"/>
      <c r="L1284" s="482"/>
      <c r="M1284" s="482"/>
    </row>
    <row r="1285" spans="1:13">
      <c r="A1285" s="483" t="s">
        <v>216</v>
      </c>
      <c r="B1285" s="483"/>
      <c r="C1285" s="483"/>
      <c r="D1285" s="483"/>
      <c r="E1285" s="483"/>
      <c r="F1285" s="483"/>
      <c r="G1285" s="483"/>
      <c r="H1285" s="483"/>
      <c r="I1285" s="483"/>
      <c r="J1285" s="483"/>
      <c r="K1285" s="483"/>
      <c r="L1285" s="483"/>
      <c r="M1285" s="483"/>
    </row>
    <row r="1286" spans="1:13">
      <c r="A1286" s="2"/>
      <c r="B1286" s="3"/>
      <c r="C1286" s="3" t="s">
        <v>2</v>
      </c>
      <c r="D1286" s="3"/>
      <c r="E1286" s="3"/>
      <c r="F1286" s="3"/>
      <c r="G1286" s="3"/>
      <c r="H1286" s="4"/>
      <c r="I1286" s="3" t="s">
        <v>3</v>
      </c>
      <c r="J1286" s="4"/>
      <c r="K1286" s="5" t="s">
        <v>4</v>
      </c>
      <c r="L1286" s="6"/>
      <c r="M1286" s="7"/>
    </row>
    <row r="1287" spans="1:13">
      <c r="A1287" s="8"/>
      <c r="B1287" s="9"/>
      <c r="C1287" s="9"/>
      <c r="D1287" s="9"/>
      <c r="E1287" s="9"/>
      <c r="F1287" s="9"/>
      <c r="G1287" s="9"/>
      <c r="H1287" s="10"/>
      <c r="I1287" s="9"/>
      <c r="J1287" s="10"/>
      <c r="K1287" s="11" t="s">
        <v>5</v>
      </c>
      <c r="L1287" s="12"/>
      <c r="M1287" s="13" t="s">
        <v>6</v>
      </c>
    </row>
    <row r="1288" spans="1:13">
      <c r="A1288" s="14"/>
      <c r="B1288" s="15"/>
      <c r="C1288" s="15"/>
      <c r="D1288" s="15"/>
      <c r="E1288" s="15"/>
      <c r="F1288" s="15"/>
      <c r="G1288" s="15"/>
      <c r="H1288" s="16"/>
      <c r="I1288" s="472" t="s">
        <v>7</v>
      </c>
      <c r="J1288" s="473"/>
      <c r="K1288" s="15" t="s">
        <v>8</v>
      </c>
      <c r="L1288" s="16"/>
      <c r="M1288" s="17" t="s">
        <v>9</v>
      </c>
    </row>
    <row r="1289" spans="1:13">
      <c r="A1289" s="474" t="s">
        <v>159</v>
      </c>
      <c r="B1289" s="475"/>
      <c r="C1289" s="475"/>
      <c r="D1289" s="475"/>
      <c r="E1289" s="475"/>
      <c r="F1289" s="475"/>
      <c r="G1289" s="475"/>
      <c r="H1289" s="476"/>
      <c r="I1289" s="477">
        <v>379.8</v>
      </c>
      <c r="J1289" s="478"/>
      <c r="K1289" s="479">
        <f>K1291+K1292</f>
        <v>9.75</v>
      </c>
      <c r="L1289" s="480"/>
      <c r="M1289" s="21">
        <f>M1291+M1292</f>
        <v>44436.600000000006</v>
      </c>
    </row>
    <row r="1290" spans="1:13">
      <c r="A1290" s="22" t="s">
        <v>10</v>
      </c>
      <c r="F1290" s="9"/>
      <c r="H1290" s="10"/>
      <c r="J1290" s="10"/>
      <c r="L1290" s="10"/>
      <c r="M1290" s="23"/>
    </row>
    <row r="1291" spans="1:13">
      <c r="A1291" s="22" t="s">
        <v>11</v>
      </c>
      <c r="F1291" s="9"/>
      <c r="H1291" s="10"/>
      <c r="J1291" s="10"/>
      <c r="K1291" s="450">
        <v>5.36</v>
      </c>
      <c r="L1291" s="451"/>
      <c r="M1291" s="23">
        <f>K1291*I1289*12</f>
        <v>24428.736000000004</v>
      </c>
    </row>
    <row r="1292" spans="1:13">
      <c r="A1292" s="22" t="s">
        <v>12</v>
      </c>
      <c r="B1292" s="24"/>
      <c r="C1292" s="24"/>
      <c r="D1292" s="24"/>
      <c r="E1292" s="24"/>
      <c r="F1292" s="25"/>
      <c r="G1292" s="24"/>
      <c r="H1292" s="26"/>
      <c r="J1292" s="10"/>
      <c r="K1292" s="450">
        <v>4.3899999999999997</v>
      </c>
      <c r="L1292" s="451"/>
      <c r="M1292" s="23">
        <f>K1292*I1289*12</f>
        <v>20007.863999999998</v>
      </c>
    </row>
    <row r="1293" spans="1:13">
      <c r="A1293" s="131"/>
      <c r="B1293" s="47"/>
      <c r="C1293" s="47"/>
      <c r="D1293" s="47"/>
      <c r="E1293" s="47"/>
      <c r="F1293" s="47"/>
      <c r="G1293" s="47"/>
      <c r="H1293" s="27"/>
      <c r="I1293" s="15"/>
      <c r="J1293" s="16"/>
      <c r="K1293" s="15"/>
      <c r="L1293" s="16"/>
      <c r="M1293" s="21"/>
    </row>
    <row r="1294" spans="1:13">
      <c r="A1294" s="464" t="s">
        <v>13</v>
      </c>
      <c r="B1294" s="465"/>
      <c r="C1294" s="465"/>
      <c r="D1294" s="465"/>
      <c r="E1294" s="465"/>
      <c r="F1294" s="465"/>
      <c r="G1294" s="465"/>
      <c r="H1294" s="466"/>
      <c r="I1294" s="89" t="s">
        <v>14</v>
      </c>
      <c r="J1294" s="88"/>
      <c r="K1294" s="9"/>
      <c r="L1294" s="10"/>
      <c r="M1294" s="23"/>
    </row>
    <row r="1295" spans="1:13">
      <c r="A1295" s="8"/>
      <c r="B1295" s="9"/>
      <c r="C1295" s="9"/>
      <c r="D1295" s="9"/>
      <c r="E1295" s="9"/>
      <c r="F1295" s="9"/>
      <c r="G1295" s="9"/>
      <c r="H1295" s="10"/>
      <c r="I1295" s="89" t="s">
        <v>15</v>
      </c>
      <c r="J1295" s="88"/>
      <c r="K1295" s="9"/>
      <c r="L1295" s="10"/>
      <c r="M1295" s="23"/>
    </row>
    <row r="1296" spans="1:13">
      <c r="A1296" s="8"/>
      <c r="B1296" s="9"/>
      <c r="C1296" s="9"/>
      <c r="D1296" s="9"/>
      <c r="E1296" s="9"/>
      <c r="F1296" s="9"/>
      <c r="G1296" s="9"/>
      <c r="H1296" s="10"/>
      <c r="I1296" s="89" t="s">
        <v>16</v>
      </c>
      <c r="J1296" s="88"/>
      <c r="K1296" s="462">
        <v>1.31</v>
      </c>
      <c r="L1296" s="463"/>
      <c r="M1296" s="23">
        <f>K1296*12*I1289</f>
        <v>5970.4560000000001</v>
      </c>
    </row>
    <row r="1297" spans="1:13">
      <c r="A1297" s="8"/>
      <c r="B1297" s="9"/>
      <c r="C1297" s="9"/>
      <c r="D1297" s="9"/>
      <c r="E1297" s="9"/>
      <c r="F1297" s="9"/>
      <c r="G1297" s="9"/>
      <c r="H1297" s="10"/>
      <c r="I1297" s="89" t="s">
        <v>17</v>
      </c>
      <c r="J1297" s="88"/>
      <c r="K1297" s="9"/>
      <c r="L1297" s="10"/>
      <c r="M1297" s="23"/>
    </row>
    <row r="1298" spans="1:13">
      <c r="A1298" s="14"/>
      <c r="B1298" s="15"/>
      <c r="C1298" s="15"/>
      <c r="D1298" s="15"/>
      <c r="E1298" s="15"/>
      <c r="F1298" s="15"/>
      <c r="G1298" s="15"/>
      <c r="H1298" s="16"/>
      <c r="I1298" s="90" t="s">
        <v>18</v>
      </c>
      <c r="J1298" s="91"/>
      <c r="K1298" s="15"/>
      <c r="L1298" s="16"/>
      <c r="M1298" s="21"/>
    </row>
    <row r="1299" spans="1:13">
      <c r="A1299" s="474" t="s">
        <v>67</v>
      </c>
      <c r="B1299" s="475"/>
      <c r="C1299" s="475"/>
      <c r="D1299" s="475"/>
      <c r="E1299" s="475"/>
      <c r="F1299" s="475"/>
      <c r="G1299" s="475"/>
      <c r="H1299" s="476"/>
      <c r="I1299" s="28" t="s">
        <v>19</v>
      </c>
      <c r="J1299" s="29"/>
      <c r="K1299" s="486">
        <v>3.95</v>
      </c>
      <c r="L1299" s="487"/>
      <c r="M1299" s="30">
        <f>K1299*12*I1289</f>
        <v>18002.520000000004</v>
      </c>
    </row>
    <row r="1300" spans="1:13" ht="15.75">
      <c r="A1300" s="438" t="s">
        <v>28</v>
      </c>
      <c r="B1300" s="439"/>
      <c r="C1300" s="439"/>
      <c r="D1300" s="439"/>
      <c r="E1300" s="439"/>
      <c r="F1300" s="439"/>
      <c r="G1300" s="439"/>
      <c r="H1300" s="440"/>
      <c r="I1300" s="34"/>
      <c r="J1300" s="29"/>
      <c r="K1300" s="486">
        <f>K1301+K1302+K1304+K1306+K1307</f>
        <v>2.1599999999999993</v>
      </c>
      <c r="L1300" s="487"/>
      <c r="M1300" s="35">
        <f>M1301+M1302+M1304+M1306+M1307</f>
        <v>9844.4159999999974</v>
      </c>
    </row>
    <row r="1301" spans="1:13">
      <c r="A1301" s="36" t="s">
        <v>56</v>
      </c>
      <c r="B1301" s="37"/>
      <c r="C1301" s="38"/>
      <c r="D1301" s="38"/>
      <c r="E1301" s="38"/>
      <c r="F1301" s="38"/>
      <c r="G1301" s="38"/>
      <c r="H1301" s="10"/>
      <c r="I1301" s="434" t="s">
        <v>30</v>
      </c>
      <c r="J1301" s="435"/>
      <c r="K1301" s="457">
        <v>0.59</v>
      </c>
      <c r="L1301" s="458"/>
      <c r="M1301" s="23">
        <f>K1301*12*I1289</f>
        <v>2688.9839999999999</v>
      </c>
    </row>
    <row r="1302" spans="1:13">
      <c r="A1302" s="36" t="s">
        <v>31</v>
      </c>
      <c r="B1302" s="37"/>
      <c r="C1302" s="38"/>
      <c r="D1302" s="38"/>
      <c r="E1302" s="38"/>
      <c r="F1302" s="38"/>
      <c r="G1302" s="38"/>
      <c r="H1302" s="10"/>
      <c r="I1302" s="434" t="s">
        <v>57</v>
      </c>
      <c r="J1302" s="435"/>
      <c r="K1302" s="448">
        <v>1.4</v>
      </c>
      <c r="L1302" s="449"/>
      <c r="M1302" s="23">
        <f>K1302*12*I1289</f>
        <v>6380.6399999999994</v>
      </c>
    </row>
    <row r="1303" spans="1:13">
      <c r="A1303" s="36" t="s">
        <v>33</v>
      </c>
      <c r="B1303" s="37"/>
      <c r="C1303" s="38"/>
      <c r="D1303" s="38"/>
      <c r="E1303" s="38"/>
      <c r="F1303" s="38"/>
      <c r="G1303" s="38"/>
      <c r="H1303" s="10"/>
      <c r="I1303" s="39"/>
      <c r="J1303" s="12"/>
      <c r="K1303" s="163"/>
      <c r="L1303" s="146"/>
      <c r="M1303" s="23"/>
    </row>
    <row r="1304" spans="1:13">
      <c r="A1304" s="36" t="s">
        <v>34</v>
      </c>
      <c r="B1304" s="37"/>
      <c r="C1304" s="38"/>
      <c r="D1304" s="38"/>
      <c r="E1304" s="38"/>
      <c r="F1304" s="38"/>
      <c r="G1304" s="38"/>
      <c r="H1304" s="10"/>
      <c r="I1304" s="434" t="s">
        <v>35</v>
      </c>
      <c r="J1304" s="435"/>
      <c r="K1304" s="448">
        <v>0.11</v>
      </c>
      <c r="L1304" s="449"/>
      <c r="M1304" s="23">
        <f>K1304*12*I1289</f>
        <v>501.33600000000001</v>
      </c>
    </row>
    <row r="1305" spans="1:13">
      <c r="A1305" s="36" t="s">
        <v>36</v>
      </c>
      <c r="B1305" s="37"/>
      <c r="C1305" s="38"/>
      <c r="D1305" s="38"/>
      <c r="E1305" s="38"/>
      <c r="F1305" s="38"/>
      <c r="G1305" s="38"/>
      <c r="H1305" s="10"/>
      <c r="I1305" s="39"/>
      <c r="J1305" s="12"/>
      <c r="K1305" s="163"/>
      <c r="L1305" s="146"/>
      <c r="M1305" s="23"/>
    </row>
    <row r="1306" spans="1:13">
      <c r="A1306" s="36" t="s">
        <v>37</v>
      </c>
      <c r="B1306" s="37"/>
      <c r="C1306" s="38"/>
      <c r="D1306" s="38"/>
      <c r="E1306" s="38"/>
      <c r="F1306" s="38"/>
      <c r="G1306" s="38"/>
      <c r="H1306" s="10"/>
      <c r="I1306" s="434" t="s">
        <v>19</v>
      </c>
      <c r="J1306" s="435"/>
      <c r="K1306" s="448">
        <v>0.03</v>
      </c>
      <c r="L1306" s="449"/>
      <c r="M1306" s="23">
        <f>K1306*12*I1289</f>
        <v>136.72800000000001</v>
      </c>
    </row>
    <row r="1307" spans="1:13">
      <c r="A1307" s="42" t="s">
        <v>168</v>
      </c>
      <c r="B1307" s="37"/>
      <c r="C1307" s="38"/>
      <c r="D1307" s="38"/>
      <c r="E1307" s="38"/>
      <c r="F1307" s="38"/>
      <c r="G1307" s="38"/>
      <c r="H1307" s="10"/>
      <c r="I1307" s="434" t="s">
        <v>19</v>
      </c>
      <c r="J1307" s="435"/>
      <c r="K1307" s="436">
        <v>0.03</v>
      </c>
      <c r="L1307" s="437"/>
      <c r="M1307" s="21">
        <f>K1307*12*I1289</f>
        <v>136.72800000000001</v>
      </c>
    </row>
    <row r="1308" spans="1:13" ht="15.75">
      <c r="A1308" s="438" t="s">
        <v>169</v>
      </c>
      <c r="B1308" s="439"/>
      <c r="C1308" s="439"/>
      <c r="D1308" s="439"/>
      <c r="E1308" s="439"/>
      <c r="F1308" s="439"/>
      <c r="G1308" s="439"/>
      <c r="H1308" s="440"/>
      <c r="I1308" s="198" t="s">
        <v>55</v>
      </c>
      <c r="J1308" s="29"/>
      <c r="K1308" s="441">
        <v>0.17</v>
      </c>
      <c r="L1308" s="442"/>
      <c r="M1308" s="35">
        <f>K1308*12*I1289</f>
        <v>774.79200000000003</v>
      </c>
    </row>
    <row r="1309" spans="1:13" ht="16.5" thickBot="1">
      <c r="A1309" s="443" t="s">
        <v>39</v>
      </c>
      <c r="B1309" s="444"/>
      <c r="C1309" s="444"/>
      <c r="D1309" s="444"/>
      <c r="E1309" s="444"/>
      <c r="F1309" s="444"/>
      <c r="G1309" s="444"/>
      <c r="H1309" s="445"/>
      <c r="I1309" s="2"/>
      <c r="J1309" s="4"/>
      <c r="K1309" s="446">
        <f>2.5+3.1</f>
        <v>5.6</v>
      </c>
      <c r="L1309" s="447"/>
      <c r="M1309" s="48">
        <f>K1309*12*I1289</f>
        <v>25522.559999999998</v>
      </c>
    </row>
    <row r="1310" spans="1:13" ht="15.75" thickBot="1">
      <c r="A1310" s="424" t="s">
        <v>40</v>
      </c>
      <c r="B1310" s="425"/>
      <c r="C1310" s="425"/>
      <c r="D1310" s="425"/>
      <c r="E1310" s="425"/>
      <c r="F1310" s="425"/>
      <c r="G1310" s="425"/>
      <c r="H1310" s="426"/>
      <c r="I1310" s="199"/>
      <c r="J1310" s="200"/>
      <c r="K1310" s="427">
        <f>K1291+K1292+K1296+K1299+K1308+K1300+K1309</f>
        <v>22.939999999999998</v>
      </c>
      <c r="L1310" s="428"/>
      <c r="M1310" s="106">
        <f>M1289+M1296+M1299+M1300+M1308+M1309</f>
        <v>104551.344</v>
      </c>
    </row>
    <row r="1311" spans="1:13" ht="15.75" thickBot="1">
      <c r="A1311" s="134" t="s">
        <v>77</v>
      </c>
      <c r="B1311" s="135"/>
      <c r="C1311" s="135"/>
      <c r="D1311" s="135"/>
      <c r="E1311" s="135"/>
      <c r="F1311" s="135"/>
      <c r="G1311" s="135"/>
      <c r="H1311" s="136"/>
      <c r="I1311" s="199"/>
      <c r="J1311" s="200"/>
      <c r="K1311" s="427">
        <v>15.54</v>
      </c>
      <c r="L1311" s="428"/>
      <c r="M1311" s="106">
        <f>M1312+M1313</f>
        <v>70825.104000000007</v>
      </c>
    </row>
    <row r="1312" spans="1:13">
      <c r="A1312" s="429" t="s">
        <v>78</v>
      </c>
      <c r="B1312" s="430"/>
      <c r="C1312" s="430"/>
      <c r="D1312" s="430"/>
      <c r="E1312" s="430"/>
      <c r="F1312" s="430"/>
      <c r="G1312" s="430"/>
      <c r="H1312" s="431"/>
      <c r="I1312" s="78"/>
      <c r="J1312" s="105"/>
      <c r="K1312" s="488">
        <v>12.69</v>
      </c>
      <c r="L1312" s="489"/>
      <c r="M1312" s="80">
        <f>K1312*12*I1289</f>
        <v>57835.944000000003</v>
      </c>
    </row>
    <row r="1313" spans="1:13" ht="15.75" thickBot="1">
      <c r="A1313" s="191" t="s">
        <v>79</v>
      </c>
      <c r="B1313" s="192"/>
      <c r="C1313" s="192"/>
      <c r="D1313" s="192"/>
      <c r="E1313" s="192"/>
      <c r="F1313" s="192"/>
      <c r="G1313" s="192"/>
      <c r="H1313" s="193"/>
      <c r="I1313" s="201"/>
      <c r="J1313" s="202"/>
      <c r="K1313" s="490">
        <v>2.85</v>
      </c>
      <c r="L1313" s="491"/>
      <c r="M1313" s="86">
        <f>K1313*12*I1289</f>
        <v>12989.160000000002</v>
      </c>
    </row>
    <row r="1314" spans="1:13" ht="15.75">
      <c r="A1314" s="150" t="s">
        <v>45</v>
      </c>
      <c r="B1314" s="151"/>
      <c r="C1314" s="151"/>
      <c r="D1314" s="151"/>
      <c r="E1314" s="151"/>
      <c r="F1314" s="151"/>
      <c r="G1314" s="151"/>
      <c r="H1314" s="152"/>
      <c r="I1314" s="15"/>
      <c r="J1314" s="16"/>
      <c r="K1314" s="455">
        <v>7.0000000000000007E-2</v>
      </c>
      <c r="L1314" s="456"/>
      <c r="M1314" s="21">
        <f>K1314*12*I1289</f>
        <v>319.03200000000004</v>
      </c>
    </row>
    <row r="1315" spans="1:13" ht="16.5" thickBot="1">
      <c r="A1315" s="137" t="s">
        <v>46</v>
      </c>
      <c r="B1315" s="138"/>
      <c r="C1315" s="138"/>
      <c r="D1315" s="138"/>
      <c r="E1315" s="138"/>
      <c r="F1315" s="138"/>
      <c r="G1315" s="138"/>
      <c r="H1315" s="139"/>
      <c r="I1315" s="3"/>
      <c r="J1315" s="4"/>
      <c r="K1315" s="446">
        <v>1.36</v>
      </c>
      <c r="L1315" s="447"/>
      <c r="M1315" s="23">
        <f>K1315*12*I1289</f>
        <v>6198.3360000000002</v>
      </c>
    </row>
    <row r="1316" spans="1:13" ht="15.75" thickBot="1">
      <c r="A1316" s="424" t="s">
        <v>47</v>
      </c>
      <c r="B1316" s="425"/>
      <c r="C1316" s="425"/>
      <c r="D1316" s="425"/>
      <c r="E1316" s="425"/>
      <c r="F1316" s="425"/>
      <c r="G1316" s="425"/>
      <c r="H1316" s="426"/>
      <c r="I1316" s="199"/>
      <c r="J1316" s="200"/>
      <c r="K1316" s="427">
        <f>K1310+K1312+K1314+K1315+K1313</f>
        <v>39.909999999999997</v>
      </c>
      <c r="L1316" s="428"/>
      <c r="M1316" s="106">
        <f>M1310+M1312+M1314+M1315+M1313</f>
        <v>181893.81600000002</v>
      </c>
    </row>
    <row r="1317" spans="1:13">
      <c r="M1317" s="1"/>
    </row>
    <row r="1318" spans="1:13">
      <c r="A1318" s="481" t="s">
        <v>0</v>
      </c>
      <c r="B1318" s="481"/>
      <c r="C1318" s="481"/>
      <c r="D1318" s="481"/>
      <c r="E1318" s="481"/>
      <c r="F1318" s="481"/>
      <c r="G1318" s="481"/>
      <c r="H1318" s="481"/>
      <c r="I1318" s="481"/>
      <c r="J1318" s="481"/>
      <c r="K1318" s="481"/>
      <c r="L1318" s="481"/>
      <c r="M1318" s="1"/>
    </row>
    <row r="1319" spans="1:13">
      <c r="A1319" s="482" t="s">
        <v>1</v>
      </c>
      <c r="B1319" s="482"/>
      <c r="C1319" s="482"/>
      <c r="D1319" s="482"/>
      <c r="E1319" s="482"/>
      <c r="F1319" s="482"/>
      <c r="G1319" s="482"/>
      <c r="H1319" s="482"/>
      <c r="I1319" s="482"/>
      <c r="J1319" s="482"/>
      <c r="K1319" s="482"/>
      <c r="L1319" s="482"/>
      <c r="M1319" s="482"/>
    </row>
    <row r="1320" spans="1:13">
      <c r="A1320" s="483" t="s">
        <v>217</v>
      </c>
      <c r="B1320" s="483"/>
      <c r="C1320" s="483"/>
      <c r="D1320" s="483"/>
      <c r="E1320" s="483"/>
      <c r="F1320" s="483"/>
      <c r="G1320" s="483"/>
      <c r="H1320" s="483"/>
      <c r="I1320" s="483"/>
      <c r="J1320" s="483"/>
      <c r="K1320" s="483"/>
      <c r="L1320" s="483"/>
      <c r="M1320" s="483"/>
    </row>
    <row r="1321" spans="1:13">
      <c r="A1321" s="2"/>
      <c r="B1321" s="3"/>
      <c r="C1321" s="3" t="s">
        <v>2</v>
      </c>
      <c r="D1321" s="3"/>
      <c r="E1321" s="3"/>
      <c r="F1321" s="3"/>
      <c r="G1321" s="3"/>
      <c r="H1321" s="4"/>
      <c r="I1321" s="3" t="s">
        <v>3</v>
      </c>
      <c r="J1321" s="4"/>
      <c r="K1321" s="5" t="s">
        <v>4</v>
      </c>
      <c r="L1321" s="6"/>
      <c r="M1321" s="7"/>
    </row>
    <row r="1322" spans="1:13">
      <c r="A1322" s="8"/>
      <c r="B1322" s="9"/>
      <c r="C1322" s="9"/>
      <c r="D1322" s="9"/>
      <c r="E1322" s="9"/>
      <c r="F1322" s="9"/>
      <c r="G1322" s="9"/>
      <c r="H1322" s="10"/>
      <c r="I1322" s="9"/>
      <c r="J1322" s="10"/>
      <c r="K1322" s="11" t="s">
        <v>5</v>
      </c>
      <c r="L1322" s="12"/>
      <c r="M1322" s="13" t="s">
        <v>6</v>
      </c>
    </row>
    <row r="1323" spans="1:13">
      <c r="A1323" s="14"/>
      <c r="B1323" s="15"/>
      <c r="C1323" s="15"/>
      <c r="D1323" s="15"/>
      <c r="E1323" s="15"/>
      <c r="F1323" s="15"/>
      <c r="G1323" s="15"/>
      <c r="H1323" s="16"/>
      <c r="I1323" s="472" t="s">
        <v>7</v>
      </c>
      <c r="J1323" s="473"/>
      <c r="K1323" s="15" t="s">
        <v>8</v>
      </c>
      <c r="L1323" s="16"/>
      <c r="M1323" s="17" t="s">
        <v>9</v>
      </c>
    </row>
    <row r="1324" spans="1:13">
      <c r="A1324" s="474" t="s">
        <v>159</v>
      </c>
      <c r="B1324" s="475"/>
      <c r="C1324" s="475"/>
      <c r="D1324" s="475"/>
      <c r="E1324" s="475"/>
      <c r="F1324" s="475"/>
      <c r="G1324" s="475"/>
      <c r="H1324" s="476"/>
      <c r="I1324" s="477">
        <v>347.4</v>
      </c>
      <c r="J1324" s="478"/>
      <c r="K1324" s="479">
        <f>K1326+K1327</f>
        <v>9.75</v>
      </c>
      <c r="L1324" s="480"/>
      <c r="M1324" s="21">
        <f>M1326+M1327</f>
        <v>40645.800000000003</v>
      </c>
    </row>
    <row r="1325" spans="1:13">
      <c r="A1325" s="22" t="s">
        <v>10</v>
      </c>
      <c r="F1325" s="9"/>
      <c r="H1325" s="10"/>
      <c r="J1325" s="10"/>
      <c r="L1325" s="10"/>
      <c r="M1325" s="23"/>
    </row>
    <row r="1326" spans="1:13">
      <c r="A1326" s="22" t="s">
        <v>11</v>
      </c>
      <c r="F1326" s="9"/>
      <c r="H1326" s="10"/>
      <c r="J1326" s="10"/>
      <c r="K1326" s="450">
        <v>5.36</v>
      </c>
      <c r="L1326" s="451"/>
      <c r="M1326" s="23">
        <f>K1326*I1324*12</f>
        <v>22344.768</v>
      </c>
    </row>
    <row r="1327" spans="1:13">
      <c r="A1327" s="22" t="s">
        <v>12</v>
      </c>
      <c r="B1327" s="24"/>
      <c r="C1327" s="24"/>
      <c r="D1327" s="24"/>
      <c r="E1327" s="24"/>
      <c r="F1327" s="25"/>
      <c r="G1327" s="24"/>
      <c r="H1327" s="26"/>
      <c r="J1327" s="10"/>
      <c r="K1327" s="450">
        <v>4.3899999999999997</v>
      </c>
      <c r="L1327" s="451"/>
      <c r="M1327" s="23">
        <f>K1327*I1324*12</f>
        <v>18301.031999999999</v>
      </c>
    </row>
    <row r="1328" spans="1:13">
      <c r="A1328" s="131"/>
      <c r="B1328" s="47"/>
      <c r="C1328" s="47"/>
      <c r="D1328" s="47"/>
      <c r="E1328" s="47"/>
      <c r="F1328" s="47"/>
      <c r="G1328" s="47"/>
      <c r="H1328" s="27"/>
      <c r="I1328" s="15"/>
      <c r="J1328" s="16"/>
      <c r="K1328" s="15"/>
      <c r="L1328" s="16"/>
      <c r="M1328" s="21"/>
    </row>
    <row r="1329" spans="1:13">
      <c r="A1329" s="464" t="s">
        <v>13</v>
      </c>
      <c r="B1329" s="465"/>
      <c r="C1329" s="465"/>
      <c r="D1329" s="465"/>
      <c r="E1329" s="465"/>
      <c r="F1329" s="465"/>
      <c r="G1329" s="465"/>
      <c r="H1329" s="466"/>
      <c r="I1329" s="89" t="s">
        <v>14</v>
      </c>
      <c r="J1329" s="88"/>
      <c r="K1329" s="9"/>
      <c r="L1329" s="10"/>
      <c r="M1329" s="23"/>
    </row>
    <row r="1330" spans="1:13">
      <c r="A1330" s="8"/>
      <c r="B1330" s="9"/>
      <c r="C1330" s="9"/>
      <c r="D1330" s="9"/>
      <c r="E1330" s="9"/>
      <c r="F1330" s="9"/>
      <c r="G1330" s="9"/>
      <c r="H1330" s="10"/>
      <c r="I1330" s="89" t="s">
        <v>15</v>
      </c>
      <c r="J1330" s="88"/>
      <c r="K1330" s="9"/>
      <c r="L1330" s="10"/>
      <c r="M1330" s="23"/>
    </row>
    <row r="1331" spans="1:13">
      <c r="A1331" s="8"/>
      <c r="B1331" s="9"/>
      <c r="C1331" s="9"/>
      <c r="D1331" s="9"/>
      <c r="E1331" s="9"/>
      <c r="F1331" s="9"/>
      <c r="G1331" s="9"/>
      <c r="H1331" s="10"/>
      <c r="I1331" s="89" t="s">
        <v>16</v>
      </c>
      <c r="J1331" s="88"/>
      <c r="K1331" s="462">
        <v>1.31</v>
      </c>
      <c r="L1331" s="463"/>
      <c r="M1331" s="23">
        <f>K1331*12*I1324</f>
        <v>5461.1279999999997</v>
      </c>
    </row>
    <row r="1332" spans="1:13">
      <c r="A1332" s="8"/>
      <c r="B1332" s="9"/>
      <c r="C1332" s="9"/>
      <c r="D1332" s="9"/>
      <c r="E1332" s="9"/>
      <c r="F1332" s="9"/>
      <c r="G1332" s="9"/>
      <c r="H1332" s="10"/>
      <c r="I1332" s="89" t="s">
        <v>17</v>
      </c>
      <c r="J1332" s="88"/>
      <c r="K1332" s="9"/>
      <c r="L1332" s="10"/>
      <c r="M1332" s="23"/>
    </row>
    <row r="1333" spans="1:13">
      <c r="A1333" s="14"/>
      <c r="B1333" s="15"/>
      <c r="C1333" s="15"/>
      <c r="D1333" s="15"/>
      <c r="E1333" s="15"/>
      <c r="F1333" s="15"/>
      <c r="G1333" s="15"/>
      <c r="H1333" s="16"/>
      <c r="I1333" s="90" t="s">
        <v>18</v>
      </c>
      <c r="J1333" s="91"/>
      <c r="K1333" s="15"/>
      <c r="L1333" s="16"/>
      <c r="M1333" s="21"/>
    </row>
    <row r="1334" spans="1:13" ht="15.75">
      <c r="A1334" s="438" t="s">
        <v>28</v>
      </c>
      <c r="B1334" s="439"/>
      <c r="C1334" s="439"/>
      <c r="D1334" s="439"/>
      <c r="E1334" s="439"/>
      <c r="F1334" s="439"/>
      <c r="G1334" s="439"/>
      <c r="H1334" s="440"/>
      <c r="I1334" s="34"/>
      <c r="J1334" s="29"/>
      <c r="K1334" s="486">
        <f>K1335+K1336+K1338+K1340+K1341</f>
        <v>2.1599999999999993</v>
      </c>
      <c r="L1334" s="487"/>
      <c r="M1334" s="35">
        <f>M1335+M1336+M1338+M1340+M1341</f>
        <v>9004.6079999999984</v>
      </c>
    </row>
    <row r="1335" spans="1:13">
      <c r="A1335" s="36" t="s">
        <v>56</v>
      </c>
      <c r="B1335" s="37"/>
      <c r="C1335" s="38"/>
      <c r="D1335" s="38"/>
      <c r="E1335" s="38"/>
      <c r="F1335" s="38"/>
      <c r="G1335" s="38"/>
      <c r="H1335" s="10"/>
      <c r="I1335" s="434" t="s">
        <v>30</v>
      </c>
      <c r="J1335" s="435"/>
      <c r="K1335" s="457">
        <v>0.59</v>
      </c>
      <c r="L1335" s="458"/>
      <c r="M1335" s="23">
        <f>K1335*12*I1324</f>
        <v>2459.5919999999996</v>
      </c>
    </row>
    <row r="1336" spans="1:13">
      <c r="A1336" s="36" t="s">
        <v>31</v>
      </c>
      <c r="B1336" s="37"/>
      <c r="C1336" s="38"/>
      <c r="D1336" s="38"/>
      <c r="E1336" s="38"/>
      <c r="F1336" s="38"/>
      <c r="G1336" s="38"/>
      <c r="H1336" s="10"/>
      <c r="I1336" s="434" t="s">
        <v>57</v>
      </c>
      <c r="J1336" s="435"/>
      <c r="K1336" s="448">
        <v>1.4</v>
      </c>
      <c r="L1336" s="449"/>
      <c r="M1336" s="23">
        <f>K1336*12*I1324</f>
        <v>5836.3199999999988</v>
      </c>
    </row>
    <row r="1337" spans="1:13">
      <c r="A1337" s="36" t="s">
        <v>33</v>
      </c>
      <c r="B1337" s="37"/>
      <c r="C1337" s="38"/>
      <c r="D1337" s="38"/>
      <c r="E1337" s="38"/>
      <c r="F1337" s="38"/>
      <c r="G1337" s="38"/>
      <c r="H1337" s="10"/>
      <c r="I1337" s="39"/>
      <c r="J1337" s="12"/>
      <c r="K1337" s="163"/>
      <c r="L1337" s="146"/>
      <c r="M1337" s="23"/>
    </row>
    <row r="1338" spans="1:13">
      <c r="A1338" s="36" t="s">
        <v>34</v>
      </c>
      <c r="B1338" s="37"/>
      <c r="C1338" s="38"/>
      <c r="D1338" s="38"/>
      <c r="E1338" s="38"/>
      <c r="F1338" s="38"/>
      <c r="G1338" s="38"/>
      <c r="H1338" s="10"/>
      <c r="I1338" s="434" t="s">
        <v>35</v>
      </c>
      <c r="J1338" s="435"/>
      <c r="K1338" s="448">
        <v>0.11</v>
      </c>
      <c r="L1338" s="449"/>
      <c r="M1338" s="23">
        <f>K1338*12*I1324</f>
        <v>458.56799999999998</v>
      </c>
    </row>
    <row r="1339" spans="1:13">
      <c r="A1339" s="36" t="s">
        <v>36</v>
      </c>
      <c r="B1339" s="37"/>
      <c r="C1339" s="38"/>
      <c r="D1339" s="38"/>
      <c r="E1339" s="38"/>
      <c r="F1339" s="38"/>
      <c r="G1339" s="38"/>
      <c r="H1339" s="10"/>
      <c r="I1339" s="39"/>
      <c r="J1339" s="12"/>
      <c r="K1339" s="163"/>
      <c r="L1339" s="146"/>
      <c r="M1339" s="23"/>
    </row>
    <row r="1340" spans="1:13">
      <c r="A1340" s="36" t="s">
        <v>37</v>
      </c>
      <c r="B1340" s="37"/>
      <c r="C1340" s="38"/>
      <c r="D1340" s="38"/>
      <c r="E1340" s="38"/>
      <c r="F1340" s="38"/>
      <c r="G1340" s="38"/>
      <c r="H1340" s="10"/>
      <c r="I1340" s="434" t="s">
        <v>19</v>
      </c>
      <c r="J1340" s="435"/>
      <c r="K1340" s="448">
        <v>0.03</v>
      </c>
      <c r="L1340" s="449"/>
      <c r="M1340" s="23">
        <f>K1340*12*I1324</f>
        <v>125.06399999999999</v>
      </c>
    </row>
    <row r="1341" spans="1:13">
      <c r="A1341" s="42" t="s">
        <v>168</v>
      </c>
      <c r="B1341" s="37"/>
      <c r="C1341" s="38"/>
      <c r="D1341" s="38"/>
      <c r="E1341" s="38"/>
      <c r="F1341" s="38"/>
      <c r="G1341" s="38"/>
      <c r="H1341" s="10"/>
      <c r="I1341" s="434" t="s">
        <v>19</v>
      </c>
      <c r="J1341" s="435"/>
      <c r="K1341" s="436">
        <v>0.03</v>
      </c>
      <c r="L1341" s="437"/>
      <c r="M1341" s="21">
        <f>K1341*12*I1324</f>
        <v>125.06399999999999</v>
      </c>
    </row>
    <row r="1342" spans="1:13" ht="15.75">
      <c r="A1342" s="438" t="s">
        <v>169</v>
      </c>
      <c r="B1342" s="439"/>
      <c r="C1342" s="439"/>
      <c r="D1342" s="439"/>
      <c r="E1342" s="439"/>
      <c r="F1342" s="439"/>
      <c r="G1342" s="439"/>
      <c r="H1342" s="440"/>
      <c r="I1342" s="198" t="s">
        <v>55</v>
      </c>
      <c r="J1342" s="29"/>
      <c r="K1342" s="441">
        <v>0.17</v>
      </c>
      <c r="L1342" s="442"/>
      <c r="M1342" s="35">
        <f>K1342*12*I1324</f>
        <v>708.69599999999991</v>
      </c>
    </row>
    <row r="1343" spans="1:13" ht="16.5" thickBot="1">
      <c r="A1343" s="443" t="s">
        <v>39</v>
      </c>
      <c r="B1343" s="444"/>
      <c r="C1343" s="444"/>
      <c r="D1343" s="444"/>
      <c r="E1343" s="444"/>
      <c r="F1343" s="444"/>
      <c r="G1343" s="444"/>
      <c r="H1343" s="445"/>
      <c r="I1343" s="2"/>
      <c r="J1343" s="4"/>
      <c r="K1343" s="446">
        <f>2.5+3.1</f>
        <v>5.6</v>
      </c>
      <c r="L1343" s="447"/>
      <c r="M1343" s="48">
        <f>K1343*12*I1324</f>
        <v>23345.279999999995</v>
      </c>
    </row>
    <row r="1344" spans="1:13" ht="15.75" thickBot="1">
      <c r="A1344" s="424" t="s">
        <v>40</v>
      </c>
      <c r="B1344" s="425"/>
      <c r="C1344" s="425"/>
      <c r="D1344" s="425"/>
      <c r="E1344" s="425"/>
      <c r="F1344" s="425"/>
      <c r="G1344" s="425"/>
      <c r="H1344" s="426"/>
      <c r="I1344" s="199"/>
      <c r="J1344" s="200"/>
      <c r="K1344" s="427">
        <f>K1326+K1327+K1331+K1342+K1334+K1343</f>
        <v>18.990000000000002</v>
      </c>
      <c r="L1344" s="428"/>
      <c r="M1344" s="106">
        <f>M1324+M1331+M1334+M1342+M1343</f>
        <v>79165.512000000002</v>
      </c>
    </row>
    <row r="1345" spans="1:13" ht="15.75" thickBot="1">
      <c r="A1345" s="134" t="s">
        <v>77</v>
      </c>
      <c r="B1345" s="135"/>
      <c r="C1345" s="135"/>
      <c r="D1345" s="135"/>
      <c r="E1345" s="135"/>
      <c r="F1345" s="135"/>
      <c r="G1345" s="135"/>
      <c r="H1345" s="136"/>
      <c r="I1345" s="199"/>
      <c r="J1345" s="200"/>
      <c r="K1345" s="427">
        <v>20.57</v>
      </c>
      <c r="L1345" s="428"/>
      <c r="M1345" s="106">
        <f>M1346+M1347</f>
        <v>85752.216</v>
      </c>
    </row>
    <row r="1346" spans="1:13">
      <c r="A1346" s="429" t="s">
        <v>78</v>
      </c>
      <c r="B1346" s="430"/>
      <c r="C1346" s="430"/>
      <c r="D1346" s="430"/>
      <c r="E1346" s="430"/>
      <c r="F1346" s="430"/>
      <c r="G1346" s="430"/>
      <c r="H1346" s="431"/>
      <c r="I1346" s="78"/>
      <c r="J1346" s="216"/>
      <c r="K1346" s="507">
        <v>16.8</v>
      </c>
      <c r="L1346" s="507"/>
      <c r="M1346" s="80">
        <f>K1346*12*I1324</f>
        <v>70035.839999999997</v>
      </c>
    </row>
    <row r="1347" spans="1:13" ht="15.75" thickBot="1">
      <c r="A1347" s="191" t="s">
        <v>79</v>
      </c>
      <c r="B1347" s="192"/>
      <c r="C1347" s="192"/>
      <c r="D1347" s="192"/>
      <c r="E1347" s="192"/>
      <c r="F1347" s="192"/>
      <c r="G1347" s="192"/>
      <c r="H1347" s="193"/>
      <c r="I1347" s="201"/>
      <c r="J1347" s="217"/>
      <c r="K1347" s="508">
        <v>3.77</v>
      </c>
      <c r="L1347" s="508"/>
      <c r="M1347" s="209">
        <f>K1347*12*I1324</f>
        <v>15716.376</v>
      </c>
    </row>
    <row r="1348" spans="1:13" ht="15.75">
      <c r="A1348" s="150" t="s">
        <v>45</v>
      </c>
      <c r="B1348" s="151"/>
      <c r="C1348" s="151"/>
      <c r="D1348" s="151"/>
      <c r="E1348" s="151"/>
      <c r="F1348" s="151"/>
      <c r="G1348" s="151"/>
      <c r="H1348" s="152"/>
      <c r="I1348" s="15"/>
      <c r="J1348" s="16"/>
      <c r="K1348" s="455">
        <v>0.09</v>
      </c>
      <c r="L1348" s="456"/>
      <c r="M1348" s="21">
        <f>K1348*12*I1324</f>
        <v>375.19200000000001</v>
      </c>
    </row>
    <row r="1349" spans="1:13" ht="16.5" thickBot="1">
      <c r="A1349" s="137" t="s">
        <v>46</v>
      </c>
      <c r="B1349" s="138"/>
      <c r="C1349" s="138"/>
      <c r="D1349" s="138"/>
      <c r="E1349" s="138"/>
      <c r="F1349" s="138"/>
      <c r="G1349" s="138"/>
      <c r="H1349" s="139"/>
      <c r="I1349" s="3"/>
      <c r="J1349" s="4"/>
      <c r="K1349" s="446">
        <v>0.22</v>
      </c>
      <c r="L1349" s="447"/>
      <c r="M1349" s="23">
        <f>K1349*12*I1324</f>
        <v>917.13599999999997</v>
      </c>
    </row>
    <row r="1350" spans="1:13" ht="15.75" thickBot="1">
      <c r="A1350" s="424" t="s">
        <v>47</v>
      </c>
      <c r="B1350" s="425"/>
      <c r="C1350" s="425"/>
      <c r="D1350" s="425"/>
      <c r="E1350" s="425"/>
      <c r="F1350" s="425"/>
      <c r="G1350" s="425"/>
      <c r="H1350" s="426"/>
      <c r="I1350" s="199"/>
      <c r="J1350" s="200"/>
      <c r="K1350" s="427">
        <f>K1344+K1346+K1348+K1349+K1347</f>
        <v>39.870000000000012</v>
      </c>
      <c r="L1350" s="428"/>
      <c r="M1350" s="106">
        <f>M1344+M1346+M1348+M1349+M1347</f>
        <v>166210.05600000001</v>
      </c>
    </row>
    <row r="1351" spans="1:13">
      <c r="M1351" s="1"/>
    </row>
    <row r="1352" spans="1:13">
      <c r="A1352" s="481" t="s">
        <v>0</v>
      </c>
      <c r="B1352" s="481"/>
      <c r="C1352" s="481"/>
      <c r="D1352" s="481"/>
      <c r="E1352" s="481"/>
      <c r="F1352" s="481"/>
      <c r="G1352" s="481"/>
      <c r="H1352" s="481"/>
      <c r="I1352" s="481"/>
      <c r="J1352" s="481"/>
      <c r="K1352" s="481"/>
      <c r="L1352" s="481"/>
      <c r="M1352" s="1"/>
    </row>
    <row r="1353" spans="1:13">
      <c r="A1353" s="482" t="s">
        <v>1</v>
      </c>
      <c r="B1353" s="482"/>
      <c r="C1353" s="482"/>
      <c r="D1353" s="482"/>
      <c r="E1353" s="482"/>
      <c r="F1353" s="482"/>
      <c r="G1353" s="482"/>
      <c r="H1353" s="482"/>
      <c r="I1353" s="482"/>
      <c r="J1353" s="482"/>
      <c r="K1353" s="482"/>
      <c r="L1353" s="482"/>
      <c r="M1353" s="482"/>
    </row>
    <row r="1354" spans="1:13">
      <c r="A1354" s="483" t="s">
        <v>218</v>
      </c>
      <c r="B1354" s="483"/>
      <c r="C1354" s="483"/>
      <c r="D1354" s="483"/>
      <c r="E1354" s="483"/>
      <c r="F1354" s="483"/>
      <c r="G1354" s="483"/>
      <c r="H1354" s="483"/>
      <c r="I1354" s="483"/>
      <c r="J1354" s="483"/>
      <c r="K1354" s="483"/>
      <c r="L1354" s="483"/>
      <c r="M1354" s="483"/>
    </row>
    <row r="1355" spans="1:13">
      <c r="A1355" s="2"/>
      <c r="B1355" s="3"/>
      <c r="C1355" s="3" t="s">
        <v>2</v>
      </c>
      <c r="D1355" s="3"/>
      <c r="E1355" s="3"/>
      <c r="F1355" s="3"/>
      <c r="G1355" s="3"/>
      <c r="H1355" s="4"/>
      <c r="I1355" s="3" t="s">
        <v>3</v>
      </c>
      <c r="J1355" s="4"/>
      <c r="K1355" s="5" t="s">
        <v>4</v>
      </c>
      <c r="L1355" s="6"/>
      <c r="M1355" s="7"/>
    </row>
    <row r="1356" spans="1:13">
      <c r="A1356" s="8"/>
      <c r="B1356" s="9"/>
      <c r="C1356" s="9"/>
      <c r="D1356" s="9"/>
      <c r="E1356" s="9"/>
      <c r="F1356" s="9"/>
      <c r="G1356" s="9"/>
      <c r="H1356" s="10"/>
      <c r="I1356" s="9"/>
      <c r="J1356" s="10"/>
      <c r="K1356" s="11" t="s">
        <v>5</v>
      </c>
      <c r="L1356" s="12"/>
      <c r="M1356" s="13" t="s">
        <v>6</v>
      </c>
    </row>
    <row r="1357" spans="1:13">
      <c r="A1357" s="14"/>
      <c r="B1357" s="15"/>
      <c r="C1357" s="15"/>
      <c r="D1357" s="15"/>
      <c r="E1357" s="15"/>
      <c r="F1357" s="15"/>
      <c r="G1357" s="15"/>
      <c r="H1357" s="16"/>
      <c r="I1357" s="472" t="s">
        <v>7</v>
      </c>
      <c r="J1357" s="473"/>
      <c r="K1357" s="15" t="s">
        <v>8</v>
      </c>
      <c r="L1357" s="16"/>
      <c r="M1357" s="17" t="s">
        <v>9</v>
      </c>
    </row>
    <row r="1358" spans="1:13">
      <c r="A1358" s="474" t="s">
        <v>159</v>
      </c>
      <c r="B1358" s="475"/>
      <c r="C1358" s="475"/>
      <c r="D1358" s="475"/>
      <c r="E1358" s="475"/>
      <c r="F1358" s="475"/>
      <c r="G1358" s="475"/>
      <c r="H1358" s="476"/>
      <c r="I1358" s="477">
        <v>500.3</v>
      </c>
      <c r="J1358" s="478"/>
      <c r="K1358" s="479">
        <f>K1360+K1361</f>
        <v>9.75</v>
      </c>
      <c r="L1358" s="480"/>
      <c r="M1358" s="21">
        <f>M1360+M1361</f>
        <v>58535.100000000006</v>
      </c>
    </row>
    <row r="1359" spans="1:13">
      <c r="A1359" s="22" t="s">
        <v>10</v>
      </c>
      <c r="F1359" s="9"/>
      <c r="H1359" s="10"/>
      <c r="J1359" s="10"/>
      <c r="L1359" s="10"/>
      <c r="M1359" s="23"/>
    </row>
    <row r="1360" spans="1:13">
      <c r="A1360" s="22" t="s">
        <v>11</v>
      </c>
      <c r="F1360" s="9"/>
      <c r="H1360" s="10"/>
      <c r="J1360" s="10"/>
      <c r="K1360" s="450">
        <v>5.36</v>
      </c>
      <c r="L1360" s="451"/>
      <c r="M1360" s="23">
        <f>K1360*I1358*12</f>
        <v>32179.296000000002</v>
      </c>
    </row>
    <row r="1361" spans="1:13">
      <c r="A1361" s="22" t="s">
        <v>12</v>
      </c>
      <c r="B1361" s="24"/>
      <c r="C1361" s="24"/>
      <c r="D1361" s="24"/>
      <c r="E1361" s="24"/>
      <c r="F1361" s="25"/>
      <c r="G1361" s="24"/>
      <c r="H1361" s="26"/>
      <c r="J1361" s="10"/>
      <c r="K1361" s="450">
        <v>4.3899999999999997</v>
      </c>
      <c r="L1361" s="451"/>
      <c r="M1361" s="23">
        <f>K1361*I1358*12</f>
        <v>26355.804</v>
      </c>
    </row>
    <row r="1362" spans="1:13">
      <c r="A1362" s="131"/>
      <c r="B1362" s="47"/>
      <c r="C1362" s="47"/>
      <c r="D1362" s="47"/>
      <c r="E1362" s="47"/>
      <c r="F1362" s="47"/>
      <c r="G1362" s="47"/>
      <c r="H1362" s="27"/>
      <c r="I1362" s="15"/>
      <c r="J1362" s="16"/>
      <c r="K1362" s="15"/>
      <c r="L1362" s="16"/>
      <c r="M1362" s="21"/>
    </row>
    <row r="1363" spans="1:13">
      <c r="A1363" s="464" t="s">
        <v>13</v>
      </c>
      <c r="B1363" s="465"/>
      <c r="C1363" s="465"/>
      <c r="D1363" s="465"/>
      <c r="E1363" s="465"/>
      <c r="F1363" s="465"/>
      <c r="G1363" s="465"/>
      <c r="H1363" s="466"/>
      <c r="I1363" s="89" t="s">
        <v>14</v>
      </c>
      <c r="J1363" s="88"/>
      <c r="K1363" s="9"/>
      <c r="L1363" s="10"/>
      <c r="M1363" s="23"/>
    </row>
    <row r="1364" spans="1:13">
      <c r="A1364" s="8"/>
      <c r="B1364" s="9"/>
      <c r="C1364" s="9"/>
      <c r="D1364" s="9"/>
      <c r="E1364" s="9"/>
      <c r="F1364" s="9"/>
      <c r="G1364" s="9"/>
      <c r="H1364" s="10"/>
      <c r="I1364" s="89" t="s">
        <v>15</v>
      </c>
      <c r="J1364" s="88"/>
      <c r="K1364" s="9"/>
      <c r="L1364" s="10"/>
      <c r="M1364" s="23"/>
    </row>
    <row r="1365" spans="1:13">
      <c r="A1365" s="8"/>
      <c r="B1365" s="9"/>
      <c r="C1365" s="9"/>
      <c r="D1365" s="9"/>
      <c r="E1365" s="9"/>
      <c r="F1365" s="9"/>
      <c r="G1365" s="9"/>
      <c r="H1365" s="10"/>
      <c r="I1365" s="89" t="s">
        <v>16</v>
      </c>
      <c r="J1365" s="88"/>
      <c r="K1365" s="462">
        <v>1.31</v>
      </c>
      <c r="L1365" s="463"/>
      <c r="M1365" s="23">
        <f>K1365*12*I1358</f>
        <v>7864.7160000000003</v>
      </c>
    </row>
    <row r="1366" spans="1:13">
      <c r="A1366" s="8"/>
      <c r="B1366" s="9"/>
      <c r="C1366" s="9"/>
      <c r="D1366" s="9"/>
      <c r="E1366" s="9"/>
      <c r="F1366" s="9"/>
      <c r="G1366" s="9"/>
      <c r="H1366" s="10"/>
      <c r="I1366" s="89" t="s">
        <v>17</v>
      </c>
      <c r="J1366" s="88"/>
      <c r="K1366" s="9"/>
      <c r="L1366" s="10"/>
      <c r="M1366" s="23"/>
    </row>
    <row r="1367" spans="1:13">
      <c r="A1367" s="14"/>
      <c r="B1367" s="15"/>
      <c r="C1367" s="15"/>
      <c r="D1367" s="15"/>
      <c r="E1367" s="15"/>
      <c r="F1367" s="15"/>
      <c r="G1367" s="15"/>
      <c r="H1367" s="16"/>
      <c r="I1367" s="90" t="s">
        <v>18</v>
      </c>
      <c r="J1367" s="91"/>
      <c r="K1367" s="15"/>
      <c r="L1367" s="16"/>
      <c r="M1367" s="21"/>
    </row>
    <row r="1368" spans="1:13">
      <c r="A1368" s="494" t="s">
        <v>20</v>
      </c>
      <c r="B1368" s="495"/>
      <c r="C1368" s="495"/>
      <c r="D1368" s="495"/>
      <c r="E1368" s="495"/>
      <c r="F1368" s="495"/>
      <c r="G1368" s="495"/>
      <c r="H1368" s="496"/>
      <c r="I1368" s="31"/>
      <c r="J1368" s="10"/>
      <c r="K1368" s="470">
        <f>K1369+K1377</f>
        <v>1.9100000000000001</v>
      </c>
      <c r="L1368" s="471"/>
      <c r="M1368" s="32">
        <f>M1369+M1377</f>
        <v>11466.876000000002</v>
      </c>
    </row>
    <row r="1369" spans="1:13">
      <c r="A1369" s="459" t="s">
        <v>21</v>
      </c>
      <c r="B1369" s="460"/>
      <c r="C1369" s="460"/>
      <c r="D1369" s="460"/>
      <c r="E1369" s="460"/>
      <c r="F1369" s="460"/>
      <c r="G1369" s="460"/>
      <c r="H1369" s="461"/>
      <c r="J1369" s="10"/>
      <c r="K1369" s="462">
        <f>K1370+K1371+K1372+K1374+K1376</f>
        <v>1.1200000000000001</v>
      </c>
      <c r="L1369" s="463"/>
      <c r="M1369" s="33">
        <f>M1370+M1371+M1372+M1374+M1376</f>
        <v>6724.0320000000011</v>
      </c>
    </row>
    <row r="1370" spans="1:13">
      <c r="A1370" s="8" t="s">
        <v>70</v>
      </c>
      <c r="H1370" s="10"/>
      <c r="I1370" t="s">
        <v>22</v>
      </c>
      <c r="J1370" s="10"/>
      <c r="K1370" s="450">
        <v>0.4</v>
      </c>
      <c r="L1370" s="451"/>
      <c r="M1370" s="23">
        <f>K1370*12*I1358</f>
        <v>2401.4400000000005</v>
      </c>
    </row>
    <row r="1371" spans="1:13">
      <c r="A1371" s="8" t="s">
        <v>118</v>
      </c>
      <c r="H1371" s="10"/>
      <c r="I1371" t="s">
        <v>23</v>
      </c>
      <c r="J1371" s="10"/>
      <c r="K1371" s="450">
        <v>0.18</v>
      </c>
      <c r="L1371" s="451"/>
      <c r="M1371" s="23">
        <f>K1371*12*I1358</f>
        <v>1080.6480000000001</v>
      </c>
    </row>
    <row r="1372" spans="1:13">
      <c r="A1372" s="8" t="s">
        <v>72</v>
      </c>
      <c r="H1372" s="10"/>
      <c r="I1372" t="s">
        <v>24</v>
      </c>
      <c r="J1372" s="10"/>
      <c r="K1372" s="450">
        <v>0.08</v>
      </c>
      <c r="L1372" s="451"/>
      <c r="M1372" s="23">
        <f>K1372*12*I1358</f>
        <v>480.28800000000001</v>
      </c>
    </row>
    <row r="1373" spans="1:13">
      <c r="A1373" s="8" t="s">
        <v>25</v>
      </c>
      <c r="H1373" s="10"/>
      <c r="J1373" s="10"/>
      <c r="L1373" s="10"/>
      <c r="M1373" s="23"/>
    </row>
    <row r="1374" spans="1:13">
      <c r="A1374" s="8" t="s">
        <v>205</v>
      </c>
      <c r="H1374" s="10"/>
      <c r="I1374" t="s">
        <v>176</v>
      </c>
      <c r="J1374" s="10"/>
      <c r="K1374" s="450">
        <v>0.42</v>
      </c>
      <c r="L1374" s="451"/>
      <c r="M1374" s="23">
        <f>K1374*12*I1358</f>
        <v>2521.5120000000002</v>
      </c>
    </row>
    <row r="1375" spans="1:13">
      <c r="A1375" s="8" t="s">
        <v>69</v>
      </c>
      <c r="H1375" s="10"/>
      <c r="I1375" t="s">
        <v>80</v>
      </c>
      <c r="J1375" s="10"/>
      <c r="L1375" s="10"/>
      <c r="M1375" s="23"/>
    </row>
    <row r="1376" spans="1:13">
      <c r="A1376" s="8" t="s">
        <v>206</v>
      </c>
      <c r="H1376" s="10"/>
      <c r="I1376" t="s">
        <v>26</v>
      </c>
      <c r="J1376" s="10"/>
      <c r="K1376" s="450">
        <v>0.04</v>
      </c>
      <c r="L1376" s="451"/>
      <c r="M1376" s="23">
        <f>K1376*12*I1358</f>
        <v>240.14400000000001</v>
      </c>
    </row>
    <row r="1377" spans="1:13">
      <c r="A1377" s="459" t="s">
        <v>27</v>
      </c>
      <c r="B1377" s="460"/>
      <c r="C1377" s="460"/>
      <c r="D1377" s="460"/>
      <c r="E1377" s="460"/>
      <c r="F1377" s="460"/>
      <c r="G1377" s="460"/>
      <c r="H1377" s="461"/>
      <c r="J1377" s="10"/>
      <c r="K1377" s="462">
        <f>K1378+K1379+K1380+K1381</f>
        <v>0.79</v>
      </c>
      <c r="L1377" s="463"/>
      <c r="M1377" s="33">
        <f>M1378+M1379+M1380+M1381</f>
        <v>4742.844000000001</v>
      </c>
    </row>
    <row r="1378" spans="1:13">
      <c r="A1378" s="8" t="s">
        <v>207</v>
      </c>
      <c r="H1378" s="10"/>
      <c r="I1378" t="s">
        <v>24</v>
      </c>
      <c r="J1378" s="10"/>
      <c r="K1378" s="450">
        <v>0.23</v>
      </c>
      <c r="L1378" s="451"/>
      <c r="M1378" s="23">
        <f>K1378*12*I1358</f>
        <v>1380.8280000000002</v>
      </c>
    </row>
    <row r="1379" spans="1:13">
      <c r="A1379" s="8" t="s">
        <v>208</v>
      </c>
      <c r="H1379" s="10"/>
      <c r="I1379" t="s">
        <v>81</v>
      </c>
      <c r="J1379" s="10"/>
      <c r="K1379" s="450">
        <v>0.06</v>
      </c>
      <c r="L1379" s="451"/>
      <c r="M1379" s="23">
        <f>K1379*12*I1358</f>
        <v>360.21600000000001</v>
      </c>
    </row>
    <row r="1380" spans="1:13">
      <c r="A1380" s="8" t="s">
        <v>209</v>
      </c>
      <c r="H1380" s="10"/>
      <c r="I1380" t="s">
        <v>55</v>
      </c>
      <c r="J1380" s="10"/>
      <c r="K1380" s="450">
        <v>0.46</v>
      </c>
      <c r="L1380" s="451"/>
      <c r="M1380" s="23">
        <f>K1380*12*I1358</f>
        <v>2761.6560000000004</v>
      </c>
    </row>
    <row r="1381" spans="1:13">
      <c r="A1381" s="8" t="s">
        <v>210</v>
      </c>
      <c r="H1381" s="10"/>
      <c r="I1381" t="s">
        <v>24</v>
      </c>
      <c r="J1381" s="10"/>
      <c r="K1381" s="492">
        <v>0.04</v>
      </c>
      <c r="L1381" s="493"/>
      <c r="M1381" s="21">
        <f>K1381*12*I1358</f>
        <v>240.14400000000001</v>
      </c>
    </row>
    <row r="1382" spans="1:13" ht="15.75">
      <c r="A1382" s="438" t="s">
        <v>28</v>
      </c>
      <c r="B1382" s="439"/>
      <c r="C1382" s="439"/>
      <c r="D1382" s="439"/>
      <c r="E1382" s="439"/>
      <c r="F1382" s="439"/>
      <c r="G1382" s="439"/>
      <c r="H1382" s="440"/>
      <c r="I1382" s="34"/>
      <c r="J1382" s="29"/>
      <c r="K1382" s="486">
        <f>K1383+K1384+K1386+K1388+K1389</f>
        <v>2.1599999999999993</v>
      </c>
      <c r="L1382" s="487"/>
      <c r="M1382" s="35">
        <f>M1383+M1384+M1386+M1388+M1389</f>
        <v>12967.776</v>
      </c>
    </row>
    <row r="1383" spans="1:13">
      <c r="A1383" s="36" t="s">
        <v>56</v>
      </c>
      <c r="B1383" s="37"/>
      <c r="C1383" s="38"/>
      <c r="D1383" s="38"/>
      <c r="E1383" s="38"/>
      <c r="F1383" s="38"/>
      <c r="G1383" s="38"/>
      <c r="H1383" s="10"/>
      <c r="I1383" s="434" t="s">
        <v>30</v>
      </c>
      <c r="J1383" s="435"/>
      <c r="K1383" s="457">
        <v>0.59</v>
      </c>
      <c r="L1383" s="458"/>
      <c r="M1383" s="23">
        <f>K1383*12*I1358</f>
        <v>3542.1240000000003</v>
      </c>
    </row>
    <row r="1384" spans="1:13">
      <c r="A1384" s="36" t="s">
        <v>31</v>
      </c>
      <c r="B1384" s="37"/>
      <c r="C1384" s="38"/>
      <c r="D1384" s="38"/>
      <c r="E1384" s="38"/>
      <c r="F1384" s="38"/>
      <c r="G1384" s="38"/>
      <c r="H1384" s="10"/>
      <c r="I1384" s="434" t="s">
        <v>57</v>
      </c>
      <c r="J1384" s="435"/>
      <c r="K1384" s="448">
        <v>1.4</v>
      </c>
      <c r="L1384" s="449"/>
      <c r="M1384" s="23">
        <f>K1384*12*I1358</f>
        <v>8405.0399999999991</v>
      </c>
    </row>
    <row r="1385" spans="1:13">
      <c r="A1385" s="36" t="s">
        <v>33</v>
      </c>
      <c r="B1385" s="37"/>
      <c r="C1385" s="38"/>
      <c r="D1385" s="38"/>
      <c r="E1385" s="38"/>
      <c r="F1385" s="38"/>
      <c r="G1385" s="38"/>
      <c r="H1385" s="10"/>
      <c r="I1385" s="39"/>
      <c r="J1385" s="12"/>
      <c r="K1385" s="163"/>
      <c r="L1385" s="146"/>
      <c r="M1385" s="23"/>
    </row>
    <row r="1386" spans="1:13">
      <c r="A1386" s="36" t="s">
        <v>34</v>
      </c>
      <c r="B1386" s="37"/>
      <c r="C1386" s="38"/>
      <c r="D1386" s="38"/>
      <c r="E1386" s="38"/>
      <c r="F1386" s="38"/>
      <c r="G1386" s="38"/>
      <c r="H1386" s="10"/>
      <c r="I1386" s="434" t="s">
        <v>35</v>
      </c>
      <c r="J1386" s="435"/>
      <c r="K1386" s="448">
        <v>0.11</v>
      </c>
      <c r="L1386" s="449"/>
      <c r="M1386" s="23">
        <f>K1386*12*I1358</f>
        <v>660.39600000000007</v>
      </c>
    </row>
    <row r="1387" spans="1:13">
      <c r="A1387" s="36" t="s">
        <v>36</v>
      </c>
      <c r="B1387" s="37"/>
      <c r="C1387" s="38"/>
      <c r="D1387" s="38"/>
      <c r="E1387" s="38"/>
      <c r="F1387" s="38"/>
      <c r="G1387" s="38"/>
      <c r="H1387" s="10"/>
      <c r="I1387" s="39"/>
      <c r="J1387" s="12"/>
      <c r="K1387" s="163"/>
      <c r="L1387" s="146"/>
      <c r="M1387" s="23"/>
    </row>
    <row r="1388" spans="1:13">
      <c r="A1388" s="36" t="s">
        <v>37</v>
      </c>
      <c r="B1388" s="37"/>
      <c r="C1388" s="38"/>
      <c r="D1388" s="38"/>
      <c r="E1388" s="38"/>
      <c r="F1388" s="38"/>
      <c r="G1388" s="38"/>
      <c r="H1388" s="10"/>
      <c r="I1388" s="434" t="s">
        <v>19</v>
      </c>
      <c r="J1388" s="435"/>
      <c r="K1388" s="448">
        <v>0.03</v>
      </c>
      <c r="L1388" s="449"/>
      <c r="M1388" s="23">
        <f>K1388*12*I1358</f>
        <v>180.108</v>
      </c>
    </row>
    <row r="1389" spans="1:13">
      <c r="A1389" s="42" t="s">
        <v>168</v>
      </c>
      <c r="B1389" s="37"/>
      <c r="C1389" s="38"/>
      <c r="D1389" s="38"/>
      <c r="E1389" s="38"/>
      <c r="F1389" s="38"/>
      <c r="G1389" s="38"/>
      <c r="H1389" s="10"/>
      <c r="I1389" s="434" t="s">
        <v>19</v>
      </c>
      <c r="J1389" s="435"/>
      <c r="K1389" s="436">
        <v>0.03</v>
      </c>
      <c r="L1389" s="437"/>
      <c r="M1389" s="21">
        <f>K1389*12*I1358</f>
        <v>180.108</v>
      </c>
    </row>
    <row r="1390" spans="1:13" ht="15.75">
      <c r="A1390" s="438" t="s">
        <v>169</v>
      </c>
      <c r="B1390" s="439"/>
      <c r="C1390" s="439"/>
      <c r="D1390" s="439"/>
      <c r="E1390" s="439"/>
      <c r="F1390" s="439"/>
      <c r="G1390" s="439"/>
      <c r="H1390" s="440"/>
      <c r="I1390" s="198" t="s">
        <v>55</v>
      </c>
      <c r="J1390" s="29"/>
      <c r="K1390" s="441">
        <v>0.17</v>
      </c>
      <c r="L1390" s="442"/>
      <c r="M1390" s="35">
        <f>K1390*12*I1358</f>
        <v>1020.6120000000001</v>
      </c>
    </row>
    <row r="1391" spans="1:13" ht="16.5" thickBot="1">
      <c r="A1391" s="443" t="s">
        <v>39</v>
      </c>
      <c r="B1391" s="444"/>
      <c r="C1391" s="444"/>
      <c r="D1391" s="444"/>
      <c r="E1391" s="444"/>
      <c r="F1391" s="444"/>
      <c r="G1391" s="444"/>
      <c r="H1391" s="445"/>
      <c r="I1391" s="2"/>
      <c r="J1391" s="4"/>
      <c r="K1391" s="446">
        <f>2.5+3.1</f>
        <v>5.6</v>
      </c>
      <c r="L1391" s="447"/>
      <c r="M1391" s="48">
        <f>K1391*12*I1358</f>
        <v>33620.159999999996</v>
      </c>
    </row>
    <row r="1392" spans="1:13" ht="15.75" thickBot="1">
      <c r="A1392" s="424" t="s">
        <v>40</v>
      </c>
      <c r="B1392" s="425"/>
      <c r="C1392" s="425"/>
      <c r="D1392" s="425"/>
      <c r="E1392" s="425"/>
      <c r="F1392" s="425"/>
      <c r="G1392" s="425"/>
      <c r="H1392" s="426"/>
      <c r="I1392" s="199"/>
      <c r="J1392" s="200"/>
      <c r="K1392" s="427">
        <f>K1360+K1361+K1365+K1368+K1390+K1382+K1391</f>
        <v>20.9</v>
      </c>
      <c r="L1392" s="428"/>
      <c r="M1392" s="106">
        <f>M1358+M1365+M1368+M1382+M1390+M1391</f>
        <v>125475.23999999999</v>
      </c>
    </row>
    <row r="1393" spans="1:13" ht="15.75" thickBot="1">
      <c r="A1393" s="134" t="s">
        <v>77</v>
      </c>
      <c r="B1393" s="135"/>
      <c r="C1393" s="135"/>
      <c r="D1393" s="135"/>
      <c r="E1393" s="135"/>
      <c r="F1393" s="135"/>
      <c r="G1393" s="135"/>
      <c r="H1393" s="136"/>
      <c r="I1393" s="199"/>
      <c r="J1393" s="200"/>
      <c r="K1393" s="427">
        <v>27.67</v>
      </c>
      <c r="L1393" s="428"/>
      <c r="M1393" s="106">
        <f>M1394+M1395</f>
        <v>166119.61199999999</v>
      </c>
    </row>
    <row r="1394" spans="1:13">
      <c r="A1394" s="429" t="s">
        <v>78</v>
      </c>
      <c r="B1394" s="430"/>
      <c r="C1394" s="430"/>
      <c r="D1394" s="430"/>
      <c r="E1394" s="430"/>
      <c r="F1394" s="430"/>
      <c r="G1394" s="430"/>
      <c r="H1394" s="431"/>
      <c r="I1394" s="78"/>
      <c r="J1394" s="105"/>
      <c r="K1394" s="488">
        <v>22.59</v>
      </c>
      <c r="L1394" s="489"/>
      <c r="M1394" s="80">
        <f>K1394*12*I1358</f>
        <v>135621.32399999999</v>
      </c>
    </row>
    <row r="1395" spans="1:13" ht="15.75" thickBot="1">
      <c r="A1395" s="191" t="s">
        <v>79</v>
      </c>
      <c r="B1395" s="192"/>
      <c r="C1395" s="192"/>
      <c r="D1395" s="192"/>
      <c r="E1395" s="192"/>
      <c r="F1395" s="192"/>
      <c r="G1395" s="192"/>
      <c r="H1395" s="193"/>
      <c r="I1395" s="201"/>
      <c r="J1395" s="202"/>
      <c r="K1395" s="490">
        <v>5.08</v>
      </c>
      <c r="L1395" s="491"/>
      <c r="M1395" s="86">
        <f>K1395*12*I1358</f>
        <v>30498.288</v>
      </c>
    </row>
    <row r="1396" spans="1:13">
      <c r="A1396" s="499" t="s">
        <v>43</v>
      </c>
      <c r="B1396" s="500"/>
      <c r="C1396" s="500"/>
      <c r="D1396" s="500"/>
      <c r="E1396" s="500"/>
      <c r="F1396" s="500"/>
      <c r="G1396" s="500"/>
      <c r="H1396" s="501"/>
      <c r="I1396" s="15"/>
      <c r="J1396" s="16"/>
      <c r="K1396" s="502">
        <v>1.39</v>
      </c>
      <c r="L1396" s="503"/>
      <c r="M1396" s="21">
        <f>K1396*12*I1358</f>
        <v>8345.0040000000008</v>
      </c>
    </row>
    <row r="1397" spans="1:13">
      <c r="A1397" s="143" t="s">
        <v>48</v>
      </c>
      <c r="B1397" s="144"/>
      <c r="C1397" s="144"/>
      <c r="D1397" s="144"/>
      <c r="E1397" s="144"/>
      <c r="F1397" s="144"/>
      <c r="G1397" s="144"/>
      <c r="H1397" s="145"/>
      <c r="I1397" s="34"/>
      <c r="J1397" s="29"/>
      <c r="K1397" s="486">
        <v>0</v>
      </c>
      <c r="L1397" s="487"/>
      <c r="M1397" s="21">
        <f>K1397*I1358*12</f>
        <v>0</v>
      </c>
    </row>
    <row r="1398" spans="1:13" ht="15.75">
      <c r="A1398" s="140" t="s">
        <v>45</v>
      </c>
      <c r="B1398" s="141"/>
      <c r="C1398" s="141"/>
      <c r="D1398" s="141"/>
      <c r="E1398" s="141"/>
      <c r="F1398" s="141"/>
      <c r="G1398" s="141"/>
      <c r="H1398" s="142"/>
      <c r="I1398" s="34"/>
      <c r="J1398" s="29"/>
      <c r="K1398" s="486">
        <v>0.19</v>
      </c>
      <c r="L1398" s="487"/>
      <c r="M1398" s="21">
        <f>K1398*12*I1358</f>
        <v>1140.6840000000002</v>
      </c>
    </row>
    <row r="1399" spans="1:13" ht="16.5" thickBot="1">
      <c r="A1399" s="137" t="s">
        <v>46</v>
      </c>
      <c r="B1399" s="138"/>
      <c r="C1399" s="138"/>
      <c r="D1399" s="138"/>
      <c r="E1399" s="138"/>
      <c r="F1399" s="138"/>
      <c r="G1399" s="138"/>
      <c r="H1399" s="139"/>
      <c r="I1399" s="3"/>
      <c r="J1399" s="4"/>
      <c r="K1399" s="446">
        <v>0.91</v>
      </c>
      <c r="L1399" s="447"/>
      <c r="M1399" s="23">
        <f>K1399*12*I1358</f>
        <v>5463.2759999999998</v>
      </c>
    </row>
    <row r="1400" spans="1:13" ht="15.75" thickBot="1">
      <c r="A1400" s="424" t="s">
        <v>47</v>
      </c>
      <c r="B1400" s="425"/>
      <c r="C1400" s="425"/>
      <c r="D1400" s="425"/>
      <c r="E1400" s="425"/>
      <c r="F1400" s="425"/>
      <c r="G1400" s="425"/>
      <c r="H1400" s="426"/>
      <c r="I1400" s="199"/>
      <c r="J1400" s="200"/>
      <c r="K1400" s="427">
        <f>K1392+K1396+K1394+K1397+K1398+K1399+K1395</f>
        <v>51.059999999999988</v>
      </c>
      <c r="L1400" s="428"/>
      <c r="M1400" s="106">
        <f>M1392+M1394+M1396+M1397+M1398+M1399+M1395</f>
        <v>306543.81599999999</v>
      </c>
    </row>
    <row r="1401" spans="1:13">
      <c r="M1401" s="1"/>
    </row>
    <row r="1402" spans="1:13">
      <c r="A1402" s="481" t="s">
        <v>0</v>
      </c>
      <c r="B1402" s="481"/>
      <c r="C1402" s="481"/>
      <c r="D1402" s="481"/>
      <c r="E1402" s="481"/>
      <c r="F1402" s="481"/>
      <c r="G1402" s="481"/>
      <c r="H1402" s="481"/>
      <c r="I1402" s="481"/>
      <c r="J1402" s="481"/>
      <c r="K1402" s="481"/>
      <c r="L1402" s="481"/>
      <c r="M1402" s="1"/>
    </row>
    <row r="1403" spans="1:13">
      <c r="A1403" s="482" t="s">
        <v>1</v>
      </c>
      <c r="B1403" s="482"/>
      <c r="C1403" s="482"/>
      <c r="D1403" s="482"/>
      <c r="E1403" s="482"/>
      <c r="F1403" s="482"/>
      <c r="G1403" s="482"/>
      <c r="H1403" s="482"/>
      <c r="I1403" s="482"/>
      <c r="J1403" s="482"/>
      <c r="K1403" s="482"/>
      <c r="L1403" s="482"/>
      <c r="M1403" s="482"/>
    </row>
    <row r="1404" spans="1:13">
      <c r="A1404" s="483" t="s">
        <v>219</v>
      </c>
      <c r="B1404" s="483"/>
      <c r="C1404" s="483"/>
      <c r="D1404" s="483"/>
      <c r="E1404" s="483"/>
      <c r="F1404" s="483"/>
      <c r="G1404" s="483"/>
      <c r="H1404" s="483"/>
      <c r="I1404" s="483"/>
      <c r="J1404" s="483"/>
      <c r="K1404" s="483"/>
      <c r="L1404" s="483"/>
      <c r="M1404" s="483"/>
    </row>
    <row r="1405" spans="1:13">
      <c r="A1405" s="2"/>
      <c r="B1405" s="3"/>
      <c r="C1405" s="3" t="s">
        <v>2</v>
      </c>
      <c r="D1405" s="3"/>
      <c r="E1405" s="3"/>
      <c r="F1405" s="3"/>
      <c r="G1405" s="3"/>
      <c r="H1405" s="4"/>
      <c r="I1405" s="3" t="s">
        <v>3</v>
      </c>
      <c r="J1405" s="4"/>
      <c r="K1405" s="5" t="s">
        <v>4</v>
      </c>
      <c r="L1405" s="6"/>
      <c r="M1405" s="7"/>
    </row>
    <row r="1406" spans="1:13">
      <c r="A1406" s="8"/>
      <c r="B1406" s="9"/>
      <c r="C1406" s="9"/>
      <c r="D1406" s="9"/>
      <c r="E1406" s="9"/>
      <c r="F1406" s="9"/>
      <c r="G1406" s="9"/>
      <c r="H1406" s="10"/>
      <c r="I1406" s="9"/>
      <c r="J1406" s="10"/>
      <c r="K1406" s="11" t="s">
        <v>5</v>
      </c>
      <c r="L1406" s="12"/>
      <c r="M1406" s="13" t="s">
        <v>6</v>
      </c>
    </row>
    <row r="1407" spans="1:13">
      <c r="A1407" s="14"/>
      <c r="B1407" s="15"/>
      <c r="C1407" s="15"/>
      <c r="D1407" s="15"/>
      <c r="E1407" s="15"/>
      <c r="F1407" s="15"/>
      <c r="G1407" s="15"/>
      <c r="H1407" s="16"/>
      <c r="I1407" s="472" t="s">
        <v>7</v>
      </c>
      <c r="J1407" s="473"/>
      <c r="K1407" s="15" t="s">
        <v>8</v>
      </c>
      <c r="L1407" s="16"/>
      <c r="M1407" s="17" t="s">
        <v>9</v>
      </c>
    </row>
    <row r="1408" spans="1:13">
      <c r="A1408" s="474" t="s">
        <v>159</v>
      </c>
      <c r="B1408" s="475"/>
      <c r="C1408" s="475"/>
      <c r="D1408" s="475"/>
      <c r="E1408" s="475"/>
      <c r="F1408" s="475"/>
      <c r="G1408" s="475"/>
      <c r="H1408" s="476"/>
      <c r="I1408" s="477">
        <v>379.3</v>
      </c>
      <c r="J1408" s="478"/>
      <c r="K1408" s="479">
        <f>K1410+K1411</f>
        <v>9.75</v>
      </c>
      <c r="L1408" s="480"/>
      <c r="M1408" s="21">
        <f>M1410+M1411</f>
        <v>44378.1</v>
      </c>
    </row>
    <row r="1409" spans="1:13">
      <c r="A1409" s="22" t="s">
        <v>10</v>
      </c>
      <c r="F1409" s="9"/>
      <c r="H1409" s="10"/>
      <c r="J1409" s="10"/>
      <c r="L1409" s="10"/>
      <c r="M1409" s="23"/>
    </row>
    <row r="1410" spans="1:13">
      <c r="A1410" s="22" t="s">
        <v>11</v>
      </c>
      <c r="F1410" s="9"/>
      <c r="H1410" s="10"/>
      <c r="J1410" s="10"/>
      <c r="K1410" s="450">
        <v>5.36</v>
      </c>
      <c r="L1410" s="451"/>
      <c r="M1410" s="23">
        <f>K1410*I1408*12</f>
        <v>24396.576000000001</v>
      </c>
    </row>
    <row r="1411" spans="1:13">
      <c r="A1411" s="22" t="s">
        <v>12</v>
      </c>
      <c r="B1411" s="24"/>
      <c r="C1411" s="24"/>
      <c r="D1411" s="24"/>
      <c r="E1411" s="24"/>
      <c r="F1411" s="25"/>
      <c r="G1411" s="24"/>
      <c r="H1411" s="26"/>
      <c r="J1411" s="10"/>
      <c r="K1411" s="450">
        <v>4.3899999999999997</v>
      </c>
      <c r="L1411" s="451"/>
      <c r="M1411" s="23">
        <f>K1411*I1408*12</f>
        <v>19981.523999999998</v>
      </c>
    </row>
    <row r="1412" spans="1:13">
      <c r="A1412" s="131"/>
      <c r="B1412" s="47"/>
      <c r="C1412" s="47"/>
      <c r="D1412" s="47"/>
      <c r="E1412" s="47"/>
      <c r="F1412" s="47"/>
      <c r="G1412" s="47"/>
      <c r="H1412" s="27"/>
      <c r="I1412" s="15"/>
      <c r="J1412" s="16"/>
      <c r="K1412" s="15"/>
      <c r="L1412" s="16"/>
      <c r="M1412" s="21"/>
    </row>
    <row r="1413" spans="1:13">
      <c r="A1413" s="464" t="s">
        <v>13</v>
      </c>
      <c r="B1413" s="465"/>
      <c r="C1413" s="465"/>
      <c r="D1413" s="465"/>
      <c r="E1413" s="465"/>
      <c r="F1413" s="465"/>
      <c r="G1413" s="465"/>
      <c r="H1413" s="466"/>
      <c r="I1413" s="89" t="s">
        <v>14</v>
      </c>
      <c r="J1413" s="88"/>
      <c r="K1413" s="9"/>
      <c r="L1413" s="10"/>
      <c r="M1413" s="23"/>
    </row>
    <row r="1414" spans="1:13">
      <c r="A1414" s="8"/>
      <c r="B1414" s="9"/>
      <c r="C1414" s="9"/>
      <c r="D1414" s="9"/>
      <c r="E1414" s="9"/>
      <c r="F1414" s="9"/>
      <c r="G1414" s="9"/>
      <c r="H1414" s="10"/>
      <c r="I1414" s="89" t="s">
        <v>15</v>
      </c>
      <c r="J1414" s="88"/>
      <c r="K1414" s="9"/>
      <c r="L1414" s="10"/>
      <c r="M1414" s="23"/>
    </row>
    <row r="1415" spans="1:13">
      <c r="A1415" s="8"/>
      <c r="B1415" s="9"/>
      <c r="C1415" s="9"/>
      <c r="D1415" s="9"/>
      <c r="E1415" s="9"/>
      <c r="F1415" s="9"/>
      <c r="G1415" s="9"/>
      <c r="H1415" s="10"/>
      <c r="I1415" s="89" t="s">
        <v>16</v>
      </c>
      <c r="J1415" s="88"/>
      <c r="K1415" s="462">
        <v>1.31</v>
      </c>
      <c r="L1415" s="463"/>
      <c r="M1415" s="23">
        <f>K1415*12*I1408</f>
        <v>5962.5960000000005</v>
      </c>
    </row>
    <row r="1416" spans="1:13">
      <c r="A1416" s="8"/>
      <c r="B1416" s="9"/>
      <c r="C1416" s="9"/>
      <c r="D1416" s="9"/>
      <c r="E1416" s="9"/>
      <c r="F1416" s="9"/>
      <c r="G1416" s="9"/>
      <c r="H1416" s="10"/>
      <c r="I1416" s="89" t="s">
        <v>17</v>
      </c>
      <c r="J1416" s="88"/>
      <c r="K1416" s="9"/>
      <c r="L1416" s="10"/>
      <c r="M1416" s="23"/>
    </row>
    <row r="1417" spans="1:13">
      <c r="A1417" s="14"/>
      <c r="B1417" s="15"/>
      <c r="C1417" s="15"/>
      <c r="D1417" s="15"/>
      <c r="E1417" s="15"/>
      <c r="F1417" s="15"/>
      <c r="G1417" s="15"/>
      <c r="H1417" s="16"/>
      <c r="I1417" s="90" t="s">
        <v>18</v>
      </c>
      <c r="J1417" s="91"/>
      <c r="K1417" s="15"/>
      <c r="L1417" s="16"/>
      <c r="M1417" s="21"/>
    </row>
    <row r="1418" spans="1:13">
      <c r="A1418" s="474" t="s">
        <v>67</v>
      </c>
      <c r="B1418" s="475"/>
      <c r="C1418" s="475"/>
      <c r="D1418" s="475"/>
      <c r="E1418" s="475"/>
      <c r="F1418" s="475"/>
      <c r="G1418" s="475"/>
      <c r="H1418" s="476"/>
      <c r="I1418" s="28" t="s">
        <v>19</v>
      </c>
      <c r="J1418" s="29"/>
      <c r="K1418" s="486">
        <v>1.32</v>
      </c>
      <c r="L1418" s="487"/>
      <c r="M1418" s="30">
        <f>K1418*12*I1408</f>
        <v>6008.1120000000001</v>
      </c>
    </row>
    <row r="1419" spans="1:13" ht="15.75">
      <c r="A1419" s="438" t="s">
        <v>28</v>
      </c>
      <c r="B1419" s="439"/>
      <c r="C1419" s="439"/>
      <c r="D1419" s="439"/>
      <c r="E1419" s="439"/>
      <c r="F1419" s="439"/>
      <c r="G1419" s="439"/>
      <c r="H1419" s="440"/>
      <c r="I1419" s="34"/>
      <c r="J1419" s="29"/>
      <c r="K1419" s="486">
        <f>K1420+K1421+K1423+K1425+K1426</f>
        <v>2.1599999999999993</v>
      </c>
      <c r="L1419" s="487"/>
      <c r="M1419" s="35">
        <f>M1420+M1421+M1423+M1425+M1426</f>
        <v>9831.4560000000001</v>
      </c>
    </row>
    <row r="1420" spans="1:13">
      <c r="A1420" s="36" t="s">
        <v>56</v>
      </c>
      <c r="B1420" s="37"/>
      <c r="C1420" s="38"/>
      <c r="D1420" s="38"/>
      <c r="E1420" s="38"/>
      <c r="F1420" s="38"/>
      <c r="G1420" s="38"/>
      <c r="H1420" s="10"/>
      <c r="I1420" s="434" t="s">
        <v>30</v>
      </c>
      <c r="J1420" s="435"/>
      <c r="K1420" s="457">
        <v>0.59</v>
      </c>
      <c r="L1420" s="458"/>
      <c r="M1420" s="23">
        <f>K1420*12*I1408</f>
        <v>2685.444</v>
      </c>
    </row>
    <row r="1421" spans="1:13">
      <c r="A1421" s="36" t="s">
        <v>31</v>
      </c>
      <c r="B1421" s="37"/>
      <c r="C1421" s="38"/>
      <c r="D1421" s="38"/>
      <c r="E1421" s="38"/>
      <c r="F1421" s="38"/>
      <c r="G1421" s="38"/>
      <c r="H1421" s="10"/>
      <c r="I1421" s="434" t="s">
        <v>57</v>
      </c>
      <c r="J1421" s="435"/>
      <c r="K1421" s="448">
        <v>1.4</v>
      </c>
      <c r="L1421" s="449"/>
      <c r="M1421" s="23">
        <f>K1421*12*I1408</f>
        <v>6372.2399999999989</v>
      </c>
    </row>
    <row r="1422" spans="1:13">
      <c r="A1422" s="36" t="s">
        <v>33</v>
      </c>
      <c r="B1422" s="37"/>
      <c r="C1422" s="38"/>
      <c r="D1422" s="38"/>
      <c r="E1422" s="38"/>
      <c r="F1422" s="38"/>
      <c r="G1422" s="38"/>
      <c r="H1422" s="10"/>
      <c r="I1422" s="39"/>
      <c r="J1422" s="12"/>
      <c r="K1422" s="163"/>
      <c r="L1422" s="146"/>
      <c r="M1422" s="23"/>
    </row>
    <row r="1423" spans="1:13">
      <c r="A1423" s="36" t="s">
        <v>34</v>
      </c>
      <c r="B1423" s="37"/>
      <c r="C1423" s="38"/>
      <c r="D1423" s="38"/>
      <c r="E1423" s="38"/>
      <c r="F1423" s="38"/>
      <c r="G1423" s="38"/>
      <c r="H1423" s="10"/>
      <c r="I1423" s="434" t="s">
        <v>35</v>
      </c>
      <c r="J1423" s="435"/>
      <c r="K1423" s="448">
        <v>0.11</v>
      </c>
      <c r="L1423" s="449"/>
      <c r="M1423" s="23">
        <f>K1423*12*I1408</f>
        <v>500.67600000000004</v>
      </c>
    </row>
    <row r="1424" spans="1:13">
      <c r="A1424" s="36" t="s">
        <v>36</v>
      </c>
      <c r="B1424" s="37"/>
      <c r="C1424" s="38"/>
      <c r="D1424" s="38"/>
      <c r="E1424" s="38"/>
      <c r="F1424" s="38"/>
      <c r="G1424" s="38"/>
      <c r="H1424" s="10"/>
      <c r="I1424" s="39"/>
      <c r="J1424" s="12"/>
      <c r="K1424" s="163"/>
      <c r="L1424" s="146"/>
      <c r="M1424" s="23"/>
    </row>
    <row r="1425" spans="1:13">
      <c r="A1425" s="36" t="s">
        <v>37</v>
      </c>
      <c r="B1425" s="37"/>
      <c r="C1425" s="38"/>
      <c r="D1425" s="38"/>
      <c r="E1425" s="38"/>
      <c r="F1425" s="38"/>
      <c r="G1425" s="38"/>
      <c r="H1425" s="10"/>
      <c r="I1425" s="434" t="s">
        <v>19</v>
      </c>
      <c r="J1425" s="435"/>
      <c r="K1425" s="448">
        <v>0.03</v>
      </c>
      <c r="L1425" s="449"/>
      <c r="M1425" s="23">
        <f>K1425*12*I1408</f>
        <v>136.548</v>
      </c>
    </row>
    <row r="1426" spans="1:13">
      <c r="A1426" s="42" t="s">
        <v>168</v>
      </c>
      <c r="B1426" s="37"/>
      <c r="C1426" s="38"/>
      <c r="D1426" s="38"/>
      <c r="E1426" s="38"/>
      <c r="F1426" s="38"/>
      <c r="G1426" s="38"/>
      <c r="H1426" s="10"/>
      <c r="I1426" s="434" t="s">
        <v>19</v>
      </c>
      <c r="J1426" s="435"/>
      <c r="K1426" s="436">
        <v>0.03</v>
      </c>
      <c r="L1426" s="437"/>
      <c r="M1426" s="21">
        <f>K1426*12*I1408</f>
        <v>136.548</v>
      </c>
    </row>
    <row r="1427" spans="1:13" ht="15.75">
      <c r="A1427" s="438" t="s">
        <v>169</v>
      </c>
      <c r="B1427" s="439"/>
      <c r="C1427" s="439"/>
      <c r="D1427" s="439"/>
      <c r="E1427" s="439"/>
      <c r="F1427" s="439"/>
      <c r="G1427" s="439"/>
      <c r="H1427" s="440"/>
      <c r="I1427" s="198" t="s">
        <v>55</v>
      </c>
      <c r="J1427" s="29"/>
      <c r="K1427" s="441">
        <v>0.17</v>
      </c>
      <c r="L1427" s="442"/>
      <c r="M1427" s="35">
        <f>K1427*12*I1408</f>
        <v>773.77200000000005</v>
      </c>
    </row>
    <row r="1428" spans="1:13" ht="16.5" thickBot="1">
      <c r="A1428" s="443" t="s">
        <v>39</v>
      </c>
      <c r="B1428" s="444"/>
      <c r="C1428" s="444"/>
      <c r="D1428" s="444"/>
      <c r="E1428" s="444"/>
      <c r="F1428" s="444"/>
      <c r="G1428" s="444"/>
      <c r="H1428" s="445"/>
      <c r="I1428" s="2"/>
      <c r="J1428" s="4"/>
      <c r="K1428" s="446">
        <f>2.5+3.1</f>
        <v>5.6</v>
      </c>
      <c r="L1428" s="447"/>
      <c r="M1428" s="48">
        <f>K1428*12*I1408</f>
        <v>25488.959999999995</v>
      </c>
    </row>
    <row r="1429" spans="1:13" ht="15.75" thickBot="1">
      <c r="A1429" s="424" t="s">
        <v>40</v>
      </c>
      <c r="B1429" s="425"/>
      <c r="C1429" s="425"/>
      <c r="D1429" s="425"/>
      <c r="E1429" s="425"/>
      <c r="F1429" s="425"/>
      <c r="G1429" s="425"/>
      <c r="H1429" s="426"/>
      <c r="I1429" s="199"/>
      <c r="J1429" s="200"/>
      <c r="K1429" s="427">
        <f>K1410+K1411+K1415+K1427+K1419+K1428</f>
        <v>18.990000000000002</v>
      </c>
      <c r="L1429" s="428"/>
      <c r="M1429" s="106">
        <f>M1408+M1415+M1419+M1427+M1428</f>
        <v>86434.883999999991</v>
      </c>
    </row>
    <row r="1430" spans="1:13" ht="15.75">
      <c r="A1430" s="140" t="s">
        <v>44</v>
      </c>
      <c r="B1430" s="141"/>
      <c r="C1430" s="141"/>
      <c r="D1430" s="141"/>
      <c r="E1430" s="141"/>
      <c r="F1430" s="141"/>
      <c r="G1430" s="141"/>
      <c r="H1430" s="142"/>
      <c r="I1430" s="34"/>
      <c r="J1430" s="29"/>
      <c r="K1430" s="486">
        <v>0.04</v>
      </c>
      <c r="L1430" s="487"/>
      <c r="M1430" s="21">
        <f>K1430*12*I1408</f>
        <v>182.06399999999999</v>
      </c>
    </row>
    <row r="1431" spans="1:13" ht="15.75">
      <c r="A1431" s="140" t="s">
        <v>45</v>
      </c>
      <c r="B1431" s="141"/>
      <c r="C1431" s="141"/>
      <c r="D1431" s="141"/>
      <c r="E1431" s="141"/>
      <c r="F1431" s="141"/>
      <c r="G1431" s="141"/>
      <c r="H1431" s="142"/>
      <c r="I1431" s="34"/>
      <c r="J1431" s="29"/>
      <c r="K1431" s="486">
        <v>0.05</v>
      </c>
      <c r="L1431" s="487"/>
      <c r="M1431" s="21">
        <f>K1431*12*I1408</f>
        <v>227.58000000000004</v>
      </c>
    </row>
    <row r="1432" spans="1:13" ht="16.5" thickBot="1">
      <c r="A1432" s="137" t="s">
        <v>46</v>
      </c>
      <c r="B1432" s="138"/>
      <c r="C1432" s="138"/>
      <c r="D1432" s="138"/>
      <c r="E1432" s="138"/>
      <c r="F1432" s="138"/>
      <c r="G1432" s="138"/>
      <c r="H1432" s="139"/>
      <c r="I1432" s="3"/>
      <c r="J1432" s="4"/>
      <c r="K1432" s="446">
        <v>0.04</v>
      </c>
      <c r="L1432" s="447"/>
      <c r="M1432" s="23">
        <f>K1432*12*I1408</f>
        <v>182.06399999999999</v>
      </c>
    </row>
    <row r="1433" spans="1:13" ht="15.75" thickBot="1">
      <c r="A1433" s="424" t="s">
        <v>47</v>
      </c>
      <c r="B1433" s="425"/>
      <c r="C1433" s="425"/>
      <c r="D1433" s="425"/>
      <c r="E1433" s="425"/>
      <c r="F1433" s="425"/>
      <c r="G1433" s="425"/>
      <c r="H1433" s="426"/>
      <c r="I1433" s="199"/>
      <c r="J1433" s="200"/>
      <c r="K1433" s="427">
        <f>K1429+K1430+K1431+K1432</f>
        <v>19.12</v>
      </c>
      <c r="L1433" s="428"/>
      <c r="M1433" s="106">
        <f>M1429+M1430+M1431+M1432</f>
        <v>87026.59199999999</v>
      </c>
    </row>
    <row r="1434" spans="1:13">
      <c r="M1434" s="1"/>
    </row>
    <row r="1435" spans="1:13">
      <c r="A1435" s="481" t="s">
        <v>0</v>
      </c>
      <c r="B1435" s="481"/>
      <c r="C1435" s="481"/>
      <c r="D1435" s="481"/>
      <c r="E1435" s="481"/>
      <c r="F1435" s="481"/>
      <c r="G1435" s="481"/>
      <c r="H1435" s="481"/>
      <c r="I1435" s="481"/>
      <c r="J1435" s="481"/>
      <c r="K1435" s="481"/>
      <c r="L1435" s="481"/>
      <c r="M1435" s="1"/>
    </row>
    <row r="1436" spans="1:13">
      <c r="A1436" s="482" t="s">
        <v>1</v>
      </c>
      <c r="B1436" s="482"/>
      <c r="C1436" s="482"/>
      <c r="D1436" s="482"/>
      <c r="E1436" s="482"/>
      <c r="F1436" s="482"/>
      <c r="G1436" s="482"/>
      <c r="H1436" s="482"/>
      <c r="I1436" s="482"/>
      <c r="J1436" s="482"/>
      <c r="K1436" s="482"/>
      <c r="L1436" s="482"/>
      <c r="M1436" s="482"/>
    </row>
    <row r="1437" spans="1:13">
      <c r="A1437" s="483" t="s">
        <v>220</v>
      </c>
      <c r="B1437" s="483"/>
      <c r="C1437" s="483"/>
      <c r="D1437" s="483"/>
      <c r="E1437" s="483"/>
      <c r="F1437" s="483"/>
      <c r="G1437" s="483"/>
      <c r="H1437" s="483"/>
      <c r="I1437" s="483"/>
      <c r="J1437" s="483"/>
      <c r="K1437" s="483"/>
      <c r="L1437" s="483"/>
      <c r="M1437" s="483"/>
    </row>
    <row r="1438" spans="1:13">
      <c r="A1438" s="2"/>
      <c r="B1438" s="3"/>
      <c r="C1438" s="3" t="s">
        <v>2</v>
      </c>
      <c r="D1438" s="3"/>
      <c r="E1438" s="3"/>
      <c r="F1438" s="3"/>
      <c r="G1438" s="3"/>
      <c r="H1438" s="4"/>
      <c r="I1438" s="3" t="s">
        <v>3</v>
      </c>
      <c r="J1438" s="4"/>
      <c r="K1438" s="5" t="s">
        <v>4</v>
      </c>
      <c r="L1438" s="6"/>
      <c r="M1438" s="7"/>
    </row>
    <row r="1439" spans="1:13">
      <c r="A1439" s="8"/>
      <c r="B1439" s="9"/>
      <c r="C1439" s="9"/>
      <c r="D1439" s="9"/>
      <c r="E1439" s="9"/>
      <c r="F1439" s="9"/>
      <c r="G1439" s="9"/>
      <c r="H1439" s="10"/>
      <c r="I1439" s="9"/>
      <c r="J1439" s="10"/>
      <c r="K1439" s="11" t="s">
        <v>5</v>
      </c>
      <c r="L1439" s="12"/>
      <c r="M1439" s="13" t="s">
        <v>6</v>
      </c>
    </row>
    <row r="1440" spans="1:13">
      <c r="A1440" s="14"/>
      <c r="B1440" s="15"/>
      <c r="C1440" s="15"/>
      <c r="D1440" s="15"/>
      <c r="E1440" s="15"/>
      <c r="F1440" s="15"/>
      <c r="G1440" s="15"/>
      <c r="H1440" s="16"/>
      <c r="I1440" s="472" t="s">
        <v>7</v>
      </c>
      <c r="J1440" s="473"/>
      <c r="K1440" s="15" t="s">
        <v>8</v>
      </c>
      <c r="L1440" s="16"/>
      <c r="M1440" s="17" t="s">
        <v>9</v>
      </c>
    </row>
    <row r="1441" spans="1:13">
      <c r="A1441" s="474" t="s">
        <v>159</v>
      </c>
      <c r="B1441" s="475"/>
      <c r="C1441" s="475"/>
      <c r="D1441" s="475"/>
      <c r="E1441" s="475"/>
      <c r="F1441" s="475"/>
      <c r="G1441" s="475"/>
      <c r="H1441" s="476"/>
      <c r="I1441" s="477">
        <v>447.2</v>
      </c>
      <c r="J1441" s="478"/>
      <c r="K1441" s="479">
        <f>K1443+K1444</f>
        <v>9.75</v>
      </c>
      <c r="L1441" s="480"/>
      <c r="M1441" s="21">
        <f>M1443+M1444</f>
        <v>52322.400000000001</v>
      </c>
    </row>
    <row r="1442" spans="1:13">
      <c r="A1442" s="22" t="s">
        <v>10</v>
      </c>
      <c r="F1442" s="9"/>
      <c r="H1442" s="10"/>
      <c r="J1442" s="10"/>
      <c r="L1442" s="10"/>
      <c r="M1442" s="23"/>
    </row>
    <row r="1443" spans="1:13">
      <c r="A1443" s="22" t="s">
        <v>11</v>
      </c>
      <c r="F1443" s="9"/>
      <c r="H1443" s="10"/>
      <c r="J1443" s="10"/>
      <c r="K1443" s="450">
        <v>5.36</v>
      </c>
      <c r="L1443" s="451"/>
      <c r="M1443" s="23">
        <f>K1443*I1441*12</f>
        <v>28763.904000000002</v>
      </c>
    </row>
    <row r="1444" spans="1:13">
      <c r="A1444" s="22" t="s">
        <v>12</v>
      </c>
      <c r="B1444" s="24"/>
      <c r="C1444" s="24"/>
      <c r="D1444" s="24"/>
      <c r="E1444" s="24"/>
      <c r="F1444" s="25"/>
      <c r="G1444" s="24"/>
      <c r="H1444" s="26"/>
      <c r="J1444" s="10"/>
      <c r="K1444" s="450">
        <v>4.3899999999999997</v>
      </c>
      <c r="L1444" s="451"/>
      <c r="M1444" s="23">
        <f>K1444*I1441*12</f>
        <v>23558.495999999999</v>
      </c>
    </row>
    <row r="1445" spans="1:13">
      <c r="A1445" s="131"/>
      <c r="B1445" s="47"/>
      <c r="C1445" s="47"/>
      <c r="D1445" s="47"/>
      <c r="E1445" s="47"/>
      <c r="F1445" s="47"/>
      <c r="G1445" s="47"/>
      <c r="H1445" s="27"/>
      <c r="I1445" s="15"/>
      <c r="J1445" s="16"/>
      <c r="K1445" s="15"/>
      <c r="L1445" s="16"/>
      <c r="M1445" s="21"/>
    </row>
    <row r="1446" spans="1:13">
      <c r="A1446" s="464" t="s">
        <v>13</v>
      </c>
      <c r="B1446" s="465"/>
      <c r="C1446" s="465"/>
      <c r="D1446" s="465"/>
      <c r="E1446" s="465"/>
      <c r="F1446" s="465"/>
      <c r="G1446" s="465"/>
      <c r="H1446" s="466"/>
      <c r="I1446" s="89" t="s">
        <v>14</v>
      </c>
      <c r="J1446" s="88"/>
      <c r="K1446" s="9"/>
      <c r="L1446" s="10"/>
      <c r="M1446" s="23"/>
    </row>
    <row r="1447" spans="1:13">
      <c r="A1447" s="8"/>
      <c r="B1447" s="9"/>
      <c r="C1447" s="9"/>
      <c r="D1447" s="9"/>
      <c r="E1447" s="9"/>
      <c r="F1447" s="9"/>
      <c r="G1447" s="9"/>
      <c r="H1447" s="10"/>
      <c r="I1447" s="89" t="s">
        <v>15</v>
      </c>
      <c r="J1447" s="88"/>
      <c r="K1447" s="9"/>
      <c r="L1447" s="10"/>
      <c r="M1447" s="23"/>
    </row>
    <row r="1448" spans="1:13">
      <c r="A1448" s="8"/>
      <c r="B1448" s="9"/>
      <c r="C1448" s="9"/>
      <c r="D1448" s="9"/>
      <c r="E1448" s="9"/>
      <c r="F1448" s="9"/>
      <c r="G1448" s="9"/>
      <c r="H1448" s="10"/>
      <c r="I1448" s="89" t="s">
        <v>16</v>
      </c>
      <c r="J1448" s="88"/>
      <c r="K1448" s="462">
        <v>1.31</v>
      </c>
      <c r="L1448" s="463"/>
      <c r="M1448" s="23">
        <f>K1448*12*I1441</f>
        <v>7029.9840000000004</v>
      </c>
    </row>
    <row r="1449" spans="1:13">
      <c r="A1449" s="8"/>
      <c r="B1449" s="9"/>
      <c r="C1449" s="9"/>
      <c r="D1449" s="9"/>
      <c r="E1449" s="9"/>
      <c r="F1449" s="9"/>
      <c r="G1449" s="9"/>
      <c r="H1449" s="10"/>
      <c r="I1449" s="89" t="s">
        <v>17</v>
      </c>
      <c r="J1449" s="88"/>
      <c r="K1449" s="9"/>
      <c r="L1449" s="10"/>
      <c r="M1449" s="23"/>
    </row>
    <row r="1450" spans="1:13">
      <c r="A1450" s="14"/>
      <c r="B1450" s="15"/>
      <c r="C1450" s="15"/>
      <c r="D1450" s="15"/>
      <c r="E1450" s="15"/>
      <c r="F1450" s="15"/>
      <c r="G1450" s="15"/>
      <c r="H1450" s="16"/>
      <c r="I1450" s="90" t="s">
        <v>18</v>
      </c>
      <c r="J1450" s="91"/>
      <c r="K1450" s="15"/>
      <c r="L1450" s="16"/>
      <c r="M1450" s="21"/>
    </row>
    <row r="1451" spans="1:13">
      <c r="A1451" s="474" t="s">
        <v>67</v>
      </c>
      <c r="B1451" s="475"/>
      <c r="C1451" s="475"/>
      <c r="D1451" s="475"/>
      <c r="E1451" s="475"/>
      <c r="F1451" s="475"/>
      <c r="G1451" s="475"/>
      <c r="H1451" s="476"/>
      <c r="I1451" s="28" t="s">
        <v>19</v>
      </c>
      <c r="J1451" s="29"/>
      <c r="K1451" s="486">
        <v>2.3199999999999998</v>
      </c>
      <c r="L1451" s="487"/>
      <c r="M1451" s="30">
        <f>K1451*12*I1441</f>
        <v>12450.047999999999</v>
      </c>
    </row>
    <row r="1452" spans="1:13">
      <c r="A1452" s="494" t="s">
        <v>20</v>
      </c>
      <c r="B1452" s="495"/>
      <c r="C1452" s="495"/>
      <c r="D1452" s="495"/>
      <c r="E1452" s="495"/>
      <c r="F1452" s="495"/>
      <c r="G1452" s="495"/>
      <c r="H1452" s="496"/>
      <c r="I1452" s="31"/>
      <c r="J1452" s="10"/>
      <c r="K1452" s="470">
        <f>K1453+K1460</f>
        <v>1.91</v>
      </c>
      <c r="L1452" s="471"/>
      <c r="M1452" s="32">
        <f>M1453+M1460</f>
        <v>10249.824000000001</v>
      </c>
    </row>
    <row r="1453" spans="1:13">
      <c r="A1453" s="459" t="s">
        <v>21</v>
      </c>
      <c r="B1453" s="460"/>
      <c r="C1453" s="460"/>
      <c r="D1453" s="460"/>
      <c r="E1453" s="460"/>
      <c r="F1453" s="460"/>
      <c r="G1453" s="460"/>
      <c r="H1453" s="461"/>
      <c r="J1453" s="10"/>
      <c r="K1453" s="462">
        <f>K1454+K1455+K1457+K1459</f>
        <v>1.1199999999999999</v>
      </c>
      <c r="L1453" s="463"/>
      <c r="M1453" s="33">
        <f>M1454+M1455+M1457+M1459</f>
        <v>6010.3679999999995</v>
      </c>
    </row>
    <row r="1454" spans="1:13">
      <c r="A1454" s="8" t="s">
        <v>70</v>
      </c>
      <c r="H1454" s="10"/>
      <c r="I1454" t="s">
        <v>22</v>
      </c>
      <c r="J1454" s="10"/>
      <c r="K1454" s="450">
        <v>0.57999999999999996</v>
      </c>
      <c r="L1454" s="451"/>
      <c r="M1454" s="23">
        <f>K1454*12*I1441</f>
        <v>3112.5119999999997</v>
      </c>
    </row>
    <row r="1455" spans="1:13">
      <c r="A1455" s="8" t="s">
        <v>83</v>
      </c>
      <c r="H1455" s="10"/>
      <c r="I1455" t="s">
        <v>24</v>
      </c>
      <c r="J1455" s="10"/>
      <c r="K1455" s="450">
        <v>0.08</v>
      </c>
      <c r="L1455" s="451"/>
      <c r="M1455" s="23">
        <f>K1455*12*I1441</f>
        <v>429.31199999999995</v>
      </c>
    </row>
    <row r="1456" spans="1:13">
      <c r="A1456" s="8" t="s">
        <v>25</v>
      </c>
      <c r="H1456" s="10"/>
      <c r="J1456" s="10"/>
      <c r="L1456" s="10"/>
      <c r="M1456" s="23"/>
    </row>
    <row r="1457" spans="1:13">
      <c r="A1457" s="8" t="s">
        <v>179</v>
      </c>
      <c r="H1457" s="10"/>
      <c r="I1457" t="s">
        <v>176</v>
      </c>
      <c r="J1457" s="10"/>
      <c r="K1457" s="450">
        <v>0.42</v>
      </c>
      <c r="L1457" s="451"/>
      <c r="M1457" s="23">
        <f>K1457*12*I1441</f>
        <v>2253.8879999999999</v>
      </c>
    </row>
    <row r="1458" spans="1:13">
      <c r="A1458" s="8" t="s">
        <v>69</v>
      </c>
      <c r="H1458" s="10"/>
      <c r="I1458" t="s">
        <v>80</v>
      </c>
      <c r="J1458" s="10"/>
      <c r="L1458" s="10"/>
      <c r="M1458" s="23"/>
    </row>
    <row r="1459" spans="1:13">
      <c r="A1459" s="8" t="s">
        <v>73</v>
      </c>
      <c r="H1459" s="10"/>
      <c r="I1459" t="s">
        <v>26</v>
      </c>
      <c r="J1459" s="10"/>
      <c r="K1459" s="450">
        <v>0.04</v>
      </c>
      <c r="L1459" s="451"/>
      <c r="M1459" s="23">
        <f>K1459*12*I1441</f>
        <v>214.65599999999998</v>
      </c>
    </row>
    <row r="1460" spans="1:13">
      <c r="A1460" s="459" t="s">
        <v>27</v>
      </c>
      <c r="B1460" s="460"/>
      <c r="C1460" s="460"/>
      <c r="D1460" s="460"/>
      <c r="E1460" s="460"/>
      <c r="F1460" s="460"/>
      <c r="G1460" s="460"/>
      <c r="H1460" s="461"/>
      <c r="J1460" s="10"/>
      <c r="K1460" s="462">
        <f>K1461+K1462+K1463</f>
        <v>0.79</v>
      </c>
      <c r="L1460" s="463"/>
      <c r="M1460" s="33">
        <f>M1461+M1462+M1463</f>
        <v>4239.4560000000001</v>
      </c>
    </row>
    <row r="1461" spans="1:13">
      <c r="A1461" s="8" t="s">
        <v>74</v>
      </c>
      <c r="H1461" s="10"/>
      <c r="I1461" t="s">
        <v>24</v>
      </c>
      <c r="J1461" s="10"/>
      <c r="K1461" s="450">
        <v>0.27</v>
      </c>
      <c r="L1461" s="451"/>
      <c r="M1461" s="23">
        <f>K1461*12*I1441</f>
        <v>1448.9280000000001</v>
      </c>
    </row>
    <row r="1462" spans="1:13">
      <c r="A1462" s="8" t="s">
        <v>180</v>
      </c>
      <c r="H1462" s="10"/>
      <c r="I1462" t="s">
        <v>81</v>
      </c>
      <c r="J1462" s="10"/>
      <c r="K1462" s="450">
        <v>0.06</v>
      </c>
      <c r="L1462" s="451"/>
      <c r="M1462" s="23">
        <f>K1462*12*I1441</f>
        <v>321.98399999999998</v>
      </c>
    </row>
    <row r="1463" spans="1:13">
      <c r="A1463" s="8" t="s">
        <v>76</v>
      </c>
      <c r="H1463" s="10"/>
      <c r="I1463" t="s">
        <v>55</v>
      </c>
      <c r="J1463" s="10"/>
      <c r="K1463" s="450">
        <v>0.46</v>
      </c>
      <c r="L1463" s="451"/>
      <c r="M1463" s="23">
        <f>K1463*12*I1441</f>
        <v>2468.5440000000003</v>
      </c>
    </row>
    <row r="1464" spans="1:13" ht="15.75">
      <c r="A1464" s="438" t="s">
        <v>28</v>
      </c>
      <c r="B1464" s="439"/>
      <c r="C1464" s="439"/>
      <c r="D1464" s="439"/>
      <c r="E1464" s="439"/>
      <c r="F1464" s="439"/>
      <c r="G1464" s="439"/>
      <c r="H1464" s="440"/>
      <c r="I1464" s="34"/>
      <c r="J1464" s="29"/>
      <c r="K1464" s="486">
        <f>K1465+K1466+K1468+K1470+K1471</f>
        <v>2.1599999999999993</v>
      </c>
      <c r="L1464" s="487"/>
      <c r="M1464" s="35">
        <f>M1465+M1466+M1468+M1470+M1471</f>
        <v>11591.423999999999</v>
      </c>
    </row>
    <row r="1465" spans="1:13">
      <c r="A1465" s="36" t="s">
        <v>56</v>
      </c>
      <c r="B1465" s="37"/>
      <c r="C1465" s="38"/>
      <c r="D1465" s="38"/>
      <c r="E1465" s="38"/>
      <c r="F1465" s="38"/>
      <c r="G1465" s="38"/>
      <c r="H1465" s="10"/>
      <c r="I1465" s="434" t="s">
        <v>30</v>
      </c>
      <c r="J1465" s="435"/>
      <c r="K1465" s="457">
        <v>0.59</v>
      </c>
      <c r="L1465" s="458"/>
      <c r="M1465" s="23">
        <f>K1465*12*I1441</f>
        <v>3166.1759999999999</v>
      </c>
    </row>
    <row r="1466" spans="1:13">
      <c r="A1466" s="36" t="s">
        <v>31</v>
      </c>
      <c r="B1466" s="37"/>
      <c r="C1466" s="38"/>
      <c r="D1466" s="38"/>
      <c r="E1466" s="38"/>
      <c r="F1466" s="38"/>
      <c r="G1466" s="38"/>
      <c r="H1466" s="10"/>
      <c r="I1466" s="434" t="s">
        <v>57</v>
      </c>
      <c r="J1466" s="435"/>
      <c r="K1466" s="448">
        <v>1.4</v>
      </c>
      <c r="L1466" s="449"/>
      <c r="M1466" s="23">
        <f>K1466*12*I1441</f>
        <v>7512.9599999999982</v>
      </c>
    </row>
    <row r="1467" spans="1:13">
      <c r="A1467" s="36" t="s">
        <v>33</v>
      </c>
      <c r="B1467" s="37"/>
      <c r="C1467" s="38"/>
      <c r="D1467" s="38"/>
      <c r="E1467" s="38"/>
      <c r="F1467" s="38"/>
      <c r="G1467" s="38"/>
      <c r="H1467" s="10"/>
      <c r="I1467" s="39"/>
      <c r="J1467" s="12"/>
      <c r="K1467" s="163"/>
      <c r="L1467" s="146"/>
      <c r="M1467" s="23"/>
    </row>
    <row r="1468" spans="1:13">
      <c r="A1468" s="36" t="s">
        <v>34</v>
      </c>
      <c r="B1468" s="37"/>
      <c r="C1468" s="38"/>
      <c r="D1468" s="38"/>
      <c r="E1468" s="38"/>
      <c r="F1468" s="38"/>
      <c r="G1468" s="38"/>
      <c r="H1468" s="10"/>
      <c r="I1468" s="434" t="s">
        <v>35</v>
      </c>
      <c r="J1468" s="435"/>
      <c r="K1468" s="448">
        <v>0.11</v>
      </c>
      <c r="L1468" s="449"/>
      <c r="M1468" s="23">
        <f>K1468*12*I1441</f>
        <v>590.30399999999997</v>
      </c>
    </row>
    <row r="1469" spans="1:13">
      <c r="A1469" s="36" t="s">
        <v>36</v>
      </c>
      <c r="B1469" s="37"/>
      <c r="C1469" s="38"/>
      <c r="D1469" s="38"/>
      <c r="E1469" s="38"/>
      <c r="F1469" s="38"/>
      <c r="G1469" s="38"/>
      <c r="H1469" s="10"/>
      <c r="I1469" s="39"/>
      <c r="J1469" s="12"/>
      <c r="K1469" s="163"/>
      <c r="L1469" s="146"/>
      <c r="M1469" s="23"/>
    </row>
    <row r="1470" spans="1:13">
      <c r="A1470" s="36" t="s">
        <v>37</v>
      </c>
      <c r="B1470" s="37"/>
      <c r="C1470" s="38"/>
      <c r="D1470" s="38"/>
      <c r="E1470" s="38"/>
      <c r="F1470" s="38"/>
      <c r="G1470" s="38"/>
      <c r="H1470" s="10"/>
      <c r="I1470" s="434" t="s">
        <v>19</v>
      </c>
      <c r="J1470" s="435"/>
      <c r="K1470" s="448">
        <v>0.03</v>
      </c>
      <c r="L1470" s="449"/>
      <c r="M1470" s="23">
        <f>K1470*12*I1441</f>
        <v>160.99199999999999</v>
      </c>
    </row>
    <row r="1471" spans="1:13">
      <c r="A1471" s="42" t="s">
        <v>168</v>
      </c>
      <c r="B1471" s="37"/>
      <c r="C1471" s="38"/>
      <c r="D1471" s="38"/>
      <c r="E1471" s="38"/>
      <c r="F1471" s="38"/>
      <c r="G1471" s="38"/>
      <c r="H1471" s="10"/>
      <c r="I1471" s="434" t="s">
        <v>19</v>
      </c>
      <c r="J1471" s="435"/>
      <c r="K1471" s="436">
        <v>0.03</v>
      </c>
      <c r="L1471" s="437"/>
      <c r="M1471" s="21">
        <f>K1471*12*I1441</f>
        <v>160.99199999999999</v>
      </c>
    </row>
    <row r="1472" spans="1:13" ht="15.75">
      <c r="A1472" s="438" t="s">
        <v>169</v>
      </c>
      <c r="B1472" s="439"/>
      <c r="C1472" s="439"/>
      <c r="D1472" s="439"/>
      <c r="E1472" s="439"/>
      <c r="F1472" s="439"/>
      <c r="G1472" s="439"/>
      <c r="H1472" s="440"/>
      <c r="I1472" s="198" t="s">
        <v>55</v>
      </c>
      <c r="J1472" s="29"/>
      <c r="K1472" s="441">
        <v>0.17</v>
      </c>
      <c r="L1472" s="442"/>
      <c r="M1472" s="35">
        <f>K1472*12*I1441</f>
        <v>912.28800000000001</v>
      </c>
    </row>
    <row r="1473" spans="1:13" ht="16.5" thickBot="1">
      <c r="A1473" s="443" t="s">
        <v>39</v>
      </c>
      <c r="B1473" s="444"/>
      <c r="C1473" s="444"/>
      <c r="D1473" s="444"/>
      <c r="E1473" s="444"/>
      <c r="F1473" s="444"/>
      <c r="G1473" s="444"/>
      <c r="H1473" s="445"/>
      <c r="I1473" s="2"/>
      <c r="J1473" s="4"/>
      <c r="K1473" s="446">
        <f>2.5+3.1</f>
        <v>5.6</v>
      </c>
      <c r="L1473" s="447"/>
      <c r="M1473" s="48">
        <f>K1473*12*I1441</f>
        <v>30051.839999999993</v>
      </c>
    </row>
    <row r="1474" spans="1:13" ht="15.75" thickBot="1">
      <c r="A1474" s="424" t="s">
        <v>40</v>
      </c>
      <c r="B1474" s="425"/>
      <c r="C1474" s="425"/>
      <c r="D1474" s="425"/>
      <c r="E1474" s="425"/>
      <c r="F1474" s="425"/>
      <c r="G1474" s="425"/>
      <c r="H1474" s="426"/>
      <c r="I1474" s="199"/>
      <c r="J1474" s="200"/>
      <c r="K1474" s="427">
        <f>K1443+K1444+K1448+K1451+K1452+K1472+K1464+K1473</f>
        <v>23.22</v>
      </c>
      <c r="L1474" s="428"/>
      <c r="M1474" s="106">
        <f>M1441+M1448+M1451+M1452+M1464+M1472+M1473</f>
        <v>124607.80799999999</v>
      </c>
    </row>
    <row r="1475" spans="1:13" ht="15.75" thickBot="1">
      <c r="A1475" s="134" t="s">
        <v>77</v>
      </c>
      <c r="B1475" s="135"/>
      <c r="C1475" s="135"/>
      <c r="D1475" s="135"/>
      <c r="E1475" s="135"/>
      <c r="F1475" s="135"/>
      <c r="G1475" s="135"/>
      <c r="H1475" s="136"/>
      <c r="I1475" s="199"/>
      <c r="J1475" s="200"/>
      <c r="K1475" s="427">
        <v>22.51</v>
      </c>
      <c r="L1475" s="428"/>
      <c r="M1475" s="106">
        <f>M1476+M1477</f>
        <v>120797.664</v>
      </c>
    </row>
    <row r="1476" spans="1:13">
      <c r="A1476" s="429" t="s">
        <v>78</v>
      </c>
      <c r="B1476" s="430"/>
      <c r="C1476" s="430"/>
      <c r="D1476" s="430"/>
      <c r="E1476" s="430"/>
      <c r="F1476" s="430"/>
      <c r="G1476" s="430"/>
      <c r="H1476" s="431"/>
      <c r="I1476" s="78"/>
      <c r="J1476" s="105"/>
      <c r="K1476" s="488">
        <v>18.38</v>
      </c>
      <c r="L1476" s="489"/>
      <c r="M1476" s="80">
        <f>K1476*12*I1441</f>
        <v>98634.432000000001</v>
      </c>
    </row>
    <row r="1477" spans="1:13" ht="15.75" thickBot="1">
      <c r="A1477" s="191" t="s">
        <v>79</v>
      </c>
      <c r="B1477" s="192"/>
      <c r="C1477" s="192"/>
      <c r="D1477" s="192"/>
      <c r="E1477" s="192"/>
      <c r="F1477" s="192"/>
      <c r="G1477" s="192"/>
      <c r="H1477" s="193"/>
      <c r="I1477" s="201"/>
      <c r="J1477" s="202"/>
      <c r="K1477" s="490">
        <v>4.13</v>
      </c>
      <c r="L1477" s="491"/>
      <c r="M1477" s="86">
        <f>K1477*12*I1441</f>
        <v>22163.232</v>
      </c>
    </row>
    <row r="1478" spans="1:13">
      <c r="A1478" s="499" t="s">
        <v>43</v>
      </c>
      <c r="B1478" s="500"/>
      <c r="C1478" s="500"/>
      <c r="D1478" s="500"/>
      <c r="E1478" s="500"/>
      <c r="F1478" s="500"/>
      <c r="G1478" s="500"/>
      <c r="H1478" s="501"/>
      <c r="I1478" s="15"/>
      <c r="J1478" s="16"/>
      <c r="K1478" s="502">
        <v>1.39</v>
      </c>
      <c r="L1478" s="503"/>
      <c r="M1478" s="21">
        <f>K1478*12*I1441</f>
        <v>7459.2959999999994</v>
      </c>
    </row>
    <row r="1479" spans="1:13">
      <c r="A1479" s="143" t="s">
        <v>48</v>
      </c>
      <c r="B1479" s="144"/>
      <c r="C1479" s="144"/>
      <c r="D1479" s="144"/>
      <c r="E1479" s="144"/>
      <c r="F1479" s="144"/>
      <c r="G1479" s="144"/>
      <c r="H1479" s="145"/>
      <c r="I1479" s="34"/>
      <c r="J1479" s="29"/>
      <c r="K1479" s="486">
        <v>0</v>
      </c>
      <c r="L1479" s="487"/>
      <c r="M1479" s="21">
        <f>K1479*I1441*12</f>
        <v>0</v>
      </c>
    </row>
    <row r="1480" spans="1:13" ht="15.75">
      <c r="A1480" s="140" t="s">
        <v>45</v>
      </c>
      <c r="B1480" s="141"/>
      <c r="C1480" s="141"/>
      <c r="D1480" s="141"/>
      <c r="E1480" s="141"/>
      <c r="F1480" s="141"/>
      <c r="G1480" s="141"/>
      <c r="H1480" s="142"/>
      <c r="I1480" s="34"/>
      <c r="J1480" s="29"/>
      <c r="K1480" s="486">
        <v>0.08</v>
      </c>
      <c r="L1480" s="487"/>
      <c r="M1480" s="21">
        <f>K1480*12*I1441</f>
        <v>429.31199999999995</v>
      </c>
    </row>
    <row r="1481" spans="1:13" ht="16.5" thickBot="1">
      <c r="A1481" s="137" t="s">
        <v>46</v>
      </c>
      <c r="B1481" s="138"/>
      <c r="C1481" s="138"/>
      <c r="D1481" s="138"/>
      <c r="E1481" s="138"/>
      <c r="F1481" s="138"/>
      <c r="G1481" s="138"/>
      <c r="H1481" s="139"/>
      <c r="I1481" s="3"/>
      <c r="J1481" s="4"/>
      <c r="K1481" s="446">
        <v>0.99</v>
      </c>
      <c r="L1481" s="447"/>
      <c r="M1481" s="23">
        <f>K1481*12*I1441</f>
        <v>5312.735999999999</v>
      </c>
    </row>
    <row r="1482" spans="1:13" ht="15.75" thickBot="1">
      <c r="A1482" s="424" t="s">
        <v>47</v>
      </c>
      <c r="B1482" s="425"/>
      <c r="C1482" s="425"/>
      <c r="D1482" s="425"/>
      <c r="E1482" s="425"/>
      <c r="F1482" s="425"/>
      <c r="G1482" s="425"/>
      <c r="H1482" s="426"/>
      <c r="I1482" s="199"/>
      <c r="J1482" s="200"/>
      <c r="K1482" s="427">
        <f>K1474+K1478+K1476+K1479+K1480+K1481+K1477</f>
        <v>48.19</v>
      </c>
      <c r="L1482" s="428"/>
      <c r="M1482" s="106">
        <f>M1474+M1476+M1478+M1479+M1480+M1481+M1477</f>
        <v>258606.81599999999</v>
      </c>
    </row>
    <row r="1483" spans="1:13">
      <c r="M1483" s="1"/>
    </row>
    <row r="1484" spans="1:13">
      <c r="A1484" s="481" t="s">
        <v>0</v>
      </c>
      <c r="B1484" s="481"/>
      <c r="C1484" s="481"/>
      <c r="D1484" s="481"/>
      <c r="E1484" s="481"/>
      <c r="F1484" s="481"/>
      <c r="G1484" s="481"/>
      <c r="H1484" s="481"/>
      <c r="I1484" s="481"/>
      <c r="J1484" s="481"/>
      <c r="K1484" s="481"/>
      <c r="L1484" s="481"/>
      <c r="M1484" s="1"/>
    </row>
    <row r="1485" spans="1:13">
      <c r="A1485" s="482" t="s">
        <v>1</v>
      </c>
      <c r="B1485" s="482"/>
      <c r="C1485" s="482"/>
      <c r="D1485" s="482"/>
      <c r="E1485" s="482"/>
      <c r="F1485" s="482"/>
      <c r="G1485" s="482"/>
      <c r="H1485" s="482"/>
      <c r="I1485" s="482"/>
      <c r="J1485" s="482"/>
      <c r="K1485" s="482"/>
      <c r="L1485" s="482"/>
      <c r="M1485" s="482"/>
    </row>
    <row r="1486" spans="1:13">
      <c r="A1486" s="483" t="s">
        <v>221</v>
      </c>
      <c r="B1486" s="483"/>
      <c r="C1486" s="483"/>
      <c r="D1486" s="483"/>
      <c r="E1486" s="483"/>
      <c r="F1486" s="483"/>
      <c r="G1486" s="483"/>
      <c r="H1486" s="483"/>
      <c r="I1486" s="483"/>
      <c r="J1486" s="483"/>
      <c r="K1486" s="483"/>
      <c r="L1486" s="483"/>
      <c r="M1486" s="483"/>
    </row>
    <row r="1487" spans="1:13">
      <c r="A1487" s="2"/>
      <c r="B1487" s="3"/>
      <c r="C1487" s="3" t="s">
        <v>2</v>
      </c>
      <c r="D1487" s="3"/>
      <c r="E1487" s="3"/>
      <c r="F1487" s="3"/>
      <c r="G1487" s="3"/>
      <c r="H1487" s="4"/>
      <c r="I1487" s="3" t="s">
        <v>3</v>
      </c>
      <c r="J1487" s="4"/>
      <c r="K1487" s="5" t="s">
        <v>4</v>
      </c>
      <c r="L1487" s="6"/>
      <c r="M1487" s="7"/>
    </row>
    <row r="1488" spans="1:13">
      <c r="A1488" s="8"/>
      <c r="B1488" s="9"/>
      <c r="C1488" s="9"/>
      <c r="D1488" s="9"/>
      <c r="E1488" s="9"/>
      <c r="F1488" s="9"/>
      <c r="G1488" s="9"/>
      <c r="H1488" s="10"/>
      <c r="I1488" s="9"/>
      <c r="J1488" s="10"/>
      <c r="K1488" s="11" t="s">
        <v>5</v>
      </c>
      <c r="L1488" s="12"/>
      <c r="M1488" s="13" t="s">
        <v>6</v>
      </c>
    </row>
    <row r="1489" spans="1:13">
      <c r="A1489" s="14"/>
      <c r="B1489" s="15"/>
      <c r="C1489" s="15"/>
      <c r="D1489" s="15"/>
      <c r="E1489" s="15"/>
      <c r="F1489" s="15"/>
      <c r="G1489" s="15"/>
      <c r="H1489" s="16"/>
      <c r="I1489" s="472" t="s">
        <v>7</v>
      </c>
      <c r="J1489" s="473"/>
      <c r="K1489" s="15" t="s">
        <v>8</v>
      </c>
      <c r="L1489" s="16"/>
      <c r="M1489" s="17" t="s">
        <v>9</v>
      </c>
    </row>
    <row r="1490" spans="1:13">
      <c r="A1490" s="474" t="s">
        <v>159</v>
      </c>
      <c r="B1490" s="475"/>
      <c r="C1490" s="475"/>
      <c r="D1490" s="475"/>
      <c r="E1490" s="475"/>
      <c r="F1490" s="475"/>
      <c r="G1490" s="475"/>
      <c r="H1490" s="476"/>
      <c r="I1490" s="477">
        <v>262.89999999999998</v>
      </c>
      <c r="J1490" s="478"/>
      <c r="K1490" s="479">
        <f>K1492+K1493</f>
        <v>9.75</v>
      </c>
      <c r="L1490" s="480"/>
      <c r="M1490" s="21">
        <f>M1492+M1493</f>
        <v>30759.299999999996</v>
      </c>
    </row>
    <row r="1491" spans="1:13">
      <c r="A1491" s="22" t="s">
        <v>10</v>
      </c>
      <c r="F1491" s="9"/>
      <c r="H1491" s="10"/>
      <c r="J1491" s="10"/>
      <c r="L1491" s="10"/>
      <c r="M1491" s="23"/>
    </row>
    <row r="1492" spans="1:13">
      <c r="A1492" s="22" t="s">
        <v>11</v>
      </c>
      <c r="F1492" s="9"/>
      <c r="H1492" s="10"/>
      <c r="J1492" s="10"/>
      <c r="K1492" s="450">
        <v>5.36</v>
      </c>
      <c r="L1492" s="451"/>
      <c r="M1492" s="23">
        <f>K1492*I1490*12</f>
        <v>16909.727999999999</v>
      </c>
    </row>
    <row r="1493" spans="1:13">
      <c r="A1493" s="22" t="s">
        <v>12</v>
      </c>
      <c r="B1493" s="24"/>
      <c r="C1493" s="24"/>
      <c r="D1493" s="24"/>
      <c r="E1493" s="24"/>
      <c r="F1493" s="25"/>
      <c r="G1493" s="24"/>
      <c r="H1493" s="26"/>
      <c r="J1493" s="10"/>
      <c r="K1493" s="450">
        <v>4.3899999999999997</v>
      </c>
      <c r="L1493" s="451"/>
      <c r="M1493" s="23">
        <f>K1493*I1490*12</f>
        <v>13849.571999999998</v>
      </c>
    </row>
    <row r="1494" spans="1:13">
      <c r="A1494" s="131"/>
      <c r="B1494" s="47"/>
      <c r="C1494" s="47"/>
      <c r="D1494" s="47"/>
      <c r="E1494" s="47"/>
      <c r="F1494" s="47"/>
      <c r="G1494" s="47"/>
      <c r="H1494" s="27"/>
      <c r="I1494" s="15"/>
      <c r="J1494" s="16"/>
      <c r="K1494" s="15"/>
      <c r="L1494" s="16"/>
      <c r="M1494" s="21"/>
    </row>
    <row r="1495" spans="1:13">
      <c r="A1495" s="464" t="s">
        <v>13</v>
      </c>
      <c r="B1495" s="465"/>
      <c r="C1495" s="465"/>
      <c r="D1495" s="465"/>
      <c r="E1495" s="465"/>
      <c r="F1495" s="465"/>
      <c r="G1495" s="465"/>
      <c r="H1495" s="466"/>
      <c r="I1495" s="89" t="s">
        <v>14</v>
      </c>
      <c r="J1495" s="88"/>
      <c r="K1495" s="9"/>
      <c r="L1495" s="10"/>
      <c r="M1495" s="23"/>
    </row>
    <row r="1496" spans="1:13">
      <c r="A1496" s="8"/>
      <c r="B1496" s="9"/>
      <c r="C1496" s="9"/>
      <c r="D1496" s="9"/>
      <c r="E1496" s="9"/>
      <c r="F1496" s="9"/>
      <c r="G1496" s="9"/>
      <c r="H1496" s="10"/>
      <c r="I1496" s="89" t="s">
        <v>15</v>
      </c>
      <c r="J1496" s="88"/>
      <c r="K1496" s="9"/>
      <c r="L1496" s="10"/>
      <c r="M1496" s="23"/>
    </row>
    <row r="1497" spans="1:13">
      <c r="A1497" s="8"/>
      <c r="B1497" s="9"/>
      <c r="C1497" s="9"/>
      <c r="D1497" s="9"/>
      <c r="E1497" s="9"/>
      <c r="F1497" s="9"/>
      <c r="G1497" s="9"/>
      <c r="H1497" s="10"/>
      <c r="I1497" s="89" t="s">
        <v>16</v>
      </c>
      <c r="J1497" s="88"/>
      <c r="K1497" s="462">
        <v>1.31</v>
      </c>
      <c r="L1497" s="463"/>
      <c r="M1497" s="23">
        <f>K1497*12*I1490</f>
        <v>4132.7879999999996</v>
      </c>
    </row>
    <row r="1498" spans="1:13">
      <c r="A1498" s="8"/>
      <c r="B1498" s="9"/>
      <c r="C1498" s="9"/>
      <c r="D1498" s="9"/>
      <c r="E1498" s="9"/>
      <c r="F1498" s="9"/>
      <c r="G1498" s="9"/>
      <c r="H1498" s="10"/>
      <c r="I1498" s="89" t="s">
        <v>17</v>
      </c>
      <c r="J1498" s="88"/>
      <c r="K1498" s="9"/>
      <c r="L1498" s="10"/>
      <c r="M1498" s="23"/>
    </row>
    <row r="1499" spans="1:13">
      <c r="A1499" s="14"/>
      <c r="B1499" s="15"/>
      <c r="C1499" s="15"/>
      <c r="D1499" s="15"/>
      <c r="E1499" s="15"/>
      <c r="F1499" s="15"/>
      <c r="G1499" s="15"/>
      <c r="H1499" s="16"/>
      <c r="I1499" s="90" t="s">
        <v>18</v>
      </c>
      <c r="J1499" s="91"/>
      <c r="K1499" s="15"/>
      <c r="L1499" s="16"/>
      <c r="M1499" s="21"/>
    </row>
    <row r="1500" spans="1:13">
      <c r="A1500" s="474" t="s">
        <v>67</v>
      </c>
      <c r="B1500" s="475"/>
      <c r="C1500" s="475"/>
      <c r="D1500" s="475"/>
      <c r="E1500" s="475"/>
      <c r="F1500" s="475"/>
      <c r="G1500" s="475"/>
      <c r="H1500" s="476"/>
      <c r="I1500" s="28" t="s">
        <v>19</v>
      </c>
      <c r="J1500" s="29"/>
      <c r="K1500" s="486">
        <v>3.94</v>
      </c>
      <c r="L1500" s="487"/>
      <c r="M1500" s="30">
        <f>K1500*12*I1490</f>
        <v>12429.911999999998</v>
      </c>
    </row>
    <row r="1501" spans="1:13">
      <c r="A1501" s="494" t="s">
        <v>20</v>
      </c>
      <c r="B1501" s="495"/>
      <c r="C1501" s="495"/>
      <c r="D1501" s="495"/>
      <c r="E1501" s="495"/>
      <c r="F1501" s="495"/>
      <c r="G1501" s="495"/>
      <c r="H1501" s="496"/>
      <c r="I1501" s="31"/>
      <c r="J1501" s="10"/>
      <c r="K1501" s="470">
        <f>K1502+K1508</f>
        <v>1.9100000000000001</v>
      </c>
      <c r="L1501" s="471"/>
      <c r="M1501" s="32">
        <f>M1502+M1508</f>
        <v>6025.6679999999997</v>
      </c>
    </row>
    <row r="1502" spans="1:13">
      <c r="A1502" s="459" t="s">
        <v>21</v>
      </c>
      <c r="B1502" s="460"/>
      <c r="C1502" s="460"/>
      <c r="D1502" s="460"/>
      <c r="E1502" s="460"/>
      <c r="F1502" s="460"/>
      <c r="G1502" s="460"/>
      <c r="H1502" s="461"/>
      <c r="J1502" s="10"/>
      <c r="K1502" s="462">
        <f>K1503+K1505+K1507</f>
        <v>1.1200000000000001</v>
      </c>
      <c r="L1502" s="463"/>
      <c r="M1502" s="33">
        <f>M1503+M1505+M1507</f>
        <v>3533.3759999999993</v>
      </c>
    </row>
    <row r="1503" spans="1:13">
      <c r="A1503" s="8" t="s">
        <v>174</v>
      </c>
      <c r="H1503" s="10"/>
      <c r="I1503" t="s">
        <v>24</v>
      </c>
      <c r="J1503" s="10"/>
      <c r="K1503" s="450">
        <v>0.57999999999999996</v>
      </c>
      <c r="L1503" s="451"/>
      <c r="M1503" s="23">
        <f>K1503*12*I1490</f>
        <v>1829.7839999999997</v>
      </c>
    </row>
    <row r="1504" spans="1:13">
      <c r="A1504" s="8" t="s">
        <v>25</v>
      </c>
      <c r="H1504" s="10"/>
      <c r="J1504" s="10"/>
      <c r="L1504" s="10"/>
      <c r="M1504" s="23"/>
    </row>
    <row r="1505" spans="1:13">
      <c r="A1505" s="8" t="s">
        <v>175</v>
      </c>
      <c r="H1505" s="10"/>
      <c r="I1505" t="s">
        <v>176</v>
      </c>
      <c r="J1505" s="10"/>
      <c r="K1505" s="450">
        <v>0.5</v>
      </c>
      <c r="L1505" s="451"/>
      <c r="M1505" s="23">
        <f>K1505*12*I1490</f>
        <v>1577.3999999999999</v>
      </c>
    </row>
    <row r="1506" spans="1:13">
      <c r="A1506" s="8" t="s">
        <v>69</v>
      </c>
      <c r="H1506" s="10"/>
      <c r="I1506" t="s">
        <v>80</v>
      </c>
      <c r="J1506" s="10"/>
      <c r="L1506" s="10"/>
      <c r="M1506" s="23"/>
    </row>
    <row r="1507" spans="1:13">
      <c r="A1507" s="8" t="s">
        <v>84</v>
      </c>
      <c r="H1507" s="10"/>
      <c r="I1507" t="s">
        <v>26</v>
      </c>
      <c r="J1507" s="10"/>
      <c r="K1507" s="450">
        <v>0.04</v>
      </c>
      <c r="L1507" s="451"/>
      <c r="M1507" s="23">
        <f>K1507*12*I1490</f>
        <v>126.19199999999998</v>
      </c>
    </row>
    <row r="1508" spans="1:13">
      <c r="A1508" s="459" t="s">
        <v>27</v>
      </c>
      <c r="B1508" s="460"/>
      <c r="C1508" s="460"/>
      <c r="D1508" s="460"/>
      <c r="E1508" s="460"/>
      <c r="F1508" s="460"/>
      <c r="G1508" s="460"/>
      <c r="H1508" s="461"/>
      <c r="J1508" s="10"/>
      <c r="K1508" s="462">
        <f>K1509+K1510+K1511</f>
        <v>0.79</v>
      </c>
      <c r="L1508" s="463"/>
      <c r="M1508" s="33">
        <f>M1509+M1510+M1511</f>
        <v>2492.2919999999999</v>
      </c>
    </row>
    <row r="1509" spans="1:13">
      <c r="A1509" s="8" t="s">
        <v>85</v>
      </c>
      <c r="H1509" s="10"/>
      <c r="I1509" t="s">
        <v>24</v>
      </c>
      <c r="J1509" s="10"/>
      <c r="K1509" s="450">
        <v>0.27</v>
      </c>
      <c r="L1509" s="451"/>
      <c r="M1509" s="23">
        <f>K1509*12*I1490</f>
        <v>851.79599999999994</v>
      </c>
    </row>
    <row r="1510" spans="1:13">
      <c r="A1510" s="8" t="s">
        <v>177</v>
      </c>
      <c r="H1510" s="10"/>
      <c r="I1510" t="s">
        <v>81</v>
      </c>
      <c r="J1510" s="10"/>
      <c r="K1510" s="450">
        <v>0.06</v>
      </c>
      <c r="L1510" s="451"/>
      <c r="M1510" s="23">
        <f>K1510*12*I1490</f>
        <v>189.28799999999998</v>
      </c>
    </row>
    <row r="1511" spans="1:13">
      <c r="A1511" s="8" t="s">
        <v>87</v>
      </c>
      <c r="H1511" s="10"/>
      <c r="I1511" t="s">
        <v>22</v>
      </c>
      <c r="J1511" s="10"/>
      <c r="K1511" s="450">
        <v>0.46</v>
      </c>
      <c r="L1511" s="451"/>
      <c r="M1511" s="23">
        <f>K1511*12*I1490</f>
        <v>1451.2080000000001</v>
      </c>
    </row>
    <row r="1512" spans="1:13" ht="15.75">
      <c r="A1512" s="438" t="s">
        <v>28</v>
      </c>
      <c r="B1512" s="439"/>
      <c r="C1512" s="439"/>
      <c r="D1512" s="439"/>
      <c r="E1512" s="439"/>
      <c r="F1512" s="439"/>
      <c r="G1512" s="439"/>
      <c r="H1512" s="440"/>
      <c r="I1512" s="34"/>
      <c r="J1512" s="29"/>
      <c r="K1512" s="486">
        <f>K1513+K1514+K1516+K1518+K1519</f>
        <v>2.1599999999999993</v>
      </c>
      <c r="L1512" s="487"/>
      <c r="M1512" s="35">
        <f>M1513+M1514+M1516+M1518+M1519</f>
        <v>6814.3679999999986</v>
      </c>
    </row>
    <row r="1513" spans="1:13">
      <c r="A1513" s="36" t="s">
        <v>56</v>
      </c>
      <c r="B1513" s="37"/>
      <c r="C1513" s="38"/>
      <c r="D1513" s="38"/>
      <c r="E1513" s="38"/>
      <c r="F1513" s="38"/>
      <c r="G1513" s="38"/>
      <c r="H1513" s="10"/>
      <c r="I1513" s="434" t="s">
        <v>30</v>
      </c>
      <c r="J1513" s="435"/>
      <c r="K1513" s="457">
        <v>0.59</v>
      </c>
      <c r="L1513" s="458"/>
      <c r="M1513" s="23">
        <f>K1513*12*I1490</f>
        <v>1861.3319999999999</v>
      </c>
    </row>
    <row r="1514" spans="1:13">
      <c r="A1514" s="36" t="s">
        <v>31</v>
      </c>
      <c r="B1514" s="37"/>
      <c r="C1514" s="38"/>
      <c r="D1514" s="38"/>
      <c r="E1514" s="38"/>
      <c r="F1514" s="38"/>
      <c r="G1514" s="38"/>
      <c r="H1514" s="10"/>
      <c r="I1514" s="434" t="s">
        <v>57</v>
      </c>
      <c r="J1514" s="435"/>
      <c r="K1514" s="448">
        <v>1.4</v>
      </c>
      <c r="L1514" s="449"/>
      <c r="M1514" s="23">
        <f>K1514*12*I1490</f>
        <v>4416.7199999999984</v>
      </c>
    </row>
    <row r="1515" spans="1:13">
      <c r="A1515" s="36" t="s">
        <v>33</v>
      </c>
      <c r="B1515" s="37"/>
      <c r="C1515" s="38"/>
      <c r="D1515" s="38"/>
      <c r="E1515" s="38"/>
      <c r="F1515" s="38"/>
      <c r="G1515" s="38"/>
      <c r="H1515" s="10"/>
      <c r="I1515" s="39"/>
      <c r="J1515" s="12"/>
      <c r="K1515" s="163"/>
      <c r="L1515" s="146"/>
      <c r="M1515" s="23"/>
    </row>
    <row r="1516" spans="1:13">
      <c r="A1516" s="36" t="s">
        <v>34</v>
      </c>
      <c r="B1516" s="37"/>
      <c r="C1516" s="38"/>
      <c r="D1516" s="38"/>
      <c r="E1516" s="38"/>
      <c r="F1516" s="38"/>
      <c r="G1516" s="38"/>
      <c r="H1516" s="10"/>
      <c r="I1516" s="434" t="s">
        <v>35</v>
      </c>
      <c r="J1516" s="435"/>
      <c r="K1516" s="448">
        <v>0.11</v>
      </c>
      <c r="L1516" s="449"/>
      <c r="M1516" s="23">
        <f>K1516*12*I1490</f>
        <v>347.02799999999996</v>
      </c>
    </row>
    <row r="1517" spans="1:13">
      <c r="A1517" s="36" t="s">
        <v>36</v>
      </c>
      <c r="B1517" s="37"/>
      <c r="C1517" s="38"/>
      <c r="D1517" s="38"/>
      <c r="E1517" s="38"/>
      <c r="F1517" s="38"/>
      <c r="G1517" s="38"/>
      <c r="H1517" s="10"/>
      <c r="I1517" s="39"/>
      <c r="J1517" s="12"/>
      <c r="K1517" s="163"/>
      <c r="L1517" s="146"/>
      <c r="M1517" s="23"/>
    </row>
    <row r="1518" spans="1:13">
      <c r="A1518" s="36" t="s">
        <v>37</v>
      </c>
      <c r="B1518" s="37"/>
      <c r="C1518" s="38"/>
      <c r="D1518" s="38"/>
      <c r="E1518" s="38"/>
      <c r="F1518" s="38"/>
      <c r="G1518" s="38"/>
      <c r="H1518" s="10"/>
      <c r="I1518" s="434" t="s">
        <v>19</v>
      </c>
      <c r="J1518" s="435"/>
      <c r="K1518" s="448">
        <v>0.03</v>
      </c>
      <c r="L1518" s="449"/>
      <c r="M1518" s="23">
        <f>K1518*12*I1490</f>
        <v>94.643999999999991</v>
      </c>
    </row>
    <row r="1519" spans="1:13">
      <c r="A1519" s="42" t="s">
        <v>168</v>
      </c>
      <c r="B1519" s="37"/>
      <c r="C1519" s="38"/>
      <c r="D1519" s="38"/>
      <c r="E1519" s="38"/>
      <c r="F1519" s="38"/>
      <c r="G1519" s="38"/>
      <c r="H1519" s="10"/>
      <c r="I1519" s="434" t="s">
        <v>19</v>
      </c>
      <c r="J1519" s="435"/>
      <c r="K1519" s="436">
        <v>0.03</v>
      </c>
      <c r="L1519" s="437"/>
      <c r="M1519" s="21">
        <f>K1519*12*I1490</f>
        <v>94.643999999999991</v>
      </c>
    </row>
    <row r="1520" spans="1:13" ht="15.75">
      <c r="A1520" s="438" t="s">
        <v>169</v>
      </c>
      <c r="B1520" s="439"/>
      <c r="C1520" s="439"/>
      <c r="D1520" s="439"/>
      <c r="E1520" s="439"/>
      <c r="F1520" s="439"/>
      <c r="G1520" s="439"/>
      <c r="H1520" s="440"/>
      <c r="I1520" s="198" t="s">
        <v>55</v>
      </c>
      <c r="J1520" s="29"/>
      <c r="K1520" s="441">
        <v>0.17</v>
      </c>
      <c r="L1520" s="442"/>
      <c r="M1520" s="35">
        <f>K1520*12*I1490</f>
        <v>536.31599999999992</v>
      </c>
    </row>
    <row r="1521" spans="1:13" ht="16.5" thickBot="1">
      <c r="A1521" s="443" t="s">
        <v>39</v>
      </c>
      <c r="B1521" s="444"/>
      <c r="C1521" s="444"/>
      <c r="D1521" s="444"/>
      <c r="E1521" s="444"/>
      <c r="F1521" s="444"/>
      <c r="G1521" s="444"/>
      <c r="H1521" s="445"/>
      <c r="I1521" s="2"/>
      <c r="J1521" s="4"/>
      <c r="K1521" s="446">
        <f>2.5+3.1</f>
        <v>5.6</v>
      </c>
      <c r="L1521" s="447"/>
      <c r="M1521" s="48">
        <f>K1521*12*I1490</f>
        <v>17666.879999999994</v>
      </c>
    </row>
    <row r="1522" spans="1:13" ht="15.75" thickBot="1">
      <c r="A1522" s="424" t="s">
        <v>40</v>
      </c>
      <c r="B1522" s="425"/>
      <c r="C1522" s="425"/>
      <c r="D1522" s="425"/>
      <c r="E1522" s="425"/>
      <c r="F1522" s="425"/>
      <c r="G1522" s="425"/>
      <c r="H1522" s="426"/>
      <c r="I1522" s="199"/>
      <c r="J1522" s="200"/>
      <c r="K1522" s="427">
        <f>K1492+K1493+K1497+K1500+K1501+K1520+K1512+K1521</f>
        <v>24.840000000000003</v>
      </c>
      <c r="L1522" s="428"/>
      <c r="M1522" s="106">
        <f>M1490+M1497+M1500+M1501+M1512+M1520+M1521</f>
        <v>78365.231999999989</v>
      </c>
    </row>
    <row r="1523" spans="1:13" ht="15.75" thickBot="1">
      <c r="A1523" s="134" t="s">
        <v>77</v>
      </c>
      <c r="B1523" s="135"/>
      <c r="C1523" s="135"/>
      <c r="D1523" s="135"/>
      <c r="E1523" s="135"/>
      <c r="F1523" s="135"/>
      <c r="G1523" s="135"/>
      <c r="H1523" s="136"/>
      <c r="I1523" s="199"/>
      <c r="J1523" s="200"/>
      <c r="K1523" s="427">
        <v>13.58</v>
      </c>
      <c r="L1523" s="428"/>
      <c r="M1523" s="106">
        <f>M1524+M1525</f>
        <v>42842.184000000001</v>
      </c>
    </row>
    <row r="1524" spans="1:13">
      <c r="A1524" s="429" t="s">
        <v>78</v>
      </c>
      <c r="B1524" s="430"/>
      <c r="C1524" s="430"/>
      <c r="D1524" s="430"/>
      <c r="E1524" s="430"/>
      <c r="F1524" s="430"/>
      <c r="G1524" s="430"/>
      <c r="H1524" s="431"/>
      <c r="I1524" s="78"/>
      <c r="J1524" s="105"/>
      <c r="K1524" s="488">
        <v>11.08</v>
      </c>
      <c r="L1524" s="489"/>
      <c r="M1524" s="80">
        <f>K1524*12*I1490</f>
        <v>34955.184000000001</v>
      </c>
    </row>
    <row r="1525" spans="1:13" ht="15.75" thickBot="1">
      <c r="A1525" s="191" t="s">
        <v>79</v>
      </c>
      <c r="B1525" s="192"/>
      <c r="C1525" s="192"/>
      <c r="D1525" s="192"/>
      <c r="E1525" s="192"/>
      <c r="F1525" s="192"/>
      <c r="G1525" s="192"/>
      <c r="H1525" s="193"/>
      <c r="I1525" s="201"/>
      <c r="J1525" s="202"/>
      <c r="K1525" s="490">
        <v>2.5</v>
      </c>
      <c r="L1525" s="491"/>
      <c r="M1525" s="86">
        <f>K1525*12*I1490</f>
        <v>7886.9999999999991</v>
      </c>
    </row>
    <row r="1526" spans="1:13">
      <c r="A1526" s="499" t="s">
        <v>43</v>
      </c>
      <c r="B1526" s="500"/>
      <c r="C1526" s="500"/>
      <c r="D1526" s="500"/>
      <c r="E1526" s="500"/>
      <c r="F1526" s="500"/>
      <c r="G1526" s="500"/>
      <c r="H1526" s="501"/>
      <c r="I1526" s="15"/>
      <c r="J1526" s="16"/>
      <c r="K1526" s="502">
        <v>1.39</v>
      </c>
      <c r="L1526" s="503"/>
      <c r="M1526" s="21">
        <f>K1526*12*I1490</f>
        <v>4385.1719999999996</v>
      </c>
    </row>
    <row r="1527" spans="1:13" ht="15.75">
      <c r="A1527" s="140" t="s">
        <v>52</v>
      </c>
      <c r="B1527" s="141"/>
      <c r="C1527" s="141"/>
      <c r="D1527" s="141"/>
      <c r="E1527" s="141"/>
      <c r="F1527" s="141"/>
      <c r="G1527" s="141"/>
      <c r="H1527" s="142"/>
      <c r="I1527" s="34"/>
      <c r="J1527" s="29"/>
      <c r="K1527" s="486">
        <v>0</v>
      </c>
      <c r="L1527" s="487"/>
      <c r="M1527" s="21">
        <f>K1527*12*I1490</f>
        <v>0</v>
      </c>
    </row>
    <row r="1528" spans="1:13" ht="15.75">
      <c r="A1528" s="140" t="s">
        <v>45</v>
      </c>
      <c r="B1528" s="141"/>
      <c r="C1528" s="141"/>
      <c r="D1528" s="141"/>
      <c r="E1528" s="141"/>
      <c r="F1528" s="141"/>
      <c r="G1528" s="141"/>
      <c r="H1528" s="142"/>
      <c r="I1528" s="34"/>
      <c r="J1528" s="29"/>
      <c r="K1528" s="486">
        <v>7.0000000000000007E-2</v>
      </c>
      <c r="L1528" s="487"/>
      <c r="M1528" s="21">
        <f>K1528*12*I1490</f>
        <v>220.83600000000001</v>
      </c>
    </row>
    <row r="1529" spans="1:13" ht="16.5" thickBot="1">
      <c r="A1529" s="137" t="s">
        <v>46</v>
      </c>
      <c r="B1529" s="138"/>
      <c r="C1529" s="138"/>
      <c r="D1529" s="138"/>
      <c r="E1529" s="138"/>
      <c r="F1529" s="138"/>
      <c r="G1529" s="138"/>
      <c r="H1529" s="139"/>
      <c r="I1529" s="3"/>
      <c r="J1529" s="4"/>
      <c r="K1529" s="446">
        <v>1.38</v>
      </c>
      <c r="L1529" s="447"/>
      <c r="M1529" s="23">
        <f>K1529*12*I1490</f>
        <v>4353.6239999999989</v>
      </c>
    </row>
    <row r="1530" spans="1:13" ht="15.75" thickBot="1">
      <c r="A1530" s="424" t="s">
        <v>47</v>
      </c>
      <c r="B1530" s="425"/>
      <c r="C1530" s="425"/>
      <c r="D1530" s="425"/>
      <c r="E1530" s="425"/>
      <c r="F1530" s="425"/>
      <c r="G1530" s="425"/>
      <c r="H1530" s="426"/>
      <c r="I1530" s="199"/>
      <c r="J1530" s="200"/>
      <c r="K1530" s="427">
        <f>K1522+K1526+K1524+K1527+K1528+K1529+K1525</f>
        <v>41.260000000000005</v>
      </c>
      <c r="L1530" s="428"/>
      <c r="M1530" s="106">
        <f>M1522+M1524+M1526+M1527+M1528+M1529+M1525</f>
        <v>130167.048</v>
      </c>
    </row>
    <row r="1531" spans="1:13">
      <c r="M1531" s="1"/>
    </row>
    <row r="1532" spans="1:13">
      <c r="A1532" s="481" t="s">
        <v>0</v>
      </c>
      <c r="B1532" s="481"/>
      <c r="C1532" s="481"/>
      <c r="D1532" s="481"/>
      <c r="E1532" s="481"/>
      <c r="F1532" s="481"/>
      <c r="G1532" s="481"/>
      <c r="H1532" s="481"/>
      <c r="I1532" s="481"/>
      <c r="J1532" s="481"/>
      <c r="K1532" s="481"/>
      <c r="L1532" s="481"/>
      <c r="M1532" s="1"/>
    </row>
    <row r="1533" spans="1:13">
      <c r="A1533" s="482" t="s">
        <v>1</v>
      </c>
      <c r="B1533" s="482"/>
      <c r="C1533" s="482"/>
      <c r="D1533" s="482"/>
      <c r="E1533" s="482"/>
      <c r="F1533" s="482"/>
      <c r="G1533" s="482"/>
      <c r="H1533" s="482"/>
      <c r="I1533" s="482"/>
      <c r="J1533" s="482"/>
      <c r="K1533" s="482"/>
      <c r="L1533" s="482"/>
      <c r="M1533" s="482"/>
    </row>
    <row r="1534" spans="1:13">
      <c r="A1534" s="483" t="s">
        <v>222</v>
      </c>
      <c r="B1534" s="483"/>
      <c r="C1534" s="483"/>
      <c r="D1534" s="483"/>
      <c r="E1534" s="483"/>
      <c r="F1534" s="483"/>
      <c r="G1534" s="483"/>
      <c r="H1534" s="483"/>
      <c r="I1534" s="483"/>
      <c r="J1534" s="483"/>
      <c r="K1534" s="483"/>
      <c r="L1534" s="483"/>
      <c r="M1534" s="483"/>
    </row>
    <row r="1535" spans="1:13">
      <c r="A1535" s="2"/>
      <c r="B1535" s="3"/>
      <c r="C1535" s="3" t="s">
        <v>2</v>
      </c>
      <c r="D1535" s="3"/>
      <c r="E1535" s="3"/>
      <c r="F1535" s="3"/>
      <c r="G1535" s="3"/>
      <c r="H1535" s="4"/>
      <c r="I1535" s="3" t="s">
        <v>3</v>
      </c>
      <c r="J1535" s="4"/>
      <c r="K1535" s="5" t="s">
        <v>4</v>
      </c>
      <c r="L1535" s="6"/>
      <c r="M1535" s="7"/>
    </row>
    <row r="1536" spans="1:13">
      <c r="A1536" s="8"/>
      <c r="B1536" s="9"/>
      <c r="C1536" s="9"/>
      <c r="D1536" s="9"/>
      <c r="E1536" s="9"/>
      <c r="F1536" s="9"/>
      <c r="G1536" s="9"/>
      <c r="H1536" s="10"/>
      <c r="I1536" s="9"/>
      <c r="J1536" s="10"/>
      <c r="K1536" s="11" t="s">
        <v>5</v>
      </c>
      <c r="L1536" s="12"/>
      <c r="M1536" s="13" t="s">
        <v>6</v>
      </c>
    </row>
    <row r="1537" spans="1:13">
      <c r="A1537" s="14"/>
      <c r="B1537" s="15"/>
      <c r="C1537" s="15"/>
      <c r="D1537" s="15"/>
      <c r="E1537" s="15"/>
      <c r="F1537" s="15"/>
      <c r="G1537" s="15"/>
      <c r="H1537" s="16"/>
      <c r="I1537" s="472" t="s">
        <v>7</v>
      </c>
      <c r="J1537" s="473"/>
      <c r="K1537" s="15" t="s">
        <v>8</v>
      </c>
      <c r="L1537" s="16"/>
      <c r="M1537" s="17" t="s">
        <v>9</v>
      </c>
    </row>
    <row r="1538" spans="1:13">
      <c r="A1538" s="474" t="s">
        <v>159</v>
      </c>
      <c r="B1538" s="475"/>
      <c r="C1538" s="475"/>
      <c r="D1538" s="475"/>
      <c r="E1538" s="475"/>
      <c r="F1538" s="475"/>
      <c r="G1538" s="475"/>
      <c r="H1538" s="476"/>
      <c r="I1538" s="477">
        <v>270.3</v>
      </c>
      <c r="J1538" s="478"/>
      <c r="K1538" s="479">
        <f>K1540+K1541</f>
        <v>9.75</v>
      </c>
      <c r="L1538" s="480"/>
      <c r="M1538" s="21">
        <f>M1540+M1541</f>
        <v>31625.100000000002</v>
      </c>
    </row>
    <row r="1539" spans="1:13">
      <c r="A1539" s="22" t="s">
        <v>10</v>
      </c>
      <c r="F1539" s="9"/>
      <c r="H1539" s="10"/>
      <c r="J1539" s="10"/>
      <c r="L1539" s="10"/>
      <c r="M1539" s="23"/>
    </row>
    <row r="1540" spans="1:13">
      <c r="A1540" s="22" t="s">
        <v>11</v>
      </c>
      <c r="F1540" s="9"/>
      <c r="H1540" s="10"/>
      <c r="J1540" s="10"/>
      <c r="K1540" s="450">
        <v>5.36</v>
      </c>
      <c r="L1540" s="451"/>
      <c r="M1540" s="23">
        <f>K1540*I1538*12</f>
        <v>17385.696000000004</v>
      </c>
    </row>
    <row r="1541" spans="1:13">
      <c r="A1541" s="22" t="s">
        <v>12</v>
      </c>
      <c r="B1541" s="24"/>
      <c r="C1541" s="24"/>
      <c r="D1541" s="24"/>
      <c r="E1541" s="24"/>
      <c r="F1541" s="25"/>
      <c r="G1541" s="24"/>
      <c r="H1541" s="26"/>
      <c r="J1541" s="10"/>
      <c r="K1541" s="450">
        <v>4.3899999999999997</v>
      </c>
      <c r="L1541" s="451"/>
      <c r="M1541" s="23">
        <f>K1541*I1538*12</f>
        <v>14239.403999999999</v>
      </c>
    </row>
    <row r="1542" spans="1:13">
      <c r="A1542" s="131"/>
      <c r="B1542" s="47"/>
      <c r="C1542" s="47"/>
      <c r="D1542" s="47"/>
      <c r="E1542" s="47"/>
      <c r="F1542" s="47"/>
      <c r="G1542" s="47"/>
      <c r="H1542" s="27"/>
      <c r="I1542" s="15"/>
      <c r="J1542" s="16"/>
      <c r="K1542" s="15"/>
      <c r="L1542" s="16"/>
      <c r="M1542" s="21"/>
    </row>
    <row r="1543" spans="1:13">
      <c r="A1543" s="464" t="s">
        <v>13</v>
      </c>
      <c r="B1543" s="465"/>
      <c r="C1543" s="465"/>
      <c r="D1543" s="465"/>
      <c r="E1543" s="465"/>
      <c r="F1543" s="465"/>
      <c r="G1543" s="465"/>
      <c r="H1543" s="466"/>
      <c r="I1543" s="89" t="s">
        <v>14</v>
      </c>
      <c r="J1543" s="88"/>
      <c r="K1543" s="9"/>
      <c r="L1543" s="10"/>
      <c r="M1543" s="23"/>
    </row>
    <row r="1544" spans="1:13">
      <c r="A1544" s="8"/>
      <c r="B1544" s="9"/>
      <c r="C1544" s="9"/>
      <c r="D1544" s="9"/>
      <c r="E1544" s="9"/>
      <c r="F1544" s="9"/>
      <c r="G1544" s="9"/>
      <c r="H1544" s="10"/>
      <c r="I1544" s="89" t="s">
        <v>15</v>
      </c>
      <c r="J1544" s="88"/>
      <c r="K1544" s="9"/>
      <c r="L1544" s="10"/>
      <c r="M1544" s="23"/>
    </row>
    <row r="1545" spans="1:13">
      <c r="A1545" s="8"/>
      <c r="B1545" s="9"/>
      <c r="C1545" s="9"/>
      <c r="D1545" s="9"/>
      <c r="E1545" s="9"/>
      <c r="F1545" s="9"/>
      <c r="G1545" s="9"/>
      <c r="H1545" s="10"/>
      <c r="I1545" s="89" t="s">
        <v>16</v>
      </c>
      <c r="J1545" s="88"/>
      <c r="K1545" s="462">
        <v>1.31</v>
      </c>
      <c r="L1545" s="463"/>
      <c r="M1545" s="23">
        <f>K1545*12*I1538</f>
        <v>4249.116</v>
      </c>
    </row>
    <row r="1546" spans="1:13">
      <c r="A1546" s="8"/>
      <c r="B1546" s="9"/>
      <c r="C1546" s="9"/>
      <c r="D1546" s="9"/>
      <c r="E1546" s="9"/>
      <c r="F1546" s="9"/>
      <c r="G1546" s="9"/>
      <c r="H1546" s="10"/>
      <c r="I1546" s="89" t="s">
        <v>17</v>
      </c>
      <c r="J1546" s="88"/>
      <c r="K1546" s="9"/>
      <c r="L1546" s="10"/>
      <c r="M1546" s="23"/>
    </row>
    <row r="1547" spans="1:13">
      <c r="A1547" s="14"/>
      <c r="B1547" s="15"/>
      <c r="C1547" s="15"/>
      <c r="D1547" s="15"/>
      <c r="E1547" s="15"/>
      <c r="F1547" s="15"/>
      <c r="G1547" s="15"/>
      <c r="H1547" s="16"/>
      <c r="I1547" s="90" t="s">
        <v>18</v>
      </c>
      <c r="J1547" s="91"/>
      <c r="K1547" s="15"/>
      <c r="L1547" s="16"/>
      <c r="M1547" s="21"/>
    </row>
    <row r="1548" spans="1:13">
      <c r="A1548" s="474" t="s">
        <v>67</v>
      </c>
      <c r="B1548" s="475"/>
      <c r="C1548" s="475"/>
      <c r="D1548" s="475"/>
      <c r="E1548" s="475"/>
      <c r="F1548" s="475"/>
      <c r="G1548" s="475"/>
      <c r="H1548" s="476"/>
      <c r="I1548" s="28" t="s">
        <v>19</v>
      </c>
      <c r="J1548" s="29"/>
      <c r="K1548" s="486">
        <v>3.83</v>
      </c>
      <c r="L1548" s="487"/>
      <c r="M1548" s="30">
        <f>K1548*12*I1538</f>
        <v>12422.988000000001</v>
      </c>
    </row>
    <row r="1549" spans="1:13" ht="15.75">
      <c r="A1549" s="438" t="s">
        <v>28</v>
      </c>
      <c r="B1549" s="439"/>
      <c r="C1549" s="439"/>
      <c r="D1549" s="439"/>
      <c r="E1549" s="439"/>
      <c r="F1549" s="439"/>
      <c r="G1549" s="439"/>
      <c r="H1549" s="440"/>
      <c r="I1549" s="34"/>
      <c r="J1549" s="29"/>
      <c r="K1549" s="486">
        <f>K1550+K1551+K1553+K1555+K1556</f>
        <v>2.1599999999999993</v>
      </c>
      <c r="L1549" s="487"/>
      <c r="M1549" s="35">
        <f>M1550+M1551+M1553+M1555+M1556</f>
        <v>7006.1759999999995</v>
      </c>
    </row>
    <row r="1550" spans="1:13">
      <c r="A1550" s="36" t="s">
        <v>56</v>
      </c>
      <c r="B1550" s="37"/>
      <c r="C1550" s="38"/>
      <c r="D1550" s="38"/>
      <c r="E1550" s="38"/>
      <c r="F1550" s="38"/>
      <c r="G1550" s="38"/>
      <c r="H1550" s="10"/>
      <c r="I1550" s="434" t="s">
        <v>30</v>
      </c>
      <c r="J1550" s="435"/>
      <c r="K1550" s="457">
        <v>0.59</v>
      </c>
      <c r="L1550" s="458"/>
      <c r="M1550" s="23">
        <f>K1550*12*I1538</f>
        <v>1913.7240000000002</v>
      </c>
    </row>
    <row r="1551" spans="1:13">
      <c r="A1551" s="36" t="s">
        <v>31</v>
      </c>
      <c r="B1551" s="37"/>
      <c r="C1551" s="38"/>
      <c r="D1551" s="38"/>
      <c r="E1551" s="38"/>
      <c r="F1551" s="38"/>
      <c r="G1551" s="38"/>
      <c r="H1551" s="10"/>
      <c r="I1551" s="434" t="s">
        <v>57</v>
      </c>
      <c r="J1551" s="435"/>
      <c r="K1551" s="448">
        <v>1.4</v>
      </c>
      <c r="L1551" s="449"/>
      <c r="M1551" s="23">
        <f>K1551*12*I1538</f>
        <v>4541.0399999999991</v>
      </c>
    </row>
    <row r="1552" spans="1:13">
      <c r="A1552" s="36" t="s">
        <v>33</v>
      </c>
      <c r="B1552" s="37"/>
      <c r="C1552" s="38"/>
      <c r="D1552" s="38"/>
      <c r="E1552" s="38"/>
      <c r="F1552" s="38"/>
      <c r="G1552" s="38"/>
      <c r="H1552" s="10"/>
      <c r="I1552" s="39"/>
      <c r="J1552" s="12"/>
      <c r="K1552" s="163"/>
      <c r="L1552" s="146"/>
      <c r="M1552" s="23"/>
    </row>
    <row r="1553" spans="1:13">
      <c r="A1553" s="36" t="s">
        <v>34</v>
      </c>
      <c r="B1553" s="37"/>
      <c r="C1553" s="38"/>
      <c r="D1553" s="38"/>
      <c r="E1553" s="38"/>
      <c r="F1553" s="38"/>
      <c r="G1553" s="38"/>
      <c r="H1553" s="10"/>
      <c r="I1553" s="434" t="s">
        <v>35</v>
      </c>
      <c r="J1553" s="435"/>
      <c r="K1553" s="448">
        <v>0.11</v>
      </c>
      <c r="L1553" s="449"/>
      <c r="M1553" s="23">
        <f>K1553*12*I1538</f>
        <v>356.79600000000005</v>
      </c>
    </row>
    <row r="1554" spans="1:13">
      <c r="A1554" s="36" t="s">
        <v>36</v>
      </c>
      <c r="B1554" s="37"/>
      <c r="C1554" s="38"/>
      <c r="D1554" s="38"/>
      <c r="E1554" s="38"/>
      <c r="F1554" s="38"/>
      <c r="G1554" s="38"/>
      <c r="H1554" s="10"/>
      <c r="I1554" s="39"/>
      <c r="J1554" s="12"/>
      <c r="K1554" s="163"/>
      <c r="L1554" s="146"/>
      <c r="M1554" s="23"/>
    </row>
    <row r="1555" spans="1:13">
      <c r="A1555" s="36" t="s">
        <v>37</v>
      </c>
      <c r="B1555" s="37"/>
      <c r="C1555" s="38"/>
      <c r="D1555" s="38"/>
      <c r="E1555" s="38"/>
      <c r="F1555" s="38"/>
      <c r="G1555" s="38"/>
      <c r="H1555" s="10"/>
      <c r="I1555" s="434" t="s">
        <v>19</v>
      </c>
      <c r="J1555" s="435"/>
      <c r="K1555" s="448">
        <v>0.03</v>
      </c>
      <c r="L1555" s="449"/>
      <c r="M1555" s="23">
        <f>K1555*12*I1538</f>
        <v>97.308000000000007</v>
      </c>
    </row>
    <row r="1556" spans="1:13">
      <c r="A1556" s="42" t="s">
        <v>168</v>
      </c>
      <c r="B1556" s="37"/>
      <c r="C1556" s="38"/>
      <c r="D1556" s="38"/>
      <c r="E1556" s="38"/>
      <c r="F1556" s="38"/>
      <c r="G1556" s="38"/>
      <c r="H1556" s="10"/>
      <c r="I1556" s="434" t="s">
        <v>19</v>
      </c>
      <c r="J1556" s="435"/>
      <c r="K1556" s="436">
        <v>0.03</v>
      </c>
      <c r="L1556" s="437"/>
      <c r="M1556" s="21">
        <f>K1556*12*I1538</f>
        <v>97.308000000000007</v>
      </c>
    </row>
    <row r="1557" spans="1:13" ht="15.75">
      <c r="A1557" s="438" t="s">
        <v>169</v>
      </c>
      <c r="B1557" s="439"/>
      <c r="C1557" s="439"/>
      <c r="D1557" s="439"/>
      <c r="E1557" s="439"/>
      <c r="F1557" s="439"/>
      <c r="G1557" s="439"/>
      <c r="H1557" s="440"/>
      <c r="I1557" s="198" t="s">
        <v>55</v>
      </c>
      <c r="J1557" s="29"/>
      <c r="K1557" s="441">
        <v>0.17</v>
      </c>
      <c r="L1557" s="442"/>
      <c r="M1557" s="35">
        <f>K1557*12*I1538</f>
        <v>551.41200000000003</v>
      </c>
    </row>
    <row r="1558" spans="1:13" ht="16.5" thickBot="1">
      <c r="A1558" s="443" t="s">
        <v>39</v>
      </c>
      <c r="B1558" s="444"/>
      <c r="C1558" s="444"/>
      <c r="D1558" s="444"/>
      <c r="E1558" s="444"/>
      <c r="F1558" s="444"/>
      <c r="G1558" s="444"/>
      <c r="H1558" s="445"/>
      <c r="I1558" s="2"/>
      <c r="J1558" s="4"/>
      <c r="K1558" s="446">
        <f>2.5+3.1</f>
        <v>5.6</v>
      </c>
      <c r="L1558" s="447"/>
      <c r="M1558" s="48">
        <f>K1558*12*I1538</f>
        <v>18164.159999999996</v>
      </c>
    </row>
    <row r="1559" spans="1:13" ht="15.75" thickBot="1">
      <c r="A1559" s="424" t="s">
        <v>40</v>
      </c>
      <c r="B1559" s="425"/>
      <c r="C1559" s="425"/>
      <c r="D1559" s="425"/>
      <c r="E1559" s="425"/>
      <c r="F1559" s="425"/>
      <c r="G1559" s="425"/>
      <c r="H1559" s="426"/>
      <c r="I1559" s="199"/>
      <c r="J1559" s="200"/>
      <c r="K1559" s="427">
        <f>K1540+K1541+K1545+K1548+K1557+K1549+K1558</f>
        <v>22.82</v>
      </c>
      <c r="L1559" s="428"/>
      <c r="M1559" s="106">
        <f>M1538+M1545+M1548+M1549+M1557+M1558</f>
        <v>74018.95199999999</v>
      </c>
    </row>
    <row r="1560" spans="1:13" ht="15.75" thickBot="1">
      <c r="A1560" s="134" t="s">
        <v>77</v>
      </c>
      <c r="B1560" s="135"/>
      <c r="C1560" s="135"/>
      <c r="D1560" s="135"/>
      <c r="E1560" s="135"/>
      <c r="F1560" s="135"/>
      <c r="G1560" s="135"/>
      <c r="H1560" s="136"/>
      <c r="I1560" s="199"/>
      <c r="J1560" s="200"/>
      <c r="K1560" s="427">
        <v>11.86</v>
      </c>
      <c r="L1560" s="428"/>
      <c r="M1560" s="106">
        <f>M1561+M1562</f>
        <v>38469.095999999998</v>
      </c>
    </row>
    <row r="1561" spans="1:13">
      <c r="A1561" s="429" t="s">
        <v>78</v>
      </c>
      <c r="B1561" s="430"/>
      <c r="C1561" s="430"/>
      <c r="D1561" s="430"/>
      <c r="E1561" s="430"/>
      <c r="F1561" s="430"/>
      <c r="G1561" s="430"/>
      <c r="H1561" s="431"/>
      <c r="I1561" s="78"/>
      <c r="J1561" s="105"/>
      <c r="K1561" s="488">
        <v>9.69</v>
      </c>
      <c r="L1561" s="489"/>
      <c r="M1561" s="80">
        <f>K1561*12*I1538</f>
        <v>31430.484</v>
      </c>
    </row>
    <row r="1562" spans="1:13" ht="15.75" thickBot="1">
      <c r="A1562" s="191" t="s">
        <v>79</v>
      </c>
      <c r="B1562" s="192"/>
      <c r="C1562" s="192"/>
      <c r="D1562" s="192"/>
      <c r="E1562" s="192"/>
      <c r="F1562" s="192"/>
      <c r="G1562" s="192"/>
      <c r="H1562" s="193"/>
      <c r="I1562" s="201"/>
      <c r="J1562" s="202"/>
      <c r="K1562" s="490">
        <v>2.17</v>
      </c>
      <c r="L1562" s="491"/>
      <c r="M1562" s="86">
        <f>K1562*12*I1538</f>
        <v>7038.6120000000001</v>
      </c>
    </row>
    <row r="1563" spans="1:13">
      <c r="A1563" s="499" t="s">
        <v>43</v>
      </c>
      <c r="B1563" s="500"/>
      <c r="C1563" s="500"/>
      <c r="D1563" s="500"/>
      <c r="E1563" s="500"/>
      <c r="F1563" s="500"/>
      <c r="G1563" s="500"/>
      <c r="H1563" s="501"/>
      <c r="I1563" s="15"/>
      <c r="J1563" s="16"/>
      <c r="K1563" s="502">
        <v>1.39</v>
      </c>
      <c r="L1563" s="503"/>
      <c r="M1563" s="21">
        <f>K1563*12*I1538</f>
        <v>4508.6040000000003</v>
      </c>
    </row>
    <row r="1564" spans="1:13" ht="15.75">
      <c r="A1564" s="140" t="s">
        <v>52</v>
      </c>
      <c r="B1564" s="141"/>
      <c r="C1564" s="141"/>
      <c r="D1564" s="141"/>
      <c r="E1564" s="141"/>
      <c r="F1564" s="141"/>
      <c r="G1564" s="141"/>
      <c r="H1564" s="142"/>
      <c r="I1564" s="34"/>
      <c r="J1564" s="29"/>
      <c r="K1564" s="486">
        <v>4.8499999999999996</v>
      </c>
      <c r="L1564" s="487"/>
      <c r="M1564" s="21">
        <f>K1564*12*I1538</f>
        <v>15731.46</v>
      </c>
    </row>
    <row r="1565" spans="1:13" ht="15.75">
      <c r="A1565" s="140" t="s">
        <v>45</v>
      </c>
      <c r="B1565" s="141"/>
      <c r="C1565" s="141"/>
      <c r="D1565" s="141"/>
      <c r="E1565" s="141"/>
      <c r="F1565" s="141"/>
      <c r="G1565" s="141"/>
      <c r="H1565" s="142"/>
      <c r="I1565" s="34"/>
      <c r="J1565" s="29"/>
      <c r="K1565" s="486">
        <v>0.06</v>
      </c>
      <c r="L1565" s="487"/>
      <c r="M1565" s="21">
        <f>K1565*12*I1538</f>
        <v>194.61600000000001</v>
      </c>
    </row>
    <row r="1566" spans="1:13" ht="16.5" thickBot="1">
      <c r="A1566" s="137" t="s">
        <v>46</v>
      </c>
      <c r="B1566" s="138"/>
      <c r="C1566" s="138"/>
      <c r="D1566" s="138"/>
      <c r="E1566" s="138"/>
      <c r="F1566" s="138"/>
      <c r="G1566" s="138"/>
      <c r="H1566" s="139"/>
      <c r="I1566" s="3"/>
      <c r="J1566" s="4"/>
      <c r="K1566" s="446">
        <v>0.9</v>
      </c>
      <c r="L1566" s="447"/>
      <c r="M1566" s="23">
        <f>K1566*12*I1538</f>
        <v>2919.2400000000002</v>
      </c>
    </row>
    <row r="1567" spans="1:13" ht="15.75" thickBot="1">
      <c r="A1567" s="424" t="s">
        <v>47</v>
      </c>
      <c r="B1567" s="425"/>
      <c r="C1567" s="425"/>
      <c r="D1567" s="425"/>
      <c r="E1567" s="425"/>
      <c r="F1567" s="425"/>
      <c r="G1567" s="425"/>
      <c r="H1567" s="426"/>
      <c r="I1567" s="199"/>
      <c r="J1567" s="200"/>
      <c r="K1567" s="427">
        <f>K1559+K1563+K1561+K1564+K1565+K1566+K1562</f>
        <v>41.88</v>
      </c>
      <c r="L1567" s="428"/>
      <c r="M1567" s="106">
        <f>M1559+M1561+M1563+M1564+M1565+M1566+M1562</f>
        <v>135841.96799999999</v>
      </c>
    </row>
    <row r="1568" spans="1:13">
      <c r="M1568" s="1"/>
    </row>
    <row r="1569" spans="1:13">
      <c r="A1569" s="481" t="s">
        <v>0</v>
      </c>
      <c r="B1569" s="481"/>
      <c r="C1569" s="481"/>
      <c r="D1569" s="481"/>
      <c r="E1569" s="481"/>
      <c r="F1569" s="481"/>
      <c r="G1569" s="481"/>
      <c r="H1569" s="481"/>
      <c r="I1569" s="481"/>
      <c r="J1569" s="481"/>
      <c r="K1569" s="481"/>
      <c r="L1569" s="481"/>
      <c r="M1569" s="1"/>
    </row>
    <row r="1570" spans="1:13">
      <c r="A1570" s="482" t="s">
        <v>1</v>
      </c>
      <c r="B1570" s="482"/>
      <c r="C1570" s="482"/>
      <c r="D1570" s="482"/>
      <c r="E1570" s="482"/>
      <c r="F1570" s="482"/>
      <c r="G1570" s="482"/>
      <c r="H1570" s="482"/>
      <c r="I1570" s="482"/>
      <c r="J1570" s="482"/>
      <c r="K1570" s="482"/>
      <c r="L1570" s="482"/>
      <c r="M1570" s="482"/>
    </row>
    <row r="1571" spans="1:13">
      <c r="A1571" s="483" t="s">
        <v>223</v>
      </c>
      <c r="B1571" s="483"/>
      <c r="C1571" s="483"/>
      <c r="D1571" s="483"/>
      <c r="E1571" s="483"/>
      <c r="F1571" s="483"/>
      <c r="G1571" s="483"/>
      <c r="H1571" s="483"/>
      <c r="I1571" s="483"/>
      <c r="J1571" s="483"/>
      <c r="K1571" s="483"/>
      <c r="L1571" s="483"/>
      <c r="M1571" s="483"/>
    </row>
    <row r="1572" spans="1:13">
      <c r="A1572" s="2"/>
      <c r="B1572" s="3"/>
      <c r="C1572" s="3" t="s">
        <v>2</v>
      </c>
      <c r="D1572" s="3"/>
      <c r="E1572" s="3"/>
      <c r="F1572" s="3"/>
      <c r="G1572" s="3"/>
      <c r="H1572" s="4"/>
      <c r="I1572" s="3" t="s">
        <v>3</v>
      </c>
      <c r="J1572" s="4"/>
      <c r="K1572" s="5" t="s">
        <v>4</v>
      </c>
      <c r="L1572" s="6"/>
      <c r="M1572" s="7"/>
    </row>
    <row r="1573" spans="1:13">
      <c r="A1573" s="8"/>
      <c r="B1573" s="9"/>
      <c r="C1573" s="9"/>
      <c r="D1573" s="9"/>
      <c r="E1573" s="9"/>
      <c r="F1573" s="9"/>
      <c r="G1573" s="9"/>
      <c r="H1573" s="10"/>
      <c r="I1573" s="9"/>
      <c r="J1573" s="10"/>
      <c r="K1573" s="11" t="s">
        <v>5</v>
      </c>
      <c r="L1573" s="12"/>
      <c r="M1573" s="13" t="s">
        <v>6</v>
      </c>
    </row>
    <row r="1574" spans="1:13">
      <c r="A1574" s="14"/>
      <c r="B1574" s="15"/>
      <c r="C1574" s="15"/>
      <c r="D1574" s="15"/>
      <c r="E1574" s="15"/>
      <c r="F1574" s="15"/>
      <c r="G1574" s="15"/>
      <c r="H1574" s="16"/>
      <c r="I1574" s="472" t="s">
        <v>7</v>
      </c>
      <c r="J1574" s="473"/>
      <c r="K1574" s="15" t="s">
        <v>8</v>
      </c>
      <c r="L1574" s="16"/>
      <c r="M1574" s="17" t="s">
        <v>9</v>
      </c>
    </row>
    <row r="1575" spans="1:13">
      <c r="A1575" s="474" t="s">
        <v>159</v>
      </c>
      <c r="B1575" s="475"/>
      <c r="C1575" s="475"/>
      <c r="D1575" s="475"/>
      <c r="E1575" s="475"/>
      <c r="F1575" s="475"/>
      <c r="G1575" s="475"/>
      <c r="H1575" s="476"/>
      <c r="I1575" s="477">
        <v>1511.8</v>
      </c>
      <c r="J1575" s="478"/>
      <c r="K1575" s="479">
        <f>K1577+K1578</f>
        <v>9.75</v>
      </c>
      <c r="L1575" s="480"/>
      <c r="M1575" s="21">
        <f>M1577+M1578</f>
        <v>176880.6</v>
      </c>
    </row>
    <row r="1576" spans="1:13">
      <c r="A1576" s="22" t="s">
        <v>10</v>
      </c>
      <c r="F1576" s="9"/>
      <c r="H1576" s="10"/>
      <c r="J1576" s="10"/>
      <c r="L1576" s="10"/>
      <c r="M1576" s="23"/>
    </row>
    <row r="1577" spans="1:13">
      <c r="A1577" s="22" t="s">
        <v>11</v>
      </c>
      <c r="F1577" s="9"/>
      <c r="H1577" s="10"/>
      <c r="J1577" s="10"/>
      <c r="K1577" s="450">
        <v>5.36</v>
      </c>
      <c r="L1577" s="451"/>
      <c r="M1577" s="23">
        <f>K1577*I1575*12</f>
        <v>97238.97600000001</v>
      </c>
    </row>
    <row r="1578" spans="1:13">
      <c r="A1578" s="22" t="s">
        <v>12</v>
      </c>
      <c r="B1578" s="24"/>
      <c r="C1578" s="24"/>
      <c r="D1578" s="24"/>
      <c r="E1578" s="24"/>
      <c r="F1578" s="25"/>
      <c r="G1578" s="24"/>
      <c r="H1578" s="26"/>
      <c r="J1578" s="10"/>
      <c r="K1578" s="450">
        <v>4.3899999999999997</v>
      </c>
      <c r="L1578" s="451"/>
      <c r="M1578" s="23">
        <f>K1578*I1575*12</f>
        <v>79641.623999999996</v>
      </c>
    </row>
    <row r="1579" spans="1:13">
      <c r="A1579" s="131"/>
      <c r="B1579" s="47"/>
      <c r="C1579" s="47"/>
      <c r="D1579" s="47"/>
      <c r="E1579" s="47"/>
      <c r="F1579" s="47"/>
      <c r="G1579" s="47"/>
      <c r="H1579" s="27"/>
      <c r="I1579" s="15"/>
      <c r="J1579" s="16"/>
      <c r="K1579" s="15"/>
      <c r="L1579" s="16"/>
      <c r="M1579" s="21"/>
    </row>
    <row r="1580" spans="1:13">
      <c r="A1580" s="464" t="s">
        <v>13</v>
      </c>
      <c r="B1580" s="465"/>
      <c r="C1580" s="465"/>
      <c r="D1580" s="465"/>
      <c r="E1580" s="465"/>
      <c r="F1580" s="465"/>
      <c r="G1580" s="465"/>
      <c r="H1580" s="466"/>
      <c r="I1580" s="89" t="s">
        <v>14</v>
      </c>
      <c r="J1580" s="88"/>
      <c r="K1580" s="9"/>
      <c r="L1580" s="10"/>
      <c r="M1580" s="23"/>
    </row>
    <row r="1581" spans="1:13">
      <c r="A1581" s="8"/>
      <c r="B1581" s="9"/>
      <c r="C1581" s="9"/>
      <c r="D1581" s="9"/>
      <c r="E1581" s="9"/>
      <c r="F1581" s="9"/>
      <c r="G1581" s="9"/>
      <c r="H1581" s="10"/>
      <c r="I1581" s="89" t="s">
        <v>15</v>
      </c>
      <c r="J1581" s="88"/>
      <c r="K1581" s="9"/>
      <c r="L1581" s="10"/>
      <c r="M1581" s="23"/>
    </row>
    <row r="1582" spans="1:13">
      <c r="A1582" s="8"/>
      <c r="B1582" s="9"/>
      <c r="C1582" s="9"/>
      <c r="D1582" s="9"/>
      <c r="E1582" s="9"/>
      <c r="F1582" s="9"/>
      <c r="G1582" s="9"/>
      <c r="H1582" s="10"/>
      <c r="I1582" s="89" t="s">
        <v>16</v>
      </c>
      <c r="J1582" s="88"/>
      <c r="K1582" s="462">
        <v>1.31</v>
      </c>
      <c r="L1582" s="463"/>
      <c r="M1582" s="23">
        <f>K1582*12*I1575</f>
        <v>23765.495999999999</v>
      </c>
    </row>
    <row r="1583" spans="1:13">
      <c r="A1583" s="8"/>
      <c r="B1583" s="9"/>
      <c r="C1583" s="9"/>
      <c r="D1583" s="9"/>
      <c r="E1583" s="9"/>
      <c r="F1583" s="9"/>
      <c r="G1583" s="9"/>
      <c r="H1583" s="10"/>
      <c r="I1583" s="89" t="s">
        <v>17</v>
      </c>
      <c r="J1583" s="88"/>
      <c r="K1583" s="9"/>
      <c r="L1583" s="10"/>
      <c r="M1583" s="23"/>
    </row>
    <row r="1584" spans="1:13">
      <c r="A1584" s="14"/>
      <c r="B1584" s="15"/>
      <c r="C1584" s="15"/>
      <c r="D1584" s="15"/>
      <c r="E1584" s="15"/>
      <c r="F1584" s="15"/>
      <c r="G1584" s="15"/>
      <c r="H1584" s="16"/>
      <c r="I1584" s="90" t="s">
        <v>18</v>
      </c>
      <c r="J1584" s="91"/>
      <c r="K1584" s="15"/>
      <c r="L1584" s="16"/>
      <c r="M1584" s="21"/>
    </row>
    <row r="1585" spans="1:13">
      <c r="A1585" s="474" t="s">
        <v>67</v>
      </c>
      <c r="B1585" s="475"/>
      <c r="C1585" s="475"/>
      <c r="D1585" s="475"/>
      <c r="E1585" s="475"/>
      <c r="F1585" s="475"/>
      <c r="G1585" s="475"/>
      <c r="H1585" s="476"/>
      <c r="I1585" s="28" t="s">
        <v>19</v>
      </c>
      <c r="J1585" s="29"/>
      <c r="K1585" s="486">
        <v>1.49</v>
      </c>
      <c r="L1585" s="487"/>
      <c r="M1585" s="30">
        <f>K1585*12*I1575</f>
        <v>27030.983999999997</v>
      </c>
    </row>
    <row r="1586" spans="1:13">
      <c r="A1586" s="494" t="s">
        <v>20</v>
      </c>
      <c r="B1586" s="495"/>
      <c r="C1586" s="495"/>
      <c r="D1586" s="495"/>
      <c r="E1586" s="495"/>
      <c r="F1586" s="495"/>
      <c r="G1586" s="495"/>
      <c r="H1586" s="496"/>
      <c r="I1586" s="31"/>
      <c r="J1586" s="10"/>
      <c r="K1586" s="470">
        <f>K1587+K1593</f>
        <v>1.9100000000000001</v>
      </c>
      <c r="L1586" s="471"/>
      <c r="M1586" s="32">
        <f>M1587+M1593</f>
        <v>34650.456000000006</v>
      </c>
    </row>
    <row r="1587" spans="1:13">
      <c r="A1587" s="459" t="s">
        <v>21</v>
      </c>
      <c r="B1587" s="460"/>
      <c r="C1587" s="460"/>
      <c r="D1587" s="460"/>
      <c r="E1587" s="460"/>
      <c r="F1587" s="460"/>
      <c r="G1587" s="460"/>
      <c r="H1587" s="461"/>
      <c r="J1587" s="10"/>
      <c r="K1587" s="462">
        <f>K1588+K1590+K1592</f>
        <v>1.1200000000000001</v>
      </c>
      <c r="L1587" s="463"/>
      <c r="M1587" s="33">
        <f>M1588+M1590+M1592</f>
        <v>20318.592000000001</v>
      </c>
    </row>
    <row r="1588" spans="1:13">
      <c r="A1588" s="8" t="s">
        <v>174</v>
      </c>
      <c r="H1588" s="10"/>
      <c r="I1588" t="s">
        <v>24</v>
      </c>
      <c r="J1588" s="10"/>
      <c r="K1588" s="450">
        <v>0.57999999999999996</v>
      </c>
      <c r="L1588" s="451"/>
      <c r="M1588" s="23">
        <f>K1588*12*I1575</f>
        <v>10522.127999999999</v>
      </c>
    </row>
    <row r="1589" spans="1:13">
      <c r="A1589" s="8" t="s">
        <v>25</v>
      </c>
      <c r="H1589" s="10"/>
      <c r="J1589" s="10"/>
      <c r="L1589" s="10"/>
      <c r="M1589" s="23"/>
    </row>
    <row r="1590" spans="1:13">
      <c r="A1590" s="8" t="s">
        <v>175</v>
      </c>
      <c r="H1590" s="10"/>
      <c r="I1590" t="s">
        <v>176</v>
      </c>
      <c r="J1590" s="10"/>
      <c r="K1590" s="450">
        <v>0.5</v>
      </c>
      <c r="L1590" s="451"/>
      <c r="M1590" s="23">
        <f>K1590*12*I1575</f>
        <v>9070.7999999999993</v>
      </c>
    </row>
    <row r="1591" spans="1:13">
      <c r="A1591" s="8" t="s">
        <v>69</v>
      </c>
      <c r="H1591" s="10"/>
      <c r="I1591" t="s">
        <v>80</v>
      </c>
      <c r="J1591" s="10"/>
      <c r="L1591" s="10"/>
      <c r="M1591" s="23"/>
    </row>
    <row r="1592" spans="1:13">
      <c r="A1592" s="8" t="s">
        <v>84</v>
      </c>
      <c r="H1592" s="10"/>
      <c r="I1592" t="s">
        <v>26</v>
      </c>
      <c r="J1592" s="10"/>
      <c r="K1592" s="450">
        <v>0.04</v>
      </c>
      <c r="L1592" s="451"/>
      <c r="M1592" s="23">
        <f>K1592*12*I1575</f>
        <v>725.66399999999999</v>
      </c>
    </row>
    <row r="1593" spans="1:13">
      <c r="A1593" s="459" t="s">
        <v>27</v>
      </c>
      <c r="B1593" s="460"/>
      <c r="C1593" s="460"/>
      <c r="D1593" s="460"/>
      <c r="E1593" s="460"/>
      <c r="F1593" s="460"/>
      <c r="G1593" s="460"/>
      <c r="H1593" s="461"/>
      <c r="J1593" s="10"/>
      <c r="K1593" s="462">
        <f>K1594+K1595+K1596</f>
        <v>0.79</v>
      </c>
      <c r="L1593" s="463"/>
      <c r="M1593" s="33">
        <f>M1594+M1595+M1596</f>
        <v>14331.864000000001</v>
      </c>
    </row>
    <row r="1594" spans="1:13">
      <c r="A1594" s="8" t="s">
        <v>85</v>
      </c>
      <c r="H1594" s="10"/>
      <c r="I1594" t="s">
        <v>24</v>
      </c>
      <c r="J1594" s="10"/>
      <c r="K1594" s="450">
        <v>0.27</v>
      </c>
      <c r="L1594" s="451"/>
      <c r="M1594" s="23">
        <f>K1594*12*I1575</f>
        <v>4898.232</v>
      </c>
    </row>
    <row r="1595" spans="1:13">
      <c r="A1595" s="8" t="s">
        <v>177</v>
      </c>
      <c r="H1595" s="10"/>
      <c r="I1595" t="s">
        <v>81</v>
      </c>
      <c r="J1595" s="10"/>
      <c r="K1595" s="450">
        <v>0.06</v>
      </c>
      <c r="L1595" s="451"/>
      <c r="M1595" s="23">
        <f>K1595*12*I1575</f>
        <v>1088.4959999999999</v>
      </c>
    </row>
    <row r="1596" spans="1:13">
      <c r="A1596" s="8" t="s">
        <v>87</v>
      </c>
      <c r="H1596" s="10"/>
      <c r="I1596" t="s">
        <v>22</v>
      </c>
      <c r="J1596" s="10"/>
      <c r="K1596" s="450">
        <v>0.46</v>
      </c>
      <c r="L1596" s="451"/>
      <c r="M1596" s="23">
        <f>K1596*12*I1575</f>
        <v>8345.1360000000004</v>
      </c>
    </row>
    <row r="1597" spans="1:13" ht="15.75">
      <c r="A1597" s="438" t="s">
        <v>28</v>
      </c>
      <c r="B1597" s="439"/>
      <c r="C1597" s="439"/>
      <c r="D1597" s="439"/>
      <c r="E1597" s="439"/>
      <c r="F1597" s="439"/>
      <c r="G1597" s="439"/>
      <c r="H1597" s="440"/>
      <c r="I1597" s="34"/>
      <c r="J1597" s="29"/>
      <c r="K1597" s="486">
        <f>K1598+K1599+K1601+K1603+K1604</f>
        <v>2.1599999999999993</v>
      </c>
      <c r="L1597" s="487"/>
      <c r="M1597" s="35">
        <f>M1598+M1599+M1601+M1603+M1604</f>
        <v>39185.855999999992</v>
      </c>
    </row>
    <row r="1598" spans="1:13">
      <c r="A1598" s="36" t="s">
        <v>56</v>
      </c>
      <c r="B1598" s="37"/>
      <c r="C1598" s="38"/>
      <c r="D1598" s="38"/>
      <c r="E1598" s="38"/>
      <c r="F1598" s="38"/>
      <c r="G1598" s="38"/>
      <c r="H1598" s="10"/>
      <c r="I1598" s="434" t="s">
        <v>30</v>
      </c>
      <c r="J1598" s="435"/>
      <c r="K1598" s="457">
        <v>0.59</v>
      </c>
      <c r="L1598" s="458"/>
      <c r="M1598" s="23">
        <f>K1598*12*I1575</f>
        <v>10703.544</v>
      </c>
    </row>
    <row r="1599" spans="1:13">
      <c r="A1599" s="36" t="s">
        <v>31</v>
      </c>
      <c r="B1599" s="37"/>
      <c r="C1599" s="38"/>
      <c r="D1599" s="38"/>
      <c r="E1599" s="38"/>
      <c r="F1599" s="38"/>
      <c r="G1599" s="38"/>
      <c r="H1599" s="10"/>
      <c r="I1599" s="434" t="s">
        <v>57</v>
      </c>
      <c r="J1599" s="435"/>
      <c r="K1599" s="448">
        <v>1.4</v>
      </c>
      <c r="L1599" s="449"/>
      <c r="M1599" s="23">
        <f>K1599*12*I1575</f>
        <v>25398.239999999994</v>
      </c>
    </row>
    <row r="1600" spans="1:13">
      <c r="A1600" s="36" t="s">
        <v>33</v>
      </c>
      <c r="B1600" s="37"/>
      <c r="C1600" s="38"/>
      <c r="D1600" s="38"/>
      <c r="E1600" s="38"/>
      <c r="F1600" s="38"/>
      <c r="G1600" s="38"/>
      <c r="H1600" s="10"/>
      <c r="I1600" s="39"/>
      <c r="J1600" s="12"/>
      <c r="K1600" s="163"/>
      <c r="L1600" s="146"/>
      <c r="M1600" s="23"/>
    </row>
    <row r="1601" spans="1:13">
      <c r="A1601" s="36" t="s">
        <v>34</v>
      </c>
      <c r="B1601" s="37"/>
      <c r="C1601" s="38"/>
      <c r="D1601" s="38"/>
      <c r="E1601" s="38"/>
      <c r="F1601" s="38"/>
      <c r="G1601" s="38"/>
      <c r="H1601" s="10"/>
      <c r="I1601" s="434" t="s">
        <v>35</v>
      </c>
      <c r="J1601" s="435"/>
      <c r="K1601" s="448">
        <v>0.11</v>
      </c>
      <c r="L1601" s="449"/>
      <c r="M1601" s="23">
        <f>K1601*12*I1575</f>
        <v>1995.576</v>
      </c>
    </row>
    <row r="1602" spans="1:13">
      <c r="A1602" s="36" t="s">
        <v>36</v>
      </c>
      <c r="B1602" s="37"/>
      <c r="C1602" s="38"/>
      <c r="D1602" s="38"/>
      <c r="E1602" s="38"/>
      <c r="F1602" s="38"/>
      <c r="G1602" s="38"/>
      <c r="H1602" s="10"/>
      <c r="I1602" s="39"/>
      <c r="J1602" s="12"/>
      <c r="K1602" s="163"/>
      <c r="L1602" s="146"/>
      <c r="M1602" s="23"/>
    </row>
    <row r="1603" spans="1:13">
      <c r="A1603" s="36" t="s">
        <v>37</v>
      </c>
      <c r="B1603" s="37"/>
      <c r="C1603" s="38"/>
      <c r="D1603" s="38"/>
      <c r="E1603" s="38"/>
      <c r="F1603" s="38"/>
      <c r="G1603" s="38"/>
      <c r="H1603" s="10"/>
      <c r="I1603" s="434" t="s">
        <v>19</v>
      </c>
      <c r="J1603" s="435"/>
      <c r="K1603" s="448">
        <v>0.03</v>
      </c>
      <c r="L1603" s="449"/>
      <c r="M1603" s="23">
        <f>K1603*12*I1575</f>
        <v>544.24799999999993</v>
      </c>
    </row>
    <row r="1604" spans="1:13">
      <c r="A1604" s="42" t="s">
        <v>168</v>
      </c>
      <c r="B1604" s="37"/>
      <c r="C1604" s="38"/>
      <c r="D1604" s="38"/>
      <c r="E1604" s="38"/>
      <c r="F1604" s="38"/>
      <c r="G1604" s="38"/>
      <c r="H1604" s="10"/>
      <c r="I1604" s="434" t="s">
        <v>19</v>
      </c>
      <c r="J1604" s="435"/>
      <c r="K1604" s="436">
        <v>0.03</v>
      </c>
      <c r="L1604" s="437"/>
      <c r="M1604" s="21">
        <f>K1604*12*I1575</f>
        <v>544.24799999999993</v>
      </c>
    </row>
    <row r="1605" spans="1:13" ht="15.75">
      <c r="A1605" s="438" t="s">
        <v>169</v>
      </c>
      <c r="B1605" s="439"/>
      <c r="C1605" s="439"/>
      <c r="D1605" s="439"/>
      <c r="E1605" s="439"/>
      <c r="F1605" s="439"/>
      <c r="G1605" s="439"/>
      <c r="H1605" s="440"/>
      <c r="I1605" s="198" t="s">
        <v>55</v>
      </c>
      <c r="J1605" s="29"/>
      <c r="K1605" s="441">
        <v>0.17</v>
      </c>
      <c r="L1605" s="442"/>
      <c r="M1605" s="35">
        <f>K1605*12*I1575</f>
        <v>3084.0720000000001</v>
      </c>
    </row>
    <row r="1606" spans="1:13" ht="16.5" thickBot="1">
      <c r="A1606" s="443" t="s">
        <v>39</v>
      </c>
      <c r="B1606" s="444"/>
      <c r="C1606" s="444"/>
      <c r="D1606" s="444"/>
      <c r="E1606" s="444"/>
      <c r="F1606" s="444"/>
      <c r="G1606" s="444"/>
      <c r="H1606" s="445"/>
      <c r="I1606" s="2"/>
      <c r="J1606" s="4"/>
      <c r="K1606" s="446">
        <f>2.5+3.1</f>
        <v>5.6</v>
      </c>
      <c r="L1606" s="447"/>
      <c r="M1606" s="48">
        <f>K1606*12*I1575</f>
        <v>101592.95999999998</v>
      </c>
    </row>
    <row r="1607" spans="1:13" ht="15.75" thickBot="1">
      <c r="A1607" s="424" t="s">
        <v>40</v>
      </c>
      <c r="B1607" s="425"/>
      <c r="C1607" s="425"/>
      <c r="D1607" s="425"/>
      <c r="E1607" s="425"/>
      <c r="F1607" s="425"/>
      <c r="G1607" s="425"/>
      <c r="H1607" s="426"/>
      <c r="I1607" s="199"/>
      <c r="J1607" s="200"/>
      <c r="K1607" s="427">
        <f>K1577+K1578+K1582+K1585+K1586+K1605+K1597+K1606</f>
        <v>22.39</v>
      </c>
      <c r="L1607" s="428"/>
      <c r="M1607" s="106">
        <f>M1575+M1582+M1585+M1586+M1597+M1605+M1606</f>
        <v>406190.42399999994</v>
      </c>
    </row>
    <row r="1608" spans="1:13" ht="15.75" thickBot="1">
      <c r="A1608" s="134" t="s">
        <v>77</v>
      </c>
      <c r="B1608" s="135"/>
      <c r="C1608" s="135"/>
      <c r="D1608" s="135"/>
      <c r="E1608" s="135"/>
      <c r="F1608" s="135"/>
      <c r="G1608" s="135"/>
      <c r="H1608" s="136"/>
      <c r="I1608" s="199"/>
      <c r="J1608" s="200"/>
      <c r="K1608" s="427">
        <v>18.329999999999998</v>
      </c>
      <c r="L1608" s="428"/>
      <c r="M1608" s="106">
        <f>M1609+M1610</f>
        <v>332535.52800000005</v>
      </c>
    </row>
    <row r="1609" spans="1:13">
      <c r="A1609" s="429" t="s">
        <v>78</v>
      </c>
      <c r="B1609" s="430"/>
      <c r="C1609" s="430"/>
      <c r="D1609" s="430"/>
      <c r="E1609" s="430"/>
      <c r="F1609" s="430"/>
      <c r="G1609" s="430"/>
      <c r="H1609" s="431"/>
      <c r="I1609" s="78"/>
      <c r="J1609" s="105"/>
      <c r="K1609" s="488">
        <v>14.97</v>
      </c>
      <c r="L1609" s="489"/>
      <c r="M1609" s="80">
        <f>K1609*12*I1575</f>
        <v>271579.75200000004</v>
      </c>
    </row>
    <row r="1610" spans="1:13" ht="15.75" thickBot="1">
      <c r="A1610" s="191" t="s">
        <v>79</v>
      </c>
      <c r="B1610" s="192"/>
      <c r="C1610" s="192"/>
      <c r="D1610" s="192"/>
      <c r="E1610" s="192"/>
      <c r="F1610" s="192"/>
      <c r="G1610" s="192"/>
      <c r="H1610" s="193"/>
      <c r="I1610" s="201"/>
      <c r="J1610" s="202"/>
      <c r="K1610" s="490">
        <v>3.36</v>
      </c>
      <c r="L1610" s="491"/>
      <c r="M1610" s="86">
        <f>K1610*12*I1575</f>
        <v>60955.775999999998</v>
      </c>
    </row>
    <row r="1611" spans="1:13">
      <c r="A1611" s="499" t="s">
        <v>43</v>
      </c>
      <c r="B1611" s="500"/>
      <c r="C1611" s="500"/>
      <c r="D1611" s="500"/>
      <c r="E1611" s="500"/>
      <c r="F1611" s="500"/>
      <c r="G1611" s="500"/>
      <c r="H1611" s="501"/>
      <c r="I1611" s="15"/>
      <c r="J1611" s="16"/>
      <c r="K1611" s="502">
        <v>1.39</v>
      </c>
      <c r="L1611" s="503"/>
      <c r="M1611" s="21">
        <f>K1611*12*I1575</f>
        <v>25216.824000000001</v>
      </c>
    </row>
    <row r="1612" spans="1:13" ht="15.75">
      <c r="A1612" s="140" t="s">
        <v>52</v>
      </c>
      <c r="B1612" s="141"/>
      <c r="C1612" s="141"/>
      <c r="D1612" s="141"/>
      <c r="E1612" s="141"/>
      <c r="F1612" s="141"/>
      <c r="G1612" s="141"/>
      <c r="H1612" s="142"/>
      <c r="I1612" s="34"/>
      <c r="J1612" s="29"/>
      <c r="K1612" s="486">
        <v>0.89</v>
      </c>
      <c r="L1612" s="487"/>
      <c r="M1612" s="21">
        <f>K1612*12*I1575</f>
        <v>16146.023999999999</v>
      </c>
    </row>
    <row r="1613" spans="1:13" ht="15.75">
      <c r="A1613" s="140" t="s">
        <v>45</v>
      </c>
      <c r="B1613" s="141"/>
      <c r="C1613" s="141"/>
      <c r="D1613" s="141"/>
      <c r="E1613" s="141"/>
      <c r="F1613" s="141"/>
      <c r="G1613" s="141"/>
      <c r="H1613" s="142"/>
      <c r="I1613" s="34"/>
      <c r="J1613" s="29"/>
      <c r="K1613" s="486">
        <v>0.08</v>
      </c>
      <c r="L1613" s="487"/>
      <c r="M1613" s="21">
        <f>K1613*12*I1575</f>
        <v>1451.328</v>
      </c>
    </row>
    <row r="1614" spans="1:13" ht="16.5" thickBot="1">
      <c r="A1614" s="137" t="s">
        <v>46</v>
      </c>
      <c r="B1614" s="138"/>
      <c r="C1614" s="138"/>
      <c r="D1614" s="138"/>
      <c r="E1614" s="138"/>
      <c r="F1614" s="138"/>
      <c r="G1614" s="138"/>
      <c r="H1614" s="139"/>
      <c r="I1614" s="3"/>
      <c r="J1614" s="4"/>
      <c r="K1614" s="446">
        <v>0.97</v>
      </c>
      <c r="L1614" s="447"/>
      <c r="M1614" s="23">
        <f>K1614*12*I1575</f>
        <v>17597.351999999999</v>
      </c>
    </row>
    <row r="1615" spans="1:13" ht="15.75" thickBot="1">
      <c r="A1615" s="424" t="s">
        <v>47</v>
      </c>
      <c r="B1615" s="425"/>
      <c r="C1615" s="425"/>
      <c r="D1615" s="425"/>
      <c r="E1615" s="425"/>
      <c r="F1615" s="425"/>
      <c r="G1615" s="425"/>
      <c r="H1615" s="426"/>
      <c r="I1615" s="199"/>
      <c r="J1615" s="200"/>
      <c r="K1615" s="427">
        <f>K1607+K1611+K1609+K1612+K1613+K1614+K1610</f>
        <v>44.05</v>
      </c>
      <c r="L1615" s="428"/>
      <c r="M1615" s="106">
        <f>M1607+M1609+M1611+M1612+M1613+M1614+M1610</f>
        <v>799137.47999999986</v>
      </c>
    </row>
    <row r="1616" spans="1:13">
      <c r="M1616" s="1"/>
    </row>
    <row r="1617" spans="1:13">
      <c r="A1617" s="481" t="s">
        <v>0</v>
      </c>
      <c r="B1617" s="481"/>
      <c r="C1617" s="481"/>
      <c r="D1617" s="481"/>
      <c r="E1617" s="481"/>
      <c r="F1617" s="481"/>
      <c r="G1617" s="481"/>
      <c r="H1617" s="481"/>
      <c r="I1617" s="481"/>
      <c r="J1617" s="481"/>
      <c r="K1617" s="481"/>
      <c r="L1617" s="481"/>
      <c r="M1617" s="1"/>
    </row>
    <row r="1618" spans="1:13">
      <c r="A1618" s="482" t="s">
        <v>1</v>
      </c>
      <c r="B1618" s="482"/>
      <c r="C1618" s="482"/>
      <c r="D1618" s="482"/>
      <c r="E1618" s="482"/>
      <c r="F1618" s="482"/>
      <c r="G1618" s="482"/>
      <c r="H1618" s="482"/>
      <c r="I1618" s="482"/>
      <c r="J1618" s="482"/>
      <c r="K1618" s="482"/>
      <c r="L1618" s="482"/>
      <c r="M1618" s="482"/>
    </row>
    <row r="1619" spans="1:13">
      <c r="A1619" s="483" t="s">
        <v>224</v>
      </c>
      <c r="B1619" s="483"/>
      <c r="C1619" s="483"/>
      <c r="D1619" s="483"/>
      <c r="E1619" s="483"/>
      <c r="F1619" s="483"/>
      <c r="G1619" s="483"/>
      <c r="H1619" s="483"/>
      <c r="I1619" s="483"/>
      <c r="J1619" s="483"/>
      <c r="K1619" s="483"/>
      <c r="L1619" s="483"/>
      <c r="M1619" s="483"/>
    </row>
    <row r="1620" spans="1:13">
      <c r="A1620" s="2"/>
      <c r="B1620" s="3"/>
      <c r="C1620" s="3" t="s">
        <v>2</v>
      </c>
      <c r="D1620" s="3"/>
      <c r="E1620" s="3"/>
      <c r="F1620" s="3"/>
      <c r="G1620" s="3"/>
      <c r="H1620" s="4"/>
      <c r="I1620" s="3" t="s">
        <v>3</v>
      </c>
      <c r="J1620" s="4"/>
      <c r="K1620" s="5" t="s">
        <v>4</v>
      </c>
      <c r="L1620" s="6"/>
      <c r="M1620" s="7"/>
    </row>
    <row r="1621" spans="1:13">
      <c r="A1621" s="8"/>
      <c r="B1621" s="9"/>
      <c r="C1621" s="9"/>
      <c r="D1621" s="9"/>
      <c r="E1621" s="9"/>
      <c r="F1621" s="9"/>
      <c r="G1621" s="9"/>
      <c r="H1621" s="10"/>
      <c r="I1621" s="9"/>
      <c r="J1621" s="10"/>
      <c r="K1621" s="11" t="s">
        <v>5</v>
      </c>
      <c r="L1621" s="12"/>
      <c r="M1621" s="13" t="s">
        <v>6</v>
      </c>
    </row>
    <row r="1622" spans="1:13">
      <c r="A1622" s="14"/>
      <c r="B1622" s="15"/>
      <c r="C1622" s="15"/>
      <c r="D1622" s="15"/>
      <c r="E1622" s="15"/>
      <c r="F1622" s="15"/>
      <c r="G1622" s="15"/>
      <c r="H1622" s="16"/>
      <c r="I1622" s="472" t="s">
        <v>7</v>
      </c>
      <c r="J1622" s="473"/>
      <c r="K1622" s="15" t="s">
        <v>8</v>
      </c>
      <c r="L1622" s="16"/>
      <c r="M1622" s="17" t="s">
        <v>9</v>
      </c>
    </row>
    <row r="1623" spans="1:13">
      <c r="A1623" s="474" t="s">
        <v>159</v>
      </c>
      <c r="B1623" s="475"/>
      <c r="C1623" s="475"/>
      <c r="D1623" s="475"/>
      <c r="E1623" s="475"/>
      <c r="F1623" s="475"/>
      <c r="G1623" s="475"/>
      <c r="H1623" s="476"/>
      <c r="I1623" s="477">
        <v>1517.1</v>
      </c>
      <c r="J1623" s="478"/>
      <c r="K1623" s="479">
        <f>K1625+K1626</f>
        <v>9.75</v>
      </c>
      <c r="L1623" s="480"/>
      <c r="M1623" s="21">
        <f>M1625+M1626</f>
        <v>177500.7</v>
      </c>
    </row>
    <row r="1624" spans="1:13">
      <c r="A1624" s="22" t="s">
        <v>10</v>
      </c>
      <c r="F1624" s="9"/>
      <c r="H1624" s="10"/>
      <c r="J1624" s="10"/>
      <c r="L1624" s="10"/>
      <c r="M1624" s="23"/>
    </row>
    <row r="1625" spans="1:13">
      <c r="A1625" s="22" t="s">
        <v>11</v>
      </c>
      <c r="F1625" s="9"/>
      <c r="H1625" s="10"/>
      <c r="J1625" s="10"/>
      <c r="K1625" s="450">
        <v>5.36</v>
      </c>
      <c r="L1625" s="451"/>
      <c r="M1625" s="23">
        <f>K1625*I1623*12</f>
        <v>97579.872000000003</v>
      </c>
    </row>
    <row r="1626" spans="1:13">
      <c r="A1626" s="22" t="s">
        <v>12</v>
      </c>
      <c r="B1626" s="24"/>
      <c r="C1626" s="24"/>
      <c r="D1626" s="24"/>
      <c r="E1626" s="24"/>
      <c r="F1626" s="25"/>
      <c r="G1626" s="24"/>
      <c r="H1626" s="26"/>
      <c r="J1626" s="10"/>
      <c r="K1626" s="450">
        <v>4.3899999999999997</v>
      </c>
      <c r="L1626" s="451"/>
      <c r="M1626" s="23">
        <f>K1626*I1623*12</f>
        <v>79920.827999999994</v>
      </c>
    </row>
    <row r="1627" spans="1:13">
      <c r="A1627" s="131"/>
      <c r="B1627" s="47"/>
      <c r="C1627" s="47"/>
      <c r="D1627" s="47"/>
      <c r="E1627" s="47"/>
      <c r="F1627" s="47"/>
      <c r="G1627" s="47"/>
      <c r="H1627" s="27"/>
      <c r="I1627" s="15"/>
      <c r="J1627" s="16"/>
      <c r="K1627" s="15"/>
      <c r="L1627" s="16"/>
      <c r="M1627" s="21"/>
    </row>
    <row r="1628" spans="1:13">
      <c r="A1628" s="464" t="s">
        <v>13</v>
      </c>
      <c r="B1628" s="465"/>
      <c r="C1628" s="465"/>
      <c r="D1628" s="465"/>
      <c r="E1628" s="465"/>
      <c r="F1628" s="465"/>
      <c r="G1628" s="465"/>
      <c r="H1628" s="466"/>
      <c r="I1628" s="89" t="s">
        <v>14</v>
      </c>
      <c r="J1628" s="88"/>
      <c r="K1628" s="9"/>
      <c r="L1628" s="10"/>
      <c r="M1628" s="23"/>
    </row>
    <row r="1629" spans="1:13">
      <c r="A1629" s="8"/>
      <c r="B1629" s="9"/>
      <c r="C1629" s="9"/>
      <c r="D1629" s="9"/>
      <c r="E1629" s="9"/>
      <c r="F1629" s="9"/>
      <c r="G1629" s="9"/>
      <c r="H1629" s="10"/>
      <c r="I1629" s="89" t="s">
        <v>15</v>
      </c>
      <c r="J1629" s="88"/>
      <c r="K1629" s="9"/>
      <c r="L1629" s="10"/>
      <c r="M1629" s="23"/>
    </row>
    <row r="1630" spans="1:13">
      <c r="A1630" s="8"/>
      <c r="B1630" s="9"/>
      <c r="C1630" s="9"/>
      <c r="D1630" s="9"/>
      <c r="E1630" s="9"/>
      <c r="F1630" s="9"/>
      <c r="G1630" s="9"/>
      <c r="H1630" s="10"/>
      <c r="I1630" s="89" t="s">
        <v>16</v>
      </c>
      <c r="J1630" s="88"/>
      <c r="K1630" s="462">
        <v>1.31</v>
      </c>
      <c r="L1630" s="463"/>
      <c r="M1630" s="23">
        <f>K1630*12*I1623</f>
        <v>23848.811999999998</v>
      </c>
    </row>
    <row r="1631" spans="1:13">
      <c r="A1631" s="8"/>
      <c r="B1631" s="9"/>
      <c r="C1631" s="9"/>
      <c r="D1631" s="9"/>
      <c r="E1631" s="9"/>
      <c r="F1631" s="9"/>
      <c r="G1631" s="9"/>
      <c r="H1631" s="10"/>
      <c r="I1631" s="89" t="s">
        <v>17</v>
      </c>
      <c r="J1631" s="88"/>
      <c r="K1631" s="9"/>
      <c r="L1631" s="10"/>
      <c r="M1631" s="23"/>
    </row>
    <row r="1632" spans="1:13">
      <c r="A1632" s="14"/>
      <c r="B1632" s="15"/>
      <c r="C1632" s="15"/>
      <c r="D1632" s="15"/>
      <c r="E1632" s="15"/>
      <c r="F1632" s="15"/>
      <c r="G1632" s="15"/>
      <c r="H1632" s="16"/>
      <c r="I1632" s="90" t="s">
        <v>18</v>
      </c>
      <c r="J1632" s="91"/>
      <c r="K1632" s="15"/>
      <c r="L1632" s="16"/>
      <c r="M1632" s="21"/>
    </row>
    <row r="1633" spans="1:13">
      <c r="A1633" s="474" t="s">
        <v>67</v>
      </c>
      <c r="B1633" s="475"/>
      <c r="C1633" s="475"/>
      <c r="D1633" s="475"/>
      <c r="E1633" s="475"/>
      <c r="F1633" s="475"/>
      <c r="G1633" s="475"/>
      <c r="H1633" s="476"/>
      <c r="I1633" s="28" t="s">
        <v>19</v>
      </c>
      <c r="J1633" s="29"/>
      <c r="K1633" s="486">
        <v>1.49</v>
      </c>
      <c r="L1633" s="487"/>
      <c r="M1633" s="30">
        <f>K1633*12*I1623</f>
        <v>27125.747999999996</v>
      </c>
    </row>
    <row r="1634" spans="1:13">
      <c r="A1634" s="494" t="s">
        <v>20</v>
      </c>
      <c r="B1634" s="495"/>
      <c r="C1634" s="495"/>
      <c r="D1634" s="495"/>
      <c r="E1634" s="495"/>
      <c r="F1634" s="495"/>
      <c r="G1634" s="495"/>
      <c r="H1634" s="496"/>
      <c r="I1634" s="31"/>
      <c r="J1634" s="10"/>
      <c r="K1634" s="470">
        <f>K1635+K1641</f>
        <v>1.9100000000000001</v>
      </c>
      <c r="L1634" s="471"/>
      <c r="M1634" s="32">
        <f>M1635+M1641</f>
        <v>34771.931999999993</v>
      </c>
    </row>
    <row r="1635" spans="1:13">
      <c r="A1635" s="459" t="s">
        <v>21</v>
      </c>
      <c r="B1635" s="460"/>
      <c r="C1635" s="460"/>
      <c r="D1635" s="460"/>
      <c r="E1635" s="460"/>
      <c r="F1635" s="460"/>
      <c r="G1635" s="460"/>
      <c r="H1635" s="461"/>
      <c r="J1635" s="10"/>
      <c r="K1635" s="462">
        <f>K1636+K1638+K1640</f>
        <v>1.1200000000000001</v>
      </c>
      <c r="L1635" s="463"/>
      <c r="M1635" s="33">
        <f>M1636+M1638+M1640</f>
        <v>20389.823999999993</v>
      </c>
    </row>
    <row r="1636" spans="1:13">
      <c r="A1636" s="8" t="s">
        <v>174</v>
      </c>
      <c r="H1636" s="10"/>
      <c r="I1636" t="s">
        <v>24</v>
      </c>
      <c r="J1636" s="10"/>
      <c r="K1636" s="450">
        <v>0.57999999999999996</v>
      </c>
      <c r="L1636" s="451"/>
      <c r="M1636" s="23">
        <f>K1636*12*I1623</f>
        <v>10559.015999999998</v>
      </c>
    </row>
    <row r="1637" spans="1:13">
      <c r="A1637" s="8" t="s">
        <v>25</v>
      </c>
      <c r="H1637" s="10"/>
      <c r="J1637" s="10"/>
      <c r="L1637" s="10"/>
      <c r="M1637" s="23"/>
    </row>
    <row r="1638" spans="1:13">
      <c r="A1638" s="8" t="s">
        <v>175</v>
      </c>
      <c r="H1638" s="10"/>
      <c r="I1638" t="s">
        <v>176</v>
      </c>
      <c r="J1638" s="10"/>
      <c r="K1638" s="450">
        <v>0.5</v>
      </c>
      <c r="L1638" s="451"/>
      <c r="M1638" s="23">
        <f>K1638*12*I1623</f>
        <v>9102.5999999999985</v>
      </c>
    </row>
    <row r="1639" spans="1:13">
      <c r="A1639" s="8" t="s">
        <v>69</v>
      </c>
      <c r="H1639" s="10"/>
      <c r="I1639" t="s">
        <v>80</v>
      </c>
      <c r="J1639" s="10"/>
      <c r="L1639" s="10"/>
      <c r="M1639" s="23"/>
    </row>
    <row r="1640" spans="1:13">
      <c r="A1640" s="8" t="s">
        <v>84</v>
      </c>
      <c r="H1640" s="10"/>
      <c r="I1640" t="s">
        <v>26</v>
      </c>
      <c r="J1640" s="10"/>
      <c r="K1640" s="450">
        <v>0.04</v>
      </c>
      <c r="L1640" s="451"/>
      <c r="M1640" s="23">
        <f>K1640*12*I1623</f>
        <v>728.20799999999997</v>
      </c>
    </row>
    <row r="1641" spans="1:13">
      <c r="A1641" s="459" t="s">
        <v>27</v>
      </c>
      <c r="B1641" s="460"/>
      <c r="C1641" s="460"/>
      <c r="D1641" s="460"/>
      <c r="E1641" s="460"/>
      <c r="F1641" s="460"/>
      <c r="G1641" s="460"/>
      <c r="H1641" s="461"/>
      <c r="J1641" s="10"/>
      <c r="K1641" s="462">
        <f>K1642+K1643+K1644</f>
        <v>0.79</v>
      </c>
      <c r="L1641" s="463"/>
      <c r="M1641" s="33">
        <f>M1642+M1643+M1644</f>
        <v>14382.108</v>
      </c>
    </row>
    <row r="1642" spans="1:13">
      <c r="A1642" s="8" t="s">
        <v>85</v>
      </c>
      <c r="H1642" s="10"/>
      <c r="I1642" t="s">
        <v>24</v>
      </c>
      <c r="J1642" s="10"/>
      <c r="K1642" s="450">
        <v>0.27</v>
      </c>
      <c r="L1642" s="451"/>
      <c r="M1642" s="23">
        <f>K1642*12*I1623</f>
        <v>4915.4040000000005</v>
      </c>
    </row>
    <row r="1643" spans="1:13">
      <c r="A1643" s="8" t="s">
        <v>177</v>
      </c>
      <c r="H1643" s="10"/>
      <c r="I1643" t="s">
        <v>81</v>
      </c>
      <c r="J1643" s="10"/>
      <c r="K1643" s="450">
        <v>0.06</v>
      </c>
      <c r="L1643" s="451"/>
      <c r="M1643" s="23">
        <f>K1643*12*I1623</f>
        <v>1092.3119999999999</v>
      </c>
    </row>
    <row r="1644" spans="1:13">
      <c r="A1644" s="8" t="s">
        <v>87</v>
      </c>
      <c r="H1644" s="10"/>
      <c r="I1644" t="s">
        <v>22</v>
      </c>
      <c r="J1644" s="10"/>
      <c r="K1644" s="450">
        <v>0.46</v>
      </c>
      <c r="L1644" s="451"/>
      <c r="M1644" s="23">
        <f>K1644*12*I1623</f>
        <v>8374.3919999999998</v>
      </c>
    </row>
    <row r="1645" spans="1:13" ht="15.75">
      <c r="A1645" s="438" t="s">
        <v>28</v>
      </c>
      <c r="B1645" s="439"/>
      <c r="C1645" s="439"/>
      <c r="D1645" s="439"/>
      <c r="E1645" s="439"/>
      <c r="F1645" s="439"/>
      <c r="G1645" s="439"/>
      <c r="H1645" s="440"/>
      <c r="I1645" s="34"/>
      <c r="J1645" s="29"/>
      <c r="K1645" s="486">
        <f>K1646+K1647+K1649+K1651+K1652</f>
        <v>2.1599999999999993</v>
      </c>
      <c r="L1645" s="487"/>
      <c r="M1645" s="35">
        <f>M1646+M1647+M1649+M1651+M1652</f>
        <v>39323.232000000004</v>
      </c>
    </row>
    <row r="1646" spans="1:13">
      <c r="A1646" s="36" t="s">
        <v>56</v>
      </c>
      <c r="B1646" s="37"/>
      <c r="C1646" s="38"/>
      <c r="D1646" s="38"/>
      <c r="E1646" s="38"/>
      <c r="F1646" s="38"/>
      <c r="G1646" s="38"/>
      <c r="H1646" s="10"/>
      <c r="I1646" s="434" t="s">
        <v>30</v>
      </c>
      <c r="J1646" s="435"/>
      <c r="K1646" s="457">
        <v>0.59</v>
      </c>
      <c r="L1646" s="458"/>
      <c r="M1646" s="23">
        <f>K1646*12*I1623</f>
        <v>10741.067999999999</v>
      </c>
    </row>
    <row r="1647" spans="1:13">
      <c r="A1647" s="36" t="s">
        <v>31</v>
      </c>
      <c r="B1647" s="37"/>
      <c r="C1647" s="38"/>
      <c r="D1647" s="38"/>
      <c r="E1647" s="38"/>
      <c r="F1647" s="38"/>
      <c r="G1647" s="38"/>
      <c r="H1647" s="10"/>
      <c r="I1647" s="434" t="s">
        <v>57</v>
      </c>
      <c r="J1647" s="435"/>
      <c r="K1647" s="448">
        <v>1.4</v>
      </c>
      <c r="L1647" s="449"/>
      <c r="M1647" s="23">
        <f>K1647*12*I1623</f>
        <v>25487.279999999995</v>
      </c>
    </row>
    <row r="1648" spans="1:13">
      <c r="A1648" s="36" t="s">
        <v>33</v>
      </c>
      <c r="B1648" s="37"/>
      <c r="C1648" s="38"/>
      <c r="D1648" s="38"/>
      <c r="E1648" s="38"/>
      <c r="F1648" s="38"/>
      <c r="G1648" s="38"/>
      <c r="H1648" s="10"/>
      <c r="I1648" s="39"/>
      <c r="J1648" s="12"/>
      <c r="K1648" s="163"/>
      <c r="L1648" s="146"/>
      <c r="M1648" s="23"/>
    </row>
    <row r="1649" spans="1:13">
      <c r="A1649" s="36" t="s">
        <v>34</v>
      </c>
      <c r="B1649" s="37"/>
      <c r="C1649" s="38"/>
      <c r="D1649" s="38"/>
      <c r="E1649" s="38"/>
      <c r="F1649" s="38"/>
      <c r="G1649" s="38"/>
      <c r="H1649" s="10"/>
      <c r="I1649" s="434" t="s">
        <v>35</v>
      </c>
      <c r="J1649" s="435"/>
      <c r="K1649" s="448">
        <v>0.11</v>
      </c>
      <c r="L1649" s="449"/>
      <c r="M1649" s="23">
        <f>K1649*12*I1623</f>
        <v>2002.5719999999999</v>
      </c>
    </row>
    <row r="1650" spans="1:13">
      <c r="A1650" s="36" t="s">
        <v>36</v>
      </c>
      <c r="B1650" s="37"/>
      <c r="C1650" s="38"/>
      <c r="D1650" s="38"/>
      <c r="E1650" s="38"/>
      <c r="F1650" s="38"/>
      <c r="G1650" s="38"/>
      <c r="H1650" s="10"/>
      <c r="I1650" s="39"/>
      <c r="J1650" s="12"/>
      <c r="K1650" s="163"/>
      <c r="L1650" s="146"/>
      <c r="M1650" s="23"/>
    </row>
    <row r="1651" spans="1:13">
      <c r="A1651" s="36" t="s">
        <v>37</v>
      </c>
      <c r="B1651" s="37"/>
      <c r="C1651" s="38"/>
      <c r="D1651" s="38"/>
      <c r="E1651" s="38"/>
      <c r="F1651" s="38"/>
      <c r="G1651" s="38"/>
      <c r="H1651" s="10"/>
      <c r="I1651" s="434" t="s">
        <v>19</v>
      </c>
      <c r="J1651" s="435"/>
      <c r="K1651" s="448">
        <v>0.03</v>
      </c>
      <c r="L1651" s="449"/>
      <c r="M1651" s="23">
        <f>K1651*12*I1623</f>
        <v>546.15599999999995</v>
      </c>
    </row>
    <row r="1652" spans="1:13">
      <c r="A1652" s="42" t="s">
        <v>168</v>
      </c>
      <c r="B1652" s="37"/>
      <c r="C1652" s="38"/>
      <c r="D1652" s="38"/>
      <c r="E1652" s="38"/>
      <c r="F1652" s="38"/>
      <c r="G1652" s="38"/>
      <c r="H1652" s="10"/>
      <c r="I1652" s="434" t="s">
        <v>19</v>
      </c>
      <c r="J1652" s="435"/>
      <c r="K1652" s="436">
        <v>0.03</v>
      </c>
      <c r="L1652" s="437"/>
      <c r="M1652" s="21">
        <f>K1652*12*I1623</f>
        <v>546.15599999999995</v>
      </c>
    </row>
    <row r="1653" spans="1:13" ht="15.75">
      <c r="A1653" s="438" t="s">
        <v>169</v>
      </c>
      <c r="B1653" s="439"/>
      <c r="C1653" s="439"/>
      <c r="D1653" s="439"/>
      <c r="E1653" s="439"/>
      <c r="F1653" s="439"/>
      <c r="G1653" s="439"/>
      <c r="H1653" s="440"/>
      <c r="I1653" s="198" t="s">
        <v>55</v>
      </c>
      <c r="J1653" s="29"/>
      <c r="K1653" s="441">
        <v>0.17</v>
      </c>
      <c r="L1653" s="442"/>
      <c r="M1653" s="35">
        <f>K1653*12*I1623</f>
        <v>3094.884</v>
      </c>
    </row>
    <row r="1654" spans="1:13" ht="16.5" thickBot="1">
      <c r="A1654" s="443" t="s">
        <v>39</v>
      </c>
      <c r="B1654" s="444"/>
      <c r="C1654" s="444"/>
      <c r="D1654" s="444"/>
      <c r="E1654" s="444"/>
      <c r="F1654" s="444"/>
      <c r="G1654" s="444"/>
      <c r="H1654" s="445"/>
      <c r="I1654" s="2"/>
      <c r="J1654" s="4"/>
      <c r="K1654" s="446">
        <f>2.5+3.1</f>
        <v>5.6</v>
      </c>
      <c r="L1654" s="447"/>
      <c r="M1654" s="48">
        <f>K1654*12*I1623</f>
        <v>101949.11999999998</v>
      </c>
    </row>
    <row r="1655" spans="1:13" ht="15.75" thickBot="1">
      <c r="A1655" s="424" t="s">
        <v>40</v>
      </c>
      <c r="B1655" s="425"/>
      <c r="C1655" s="425"/>
      <c r="D1655" s="425"/>
      <c r="E1655" s="425"/>
      <c r="F1655" s="425"/>
      <c r="G1655" s="425"/>
      <c r="H1655" s="426"/>
      <c r="I1655" s="199"/>
      <c r="J1655" s="200"/>
      <c r="K1655" s="427">
        <f>K1625+K1626+K1630+K1633+K1634+K1653+K1645+K1654</f>
        <v>22.39</v>
      </c>
      <c r="L1655" s="428"/>
      <c r="M1655" s="106">
        <f>M1623+M1630+M1633+M1634+M1645+M1653+M1654</f>
        <v>407614.42800000001</v>
      </c>
    </row>
    <row r="1656" spans="1:13" ht="15.75" thickBot="1">
      <c r="A1656" s="134" t="s">
        <v>77</v>
      </c>
      <c r="B1656" s="135"/>
      <c r="C1656" s="135"/>
      <c r="D1656" s="135"/>
      <c r="E1656" s="135"/>
      <c r="F1656" s="135"/>
      <c r="G1656" s="135"/>
      <c r="H1656" s="136"/>
      <c r="I1656" s="199"/>
      <c r="J1656" s="200"/>
      <c r="K1656" s="427">
        <v>18.399999999999999</v>
      </c>
      <c r="L1656" s="428"/>
      <c r="M1656" s="106">
        <f>M1657+M1658</f>
        <v>334975.68</v>
      </c>
    </row>
    <row r="1657" spans="1:13">
      <c r="A1657" s="429" t="s">
        <v>78</v>
      </c>
      <c r="B1657" s="430"/>
      <c r="C1657" s="430"/>
      <c r="D1657" s="430"/>
      <c r="E1657" s="430"/>
      <c r="F1657" s="430"/>
      <c r="G1657" s="430"/>
      <c r="H1657" s="431"/>
      <c r="I1657" s="78"/>
      <c r="J1657" s="105"/>
      <c r="K1657" s="488">
        <v>15.02</v>
      </c>
      <c r="L1657" s="489"/>
      <c r="M1657" s="80">
        <f>K1657*12*I1623</f>
        <v>273442.10399999999</v>
      </c>
    </row>
    <row r="1658" spans="1:13" ht="15.75" thickBot="1">
      <c r="A1658" s="191" t="s">
        <v>79</v>
      </c>
      <c r="B1658" s="192"/>
      <c r="C1658" s="192"/>
      <c r="D1658" s="192"/>
      <c r="E1658" s="192"/>
      <c r="F1658" s="192"/>
      <c r="G1658" s="192"/>
      <c r="H1658" s="193"/>
      <c r="I1658" s="201"/>
      <c r="J1658" s="202"/>
      <c r="K1658" s="490">
        <v>3.38</v>
      </c>
      <c r="L1658" s="491"/>
      <c r="M1658" s="86">
        <f>K1658*12*I1623</f>
        <v>61533.576000000001</v>
      </c>
    </row>
    <row r="1659" spans="1:13">
      <c r="A1659" s="499" t="s">
        <v>43</v>
      </c>
      <c r="B1659" s="500"/>
      <c r="C1659" s="500"/>
      <c r="D1659" s="500"/>
      <c r="E1659" s="500"/>
      <c r="F1659" s="500"/>
      <c r="G1659" s="500"/>
      <c r="H1659" s="501"/>
      <c r="I1659" s="15"/>
      <c r="J1659" s="16"/>
      <c r="K1659" s="502">
        <v>1.39</v>
      </c>
      <c r="L1659" s="503"/>
      <c r="M1659" s="21">
        <f>K1659*12*I1623</f>
        <v>25305.227999999999</v>
      </c>
    </row>
    <row r="1660" spans="1:13" ht="15.75">
      <c r="A1660" s="140" t="s">
        <v>52</v>
      </c>
      <c r="B1660" s="141"/>
      <c r="C1660" s="141"/>
      <c r="D1660" s="141"/>
      <c r="E1660" s="141"/>
      <c r="F1660" s="141"/>
      <c r="G1660" s="141"/>
      <c r="H1660" s="142"/>
      <c r="I1660" s="34"/>
      <c r="J1660" s="29"/>
      <c r="K1660" s="486">
        <v>0.89</v>
      </c>
      <c r="L1660" s="487"/>
      <c r="M1660" s="21">
        <f>K1660*12*I1623</f>
        <v>16202.627999999999</v>
      </c>
    </row>
    <row r="1661" spans="1:13" ht="15.75">
      <c r="A1661" s="140" t="s">
        <v>45</v>
      </c>
      <c r="B1661" s="141"/>
      <c r="C1661" s="141"/>
      <c r="D1661" s="141"/>
      <c r="E1661" s="141"/>
      <c r="F1661" s="141"/>
      <c r="G1661" s="141"/>
      <c r="H1661" s="142"/>
      <c r="I1661" s="34"/>
      <c r="J1661" s="29"/>
      <c r="K1661" s="486">
        <v>0.08</v>
      </c>
      <c r="L1661" s="487"/>
      <c r="M1661" s="21">
        <f>K1661*12*I1623</f>
        <v>1456.4159999999999</v>
      </c>
    </row>
    <row r="1662" spans="1:13" ht="16.5" thickBot="1">
      <c r="A1662" s="137" t="s">
        <v>46</v>
      </c>
      <c r="B1662" s="138"/>
      <c r="C1662" s="138"/>
      <c r="D1662" s="138"/>
      <c r="E1662" s="138"/>
      <c r="F1662" s="138"/>
      <c r="G1662" s="138"/>
      <c r="H1662" s="139"/>
      <c r="I1662" s="3"/>
      <c r="J1662" s="4"/>
      <c r="K1662" s="446">
        <v>0.94</v>
      </c>
      <c r="L1662" s="447"/>
      <c r="M1662" s="23">
        <f>K1662*12*I1623</f>
        <v>17112.887999999999</v>
      </c>
    </row>
    <row r="1663" spans="1:13" ht="15.75" thickBot="1">
      <c r="A1663" s="424" t="s">
        <v>47</v>
      </c>
      <c r="B1663" s="425"/>
      <c r="C1663" s="425"/>
      <c r="D1663" s="425"/>
      <c r="E1663" s="425"/>
      <c r="F1663" s="425"/>
      <c r="G1663" s="425"/>
      <c r="H1663" s="426"/>
      <c r="I1663" s="199"/>
      <c r="J1663" s="200"/>
      <c r="K1663" s="427">
        <f>K1655+K1659+K1657+K1660+K1661+K1662+K1658</f>
        <v>44.089999999999996</v>
      </c>
      <c r="L1663" s="428"/>
      <c r="M1663" s="106">
        <f>M1655+M1657+M1659+M1660+M1661+M1662+M1658</f>
        <v>802667.26800000004</v>
      </c>
    </row>
    <row r="1664" spans="1:13">
      <c r="M1664" s="1"/>
    </row>
    <row r="1665" spans="1:13">
      <c r="A1665" s="481" t="s">
        <v>0</v>
      </c>
      <c r="B1665" s="481"/>
      <c r="C1665" s="481"/>
      <c r="D1665" s="481"/>
      <c r="E1665" s="481"/>
      <c r="F1665" s="481"/>
      <c r="G1665" s="481"/>
      <c r="H1665" s="481"/>
      <c r="I1665" s="481"/>
      <c r="J1665" s="481"/>
      <c r="K1665" s="481"/>
      <c r="L1665" s="481"/>
      <c r="M1665" s="1"/>
    </row>
    <row r="1666" spans="1:13">
      <c r="A1666" s="482" t="s">
        <v>1</v>
      </c>
      <c r="B1666" s="482"/>
      <c r="C1666" s="482"/>
      <c r="D1666" s="482"/>
      <c r="E1666" s="482"/>
      <c r="F1666" s="482"/>
      <c r="G1666" s="482"/>
      <c r="H1666" s="482"/>
      <c r="I1666" s="482"/>
      <c r="J1666" s="482"/>
      <c r="K1666" s="482"/>
      <c r="L1666" s="482"/>
      <c r="M1666" s="482"/>
    </row>
    <row r="1667" spans="1:13">
      <c r="A1667" s="483" t="s">
        <v>225</v>
      </c>
      <c r="B1667" s="483"/>
      <c r="C1667" s="483"/>
      <c r="D1667" s="483"/>
      <c r="E1667" s="483"/>
      <c r="F1667" s="483"/>
      <c r="G1667" s="483"/>
      <c r="H1667" s="483"/>
      <c r="I1667" s="483"/>
      <c r="J1667" s="483"/>
      <c r="K1667" s="483"/>
      <c r="L1667" s="483"/>
      <c r="M1667" s="483"/>
    </row>
    <row r="1668" spans="1:13">
      <c r="A1668" s="2"/>
      <c r="B1668" s="3"/>
      <c r="C1668" s="3" t="s">
        <v>2</v>
      </c>
      <c r="D1668" s="3"/>
      <c r="E1668" s="3"/>
      <c r="F1668" s="3"/>
      <c r="G1668" s="3"/>
      <c r="H1668" s="4"/>
      <c r="I1668" s="3" t="s">
        <v>3</v>
      </c>
      <c r="J1668" s="4"/>
      <c r="K1668" s="5" t="s">
        <v>4</v>
      </c>
      <c r="L1668" s="6"/>
      <c r="M1668" s="7"/>
    </row>
    <row r="1669" spans="1:13">
      <c r="A1669" s="8" t="s">
        <v>226</v>
      </c>
      <c r="B1669" s="9"/>
      <c r="C1669" s="9"/>
      <c r="D1669" s="9"/>
      <c r="E1669" s="9"/>
      <c r="F1669" s="9"/>
      <c r="G1669" s="9"/>
      <c r="H1669" s="10"/>
      <c r="I1669" s="9"/>
      <c r="J1669" s="10"/>
      <c r="K1669" s="11" t="s">
        <v>5</v>
      </c>
      <c r="L1669" s="12"/>
      <c r="M1669" s="13" t="s">
        <v>6</v>
      </c>
    </row>
    <row r="1670" spans="1:13">
      <c r="A1670" s="14" t="s">
        <v>227</v>
      </c>
      <c r="B1670" s="15"/>
      <c r="C1670" s="15"/>
      <c r="D1670" s="15"/>
      <c r="E1670" s="15"/>
      <c r="F1670" s="15"/>
      <c r="G1670" s="15"/>
      <c r="H1670" s="16"/>
      <c r="I1670" s="472" t="s">
        <v>7</v>
      </c>
      <c r="J1670" s="473"/>
      <c r="K1670" s="15" t="s">
        <v>8</v>
      </c>
      <c r="L1670" s="16"/>
      <c r="M1670" s="17" t="s">
        <v>9</v>
      </c>
    </row>
    <row r="1671" spans="1:13">
      <c r="A1671" s="474" t="s">
        <v>159</v>
      </c>
      <c r="B1671" s="475"/>
      <c r="C1671" s="475"/>
      <c r="D1671" s="475"/>
      <c r="E1671" s="475"/>
      <c r="F1671" s="475"/>
      <c r="G1671" s="475"/>
      <c r="H1671" s="476"/>
      <c r="I1671" s="477">
        <v>363</v>
      </c>
      <c r="J1671" s="478"/>
      <c r="K1671" s="479">
        <f>K1673+K1674</f>
        <v>9.75</v>
      </c>
      <c r="L1671" s="506"/>
      <c r="M1671" s="21">
        <f>M1673+M1674</f>
        <v>42471</v>
      </c>
    </row>
    <row r="1672" spans="1:13">
      <c r="A1672" s="22" t="s">
        <v>10</v>
      </c>
      <c r="F1672" s="9"/>
      <c r="H1672" s="10"/>
      <c r="J1672" s="10"/>
      <c r="L1672" s="10"/>
      <c r="M1672" s="23"/>
    </row>
    <row r="1673" spans="1:13">
      <c r="A1673" s="22" t="s">
        <v>11</v>
      </c>
      <c r="F1673" s="9"/>
      <c r="H1673" s="10"/>
      <c r="J1673" s="10"/>
      <c r="K1673" s="450">
        <v>5.36</v>
      </c>
      <c r="L1673" s="451"/>
      <c r="M1673" s="23">
        <f>K1673*I1671*12</f>
        <v>23348.16</v>
      </c>
    </row>
    <row r="1674" spans="1:13">
      <c r="A1674" s="22" t="s">
        <v>12</v>
      </c>
      <c r="B1674" s="24"/>
      <c r="C1674" s="24"/>
      <c r="D1674" s="24"/>
      <c r="E1674" s="24"/>
      <c r="F1674" s="25"/>
      <c r="G1674" s="24"/>
      <c r="H1674" s="26"/>
      <c r="J1674" s="10"/>
      <c r="K1674" s="450">
        <v>4.3899999999999997</v>
      </c>
      <c r="L1674" s="451"/>
      <c r="M1674" s="23">
        <f>K1674*I1671*12</f>
        <v>19122.84</v>
      </c>
    </row>
    <row r="1675" spans="1:13">
      <c r="A1675" s="131"/>
      <c r="B1675" s="47"/>
      <c r="C1675" s="47"/>
      <c r="D1675" s="47"/>
      <c r="E1675" s="47"/>
      <c r="F1675" s="47"/>
      <c r="G1675" s="47"/>
      <c r="H1675" s="27"/>
      <c r="I1675" s="15"/>
      <c r="J1675" s="16"/>
      <c r="K1675" s="15"/>
      <c r="L1675" s="16"/>
      <c r="M1675" s="21"/>
    </row>
    <row r="1676" spans="1:13">
      <c r="A1676" s="464" t="s">
        <v>13</v>
      </c>
      <c r="B1676" s="465"/>
      <c r="C1676" s="465"/>
      <c r="D1676" s="465"/>
      <c r="E1676" s="465"/>
      <c r="F1676" s="465"/>
      <c r="G1676" s="465"/>
      <c r="H1676" s="466"/>
      <c r="I1676" s="89" t="s">
        <v>14</v>
      </c>
      <c r="J1676" s="88"/>
      <c r="K1676" s="9"/>
      <c r="L1676" s="10"/>
      <c r="M1676" s="23"/>
    </row>
    <row r="1677" spans="1:13">
      <c r="A1677" s="8"/>
      <c r="B1677" s="9"/>
      <c r="C1677" s="9"/>
      <c r="D1677" s="9"/>
      <c r="E1677" s="9"/>
      <c r="F1677" s="9"/>
      <c r="G1677" s="9"/>
      <c r="H1677" s="10"/>
      <c r="I1677" s="89" t="s">
        <v>15</v>
      </c>
      <c r="J1677" s="88"/>
      <c r="K1677" s="9"/>
      <c r="L1677" s="10"/>
      <c r="M1677" s="23"/>
    </row>
    <row r="1678" spans="1:13">
      <c r="A1678" s="8"/>
      <c r="B1678" s="9"/>
      <c r="C1678" s="9"/>
      <c r="D1678" s="9"/>
      <c r="E1678" s="9"/>
      <c r="F1678" s="9"/>
      <c r="G1678" s="9"/>
      <c r="H1678" s="10"/>
      <c r="I1678" s="89" t="s">
        <v>16</v>
      </c>
      <c r="J1678" s="88"/>
      <c r="K1678" s="462">
        <v>1.31</v>
      </c>
      <c r="L1678" s="463"/>
      <c r="M1678" s="23">
        <f>K1678*12*I1671</f>
        <v>5706.3600000000006</v>
      </c>
    </row>
    <row r="1679" spans="1:13">
      <c r="A1679" s="8"/>
      <c r="B1679" s="9"/>
      <c r="C1679" s="9"/>
      <c r="D1679" s="9"/>
      <c r="E1679" s="9"/>
      <c r="F1679" s="9"/>
      <c r="G1679" s="9"/>
      <c r="H1679" s="10"/>
      <c r="I1679" s="89" t="s">
        <v>17</v>
      </c>
      <c r="J1679" s="88"/>
      <c r="K1679" s="9"/>
      <c r="L1679" s="10"/>
      <c r="M1679" s="23"/>
    </row>
    <row r="1680" spans="1:13">
      <c r="A1680" s="14"/>
      <c r="B1680" s="15"/>
      <c r="C1680" s="15"/>
      <c r="D1680" s="15"/>
      <c r="E1680" s="15"/>
      <c r="F1680" s="15"/>
      <c r="G1680" s="15"/>
      <c r="H1680" s="16"/>
      <c r="I1680" s="90" t="s">
        <v>18</v>
      </c>
      <c r="J1680" s="91"/>
      <c r="K1680" s="15"/>
      <c r="L1680" s="16"/>
      <c r="M1680" s="21"/>
    </row>
    <row r="1681" spans="1:13">
      <c r="A1681" s="494" t="s">
        <v>20</v>
      </c>
      <c r="B1681" s="495"/>
      <c r="C1681" s="495"/>
      <c r="D1681" s="495"/>
      <c r="E1681" s="495"/>
      <c r="F1681" s="495"/>
      <c r="G1681" s="495"/>
      <c r="H1681" s="496"/>
      <c r="I1681" s="31"/>
      <c r="J1681" s="10"/>
      <c r="K1681" s="504">
        <f>K1682+K1688</f>
        <v>1.9100000000000001</v>
      </c>
      <c r="L1681" s="505"/>
      <c r="M1681" s="32">
        <f>M1682+M1688</f>
        <v>8319.9599999999991</v>
      </c>
    </row>
    <row r="1682" spans="1:13">
      <c r="A1682" s="459" t="s">
        <v>21</v>
      </c>
      <c r="B1682" s="460"/>
      <c r="C1682" s="460"/>
      <c r="D1682" s="460"/>
      <c r="E1682" s="460"/>
      <c r="F1682" s="460"/>
      <c r="G1682" s="460"/>
      <c r="H1682" s="461"/>
      <c r="J1682" s="10"/>
      <c r="K1682" s="462">
        <f>K1683+K1685+K1687</f>
        <v>1.1200000000000001</v>
      </c>
      <c r="L1682" s="463"/>
      <c r="M1682" s="33">
        <f>M1683+M1685+M1687</f>
        <v>4878.7199999999993</v>
      </c>
    </row>
    <row r="1683" spans="1:13">
      <c r="A1683" s="8" t="s">
        <v>174</v>
      </c>
      <c r="H1683" s="10"/>
      <c r="I1683" t="s">
        <v>24</v>
      </c>
      <c r="J1683" s="10"/>
      <c r="K1683" s="450">
        <v>0.57999999999999996</v>
      </c>
      <c r="L1683" s="451"/>
      <c r="M1683" s="23">
        <f>K1683*12*I1671</f>
        <v>2526.4799999999996</v>
      </c>
    </row>
    <row r="1684" spans="1:13">
      <c r="A1684" s="8" t="s">
        <v>25</v>
      </c>
      <c r="H1684" s="10"/>
      <c r="J1684" s="10"/>
      <c r="L1684" s="10"/>
      <c r="M1684" s="23"/>
    </row>
    <row r="1685" spans="1:13">
      <c r="A1685" s="8" t="s">
        <v>175</v>
      </c>
      <c r="H1685" s="10"/>
      <c r="I1685" t="s">
        <v>176</v>
      </c>
      <c r="J1685" s="10"/>
      <c r="K1685" s="450">
        <v>0.5</v>
      </c>
      <c r="L1685" s="451"/>
      <c r="M1685" s="23">
        <f>K1685*12*I1671</f>
        <v>2178</v>
      </c>
    </row>
    <row r="1686" spans="1:13">
      <c r="A1686" s="8" t="s">
        <v>69</v>
      </c>
      <c r="H1686" s="10"/>
      <c r="I1686" t="s">
        <v>80</v>
      </c>
      <c r="J1686" s="10"/>
      <c r="L1686" s="10"/>
      <c r="M1686" s="23"/>
    </row>
    <row r="1687" spans="1:13">
      <c r="A1687" s="8" t="s">
        <v>84</v>
      </c>
      <c r="H1687" s="10"/>
      <c r="I1687" t="s">
        <v>26</v>
      </c>
      <c r="J1687" s="10"/>
      <c r="K1687" s="450">
        <v>0.04</v>
      </c>
      <c r="L1687" s="451"/>
      <c r="M1687" s="23">
        <f>K1687*12*I1671</f>
        <v>174.23999999999998</v>
      </c>
    </row>
    <row r="1688" spans="1:13">
      <c r="A1688" s="459" t="s">
        <v>27</v>
      </c>
      <c r="B1688" s="460"/>
      <c r="C1688" s="460"/>
      <c r="D1688" s="460"/>
      <c r="E1688" s="460"/>
      <c r="F1688" s="460"/>
      <c r="G1688" s="460"/>
      <c r="H1688" s="461"/>
      <c r="J1688" s="10"/>
      <c r="K1688" s="462">
        <f>K1689+K1690+K1691</f>
        <v>0.79</v>
      </c>
      <c r="L1688" s="463"/>
      <c r="M1688" s="33">
        <f>M1689+M1690+M1691</f>
        <v>3441.2400000000002</v>
      </c>
    </row>
    <row r="1689" spans="1:13">
      <c r="A1689" s="8" t="s">
        <v>85</v>
      </c>
      <c r="H1689" s="10"/>
      <c r="I1689" t="s">
        <v>24</v>
      </c>
      <c r="J1689" s="10"/>
      <c r="K1689" s="450">
        <v>0.27</v>
      </c>
      <c r="L1689" s="451"/>
      <c r="M1689" s="23">
        <f>K1689*12*I1671</f>
        <v>1176.1200000000001</v>
      </c>
    </row>
    <row r="1690" spans="1:13">
      <c r="A1690" s="8" t="s">
        <v>177</v>
      </c>
      <c r="H1690" s="10"/>
      <c r="I1690" t="s">
        <v>81</v>
      </c>
      <c r="J1690" s="10"/>
      <c r="K1690" s="450">
        <v>0.06</v>
      </c>
      <c r="L1690" s="451"/>
      <c r="M1690" s="23">
        <f>K1690*12*I1671</f>
        <v>261.36</v>
      </c>
    </row>
    <row r="1691" spans="1:13">
      <c r="A1691" s="8" t="s">
        <v>87</v>
      </c>
      <c r="H1691" s="10"/>
      <c r="I1691" t="s">
        <v>22</v>
      </c>
      <c r="J1691" s="10"/>
      <c r="K1691" s="450">
        <v>0.46</v>
      </c>
      <c r="L1691" s="451"/>
      <c r="M1691" s="23">
        <f>K1691*12*I1671</f>
        <v>2003.7600000000002</v>
      </c>
    </row>
    <row r="1692" spans="1:13" ht="15.75">
      <c r="A1692" s="438" t="s">
        <v>28</v>
      </c>
      <c r="B1692" s="439"/>
      <c r="C1692" s="439"/>
      <c r="D1692" s="439"/>
      <c r="E1692" s="439"/>
      <c r="F1692" s="439"/>
      <c r="G1692" s="439"/>
      <c r="H1692" s="440"/>
      <c r="I1692" s="34"/>
      <c r="J1692" s="29"/>
      <c r="K1692" s="486">
        <f>K1693+K1694+K1696+K1698+K1699</f>
        <v>2.1599999999999993</v>
      </c>
      <c r="L1692" s="487"/>
      <c r="M1692" s="35">
        <f>M1693+M1694+M1696+M1698+M1699</f>
        <v>9408.9599999999991</v>
      </c>
    </row>
    <row r="1693" spans="1:13">
      <c r="A1693" s="36" t="s">
        <v>56</v>
      </c>
      <c r="B1693" s="37"/>
      <c r="C1693" s="38"/>
      <c r="D1693" s="38"/>
      <c r="E1693" s="38"/>
      <c r="F1693" s="38"/>
      <c r="G1693" s="38"/>
      <c r="H1693" s="10"/>
      <c r="I1693" s="434" t="s">
        <v>30</v>
      </c>
      <c r="J1693" s="435"/>
      <c r="K1693" s="457">
        <v>0.59</v>
      </c>
      <c r="L1693" s="458"/>
      <c r="M1693" s="23">
        <f>K1693*12*I1671</f>
        <v>2570.04</v>
      </c>
    </row>
    <row r="1694" spans="1:13">
      <c r="A1694" s="36" t="s">
        <v>31</v>
      </c>
      <c r="B1694" s="37"/>
      <c r="C1694" s="38"/>
      <c r="D1694" s="38"/>
      <c r="E1694" s="38"/>
      <c r="F1694" s="38"/>
      <c r="G1694" s="38"/>
      <c r="H1694" s="10"/>
      <c r="I1694" s="434" t="s">
        <v>57</v>
      </c>
      <c r="J1694" s="435"/>
      <c r="K1694" s="448">
        <v>1.4</v>
      </c>
      <c r="L1694" s="449"/>
      <c r="M1694" s="23">
        <f>K1694*12*I1671</f>
        <v>6098.3999999999987</v>
      </c>
    </row>
    <row r="1695" spans="1:13">
      <c r="A1695" s="36" t="s">
        <v>33</v>
      </c>
      <c r="B1695" s="37"/>
      <c r="C1695" s="38"/>
      <c r="D1695" s="38"/>
      <c r="E1695" s="38"/>
      <c r="F1695" s="38"/>
      <c r="G1695" s="38"/>
      <c r="H1695" s="10"/>
      <c r="I1695" s="39"/>
      <c r="J1695" s="12"/>
      <c r="K1695" s="163"/>
      <c r="L1695" s="146"/>
      <c r="M1695" s="23"/>
    </row>
    <row r="1696" spans="1:13">
      <c r="A1696" s="36" t="s">
        <v>34</v>
      </c>
      <c r="B1696" s="37"/>
      <c r="C1696" s="38"/>
      <c r="D1696" s="38"/>
      <c r="E1696" s="38"/>
      <c r="F1696" s="38"/>
      <c r="G1696" s="38"/>
      <c r="H1696" s="10"/>
      <c r="I1696" s="434" t="s">
        <v>35</v>
      </c>
      <c r="J1696" s="435"/>
      <c r="K1696" s="448">
        <v>0.11</v>
      </c>
      <c r="L1696" s="449"/>
      <c r="M1696" s="23">
        <f>K1696*12*I1671</f>
        <v>479.16</v>
      </c>
    </row>
    <row r="1697" spans="1:13">
      <c r="A1697" s="36" t="s">
        <v>36</v>
      </c>
      <c r="B1697" s="37"/>
      <c r="C1697" s="38"/>
      <c r="D1697" s="38"/>
      <c r="E1697" s="38"/>
      <c r="F1697" s="38"/>
      <c r="G1697" s="38"/>
      <c r="H1697" s="10"/>
      <c r="I1697" s="39"/>
      <c r="J1697" s="12"/>
      <c r="K1697" s="163"/>
      <c r="L1697" s="146"/>
      <c r="M1697" s="23"/>
    </row>
    <row r="1698" spans="1:13">
      <c r="A1698" s="36" t="s">
        <v>37</v>
      </c>
      <c r="B1698" s="37"/>
      <c r="C1698" s="38"/>
      <c r="D1698" s="38"/>
      <c r="E1698" s="38"/>
      <c r="F1698" s="38"/>
      <c r="G1698" s="38"/>
      <c r="H1698" s="10"/>
      <c r="I1698" s="434" t="s">
        <v>19</v>
      </c>
      <c r="J1698" s="435"/>
      <c r="K1698" s="448">
        <v>0.03</v>
      </c>
      <c r="L1698" s="449"/>
      <c r="M1698" s="23">
        <f>K1698*12*I1671</f>
        <v>130.68</v>
      </c>
    </row>
    <row r="1699" spans="1:13">
      <c r="A1699" s="42" t="s">
        <v>168</v>
      </c>
      <c r="B1699" s="37"/>
      <c r="C1699" s="38"/>
      <c r="D1699" s="38"/>
      <c r="E1699" s="38"/>
      <c r="F1699" s="38"/>
      <c r="G1699" s="38"/>
      <c r="H1699" s="10"/>
      <c r="I1699" s="434" t="s">
        <v>19</v>
      </c>
      <c r="J1699" s="435"/>
      <c r="K1699" s="436">
        <v>0.03</v>
      </c>
      <c r="L1699" s="437"/>
      <c r="M1699" s="21">
        <f>K1699*12*I1671</f>
        <v>130.68</v>
      </c>
    </row>
    <row r="1700" spans="1:13" ht="15.75">
      <c r="A1700" s="438" t="s">
        <v>169</v>
      </c>
      <c r="B1700" s="439"/>
      <c r="C1700" s="439"/>
      <c r="D1700" s="439"/>
      <c r="E1700" s="439"/>
      <c r="F1700" s="439"/>
      <c r="G1700" s="439"/>
      <c r="H1700" s="440"/>
      <c r="I1700" s="198" t="s">
        <v>55</v>
      </c>
      <c r="J1700" s="29"/>
      <c r="K1700" s="441">
        <v>0.17</v>
      </c>
      <c r="L1700" s="442"/>
      <c r="M1700" s="35">
        <f>K1700*12*I1671</f>
        <v>740.52</v>
      </c>
    </row>
    <row r="1701" spans="1:13" ht="16.5" thickBot="1">
      <c r="A1701" s="443" t="s">
        <v>39</v>
      </c>
      <c r="B1701" s="444"/>
      <c r="C1701" s="444"/>
      <c r="D1701" s="444"/>
      <c r="E1701" s="444"/>
      <c r="F1701" s="444"/>
      <c r="G1701" s="444"/>
      <c r="H1701" s="445"/>
      <c r="I1701" s="2"/>
      <c r="J1701" s="4"/>
      <c r="K1701" s="446">
        <f>2.5+3.1</f>
        <v>5.6</v>
      </c>
      <c r="L1701" s="447"/>
      <c r="M1701" s="48">
        <f>K1701*12*I1671</f>
        <v>24393.599999999995</v>
      </c>
    </row>
    <row r="1702" spans="1:13" ht="15.75" thickBot="1">
      <c r="A1702" s="424" t="s">
        <v>40</v>
      </c>
      <c r="B1702" s="425"/>
      <c r="C1702" s="425"/>
      <c r="D1702" s="425"/>
      <c r="E1702" s="425"/>
      <c r="F1702" s="425"/>
      <c r="G1702" s="425"/>
      <c r="H1702" s="426"/>
      <c r="I1702" s="199"/>
      <c r="J1702" s="200"/>
      <c r="K1702" s="427">
        <f>K1673+K1674+K1678+K1681+K1700+K1692+K1701</f>
        <v>20.9</v>
      </c>
      <c r="L1702" s="428"/>
      <c r="M1702" s="106">
        <f>M1671+M1678+M1681+M1692+M1700+M1701</f>
        <v>91040.4</v>
      </c>
    </row>
    <row r="1703" spans="1:13" ht="15.75">
      <c r="A1703" s="140" t="s">
        <v>44</v>
      </c>
      <c r="B1703" s="141"/>
      <c r="C1703" s="141"/>
      <c r="D1703" s="141"/>
      <c r="E1703" s="141"/>
      <c r="F1703" s="141"/>
      <c r="G1703" s="141"/>
      <c r="H1703" s="142"/>
      <c r="I1703" s="34"/>
      <c r="J1703" s="29"/>
      <c r="K1703" s="486">
        <v>0.06</v>
      </c>
      <c r="L1703" s="487"/>
      <c r="M1703" s="21">
        <f>K1703*12*I1671</f>
        <v>261.36</v>
      </c>
    </row>
    <row r="1704" spans="1:13" ht="15.75">
      <c r="A1704" s="140" t="s">
        <v>45</v>
      </c>
      <c r="B1704" s="141"/>
      <c r="C1704" s="141"/>
      <c r="D1704" s="141"/>
      <c r="E1704" s="141"/>
      <c r="F1704" s="141"/>
      <c r="G1704" s="141"/>
      <c r="H1704" s="142"/>
      <c r="I1704" s="34"/>
      <c r="J1704" s="29"/>
      <c r="K1704" s="486">
        <v>0.08</v>
      </c>
      <c r="L1704" s="487"/>
      <c r="M1704" s="21">
        <f>K1704*12*I1671</f>
        <v>348.47999999999996</v>
      </c>
    </row>
    <row r="1705" spans="1:13" ht="16.5" thickBot="1">
      <c r="A1705" s="137" t="s">
        <v>46</v>
      </c>
      <c r="B1705" s="138"/>
      <c r="C1705" s="138"/>
      <c r="D1705" s="138"/>
      <c r="E1705" s="138"/>
      <c r="F1705" s="138"/>
      <c r="G1705" s="138"/>
      <c r="H1705" s="139"/>
      <c r="I1705" s="3"/>
      <c r="J1705" s="4"/>
      <c r="K1705" s="446">
        <v>0.2</v>
      </c>
      <c r="L1705" s="447"/>
      <c r="M1705" s="23">
        <f>K1705*12*I1671</f>
        <v>871.20000000000016</v>
      </c>
    </row>
    <row r="1706" spans="1:13" ht="15.75" thickBot="1">
      <c r="A1706" s="424" t="s">
        <v>47</v>
      </c>
      <c r="B1706" s="425"/>
      <c r="C1706" s="425"/>
      <c r="D1706" s="425"/>
      <c r="E1706" s="425"/>
      <c r="F1706" s="425"/>
      <c r="G1706" s="425"/>
      <c r="H1706" s="426"/>
      <c r="I1706" s="199"/>
      <c r="J1706" s="200"/>
      <c r="K1706" s="427">
        <f>K1702+K1703+K1704+K1705</f>
        <v>21.239999999999995</v>
      </c>
      <c r="L1706" s="428"/>
      <c r="M1706" s="106">
        <f>M1702+M1703+M1704+M1705</f>
        <v>92521.439999999988</v>
      </c>
    </row>
    <row r="1707" spans="1:13">
      <c r="M1707" s="1"/>
    </row>
    <row r="1708" spans="1:13">
      <c r="M1708" s="1"/>
    </row>
    <row r="1709" spans="1:13">
      <c r="A1709" s="481" t="s">
        <v>0</v>
      </c>
      <c r="B1709" s="481"/>
      <c r="C1709" s="481"/>
      <c r="D1709" s="481"/>
      <c r="E1709" s="481"/>
      <c r="F1709" s="481"/>
      <c r="G1709" s="481"/>
      <c r="H1709" s="481"/>
      <c r="I1709" s="481"/>
      <c r="J1709" s="481"/>
      <c r="K1709" s="481"/>
      <c r="L1709" s="481"/>
      <c r="M1709" s="1"/>
    </row>
    <row r="1710" spans="1:13">
      <c r="A1710" s="482" t="s">
        <v>1</v>
      </c>
      <c r="B1710" s="482"/>
      <c r="C1710" s="482"/>
      <c r="D1710" s="482"/>
      <c r="E1710" s="482"/>
      <c r="F1710" s="482"/>
      <c r="G1710" s="482"/>
      <c r="H1710" s="482"/>
      <c r="I1710" s="482"/>
      <c r="J1710" s="482"/>
      <c r="K1710" s="482"/>
      <c r="L1710" s="482"/>
      <c r="M1710" s="482"/>
    </row>
    <row r="1711" spans="1:13">
      <c r="A1711" s="483" t="s">
        <v>228</v>
      </c>
      <c r="B1711" s="483"/>
      <c r="C1711" s="483"/>
      <c r="D1711" s="483"/>
      <c r="E1711" s="483"/>
      <c r="F1711" s="483"/>
      <c r="G1711" s="483"/>
      <c r="H1711" s="483"/>
      <c r="I1711" s="483"/>
      <c r="J1711" s="483"/>
      <c r="K1711" s="483"/>
      <c r="L1711" s="483"/>
      <c r="M1711" s="483"/>
    </row>
    <row r="1712" spans="1:13">
      <c r="A1712" s="2"/>
      <c r="B1712" s="3"/>
      <c r="C1712" s="3" t="s">
        <v>2</v>
      </c>
      <c r="D1712" s="3"/>
      <c r="E1712" s="3"/>
      <c r="F1712" s="3"/>
      <c r="G1712" s="3"/>
      <c r="H1712" s="4"/>
      <c r="I1712" s="3" t="s">
        <v>3</v>
      </c>
      <c r="J1712" s="4"/>
      <c r="K1712" s="5" t="s">
        <v>4</v>
      </c>
      <c r="L1712" s="6"/>
      <c r="M1712" s="7"/>
    </row>
    <row r="1713" spans="1:13">
      <c r="A1713" s="8"/>
      <c r="B1713" s="9"/>
      <c r="C1713" s="9"/>
      <c r="D1713" s="9"/>
      <c r="E1713" s="9"/>
      <c r="F1713" s="9"/>
      <c r="G1713" s="9"/>
      <c r="H1713" s="10"/>
      <c r="I1713" s="9"/>
      <c r="J1713" s="10"/>
      <c r="K1713" s="11" t="s">
        <v>5</v>
      </c>
      <c r="L1713" s="12"/>
      <c r="M1713" s="13" t="s">
        <v>6</v>
      </c>
    </row>
    <row r="1714" spans="1:13">
      <c r="A1714" s="14"/>
      <c r="B1714" s="15"/>
      <c r="C1714" s="15"/>
      <c r="D1714" s="15"/>
      <c r="E1714" s="15"/>
      <c r="F1714" s="15"/>
      <c r="G1714" s="15"/>
      <c r="H1714" s="16"/>
      <c r="I1714" s="472" t="s">
        <v>7</v>
      </c>
      <c r="J1714" s="473"/>
      <c r="K1714" s="15" t="s">
        <v>8</v>
      </c>
      <c r="L1714" s="16"/>
      <c r="M1714" s="17" t="s">
        <v>9</v>
      </c>
    </row>
    <row r="1715" spans="1:13">
      <c r="A1715" s="474" t="s">
        <v>159</v>
      </c>
      <c r="B1715" s="475"/>
      <c r="C1715" s="475"/>
      <c r="D1715" s="475"/>
      <c r="E1715" s="475"/>
      <c r="F1715" s="475"/>
      <c r="G1715" s="475"/>
      <c r="H1715" s="476"/>
      <c r="I1715" s="477">
        <v>626.5</v>
      </c>
      <c r="J1715" s="478"/>
      <c r="K1715" s="479">
        <f>K1717+K1718</f>
        <v>9.75</v>
      </c>
      <c r="L1715" s="506"/>
      <c r="M1715" s="21">
        <f>M1717+M1718</f>
        <v>73300.5</v>
      </c>
    </row>
    <row r="1716" spans="1:13">
      <c r="A1716" s="22" t="s">
        <v>10</v>
      </c>
      <c r="F1716" s="9"/>
      <c r="H1716" s="10"/>
      <c r="J1716" s="10"/>
      <c r="L1716" s="10"/>
      <c r="M1716" s="23"/>
    </row>
    <row r="1717" spans="1:13">
      <c r="A1717" s="22" t="s">
        <v>11</v>
      </c>
      <c r="F1717" s="9"/>
      <c r="H1717" s="10"/>
      <c r="J1717" s="10"/>
      <c r="K1717" s="450">
        <v>5.36</v>
      </c>
      <c r="L1717" s="451"/>
      <c r="M1717" s="23">
        <f>K1717*I1715*12</f>
        <v>40296.480000000003</v>
      </c>
    </row>
    <row r="1718" spans="1:13">
      <c r="A1718" s="22" t="s">
        <v>12</v>
      </c>
      <c r="B1718" s="24"/>
      <c r="C1718" s="24"/>
      <c r="D1718" s="24"/>
      <c r="E1718" s="24"/>
      <c r="F1718" s="25"/>
      <c r="G1718" s="24"/>
      <c r="H1718" s="26"/>
      <c r="J1718" s="10"/>
      <c r="K1718" s="450">
        <v>4.3899999999999997</v>
      </c>
      <c r="L1718" s="451"/>
      <c r="M1718" s="23">
        <f>K1718*I1715*12</f>
        <v>33004.019999999997</v>
      </c>
    </row>
    <row r="1719" spans="1:13">
      <c r="A1719" s="131"/>
      <c r="B1719" s="47"/>
      <c r="C1719" s="47"/>
      <c r="D1719" s="47"/>
      <c r="E1719" s="47"/>
      <c r="F1719" s="47"/>
      <c r="G1719" s="47"/>
      <c r="H1719" s="27"/>
      <c r="I1719" s="15"/>
      <c r="J1719" s="16"/>
      <c r="K1719" s="15"/>
      <c r="L1719" s="16"/>
      <c r="M1719" s="21"/>
    </row>
    <row r="1720" spans="1:13">
      <c r="A1720" s="464" t="s">
        <v>13</v>
      </c>
      <c r="B1720" s="465"/>
      <c r="C1720" s="465"/>
      <c r="D1720" s="465"/>
      <c r="E1720" s="465"/>
      <c r="F1720" s="465"/>
      <c r="G1720" s="465"/>
      <c r="H1720" s="466"/>
      <c r="I1720" s="89" t="s">
        <v>14</v>
      </c>
      <c r="J1720" s="88"/>
      <c r="K1720" s="9"/>
      <c r="L1720" s="10"/>
      <c r="M1720" s="23"/>
    </row>
    <row r="1721" spans="1:13">
      <c r="A1721" s="8"/>
      <c r="B1721" s="9"/>
      <c r="C1721" s="9"/>
      <c r="D1721" s="9"/>
      <c r="E1721" s="9"/>
      <c r="F1721" s="9"/>
      <c r="G1721" s="9"/>
      <c r="H1721" s="10"/>
      <c r="I1721" s="89" t="s">
        <v>15</v>
      </c>
      <c r="J1721" s="88"/>
      <c r="K1721" s="9"/>
      <c r="L1721" s="10"/>
      <c r="M1721" s="23"/>
    </row>
    <row r="1722" spans="1:13">
      <c r="A1722" s="8"/>
      <c r="B1722" s="9"/>
      <c r="C1722" s="9"/>
      <c r="D1722" s="9"/>
      <c r="E1722" s="9"/>
      <c r="F1722" s="9"/>
      <c r="G1722" s="9"/>
      <c r="H1722" s="10"/>
      <c r="I1722" s="89" t="s">
        <v>16</v>
      </c>
      <c r="J1722" s="88"/>
      <c r="K1722" s="462">
        <v>1.31</v>
      </c>
      <c r="L1722" s="463"/>
      <c r="M1722" s="23">
        <f>K1722*12*I1715</f>
        <v>9848.58</v>
      </c>
    </row>
    <row r="1723" spans="1:13">
      <c r="A1723" s="8"/>
      <c r="B1723" s="9"/>
      <c r="C1723" s="9"/>
      <c r="D1723" s="9"/>
      <c r="E1723" s="9"/>
      <c r="F1723" s="9"/>
      <c r="G1723" s="9"/>
      <c r="H1723" s="10"/>
      <c r="I1723" s="89" t="s">
        <v>17</v>
      </c>
      <c r="J1723" s="88"/>
      <c r="K1723" s="9"/>
      <c r="L1723" s="10"/>
      <c r="M1723" s="23"/>
    </row>
    <row r="1724" spans="1:13">
      <c r="A1724" s="14"/>
      <c r="B1724" s="15"/>
      <c r="C1724" s="15"/>
      <c r="D1724" s="15"/>
      <c r="E1724" s="15"/>
      <c r="F1724" s="15"/>
      <c r="G1724" s="15"/>
      <c r="H1724" s="16"/>
      <c r="I1724" s="90" t="s">
        <v>18</v>
      </c>
      <c r="J1724" s="91"/>
      <c r="K1724" s="15"/>
      <c r="L1724" s="16"/>
      <c r="M1724" s="21"/>
    </row>
    <row r="1725" spans="1:13">
      <c r="A1725" s="494" t="s">
        <v>20</v>
      </c>
      <c r="B1725" s="495"/>
      <c r="C1725" s="495"/>
      <c r="D1725" s="495"/>
      <c r="E1725" s="495"/>
      <c r="F1725" s="495"/>
      <c r="G1725" s="495"/>
      <c r="H1725" s="496"/>
      <c r="I1725" s="31"/>
      <c r="J1725" s="10"/>
      <c r="K1725" s="504">
        <f>K1726+K1732</f>
        <v>1.9100000000000001</v>
      </c>
      <c r="L1725" s="505"/>
      <c r="M1725" s="32">
        <f>M1726+M1732</f>
        <v>14359.380000000001</v>
      </c>
    </row>
    <row r="1726" spans="1:13">
      <c r="A1726" s="459" t="s">
        <v>21</v>
      </c>
      <c r="B1726" s="460"/>
      <c r="C1726" s="460"/>
      <c r="D1726" s="460"/>
      <c r="E1726" s="460"/>
      <c r="F1726" s="460"/>
      <c r="G1726" s="460"/>
      <c r="H1726" s="461"/>
      <c r="J1726" s="10"/>
      <c r="K1726" s="462">
        <f>K1727+K1729+K1731</f>
        <v>1.1200000000000001</v>
      </c>
      <c r="L1726" s="463"/>
      <c r="M1726" s="33">
        <f>M1727+M1729+M1731</f>
        <v>8420.16</v>
      </c>
    </row>
    <row r="1727" spans="1:13">
      <c r="A1727" s="8" t="s">
        <v>174</v>
      </c>
      <c r="H1727" s="10"/>
      <c r="I1727" t="s">
        <v>24</v>
      </c>
      <c r="J1727" s="10"/>
      <c r="K1727" s="450">
        <v>0.57999999999999996</v>
      </c>
      <c r="L1727" s="451"/>
      <c r="M1727" s="23">
        <f>K1727*12*I1715</f>
        <v>4360.4399999999996</v>
      </c>
    </row>
    <row r="1728" spans="1:13">
      <c r="A1728" s="8" t="s">
        <v>25</v>
      </c>
      <c r="H1728" s="10"/>
      <c r="J1728" s="10"/>
      <c r="L1728" s="10"/>
      <c r="M1728" s="23"/>
    </row>
    <row r="1729" spans="1:13">
      <c r="A1729" s="8" t="s">
        <v>175</v>
      </c>
      <c r="H1729" s="10"/>
      <c r="I1729" t="s">
        <v>176</v>
      </c>
      <c r="J1729" s="10"/>
      <c r="K1729" s="450">
        <v>0.5</v>
      </c>
      <c r="L1729" s="451"/>
      <c r="M1729" s="23">
        <f>K1729*12*I1715</f>
        <v>3759</v>
      </c>
    </row>
    <row r="1730" spans="1:13">
      <c r="A1730" s="8" t="s">
        <v>69</v>
      </c>
      <c r="H1730" s="10"/>
      <c r="I1730" t="s">
        <v>80</v>
      </c>
      <c r="J1730" s="10"/>
      <c r="L1730" s="10"/>
      <c r="M1730" s="23"/>
    </row>
    <row r="1731" spans="1:13">
      <c r="A1731" s="8" t="s">
        <v>84</v>
      </c>
      <c r="H1731" s="10"/>
      <c r="I1731" t="s">
        <v>26</v>
      </c>
      <c r="J1731" s="10"/>
      <c r="K1731" s="450">
        <v>0.04</v>
      </c>
      <c r="L1731" s="451"/>
      <c r="M1731" s="23">
        <f>K1731*12*I1715</f>
        <v>300.71999999999997</v>
      </c>
    </row>
    <row r="1732" spans="1:13">
      <c r="A1732" s="459" t="s">
        <v>27</v>
      </c>
      <c r="B1732" s="460"/>
      <c r="C1732" s="460"/>
      <c r="D1732" s="460"/>
      <c r="E1732" s="460"/>
      <c r="F1732" s="460"/>
      <c r="G1732" s="460"/>
      <c r="H1732" s="461"/>
      <c r="J1732" s="10"/>
      <c r="K1732" s="462">
        <f>K1733+K1734+K1735</f>
        <v>0.79</v>
      </c>
      <c r="L1732" s="463"/>
      <c r="M1732" s="33">
        <f>M1733+M1734+M1735</f>
        <v>5939.22</v>
      </c>
    </row>
    <row r="1733" spans="1:13">
      <c r="A1733" s="8" t="s">
        <v>85</v>
      </c>
      <c r="H1733" s="10"/>
      <c r="I1733" t="s">
        <v>24</v>
      </c>
      <c r="J1733" s="10"/>
      <c r="K1733" s="450">
        <v>0.27</v>
      </c>
      <c r="L1733" s="451"/>
      <c r="M1733" s="23">
        <f>K1733*12*I1715</f>
        <v>2029.8600000000001</v>
      </c>
    </row>
    <row r="1734" spans="1:13">
      <c r="A1734" s="8" t="s">
        <v>177</v>
      </c>
      <c r="H1734" s="10"/>
      <c r="I1734" t="s">
        <v>81</v>
      </c>
      <c r="J1734" s="10"/>
      <c r="K1734" s="450">
        <v>0.06</v>
      </c>
      <c r="L1734" s="451"/>
      <c r="M1734" s="23">
        <f>K1734*12*I1715</f>
        <v>451.08</v>
      </c>
    </row>
    <row r="1735" spans="1:13">
      <c r="A1735" s="8" t="s">
        <v>87</v>
      </c>
      <c r="H1735" s="10"/>
      <c r="I1735" t="s">
        <v>55</v>
      </c>
      <c r="J1735" s="10"/>
      <c r="K1735" s="450">
        <v>0.46</v>
      </c>
      <c r="L1735" s="451"/>
      <c r="M1735" s="23">
        <f>K1735*12*I1715</f>
        <v>3458.28</v>
      </c>
    </row>
    <row r="1736" spans="1:13" ht="15.75">
      <c r="A1736" s="438" t="s">
        <v>28</v>
      </c>
      <c r="B1736" s="439"/>
      <c r="C1736" s="439"/>
      <c r="D1736" s="439"/>
      <c r="E1736" s="439"/>
      <c r="F1736" s="439"/>
      <c r="G1736" s="439"/>
      <c r="H1736" s="440"/>
      <c r="I1736" s="34"/>
      <c r="J1736" s="29"/>
      <c r="K1736" s="486">
        <f>K1737+K1738+K1740+K1742+K1743</f>
        <v>2.1599999999999993</v>
      </c>
      <c r="L1736" s="487"/>
      <c r="M1736" s="35">
        <f>M1737+M1738+M1740+M1742+M1743</f>
        <v>16238.880000000001</v>
      </c>
    </row>
    <row r="1737" spans="1:13">
      <c r="A1737" s="36" t="s">
        <v>56</v>
      </c>
      <c r="B1737" s="37"/>
      <c r="C1737" s="38"/>
      <c r="D1737" s="38"/>
      <c r="E1737" s="38"/>
      <c r="F1737" s="38"/>
      <c r="G1737" s="38"/>
      <c r="H1737" s="10"/>
      <c r="I1737" s="434" t="s">
        <v>30</v>
      </c>
      <c r="J1737" s="435"/>
      <c r="K1737" s="457">
        <v>0.59</v>
      </c>
      <c r="L1737" s="458"/>
      <c r="M1737" s="23">
        <f>K1737*12*I1715</f>
        <v>4435.62</v>
      </c>
    </row>
    <row r="1738" spans="1:13">
      <c r="A1738" s="36" t="s">
        <v>31</v>
      </c>
      <c r="B1738" s="37"/>
      <c r="C1738" s="38"/>
      <c r="D1738" s="38"/>
      <c r="E1738" s="38"/>
      <c r="F1738" s="38"/>
      <c r="G1738" s="38"/>
      <c r="H1738" s="10"/>
      <c r="I1738" s="434" t="s">
        <v>57</v>
      </c>
      <c r="J1738" s="435"/>
      <c r="K1738" s="448">
        <v>1.4</v>
      </c>
      <c r="L1738" s="449"/>
      <c r="M1738" s="23">
        <f>K1738*12*I1715</f>
        <v>10525.199999999999</v>
      </c>
    </row>
    <row r="1739" spans="1:13">
      <c r="A1739" s="36" t="s">
        <v>33</v>
      </c>
      <c r="B1739" s="37"/>
      <c r="C1739" s="38"/>
      <c r="D1739" s="38"/>
      <c r="E1739" s="38"/>
      <c r="F1739" s="38"/>
      <c r="G1739" s="38"/>
      <c r="H1739" s="10"/>
      <c r="I1739" s="39"/>
      <c r="J1739" s="12"/>
      <c r="K1739" s="163"/>
      <c r="L1739" s="146"/>
      <c r="M1739" s="23"/>
    </row>
    <row r="1740" spans="1:13">
      <c r="A1740" s="36" t="s">
        <v>34</v>
      </c>
      <c r="B1740" s="37"/>
      <c r="C1740" s="38"/>
      <c r="D1740" s="38"/>
      <c r="E1740" s="38"/>
      <c r="F1740" s="38"/>
      <c r="G1740" s="38"/>
      <c r="H1740" s="10"/>
      <c r="I1740" s="434" t="s">
        <v>35</v>
      </c>
      <c r="J1740" s="435"/>
      <c r="K1740" s="448">
        <v>0.11</v>
      </c>
      <c r="L1740" s="449"/>
      <c r="M1740" s="23">
        <f>K1740*12*I1715</f>
        <v>826.98</v>
      </c>
    </row>
    <row r="1741" spans="1:13">
      <c r="A1741" s="36" t="s">
        <v>36</v>
      </c>
      <c r="B1741" s="37"/>
      <c r="C1741" s="38"/>
      <c r="D1741" s="38"/>
      <c r="E1741" s="38"/>
      <c r="F1741" s="38"/>
      <c r="G1741" s="38"/>
      <c r="H1741" s="10"/>
      <c r="I1741" s="39"/>
      <c r="J1741" s="12"/>
      <c r="K1741" s="163"/>
      <c r="L1741" s="146"/>
      <c r="M1741" s="23"/>
    </row>
    <row r="1742" spans="1:13">
      <c r="A1742" s="36" t="s">
        <v>37</v>
      </c>
      <c r="B1742" s="37"/>
      <c r="C1742" s="38"/>
      <c r="D1742" s="38"/>
      <c r="E1742" s="38"/>
      <c r="F1742" s="38"/>
      <c r="G1742" s="38"/>
      <c r="H1742" s="10"/>
      <c r="I1742" s="434" t="s">
        <v>19</v>
      </c>
      <c r="J1742" s="435"/>
      <c r="K1742" s="448">
        <v>0.03</v>
      </c>
      <c r="L1742" s="449"/>
      <c r="M1742" s="23">
        <f>K1742*12*I1715</f>
        <v>225.54</v>
      </c>
    </row>
    <row r="1743" spans="1:13">
      <c r="A1743" s="42" t="s">
        <v>168</v>
      </c>
      <c r="B1743" s="37"/>
      <c r="C1743" s="38"/>
      <c r="D1743" s="38"/>
      <c r="E1743" s="38"/>
      <c r="F1743" s="38"/>
      <c r="G1743" s="38"/>
      <c r="H1743" s="10"/>
      <c r="I1743" s="434" t="s">
        <v>19</v>
      </c>
      <c r="J1743" s="435"/>
      <c r="K1743" s="436">
        <v>0.03</v>
      </c>
      <c r="L1743" s="437"/>
      <c r="M1743" s="21">
        <f>K1743*12*I1715</f>
        <v>225.54</v>
      </c>
    </row>
    <row r="1744" spans="1:13" ht="15.75">
      <c r="A1744" s="438" t="s">
        <v>169</v>
      </c>
      <c r="B1744" s="439"/>
      <c r="C1744" s="439"/>
      <c r="D1744" s="439"/>
      <c r="E1744" s="439"/>
      <c r="F1744" s="439"/>
      <c r="G1744" s="439"/>
      <c r="H1744" s="440"/>
      <c r="I1744" s="198" t="s">
        <v>55</v>
      </c>
      <c r="J1744" s="29"/>
      <c r="K1744" s="441">
        <v>0.17</v>
      </c>
      <c r="L1744" s="442"/>
      <c r="M1744" s="35">
        <f>K1744*12*I1715</f>
        <v>1278.06</v>
      </c>
    </row>
    <row r="1745" spans="1:13" ht="16.5" thickBot="1">
      <c r="A1745" s="443" t="s">
        <v>39</v>
      </c>
      <c r="B1745" s="444"/>
      <c r="C1745" s="444"/>
      <c r="D1745" s="444"/>
      <c r="E1745" s="444"/>
      <c r="F1745" s="444"/>
      <c r="G1745" s="444"/>
      <c r="H1745" s="445"/>
      <c r="I1745" s="2"/>
      <c r="J1745" s="4"/>
      <c r="K1745" s="446">
        <f>2.5+3.1</f>
        <v>5.6</v>
      </c>
      <c r="L1745" s="447"/>
      <c r="M1745" s="48">
        <f>K1745*12*I1715</f>
        <v>42100.799999999996</v>
      </c>
    </row>
    <row r="1746" spans="1:13" ht="15.75" thickBot="1">
      <c r="A1746" s="424" t="s">
        <v>40</v>
      </c>
      <c r="B1746" s="425"/>
      <c r="C1746" s="425"/>
      <c r="D1746" s="425"/>
      <c r="E1746" s="425"/>
      <c r="F1746" s="425"/>
      <c r="G1746" s="425"/>
      <c r="H1746" s="426"/>
      <c r="I1746" s="199"/>
      <c r="J1746" s="200"/>
      <c r="K1746" s="427">
        <f>K1717+K1718+K1722+K1725+K1744+K1736+K1745</f>
        <v>20.9</v>
      </c>
      <c r="L1746" s="428"/>
      <c r="M1746" s="106">
        <f>M1715+M1722+M1725+M1736+M1744+M1745</f>
        <v>157126.20000000001</v>
      </c>
    </row>
    <row r="1747" spans="1:13" ht="15.75">
      <c r="A1747" s="140" t="s">
        <v>44</v>
      </c>
      <c r="B1747" s="141"/>
      <c r="C1747" s="141"/>
      <c r="D1747" s="141"/>
      <c r="E1747" s="141"/>
      <c r="F1747" s="141"/>
      <c r="G1747" s="141"/>
      <c r="H1747" s="142"/>
      <c r="I1747" s="34"/>
      <c r="J1747" s="29"/>
      <c r="K1747" s="486">
        <v>0.05</v>
      </c>
      <c r="L1747" s="487"/>
      <c r="M1747" s="21">
        <f>K1747*12*I1715</f>
        <v>375.90000000000003</v>
      </c>
    </row>
    <row r="1748" spans="1:13" ht="15.75">
      <c r="A1748" s="140" t="s">
        <v>45</v>
      </c>
      <c r="B1748" s="141"/>
      <c r="C1748" s="141"/>
      <c r="D1748" s="141"/>
      <c r="E1748" s="141"/>
      <c r="F1748" s="141"/>
      <c r="G1748" s="141"/>
      <c r="H1748" s="142"/>
      <c r="I1748" s="34"/>
      <c r="J1748" s="29"/>
      <c r="K1748" s="486">
        <v>0.06</v>
      </c>
      <c r="L1748" s="487"/>
      <c r="M1748" s="21">
        <f>K1748*12*I1715</f>
        <v>451.08</v>
      </c>
    </row>
    <row r="1749" spans="1:13" ht="16.5" thickBot="1">
      <c r="A1749" s="137" t="s">
        <v>46</v>
      </c>
      <c r="B1749" s="138"/>
      <c r="C1749" s="138"/>
      <c r="D1749" s="138"/>
      <c r="E1749" s="138"/>
      <c r="F1749" s="138"/>
      <c r="G1749" s="138"/>
      <c r="H1749" s="139"/>
      <c r="I1749" s="3"/>
      <c r="J1749" s="4"/>
      <c r="K1749" s="446">
        <v>0.15</v>
      </c>
      <c r="L1749" s="447"/>
      <c r="M1749" s="23">
        <f>K1749*12*I1715</f>
        <v>1127.6999999999998</v>
      </c>
    </row>
    <row r="1750" spans="1:13" ht="15.75" thickBot="1">
      <c r="A1750" s="424" t="s">
        <v>47</v>
      </c>
      <c r="B1750" s="425"/>
      <c r="C1750" s="425"/>
      <c r="D1750" s="425"/>
      <c r="E1750" s="425"/>
      <c r="F1750" s="425"/>
      <c r="G1750" s="425"/>
      <c r="H1750" s="426"/>
      <c r="I1750" s="199"/>
      <c r="J1750" s="200"/>
      <c r="K1750" s="427">
        <f>K1746+K1747+K1748+K1749</f>
        <v>21.159999999999997</v>
      </c>
      <c r="L1750" s="428"/>
      <c r="M1750" s="106">
        <f>M1746+M1747+M1748+M1749</f>
        <v>159080.88</v>
      </c>
    </row>
    <row r="1751" spans="1:13">
      <c r="M1751" s="1"/>
    </row>
    <row r="1752" spans="1:13">
      <c r="A1752" s="481" t="s">
        <v>0</v>
      </c>
      <c r="B1752" s="481"/>
      <c r="C1752" s="481"/>
      <c r="D1752" s="481"/>
      <c r="E1752" s="481"/>
      <c r="F1752" s="481"/>
      <c r="G1752" s="481"/>
      <c r="H1752" s="481"/>
      <c r="I1752" s="481"/>
      <c r="J1752" s="481"/>
      <c r="K1752" s="481"/>
      <c r="L1752" s="481"/>
      <c r="M1752" s="1"/>
    </row>
    <row r="1753" spans="1:13">
      <c r="A1753" s="482" t="s">
        <v>1</v>
      </c>
      <c r="B1753" s="482"/>
      <c r="C1753" s="482"/>
      <c r="D1753" s="482"/>
      <c r="E1753" s="482"/>
      <c r="F1753" s="482"/>
      <c r="G1753" s="482"/>
      <c r="H1753" s="482"/>
      <c r="I1753" s="482"/>
      <c r="J1753" s="482"/>
      <c r="K1753" s="482"/>
      <c r="L1753" s="482"/>
      <c r="M1753" s="482"/>
    </row>
    <row r="1754" spans="1:13">
      <c r="A1754" s="483" t="s">
        <v>229</v>
      </c>
      <c r="B1754" s="483"/>
      <c r="C1754" s="483"/>
      <c r="D1754" s="483"/>
      <c r="E1754" s="483"/>
      <c r="F1754" s="483"/>
      <c r="G1754" s="483"/>
      <c r="H1754" s="483"/>
      <c r="I1754" s="483"/>
      <c r="J1754" s="483"/>
      <c r="K1754" s="483"/>
      <c r="L1754" s="483"/>
      <c r="M1754" s="483"/>
    </row>
    <row r="1755" spans="1:13">
      <c r="A1755" s="2"/>
      <c r="B1755" s="3"/>
      <c r="C1755" s="3" t="s">
        <v>2</v>
      </c>
      <c r="D1755" s="3"/>
      <c r="E1755" s="3"/>
      <c r="F1755" s="3"/>
      <c r="G1755" s="3"/>
      <c r="H1755" s="4"/>
      <c r="I1755" s="3" t="s">
        <v>3</v>
      </c>
      <c r="J1755" s="4"/>
      <c r="K1755" s="5" t="s">
        <v>4</v>
      </c>
      <c r="L1755" s="6"/>
      <c r="M1755" s="7"/>
    </row>
    <row r="1756" spans="1:13">
      <c r="A1756" s="8"/>
      <c r="B1756" s="9"/>
      <c r="C1756" s="9"/>
      <c r="D1756" s="9"/>
      <c r="E1756" s="9"/>
      <c r="F1756" s="9"/>
      <c r="G1756" s="9"/>
      <c r="H1756" s="10"/>
      <c r="I1756" s="9"/>
      <c r="J1756" s="10"/>
      <c r="K1756" s="11" t="s">
        <v>5</v>
      </c>
      <c r="L1756" s="12"/>
      <c r="M1756" s="13" t="s">
        <v>6</v>
      </c>
    </row>
    <row r="1757" spans="1:13">
      <c r="A1757" s="14"/>
      <c r="B1757" s="15"/>
      <c r="C1757" s="15"/>
      <c r="D1757" s="15"/>
      <c r="E1757" s="15"/>
      <c r="F1757" s="15"/>
      <c r="G1757" s="15"/>
      <c r="H1757" s="16"/>
      <c r="I1757" s="472" t="s">
        <v>7</v>
      </c>
      <c r="J1757" s="473"/>
      <c r="K1757" s="15" t="s">
        <v>8</v>
      </c>
      <c r="L1757" s="16"/>
      <c r="M1757" s="17" t="s">
        <v>9</v>
      </c>
    </row>
    <row r="1758" spans="1:13">
      <c r="A1758" s="474" t="s">
        <v>159</v>
      </c>
      <c r="B1758" s="475"/>
      <c r="C1758" s="475"/>
      <c r="D1758" s="475"/>
      <c r="E1758" s="475"/>
      <c r="F1758" s="475"/>
      <c r="G1758" s="475"/>
      <c r="H1758" s="476"/>
      <c r="I1758" s="477">
        <v>380.5</v>
      </c>
      <c r="J1758" s="478"/>
      <c r="K1758" s="479">
        <f>K1760+K1761</f>
        <v>9.75</v>
      </c>
      <c r="L1758" s="506"/>
      <c r="M1758" s="21">
        <f>M1760+M1761</f>
        <v>44518.5</v>
      </c>
    </row>
    <row r="1759" spans="1:13">
      <c r="A1759" s="22" t="s">
        <v>10</v>
      </c>
      <c r="F1759" s="9"/>
      <c r="H1759" s="10"/>
      <c r="J1759" s="10"/>
      <c r="L1759" s="10"/>
      <c r="M1759" s="23"/>
    </row>
    <row r="1760" spans="1:13">
      <c r="A1760" s="22" t="s">
        <v>11</v>
      </c>
      <c r="F1760" s="9"/>
      <c r="H1760" s="10"/>
      <c r="J1760" s="10"/>
      <c r="K1760" s="450">
        <v>5.36</v>
      </c>
      <c r="L1760" s="451"/>
      <c r="M1760" s="23">
        <f>K1760*I1758*12</f>
        <v>24473.760000000002</v>
      </c>
    </row>
    <row r="1761" spans="1:13">
      <c r="A1761" s="22" t="s">
        <v>12</v>
      </c>
      <c r="B1761" s="24"/>
      <c r="C1761" s="24"/>
      <c r="D1761" s="24"/>
      <c r="E1761" s="24"/>
      <c r="F1761" s="25"/>
      <c r="G1761" s="24"/>
      <c r="H1761" s="26"/>
      <c r="J1761" s="10"/>
      <c r="K1761" s="450">
        <v>4.3899999999999997</v>
      </c>
      <c r="L1761" s="451"/>
      <c r="M1761" s="23">
        <f>K1761*I1758*12</f>
        <v>20044.739999999998</v>
      </c>
    </row>
    <row r="1762" spans="1:13">
      <c r="A1762" s="131"/>
      <c r="B1762" s="47"/>
      <c r="C1762" s="47"/>
      <c r="D1762" s="47"/>
      <c r="E1762" s="47"/>
      <c r="F1762" s="47"/>
      <c r="G1762" s="47"/>
      <c r="H1762" s="27"/>
      <c r="I1762" s="15"/>
      <c r="J1762" s="16"/>
      <c r="K1762" s="15"/>
      <c r="L1762" s="16"/>
      <c r="M1762" s="21"/>
    </row>
    <row r="1763" spans="1:13">
      <c r="A1763" s="464" t="s">
        <v>13</v>
      </c>
      <c r="B1763" s="465"/>
      <c r="C1763" s="465"/>
      <c r="D1763" s="465"/>
      <c r="E1763" s="465"/>
      <c r="F1763" s="465"/>
      <c r="G1763" s="465"/>
      <c r="H1763" s="466"/>
      <c r="I1763" s="89" t="s">
        <v>14</v>
      </c>
      <c r="J1763" s="88"/>
      <c r="K1763" s="9"/>
      <c r="L1763" s="10"/>
      <c r="M1763" s="23"/>
    </row>
    <row r="1764" spans="1:13">
      <c r="A1764" s="8"/>
      <c r="B1764" s="9"/>
      <c r="C1764" s="9"/>
      <c r="D1764" s="9"/>
      <c r="E1764" s="9"/>
      <c r="F1764" s="9"/>
      <c r="G1764" s="9"/>
      <c r="H1764" s="10"/>
      <c r="I1764" s="89" t="s">
        <v>15</v>
      </c>
      <c r="J1764" s="88"/>
      <c r="K1764" s="9"/>
      <c r="L1764" s="10"/>
      <c r="M1764" s="23"/>
    </row>
    <row r="1765" spans="1:13">
      <c r="A1765" s="8"/>
      <c r="B1765" s="9"/>
      <c r="C1765" s="9"/>
      <c r="D1765" s="9"/>
      <c r="E1765" s="9"/>
      <c r="F1765" s="9"/>
      <c r="G1765" s="9"/>
      <c r="H1765" s="10"/>
      <c r="I1765" s="89" t="s">
        <v>16</v>
      </c>
      <c r="J1765" s="88"/>
      <c r="K1765" s="462">
        <v>1.31</v>
      </c>
      <c r="L1765" s="463"/>
      <c r="M1765" s="23">
        <f>K1765*12*I1758</f>
        <v>5981.46</v>
      </c>
    </row>
    <row r="1766" spans="1:13">
      <c r="A1766" s="8"/>
      <c r="B1766" s="9"/>
      <c r="C1766" s="9"/>
      <c r="D1766" s="9"/>
      <c r="E1766" s="9"/>
      <c r="F1766" s="9"/>
      <c r="G1766" s="9"/>
      <c r="H1766" s="10"/>
      <c r="I1766" s="89" t="s">
        <v>17</v>
      </c>
      <c r="J1766" s="88"/>
      <c r="K1766" s="9"/>
      <c r="L1766" s="10"/>
      <c r="M1766" s="23"/>
    </row>
    <row r="1767" spans="1:13">
      <c r="A1767" s="14"/>
      <c r="B1767" s="15"/>
      <c r="C1767" s="15"/>
      <c r="D1767" s="15"/>
      <c r="E1767" s="15"/>
      <c r="F1767" s="15"/>
      <c r="G1767" s="15"/>
      <c r="H1767" s="16"/>
      <c r="I1767" s="90" t="s">
        <v>18</v>
      </c>
      <c r="J1767" s="91"/>
      <c r="K1767" s="15"/>
      <c r="L1767" s="16"/>
      <c r="M1767" s="21"/>
    </row>
    <row r="1768" spans="1:13">
      <c r="A1768" s="494" t="s">
        <v>20</v>
      </c>
      <c r="B1768" s="495"/>
      <c r="C1768" s="495"/>
      <c r="D1768" s="495"/>
      <c r="E1768" s="495"/>
      <c r="F1768" s="495"/>
      <c r="G1768" s="495"/>
      <c r="H1768" s="496"/>
      <c r="I1768" s="31"/>
      <c r="J1768" s="10"/>
      <c r="K1768" s="504">
        <f>K1769+K1775</f>
        <v>1.9100000000000001</v>
      </c>
      <c r="L1768" s="505"/>
      <c r="M1768" s="32">
        <f>M1769+M1775</f>
        <v>8721.0600000000013</v>
      </c>
    </row>
    <row r="1769" spans="1:13">
      <c r="A1769" s="459" t="s">
        <v>21</v>
      </c>
      <c r="B1769" s="460"/>
      <c r="C1769" s="460"/>
      <c r="D1769" s="460"/>
      <c r="E1769" s="460"/>
      <c r="F1769" s="460"/>
      <c r="G1769" s="460"/>
      <c r="H1769" s="461"/>
      <c r="J1769" s="10"/>
      <c r="K1769" s="462">
        <f>K1770+K1772+K1774</f>
        <v>1.1200000000000001</v>
      </c>
      <c r="L1769" s="463"/>
      <c r="M1769" s="33">
        <f>M1770+M1772+M1774</f>
        <v>5113.92</v>
      </c>
    </row>
    <row r="1770" spans="1:13">
      <c r="A1770" s="8" t="s">
        <v>174</v>
      </c>
      <c r="H1770" s="10"/>
      <c r="I1770" t="s">
        <v>24</v>
      </c>
      <c r="J1770" s="10"/>
      <c r="K1770" s="450">
        <v>0.57999999999999996</v>
      </c>
      <c r="L1770" s="451"/>
      <c r="M1770" s="23">
        <f>K1770*12*I1758</f>
        <v>2648.2799999999997</v>
      </c>
    </row>
    <row r="1771" spans="1:13">
      <c r="A1771" s="8" t="s">
        <v>25</v>
      </c>
      <c r="H1771" s="10"/>
      <c r="J1771" s="10"/>
      <c r="L1771" s="10"/>
      <c r="M1771" s="23"/>
    </row>
    <row r="1772" spans="1:13">
      <c r="A1772" s="8" t="s">
        <v>175</v>
      </c>
      <c r="H1772" s="10"/>
      <c r="I1772" t="s">
        <v>176</v>
      </c>
      <c r="J1772" s="10"/>
      <c r="K1772" s="450">
        <v>0.5</v>
      </c>
      <c r="L1772" s="451"/>
      <c r="M1772" s="23">
        <f>K1772*12*I1758</f>
        <v>2283</v>
      </c>
    </row>
    <row r="1773" spans="1:13">
      <c r="A1773" s="8" t="s">
        <v>69</v>
      </c>
      <c r="H1773" s="10"/>
      <c r="I1773" t="s">
        <v>80</v>
      </c>
      <c r="J1773" s="10"/>
      <c r="L1773" s="10"/>
      <c r="M1773" s="23"/>
    </row>
    <row r="1774" spans="1:13">
      <c r="A1774" s="8" t="s">
        <v>84</v>
      </c>
      <c r="H1774" s="10"/>
      <c r="I1774" t="s">
        <v>26</v>
      </c>
      <c r="J1774" s="10"/>
      <c r="K1774" s="450">
        <v>0.04</v>
      </c>
      <c r="L1774" s="451"/>
      <c r="M1774" s="23">
        <f>K1774*12*I1758</f>
        <v>182.64</v>
      </c>
    </row>
    <row r="1775" spans="1:13">
      <c r="A1775" s="459" t="s">
        <v>27</v>
      </c>
      <c r="B1775" s="460"/>
      <c r="C1775" s="460"/>
      <c r="D1775" s="460"/>
      <c r="E1775" s="460"/>
      <c r="F1775" s="460"/>
      <c r="G1775" s="460"/>
      <c r="H1775" s="461"/>
      <c r="J1775" s="10"/>
      <c r="K1775" s="462">
        <f>K1776+K1777+K1778</f>
        <v>0.79</v>
      </c>
      <c r="L1775" s="463"/>
      <c r="M1775" s="33">
        <f>M1776+M1777+M1778</f>
        <v>3607.1400000000003</v>
      </c>
    </row>
    <row r="1776" spans="1:13">
      <c r="A1776" s="8" t="s">
        <v>85</v>
      </c>
      <c r="H1776" s="10"/>
      <c r="I1776" t="s">
        <v>24</v>
      </c>
      <c r="J1776" s="10"/>
      <c r="K1776" s="450">
        <v>0.27</v>
      </c>
      <c r="L1776" s="451"/>
      <c r="M1776" s="23">
        <f>K1776*12*I1758</f>
        <v>1232.8200000000002</v>
      </c>
    </row>
    <row r="1777" spans="1:13">
      <c r="A1777" s="8" t="s">
        <v>177</v>
      </c>
      <c r="H1777" s="10"/>
      <c r="I1777" t="s">
        <v>81</v>
      </c>
      <c r="J1777" s="10"/>
      <c r="K1777" s="450">
        <v>0.06</v>
      </c>
      <c r="L1777" s="451"/>
      <c r="M1777" s="23">
        <f>K1777*12*I1758</f>
        <v>273.95999999999998</v>
      </c>
    </row>
    <row r="1778" spans="1:13">
      <c r="A1778" s="8" t="s">
        <v>87</v>
      </c>
      <c r="H1778" s="10"/>
      <c r="I1778" t="s">
        <v>22</v>
      </c>
      <c r="J1778" s="10"/>
      <c r="K1778" s="450">
        <v>0.46</v>
      </c>
      <c r="L1778" s="451"/>
      <c r="M1778" s="23">
        <f>K1778*12*I1758</f>
        <v>2100.36</v>
      </c>
    </row>
    <row r="1779" spans="1:13" ht="15.75">
      <c r="A1779" s="438" t="s">
        <v>28</v>
      </c>
      <c r="B1779" s="439"/>
      <c r="C1779" s="439"/>
      <c r="D1779" s="439"/>
      <c r="E1779" s="439"/>
      <c r="F1779" s="439"/>
      <c r="G1779" s="439"/>
      <c r="H1779" s="440"/>
      <c r="I1779" s="34"/>
      <c r="J1779" s="29"/>
      <c r="K1779" s="486">
        <f>K1780+K1781+K1783+K1785+K1786</f>
        <v>2.1599999999999993</v>
      </c>
      <c r="L1779" s="487"/>
      <c r="M1779" s="35">
        <f>M1780+M1781+M1783+M1785+M1786</f>
        <v>9862.5599999999977</v>
      </c>
    </row>
    <row r="1780" spans="1:13">
      <c r="A1780" s="36" t="s">
        <v>56</v>
      </c>
      <c r="B1780" s="37"/>
      <c r="C1780" s="38"/>
      <c r="D1780" s="38"/>
      <c r="E1780" s="38"/>
      <c r="F1780" s="38"/>
      <c r="G1780" s="38"/>
      <c r="H1780" s="10"/>
      <c r="I1780" s="434" t="s">
        <v>30</v>
      </c>
      <c r="J1780" s="435"/>
      <c r="K1780" s="457">
        <v>0.59</v>
      </c>
      <c r="L1780" s="458"/>
      <c r="M1780" s="23">
        <f>K1780*12*I1758</f>
        <v>2693.94</v>
      </c>
    </row>
    <row r="1781" spans="1:13">
      <c r="A1781" s="36" t="s">
        <v>31</v>
      </c>
      <c r="B1781" s="37"/>
      <c r="C1781" s="38"/>
      <c r="D1781" s="38"/>
      <c r="E1781" s="38"/>
      <c r="F1781" s="38"/>
      <c r="G1781" s="38"/>
      <c r="H1781" s="10"/>
      <c r="I1781" s="434" t="s">
        <v>57</v>
      </c>
      <c r="J1781" s="435"/>
      <c r="K1781" s="448">
        <v>1.4</v>
      </c>
      <c r="L1781" s="449"/>
      <c r="M1781" s="23">
        <f>K1781*12*I1758</f>
        <v>6392.3999999999987</v>
      </c>
    </row>
    <row r="1782" spans="1:13">
      <c r="A1782" s="36" t="s">
        <v>33</v>
      </c>
      <c r="B1782" s="37"/>
      <c r="C1782" s="38"/>
      <c r="D1782" s="38"/>
      <c r="E1782" s="38"/>
      <c r="F1782" s="38"/>
      <c r="G1782" s="38"/>
      <c r="H1782" s="10"/>
      <c r="I1782" s="39"/>
      <c r="J1782" s="12"/>
      <c r="K1782" s="163"/>
      <c r="L1782" s="146"/>
      <c r="M1782" s="23"/>
    </row>
    <row r="1783" spans="1:13">
      <c r="A1783" s="36" t="s">
        <v>34</v>
      </c>
      <c r="B1783" s="37"/>
      <c r="C1783" s="38"/>
      <c r="D1783" s="38"/>
      <c r="E1783" s="38"/>
      <c r="F1783" s="38"/>
      <c r="G1783" s="38"/>
      <c r="H1783" s="10"/>
      <c r="I1783" s="434" t="s">
        <v>35</v>
      </c>
      <c r="J1783" s="435"/>
      <c r="K1783" s="448">
        <v>0.11</v>
      </c>
      <c r="L1783" s="449"/>
      <c r="M1783" s="23">
        <f>K1783*12*I1758</f>
        <v>502.26000000000005</v>
      </c>
    </row>
    <row r="1784" spans="1:13">
      <c r="A1784" s="36" t="s">
        <v>36</v>
      </c>
      <c r="B1784" s="37"/>
      <c r="C1784" s="38"/>
      <c r="D1784" s="38"/>
      <c r="E1784" s="38"/>
      <c r="F1784" s="38"/>
      <c r="G1784" s="38"/>
      <c r="H1784" s="10"/>
      <c r="I1784" s="39"/>
      <c r="J1784" s="12"/>
      <c r="K1784" s="163"/>
      <c r="L1784" s="146"/>
      <c r="M1784" s="23"/>
    </row>
    <row r="1785" spans="1:13">
      <c r="A1785" s="36" t="s">
        <v>37</v>
      </c>
      <c r="B1785" s="37"/>
      <c r="C1785" s="38"/>
      <c r="D1785" s="38"/>
      <c r="E1785" s="38"/>
      <c r="F1785" s="38"/>
      <c r="G1785" s="38"/>
      <c r="H1785" s="10"/>
      <c r="I1785" s="434" t="s">
        <v>19</v>
      </c>
      <c r="J1785" s="435"/>
      <c r="K1785" s="448">
        <v>0.03</v>
      </c>
      <c r="L1785" s="449"/>
      <c r="M1785" s="23">
        <f>K1785*12*I1758</f>
        <v>136.97999999999999</v>
      </c>
    </row>
    <row r="1786" spans="1:13">
      <c r="A1786" s="42" t="s">
        <v>168</v>
      </c>
      <c r="B1786" s="37"/>
      <c r="C1786" s="38"/>
      <c r="D1786" s="38"/>
      <c r="E1786" s="38"/>
      <c r="F1786" s="38"/>
      <c r="G1786" s="38"/>
      <c r="H1786" s="10"/>
      <c r="I1786" s="434" t="s">
        <v>19</v>
      </c>
      <c r="J1786" s="435"/>
      <c r="K1786" s="436">
        <v>0.03</v>
      </c>
      <c r="L1786" s="437"/>
      <c r="M1786" s="21">
        <f>K1786*12*I1758</f>
        <v>136.97999999999999</v>
      </c>
    </row>
    <row r="1787" spans="1:13" ht="15.75">
      <c r="A1787" s="438" t="s">
        <v>169</v>
      </c>
      <c r="B1787" s="439"/>
      <c r="C1787" s="439"/>
      <c r="D1787" s="439"/>
      <c r="E1787" s="439"/>
      <c r="F1787" s="439"/>
      <c r="G1787" s="439"/>
      <c r="H1787" s="440"/>
      <c r="I1787" s="198" t="s">
        <v>55</v>
      </c>
      <c r="J1787" s="29"/>
      <c r="K1787" s="441">
        <v>0.17</v>
      </c>
      <c r="L1787" s="442"/>
      <c r="M1787" s="35">
        <f>K1787*12*I1758</f>
        <v>776.22</v>
      </c>
    </row>
    <row r="1788" spans="1:13" ht="16.5" thickBot="1">
      <c r="A1788" s="443" t="s">
        <v>39</v>
      </c>
      <c r="B1788" s="444"/>
      <c r="C1788" s="444"/>
      <c r="D1788" s="444"/>
      <c r="E1788" s="444"/>
      <c r="F1788" s="444"/>
      <c r="G1788" s="444"/>
      <c r="H1788" s="445"/>
      <c r="I1788" s="2"/>
      <c r="J1788" s="4"/>
      <c r="K1788" s="446">
        <f>2.5+3.1</f>
        <v>5.6</v>
      </c>
      <c r="L1788" s="447"/>
      <c r="M1788" s="48">
        <f>K1788*12*I1758</f>
        <v>25569.599999999995</v>
      </c>
    </row>
    <row r="1789" spans="1:13" ht="15.75" thickBot="1">
      <c r="A1789" s="424" t="s">
        <v>40</v>
      </c>
      <c r="B1789" s="425"/>
      <c r="C1789" s="425"/>
      <c r="D1789" s="425"/>
      <c r="E1789" s="425"/>
      <c r="F1789" s="425"/>
      <c r="G1789" s="425"/>
      <c r="H1789" s="426"/>
      <c r="I1789" s="199"/>
      <c r="J1789" s="200"/>
      <c r="K1789" s="427">
        <f>K1760+K1761+K1765+K1768+K1787+K1779+K1788</f>
        <v>20.9</v>
      </c>
      <c r="L1789" s="428"/>
      <c r="M1789" s="106">
        <f>M1758+M1765+M1768+M1779+M1787+M1788</f>
        <v>95429.4</v>
      </c>
    </row>
    <row r="1790" spans="1:13" ht="15.75">
      <c r="A1790" s="438" t="s">
        <v>52</v>
      </c>
      <c r="B1790" s="439"/>
      <c r="C1790" s="439"/>
      <c r="D1790" s="439"/>
      <c r="E1790" s="439"/>
      <c r="F1790" s="439"/>
      <c r="G1790" s="439"/>
      <c r="H1790" s="440"/>
      <c r="I1790" s="34"/>
      <c r="J1790" s="29"/>
      <c r="K1790" s="486">
        <v>0</v>
      </c>
      <c r="L1790" s="487"/>
      <c r="M1790" s="21">
        <f>K1790*12*I1758</f>
        <v>0</v>
      </c>
    </row>
    <row r="1791" spans="1:13">
      <c r="A1791" s="474" t="s">
        <v>43</v>
      </c>
      <c r="B1791" s="475"/>
      <c r="C1791" s="475"/>
      <c r="D1791" s="475"/>
      <c r="E1791" s="475"/>
      <c r="F1791" s="475"/>
      <c r="G1791" s="475"/>
      <c r="H1791" s="476"/>
      <c r="I1791" s="34"/>
      <c r="J1791" s="29"/>
      <c r="K1791" s="484">
        <v>1.39</v>
      </c>
      <c r="L1791" s="485"/>
      <c r="M1791" s="21">
        <f>K1791*12*I1758</f>
        <v>6346.74</v>
      </c>
    </row>
    <row r="1792" spans="1:13" ht="15.75">
      <c r="A1792" s="140" t="s">
        <v>44</v>
      </c>
      <c r="B1792" s="141"/>
      <c r="C1792" s="141"/>
      <c r="D1792" s="141"/>
      <c r="E1792" s="141"/>
      <c r="F1792" s="141"/>
      <c r="G1792" s="141"/>
      <c r="H1792" s="142"/>
      <c r="I1792" s="34"/>
      <c r="J1792" s="29"/>
      <c r="K1792" s="486">
        <v>0.06</v>
      </c>
      <c r="L1792" s="487"/>
      <c r="M1792" s="21">
        <f>K1792*12*I1758</f>
        <v>273.95999999999998</v>
      </c>
    </row>
    <row r="1793" spans="1:13" ht="15.75">
      <c r="A1793" s="140" t="s">
        <v>45</v>
      </c>
      <c r="B1793" s="141"/>
      <c r="C1793" s="141"/>
      <c r="D1793" s="141"/>
      <c r="E1793" s="141"/>
      <c r="F1793" s="141"/>
      <c r="G1793" s="141"/>
      <c r="H1793" s="142"/>
      <c r="I1793" s="34"/>
      <c r="J1793" s="29"/>
      <c r="K1793" s="486">
        <v>7.0000000000000007E-2</v>
      </c>
      <c r="L1793" s="487"/>
      <c r="M1793" s="21">
        <f>K1793*12*I1758</f>
        <v>319.62</v>
      </c>
    </row>
    <row r="1794" spans="1:13" ht="16.5" thickBot="1">
      <c r="A1794" s="137" t="s">
        <v>46</v>
      </c>
      <c r="B1794" s="138"/>
      <c r="C1794" s="138"/>
      <c r="D1794" s="138"/>
      <c r="E1794" s="138"/>
      <c r="F1794" s="138"/>
      <c r="G1794" s="138"/>
      <c r="H1794" s="139"/>
      <c r="I1794" s="3"/>
      <c r="J1794" s="4"/>
      <c r="K1794" s="446">
        <v>0.19</v>
      </c>
      <c r="L1794" s="447"/>
      <c r="M1794" s="23">
        <f>K1794*12*I1758</f>
        <v>867.54000000000008</v>
      </c>
    </row>
    <row r="1795" spans="1:13" ht="15.75" thickBot="1">
      <c r="A1795" s="424" t="s">
        <v>47</v>
      </c>
      <c r="B1795" s="425"/>
      <c r="C1795" s="425"/>
      <c r="D1795" s="425"/>
      <c r="E1795" s="425"/>
      <c r="F1795" s="425"/>
      <c r="G1795" s="425"/>
      <c r="H1795" s="426"/>
      <c r="I1795" s="199"/>
      <c r="J1795" s="200"/>
      <c r="K1795" s="427">
        <f>K1789+K1790+K1791+K1792+K1793+K1794</f>
        <v>22.61</v>
      </c>
      <c r="L1795" s="428"/>
      <c r="M1795" s="106">
        <f>M1789+M1790+M1791+M1792+M1793+M1794</f>
        <v>103237.26</v>
      </c>
    </row>
    <row r="1796" spans="1:13">
      <c r="M1796" s="1"/>
    </row>
    <row r="1797" spans="1:13">
      <c r="A1797" s="481" t="s">
        <v>0</v>
      </c>
      <c r="B1797" s="481"/>
      <c r="C1797" s="481"/>
      <c r="D1797" s="481"/>
      <c r="E1797" s="481"/>
      <c r="F1797" s="481"/>
      <c r="G1797" s="481"/>
      <c r="H1797" s="481"/>
      <c r="I1797" s="481"/>
      <c r="J1797" s="481"/>
      <c r="K1797" s="481"/>
      <c r="L1797" s="481"/>
      <c r="M1797" s="1"/>
    </row>
    <row r="1798" spans="1:13">
      <c r="A1798" s="482" t="s">
        <v>1</v>
      </c>
      <c r="B1798" s="482"/>
      <c r="C1798" s="482"/>
      <c r="D1798" s="482"/>
      <c r="E1798" s="482"/>
      <c r="F1798" s="482"/>
      <c r="G1798" s="482"/>
      <c r="H1798" s="482"/>
      <c r="I1798" s="482"/>
      <c r="J1798" s="482"/>
      <c r="K1798" s="482"/>
      <c r="L1798" s="482"/>
      <c r="M1798" s="482"/>
    </row>
    <row r="1799" spans="1:13">
      <c r="A1799" s="483" t="s">
        <v>230</v>
      </c>
      <c r="B1799" s="483"/>
      <c r="C1799" s="483"/>
      <c r="D1799" s="483"/>
      <c r="E1799" s="483"/>
      <c r="F1799" s="483"/>
      <c r="G1799" s="483"/>
      <c r="H1799" s="483"/>
      <c r="I1799" s="483"/>
      <c r="J1799" s="483"/>
      <c r="K1799" s="483"/>
      <c r="L1799" s="483"/>
      <c r="M1799" s="483"/>
    </row>
    <row r="1800" spans="1:13">
      <c r="A1800" s="2"/>
      <c r="B1800" s="3"/>
      <c r="C1800" s="3" t="s">
        <v>2</v>
      </c>
      <c r="D1800" s="3"/>
      <c r="E1800" s="3"/>
      <c r="F1800" s="3"/>
      <c r="G1800" s="3"/>
      <c r="H1800" s="4"/>
      <c r="I1800" s="3" t="s">
        <v>3</v>
      </c>
      <c r="J1800" s="4"/>
      <c r="K1800" s="5" t="s">
        <v>4</v>
      </c>
      <c r="L1800" s="6"/>
      <c r="M1800" s="7"/>
    </row>
    <row r="1801" spans="1:13">
      <c r="A1801" s="8"/>
      <c r="B1801" s="9"/>
      <c r="C1801" s="9"/>
      <c r="D1801" s="9"/>
      <c r="E1801" s="9"/>
      <c r="F1801" s="9"/>
      <c r="G1801" s="9"/>
      <c r="H1801" s="10"/>
      <c r="I1801" s="9"/>
      <c r="J1801" s="10"/>
      <c r="K1801" s="11" t="s">
        <v>5</v>
      </c>
      <c r="L1801" s="12"/>
      <c r="M1801" s="13" t="s">
        <v>6</v>
      </c>
    </row>
    <row r="1802" spans="1:13">
      <c r="A1802" s="14"/>
      <c r="B1802" s="15"/>
      <c r="C1802" s="15"/>
      <c r="D1802" s="15"/>
      <c r="E1802" s="15"/>
      <c r="F1802" s="15"/>
      <c r="G1802" s="15"/>
      <c r="H1802" s="16"/>
      <c r="I1802" s="472" t="s">
        <v>7</v>
      </c>
      <c r="J1802" s="473"/>
      <c r="K1802" s="15" t="s">
        <v>8</v>
      </c>
      <c r="L1802" s="16"/>
      <c r="M1802" s="17" t="s">
        <v>9</v>
      </c>
    </row>
    <row r="1803" spans="1:13">
      <c r="A1803" s="474" t="s">
        <v>159</v>
      </c>
      <c r="B1803" s="475"/>
      <c r="C1803" s="475"/>
      <c r="D1803" s="475"/>
      <c r="E1803" s="475"/>
      <c r="F1803" s="475"/>
      <c r="G1803" s="475"/>
      <c r="H1803" s="476"/>
      <c r="I1803" s="477">
        <v>315.8</v>
      </c>
      <c r="J1803" s="478"/>
      <c r="K1803" s="479">
        <f>K1805+K1806</f>
        <v>9.75</v>
      </c>
      <c r="L1803" s="506"/>
      <c r="M1803" s="21">
        <f>M1805+M1806</f>
        <v>36948.6</v>
      </c>
    </row>
    <row r="1804" spans="1:13">
      <c r="A1804" s="22" t="s">
        <v>10</v>
      </c>
      <c r="F1804" s="9"/>
      <c r="H1804" s="10"/>
      <c r="J1804" s="10"/>
      <c r="L1804" s="10"/>
      <c r="M1804" s="23"/>
    </row>
    <row r="1805" spans="1:13">
      <c r="A1805" s="22" t="s">
        <v>11</v>
      </c>
      <c r="F1805" s="9"/>
      <c r="H1805" s="10"/>
      <c r="J1805" s="10"/>
      <c r="K1805" s="450">
        <v>5.36</v>
      </c>
      <c r="L1805" s="451"/>
      <c r="M1805" s="23">
        <f>K1805*I1803*12</f>
        <v>20312.256000000001</v>
      </c>
    </row>
    <row r="1806" spans="1:13">
      <c r="A1806" s="22" t="s">
        <v>12</v>
      </c>
      <c r="B1806" s="24"/>
      <c r="C1806" s="24"/>
      <c r="D1806" s="24"/>
      <c r="E1806" s="24"/>
      <c r="F1806" s="25"/>
      <c r="G1806" s="24"/>
      <c r="H1806" s="26"/>
      <c r="J1806" s="10"/>
      <c r="K1806" s="450">
        <v>4.3899999999999997</v>
      </c>
      <c r="L1806" s="451"/>
      <c r="M1806" s="23">
        <f>K1806*I1803*12</f>
        <v>16636.343999999997</v>
      </c>
    </row>
    <row r="1807" spans="1:13">
      <c r="A1807" s="131"/>
      <c r="B1807" s="47"/>
      <c r="C1807" s="47"/>
      <c r="D1807" s="47"/>
      <c r="E1807" s="47"/>
      <c r="F1807" s="47"/>
      <c r="G1807" s="47"/>
      <c r="H1807" s="27"/>
      <c r="I1807" s="15"/>
      <c r="J1807" s="16"/>
      <c r="K1807" s="15"/>
      <c r="L1807" s="16"/>
      <c r="M1807" s="21"/>
    </row>
    <row r="1808" spans="1:13">
      <c r="A1808" s="464" t="s">
        <v>13</v>
      </c>
      <c r="B1808" s="465"/>
      <c r="C1808" s="465"/>
      <c r="D1808" s="465"/>
      <c r="E1808" s="465"/>
      <c r="F1808" s="465"/>
      <c r="G1808" s="465"/>
      <c r="H1808" s="466"/>
      <c r="I1808" s="89" t="s">
        <v>14</v>
      </c>
      <c r="J1808" s="88"/>
      <c r="K1808" s="9"/>
      <c r="L1808" s="10"/>
      <c r="M1808" s="23"/>
    </row>
    <row r="1809" spans="1:13">
      <c r="A1809" s="8"/>
      <c r="B1809" s="9"/>
      <c r="C1809" s="9"/>
      <c r="D1809" s="9"/>
      <c r="E1809" s="9"/>
      <c r="F1809" s="9"/>
      <c r="G1809" s="9"/>
      <c r="H1809" s="10"/>
      <c r="I1809" s="89" t="s">
        <v>15</v>
      </c>
      <c r="J1809" s="88"/>
      <c r="K1809" s="9"/>
      <c r="L1809" s="10"/>
      <c r="M1809" s="23"/>
    </row>
    <row r="1810" spans="1:13">
      <c r="A1810" s="8"/>
      <c r="B1810" s="9"/>
      <c r="C1810" s="9"/>
      <c r="D1810" s="9"/>
      <c r="E1810" s="9"/>
      <c r="F1810" s="9"/>
      <c r="G1810" s="9"/>
      <c r="H1810" s="10"/>
      <c r="I1810" s="89" t="s">
        <v>16</v>
      </c>
      <c r="J1810" s="88"/>
      <c r="K1810" s="462">
        <v>1.31</v>
      </c>
      <c r="L1810" s="463"/>
      <c r="M1810" s="23">
        <f>K1810*12*I1803</f>
        <v>4964.3760000000002</v>
      </c>
    </row>
    <row r="1811" spans="1:13">
      <c r="A1811" s="8"/>
      <c r="B1811" s="9"/>
      <c r="C1811" s="9"/>
      <c r="D1811" s="9"/>
      <c r="E1811" s="9"/>
      <c r="F1811" s="9"/>
      <c r="G1811" s="9"/>
      <c r="H1811" s="10"/>
      <c r="I1811" s="89" t="s">
        <v>17</v>
      </c>
      <c r="J1811" s="88"/>
      <c r="K1811" s="9"/>
      <c r="L1811" s="10"/>
      <c r="M1811" s="23"/>
    </row>
    <row r="1812" spans="1:13">
      <c r="A1812" s="14"/>
      <c r="B1812" s="15"/>
      <c r="C1812" s="15"/>
      <c r="D1812" s="15"/>
      <c r="E1812" s="15"/>
      <c r="F1812" s="15"/>
      <c r="G1812" s="15"/>
      <c r="H1812" s="16"/>
      <c r="I1812" s="90" t="s">
        <v>18</v>
      </c>
      <c r="J1812" s="91"/>
      <c r="K1812" s="15"/>
      <c r="L1812" s="16"/>
      <c r="M1812" s="21"/>
    </row>
    <row r="1813" spans="1:13">
      <c r="A1813" s="494" t="s">
        <v>20</v>
      </c>
      <c r="B1813" s="495"/>
      <c r="C1813" s="495"/>
      <c r="D1813" s="495"/>
      <c r="E1813" s="495"/>
      <c r="F1813" s="495"/>
      <c r="G1813" s="495"/>
      <c r="H1813" s="496"/>
      <c r="I1813" s="31"/>
      <c r="J1813" s="10"/>
      <c r="K1813" s="504">
        <f>K1814+K1820</f>
        <v>1.9100000000000001</v>
      </c>
      <c r="L1813" s="505"/>
      <c r="M1813" s="32">
        <f>M1814+M1820</f>
        <v>7238.1360000000004</v>
      </c>
    </row>
    <row r="1814" spans="1:13">
      <c r="A1814" s="459" t="s">
        <v>21</v>
      </c>
      <c r="B1814" s="460"/>
      <c r="C1814" s="460"/>
      <c r="D1814" s="460"/>
      <c r="E1814" s="460"/>
      <c r="F1814" s="460"/>
      <c r="G1814" s="460"/>
      <c r="H1814" s="461"/>
      <c r="J1814" s="10"/>
      <c r="K1814" s="462">
        <f>K1815+K1817+K1819</f>
        <v>1.1200000000000001</v>
      </c>
      <c r="L1814" s="463"/>
      <c r="M1814" s="33">
        <f>M1815+M1817+M1819</f>
        <v>4244.3519999999999</v>
      </c>
    </row>
    <row r="1815" spans="1:13">
      <c r="A1815" s="8" t="s">
        <v>174</v>
      </c>
      <c r="H1815" s="10"/>
      <c r="I1815" t="s">
        <v>24</v>
      </c>
      <c r="J1815" s="10"/>
      <c r="K1815" s="450">
        <v>0.57999999999999996</v>
      </c>
      <c r="L1815" s="451"/>
      <c r="M1815" s="23">
        <f>K1815*12*I1803</f>
        <v>2197.9679999999998</v>
      </c>
    </row>
    <row r="1816" spans="1:13">
      <c r="A1816" s="8" t="s">
        <v>25</v>
      </c>
      <c r="H1816" s="10"/>
      <c r="J1816" s="10"/>
      <c r="L1816" s="10"/>
      <c r="M1816" s="23"/>
    </row>
    <row r="1817" spans="1:13">
      <c r="A1817" s="8" t="s">
        <v>175</v>
      </c>
      <c r="H1817" s="10"/>
      <c r="I1817" t="s">
        <v>176</v>
      </c>
      <c r="J1817" s="10"/>
      <c r="K1817" s="450">
        <v>0.5</v>
      </c>
      <c r="L1817" s="451"/>
      <c r="M1817" s="23">
        <f>K1817*12*I1803</f>
        <v>1894.8000000000002</v>
      </c>
    </row>
    <row r="1818" spans="1:13">
      <c r="A1818" s="8" t="s">
        <v>69</v>
      </c>
      <c r="H1818" s="10"/>
      <c r="I1818" t="s">
        <v>80</v>
      </c>
      <c r="J1818" s="10"/>
      <c r="L1818" s="10"/>
      <c r="M1818" s="23"/>
    </row>
    <row r="1819" spans="1:13">
      <c r="A1819" s="8" t="s">
        <v>84</v>
      </c>
      <c r="H1819" s="10"/>
      <c r="I1819" t="s">
        <v>26</v>
      </c>
      <c r="J1819" s="10"/>
      <c r="K1819" s="450">
        <v>0.04</v>
      </c>
      <c r="L1819" s="451"/>
      <c r="M1819" s="23">
        <f>K1819*12*I1803</f>
        <v>151.584</v>
      </c>
    </row>
    <row r="1820" spans="1:13">
      <c r="A1820" s="459" t="s">
        <v>27</v>
      </c>
      <c r="B1820" s="460"/>
      <c r="C1820" s="460"/>
      <c r="D1820" s="460"/>
      <c r="E1820" s="460"/>
      <c r="F1820" s="460"/>
      <c r="G1820" s="460"/>
      <c r="H1820" s="461"/>
      <c r="J1820" s="10"/>
      <c r="K1820" s="462">
        <f>K1821+K1822+K1823</f>
        <v>0.79</v>
      </c>
      <c r="L1820" s="463"/>
      <c r="M1820" s="33">
        <f>M1821+M1822+M1823</f>
        <v>2993.7840000000006</v>
      </c>
    </row>
    <row r="1821" spans="1:13">
      <c r="A1821" s="8" t="s">
        <v>85</v>
      </c>
      <c r="H1821" s="10"/>
      <c r="I1821" t="s">
        <v>24</v>
      </c>
      <c r="J1821" s="10"/>
      <c r="K1821" s="450">
        <v>0.27</v>
      </c>
      <c r="L1821" s="451"/>
      <c r="M1821" s="23">
        <f>K1821*12*I1803</f>
        <v>1023.1920000000001</v>
      </c>
    </row>
    <row r="1822" spans="1:13">
      <c r="A1822" s="8" t="s">
        <v>177</v>
      </c>
      <c r="H1822" s="10"/>
      <c r="I1822" t="s">
        <v>81</v>
      </c>
      <c r="J1822" s="10"/>
      <c r="K1822" s="450">
        <v>0.06</v>
      </c>
      <c r="L1822" s="451"/>
      <c r="M1822" s="23">
        <f>K1822*12*I1803</f>
        <v>227.376</v>
      </c>
    </row>
    <row r="1823" spans="1:13">
      <c r="A1823" s="8" t="s">
        <v>87</v>
      </c>
      <c r="H1823" s="10"/>
      <c r="I1823" t="s">
        <v>22</v>
      </c>
      <c r="J1823" s="10"/>
      <c r="K1823" s="450">
        <v>0.46</v>
      </c>
      <c r="L1823" s="451"/>
      <c r="M1823" s="23">
        <f>K1823*12*I1803</f>
        <v>1743.2160000000001</v>
      </c>
    </row>
    <row r="1824" spans="1:13" ht="15.75">
      <c r="A1824" s="438" t="s">
        <v>28</v>
      </c>
      <c r="B1824" s="439"/>
      <c r="C1824" s="439"/>
      <c r="D1824" s="439"/>
      <c r="E1824" s="439"/>
      <c r="F1824" s="439"/>
      <c r="G1824" s="439"/>
      <c r="H1824" s="440"/>
      <c r="I1824" s="34"/>
      <c r="J1824" s="29"/>
      <c r="K1824" s="486">
        <f>K1825+K1826+K1828+K1830+K1831</f>
        <v>2.1599999999999993</v>
      </c>
      <c r="L1824" s="487"/>
      <c r="M1824" s="35">
        <f>M1825+M1826+M1828+M1830+M1831</f>
        <v>8185.5360000000001</v>
      </c>
    </row>
    <row r="1825" spans="1:13">
      <c r="A1825" s="36" t="s">
        <v>56</v>
      </c>
      <c r="B1825" s="37"/>
      <c r="C1825" s="38"/>
      <c r="D1825" s="38"/>
      <c r="E1825" s="38"/>
      <c r="F1825" s="38"/>
      <c r="G1825" s="38"/>
      <c r="H1825" s="10"/>
      <c r="I1825" s="434" t="s">
        <v>30</v>
      </c>
      <c r="J1825" s="435"/>
      <c r="K1825" s="457">
        <v>0.59</v>
      </c>
      <c r="L1825" s="458"/>
      <c r="M1825" s="23">
        <f>K1825*12*I1803</f>
        <v>2235.864</v>
      </c>
    </row>
    <row r="1826" spans="1:13">
      <c r="A1826" s="36" t="s">
        <v>31</v>
      </c>
      <c r="B1826" s="37"/>
      <c r="C1826" s="38"/>
      <c r="D1826" s="38"/>
      <c r="E1826" s="38"/>
      <c r="F1826" s="38"/>
      <c r="G1826" s="38"/>
      <c r="H1826" s="10"/>
      <c r="I1826" s="434" t="s">
        <v>57</v>
      </c>
      <c r="J1826" s="435"/>
      <c r="K1826" s="448">
        <v>1.4</v>
      </c>
      <c r="L1826" s="449"/>
      <c r="M1826" s="23">
        <f>K1826*12*I1803</f>
        <v>5305.44</v>
      </c>
    </row>
    <row r="1827" spans="1:13">
      <c r="A1827" s="36" t="s">
        <v>33</v>
      </c>
      <c r="B1827" s="37"/>
      <c r="C1827" s="38"/>
      <c r="D1827" s="38"/>
      <c r="E1827" s="38"/>
      <c r="F1827" s="38"/>
      <c r="G1827" s="38"/>
      <c r="H1827" s="10"/>
      <c r="I1827" s="39"/>
      <c r="J1827" s="12"/>
      <c r="K1827" s="163"/>
      <c r="L1827" s="146"/>
      <c r="M1827" s="23"/>
    </row>
    <row r="1828" spans="1:13">
      <c r="A1828" s="36" t="s">
        <v>34</v>
      </c>
      <c r="B1828" s="37"/>
      <c r="C1828" s="38"/>
      <c r="D1828" s="38"/>
      <c r="E1828" s="38"/>
      <c r="F1828" s="38"/>
      <c r="G1828" s="38"/>
      <c r="H1828" s="10"/>
      <c r="I1828" s="434" t="s">
        <v>35</v>
      </c>
      <c r="J1828" s="435"/>
      <c r="K1828" s="448">
        <v>0.11</v>
      </c>
      <c r="L1828" s="449"/>
      <c r="M1828" s="23">
        <f>K1828*12*I1803</f>
        <v>416.85600000000005</v>
      </c>
    </row>
    <row r="1829" spans="1:13">
      <c r="A1829" s="36" t="s">
        <v>36</v>
      </c>
      <c r="B1829" s="37"/>
      <c r="C1829" s="38"/>
      <c r="D1829" s="38"/>
      <c r="E1829" s="38"/>
      <c r="F1829" s="38"/>
      <c r="G1829" s="38"/>
      <c r="H1829" s="10"/>
      <c r="I1829" s="39"/>
      <c r="J1829" s="12"/>
      <c r="K1829" s="163"/>
      <c r="L1829" s="146"/>
      <c r="M1829" s="23"/>
    </row>
    <row r="1830" spans="1:13">
      <c r="A1830" s="36" t="s">
        <v>37</v>
      </c>
      <c r="B1830" s="37"/>
      <c r="C1830" s="38"/>
      <c r="D1830" s="38"/>
      <c r="E1830" s="38"/>
      <c r="F1830" s="38"/>
      <c r="G1830" s="38"/>
      <c r="H1830" s="10"/>
      <c r="I1830" s="434" t="s">
        <v>19</v>
      </c>
      <c r="J1830" s="435"/>
      <c r="K1830" s="448">
        <v>0.03</v>
      </c>
      <c r="L1830" s="449"/>
      <c r="M1830" s="23">
        <f>K1830*12*I1803</f>
        <v>113.688</v>
      </c>
    </row>
    <row r="1831" spans="1:13">
      <c r="A1831" s="42" t="s">
        <v>168</v>
      </c>
      <c r="B1831" s="37"/>
      <c r="C1831" s="38"/>
      <c r="D1831" s="38"/>
      <c r="E1831" s="38"/>
      <c r="F1831" s="38"/>
      <c r="G1831" s="38"/>
      <c r="H1831" s="10"/>
      <c r="I1831" s="434" t="s">
        <v>19</v>
      </c>
      <c r="J1831" s="435"/>
      <c r="K1831" s="436">
        <v>0.03</v>
      </c>
      <c r="L1831" s="437"/>
      <c r="M1831" s="21">
        <f>K1831*12*I1803</f>
        <v>113.688</v>
      </c>
    </row>
    <row r="1832" spans="1:13" ht="15.75">
      <c r="A1832" s="438" t="s">
        <v>169</v>
      </c>
      <c r="B1832" s="439"/>
      <c r="C1832" s="439"/>
      <c r="D1832" s="439"/>
      <c r="E1832" s="439"/>
      <c r="F1832" s="439"/>
      <c r="G1832" s="439"/>
      <c r="H1832" s="440"/>
      <c r="I1832" s="198" t="s">
        <v>55</v>
      </c>
      <c r="J1832" s="29"/>
      <c r="K1832" s="441">
        <v>0.17</v>
      </c>
      <c r="L1832" s="442"/>
      <c r="M1832" s="35">
        <f>K1832*12*I1803</f>
        <v>644.23200000000008</v>
      </c>
    </row>
    <row r="1833" spans="1:13" ht="16.5" thickBot="1">
      <c r="A1833" s="443" t="s">
        <v>39</v>
      </c>
      <c r="B1833" s="444"/>
      <c r="C1833" s="444"/>
      <c r="D1833" s="444"/>
      <c r="E1833" s="444"/>
      <c r="F1833" s="444"/>
      <c r="G1833" s="444"/>
      <c r="H1833" s="445"/>
      <c r="I1833" s="2"/>
      <c r="J1833" s="4"/>
      <c r="K1833" s="446">
        <f>2.5+3.1</f>
        <v>5.6</v>
      </c>
      <c r="L1833" s="447"/>
      <c r="M1833" s="48">
        <f>K1833*12*I1803</f>
        <v>21221.759999999998</v>
      </c>
    </row>
    <row r="1834" spans="1:13" ht="15.75" thickBot="1">
      <c r="A1834" s="424" t="s">
        <v>40</v>
      </c>
      <c r="B1834" s="425"/>
      <c r="C1834" s="425"/>
      <c r="D1834" s="425"/>
      <c r="E1834" s="425"/>
      <c r="F1834" s="425"/>
      <c r="G1834" s="425"/>
      <c r="H1834" s="426"/>
      <c r="I1834" s="199"/>
      <c r="J1834" s="200"/>
      <c r="K1834" s="427">
        <f>K1805+K1806+K1810+K1813+K1832+K1824+K1833</f>
        <v>20.9</v>
      </c>
      <c r="L1834" s="428"/>
      <c r="M1834" s="106">
        <f>M1803+M1810+M1813+M1824+M1832+M1833</f>
        <v>79202.64</v>
      </c>
    </row>
    <row r="1835" spans="1:13" ht="15.75">
      <c r="A1835" s="140" t="s">
        <v>44</v>
      </c>
      <c r="B1835" s="141"/>
      <c r="C1835" s="141"/>
      <c r="D1835" s="141"/>
      <c r="E1835" s="141"/>
      <c r="F1835" s="141"/>
      <c r="G1835" s="141"/>
      <c r="H1835" s="142"/>
      <c r="I1835" s="34"/>
      <c r="J1835" s="29"/>
      <c r="K1835" s="486">
        <v>0.15</v>
      </c>
      <c r="L1835" s="487"/>
      <c r="M1835" s="21">
        <f>K1835*12*I1803</f>
        <v>568.43999999999994</v>
      </c>
    </row>
    <row r="1836" spans="1:13" ht="15.75">
      <c r="A1836" s="140" t="s">
        <v>45</v>
      </c>
      <c r="B1836" s="141"/>
      <c r="C1836" s="141"/>
      <c r="D1836" s="141"/>
      <c r="E1836" s="141"/>
      <c r="F1836" s="141"/>
      <c r="G1836" s="141"/>
      <c r="H1836" s="142"/>
      <c r="I1836" s="34"/>
      <c r="J1836" s="29"/>
      <c r="K1836" s="486">
        <v>0.19</v>
      </c>
      <c r="L1836" s="487"/>
      <c r="M1836" s="21">
        <f>K1836*12*I1803</f>
        <v>720.02400000000011</v>
      </c>
    </row>
    <row r="1837" spans="1:13" ht="16.5" thickBot="1">
      <c r="A1837" s="137" t="s">
        <v>46</v>
      </c>
      <c r="B1837" s="138"/>
      <c r="C1837" s="138"/>
      <c r="D1837" s="138"/>
      <c r="E1837" s="138"/>
      <c r="F1837" s="138"/>
      <c r="G1837" s="138"/>
      <c r="H1837" s="139"/>
      <c r="I1837" s="3"/>
      <c r="J1837" s="4"/>
      <c r="K1837" s="446">
        <v>0.48</v>
      </c>
      <c r="L1837" s="447"/>
      <c r="M1837" s="23">
        <f>K1837*12*I1803</f>
        <v>1819.008</v>
      </c>
    </row>
    <row r="1838" spans="1:13" ht="15.75" thickBot="1">
      <c r="A1838" s="424" t="s">
        <v>47</v>
      </c>
      <c r="B1838" s="425"/>
      <c r="C1838" s="425"/>
      <c r="D1838" s="425"/>
      <c r="E1838" s="425"/>
      <c r="F1838" s="425"/>
      <c r="G1838" s="425"/>
      <c r="H1838" s="426"/>
      <c r="I1838" s="199"/>
      <c r="J1838" s="200"/>
      <c r="K1838" s="427">
        <f>K1834+K1835+K1836+K1837</f>
        <v>21.72</v>
      </c>
      <c r="L1838" s="428"/>
      <c r="M1838" s="106">
        <f>M1834+M1835+M1836+M1837</f>
        <v>82310.112000000008</v>
      </c>
    </row>
    <row r="1839" spans="1:13">
      <c r="M1839" s="1"/>
    </row>
    <row r="1840" spans="1:13">
      <c r="A1840" s="481" t="s">
        <v>0</v>
      </c>
      <c r="B1840" s="481"/>
      <c r="C1840" s="481"/>
      <c r="D1840" s="481"/>
      <c r="E1840" s="481"/>
      <c r="F1840" s="481"/>
      <c r="G1840" s="481"/>
      <c r="H1840" s="481"/>
      <c r="I1840" s="481"/>
      <c r="J1840" s="481"/>
      <c r="K1840" s="481"/>
      <c r="L1840" s="481"/>
      <c r="M1840" s="1"/>
    </row>
    <row r="1841" spans="1:13">
      <c r="A1841" s="482" t="s">
        <v>1</v>
      </c>
      <c r="B1841" s="482"/>
      <c r="C1841" s="482"/>
      <c r="D1841" s="482"/>
      <c r="E1841" s="482"/>
      <c r="F1841" s="482"/>
      <c r="G1841" s="482"/>
      <c r="H1841" s="482"/>
      <c r="I1841" s="482"/>
      <c r="J1841" s="482"/>
      <c r="K1841" s="482"/>
      <c r="L1841" s="482"/>
      <c r="M1841" s="482"/>
    </row>
    <row r="1842" spans="1:13">
      <c r="A1842" s="483" t="s">
        <v>231</v>
      </c>
      <c r="B1842" s="483"/>
      <c r="C1842" s="483"/>
      <c r="D1842" s="483"/>
      <c r="E1842" s="483"/>
      <c r="F1842" s="483"/>
      <c r="G1842" s="483"/>
      <c r="H1842" s="483"/>
      <c r="I1842" s="483"/>
      <c r="J1842" s="483"/>
      <c r="K1842" s="483"/>
      <c r="L1842" s="483"/>
      <c r="M1842" s="483"/>
    </row>
    <row r="1843" spans="1:13">
      <c r="A1843" s="2"/>
      <c r="B1843" s="3"/>
      <c r="C1843" s="3" t="s">
        <v>2</v>
      </c>
      <c r="D1843" s="3"/>
      <c r="E1843" s="3"/>
      <c r="F1843" s="3"/>
      <c r="G1843" s="3"/>
      <c r="H1843" s="4"/>
      <c r="I1843" s="3" t="s">
        <v>3</v>
      </c>
      <c r="J1843" s="4"/>
      <c r="K1843" s="5" t="s">
        <v>4</v>
      </c>
      <c r="L1843" s="6"/>
      <c r="M1843" s="7"/>
    </row>
    <row r="1844" spans="1:13">
      <c r="A1844" s="8"/>
      <c r="B1844" s="9"/>
      <c r="C1844" s="9"/>
      <c r="D1844" s="9"/>
      <c r="E1844" s="9"/>
      <c r="F1844" s="9"/>
      <c r="G1844" s="9"/>
      <c r="H1844" s="10"/>
      <c r="I1844" s="9"/>
      <c r="J1844" s="10"/>
      <c r="K1844" s="11" t="s">
        <v>5</v>
      </c>
      <c r="L1844" s="12"/>
      <c r="M1844" s="13" t="s">
        <v>6</v>
      </c>
    </row>
    <row r="1845" spans="1:13">
      <c r="A1845" s="14"/>
      <c r="B1845" s="15"/>
      <c r="C1845" s="15"/>
      <c r="D1845" s="15"/>
      <c r="E1845" s="15"/>
      <c r="F1845" s="15"/>
      <c r="G1845" s="15"/>
      <c r="H1845" s="16"/>
      <c r="I1845" s="472" t="s">
        <v>7</v>
      </c>
      <c r="J1845" s="473"/>
      <c r="K1845" s="15" t="s">
        <v>8</v>
      </c>
      <c r="L1845" s="16"/>
      <c r="M1845" s="17" t="s">
        <v>9</v>
      </c>
    </row>
    <row r="1846" spans="1:13">
      <c r="A1846" s="474" t="s">
        <v>159</v>
      </c>
      <c r="B1846" s="475"/>
      <c r="C1846" s="475"/>
      <c r="D1846" s="475"/>
      <c r="E1846" s="475"/>
      <c r="F1846" s="475"/>
      <c r="G1846" s="475"/>
      <c r="H1846" s="476"/>
      <c r="I1846" s="477">
        <v>374.3</v>
      </c>
      <c r="J1846" s="478"/>
      <c r="K1846" s="479">
        <f>K1848+K1849</f>
        <v>9.75</v>
      </c>
      <c r="L1846" s="506"/>
      <c r="M1846" s="21">
        <f>M1848+M1849</f>
        <v>43793.100000000006</v>
      </c>
    </row>
    <row r="1847" spans="1:13">
      <c r="A1847" s="22" t="s">
        <v>10</v>
      </c>
      <c r="F1847" s="9"/>
      <c r="H1847" s="10"/>
      <c r="J1847" s="10"/>
      <c r="L1847" s="10"/>
      <c r="M1847" s="23"/>
    </row>
    <row r="1848" spans="1:13">
      <c r="A1848" s="22" t="s">
        <v>11</v>
      </c>
      <c r="F1848" s="9"/>
      <c r="H1848" s="10"/>
      <c r="J1848" s="10"/>
      <c r="K1848" s="450">
        <v>5.36</v>
      </c>
      <c r="L1848" s="451"/>
      <c r="M1848" s="23">
        <f>K1848*I1846*12</f>
        <v>24074.976000000002</v>
      </c>
    </row>
    <row r="1849" spans="1:13">
      <c r="A1849" s="22" t="s">
        <v>12</v>
      </c>
      <c r="B1849" s="24"/>
      <c r="C1849" s="24"/>
      <c r="D1849" s="24"/>
      <c r="E1849" s="24"/>
      <c r="F1849" s="25"/>
      <c r="G1849" s="24"/>
      <c r="H1849" s="26"/>
      <c r="J1849" s="10"/>
      <c r="K1849" s="450">
        <v>4.3899999999999997</v>
      </c>
      <c r="L1849" s="451"/>
      <c r="M1849" s="23">
        <f>K1849*I1846*12</f>
        <v>19718.124</v>
      </c>
    </row>
    <row r="1850" spans="1:13">
      <c r="A1850" s="131"/>
      <c r="B1850" s="47"/>
      <c r="C1850" s="47"/>
      <c r="D1850" s="47"/>
      <c r="E1850" s="47"/>
      <c r="F1850" s="47"/>
      <c r="G1850" s="47"/>
      <c r="H1850" s="27"/>
      <c r="I1850" s="15"/>
      <c r="J1850" s="16"/>
      <c r="K1850" s="15"/>
      <c r="L1850" s="16"/>
      <c r="M1850" s="21"/>
    </row>
    <row r="1851" spans="1:13">
      <c r="A1851" s="464" t="s">
        <v>13</v>
      </c>
      <c r="B1851" s="465"/>
      <c r="C1851" s="465"/>
      <c r="D1851" s="465"/>
      <c r="E1851" s="465"/>
      <c r="F1851" s="465"/>
      <c r="G1851" s="465"/>
      <c r="H1851" s="466"/>
      <c r="I1851" s="89" t="s">
        <v>14</v>
      </c>
      <c r="J1851" s="88"/>
      <c r="K1851" s="9"/>
      <c r="L1851" s="10"/>
      <c r="M1851" s="23"/>
    </row>
    <row r="1852" spans="1:13">
      <c r="A1852" s="8"/>
      <c r="B1852" s="9"/>
      <c r="C1852" s="9"/>
      <c r="D1852" s="9"/>
      <c r="E1852" s="9"/>
      <c r="F1852" s="9"/>
      <c r="G1852" s="9"/>
      <c r="H1852" s="10"/>
      <c r="I1852" s="89" t="s">
        <v>15</v>
      </c>
      <c r="J1852" s="88"/>
      <c r="K1852" s="9"/>
      <c r="L1852" s="10"/>
      <c r="M1852" s="23"/>
    </row>
    <row r="1853" spans="1:13">
      <c r="A1853" s="8"/>
      <c r="B1853" s="9"/>
      <c r="C1853" s="9"/>
      <c r="D1853" s="9"/>
      <c r="E1853" s="9"/>
      <c r="F1853" s="9"/>
      <c r="G1853" s="9"/>
      <c r="H1853" s="10"/>
      <c r="I1853" s="89" t="s">
        <v>16</v>
      </c>
      <c r="J1853" s="88"/>
      <c r="K1853" s="462">
        <v>1.31</v>
      </c>
      <c r="L1853" s="463"/>
      <c r="M1853" s="23">
        <f>K1853*12*I1846</f>
        <v>5883.9960000000001</v>
      </c>
    </row>
    <row r="1854" spans="1:13">
      <c r="A1854" s="8"/>
      <c r="B1854" s="9"/>
      <c r="C1854" s="9"/>
      <c r="D1854" s="9"/>
      <c r="E1854" s="9"/>
      <c r="F1854" s="9"/>
      <c r="G1854" s="9"/>
      <c r="H1854" s="10"/>
      <c r="I1854" s="89" t="s">
        <v>17</v>
      </c>
      <c r="J1854" s="88"/>
      <c r="K1854" s="9"/>
      <c r="L1854" s="10"/>
      <c r="M1854" s="23"/>
    </row>
    <row r="1855" spans="1:13">
      <c r="A1855" s="14"/>
      <c r="B1855" s="15"/>
      <c r="C1855" s="15"/>
      <c r="D1855" s="15"/>
      <c r="E1855" s="15"/>
      <c r="F1855" s="15"/>
      <c r="G1855" s="15"/>
      <c r="H1855" s="16"/>
      <c r="I1855" s="90" t="s">
        <v>18</v>
      </c>
      <c r="J1855" s="91"/>
      <c r="K1855" s="15"/>
      <c r="L1855" s="16"/>
      <c r="M1855" s="21"/>
    </row>
    <row r="1856" spans="1:13">
      <c r="A1856" s="494" t="s">
        <v>20</v>
      </c>
      <c r="B1856" s="495"/>
      <c r="C1856" s="495"/>
      <c r="D1856" s="495"/>
      <c r="E1856" s="495"/>
      <c r="F1856" s="495"/>
      <c r="G1856" s="495"/>
      <c r="H1856" s="496"/>
      <c r="I1856" s="31"/>
      <c r="J1856" s="10"/>
      <c r="K1856" s="504">
        <f>K1857+K1863</f>
        <v>1.9100000000000001</v>
      </c>
      <c r="L1856" s="505"/>
      <c r="M1856" s="32">
        <f>M1857+M1863</f>
        <v>8578.9560000000001</v>
      </c>
    </row>
    <row r="1857" spans="1:13">
      <c r="A1857" s="459" t="s">
        <v>21</v>
      </c>
      <c r="B1857" s="460"/>
      <c r="C1857" s="460"/>
      <c r="D1857" s="460"/>
      <c r="E1857" s="460"/>
      <c r="F1857" s="460"/>
      <c r="G1857" s="460"/>
      <c r="H1857" s="461"/>
      <c r="J1857" s="10"/>
      <c r="K1857" s="462">
        <f>K1858+K1860+K1862</f>
        <v>1.1200000000000001</v>
      </c>
      <c r="L1857" s="463"/>
      <c r="M1857" s="33">
        <f>M1858+M1860+M1862</f>
        <v>5030.5919999999996</v>
      </c>
    </row>
    <row r="1858" spans="1:13">
      <c r="A1858" s="8" t="s">
        <v>174</v>
      </c>
      <c r="H1858" s="10"/>
      <c r="I1858" t="s">
        <v>24</v>
      </c>
      <c r="J1858" s="10"/>
      <c r="K1858" s="450">
        <v>0.57999999999999996</v>
      </c>
      <c r="L1858" s="451"/>
      <c r="M1858" s="23">
        <f>K1858*12*I1846</f>
        <v>2605.1279999999997</v>
      </c>
    </row>
    <row r="1859" spans="1:13">
      <c r="A1859" s="8" t="s">
        <v>25</v>
      </c>
      <c r="H1859" s="10"/>
      <c r="J1859" s="10"/>
      <c r="L1859" s="10"/>
      <c r="M1859" s="23"/>
    </row>
    <row r="1860" spans="1:13">
      <c r="A1860" s="8" t="s">
        <v>175</v>
      </c>
      <c r="H1860" s="10"/>
      <c r="I1860" t="s">
        <v>176</v>
      </c>
      <c r="J1860" s="10"/>
      <c r="K1860" s="450">
        <v>0.5</v>
      </c>
      <c r="L1860" s="451"/>
      <c r="M1860" s="23">
        <f>K1860*12*I1846</f>
        <v>2245.8000000000002</v>
      </c>
    </row>
    <row r="1861" spans="1:13">
      <c r="A1861" s="8" t="s">
        <v>69</v>
      </c>
      <c r="H1861" s="10"/>
      <c r="I1861" t="s">
        <v>80</v>
      </c>
      <c r="J1861" s="10"/>
      <c r="L1861" s="10"/>
      <c r="M1861" s="23"/>
    </row>
    <row r="1862" spans="1:13">
      <c r="A1862" s="8" t="s">
        <v>84</v>
      </c>
      <c r="H1862" s="10"/>
      <c r="I1862" t="s">
        <v>26</v>
      </c>
      <c r="J1862" s="10"/>
      <c r="K1862" s="450">
        <v>0.04</v>
      </c>
      <c r="L1862" s="451"/>
      <c r="M1862" s="23">
        <f>K1862*12*I1846</f>
        <v>179.66399999999999</v>
      </c>
    </row>
    <row r="1863" spans="1:13">
      <c r="A1863" s="459" t="s">
        <v>27</v>
      </c>
      <c r="B1863" s="460"/>
      <c r="C1863" s="460"/>
      <c r="D1863" s="460"/>
      <c r="E1863" s="460"/>
      <c r="F1863" s="460"/>
      <c r="G1863" s="460"/>
      <c r="H1863" s="461"/>
      <c r="J1863" s="10"/>
      <c r="K1863" s="462">
        <f>K1864+K1865+K1866</f>
        <v>0.79</v>
      </c>
      <c r="L1863" s="463"/>
      <c r="M1863" s="33">
        <f>M1864+M1865+M1866</f>
        <v>3548.3640000000005</v>
      </c>
    </row>
    <row r="1864" spans="1:13">
      <c r="A1864" s="8" t="s">
        <v>85</v>
      </c>
      <c r="H1864" s="10"/>
      <c r="I1864" t="s">
        <v>24</v>
      </c>
      <c r="J1864" s="10"/>
      <c r="K1864" s="450">
        <v>0.27</v>
      </c>
      <c r="L1864" s="451"/>
      <c r="M1864" s="23">
        <f>K1864*12*I1846</f>
        <v>1212.7320000000002</v>
      </c>
    </row>
    <row r="1865" spans="1:13">
      <c r="A1865" s="8" t="s">
        <v>177</v>
      </c>
      <c r="H1865" s="10"/>
      <c r="I1865" t="s">
        <v>81</v>
      </c>
      <c r="J1865" s="10"/>
      <c r="K1865" s="450">
        <v>0.06</v>
      </c>
      <c r="L1865" s="451"/>
      <c r="M1865" s="23">
        <f>K1865*12*I1846</f>
        <v>269.49599999999998</v>
      </c>
    </row>
    <row r="1866" spans="1:13">
      <c r="A1866" s="8" t="s">
        <v>87</v>
      </c>
      <c r="H1866" s="10"/>
      <c r="I1866" t="s">
        <v>22</v>
      </c>
      <c r="J1866" s="10"/>
      <c r="K1866" s="450">
        <v>0.46</v>
      </c>
      <c r="L1866" s="451"/>
      <c r="M1866" s="23">
        <f>K1866*12*I1846</f>
        <v>2066.1360000000004</v>
      </c>
    </row>
    <row r="1867" spans="1:13" ht="15.75">
      <c r="A1867" s="438" t="s">
        <v>28</v>
      </c>
      <c r="B1867" s="439"/>
      <c r="C1867" s="439"/>
      <c r="D1867" s="439"/>
      <c r="E1867" s="439"/>
      <c r="F1867" s="439"/>
      <c r="G1867" s="439"/>
      <c r="H1867" s="440"/>
      <c r="I1867" s="34"/>
      <c r="J1867" s="29"/>
      <c r="K1867" s="486">
        <f>K1868+K1869+K1871+K1873+K1874</f>
        <v>2.1599999999999993</v>
      </c>
      <c r="L1867" s="487"/>
      <c r="M1867" s="35">
        <f>M1868+M1869+M1871+M1873+M1874</f>
        <v>9701.8559999999998</v>
      </c>
    </row>
    <row r="1868" spans="1:13">
      <c r="A1868" s="36" t="s">
        <v>56</v>
      </c>
      <c r="B1868" s="37"/>
      <c r="C1868" s="38"/>
      <c r="D1868" s="38"/>
      <c r="E1868" s="38"/>
      <c r="F1868" s="38"/>
      <c r="G1868" s="38"/>
      <c r="H1868" s="10"/>
      <c r="I1868" s="434" t="s">
        <v>30</v>
      </c>
      <c r="J1868" s="435"/>
      <c r="K1868" s="457">
        <v>0.59</v>
      </c>
      <c r="L1868" s="458"/>
      <c r="M1868" s="23">
        <f>K1868*12*I1846</f>
        <v>2650.0440000000003</v>
      </c>
    </row>
    <row r="1869" spans="1:13">
      <c r="A1869" s="36" t="s">
        <v>31</v>
      </c>
      <c r="B1869" s="37"/>
      <c r="C1869" s="38"/>
      <c r="D1869" s="38"/>
      <c r="E1869" s="38"/>
      <c r="F1869" s="38"/>
      <c r="G1869" s="38"/>
      <c r="H1869" s="10"/>
      <c r="I1869" s="434" t="s">
        <v>57</v>
      </c>
      <c r="J1869" s="435"/>
      <c r="K1869" s="448">
        <v>1.4</v>
      </c>
      <c r="L1869" s="449"/>
      <c r="M1869" s="23">
        <f>K1869*12*I1846</f>
        <v>6288.2399999999989</v>
      </c>
    </row>
    <row r="1870" spans="1:13">
      <c r="A1870" s="36" t="s">
        <v>33</v>
      </c>
      <c r="B1870" s="37"/>
      <c r="C1870" s="38"/>
      <c r="D1870" s="38"/>
      <c r="E1870" s="38"/>
      <c r="F1870" s="38"/>
      <c r="G1870" s="38"/>
      <c r="H1870" s="10"/>
      <c r="I1870" s="39"/>
      <c r="J1870" s="12"/>
      <c r="K1870" s="163"/>
      <c r="L1870" s="146"/>
      <c r="M1870" s="23"/>
    </row>
    <row r="1871" spans="1:13">
      <c r="A1871" s="36" t="s">
        <v>34</v>
      </c>
      <c r="B1871" s="37"/>
      <c r="C1871" s="38"/>
      <c r="D1871" s="38"/>
      <c r="E1871" s="38"/>
      <c r="F1871" s="38"/>
      <c r="G1871" s="38"/>
      <c r="H1871" s="10"/>
      <c r="I1871" s="434" t="s">
        <v>35</v>
      </c>
      <c r="J1871" s="435"/>
      <c r="K1871" s="448">
        <v>0.11</v>
      </c>
      <c r="L1871" s="449"/>
      <c r="M1871" s="23">
        <f>K1871*12*I1846</f>
        <v>494.07600000000002</v>
      </c>
    </row>
    <row r="1872" spans="1:13">
      <c r="A1872" s="36" t="s">
        <v>36</v>
      </c>
      <c r="B1872" s="37"/>
      <c r="C1872" s="38"/>
      <c r="D1872" s="38"/>
      <c r="E1872" s="38"/>
      <c r="F1872" s="38"/>
      <c r="G1872" s="38"/>
      <c r="H1872" s="10"/>
      <c r="I1872" s="39"/>
      <c r="J1872" s="12"/>
      <c r="K1872" s="163"/>
      <c r="L1872" s="146"/>
      <c r="M1872" s="23"/>
    </row>
    <row r="1873" spans="1:13">
      <c r="A1873" s="36" t="s">
        <v>37</v>
      </c>
      <c r="B1873" s="37"/>
      <c r="C1873" s="38"/>
      <c r="D1873" s="38"/>
      <c r="E1873" s="38"/>
      <c r="F1873" s="38"/>
      <c r="G1873" s="38"/>
      <c r="H1873" s="10"/>
      <c r="I1873" s="434" t="s">
        <v>19</v>
      </c>
      <c r="J1873" s="435"/>
      <c r="K1873" s="448">
        <v>0.03</v>
      </c>
      <c r="L1873" s="449"/>
      <c r="M1873" s="23">
        <f>K1873*12*I1846</f>
        <v>134.74799999999999</v>
      </c>
    </row>
    <row r="1874" spans="1:13">
      <c r="A1874" s="42" t="s">
        <v>168</v>
      </c>
      <c r="B1874" s="37"/>
      <c r="C1874" s="38"/>
      <c r="D1874" s="38"/>
      <c r="E1874" s="38"/>
      <c r="F1874" s="38"/>
      <c r="G1874" s="38"/>
      <c r="H1874" s="10"/>
      <c r="I1874" s="434" t="s">
        <v>19</v>
      </c>
      <c r="J1874" s="435"/>
      <c r="K1874" s="436">
        <v>0.03</v>
      </c>
      <c r="L1874" s="437"/>
      <c r="M1874" s="21">
        <f>K1874*12*I1846</f>
        <v>134.74799999999999</v>
      </c>
    </row>
    <row r="1875" spans="1:13" ht="15.75">
      <c r="A1875" s="438" t="s">
        <v>169</v>
      </c>
      <c r="B1875" s="439"/>
      <c r="C1875" s="439"/>
      <c r="D1875" s="439"/>
      <c r="E1875" s="439"/>
      <c r="F1875" s="439"/>
      <c r="G1875" s="439"/>
      <c r="H1875" s="440"/>
      <c r="I1875" s="198" t="s">
        <v>55</v>
      </c>
      <c r="J1875" s="29"/>
      <c r="K1875" s="441">
        <v>0.17</v>
      </c>
      <c r="L1875" s="442"/>
      <c r="M1875" s="35">
        <f>K1875*12*I1846</f>
        <v>763.572</v>
      </c>
    </row>
    <row r="1876" spans="1:13" ht="16.5" thickBot="1">
      <c r="A1876" s="443" t="s">
        <v>39</v>
      </c>
      <c r="B1876" s="444"/>
      <c r="C1876" s="444"/>
      <c r="D1876" s="444"/>
      <c r="E1876" s="444"/>
      <c r="F1876" s="444"/>
      <c r="G1876" s="444"/>
      <c r="H1876" s="445"/>
      <c r="I1876" s="2"/>
      <c r="J1876" s="4"/>
      <c r="K1876" s="446">
        <f>2.5+3.1</f>
        <v>5.6</v>
      </c>
      <c r="L1876" s="447"/>
      <c r="M1876" s="48">
        <f>K1876*12*I1846</f>
        <v>25152.959999999995</v>
      </c>
    </row>
    <row r="1877" spans="1:13" ht="15.75" thickBot="1">
      <c r="A1877" s="424" t="s">
        <v>40</v>
      </c>
      <c r="B1877" s="425"/>
      <c r="C1877" s="425"/>
      <c r="D1877" s="425"/>
      <c r="E1877" s="425"/>
      <c r="F1877" s="425"/>
      <c r="G1877" s="425"/>
      <c r="H1877" s="426"/>
      <c r="I1877" s="199"/>
      <c r="J1877" s="200"/>
      <c r="K1877" s="427">
        <f>K1848+K1849+K1853+K1856+K1875+K1867+K1876</f>
        <v>20.9</v>
      </c>
      <c r="L1877" s="428"/>
      <c r="M1877" s="106">
        <f>M1846+M1853+M1856+M1867+M1875+M1876</f>
        <v>93874.439999999988</v>
      </c>
    </row>
    <row r="1878" spans="1:13" ht="15.75">
      <c r="A1878" s="140" t="s">
        <v>44</v>
      </c>
      <c r="B1878" s="141"/>
      <c r="C1878" s="141"/>
      <c r="D1878" s="141"/>
      <c r="E1878" s="141"/>
      <c r="F1878" s="141"/>
      <c r="G1878" s="141"/>
      <c r="H1878" s="142"/>
      <c r="I1878" s="34"/>
      <c r="J1878" s="29"/>
      <c r="K1878" s="486">
        <v>0.06</v>
      </c>
      <c r="L1878" s="487"/>
      <c r="M1878" s="21">
        <f>K1878*12*I1846</f>
        <v>269.49599999999998</v>
      </c>
    </row>
    <row r="1879" spans="1:13" ht="15.75">
      <c r="A1879" s="140" t="s">
        <v>45</v>
      </c>
      <c r="B1879" s="141"/>
      <c r="C1879" s="141"/>
      <c r="D1879" s="141"/>
      <c r="E1879" s="141"/>
      <c r="F1879" s="141"/>
      <c r="G1879" s="141"/>
      <c r="H1879" s="142"/>
      <c r="I1879" s="34"/>
      <c r="J1879" s="29"/>
      <c r="K1879" s="486">
        <v>0.08</v>
      </c>
      <c r="L1879" s="487"/>
      <c r="M1879" s="21">
        <f>K1879*12*I1846</f>
        <v>359.32799999999997</v>
      </c>
    </row>
    <row r="1880" spans="1:13" ht="16.5" thickBot="1">
      <c r="A1880" s="137" t="s">
        <v>46</v>
      </c>
      <c r="B1880" s="138"/>
      <c r="C1880" s="138"/>
      <c r="D1880" s="138"/>
      <c r="E1880" s="138"/>
      <c r="F1880" s="138"/>
      <c r="G1880" s="138"/>
      <c r="H1880" s="139"/>
      <c r="I1880" s="3"/>
      <c r="J1880" s="4"/>
      <c r="K1880" s="446">
        <v>0.2</v>
      </c>
      <c r="L1880" s="447"/>
      <c r="M1880" s="23">
        <f>K1880*12*I1846</f>
        <v>898.32000000000016</v>
      </c>
    </row>
    <row r="1881" spans="1:13" ht="15.75" thickBot="1">
      <c r="A1881" s="424" t="s">
        <v>47</v>
      </c>
      <c r="B1881" s="425"/>
      <c r="C1881" s="425"/>
      <c r="D1881" s="425"/>
      <c r="E1881" s="425"/>
      <c r="F1881" s="425"/>
      <c r="G1881" s="425"/>
      <c r="H1881" s="426"/>
      <c r="I1881" s="199"/>
      <c r="J1881" s="200"/>
      <c r="K1881" s="427">
        <f>K1877+K1878+K1879+K1880</f>
        <v>21.239999999999995</v>
      </c>
      <c r="L1881" s="428"/>
      <c r="M1881" s="106">
        <f>M1877+M1878+M1879+M1880</f>
        <v>95401.583999999988</v>
      </c>
    </row>
    <row r="1882" spans="1:13">
      <c r="M1882" s="1"/>
    </row>
    <row r="1883" spans="1:13">
      <c r="A1883" s="481" t="s">
        <v>0</v>
      </c>
      <c r="B1883" s="481"/>
      <c r="C1883" s="481"/>
      <c r="D1883" s="481"/>
      <c r="E1883" s="481"/>
      <c r="F1883" s="481"/>
      <c r="G1883" s="481"/>
      <c r="H1883" s="481"/>
      <c r="I1883" s="481"/>
      <c r="J1883" s="481"/>
      <c r="K1883" s="481"/>
      <c r="L1883" s="481"/>
      <c r="M1883" s="1"/>
    </row>
    <row r="1884" spans="1:13">
      <c r="A1884" s="482" t="s">
        <v>1</v>
      </c>
      <c r="B1884" s="482"/>
      <c r="C1884" s="482"/>
      <c r="D1884" s="482"/>
      <c r="E1884" s="482"/>
      <c r="F1884" s="482"/>
      <c r="G1884" s="482"/>
      <c r="H1884" s="482"/>
      <c r="I1884" s="482"/>
      <c r="J1884" s="482"/>
      <c r="K1884" s="482"/>
      <c r="L1884" s="482"/>
      <c r="M1884" s="482"/>
    </row>
    <row r="1885" spans="1:13">
      <c r="A1885" s="483" t="s">
        <v>232</v>
      </c>
      <c r="B1885" s="483"/>
      <c r="C1885" s="483"/>
      <c r="D1885" s="483"/>
      <c r="E1885" s="483"/>
      <c r="F1885" s="483"/>
      <c r="G1885" s="483"/>
      <c r="H1885" s="483"/>
      <c r="I1885" s="483"/>
      <c r="J1885" s="483"/>
      <c r="K1885" s="483"/>
      <c r="L1885" s="483"/>
      <c r="M1885" s="483"/>
    </row>
    <row r="1886" spans="1:13">
      <c r="A1886" s="2"/>
      <c r="B1886" s="3"/>
      <c r="C1886" s="3" t="s">
        <v>2</v>
      </c>
      <c r="D1886" s="3"/>
      <c r="E1886" s="3"/>
      <c r="F1886" s="3"/>
      <c r="G1886" s="3"/>
      <c r="H1886" s="4"/>
      <c r="I1886" s="3" t="s">
        <v>3</v>
      </c>
      <c r="J1886" s="4"/>
      <c r="K1886" s="5" t="s">
        <v>4</v>
      </c>
      <c r="L1886" s="6"/>
      <c r="M1886" s="7"/>
    </row>
    <row r="1887" spans="1:13">
      <c r="A1887" s="8"/>
      <c r="B1887" s="9"/>
      <c r="C1887" s="9"/>
      <c r="D1887" s="9"/>
      <c r="E1887" s="9"/>
      <c r="F1887" s="9"/>
      <c r="G1887" s="9"/>
      <c r="H1887" s="10"/>
      <c r="I1887" s="9"/>
      <c r="J1887" s="10"/>
      <c r="K1887" s="11" t="s">
        <v>5</v>
      </c>
      <c r="L1887" s="12"/>
      <c r="M1887" s="13" t="s">
        <v>6</v>
      </c>
    </row>
    <row r="1888" spans="1:13">
      <c r="A1888" s="14"/>
      <c r="B1888" s="15"/>
      <c r="C1888" s="15"/>
      <c r="D1888" s="15"/>
      <c r="E1888" s="15"/>
      <c r="F1888" s="15"/>
      <c r="G1888" s="15"/>
      <c r="H1888" s="16"/>
      <c r="I1888" s="472" t="s">
        <v>7</v>
      </c>
      <c r="J1888" s="473"/>
      <c r="K1888" s="15" t="s">
        <v>8</v>
      </c>
      <c r="L1888" s="16"/>
      <c r="M1888" s="17" t="s">
        <v>9</v>
      </c>
    </row>
    <row r="1889" spans="1:13">
      <c r="A1889" s="474" t="s">
        <v>159</v>
      </c>
      <c r="B1889" s="475"/>
      <c r="C1889" s="475"/>
      <c r="D1889" s="475"/>
      <c r="E1889" s="475"/>
      <c r="F1889" s="475"/>
      <c r="G1889" s="475"/>
      <c r="H1889" s="476"/>
      <c r="I1889" s="477">
        <v>309.5</v>
      </c>
      <c r="J1889" s="478"/>
      <c r="K1889" s="479">
        <f>K1891+K1892</f>
        <v>9.75</v>
      </c>
      <c r="L1889" s="506"/>
      <c r="M1889" s="21">
        <f>M1891+M1892</f>
        <v>36211.5</v>
      </c>
    </row>
    <row r="1890" spans="1:13">
      <c r="A1890" s="22" t="s">
        <v>10</v>
      </c>
      <c r="F1890" s="9"/>
      <c r="H1890" s="10"/>
      <c r="J1890" s="10"/>
      <c r="L1890" s="10"/>
      <c r="M1890" s="23"/>
    </row>
    <row r="1891" spans="1:13">
      <c r="A1891" s="22" t="s">
        <v>11</v>
      </c>
      <c r="F1891" s="9"/>
      <c r="H1891" s="10"/>
      <c r="J1891" s="10"/>
      <c r="K1891" s="450">
        <v>5.36</v>
      </c>
      <c r="L1891" s="451"/>
      <c r="M1891" s="23">
        <f>K1891*I1889*12</f>
        <v>19907.04</v>
      </c>
    </row>
    <row r="1892" spans="1:13">
      <c r="A1892" s="22" t="s">
        <v>12</v>
      </c>
      <c r="B1892" s="24"/>
      <c r="C1892" s="24"/>
      <c r="D1892" s="24"/>
      <c r="E1892" s="24"/>
      <c r="F1892" s="25"/>
      <c r="G1892" s="24"/>
      <c r="H1892" s="26"/>
      <c r="J1892" s="10"/>
      <c r="K1892" s="450">
        <v>4.3899999999999997</v>
      </c>
      <c r="L1892" s="451"/>
      <c r="M1892" s="23">
        <f>K1892*I1889*12</f>
        <v>16304.46</v>
      </c>
    </row>
    <row r="1893" spans="1:13">
      <c r="A1893" s="131"/>
      <c r="B1893" s="47"/>
      <c r="C1893" s="47"/>
      <c r="D1893" s="47"/>
      <c r="E1893" s="47"/>
      <c r="F1893" s="47"/>
      <c r="G1893" s="47"/>
      <c r="H1893" s="27"/>
      <c r="I1893" s="15"/>
      <c r="J1893" s="16"/>
      <c r="K1893" s="15"/>
      <c r="L1893" s="16"/>
      <c r="M1893" s="21"/>
    </row>
    <row r="1894" spans="1:13">
      <c r="A1894" s="464" t="s">
        <v>13</v>
      </c>
      <c r="B1894" s="465"/>
      <c r="C1894" s="465"/>
      <c r="D1894" s="465"/>
      <c r="E1894" s="465"/>
      <c r="F1894" s="465"/>
      <c r="G1894" s="465"/>
      <c r="H1894" s="466"/>
      <c r="I1894" s="89" t="s">
        <v>14</v>
      </c>
      <c r="J1894" s="88"/>
      <c r="K1894" s="9"/>
      <c r="L1894" s="10"/>
      <c r="M1894" s="23"/>
    </row>
    <row r="1895" spans="1:13">
      <c r="A1895" s="8"/>
      <c r="B1895" s="9"/>
      <c r="C1895" s="9"/>
      <c r="D1895" s="9"/>
      <c r="E1895" s="9"/>
      <c r="F1895" s="9"/>
      <c r="G1895" s="9"/>
      <c r="H1895" s="10"/>
      <c r="I1895" s="89" t="s">
        <v>15</v>
      </c>
      <c r="J1895" s="88"/>
      <c r="K1895" s="9"/>
      <c r="L1895" s="10"/>
      <c r="M1895" s="23"/>
    </row>
    <row r="1896" spans="1:13">
      <c r="A1896" s="8"/>
      <c r="B1896" s="9"/>
      <c r="C1896" s="9"/>
      <c r="D1896" s="9"/>
      <c r="E1896" s="9"/>
      <c r="F1896" s="9"/>
      <c r="G1896" s="9"/>
      <c r="H1896" s="10"/>
      <c r="I1896" s="89" t="s">
        <v>16</v>
      </c>
      <c r="J1896" s="88"/>
      <c r="K1896" s="462">
        <v>1.31</v>
      </c>
      <c r="L1896" s="463"/>
      <c r="M1896" s="23">
        <f>K1896*12*I1889</f>
        <v>4865.34</v>
      </c>
    </row>
    <row r="1897" spans="1:13">
      <c r="A1897" s="8"/>
      <c r="B1897" s="9"/>
      <c r="C1897" s="9"/>
      <c r="D1897" s="9"/>
      <c r="E1897" s="9"/>
      <c r="F1897" s="9"/>
      <c r="G1897" s="9"/>
      <c r="H1897" s="10"/>
      <c r="I1897" s="89" t="s">
        <v>17</v>
      </c>
      <c r="J1897" s="88"/>
      <c r="K1897" s="9"/>
      <c r="L1897" s="10"/>
      <c r="M1897" s="23"/>
    </row>
    <row r="1898" spans="1:13">
      <c r="A1898" s="14"/>
      <c r="B1898" s="15"/>
      <c r="C1898" s="15"/>
      <c r="D1898" s="15"/>
      <c r="E1898" s="15"/>
      <c r="F1898" s="15"/>
      <c r="G1898" s="15"/>
      <c r="H1898" s="16"/>
      <c r="I1898" s="90" t="s">
        <v>18</v>
      </c>
      <c r="J1898" s="91"/>
      <c r="K1898" s="15"/>
      <c r="L1898" s="16"/>
      <c r="M1898" s="21"/>
    </row>
    <row r="1899" spans="1:13">
      <c r="A1899" s="494" t="s">
        <v>20</v>
      </c>
      <c r="B1899" s="495"/>
      <c r="C1899" s="495"/>
      <c r="D1899" s="495"/>
      <c r="E1899" s="495"/>
      <c r="F1899" s="495"/>
      <c r="G1899" s="495"/>
      <c r="H1899" s="496"/>
      <c r="I1899" s="31"/>
      <c r="J1899" s="10"/>
      <c r="K1899" s="504">
        <f>K1900+K1906</f>
        <v>1.9100000000000001</v>
      </c>
      <c r="L1899" s="505"/>
      <c r="M1899" s="32">
        <f>M1900+M1906</f>
        <v>7093.7400000000007</v>
      </c>
    </row>
    <row r="1900" spans="1:13">
      <c r="A1900" s="459" t="s">
        <v>21</v>
      </c>
      <c r="B1900" s="460"/>
      <c r="C1900" s="460"/>
      <c r="D1900" s="460"/>
      <c r="E1900" s="460"/>
      <c r="F1900" s="460"/>
      <c r="G1900" s="460"/>
      <c r="H1900" s="461"/>
      <c r="J1900" s="10"/>
      <c r="K1900" s="462">
        <f>K1901+K1903+K1905</f>
        <v>1.1200000000000001</v>
      </c>
      <c r="L1900" s="463"/>
      <c r="M1900" s="33">
        <f>M1901+M1903+M1905</f>
        <v>4159.68</v>
      </c>
    </row>
    <row r="1901" spans="1:13">
      <c r="A1901" s="8" t="s">
        <v>174</v>
      </c>
      <c r="H1901" s="10"/>
      <c r="I1901" t="s">
        <v>24</v>
      </c>
      <c r="J1901" s="10"/>
      <c r="K1901" s="450">
        <v>0.57999999999999996</v>
      </c>
      <c r="L1901" s="451"/>
      <c r="M1901" s="23">
        <f>K1901*12*I1889</f>
        <v>2154.12</v>
      </c>
    </row>
    <row r="1902" spans="1:13">
      <c r="A1902" s="8" t="s">
        <v>25</v>
      </c>
      <c r="H1902" s="10"/>
      <c r="J1902" s="10"/>
      <c r="L1902" s="10"/>
      <c r="M1902" s="23"/>
    </row>
    <row r="1903" spans="1:13">
      <c r="A1903" s="8" t="s">
        <v>175</v>
      </c>
      <c r="H1903" s="10"/>
      <c r="I1903" t="s">
        <v>176</v>
      </c>
      <c r="J1903" s="10"/>
      <c r="K1903" s="450">
        <v>0.5</v>
      </c>
      <c r="L1903" s="451"/>
      <c r="M1903" s="23">
        <f>K1903*12*I1889</f>
        <v>1857</v>
      </c>
    </row>
    <row r="1904" spans="1:13">
      <c r="A1904" s="8" t="s">
        <v>69</v>
      </c>
      <c r="H1904" s="10"/>
      <c r="I1904" t="s">
        <v>80</v>
      </c>
      <c r="J1904" s="10"/>
      <c r="L1904" s="10"/>
      <c r="M1904" s="23"/>
    </row>
    <row r="1905" spans="1:13">
      <c r="A1905" s="8" t="s">
        <v>84</v>
      </c>
      <c r="H1905" s="10"/>
      <c r="I1905" t="s">
        <v>26</v>
      </c>
      <c r="J1905" s="10"/>
      <c r="K1905" s="450">
        <v>0.04</v>
      </c>
      <c r="L1905" s="451"/>
      <c r="M1905" s="23">
        <f>K1905*12*I1889</f>
        <v>148.56</v>
      </c>
    </row>
    <row r="1906" spans="1:13">
      <c r="A1906" s="459" t="s">
        <v>27</v>
      </c>
      <c r="B1906" s="460"/>
      <c r="C1906" s="460"/>
      <c r="D1906" s="460"/>
      <c r="E1906" s="460"/>
      <c r="F1906" s="460"/>
      <c r="G1906" s="460"/>
      <c r="H1906" s="461"/>
      <c r="J1906" s="10"/>
      <c r="K1906" s="462">
        <f>K1907+K1908+K1909</f>
        <v>0.79</v>
      </c>
      <c r="L1906" s="463"/>
      <c r="M1906" s="33">
        <f>M1907+M1908+M1909</f>
        <v>2934.0600000000004</v>
      </c>
    </row>
    <row r="1907" spans="1:13">
      <c r="A1907" s="8" t="s">
        <v>85</v>
      </c>
      <c r="H1907" s="10"/>
      <c r="I1907" t="s">
        <v>24</v>
      </c>
      <c r="J1907" s="10"/>
      <c r="K1907" s="450">
        <v>0.27</v>
      </c>
      <c r="L1907" s="451"/>
      <c r="M1907" s="23">
        <f>K1907*12*I1889</f>
        <v>1002.7800000000001</v>
      </c>
    </row>
    <row r="1908" spans="1:13">
      <c r="A1908" s="8" t="s">
        <v>177</v>
      </c>
      <c r="H1908" s="10"/>
      <c r="I1908" t="s">
        <v>81</v>
      </c>
      <c r="J1908" s="10"/>
      <c r="K1908" s="450">
        <v>0.06</v>
      </c>
      <c r="L1908" s="451"/>
      <c r="M1908" s="23">
        <f>K1908*12*I1889</f>
        <v>222.84</v>
      </c>
    </row>
    <row r="1909" spans="1:13">
      <c r="A1909" s="8" t="s">
        <v>87</v>
      </c>
      <c r="H1909" s="10"/>
      <c r="I1909" t="s">
        <v>22</v>
      </c>
      <c r="J1909" s="10"/>
      <c r="K1909" s="450">
        <v>0.46</v>
      </c>
      <c r="L1909" s="451"/>
      <c r="M1909" s="23">
        <f>K1909*12*I1889</f>
        <v>1708.44</v>
      </c>
    </row>
    <row r="1910" spans="1:13" ht="15.75">
      <c r="A1910" s="438" t="s">
        <v>28</v>
      </c>
      <c r="B1910" s="439"/>
      <c r="C1910" s="439"/>
      <c r="D1910" s="439"/>
      <c r="E1910" s="439"/>
      <c r="F1910" s="439"/>
      <c r="G1910" s="439"/>
      <c r="H1910" s="440"/>
      <c r="I1910" s="34"/>
      <c r="J1910" s="29"/>
      <c r="K1910" s="486">
        <f>K1911+K1912+K1914+K1916+K1917</f>
        <v>2.1599999999999993</v>
      </c>
      <c r="L1910" s="487"/>
      <c r="M1910" s="35">
        <f>M1911+M1912+M1914+M1916+M1917</f>
        <v>8022.24</v>
      </c>
    </row>
    <row r="1911" spans="1:13">
      <c r="A1911" s="36" t="s">
        <v>56</v>
      </c>
      <c r="B1911" s="37"/>
      <c r="C1911" s="38"/>
      <c r="D1911" s="38"/>
      <c r="E1911" s="38"/>
      <c r="F1911" s="38"/>
      <c r="G1911" s="38"/>
      <c r="H1911" s="10"/>
      <c r="I1911" s="434" t="s">
        <v>30</v>
      </c>
      <c r="J1911" s="435"/>
      <c r="K1911" s="457">
        <v>0.59</v>
      </c>
      <c r="L1911" s="458"/>
      <c r="M1911" s="23">
        <f>K1911*12*I1889</f>
        <v>2191.2600000000002</v>
      </c>
    </row>
    <row r="1912" spans="1:13">
      <c r="A1912" s="36" t="s">
        <v>31</v>
      </c>
      <c r="B1912" s="37"/>
      <c r="C1912" s="38"/>
      <c r="D1912" s="38"/>
      <c r="E1912" s="38"/>
      <c r="F1912" s="38"/>
      <c r="G1912" s="38"/>
      <c r="H1912" s="10"/>
      <c r="I1912" s="434" t="s">
        <v>57</v>
      </c>
      <c r="J1912" s="435"/>
      <c r="K1912" s="448">
        <v>1.4</v>
      </c>
      <c r="L1912" s="449"/>
      <c r="M1912" s="23">
        <f>K1912*12*I1889</f>
        <v>5199.5999999999995</v>
      </c>
    </row>
    <row r="1913" spans="1:13">
      <c r="A1913" s="36" t="s">
        <v>33</v>
      </c>
      <c r="B1913" s="37"/>
      <c r="C1913" s="38"/>
      <c r="D1913" s="38"/>
      <c r="E1913" s="38"/>
      <c r="F1913" s="38"/>
      <c r="G1913" s="38"/>
      <c r="H1913" s="10"/>
      <c r="I1913" s="39"/>
      <c r="J1913" s="12"/>
      <c r="K1913" s="163"/>
      <c r="L1913" s="146"/>
      <c r="M1913" s="23"/>
    </row>
    <row r="1914" spans="1:13">
      <c r="A1914" s="36" t="s">
        <v>34</v>
      </c>
      <c r="B1914" s="37"/>
      <c r="C1914" s="38"/>
      <c r="D1914" s="38"/>
      <c r="E1914" s="38"/>
      <c r="F1914" s="38"/>
      <c r="G1914" s="38"/>
      <c r="H1914" s="10"/>
      <c r="I1914" s="434" t="s">
        <v>35</v>
      </c>
      <c r="J1914" s="435"/>
      <c r="K1914" s="448">
        <v>0.11</v>
      </c>
      <c r="L1914" s="449"/>
      <c r="M1914" s="23">
        <f>K1914*12*I1889</f>
        <v>408.54</v>
      </c>
    </row>
    <row r="1915" spans="1:13">
      <c r="A1915" s="36" t="s">
        <v>36</v>
      </c>
      <c r="B1915" s="37"/>
      <c r="C1915" s="38"/>
      <c r="D1915" s="38"/>
      <c r="E1915" s="38"/>
      <c r="F1915" s="38"/>
      <c r="G1915" s="38"/>
      <c r="H1915" s="10"/>
      <c r="I1915" s="39"/>
      <c r="J1915" s="12"/>
      <c r="K1915" s="163"/>
      <c r="L1915" s="146"/>
      <c r="M1915" s="23"/>
    </row>
    <row r="1916" spans="1:13">
      <c r="A1916" s="36" t="s">
        <v>37</v>
      </c>
      <c r="B1916" s="37"/>
      <c r="C1916" s="38"/>
      <c r="D1916" s="38"/>
      <c r="E1916" s="38"/>
      <c r="F1916" s="38"/>
      <c r="G1916" s="38"/>
      <c r="H1916" s="10"/>
      <c r="I1916" s="434" t="s">
        <v>19</v>
      </c>
      <c r="J1916" s="435"/>
      <c r="K1916" s="448">
        <v>0.03</v>
      </c>
      <c r="L1916" s="449"/>
      <c r="M1916" s="23">
        <f>K1916*12*I1889</f>
        <v>111.42</v>
      </c>
    </row>
    <row r="1917" spans="1:13">
      <c r="A1917" s="42" t="s">
        <v>168</v>
      </c>
      <c r="B1917" s="37"/>
      <c r="C1917" s="38"/>
      <c r="D1917" s="38"/>
      <c r="E1917" s="38"/>
      <c r="F1917" s="38"/>
      <c r="G1917" s="38"/>
      <c r="H1917" s="10"/>
      <c r="I1917" s="434" t="s">
        <v>19</v>
      </c>
      <c r="J1917" s="435"/>
      <c r="K1917" s="436">
        <v>0.03</v>
      </c>
      <c r="L1917" s="437"/>
      <c r="M1917" s="21">
        <f>K1917*12*I1889</f>
        <v>111.42</v>
      </c>
    </row>
    <row r="1918" spans="1:13" ht="15.75">
      <c r="A1918" s="438" t="s">
        <v>169</v>
      </c>
      <c r="B1918" s="439"/>
      <c r="C1918" s="439"/>
      <c r="D1918" s="439"/>
      <c r="E1918" s="439"/>
      <c r="F1918" s="439"/>
      <c r="G1918" s="439"/>
      <c r="H1918" s="440"/>
      <c r="I1918" s="198" t="s">
        <v>55</v>
      </c>
      <c r="J1918" s="29"/>
      <c r="K1918" s="441">
        <v>0.17</v>
      </c>
      <c r="L1918" s="442"/>
      <c r="M1918" s="35">
        <f>K1918*12*I1889</f>
        <v>631.38</v>
      </c>
    </row>
    <row r="1919" spans="1:13" ht="16.5" thickBot="1">
      <c r="A1919" s="443" t="s">
        <v>39</v>
      </c>
      <c r="B1919" s="444"/>
      <c r="C1919" s="444"/>
      <c r="D1919" s="444"/>
      <c r="E1919" s="444"/>
      <c r="F1919" s="444"/>
      <c r="G1919" s="444"/>
      <c r="H1919" s="445"/>
      <c r="I1919" s="2"/>
      <c r="J1919" s="4"/>
      <c r="K1919" s="446">
        <f>2.5+3.1</f>
        <v>5.6</v>
      </c>
      <c r="L1919" s="447"/>
      <c r="M1919" s="48">
        <f>K1919*12*I1889</f>
        <v>20798.399999999998</v>
      </c>
    </row>
    <row r="1920" spans="1:13" ht="15.75" thickBot="1">
      <c r="A1920" s="424" t="s">
        <v>40</v>
      </c>
      <c r="B1920" s="425"/>
      <c r="C1920" s="425"/>
      <c r="D1920" s="425"/>
      <c r="E1920" s="425"/>
      <c r="F1920" s="425"/>
      <c r="G1920" s="425"/>
      <c r="H1920" s="426"/>
      <c r="I1920" s="199"/>
      <c r="J1920" s="200"/>
      <c r="K1920" s="427">
        <f>K1891+K1892+K1896+K1899+K1918+K1910+K1919</f>
        <v>20.9</v>
      </c>
      <c r="L1920" s="428"/>
      <c r="M1920" s="106">
        <f>M1889+M1896+M1899+M1910+M1918+M1919</f>
        <v>77622.599999999991</v>
      </c>
    </row>
    <row r="1921" spans="1:13" ht="15.75">
      <c r="A1921" s="140" t="s">
        <v>44</v>
      </c>
      <c r="B1921" s="141"/>
      <c r="C1921" s="141"/>
      <c r="D1921" s="141"/>
      <c r="E1921" s="141"/>
      <c r="F1921" s="141"/>
      <c r="G1921" s="141"/>
      <c r="H1921" s="142"/>
      <c r="I1921" s="34"/>
      <c r="J1921" s="29"/>
      <c r="K1921" s="486">
        <v>0.17</v>
      </c>
      <c r="L1921" s="487"/>
      <c r="M1921" s="21">
        <f>K1921*12*I1889</f>
        <v>631.38</v>
      </c>
    </row>
    <row r="1922" spans="1:13" ht="15.75">
      <c r="A1922" s="140" t="s">
        <v>45</v>
      </c>
      <c r="B1922" s="141"/>
      <c r="C1922" s="141"/>
      <c r="D1922" s="141"/>
      <c r="E1922" s="141"/>
      <c r="F1922" s="141"/>
      <c r="G1922" s="141"/>
      <c r="H1922" s="142"/>
      <c r="I1922" s="34"/>
      <c r="J1922" s="29"/>
      <c r="K1922" s="486">
        <v>0.21</v>
      </c>
      <c r="L1922" s="487"/>
      <c r="M1922" s="21">
        <f>K1922*12*I1889</f>
        <v>779.94</v>
      </c>
    </row>
    <row r="1923" spans="1:13" ht="16.5" thickBot="1">
      <c r="A1923" s="137" t="s">
        <v>46</v>
      </c>
      <c r="B1923" s="138"/>
      <c r="C1923" s="138"/>
      <c r="D1923" s="138"/>
      <c r="E1923" s="138"/>
      <c r="F1923" s="138"/>
      <c r="G1923" s="138"/>
      <c r="H1923" s="139"/>
      <c r="I1923" s="3"/>
      <c r="J1923" s="4"/>
      <c r="K1923" s="446">
        <v>0.16</v>
      </c>
      <c r="L1923" s="447"/>
      <c r="M1923" s="23">
        <f>K1923*12*I1889</f>
        <v>594.24</v>
      </c>
    </row>
    <row r="1924" spans="1:13" ht="15.75" thickBot="1">
      <c r="A1924" s="424" t="s">
        <v>47</v>
      </c>
      <c r="B1924" s="425"/>
      <c r="C1924" s="425"/>
      <c r="D1924" s="425"/>
      <c r="E1924" s="425"/>
      <c r="F1924" s="425"/>
      <c r="G1924" s="425"/>
      <c r="H1924" s="426"/>
      <c r="I1924" s="199"/>
      <c r="J1924" s="200"/>
      <c r="K1924" s="427">
        <f>K1920+K1921+K1922+K1923</f>
        <v>21.44</v>
      </c>
      <c r="L1924" s="428"/>
      <c r="M1924" s="106">
        <f>M1920+M1921+M1922+M1923</f>
        <v>79628.160000000003</v>
      </c>
    </row>
    <row r="1925" spans="1:13">
      <c r="M1925" s="1"/>
    </row>
    <row r="1926" spans="1:13">
      <c r="A1926" s="481" t="s">
        <v>0</v>
      </c>
      <c r="B1926" s="481"/>
      <c r="C1926" s="481"/>
      <c r="D1926" s="481"/>
      <c r="E1926" s="481"/>
      <c r="F1926" s="481"/>
      <c r="G1926" s="481"/>
      <c r="H1926" s="481"/>
      <c r="I1926" s="481"/>
      <c r="J1926" s="481"/>
      <c r="K1926" s="481"/>
      <c r="L1926" s="481"/>
      <c r="M1926" s="1"/>
    </row>
    <row r="1927" spans="1:13">
      <c r="A1927" s="482" t="s">
        <v>1</v>
      </c>
      <c r="B1927" s="482"/>
      <c r="C1927" s="482"/>
      <c r="D1927" s="482"/>
      <c r="E1927" s="482"/>
      <c r="F1927" s="482"/>
      <c r="G1927" s="482"/>
      <c r="H1927" s="482"/>
      <c r="I1927" s="482"/>
      <c r="J1927" s="482"/>
      <c r="K1927" s="482"/>
      <c r="L1927" s="482"/>
      <c r="M1927" s="482"/>
    </row>
    <row r="1928" spans="1:13">
      <c r="A1928" s="483" t="s">
        <v>233</v>
      </c>
      <c r="B1928" s="483"/>
      <c r="C1928" s="483"/>
      <c r="D1928" s="483"/>
      <c r="E1928" s="483"/>
      <c r="F1928" s="483"/>
      <c r="G1928" s="483"/>
      <c r="H1928" s="483"/>
      <c r="I1928" s="483"/>
      <c r="J1928" s="483"/>
      <c r="K1928" s="483"/>
      <c r="L1928" s="483"/>
      <c r="M1928" s="483"/>
    </row>
    <row r="1929" spans="1:13">
      <c r="A1929" s="2"/>
      <c r="B1929" s="3"/>
      <c r="C1929" s="3" t="s">
        <v>2</v>
      </c>
      <c r="D1929" s="3"/>
      <c r="E1929" s="3"/>
      <c r="F1929" s="3"/>
      <c r="G1929" s="3"/>
      <c r="H1929" s="4"/>
      <c r="I1929" s="3" t="s">
        <v>3</v>
      </c>
      <c r="J1929" s="4"/>
      <c r="K1929" s="5" t="s">
        <v>4</v>
      </c>
      <c r="L1929" s="6"/>
      <c r="M1929" s="7"/>
    </row>
    <row r="1930" spans="1:13">
      <c r="A1930" s="8"/>
      <c r="B1930" s="9"/>
      <c r="C1930" s="9"/>
      <c r="D1930" s="9"/>
      <c r="E1930" s="9"/>
      <c r="F1930" s="9"/>
      <c r="G1930" s="9"/>
      <c r="H1930" s="10"/>
      <c r="I1930" s="9"/>
      <c r="J1930" s="10"/>
      <c r="K1930" s="11" t="s">
        <v>5</v>
      </c>
      <c r="L1930" s="12"/>
      <c r="M1930" s="13" t="s">
        <v>6</v>
      </c>
    </row>
    <row r="1931" spans="1:13">
      <c r="A1931" s="14"/>
      <c r="B1931" s="15"/>
      <c r="C1931" s="15"/>
      <c r="D1931" s="15"/>
      <c r="E1931" s="15"/>
      <c r="F1931" s="15"/>
      <c r="G1931" s="15"/>
      <c r="H1931" s="16"/>
      <c r="I1931" s="472" t="s">
        <v>7</v>
      </c>
      <c r="J1931" s="473"/>
      <c r="K1931" s="15" t="s">
        <v>8</v>
      </c>
      <c r="L1931" s="16"/>
      <c r="M1931" s="17" t="s">
        <v>9</v>
      </c>
    </row>
    <row r="1932" spans="1:13">
      <c r="A1932" s="474" t="s">
        <v>159</v>
      </c>
      <c r="B1932" s="475"/>
      <c r="C1932" s="475"/>
      <c r="D1932" s="475"/>
      <c r="E1932" s="475"/>
      <c r="F1932" s="475"/>
      <c r="G1932" s="475"/>
      <c r="H1932" s="476"/>
      <c r="I1932" s="477">
        <v>281.89999999999998</v>
      </c>
      <c r="J1932" s="478"/>
      <c r="K1932" s="479">
        <f>K1934+K1935</f>
        <v>9.75</v>
      </c>
      <c r="L1932" s="506"/>
      <c r="M1932" s="21">
        <f>M1934+M1935</f>
        <v>32982.299999999996</v>
      </c>
    </row>
    <row r="1933" spans="1:13">
      <c r="A1933" s="22" t="s">
        <v>10</v>
      </c>
      <c r="F1933" s="9"/>
      <c r="H1933" s="10"/>
      <c r="J1933" s="10"/>
      <c r="L1933" s="10"/>
      <c r="M1933" s="23"/>
    </row>
    <row r="1934" spans="1:13">
      <c r="A1934" s="22" t="s">
        <v>11</v>
      </c>
      <c r="F1934" s="9"/>
      <c r="H1934" s="10"/>
      <c r="J1934" s="10"/>
      <c r="K1934" s="450">
        <v>5.36</v>
      </c>
      <c r="L1934" s="451"/>
      <c r="M1934" s="23">
        <f>K1934*I1932*12</f>
        <v>18131.807999999997</v>
      </c>
    </row>
    <row r="1935" spans="1:13">
      <c r="A1935" s="22" t="s">
        <v>12</v>
      </c>
      <c r="B1935" s="24"/>
      <c r="C1935" s="24"/>
      <c r="D1935" s="24"/>
      <c r="E1935" s="24"/>
      <c r="F1935" s="25"/>
      <c r="G1935" s="24"/>
      <c r="H1935" s="26"/>
      <c r="J1935" s="10"/>
      <c r="K1935" s="450">
        <v>4.3899999999999997</v>
      </c>
      <c r="L1935" s="451"/>
      <c r="M1935" s="23">
        <f>K1935*I1932*12</f>
        <v>14850.491999999997</v>
      </c>
    </row>
    <row r="1936" spans="1:13">
      <c r="A1936" s="131"/>
      <c r="B1936" s="47"/>
      <c r="C1936" s="47"/>
      <c r="D1936" s="47"/>
      <c r="E1936" s="47"/>
      <c r="F1936" s="47"/>
      <c r="G1936" s="47"/>
      <c r="H1936" s="27"/>
      <c r="I1936" s="15"/>
      <c r="J1936" s="16"/>
      <c r="K1936" s="15"/>
      <c r="L1936" s="16"/>
      <c r="M1936" s="21"/>
    </row>
    <row r="1937" spans="1:13">
      <c r="A1937" s="464" t="s">
        <v>13</v>
      </c>
      <c r="B1937" s="465"/>
      <c r="C1937" s="465"/>
      <c r="D1937" s="465"/>
      <c r="E1937" s="465"/>
      <c r="F1937" s="465"/>
      <c r="G1937" s="465"/>
      <c r="H1937" s="466"/>
      <c r="I1937" s="89" t="s">
        <v>14</v>
      </c>
      <c r="J1937" s="88"/>
      <c r="K1937" s="9"/>
      <c r="L1937" s="10"/>
      <c r="M1937" s="23"/>
    </row>
    <row r="1938" spans="1:13">
      <c r="A1938" s="8"/>
      <c r="B1938" s="9"/>
      <c r="C1938" s="9"/>
      <c r="D1938" s="9"/>
      <c r="E1938" s="9"/>
      <c r="F1938" s="9"/>
      <c r="G1938" s="9"/>
      <c r="H1938" s="10"/>
      <c r="I1938" s="89" t="s">
        <v>15</v>
      </c>
      <c r="J1938" s="88"/>
      <c r="K1938" s="9"/>
      <c r="L1938" s="10"/>
      <c r="M1938" s="23"/>
    </row>
    <row r="1939" spans="1:13">
      <c r="A1939" s="8"/>
      <c r="B1939" s="9"/>
      <c r="C1939" s="9"/>
      <c r="D1939" s="9"/>
      <c r="E1939" s="9"/>
      <c r="F1939" s="9"/>
      <c r="G1939" s="9"/>
      <c r="H1939" s="10"/>
      <c r="I1939" s="89" t="s">
        <v>16</v>
      </c>
      <c r="J1939" s="88"/>
      <c r="K1939" s="462">
        <v>1.31</v>
      </c>
      <c r="L1939" s="463"/>
      <c r="M1939" s="23">
        <f>K1939*12*I1932</f>
        <v>4431.4679999999998</v>
      </c>
    </row>
    <row r="1940" spans="1:13">
      <c r="A1940" s="8"/>
      <c r="B1940" s="9"/>
      <c r="C1940" s="9"/>
      <c r="D1940" s="9"/>
      <c r="E1940" s="9"/>
      <c r="F1940" s="9"/>
      <c r="G1940" s="9"/>
      <c r="H1940" s="10"/>
      <c r="I1940" s="89" t="s">
        <v>17</v>
      </c>
      <c r="J1940" s="88"/>
      <c r="K1940" s="9"/>
      <c r="L1940" s="10"/>
      <c r="M1940" s="23"/>
    </row>
    <row r="1941" spans="1:13">
      <c r="A1941" s="14"/>
      <c r="B1941" s="15"/>
      <c r="C1941" s="15"/>
      <c r="D1941" s="15"/>
      <c r="E1941" s="15"/>
      <c r="F1941" s="15"/>
      <c r="G1941" s="15"/>
      <c r="H1941" s="16"/>
      <c r="I1941" s="90" t="s">
        <v>18</v>
      </c>
      <c r="J1941" s="91"/>
      <c r="K1941" s="15"/>
      <c r="L1941" s="16"/>
      <c r="M1941" s="21"/>
    </row>
    <row r="1942" spans="1:13">
      <c r="A1942" s="474" t="s">
        <v>67</v>
      </c>
      <c r="B1942" s="475"/>
      <c r="C1942" s="475"/>
      <c r="D1942" s="475"/>
      <c r="E1942" s="475"/>
      <c r="F1942" s="475"/>
      <c r="G1942" s="475"/>
      <c r="H1942" s="476"/>
      <c r="I1942" s="28" t="s">
        <v>19</v>
      </c>
      <c r="J1942" s="29"/>
      <c r="K1942" s="486">
        <v>1.78</v>
      </c>
      <c r="L1942" s="487"/>
      <c r="M1942" s="30">
        <f>K1942*12*I1932</f>
        <v>6021.3839999999991</v>
      </c>
    </row>
    <row r="1943" spans="1:13" ht="15.75">
      <c r="A1943" s="438" t="s">
        <v>28</v>
      </c>
      <c r="B1943" s="439"/>
      <c r="C1943" s="439"/>
      <c r="D1943" s="439"/>
      <c r="E1943" s="439"/>
      <c r="F1943" s="439"/>
      <c r="G1943" s="439"/>
      <c r="H1943" s="440"/>
      <c r="I1943" s="34"/>
      <c r="J1943" s="29"/>
      <c r="K1943" s="486">
        <f>K1944+K1945+K1947+K1949+K1950</f>
        <v>2.1599999999999993</v>
      </c>
      <c r="L1943" s="487"/>
      <c r="M1943" s="35">
        <f>M1944+M1945+M1947+M1949+M1950</f>
        <v>7306.848</v>
      </c>
    </row>
    <row r="1944" spans="1:13">
      <c r="A1944" s="36" t="s">
        <v>56</v>
      </c>
      <c r="B1944" s="37"/>
      <c r="C1944" s="38"/>
      <c r="D1944" s="38"/>
      <c r="E1944" s="38"/>
      <c r="F1944" s="38"/>
      <c r="G1944" s="38"/>
      <c r="H1944" s="10"/>
      <c r="I1944" s="434" t="s">
        <v>30</v>
      </c>
      <c r="J1944" s="435"/>
      <c r="K1944" s="457">
        <v>0.59</v>
      </c>
      <c r="L1944" s="458"/>
      <c r="M1944" s="23">
        <f>K1944*12*I1932</f>
        <v>1995.8519999999999</v>
      </c>
    </row>
    <row r="1945" spans="1:13">
      <c r="A1945" s="36" t="s">
        <v>31</v>
      </c>
      <c r="B1945" s="37"/>
      <c r="C1945" s="38"/>
      <c r="D1945" s="38"/>
      <c r="E1945" s="38"/>
      <c r="F1945" s="38"/>
      <c r="G1945" s="38"/>
      <c r="H1945" s="10"/>
      <c r="I1945" s="434" t="s">
        <v>57</v>
      </c>
      <c r="J1945" s="435"/>
      <c r="K1945" s="448">
        <v>1.4</v>
      </c>
      <c r="L1945" s="449"/>
      <c r="M1945" s="23">
        <f>K1945*12*I1932</f>
        <v>4735.9199999999992</v>
      </c>
    </row>
    <row r="1946" spans="1:13">
      <c r="A1946" s="36" t="s">
        <v>33</v>
      </c>
      <c r="B1946" s="37"/>
      <c r="C1946" s="38"/>
      <c r="D1946" s="38"/>
      <c r="E1946" s="38"/>
      <c r="F1946" s="38"/>
      <c r="G1946" s="38"/>
      <c r="H1946" s="10"/>
      <c r="I1946" s="39"/>
      <c r="J1946" s="12"/>
      <c r="K1946" s="163"/>
      <c r="L1946" s="146"/>
      <c r="M1946" s="23"/>
    </row>
    <row r="1947" spans="1:13">
      <c r="A1947" s="36" t="s">
        <v>34</v>
      </c>
      <c r="B1947" s="37"/>
      <c r="C1947" s="38"/>
      <c r="D1947" s="38"/>
      <c r="E1947" s="38"/>
      <c r="F1947" s="38"/>
      <c r="G1947" s="38"/>
      <c r="H1947" s="10"/>
      <c r="I1947" s="434" t="s">
        <v>35</v>
      </c>
      <c r="J1947" s="435"/>
      <c r="K1947" s="448">
        <v>0.11</v>
      </c>
      <c r="L1947" s="449"/>
      <c r="M1947" s="23">
        <f>K1947*12*I1932</f>
        <v>372.108</v>
      </c>
    </row>
    <row r="1948" spans="1:13">
      <c r="A1948" s="36" t="s">
        <v>36</v>
      </c>
      <c r="B1948" s="37"/>
      <c r="C1948" s="38"/>
      <c r="D1948" s="38"/>
      <c r="E1948" s="38"/>
      <c r="F1948" s="38"/>
      <c r="G1948" s="38"/>
      <c r="H1948" s="10"/>
      <c r="I1948" s="39"/>
      <c r="J1948" s="12"/>
      <c r="K1948" s="163"/>
      <c r="L1948" s="146"/>
      <c r="M1948" s="23"/>
    </row>
    <row r="1949" spans="1:13">
      <c r="A1949" s="36" t="s">
        <v>37</v>
      </c>
      <c r="B1949" s="37"/>
      <c r="C1949" s="38"/>
      <c r="D1949" s="38"/>
      <c r="E1949" s="38"/>
      <c r="F1949" s="38"/>
      <c r="G1949" s="38"/>
      <c r="H1949" s="10"/>
      <c r="I1949" s="434" t="s">
        <v>19</v>
      </c>
      <c r="J1949" s="435"/>
      <c r="K1949" s="448">
        <v>0.03</v>
      </c>
      <c r="L1949" s="449"/>
      <c r="M1949" s="23">
        <f>K1949*12*I1932</f>
        <v>101.48399999999999</v>
      </c>
    </row>
    <row r="1950" spans="1:13">
      <c r="A1950" s="42" t="s">
        <v>168</v>
      </c>
      <c r="B1950" s="37"/>
      <c r="C1950" s="38"/>
      <c r="D1950" s="38"/>
      <c r="E1950" s="38"/>
      <c r="F1950" s="38"/>
      <c r="G1950" s="38"/>
      <c r="H1950" s="10"/>
      <c r="I1950" s="434" t="s">
        <v>19</v>
      </c>
      <c r="J1950" s="435"/>
      <c r="K1950" s="436">
        <v>0.03</v>
      </c>
      <c r="L1950" s="437"/>
      <c r="M1950" s="21">
        <f>K1950*12*I1932</f>
        <v>101.48399999999999</v>
      </c>
    </row>
    <row r="1951" spans="1:13" ht="15.75">
      <c r="A1951" s="438" t="s">
        <v>169</v>
      </c>
      <c r="B1951" s="439"/>
      <c r="C1951" s="439"/>
      <c r="D1951" s="439"/>
      <c r="E1951" s="439"/>
      <c r="F1951" s="439"/>
      <c r="G1951" s="439"/>
      <c r="H1951" s="440"/>
      <c r="I1951" s="198" t="s">
        <v>55</v>
      </c>
      <c r="J1951" s="29"/>
      <c r="K1951" s="441">
        <v>0.17</v>
      </c>
      <c r="L1951" s="442"/>
      <c r="M1951" s="35">
        <f>K1951*12*I1932</f>
        <v>575.07599999999991</v>
      </c>
    </row>
    <row r="1952" spans="1:13" ht="16.5" thickBot="1">
      <c r="A1952" s="443" t="s">
        <v>39</v>
      </c>
      <c r="B1952" s="444"/>
      <c r="C1952" s="444"/>
      <c r="D1952" s="444"/>
      <c r="E1952" s="444"/>
      <c r="F1952" s="444"/>
      <c r="G1952" s="444"/>
      <c r="H1952" s="445"/>
      <c r="I1952" s="2"/>
      <c r="J1952" s="4"/>
      <c r="K1952" s="446">
        <f>2.5+3.1</f>
        <v>5.6</v>
      </c>
      <c r="L1952" s="447"/>
      <c r="M1952" s="48">
        <f>K1952*12*I1932</f>
        <v>18943.679999999997</v>
      </c>
    </row>
    <row r="1953" spans="1:13" ht="15.75" thickBot="1">
      <c r="A1953" s="424" t="s">
        <v>40</v>
      </c>
      <c r="B1953" s="425"/>
      <c r="C1953" s="425"/>
      <c r="D1953" s="425"/>
      <c r="E1953" s="425"/>
      <c r="F1953" s="425"/>
      <c r="G1953" s="425"/>
      <c r="H1953" s="426"/>
      <c r="I1953" s="199"/>
      <c r="J1953" s="200"/>
      <c r="K1953" s="427">
        <f>K1934+K1935+K1939+K1942+K1951+K1943+K1952</f>
        <v>20.769999999999996</v>
      </c>
      <c r="L1953" s="428"/>
      <c r="M1953" s="106">
        <f>M1932+M1939+M1942+M1943+M1951+M1952</f>
        <v>70260.755999999994</v>
      </c>
    </row>
    <row r="1954" spans="1:13" ht="15.75" thickBot="1">
      <c r="A1954" s="134" t="s">
        <v>77</v>
      </c>
      <c r="B1954" s="135"/>
      <c r="C1954" s="135"/>
      <c r="D1954" s="135"/>
      <c r="E1954" s="135"/>
      <c r="F1954" s="135"/>
      <c r="G1954" s="135"/>
      <c r="H1954" s="136"/>
      <c r="I1954" s="199"/>
      <c r="J1954" s="200"/>
      <c r="K1954" s="427">
        <v>22.33</v>
      </c>
      <c r="L1954" s="428"/>
      <c r="M1954" s="106">
        <f>M1955+M1956</f>
        <v>75537.923999999999</v>
      </c>
    </row>
    <row r="1955" spans="1:13">
      <c r="A1955" s="429" t="s">
        <v>78</v>
      </c>
      <c r="B1955" s="430"/>
      <c r="C1955" s="430"/>
      <c r="D1955" s="430"/>
      <c r="E1955" s="430"/>
      <c r="F1955" s="430"/>
      <c r="G1955" s="430"/>
      <c r="H1955" s="431"/>
      <c r="I1955" s="78"/>
      <c r="J1955" s="105"/>
      <c r="K1955" s="488">
        <v>18.23</v>
      </c>
      <c r="L1955" s="489"/>
      <c r="M1955" s="80">
        <f>K1955*12*I1932</f>
        <v>61668.443999999996</v>
      </c>
    </row>
    <row r="1956" spans="1:13" ht="15.75" thickBot="1">
      <c r="A1956" s="191" t="s">
        <v>79</v>
      </c>
      <c r="B1956" s="192"/>
      <c r="C1956" s="192"/>
      <c r="D1956" s="192"/>
      <c r="E1956" s="192"/>
      <c r="F1956" s="192"/>
      <c r="G1956" s="192"/>
      <c r="H1956" s="193"/>
      <c r="I1956" s="201"/>
      <c r="J1956" s="202"/>
      <c r="K1956" s="490">
        <v>4.0999999999999996</v>
      </c>
      <c r="L1956" s="491"/>
      <c r="M1956" s="86">
        <f>K1956*12*I1932</f>
        <v>13869.479999999998</v>
      </c>
    </row>
    <row r="1957" spans="1:13">
      <c r="A1957" s="499" t="s">
        <v>43</v>
      </c>
      <c r="B1957" s="500"/>
      <c r="C1957" s="500"/>
      <c r="D1957" s="500"/>
      <c r="E1957" s="500"/>
      <c r="F1957" s="500"/>
      <c r="G1957" s="500"/>
      <c r="H1957" s="501"/>
      <c r="I1957" s="15"/>
      <c r="J1957" s="16"/>
      <c r="K1957" s="502">
        <v>1.39</v>
      </c>
      <c r="L1957" s="503"/>
      <c r="M1957" s="21">
        <f>K1957*12*I1932</f>
        <v>4702.0919999999996</v>
      </c>
    </row>
    <row r="1958" spans="1:13" ht="15.75">
      <c r="A1958" s="140" t="s">
        <v>52</v>
      </c>
      <c r="B1958" s="141"/>
      <c r="C1958" s="141"/>
      <c r="D1958" s="141"/>
      <c r="E1958" s="141"/>
      <c r="F1958" s="141"/>
      <c r="G1958" s="141"/>
      <c r="H1958" s="142"/>
      <c r="I1958" s="34"/>
      <c r="J1958" s="29"/>
      <c r="K1958" s="486">
        <v>0</v>
      </c>
      <c r="L1958" s="487"/>
      <c r="M1958" s="21">
        <f>K1958*12*I1932</f>
        <v>0</v>
      </c>
    </row>
    <row r="1959" spans="1:13" ht="15.75">
      <c r="A1959" s="140" t="s">
        <v>45</v>
      </c>
      <c r="B1959" s="141"/>
      <c r="C1959" s="141"/>
      <c r="D1959" s="141"/>
      <c r="E1959" s="141"/>
      <c r="F1959" s="141"/>
      <c r="G1959" s="141"/>
      <c r="H1959" s="142"/>
      <c r="I1959" s="34"/>
      <c r="J1959" s="29"/>
      <c r="K1959" s="486">
        <v>0.06</v>
      </c>
      <c r="L1959" s="487"/>
      <c r="M1959" s="21">
        <f>K1959*12*I1932</f>
        <v>202.96799999999999</v>
      </c>
    </row>
    <row r="1960" spans="1:13" ht="16.5" thickBot="1">
      <c r="A1960" s="137" t="s">
        <v>46</v>
      </c>
      <c r="B1960" s="138"/>
      <c r="C1960" s="138"/>
      <c r="D1960" s="138"/>
      <c r="E1960" s="138"/>
      <c r="F1960" s="138"/>
      <c r="G1960" s="138"/>
      <c r="H1960" s="139"/>
      <c r="I1960" s="3"/>
      <c r="J1960" s="4"/>
      <c r="K1960" s="446">
        <v>0.08</v>
      </c>
      <c r="L1960" s="447"/>
      <c r="M1960" s="23">
        <f>K1960*12*I1932</f>
        <v>270.62399999999997</v>
      </c>
    </row>
    <row r="1961" spans="1:13" ht="15.75" thickBot="1">
      <c r="A1961" s="424" t="s">
        <v>47</v>
      </c>
      <c r="B1961" s="425"/>
      <c r="C1961" s="425"/>
      <c r="D1961" s="425"/>
      <c r="E1961" s="425"/>
      <c r="F1961" s="425"/>
      <c r="G1961" s="425"/>
      <c r="H1961" s="426"/>
      <c r="I1961" s="199"/>
      <c r="J1961" s="200"/>
      <c r="K1961" s="427">
        <f>K1953+K1957+K1955+K1958+K1959+K1960+K1956</f>
        <v>44.63</v>
      </c>
      <c r="L1961" s="428"/>
      <c r="M1961" s="106">
        <f>M1953+M1955+M1957+M1958+M1959+M1960+M1956</f>
        <v>150974.364</v>
      </c>
    </row>
    <row r="1962" spans="1:13">
      <c r="M1962" s="1"/>
    </row>
    <row r="1963" spans="1:13">
      <c r="A1963" s="481" t="s">
        <v>0</v>
      </c>
      <c r="B1963" s="481"/>
      <c r="C1963" s="481"/>
      <c r="D1963" s="481"/>
      <c r="E1963" s="481"/>
      <c r="F1963" s="481"/>
      <c r="G1963" s="481"/>
      <c r="H1963" s="481"/>
      <c r="I1963" s="481"/>
      <c r="J1963" s="481"/>
      <c r="K1963" s="481"/>
      <c r="L1963" s="481"/>
      <c r="M1963" s="1"/>
    </row>
    <row r="1964" spans="1:13">
      <c r="A1964" s="482" t="s">
        <v>1</v>
      </c>
      <c r="B1964" s="482"/>
      <c r="C1964" s="482"/>
      <c r="D1964" s="482"/>
      <c r="E1964" s="482"/>
      <c r="F1964" s="482"/>
      <c r="G1964" s="482"/>
      <c r="H1964" s="482"/>
      <c r="I1964" s="482"/>
      <c r="J1964" s="482"/>
      <c r="K1964" s="482"/>
      <c r="L1964" s="482"/>
      <c r="M1964" s="482"/>
    </row>
    <row r="1965" spans="1:13">
      <c r="A1965" s="483" t="s">
        <v>234</v>
      </c>
      <c r="B1965" s="483"/>
      <c r="C1965" s="483"/>
      <c r="D1965" s="483"/>
      <c r="E1965" s="483"/>
      <c r="F1965" s="483"/>
      <c r="G1965" s="483"/>
      <c r="H1965" s="483"/>
      <c r="I1965" s="483"/>
      <c r="J1965" s="483"/>
      <c r="K1965" s="483"/>
      <c r="L1965" s="483"/>
      <c r="M1965" s="483"/>
    </row>
    <row r="1966" spans="1:13">
      <c r="A1966" s="2"/>
      <c r="B1966" s="3"/>
      <c r="C1966" s="3" t="s">
        <v>2</v>
      </c>
      <c r="D1966" s="3"/>
      <c r="E1966" s="3"/>
      <c r="F1966" s="3"/>
      <c r="G1966" s="3"/>
      <c r="H1966" s="4"/>
      <c r="I1966" s="3" t="s">
        <v>3</v>
      </c>
      <c r="J1966" s="4"/>
      <c r="K1966" s="5" t="s">
        <v>4</v>
      </c>
      <c r="L1966" s="6"/>
      <c r="M1966" s="7"/>
    </row>
    <row r="1967" spans="1:13">
      <c r="A1967" s="8"/>
      <c r="B1967" s="9"/>
      <c r="C1967" s="9"/>
      <c r="D1967" s="9"/>
      <c r="E1967" s="9"/>
      <c r="F1967" s="9"/>
      <c r="G1967" s="9"/>
      <c r="H1967" s="10"/>
      <c r="I1967" s="9"/>
      <c r="J1967" s="10"/>
      <c r="K1967" s="11" t="s">
        <v>5</v>
      </c>
      <c r="L1967" s="12"/>
      <c r="M1967" s="13" t="s">
        <v>6</v>
      </c>
    </row>
    <row r="1968" spans="1:13">
      <c r="A1968" s="14"/>
      <c r="B1968" s="15"/>
      <c r="C1968" s="15"/>
      <c r="D1968" s="15"/>
      <c r="E1968" s="15"/>
      <c r="F1968" s="15"/>
      <c r="G1968" s="15"/>
      <c r="H1968" s="16"/>
      <c r="I1968" s="472" t="s">
        <v>7</v>
      </c>
      <c r="J1968" s="473"/>
      <c r="K1968" s="15" t="s">
        <v>8</v>
      </c>
      <c r="L1968" s="16"/>
      <c r="M1968" s="17" t="s">
        <v>9</v>
      </c>
    </row>
    <row r="1969" spans="1:13">
      <c r="A1969" s="474" t="s">
        <v>159</v>
      </c>
      <c r="B1969" s="475"/>
      <c r="C1969" s="475"/>
      <c r="D1969" s="475"/>
      <c r="E1969" s="475"/>
      <c r="F1969" s="475"/>
      <c r="G1969" s="475"/>
      <c r="H1969" s="476"/>
      <c r="I1969" s="477">
        <v>365.3</v>
      </c>
      <c r="J1969" s="478"/>
      <c r="K1969" s="479">
        <f>K1971+K1972</f>
        <v>9.75</v>
      </c>
      <c r="L1969" s="506"/>
      <c r="M1969" s="21">
        <f>M1971+M1972</f>
        <v>42740.100000000006</v>
      </c>
    </row>
    <row r="1970" spans="1:13">
      <c r="A1970" s="22" t="s">
        <v>10</v>
      </c>
      <c r="F1970" s="9"/>
      <c r="H1970" s="10"/>
      <c r="J1970" s="10"/>
      <c r="L1970" s="10"/>
      <c r="M1970" s="23"/>
    </row>
    <row r="1971" spans="1:13">
      <c r="A1971" s="22" t="s">
        <v>11</v>
      </c>
      <c r="F1971" s="9"/>
      <c r="H1971" s="10"/>
      <c r="J1971" s="10"/>
      <c r="K1971" s="450">
        <v>5.36</v>
      </c>
      <c r="L1971" s="451"/>
      <c r="M1971" s="23">
        <f>K1971*I1969*12</f>
        <v>23496.096000000005</v>
      </c>
    </row>
    <row r="1972" spans="1:13">
      <c r="A1972" s="22" t="s">
        <v>12</v>
      </c>
      <c r="B1972" s="24"/>
      <c r="C1972" s="24"/>
      <c r="D1972" s="24"/>
      <c r="E1972" s="24"/>
      <c r="F1972" s="25"/>
      <c r="G1972" s="24"/>
      <c r="H1972" s="26"/>
      <c r="J1972" s="10"/>
      <c r="K1972" s="450">
        <v>4.3899999999999997</v>
      </c>
      <c r="L1972" s="451"/>
      <c r="M1972" s="23">
        <f>K1972*I1969*12</f>
        <v>19244.004000000001</v>
      </c>
    </row>
    <row r="1973" spans="1:13">
      <c r="A1973" s="131"/>
      <c r="B1973" s="47"/>
      <c r="C1973" s="47"/>
      <c r="D1973" s="47"/>
      <c r="E1973" s="47"/>
      <c r="F1973" s="47"/>
      <c r="G1973" s="47"/>
      <c r="H1973" s="27"/>
      <c r="I1973" s="15"/>
      <c r="J1973" s="16"/>
      <c r="K1973" s="15"/>
      <c r="L1973" s="16"/>
      <c r="M1973" s="21"/>
    </row>
    <row r="1974" spans="1:13">
      <c r="A1974" s="464" t="s">
        <v>13</v>
      </c>
      <c r="B1974" s="465"/>
      <c r="C1974" s="465"/>
      <c r="D1974" s="465"/>
      <c r="E1974" s="465"/>
      <c r="F1974" s="465"/>
      <c r="G1974" s="465"/>
      <c r="H1974" s="466"/>
      <c r="I1974" s="218" t="s">
        <v>14</v>
      </c>
      <c r="J1974" s="219"/>
      <c r="K1974" s="9"/>
      <c r="L1974" s="10"/>
      <c r="M1974" s="23"/>
    </row>
    <row r="1975" spans="1:13">
      <c r="A1975" s="8"/>
      <c r="B1975" s="9"/>
      <c r="C1975" s="9"/>
      <c r="D1975" s="9"/>
      <c r="E1975" s="9"/>
      <c r="F1975" s="9"/>
      <c r="G1975" s="9"/>
      <c r="H1975" s="10"/>
      <c r="I1975" s="218" t="s">
        <v>15</v>
      </c>
      <c r="J1975" s="219"/>
      <c r="K1975" s="9"/>
      <c r="L1975" s="10"/>
      <c r="M1975" s="23"/>
    </row>
    <row r="1976" spans="1:13">
      <c r="A1976" s="8"/>
      <c r="B1976" s="9"/>
      <c r="C1976" s="9"/>
      <c r="D1976" s="9"/>
      <c r="E1976" s="9"/>
      <c r="F1976" s="9"/>
      <c r="G1976" s="9"/>
      <c r="H1976" s="10"/>
      <c r="I1976" s="218" t="s">
        <v>16</v>
      </c>
      <c r="J1976" s="219"/>
      <c r="K1976" s="462">
        <v>1.31</v>
      </c>
      <c r="L1976" s="463"/>
      <c r="M1976" s="23">
        <f>K1976*12*I1969</f>
        <v>5742.5160000000005</v>
      </c>
    </row>
    <row r="1977" spans="1:13">
      <c r="A1977" s="8"/>
      <c r="B1977" s="9"/>
      <c r="C1977" s="9"/>
      <c r="D1977" s="9"/>
      <c r="E1977" s="9"/>
      <c r="F1977" s="9"/>
      <c r="G1977" s="9"/>
      <c r="H1977" s="10"/>
      <c r="I1977" s="218" t="s">
        <v>17</v>
      </c>
      <c r="J1977" s="219"/>
      <c r="K1977" s="9"/>
      <c r="L1977" s="10"/>
      <c r="M1977" s="23"/>
    </row>
    <row r="1978" spans="1:13">
      <c r="A1978" s="14"/>
      <c r="B1978" s="15"/>
      <c r="C1978" s="15"/>
      <c r="D1978" s="15"/>
      <c r="E1978" s="15"/>
      <c r="F1978" s="15"/>
      <c r="G1978" s="15"/>
      <c r="H1978" s="16"/>
      <c r="I1978" s="220" t="s">
        <v>18</v>
      </c>
      <c r="J1978" s="221"/>
      <c r="K1978" s="15"/>
      <c r="L1978" s="16"/>
      <c r="M1978" s="21"/>
    </row>
    <row r="1979" spans="1:13">
      <c r="A1979" s="494" t="s">
        <v>20</v>
      </c>
      <c r="B1979" s="495"/>
      <c r="C1979" s="495"/>
      <c r="D1979" s="495"/>
      <c r="E1979" s="495"/>
      <c r="F1979" s="495"/>
      <c r="G1979" s="495"/>
      <c r="H1979" s="496"/>
      <c r="I1979" s="31"/>
      <c r="J1979" s="10"/>
      <c r="K1979" s="504">
        <f>K1980+K1987</f>
        <v>1.91</v>
      </c>
      <c r="L1979" s="505"/>
      <c r="M1979" s="32">
        <f>M1980+M1987</f>
        <v>8372.6760000000013</v>
      </c>
    </row>
    <row r="1980" spans="1:13">
      <c r="A1980" s="459" t="s">
        <v>21</v>
      </c>
      <c r="B1980" s="460"/>
      <c r="C1980" s="460"/>
      <c r="D1980" s="460"/>
      <c r="E1980" s="460"/>
      <c r="F1980" s="460"/>
      <c r="G1980" s="460"/>
      <c r="H1980" s="461"/>
      <c r="J1980" s="10"/>
      <c r="K1980" s="462">
        <f>K1981+K1982+K1984+K1986</f>
        <v>1.1199999999999999</v>
      </c>
      <c r="L1980" s="463"/>
      <c r="M1980" s="33">
        <f>M1981+M1982+M1984+M1986</f>
        <v>4909.6320000000005</v>
      </c>
    </row>
    <row r="1981" spans="1:13">
      <c r="A1981" s="8" t="s">
        <v>70</v>
      </c>
      <c r="H1981" s="10"/>
      <c r="I1981" t="s">
        <v>22</v>
      </c>
      <c r="J1981" s="10"/>
      <c r="K1981" s="450">
        <v>0.57999999999999996</v>
      </c>
      <c r="L1981" s="451"/>
      <c r="M1981" s="23">
        <f>K1981*12*I1969</f>
        <v>2542.4879999999998</v>
      </c>
    </row>
    <row r="1982" spans="1:13">
      <c r="A1982" s="8" t="s">
        <v>83</v>
      </c>
      <c r="H1982" s="10"/>
      <c r="I1982" t="s">
        <v>24</v>
      </c>
      <c r="J1982" s="10"/>
      <c r="K1982" s="450">
        <v>0.08</v>
      </c>
      <c r="L1982" s="451"/>
      <c r="M1982" s="23">
        <f>K1982*12*I1969</f>
        <v>350.68799999999999</v>
      </c>
    </row>
    <row r="1983" spans="1:13">
      <c r="A1983" s="8" t="s">
        <v>25</v>
      </c>
      <c r="H1983" s="10"/>
      <c r="J1983" s="10"/>
      <c r="L1983" s="10"/>
      <c r="M1983" s="23"/>
    </row>
    <row r="1984" spans="1:13">
      <c r="A1984" s="8" t="s">
        <v>179</v>
      </c>
      <c r="H1984" s="10"/>
      <c r="I1984" t="s">
        <v>176</v>
      </c>
      <c r="J1984" s="10"/>
      <c r="K1984" s="450">
        <v>0.42</v>
      </c>
      <c r="L1984" s="451"/>
      <c r="M1984" s="23">
        <f>K1984*12*I1969</f>
        <v>1841.1120000000001</v>
      </c>
    </row>
    <row r="1985" spans="1:13">
      <c r="A1985" s="8" t="s">
        <v>69</v>
      </c>
      <c r="H1985" s="10"/>
      <c r="I1985" t="s">
        <v>80</v>
      </c>
      <c r="J1985" s="10"/>
      <c r="L1985" s="10"/>
      <c r="M1985" s="23"/>
    </row>
    <row r="1986" spans="1:13">
      <c r="A1986" s="8" t="s">
        <v>73</v>
      </c>
      <c r="H1986" s="10"/>
      <c r="I1986" t="s">
        <v>26</v>
      </c>
      <c r="J1986" s="10"/>
      <c r="K1986" s="450">
        <v>0.04</v>
      </c>
      <c r="L1986" s="451"/>
      <c r="M1986" s="23">
        <f>K1986*12*I1969</f>
        <v>175.34399999999999</v>
      </c>
    </row>
    <row r="1987" spans="1:13">
      <c r="A1987" s="459" t="s">
        <v>27</v>
      </c>
      <c r="B1987" s="460"/>
      <c r="C1987" s="460"/>
      <c r="D1987" s="460"/>
      <c r="E1987" s="460"/>
      <c r="F1987" s="460"/>
      <c r="G1987" s="460"/>
      <c r="H1987" s="461"/>
      <c r="J1987" s="10"/>
      <c r="K1987" s="462">
        <f>K1988+K1989+K1990</f>
        <v>0.79</v>
      </c>
      <c r="L1987" s="463"/>
      <c r="M1987" s="33">
        <f>M1988+M1989+M1990</f>
        <v>3463.0440000000003</v>
      </c>
    </row>
    <row r="1988" spans="1:13">
      <c r="A1988" s="8" t="s">
        <v>74</v>
      </c>
      <c r="H1988" s="10"/>
      <c r="I1988" t="s">
        <v>24</v>
      </c>
      <c r="J1988" s="10"/>
      <c r="K1988" s="450">
        <v>0.27</v>
      </c>
      <c r="L1988" s="451"/>
      <c r="M1988" s="23">
        <f>K1988*12*I1969</f>
        <v>1183.5720000000001</v>
      </c>
    </row>
    <row r="1989" spans="1:13">
      <c r="A1989" s="8" t="s">
        <v>180</v>
      </c>
      <c r="H1989" s="10"/>
      <c r="I1989" t="s">
        <v>81</v>
      </c>
      <c r="J1989" s="10"/>
      <c r="K1989" s="450">
        <v>0.06</v>
      </c>
      <c r="L1989" s="451"/>
      <c r="M1989" s="23">
        <f>K1989*12*I1969</f>
        <v>263.01600000000002</v>
      </c>
    </row>
    <row r="1990" spans="1:13">
      <c r="A1990" s="8" t="s">
        <v>76</v>
      </c>
      <c r="H1990" s="10"/>
      <c r="I1990" t="s">
        <v>22</v>
      </c>
      <c r="J1990" s="10"/>
      <c r="K1990" s="450">
        <v>0.46</v>
      </c>
      <c r="L1990" s="451"/>
      <c r="M1990" s="23">
        <f>K1990*12*I1969</f>
        <v>2016.4560000000001</v>
      </c>
    </row>
    <row r="1991" spans="1:13" ht="15.75">
      <c r="A1991" s="438" t="s">
        <v>28</v>
      </c>
      <c r="B1991" s="439"/>
      <c r="C1991" s="439"/>
      <c r="D1991" s="439"/>
      <c r="E1991" s="439"/>
      <c r="F1991" s="439"/>
      <c r="G1991" s="439"/>
      <c r="H1991" s="440"/>
      <c r="I1991" s="34"/>
      <c r="J1991" s="29"/>
      <c r="K1991" s="486">
        <f>K1992+K1993+K1995+K1997+K1998</f>
        <v>2.1599999999999993</v>
      </c>
      <c r="L1991" s="487"/>
      <c r="M1991" s="35">
        <f>M1992+M1993+M1995+M1997+M1998</f>
        <v>9468.5759999999991</v>
      </c>
    </row>
    <row r="1992" spans="1:13">
      <c r="A1992" s="36" t="s">
        <v>56</v>
      </c>
      <c r="B1992" s="37"/>
      <c r="C1992" s="38"/>
      <c r="D1992" s="38"/>
      <c r="E1992" s="38"/>
      <c r="F1992" s="38"/>
      <c r="G1992" s="38"/>
      <c r="H1992" s="10"/>
      <c r="I1992" s="434" t="s">
        <v>30</v>
      </c>
      <c r="J1992" s="435"/>
      <c r="K1992" s="457">
        <v>0.59</v>
      </c>
      <c r="L1992" s="458"/>
      <c r="M1992" s="23">
        <f>K1992*12*I1969</f>
        <v>2586.3240000000001</v>
      </c>
    </row>
    <row r="1993" spans="1:13">
      <c r="A1993" s="36" t="s">
        <v>31</v>
      </c>
      <c r="B1993" s="37"/>
      <c r="C1993" s="38"/>
      <c r="D1993" s="38"/>
      <c r="E1993" s="38"/>
      <c r="F1993" s="38"/>
      <c r="G1993" s="38"/>
      <c r="H1993" s="10"/>
      <c r="I1993" s="434" t="s">
        <v>57</v>
      </c>
      <c r="J1993" s="435"/>
      <c r="K1993" s="448">
        <v>1.4</v>
      </c>
      <c r="L1993" s="449"/>
      <c r="M1993" s="23">
        <f>K1993*12*I1969</f>
        <v>6137.0399999999991</v>
      </c>
    </row>
    <row r="1994" spans="1:13">
      <c r="A1994" s="36" t="s">
        <v>33</v>
      </c>
      <c r="B1994" s="37"/>
      <c r="C1994" s="38"/>
      <c r="D1994" s="38"/>
      <c r="E1994" s="38"/>
      <c r="F1994" s="38"/>
      <c r="G1994" s="38"/>
      <c r="H1994" s="10"/>
      <c r="I1994" s="39"/>
      <c r="J1994" s="12"/>
      <c r="K1994" s="163"/>
      <c r="L1994" s="146"/>
      <c r="M1994" s="23"/>
    </row>
    <row r="1995" spans="1:13">
      <c r="A1995" s="36" t="s">
        <v>34</v>
      </c>
      <c r="B1995" s="37"/>
      <c r="C1995" s="38"/>
      <c r="D1995" s="38"/>
      <c r="E1995" s="38"/>
      <c r="F1995" s="38"/>
      <c r="G1995" s="38"/>
      <c r="H1995" s="10"/>
      <c r="I1995" s="434" t="s">
        <v>35</v>
      </c>
      <c r="J1995" s="435"/>
      <c r="K1995" s="448">
        <v>0.11</v>
      </c>
      <c r="L1995" s="449"/>
      <c r="M1995" s="23">
        <f>K1995*12*I1969</f>
        <v>482.19600000000003</v>
      </c>
    </row>
    <row r="1996" spans="1:13">
      <c r="A1996" s="36" t="s">
        <v>36</v>
      </c>
      <c r="B1996" s="37"/>
      <c r="C1996" s="38"/>
      <c r="D1996" s="38"/>
      <c r="E1996" s="38"/>
      <c r="F1996" s="38"/>
      <c r="G1996" s="38"/>
      <c r="H1996" s="10"/>
      <c r="I1996" s="39"/>
      <c r="J1996" s="12"/>
      <c r="K1996" s="163"/>
      <c r="L1996" s="146"/>
      <c r="M1996" s="23"/>
    </row>
    <row r="1997" spans="1:13">
      <c r="A1997" s="36" t="s">
        <v>37</v>
      </c>
      <c r="B1997" s="37"/>
      <c r="C1997" s="38"/>
      <c r="D1997" s="38"/>
      <c r="E1997" s="38"/>
      <c r="F1997" s="38"/>
      <c r="G1997" s="38"/>
      <c r="H1997" s="10"/>
      <c r="I1997" s="434" t="s">
        <v>19</v>
      </c>
      <c r="J1997" s="435"/>
      <c r="K1997" s="448">
        <v>0.03</v>
      </c>
      <c r="L1997" s="449"/>
      <c r="M1997" s="23">
        <f>K1997*12*I1969</f>
        <v>131.50800000000001</v>
      </c>
    </row>
    <row r="1998" spans="1:13">
      <c r="A1998" s="42" t="s">
        <v>168</v>
      </c>
      <c r="B1998" s="37"/>
      <c r="C1998" s="38"/>
      <c r="D1998" s="38"/>
      <c r="E1998" s="38"/>
      <c r="F1998" s="38"/>
      <c r="G1998" s="38"/>
      <c r="H1998" s="10"/>
      <c r="I1998" s="434" t="s">
        <v>19</v>
      </c>
      <c r="J1998" s="435"/>
      <c r="K1998" s="436">
        <v>0.03</v>
      </c>
      <c r="L1998" s="437"/>
      <c r="M1998" s="21">
        <f>K1998*12*I1969</f>
        <v>131.50800000000001</v>
      </c>
    </row>
    <row r="1999" spans="1:13" ht="15.75">
      <c r="A1999" s="438" t="s">
        <v>169</v>
      </c>
      <c r="B1999" s="439"/>
      <c r="C1999" s="439"/>
      <c r="D1999" s="439"/>
      <c r="E1999" s="439"/>
      <c r="F1999" s="439"/>
      <c r="G1999" s="439"/>
      <c r="H1999" s="440"/>
      <c r="I1999" s="198" t="s">
        <v>55</v>
      </c>
      <c r="J1999" s="29"/>
      <c r="K1999" s="441">
        <v>0.17</v>
      </c>
      <c r="L1999" s="442"/>
      <c r="M1999" s="35">
        <f>K1999*12*I1969</f>
        <v>745.21199999999999</v>
      </c>
    </row>
    <row r="2000" spans="1:13" ht="16.5" thickBot="1">
      <c r="A2000" s="443" t="s">
        <v>39</v>
      </c>
      <c r="B2000" s="444"/>
      <c r="C2000" s="444"/>
      <c r="D2000" s="444"/>
      <c r="E2000" s="444"/>
      <c r="F2000" s="444"/>
      <c r="G2000" s="444"/>
      <c r="H2000" s="445"/>
      <c r="I2000" s="2"/>
      <c r="J2000" s="4"/>
      <c r="K2000" s="446">
        <f>2.5+3.1</f>
        <v>5.6</v>
      </c>
      <c r="L2000" s="447"/>
      <c r="M2000" s="48">
        <f>K2000*12*I1969</f>
        <v>24548.159999999996</v>
      </c>
    </row>
    <row r="2001" spans="1:13" ht="15.75" thickBot="1">
      <c r="A2001" s="424" t="s">
        <v>40</v>
      </c>
      <c r="B2001" s="425"/>
      <c r="C2001" s="425"/>
      <c r="D2001" s="425"/>
      <c r="E2001" s="425"/>
      <c r="F2001" s="425"/>
      <c r="G2001" s="425"/>
      <c r="H2001" s="426"/>
      <c r="I2001" s="199"/>
      <c r="J2001" s="200"/>
      <c r="K2001" s="427">
        <f>K1971+K1972+K1976+K1979+K1999+K1991+K2000</f>
        <v>20.9</v>
      </c>
      <c r="L2001" s="428"/>
      <c r="M2001" s="106">
        <f>M1969+M1976+M1979+M1991+M1999+M2000</f>
        <v>91617.239999999991</v>
      </c>
    </row>
    <row r="2002" spans="1:13" ht="15.75" thickBot="1">
      <c r="A2002" s="134" t="s">
        <v>77</v>
      </c>
      <c r="B2002" s="135"/>
      <c r="C2002" s="135"/>
      <c r="D2002" s="135"/>
      <c r="E2002" s="135"/>
      <c r="F2002" s="135"/>
      <c r="G2002" s="135"/>
      <c r="H2002" s="136"/>
      <c r="I2002" s="199"/>
      <c r="J2002" s="200"/>
      <c r="K2002" s="427">
        <v>22.46</v>
      </c>
      <c r="L2002" s="428"/>
      <c r="M2002" s="106">
        <f>M2003+M2004</f>
        <v>98455.656000000003</v>
      </c>
    </row>
    <row r="2003" spans="1:13">
      <c r="A2003" s="429" t="s">
        <v>78</v>
      </c>
      <c r="B2003" s="430"/>
      <c r="C2003" s="430"/>
      <c r="D2003" s="430"/>
      <c r="E2003" s="430"/>
      <c r="F2003" s="430"/>
      <c r="G2003" s="430"/>
      <c r="H2003" s="431"/>
      <c r="I2003" s="78"/>
      <c r="J2003" s="105"/>
      <c r="K2003" s="488">
        <v>18.34</v>
      </c>
      <c r="L2003" s="489"/>
      <c r="M2003" s="80">
        <f>K2003*12*I1969</f>
        <v>80395.224000000002</v>
      </c>
    </row>
    <row r="2004" spans="1:13" ht="15.75" thickBot="1">
      <c r="A2004" s="191" t="s">
        <v>79</v>
      </c>
      <c r="B2004" s="192"/>
      <c r="C2004" s="192"/>
      <c r="D2004" s="192"/>
      <c r="E2004" s="192"/>
      <c r="F2004" s="192"/>
      <c r="G2004" s="192"/>
      <c r="H2004" s="193"/>
      <c r="I2004" s="201"/>
      <c r="J2004" s="202"/>
      <c r="K2004" s="490">
        <v>4.12</v>
      </c>
      <c r="L2004" s="491"/>
      <c r="M2004" s="86">
        <f>K2004*12*I1969</f>
        <v>18060.432000000001</v>
      </c>
    </row>
    <row r="2005" spans="1:13" ht="15.75">
      <c r="A2005" s="150" t="s">
        <v>45</v>
      </c>
      <c r="B2005" s="151"/>
      <c r="C2005" s="151"/>
      <c r="D2005" s="151"/>
      <c r="E2005" s="151"/>
      <c r="F2005" s="151"/>
      <c r="G2005" s="151"/>
      <c r="H2005" s="152"/>
      <c r="I2005" s="15"/>
      <c r="J2005" s="16"/>
      <c r="K2005" s="455">
        <v>0.12</v>
      </c>
      <c r="L2005" s="456"/>
      <c r="M2005" s="21">
        <f>K2005*12*I1969</f>
        <v>526.03200000000004</v>
      </c>
    </row>
    <row r="2006" spans="1:13" ht="16.5" thickBot="1">
      <c r="A2006" s="137" t="s">
        <v>46</v>
      </c>
      <c r="B2006" s="138"/>
      <c r="C2006" s="138"/>
      <c r="D2006" s="138"/>
      <c r="E2006" s="138"/>
      <c r="F2006" s="138"/>
      <c r="G2006" s="138"/>
      <c r="H2006" s="139"/>
      <c r="I2006" s="3"/>
      <c r="J2006" s="4"/>
      <c r="K2006" s="446">
        <v>0.4</v>
      </c>
      <c r="L2006" s="447"/>
      <c r="M2006" s="23">
        <f>K2006*12*I1969</f>
        <v>1753.4400000000003</v>
      </c>
    </row>
    <row r="2007" spans="1:13" ht="15.75" thickBot="1">
      <c r="A2007" s="424" t="s">
        <v>47</v>
      </c>
      <c r="B2007" s="425"/>
      <c r="C2007" s="425"/>
      <c r="D2007" s="425"/>
      <c r="E2007" s="425"/>
      <c r="F2007" s="425"/>
      <c r="G2007" s="425"/>
      <c r="H2007" s="426"/>
      <c r="I2007" s="199"/>
      <c r="J2007" s="200"/>
      <c r="K2007" s="427">
        <f>K2001+K2003+K2005+K2006+K2004</f>
        <v>43.879999999999988</v>
      </c>
      <c r="L2007" s="428"/>
      <c r="M2007" s="106">
        <f>M2001+M2003+M2005+M2006+M2004</f>
        <v>192352.36799999999</v>
      </c>
    </row>
    <row r="2008" spans="1:13">
      <c r="M2008" s="1"/>
    </row>
    <row r="2009" spans="1:13">
      <c r="A2009" s="481" t="s">
        <v>0</v>
      </c>
      <c r="B2009" s="481"/>
      <c r="C2009" s="481"/>
      <c r="D2009" s="481"/>
      <c r="E2009" s="481"/>
      <c r="F2009" s="481"/>
      <c r="G2009" s="481"/>
      <c r="H2009" s="481"/>
      <c r="I2009" s="481"/>
      <c r="J2009" s="481"/>
      <c r="K2009" s="481"/>
      <c r="L2009" s="481"/>
      <c r="M2009" s="1"/>
    </row>
    <row r="2010" spans="1:13">
      <c r="A2010" s="482" t="s">
        <v>1</v>
      </c>
      <c r="B2010" s="482"/>
      <c r="C2010" s="482"/>
      <c r="D2010" s="482"/>
      <c r="E2010" s="482"/>
      <c r="F2010" s="482"/>
      <c r="G2010" s="482"/>
      <c r="H2010" s="482"/>
      <c r="I2010" s="482"/>
      <c r="J2010" s="482"/>
      <c r="K2010" s="482"/>
      <c r="L2010" s="482"/>
      <c r="M2010" s="482"/>
    </row>
    <row r="2011" spans="1:13">
      <c r="A2011" s="483" t="s">
        <v>235</v>
      </c>
      <c r="B2011" s="483"/>
      <c r="C2011" s="483"/>
      <c r="D2011" s="483"/>
      <c r="E2011" s="483"/>
      <c r="F2011" s="483"/>
      <c r="G2011" s="483"/>
      <c r="H2011" s="483"/>
      <c r="I2011" s="483"/>
      <c r="J2011" s="483"/>
      <c r="K2011" s="483"/>
      <c r="L2011" s="483"/>
      <c r="M2011" s="483"/>
    </row>
    <row r="2012" spans="1:13">
      <c r="A2012" s="2"/>
      <c r="B2012" s="3"/>
      <c r="C2012" s="3" t="s">
        <v>2</v>
      </c>
      <c r="D2012" s="3"/>
      <c r="E2012" s="3"/>
      <c r="F2012" s="3"/>
      <c r="G2012" s="3"/>
      <c r="H2012" s="4"/>
      <c r="I2012" s="3" t="s">
        <v>3</v>
      </c>
      <c r="J2012" s="4"/>
      <c r="K2012" s="5" t="s">
        <v>4</v>
      </c>
      <c r="L2012" s="6"/>
      <c r="M2012" s="7"/>
    </row>
    <row r="2013" spans="1:13">
      <c r="A2013" s="8"/>
      <c r="B2013" s="9"/>
      <c r="C2013" s="9"/>
      <c r="D2013" s="9"/>
      <c r="E2013" s="9"/>
      <c r="F2013" s="9"/>
      <c r="G2013" s="9"/>
      <c r="H2013" s="10"/>
      <c r="I2013" s="9"/>
      <c r="J2013" s="10"/>
      <c r="K2013" s="11" t="s">
        <v>5</v>
      </c>
      <c r="L2013" s="12"/>
      <c r="M2013" s="13" t="s">
        <v>6</v>
      </c>
    </row>
    <row r="2014" spans="1:13">
      <c r="A2014" s="14"/>
      <c r="B2014" s="15"/>
      <c r="C2014" s="15"/>
      <c r="D2014" s="15"/>
      <c r="E2014" s="15"/>
      <c r="F2014" s="15"/>
      <c r="G2014" s="15"/>
      <c r="H2014" s="16"/>
      <c r="I2014" s="472" t="s">
        <v>7</v>
      </c>
      <c r="J2014" s="473"/>
      <c r="K2014" s="15" t="s">
        <v>8</v>
      </c>
      <c r="L2014" s="16"/>
      <c r="M2014" s="17" t="s">
        <v>9</v>
      </c>
    </row>
    <row r="2015" spans="1:13">
      <c r="A2015" s="474" t="s">
        <v>159</v>
      </c>
      <c r="B2015" s="475"/>
      <c r="C2015" s="475"/>
      <c r="D2015" s="475"/>
      <c r="E2015" s="475"/>
      <c r="F2015" s="475"/>
      <c r="G2015" s="475"/>
      <c r="H2015" s="476"/>
      <c r="I2015" s="477">
        <v>274.5</v>
      </c>
      <c r="J2015" s="478"/>
      <c r="K2015" s="479">
        <f>K2017+K2018</f>
        <v>9.75</v>
      </c>
      <c r="L2015" s="506"/>
      <c r="M2015" s="21">
        <f>M2017+M2018</f>
        <v>32116.5</v>
      </c>
    </row>
    <row r="2016" spans="1:13">
      <c r="A2016" s="22" t="s">
        <v>10</v>
      </c>
      <c r="F2016" s="9"/>
      <c r="H2016" s="10"/>
      <c r="J2016" s="10"/>
      <c r="L2016" s="10"/>
      <c r="M2016" s="23"/>
    </row>
    <row r="2017" spans="1:13">
      <c r="A2017" s="22" t="s">
        <v>11</v>
      </c>
      <c r="F2017" s="9"/>
      <c r="H2017" s="10"/>
      <c r="J2017" s="10"/>
      <c r="K2017" s="450">
        <v>5.36</v>
      </c>
      <c r="L2017" s="451"/>
      <c r="M2017" s="23">
        <f>K2017*I2015*12</f>
        <v>17655.840000000004</v>
      </c>
    </row>
    <row r="2018" spans="1:13">
      <c r="A2018" s="22" t="s">
        <v>12</v>
      </c>
      <c r="B2018" s="24"/>
      <c r="C2018" s="24"/>
      <c r="D2018" s="24"/>
      <c r="E2018" s="24"/>
      <c r="F2018" s="25"/>
      <c r="G2018" s="24"/>
      <c r="H2018" s="26"/>
      <c r="J2018" s="10"/>
      <c r="K2018" s="450">
        <v>4.3899999999999997</v>
      </c>
      <c r="L2018" s="451"/>
      <c r="M2018" s="23">
        <f>K2018*I2015*12</f>
        <v>14460.659999999998</v>
      </c>
    </row>
    <row r="2019" spans="1:13">
      <c r="A2019" s="131"/>
      <c r="B2019" s="47"/>
      <c r="C2019" s="47"/>
      <c r="D2019" s="47"/>
      <c r="E2019" s="47"/>
      <c r="F2019" s="47"/>
      <c r="G2019" s="47"/>
      <c r="H2019" s="27"/>
      <c r="I2019" s="15"/>
      <c r="J2019" s="16"/>
      <c r="K2019" s="15"/>
      <c r="L2019" s="16"/>
      <c r="M2019" s="21"/>
    </row>
    <row r="2020" spans="1:13">
      <c r="A2020" s="464" t="s">
        <v>13</v>
      </c>
      <c r="B2020" s="465"/>
      <c r="C2020" s="465"/>
      <c r="D2020" s="465"/>
      <c r="E2020" s="465"/>
      <c r="F2020" s="465"/>
      <c r="G2020" s="465"/>
      <c r="H2020" s="466"/>
      <c r="I2020" s="89" t="s">
        <v>14</v>
      </c>
      <c r="J2020" s="88"/>
      <c r="K2020" s="9"/>
      <c r="L2020" s="10"/>
      <c r="M2020" s="23"/>
    </row>
    <row r="2021" spans="1:13">
      <c r="A2021" s="8"/>
      <c r="B2021" s="9"/>
      <c r="C2021" s="9"/>
      <c r="D2021" s="9"/>
      <c r="E2021" s="9"/>
      <c r="F2021" s="9"/>
      <c r="G2021" s="9"/>
      <c r="H2021" s="10"/>
      <c r="I2021" s="89" t="s">
        <v>15</v>
      </c>
      <c r="J2021" s="88"/>
      <c r="K2021" s="9"/>
      <c r="L2021" s="10"/>
      <c r="M2021" s="23"/>
    </row>
    <row r="2022" spans="1:13">
      <c r="A2022" s="8"/>
      <c r="B2022" s="9"/>
      <c r="C2022" s="9"/>
      <c r="D2022" s="9"/>
      <c r="E2022" s="9"/>
      <c r="F2022" s="9"/>
      <c r="G2022" s="9"/>
      <c r="H2022" s="10"/>
      <c r="I2022" s="89" t="s">
        <v>16</v>
      </c>
      <c r="J2022" s="88"/>
      <c r="K2022" s="462">
        <v>1.31</v>
      </c>
      <c r="L2022" s="463"/>
      <c r="M2022" s="23">
        <f>K2022*12*I2015</f>
        <v>4315.1400000000003</v>
      </c>
    </row>
    <row r="2023" spans="1:13">
      <c r="A2023" s="8"/>
      <c r="B2023" s="9"/>
      <c r="C2023" s="9"/>
      <c r="D2023" s="9"/>
      <c r="E2023" s="9"/>
      <c r="F2023" s="9"/>
      <c r="G2023" s="9"/>
      <c r="H2023" s="10"/>
      <c r="I2023" s="89" t="s">
        <v>17</v>
      </c>
      <c r="J2023" s="88"/>
      <c r="K2023" s="9"/>
      <c r="L2023" s="10"/>
      <c r="M2023" s="23"/>
    </row>
    <row r="2024" spans="1:13">
      <c r="A2024" s="14"/>
      <c r="B2024" s="15"/>
      <c r="C2024" s="15"/>
      <c r="D2024" s="15"/>
      <c r="E2024" s="15"/>
      <c r="F2024" s="15"/>
      <c r="G2024" s="15"/>
      <c r="H2024" s="16"/>
      <c r="I2024" s="90" t="s">
        <v>18</v>
      </c>
      <c r="J2024" s="91"/>
      <c r="K2024" s="15"/>
      <c r="L2024" s="16"/>
      <c r="M2024" s="21"/>
    </row>
    <row r="2025" spans="1:13" ht="15.75">
      <c r="A2025" s="438" t="s">
        <v>28</v>
      </c>
      <c r="B2025" s="439"/>
      <c r="C2025" s="439"/>
      <c r="D2025" s="439"/>
      <c r="E2025" s="439"/>
      <c r="F2025" s="439"/>
      <c r="G2025" s="439"/>
      <c r="H2025" s="440"/>
      <c r="I2025" s="34"/>
      <c r="J2025" s="29"/>
      <c r="K2025" s="486">
        <f>K2026+K2027+K2029+K2031+K2032</f>
        <v>2.1599999999999993</v>
      </c>
      <c r="L2025" s="487"/>
      <c r="M2025" s="35">
        <f>M2026+M2027+M2029+M2031+M2032</f>
        <v>7115.0399999999991</v>
      </c>
    </row>
    <row r="2026" spans="1:13">
      <c r="A2026" s="36" t="s">
        <v>56</v>
      </c>
      <c r="B2026" s="37"/>
      <c r="C2026" s="38"/>
      <c r="D2026" s="38"/>
      <c r="E2026" s="38"/>
      <c r="F2026" s="38"/>
      <c r="G2026" s="38"/>
      <c r="H2026" s="10"/>
      <c r="I2026" s="434" t="s">
        <v>30</v>
      </c>
      <c r="J2026" s="435"/>
      <c r="K2026" s="457">
        <v>0.59</v>
      </c>
      <c r="L2026" s="458"/>
      <c r="M2026" s="23">
        <f>K2026*12*I2015</f>
        <v>1943.46</v>
      </c>
    </row>
    <row r="2027" spans="1:13">
      <c r="A2027" s="36" t="s">
        <v>31</v>
      </c>
      <c r="B2027" s="37"/>
      <c r="C2027" s="38"/>
      <c r="D2027" s="38"/>
      <c r="E2027" s="38"/>
      <c r="F2027" s="38"/>
      <c r="G2027" s="38"/>
      <c r="H2027" s="10"/>
      <c r="I2027" s="434" t="s">
        <v>57</v>
      </c>
      <c r="J2027" s="435"/>
      <c r="K2027" s="448">
        <v>1.4</v>
      </c>
      <c r="L2027" s="449"/>
      <c r="M2027" s="23">
        <f>K2027*12*I2015</f>
        <v>4611.5999999999995</v>
      </c>
    </row>
    <row r="2028" spans="1:13">
      <c r="A2028" s="36" t="s">
        <v>33</v>
      </c>
      <c r="B2028" s="37"/>
      <c r="C2028" s="38"/>
      <c r="D2028" s="38"/>
      <c r="E2028" s="38"/>
      <c r="F2028" s="38"/>
      <c r="G2028" s="38"/>
      <c r="H2028" s="10"/>
      <c r="I2028" s="39"/>
      <c r="J2028" s="12"/>
      <c r="K2028" s="163"/>
      <c r="L2028" s="146"/>
      <c r="M2028" s="23"/>
    </row>
    <row r="2029" spans="1:13">
      <c r="A2029" s="36" t="s">
        <v>34</v>
      </c>
      <c r="B2029" s="37"/>
      <c r="C2029" s="38"/>
      <c r="D2029" s="38"/>
      <c r="E2029" s="38"/>
      <c r="F2029" s="38"/>
      <c r="G2029" s="38"/>
      <c r="H2029" s="10"/>
      <c r="I2029" s="434" t="s">
        <v>35</v>
      </c>
      <c r="J2029" s="435"/>
      <c r="K2029" s="448">
        <v>0.11</v>
      </c>
      <c r="L2029" s="449"/>
      <c r="M2029" s="23">
        <f>K2029*12*I2015</f>
        <v>362.34000000000003</v>
      </c>
    </row>
    <row r="2030" spans="1:13">
      <c r="A2030" s="36" t="s">
        <v>36</v>
      </c>
      <c r="B2030" s="37"/>
      <c r="C2030" s="38"/>
      <c r="D2030" s="38"/>
      <c r="E2030" s="38"/>
      <c r="F2030" s="38"/>
      <c r="G2030" s="38"/>
      <c r="H2030" s="10"/>
      <c r="I2030" s="39"/>
      <c r="J2030" s="12"/>
      <c r="K2030" s="163"/>
      <c r="L2030" s="146"/>
      <c r="M2030" s="23"/>
    </row>
    <row r="2031" spans="1:13">
      <c r="A2031" s="36" t="s">
        <v>37</v>
      </c>
      <c r="B2031" s="37"/>
      <c r="C2031" s="38"/>
      <c r="D2031" s="38"/>
      <c r="E2031" s="38"/>
      <c r="F2031" s="38"/>
      <c r="G2031" s="38"/>
      <c r="H2031" s="10"/>
      <c r="I2031" s="434" t="s">
        <v>19</v>
      </c>
      <c r="J2031" s="435"/>
      <c r="K2031" s="448">
        <v>0.03</v>
      </c>
      <c r="L2031" s="449"/>
      <c r="M2031" s="23">
        <f>K2031*12*I2015</f>
        <v>98.82</v>
      </c>
    </row>
    <row r="2032" spans="1:13">
      <c r="A2032" s="42" t="s">
        <v>168</v>
      </c>
      <c r="B2032" s="37"/>
      <c r="C2032" s="38"/>
      <c r="D2032" s="38"/>
      <c r="E2032" s="38"/>
      <c r="F2032" s="38"/>
      <c r="G2032" s="38"/>
      <c r="H2032" s="10"/>
      <c r="I2032" s="434" t="s">
        <v>19</v>
      </c>
      <c r="J2032" s="435"/>
      <c r="K2032" s="436">
        <v>0.03</v>
      </c>
      <c r="L2032" s="437"/>
      <c r="M2032" s="21">
        <f>K2032*12*I2015</f>
        <v>98.82</v>
      </c>
    </row>
    <row r="2033" spans="1:13" ht="15.75">
      <c r="A2033" s="438" t="s">
        <v>169</v>
      </c>
      <c r="B2033" s="439"/>
      <c r="C2033" s="439"/>
      <c r="D2033" s="439"/>
      <c r="E2033" s="439"/>
      <c r="F2033" s="439"/>
      <c r="G2033" s="439"/>
      <c r="H2033" s="440"/>
      <c r="I2033" s="198" t="s">
        <v>55</v>
      </c>
      <c r="J2033" s="29"/>
      <c r="K2033" s="441">
        <v>0.17</v>
      </c>
      <c r="L2033" s="442"/>
      <c r="M2033" s="35">
        <f>K2033*12*I2015</f>
        <v>559.98</v>
      </c>
    </row>
    <row r="2034" spans="1:13" ht="16.5" thickBot="1">
      <c r="A2034" s="443" t="s">
        <v>39</v>
      </c>
      <c r="B2034" s="444"/>
      <c r="C2034" s="444"/>
      <c r="D2034" s="444"/>
      <c r="E2034" s="444"/>
      <c r="F2034" s="444"/>
      <c r="G2034" s="444"/>
      <c r="H2034" s="445"/>
      <c r="I2034" s="2"/>
      <c r="J2034" s="4"/>
      <c r="K2034" s="446">
        <f>2.5+3.1</f>
        <v>5.6</v>
      </c>
      <c r="L2034" s="447"/>
      <c r="M2034" s="48">
        <f>K2034*12*I2015</f>
        <v>18446.399999999998</v>
      </c>
    </row>
    <row r="2035" spans="1:13" ht="15.75" thickBot="1">
      <c r="A2035" s="424" t="s">
        <v>40</v>
      </c>
      <c r="B2035" s="425"/>
      <c r="C2035" s="425"/>
      <c r="D2035" s="425"/>
      <c r="E2035" s="425"/>
      <c r="F2035" s="425"/>
      <c r="G2035" s="425"/>
      <c r="H2035" s="426"/>
      <c r="I2035" s="199"/>
      <c r="J2035" s="200"/>
      <c r="K2035" s="427">
        <f>K2017+K2018+K2022+K2033+K2025+K2034</f>
        <v>18.990000000000002</v>
      </c>
      <c r="L2035" s="428"/>
      <c r="M2035" s="106">
        <f>M2015+M2022+M2025+M2033+M2034</f>
        <v>62553.06</v>
      </c>
    </row>
    <row r="2036" spans="1:13" ht="15.75" thickBot="1">
      <c r="A2036" s="134" t="s">
        <v>77</v>
      </c>
      <c r="B2036" s="135"/>
      <c r="C2036" s="135"/>
      <c r="D2036" s="135"/>
      <c r="E2036" s="135"/>
      <c r="F2036" s="135"/>
      <c r="G2036" s="135"/>
      <c r="H2036" s="136"/>
      <c r="I2036" s="199"/>
      <c r="J2036" s="200"/>
      <c r="K2036" s="427">
        <v>15.55</v>
      </c>
      <c r="L2036" s="428"/>
      <c r="M2036" s="106">
        <f>M2037+M2038</f>
        <v>51221.7</v>
      </c>
    </row>
    <row r="2037" spans="1:13">
      <c r="A2037" s="429" t="s">
        <v>78</v>
      </c>
      <c r="B2037" s="430"/>
      <c r="C2037" s="430"/>
      <c r="D2037" s="430"/>
      <c r="E2037" s="430"/>
      <c r="F2037" s="430"/>
      <c r="G2037" s="430"/>
      <c r="H2037" s="431"/>
      <c r="I2037" s="78"/>
      <c r="J2037" s="105"/>
      <c r="K2037" s="488">
        <v>12.7</v>
      </c>
      <c r="L2037" s="489"/>
      <c r="M2037" s="80">
        <f>K2037*12*I2015</f>
        <v>41833.799999999996</v>
      </c>
    </row>
    <row r="2038" spans="1:13" ht="15.75" thickBot="1">
      <c r="A2038" s="191" t="s">
        <v>79</v>
      </c>
      <c r="B2038" s="192"/>
      <c r="C2038" s="192"/>
      <c r="D2038" s="192"/>
      <c r="E2038" s="192"/>
      <c r="F2038" s="192"/>
      <c r="G2038" s="192"/>
      <c r="H2038" s="193"/>
      <c r="I2038" s="201"/>
      <c r="J2038" s="202"/>
      <c r="K2038" s="490">
        <v>2.85</v>
      </c>
      <c r="L2038" s="491"/>
      <c r="M2038" s="86">
        <f>K2038*12*I2015</f>
        <v>9387.9000000000015</v>
      </c>
    </row>
    <row r="2039" spans="1:13" ht="15.75">
      <c r="A2039" s="150" t="s">
        <v>45</v>
      </c>
      <c r="B2039" s="151"/>
      <c r="C2039" s="151"/>
      <c r="D2039" s="151"/>
      <c r="E2039" s="151"/>
      <c r="F2039" s="151"/>
      <c r="G2039" s="151"/>
      <c r="H2039" s="152"/>
      <c r="I2039" s="15"/>
      <c r="J2039" s="16"/>
      <c r="K2039" s="455">
        <v>0.09</v>
      </c>
      <c r="L2039" s="456"/>
      <c r="M2039" s="21">
        <f>K2039*12*I2015</f>
        <v>296.46000000000004</v>
      </c>
    </row>
    <row r="2040" spans="1:13" ht="16.5" thickBot="1">
      <c r="A2040" s="137" t="s">
        <v>46</v>
      </c>
      <c r="B2040" s="138"/>
      <c r="C2040" s="138"/>
      <c r="D2040" s="138"/>
      <c r="E2040" s="138"/>
      <c r="F2040" s="138"/>
      <c r="G2040" s="138"/>
      <c r="H2040" s="139"/>
      <c r="I2040" s="3"/>
      <c r="J2040" s="4"/>
      <c r="K2040" s="446">
        <v>0.22</v>
      </c>
      <c r="L2040" s="447"/>
      <c r="M2040" s="23">
        <f>K2040*12*I2015</f>
        <v>724.68000000000006</v>
      </c>
    </row>
    <row r="2041" spans="1:13" ht="15.75" thickBot="1">
      <c r="A2041" s="424" t="s">
        <v>47</v>
      </c>
      <c r="B2041" s="425"/>
      <c r="C2041" s="425"/>
      <c r="D2041" s="425"/>
      <c r="E2041" s="425"/>
      <c r="F2041" s="425"/>
      <c r="G2041" s="425"/>
      <c r="H2041" s="426"/>
      <c r="I2041" s="199"/>
      <c r="J2041" s="200"/>
      <c r="K2041" s="427">
        <f>K2035+K2037+K2039+K2040+K2038</f>
        <v>34.85</v>
      </c>
      <c r="L2041" s="428"/>
      <c r="M2041" s="106">
        <f>M2035+M2037+M2039+M2040+M2038</f>
        <v>114795.9</v>
      </c>
    </row>
    <row r="2042" spans="1:13">
      <c r="M2042" s="1"/>
    </row>
    <row r="2043" spans="1:13">
      <c r="A2043" s="481" t="s">
        <v>0</v>
      </c>
      <c r="B2043" s="481"/>
      <c r="C2043" s="481"/>
      <c r="D2043" s="481"/>
      <c r="E2043" s="481"/>
      <c r="F2043" s="481"/>
      <c r="G2043" s="481"/>
      <c r="H2043" s="481"/>
      <c r="I2043" s="481"/>
      <c r="J2043" s="481"/>
      <c r="K2043" s="481"/>
      <c r="L2043" s="481"/>
      <c r="M2043" s="1"/>
    </row>
    <row r="2044" spans="1:13">
      <c r="A2044" s="482" t="s">
        <v>1</v>
      </c>
      <c r="B2044" s="482"/>
      <c r="C2044" s="482"/>
      <c r="D2044" s="482"/>
      <c r="E2044" s="482"/>
      <c r="F2044" s="482"/>
      <c r="G2044" s="482"/>
      <c r="H2044" s="482"/>
      <c r="I2044" s="482"/>
      <c r="J2044" s="482"/>
      <c r="K2044" s="482"/>
      <c r="L2044" s="482"/>
      <c r="M2044" s="482"/>
    </row>
    <row r="2045" spans="1:13">
      <c r="A2045" s="483" t="s">
        <v>236</v>
      </c>
      <c r="B2045" s="483"/>
      <c r="C2045" s="483"/>
      <c r="D2045" s="483"/>
      <c r="E2045" s="483"/>
      <c r="F2045" s="483"/>
      <c r="G2045" s="483"/>
      <c r="H2045" s="483"/>
      <c r="I2045" s="483"/>
      <c r="J2045" s="483"/>
      <c r="K2045" s="483"/>
      <c r="L2045" s="483"/>
      <c r="M2045" s="483"/>
    </row>
    <row r="2046" spans="1:13">
      <c r="A2046" s="2"/>
      <c r="B2046" s="3"/>
      <c r="C2046" s="3" t="s">
        <v>2</v>
      </c>
      <c r="D2046" s="3"/>
      <c r="E2046" s="3"/>
      <c r="F2046" s="3"/>
      <c r="G2046" s="3"/>
      <c r="H2046" s="4"/>
      <c r="I2046" s="3" t="s">
        <v>3</v>
      </c>
      <c r="J2046" s="4"/>
      <c r="K2046" s="5" t="s">
        <v>4</v>
      </c>
      <c r="L2046" s="6"/>
      <c r="M2046" s="7"/>
    </row>
    <row r="2047" spans="1:13">
      <c r="A2047" s="8"/>
      <c r="B2047" s="9"/>
      <c r="C2047" s="9"/>
      <c r="D2047" s="9"/>
      <c r="E2047" s="9"/>
      <c r="F2047" s="9"/>
      <c r="G2047" s="9"/>
      <c r="H2047" s="10"/>
      <c r="I2047" s="9"/>
      <c r="J2047" s="10"/>
      <c r="K2047" s="11" t="s">
        <v>5</v>
      </c>
      <c r="L2047" s="12"/>
      <c r="M2047" s="13" t="s">
        <v>6</v>
      </c>
    </row>
    <row r="2048" spans="1:13">
      <c r="A2048" s="14"/>
      <c r="B2048" s="15"/>
      <c r="C2048" s="15"/>
      <c r="D2048" s="15"/>
      <c r="E2048" s="15"/>
      <c r="F2048" s="15"/>
      <c r="G2048" s="15"/>
      <c r="H2048" s="16"/>
      <c r="I2048" s="472" t="s">
        <v>7</v>
      </c>
      <c r="J2048" s="473"/>
      <c r="K2048" s="15" t="s">
        <v>8</v>
      </c>
      <c r="L2048" s="16"/>
      <c r="M2048" s="17" t="s">
        <v>9</v>
      </c>
    </row>
    <row r="2049" spans="1:13">
      <c r="A2049" s="474" t="s">
        <v>159</v>
      </c>
      <c r="B2049" s="475"/>
      <c r="C2049" s="475"/>
      <c r="D2049" s="475"/>
      <c r="E2049" s="475"/>
      <c r="F2049" s="475"/>
      <c r="G2049" s="475"/>
      <c r="H2049" s="476"/>
      <c r="I2049" s="477">
        <v>270.7</v>
      </c>
      <c r="J2049" s="478"/>
      <c r="K2049" s="479">
        <f>K2051+K2052</f>
        <v>9.75</v>
      </c>
      <c r="L2049" s="506"/>
      <c r="M2049" s="21">
        <f>M2051+M2052</f>
        <v>31671.899999999998</v>
      </c>
    </row>
    <row r="2050" spans="1:13">
      <c r="A2050" s="22" t="s">
        <v>10</v>
      </c>
      <c r="F2050" s="9"/>
      <c r="H2050" s="10"/>
      <c r="J2050" s="10"/>
      <c r="L2050" s="10"/>
      <c r="M2050" s="23"/>
    </row>
    <row r="2051" spans="1:13">
      <c r="A2051" s="22" t="s">
        <v>11</v>
      </c>
      <c r="F2051" s="9"/>
      <c r="H2051" s="10"/>
      <c r="J2051" s="10"/>
      <c r="K2051" s="450">
        <v>5.36</v>
      </c>
      <c r="L2051" s="451"/>
      <c r="M2051" s="23">
        <f>K2051*I2049*12</f>
        <v>17411.423999999999</v>
      </c>
    </row>
    <row r="2052" spans="1:13">
      <c r="A2052" s="22" t="s">
        <v>12</v>
      </c>
      <c r="B2052" s="24"/>
      <c r="C2052" s="24"/>
      <c r="D2052" s="24"/>
      <c r="E2052" s="24"/>
      <c r="F2052" s="25"/>
      <c r="G2052" s="24"/>
      <c r="H2052" s="26"/>
      <c r="J2052" s="10"/>
      <c r="K2052" s="450">
        <v>4.3899999999999997</v>
      </c>
      <c r="L2052" s="451"/>
      <c r="M2052" s="23">
        <f>K2052*I2049*12</f>
        <v>14260.475999999999</v>
      </c>
    </row>
    <row r="2053" spans="1:13">
      <c r="A2053" s="131"/>
      <c r="B2053" s="47"/>
      <c r="C2053" s="47"/>
      <c r="D2053" s="47"/>
      <c r="E2053" s="47"/>
      <c r="F2053" s="47"/>
      <c r="G2053" s="47"/>
      <c r="H2053" s="27"/>
      <c r="I2053" s="15"/>
      <c r="J2053" s="16"/>
      <c r="K2053" s="15"/>
      <c r="L2053" s="16"/>
      <c r="M2053" s="21"/>
    </row>
    <row r="2054" spans="1:13">
      <c r="A2054" s="464" t="s">
        <v>13</v>
      </c>
      <c r="B2054" s="465"/>
      <c r="C2054" s="465"/>
      <c r="D2054" s="465"/>
      <c r="E2054" s="465"/>
      <c r="F2054" s="465"/>
      <c r="G2054" s="465"/>
      <c r="H2054" s="466"/>
      <c r="I2054" s="89" t="s">
        <v>14</v>
      </c>
      <c r="J2054" s="88"/>
      <c r="K2054" s="9"/>
      <c r="L2054" s="10"/>
      <c r="M2054" s="23"/>
    </row>
    <row r="2055" spans="1:13">
      <c r="A2055" s="8"/>
      <c r="B2055" s="9"/>
      <c r="C2055" s="9"/>
      <c r="D2055" s="9"/>
      <c r="E2055" s="9"/>
      <c r="F2055" s="9"/>
      <c r="G2055" s="9"/>
      <c r="H2055" s="10"/>
      <c r="I2055" s="89" t="s">
        <v>15</v>
      </c>
      <c r="J2055" s="88"/>
      <c r="K2055" s="9"/>
      <c r="L2055" s="10"/>
      <c r="M2055" s="23"/>
    </row>
    <row r="2056" spans="1:13">
      <c r="A2056" s="8"/>
      <c r="B2056" s="9"/>
      <c r="C2056" s="9"/>
      <c r="D2056" s="9"/>
      <c r="E2056" s="9"/>
      <c r="F2056" s="9"/>
      <c r="G2056" s="9"/>
      <c r="H2056" s="10"/>
      <c r="I2056" s="89" t="s">
        <v>16</v>
      </c>
      <c r="J2056" s="88"/>
      <c r="K2056" s="462">
        <v>1.31</v>
      </c>
      <c r="L2056" s="463"/>
      <c r="M2056" s="23">
        <f>K2056*12*I2049</f>
        <v>4255.4039999999995</v>
      </c>
    </row>
    <row r="2057" spans="1:13">
      <c r="A2057" s="8"/>
      <c r="B2057" s="9"/>
      <c r="C2057" s="9"/>
      <c r="D2057" s="9"/>
      <c r="E2057" s="9"/>
      <c r="F2057" s="9"/>
      <c r="G2057" s="9"/>
      <c r="H2057" s="10"/>
      <c r="I2057" s="89" t="s">
        <v>17</v>
      </c>
      <c r="J2057" s="88"/>
      <c r="K2057" s="9"/>
      <c r="L2057" s="10"/>
      <c r="M2057" s="23"/>
    </row>
    <row r="2058" spans="1:13">
      <c r="A2058" s="14"/>
      <c r="B2058" s="15"/>
      <c r="C2058" s="15"/>
      <c r="D2058" s="15"/>
      <c r="E2058" s="15"/>
      <c r="F2058" s="15"/>
      <c r="G2058" s="15"/>
      <c r="H2058" s="16"/>
      <c r="I2058" s="90" t="s">
        <v>18</v>
      </c>
      <c r="J2058" s="91"/>
      <c r="K2058" s="15"/>
      <c r="L2058" s="16"/>
      <c r="M2058" s="21"/>
    </row>
    <row r="2059" spans="1:13" ht="15.75">
      <c r="A2059" s="438" t="s">
        <v>28</v>
      </c>
      <c r="B2059" s="439"/>
      <c r="C2059" s="439"/>
      <c r="D2059" s="439"/>
      <c r="E2059" s="439"/>
      <c r="F2059" s="439"/>
      <c r="G2059" s="439"/>
      <c r="H2059" s="440"/>
      <c r="I2059" s="34"/>
      <c r="J2059" s="29"/>
      <c r="K2059" s="486">
        <f>K2060+K2061+K2063+K2065+K2066</f>
        <v>2.1599999999999993</v>
      </c>
      <c r="L2059" s="487"/>
      <c r="M2059" s="35">
        <f>M2060+M2061+M2063+M2065+M2066</f>
        <v>7016.543999999999</v>
      </c>
    </row>
    <row r="2060" spans="1:13">
      <c r="A2060" s="36" t="s">
        <v>56</v>
      </c>
      <c r="B2060" s="37"/>
      <c r="C2060" s="38"/>
      <c r="D2060" s="38"/>
      <c r="E2060" s="38"/>
      <c r="F2060" s="38"/>
      <c r="G2060" s="38"/>
      <c r="H2060" s="10"/>
      <c r="I2060" s="434" t="s">
        <v>30</v>
      </c>
      <c r="J2060" s="435"/>
      <c r="K2060" s="457">
        <v>0.59</v>
      </c>
      <c r="L2060" s="458"/>
      <c r="M2060" s="23">
        <f>K2060*12*I2049</f>
        <v>1916.556</v>
      </c>
    </row>
    <row r="2061" spans="1:13">
      <c r="A2061" s="36" t="s">
        <v>31</v>
      </c>
      <c r="B2061" s="37"/>
      <c r="C2061" s="38"/>
      <c r="D2061" s="38"/>
      <c r="E2061" s="38"/>
      <c r="F2061" s="38"/>
      <c r="G2061" s="38"/>
      <c r="H2061" s="10"/>
      <c r="I2061" s="434" t="s">
        <v>57</v>
      </c>
      <c r="J2061" s="435"/>
      <c r="K2061" s="448">
        <v>1.4</v>
      </c>
      <c r="L2061" s="449"/>
      <c r="M2061" s="23">
        <f>K2061*12*I2049</f>
        <v>4547.7599999999993</v>
      </c>
    </row>
    <row r="2062" spans="1:13">
      <c r="A2062" s="36" t="s">
        <v>33</v>
      </c>
      <c r="B2062" s="37"/>
      <c r="C2062" s="38"/>
      <c r="D2062" s="38"/>
      <c r="E2062" s="38"/>
      <c r="F2062" s="38"/>
      <c r="G2062" s="38"/>
      <c r="H2062" s="10"/>
      <c r="I2062" s="39"/>
      <c r="J2062" s="12"/>
      <c r="K2062" s="163"/>
      <c r="L2062" s="146"/>
      <c r="M2062" s="23"/>
    </row>
    <row r="2063" spans="1:13">
      <c r="A2063" s="36" t="s">
        <v>34</v>
      </c>
      <c r="B2063" s="37"/>
      <c r="C2063" s="38"/>
      <c r="D2063" s="38"/>
      <c r="E2063" s="38"/>
      <c r="F2063" s="38"/>
      <c r="G2063" s="38"/>
      <c r="H2063" s="10"/>
      <c r="I2063" s="434" t="s">
        <v>35</v>
      </c>
      <c r="J2063" s="435"/>
      <c r="K2063" s="448">
        <v>0.11</v>
      </c>
      <c r="L2063" s="449"/>
      <c r="M2063" s="23">
        <f>K2063*12*I2049</f>
        <v>357.32400000000001</v>
      </c>
    </row>
    <row r="2064" spans="1:13">
      <c r="A2064" s="36" t="s">
        <v>36</v>
      </c>
      <c r="B2064" s="37"/>
      <c r="C2064" s="38"/>
      <c r="D2064" s="38"/>
      <c r="E2064" s="38"/>
      <c r="F2064" s="38"/>
      <c r="G2064" s="38"/>
      <c r="H2064" s="10"/>
      <c r="I2064" s="39"/>
      <c r="J2064" s="12"/>
      <c r="K2064" s="163"/>
      <c r="L2064" s="146"/>
      <c r="M2064" s="23"/>
    </row>
    <row r="2065" spans="1:13">
      <c r="A2065" s="36" t="s">
        <v>37</v>
      </c>
      <c r="B2065" s="37"/>
      <c r="C2065" s="38"/>
      <c r="D2065" s="38"/>
      <c r="E2065" s="38"/>
      <c r="F2065" s="38"/>
      <c r="G2065" s="38"/>
      <c r="H2065" s="10"/>
      <c r="I2065" s="434" t="s">
        <v>19</v>
      </c>
      <c r="J2065" s="435"/>
      <c r="K2065" s="448">
        <v>0.03</v>
      </c>
      <c r="L2065" s="449"/>
      <c r="M2065" s="23">
        <f>K2065*12*I2049</f>
        <v>97.451999999999998</v>
      </c>
    </row>
    <row r="2066" spans="1:13">
      <c r="A2066" s="42" t="s">
        <v>168</v>
      </c>
      <c r="B2066" s="37"/>
      <c r="C2066" s="38"/>
      <c r="D2066" s="38"/>
      <c r="E2066" s="38"/>
      <c r="F2066" s="38"/>
      <c r="G2066" s="38"/>
      <c r="H2066" s="10"/>
      <c r="I2066" s="434" t="s">
        <v>19</v>
      </c>
      <c r="J2066" s="435"/>
      <c r="K2066" s="436">
        <v>0.03</v>
      </c>
      <c r="L2066" s="437"/>
      <c r="M2066" s="21">
        <f>K2066*12*I2049</f>
        <v>97.451999999999998</v>
      </c>
    </row>
    <row r="2067" spans="1:13" ht="15.75">
      <c r="A2067" s="438" t="s">
        <v>169</v>
      </c>
      <c r="B2067" s="439"/>
      <c r="C2067" s="439"/>
      <c r="D2067" s="439"/>
      <c r="E2067" s="439"/>
      <c r="F2067" s="439"/>
      <c r="G2067" s="439"/>
      <c r="H2067" s="440"/>
      <c r="I2067" s="198" t="s">
        <v>55</v>
      </c>
      <c r="J2067" s="29"/>
      <c r="K2067" s="441">
        <v>0.17</v>
      </c>
      <c r="L2067" s="442"/>
      <c r="M2067" s="35">
        <f>K2067*12*I2049</f>
        <v>552.22799999999995</v>
      </c>
    </row>
    <row r="2068" spans="1:13" ht="16.5" thickBot="1">
      <c r="A2068" s="443" t="s">
        <v>39</v>
      </c>
      <c r="B2068" s="444"/>
      <c r="C2068" s="444"/>
      <c r="D2068" s="444"/>
      <c r="E2068" s="444"/>
      <c r="F2068" s="444"/>
      <c r="G2068" s="444"/>
      <c r="H2068" s="445"/>
      <c r="I2068" s="2"/>
      <c r="J2068" s="4"/>
      <c r="K2068" s="446">
        <f>2.5+3.1</f>
        <v>5.6</v>
      </c>
      <c r="L2068" s="447"/>
      <c r="M2068" s="48">
        <f>K2068*12*I2049</f>
        <v>18191.039999999997</v>
      </c>
    </row>
    <row r="2069" spans="1:13" ht="15.75" thickBot="1">
      <c r="A2069" s="424" t="s">
        <v>40</v>
      </c>
      <c r="B2069" s="425"/>
      <c r="C2069" s="425"/>
      <c r="D2069" s="425"/>
      <c r="E2069" s="425"/>
      <c r="F2069" s="425"/>
      <c r="G2069" s="425"/>
      <c r="H2069" s="426"/>
      <c r="I2069" s="49"/>
      <c r="J2069" s="50"/>
      <c r="K2069" s="427">
        <f>K2051+K2052+K2056+K2067+K2059+K2068</f>
        <v>18.990000000000002</v>
      </c>
      <c r="L2069" s="428"/>
      <c r="M2069" s="51">
        <f>M2049+M2056+M2059+M2067+M2068</f>
        <v>61687.115999999995</v>
      </c>
    </row>
    <row r="2070" spans="1:13" ht="15.75" thickBot="1">
      <c r="A2070" s="134" t="s">
        <v>77</v>
      </c>
      <c r="B2070" s="135"/>
      <c r="C2070" s="135"/>
      <c r="D2070" s="135"/>
      <c r="E2070" s="135"/>
      <c r="F2070" s="135"/>
      <c r="G2070" s="135"/>
      <c r="H2070" s="136"/>
      <c r="I2070" s="49"/>
      <c r="J2070" s="50"/>
      <c r="K2070" s="427">
        <v>19.79</v>
      </c>
      <c r="L2070" s="428"/>
      <c r="M2070" s="51">
        <f>M2071+M2072</f>
        <v>64285.836000000003</v>
      </c>
    </row>
    <row r="2071" spans="1:13">
      <c r="A2071" s="429" t="s">
        <v>78</v>
      </c>
      <c r="B2071" s="430"/>
      <c r="C2071" s="430"/>
      <c r="D2071" s="430"/>
      <c r="E2071" s="430"/>
      <c r="F2071" s="430"/>
      <c r="G2071" s="430"/>
      <c r="H2071" s="431"/>
      <c r="I2071" s="78"/>
      <c r="J2071" s="105"/>
      <c r="K2071" s="488">
        <v>16.16</v>
      </c>
      <c r="L2071" s="489"/>
      <c r="M2071" s="80">
        <f>K2071*12*I2049</f>
        <v>52494.144</v>
      </c>
    </row>
    <row r="2072" spans="1:13" ht="15.75" thickBot="1">
      <c r="A2072" s="191" t="s">
        <v>79</v>
      </c>
      <c r="B2072" s="192"/>
      <c r="C2072" s="192"/>
      <c r="D2072" s="192"/>
      <c r="E2072" s="192"/>
      <c r="F2072" s="192"/>
      <c r="G2072" s="192"/>
      <c r="H2072" s="193"/>
      <c r="I2072" s="201"/>
      <c r="J2072" s="202"/>
      <c r="K2072" s="490">
        <v>3.63</v>
      </c>
      <c r="L2072" s="491"/>
      <c r="M2072" s="86">
        <f>K2072*12*I2049</f>
        <v>11791.692000000001</v>
      </c>
    </row>
    <row r="2073" spans="1:13" ht="15.75">
      <c r="A2073" s="150" t="s">
        <v>45</v>
      </c>
      <c r="B2073" s="151"/>
      <c r="C2073" s="151"/>
      <c r="D2073" s="151"/>
      <c r="E2073" s="151"/>
      <c r="F2073" s="151"/>
      <c r="G2073" s="151"/>
      <c r="H2073" s="152"/>
      <c r="I2073" s="15"/>
      <c r="J2073" s="16"/>
      <c r="K2073" s="455">
        <v>0.09</v>
      </c>
      <c r="L2073" s="456"/>
      <c r="M2073" s="21">
        <f>K2073*12*I2049</f>
        <v>292.35599999999999</v>
      </c>
    </row>
    <row r="2074" spans="1:13" ht="16.5" thickBot="1">
      <c r="A2074" s="137" t="s">
        <v>46</v>
      </c>
      <c r="B2074" s="138"/>
      <c r="C2074" s="138"/>
      <c r="D2074" s="138"/>
      <c r="E2074" s="138"/>
      <c r="F2074" s="138"/>
      <c r="G2074" s="138"/>
      <c r="H2074" s="139"/>
      <c r="I2074" s="3"/>
      <c r="J2074" s="4"/>
      <c r="K2074" s="446">
        <v>7.0000000000000007E-2</v>
      </c>
      <c r="L2074" s="447"/>
      <c r="M2074" s="23">
        <f>K2074*12*I2049</f>
        <v>227.38800000000001</v>
      </c>
    </row>
    <row r="2075" spans="1:13" ht="15.75" thickBot="1">
      <c r="A2075" s="424" t="s">
        <v>47</v>
      </c>
      <c r="B2075" s="425"/>
      <c r="C2075" s="425"/>
      <c r="D2075" s="425"/>
      <c r="E2075" s="425"/>
      <c r="F2075" s="425"/>
      <c r="G2075" s="425"/>
      <c r="H2075" s="426"/>
      <c r="I2075" s="199"/>
      <c r="J2075" s="200"/>
      <c r="K2075" s="427">
        <f>K2069+K2071+K2073+K2074+K2072</f>
        <v>38.940000000000012</v>
      </c>
      <c r="L2075" s="428"/>
      <c r="M2075" s="106">
        <f>M2069+M2071+M2073+M2074+M2072</f>
        <v>126492.696</v>
      </c>
    </row>
    <row r="2076" spans="1:13">
      <c r="M2076" s="1"/>
    </row>
    <row r="2077" spans="1:13">
      <c r="A2077" s="481" t="s">
        <v>0</v>
      </c>
      <c r="B2077" s="481"/>
      <c r="C2077" s="481"/>
      <c r="D2077" s="481"/>
      <c r="E2077" s="481"/>
      <c r="F2077" s="481"/>
      <c r="G2077" s="481"/>
      <c r="H2077" s="481"/>
      <c r="I2077" s="481"/>
      <c r="J2077" s="481"/>
      <c r="K2077" s="481"/>
      <c r="L2077" s="481"/>
      <c r="M2077" s="1"/>
    </row>
    <row r="2078" spans="1:13">
      <c r="A2078" s="482" t="s">
        <v>1</v>
      </c>
      <c r="B2078" s="482"/>
      <c r="C2078" s="482"/>
      <c r="D2078" s="482"/>
      <c r="E2078" s="482"/>
      <c r="F2078" s="482"/>
      <c r="G2078" s="482"/>
      <c r="H2078" s="482"/>
      <c r="I2078" s="482"/>
      <c r="J2078" s="482"/>
      <c r="K2078" s="482"/>
      <c r="L2078" s="482"/>
      <c r="M2078" s="482"/>
    </row>
    <row r="2079" spans="1:13">
      <c r="A2079" s="483" t="s">
        <v>237</v>
      </c>
      <c r="B2079" s="483"/>
      <c r="C2079" s="483"/>
      <c r="D2079" s="483"/>
      <c r="E2079" s="483"/>
      <c r="F2079" s="483"/>
      <c r="G2079" s="483"/>
      <c r="H2079" s="483"/>
      <c r="I2079" s="483"/>
      <c r="J2079" s="483"/>
      <c r="K2079" s="483"/>
      <c r="L2079" s="483"/>
      <c r="M2079" s="483"/>
    </row>
    <row r="2080" spans="1:13">
      <c r="A2080" s="2"/>
      <c r="B2080" s="3"/>
      <c r="C2080" s="3" t="s">
        <v>2</v>
      </c>
      <c r="D2080" s="3"/>
      <c r="E2080" s="3"/>
      <c r="F2080" s="3"/>
      <c r="G2080" s="3"/>
      <c r="H2080" s="4"/>
      <c r="I2080" s="3" t="s">
        <v>3</v>
      </c>
      <c r="J2080" s="4"/>
      <c r="K2080" s="5" t="s">
        <v>4</v>
      </c>
      <c r="L2080" s="6"/>
      <c r="M2080" s="7"/>
    </row>
    <row r="2081" spans="1:13">
      <c r="A2081" s="8"/>
      <c r="B2081" s="9"/>
      <c r="C2081" s="9"/>
      <c r="D2081" s="9"/>
      <c r="E2081" s="9"/>
      <c r="F2081" s="9"/>
      <c r="G2081" s="9"/>
      <c r="H2081" s="10"/>
      <c r="I2081" s="9"/>
      <c r="J2081" s="10"/>
      <c r="K2081" s="11" t="s">
        <v>5</v>
      </c>
      <c r="L2081" s="12"/>
      <c r="M2081" s="13" t="s">
        <v>6</v>
      </c>
    </row>
    <row r="2082" spans="1:13">
      <c r="A2082" s="14"/>
      <c r="B2082" s="15"/>
      <c r="C2082" s="15"/>
      <c r="D2082" s="15"/>
      <c r="E2082" s="15"/>
      <c r="F2082" s="15"/>
      <c r="G2082" s="15"/>
      <c r="H2082" s="16"/>
      <c r="I2082" s="472" t="s">
        <v>7</v>
      </c>
      <c r="J2082" s="473"/>
      <c r="K2082" s="15" t="s">
        <v>8</v>
      </c>
      <c r="L2082" s="16"/>
      <c r="M2082" s="17" t="s">
        <v>9</v>
      </c>
    </row>
    <row r="2083" spans="1:13">
      <c r="A2083" s="474" t="s">
        <v>159</v>
      </c>
      <c r="B2083" s="475"/>
      <c r="C2083" s="475"/>
      <c r="D2083" s="475"/>
      <c r="E2083" s="475"/>
      <c r="F2083" s="475"/>
      <c r="G2083" s="475"/>
      <c r="H2083" s="476"/>
      <c r="I2083" s="477">
        <v>268.89999999999998</v>
      </c>
      <c r="J2083" s="478"/>
      <c r="K2083" s="479">
        <f>K2085+K2086</f>
        <v>9.75</v>
      </c>
      <c r="L2083" s="506"/>
      <c r="M2083" s="21">
        <f>M2085+M2086</f>
        <v>31461.299999999996</v>
      </c>
    </row>
    <row r="2084" spans="1:13">
      <c r="A2084" s="22" t="s">
        <v>10</v>
      </c>
      <c r="F2084" s="9"/>
      <c r="H2084" s="10"/>
      <c r="J2084" s="10"/>
      <c r="L2084" s="10"/>
      <c r="M2084" s="23"/>
    </row>
    <row r="2085" spans="1:13">
      <c r="A2085" s="22" t="s">
        <v>11</v>
      </c>
      <c r="F2085" s="9"/>
      <c r="H2085" s="10"/>
      <c r="J2085" s="10"/>
      <c r="K2085" s="450">
        <v>5.36</v>
      </c>
      <c r="L2085" s="451"/>
      <c r="M2085" s="23">
        <f>K2085*I2083*12</f>
        <v>17295.647999999997</v>
      </c>
    </row>
    <row r="2086" spans="1:13">
      <c r="A2086" s="22" t="s">
        <v>12</v>
      </c>
      <c r="B2086" s="24"/>
      <c r="C2086" s="24"/>
      <c r="D2086" s="24"/>
      <c r="E2086" s="24"/>
      <c r="F2086" s="25"/>
      <c r="G2086" s="24"/>
      <c r="H2086" s="26"/>
      <c r="J2086" s="10"/>
      <c r="K2086" s="450">
        <v>4.3899999999999997</v>
      </c>
      <c r="L2086" s="451"/>
      <c r="M2086" s="23">
        <f>K2086*I2083*12</f>
        <v>14165.651999999998</v>
      </c>
    </row>
    <row r="2087" spans="1:13">
      <c r="A2087" s="131"/>
      <c r="B2087" s="47"/>
      <c r="C2087" s="47"/>
      <c r="D2087" s="47"/>
      <c r="E2087" s="47"/>
      <c r="F2087" s="47"/>
      <c r="G2087" s="47"/>
      <c r="H2087" s="27"/>
      <c r="I2087" s="15"/>
      <c r="J2087" s="16"/>
      <c r="K2087" s="15"/>
      <c r="L2087" s="16"/>
      <c r="M2087" s="21"/>
    </row>
    <row r="2088" spans="1:13">
      <c r="A2088" s="464" t="s">
        <v>13</v>
      </c>
      <c r="B2088" s="465"/>
      <c r="C2088" s="465"/>
      <c r="D2088" s="465"/>
      <c r="E2088" s="465"/>
      <c r="F2088" s="465"/>
      <c r="G2088" s="465"/>
      <c r="H2088" s="466"/>
      <c r="I2088" s="89" t="s">
        <v>14</v>
      </c>
      <c r="J2088" s="88"/>
      <c r="K2088" s="9"/>
      <c r="L2088" s="10"/>
      <c r="M2088" s="23"/>
    </row>
    <row r="2089" spans="1:13">
      <c r="A2089" s="8"/>
      <c r="B2089" s="9"/>
      <c r="C2089" s="9"/>
      <c r="D2089" s="9"/>
      <c r="E2089" s="9"/>
      <c r="F2089" s="9"/>
      <c r="G2089" s="9"/>
      <c r="H2089" s="10"/>
      <c r="I2089" s="89" t="s">
        <v>15</v>
      </c>
      <c r="J2089" s="88"/>
      <c r="K2089" s="9"/>
      <c r="L2089" s="10"/>
      <c r="M2089" s="23"/>
    </row>
    <row r="2090" spans="1:13">
      <c r="A2090" s="8"/>
      <c r="B2090" s="9"/>
      <c r="C2090" s="9"/>
      <c r="D2090" s="9"/>
      <c r="E2090" s="9"/>
      <c r="F2090" s="9"/>
      <c r="G2090" s="9"/>
      <c r="H2090" s="10"/>
      <c r="I2090" s="89" t="s">
        <v>16</v>
      </c>
      <c r="J2090" s="88"/>
      <c r="K2090" s="462">
        <v>1.31</v>
      </c>
      <c r="L2090" s="463"/>
      <c r="M2090" s="23">
        <f>K2090*12*I2083</f>
        <v>4227.1080000000002</v>
      </c>
    </row>
    <row r="2091" spans="1:13">
      <c r="A2091" s="8"/>
      <c r="B2091" s="9"/>
      <c r="C2091" s="9"/>
      <c r="D2091" s="9"/>
      <c r="E2091" s="9"/>
      <c r="F2091" s="9"/>
      <c r="G2091" s="9"/>
      <c r="H2091" s="10"/>
      <c r="I2091" s="89" t="s">
        <v>17</v>
      </c>
      <c r="J2091" s="88"/>
      <c r="K2091" s="9"/>
      <c r="L2091" s="10"/>
      <c r="M2091" s="23"/>
    </row>
    <row r="2092" spans="1:13">
      <c r="A2092" s="14"/>
      <c r="B2092" s="15"/>
      <c r="C2092" s="15"/>
      <c r="D2092" s="15"/>
      <c r="E2092" s="15"/>
      <c r="F2092" s="15"/>
      <c r="G2092" s="15"/>
      <c r="H2092" s="16"/>
      <c r="I2092" s="90" t="s">
        <v>18</v>
      </c>
      <c r="J2092" s="91"/>
      <c r="K2092" s="15"/>
      <c r="L2092" s="16"/>
      <c r="M2092" s="21"/>
    </row>
    <row r="2093" spans="1:13" ht="15.75">
      <c r="A2093" s="438" t="s">
        <v>28</v>
      </c>
      <c r="B2093" s="439"/>
      <c r="C2093" s="439"/>
      <c r="D2093" s="439"/>
      <c r="E2093" s="439"/>
      <c r="F2093" s="439"/>
      <c r="G2093" s="439"/>
      <c r="H2093" s="440"/>
      <c r="I2093" s="34"/>
      <c r="J2093" s="29"/>
      <c r="K2093" s="486">
        <f>K2094+K2095+K2097+K2099+K2100</f>
        <v>2.1599999999999993</v>
      </c>
      <c r="L2093" s="487"/>
      <c r="M2093" s="35">
        <f>M2094+M2095+M2097+M2099+M2100</f>
        <v>6969.887999999999</v>
      </c>
    </row>
    <row r="2094" spans="1:13">
      <c r="A2094" s="36" t="s">
        <v>56</v>
      </c>
      <c r="B2094" s="37"/>
      <c r="C2094" s="38"/>
      <c r="D2094" s="38"/>
      <c r="E2094" s="38"/>
      <c r="F2094" s="38"/>
      <c r="G2094" s="38"/>
      <c r="H2094" s="10"/>
      <c r="I2094" s="434" t="s">
        <v>30</v>
      </c>
      <c r="J2094" s="435"/>
      <c r="K2094" s="457">
        <v>0.59</v>
      </c>
      <c r="L2094" s="458"/>
      <c r="M2094" s="23">
        <f>K2094*12*I2083</f>
        <v>1903.8119999999999</v>
      </c>
    </row>
    <row r="2095" spans="1:13">
      <c r="A2095" s="36" t="s">
        <v>31</v>
      </c>
      <c r="B2095" s="37"/>
      <c r="C2095" s="38"/>
      <c r="D2095" s="38"/>
      <c r="E2095" s="38"/>
      <c r="F2095" s="38"/>
      <c r="G2095" s="38"/>
      <c r="H2095" s="10"/>
      <c r="I2095" s="434" t="s">
        <v>57</v>
      </c>
      <c r="J2095" s="435"/>
      <c r="K2095" s="448">
        <v>1.4</v>
      </c>
      <c r="L2095" s="449"/>
      <c r="M2095" s="23">
        <f>K2095*12*I2083</f>
        <v>4517.5199999999986</v>
      </c>
    </row>
    <row r="2096" spans="1:13">
      <c r="A2096" s="36" t="s">
        <v>33</v>
      </c>
      <c r="B2096" s="37"/>
      <c r="C2096" s="38"/>
      <c r="D2096" s="38"/>
      <c r="E2096" s="38"/>
      <c r="F2096" s="38"/>
      <c r="G2096" s="38"/>
      <c r="H2096" s="10"/>
      <c r="I2096" s="39"/>
      <c r="J2096" s="12"/>
      <c r="K2096" s="163"/>
      <c r="L2096" s="146"/>
      <c r="M2096" s="23"/>
    </row>
    <row r="2097" spans="1:13">
      <c r="A2097" s="36" t="s">
        <v>34</v>
      </c>
      <c r="B2097" s="37"/>
      <c r="C2097" s="38"/>
      <c r="D2097" s="38"/>
      <c r="E2097" s="38"/>
      <c r="F2097" s="38"/>
      <c r="G2097" s="38"/>
      <c r="H2097" s="10"/>
      <c r="I2097" s="434" t="s">
        <v>35</v>
      </c>
      <c r="J2097" s="435"/>
      <c r="K2097" s="448">
        <v>0.11</v>
      </c>
      <c r="L2097" s="449"/>
      <c r="M2097" s="23">
        <f>K2097*12*I2083</f>
        <v>354.94799999999998</v>
      </c>
    </row>
    <row r="2098" spans="1:13">
      <c r="A2098" s="36" t="s">
        <v>36</v>
      </c>
      <c r="B2098" s="37"/>
      <c r="C2098" s="38"/>
      <c r="D2098" s="38"/>
      <c r="E2098" s="38"/>
      <c r="F2098" s="38"/>
      <c r="G2098" s="38"/>
      <c r="H2098" s="10"/>
      <c r="I2098" s="39"/>
      <c r="J2098" s="12"/>
      <c r="K2098" s="163"/>
      <c r="L2098" s="146"/>
      <c r="M2098" s="23"/>
    </row>
    <row r="2099" spans="1:13">
      <c r="A2099" s="36" t="s">
        <v>37</v>
      </c>
      <c r="B2099" s="37"/>
      <c r="C2099" s="38"/>
      <c r="D2099" s="38"/>
      <c r="E2099" s="38"/>
      <c r="F2099" s="38"/>
      <c r="G2099" s="38"/>
      <c r="H2099" s="10"/>
      <c r="I2099" s="434" t="s">
        <v>19</v>
      </c>
      <c r="J2099" s="435"/>
      <c r="K2099" s="448">
        <v>0.03</v>
      </c>
      <c r="L2099" s="449"/>
      <c r="M2099" s="23">
        <f>K2099*12*I2083</f>
        <v>96.803999999999988</v>
      </c>
    </row>
    <row r="2100" spans="1:13">
      <c r="A2100" s="42" t="s">
        <v>168</v>
      </c>
      <c r="B2100" s="37"/>
      <c r="C2100" s="38"/>
      <c r="D2100" s="38"/>
      <c r="E2100" s="38"/>
      <c r="F2100" s="38"/>
      <c r="G2100" s="38"/>
      <c r="H2100" s="10"/>
      <c r="I2100" s="434" t="s">
        <v>19</v>
      </c>
      <c r="J2100" s="435"/>
      <c r="K2100" s="436">
        <v>0.03</v>
      </c>
      <c r="L2100" s="437"/>
      <c r="M2100" s="21">
        <f>K2100*12*I2083</f>
        <v>96.803999999999988</v>
      </c>
    </row>
    <row r="2101" spans="1:13" ht="15.75">
      <c r="A2101" s="438" t="s">
        <v>169</v>
      </c>
      <c r="B2101" s="439"/>
      <c r="C2101" s="439"/>
      <c r="D2101" s="439"/>
      <c r="E2101" s="439"/>
      <c r="F2101" s="439"/>
      <c r="G2101" s="439"/>
      <c r="H2101" s="440"/>
      <c r="I2101" s="198" t="s">
        <v>55</v>
      </c>
      <c r="J2101" s="29"/>
      <c r="K2101" s="441">
        <v>0.17</v>
      </c>
      <c r="L2101" s="442"/>
      <c r="M2101" s="35">
        <f>K2101*12*I2083</f>
        <v>548.55599999999993</v>
      </c>
    </row>
    <row r="2102" spans="1:13" ht="16.5" thickBot="1">
      <c r="A2102" s="443" t="s">
        <v>39</v>
      </c>
      <c r="B2102" s="444"/>
      <c r="C2102" s="444"/>
      <c r="D2102" s="444"/>
      <c r="E2102" s="444"/>
      <c r="F2102" s="444"/>
      <c r="G2102" s="444"/>
      <c r="H2102" s="445"/>
      <c r="I2102" s="2"/>
      <c r="J2102" s="4"/>
      <c r="K2102" s="446">
        <f>2.5+3.1</f>
        <v>5.6</v>
      </c>
      <c r="L2102" s="447"/>
      <c r="M2102" s="48">
        <f>K2102*12*I2083</f>
        <v>18070.079999999994</v>
      </c>
    </row>
    <row r="2103" spans="1:13" ht="15.75" thickBot="1">
      <c r="A2103" s="424" t="s">
        <v>40</v>
      </c>
      <c r="B2103" s="425"/>
      <c r="C2103" s="425"/>
      <c r="D2103" s="425"/>
      <c r="E2103" s="425"/>
      <c r="F2103" s="425"/>
      <c r="G2103" s="425"/>
      <c r="H2103" s="426"/>
      <c r="I2103" s="199"/>
      <c r="J2103" s="200"/>
      <c r="K2103" s="427">
        <f>K2085+K2086+K2090+K2101+K2093+K2102</f>
        <v>18.990000000000002</v>
      </c>
      <c r="L2103" s="428"/>
      <c r="M2103" s="106">
        <f>M2083+M2090+M2093+M2101+M2102</f>
        <v>61276.931999999986</v>
      </c>
    </row>
    <row r="2104" spans="1:13" ht="15.75" thickBot="1">
      <c r="A2104" s="134" t="s">
        <v>77</v>
      </c>
      <c r="B2104" s="135"/>
      <c r="C2104" s="135"/>
      <c r="D2104" s="135"/>
      <c r="E2104" s="135"/>
      <c r="F2104" s="135"/>
      <c r="G2104" s="135"/>
      <c r="H2104" s="136"/>
      <c r="I2104" s="199"/>
      <c r="J2104" s="200"/>
      <c r="K2104" s="427">
        <v>20.36</v>
      </c>
      <c r="L2104" s="428"/>
      <c r="M2104" s="106">
        <f>M2105+M2106</f>
        <v>65697.648000000001</v>
      </c>
    </row>
    <row r="2105" spans="1:13">
      <c r="A2105" s="429" t="s">
        <v>78</v>
      </c>
      <c r="B2105" s="430"/>
      <c r="C2105" s="430"/>
      <c r="D2105" s="430"/>
      <c r="E2105" s="430"/>
      <c r="F2105" s="430"/>
      <c r="G2105" s="430"/>
      <c r="H2105" s="431"/>
      <c r="I2105" s="78"/>
      <c r="J2105" s="105"/>
      <c r="K2105" s="488">
        <v>16.62</v>
      </c>
      <c r="L2105" s="489"/>
      <c r="M2105" s="80">
        <f>K2105*12*I2083</f>
        <v>53629.415999999997</v>
      </c>
    </row>
    <row r="2106" spans="1:13" ht="15.75" thickBot="1">
      <c r="A2106" s="191" t="s">
        <v>79</v>
      </c>
      <c r="B2106" s="192"/>
      <c r="C2106" s="192"/>
      <c r="D2106" s="192"/>
      <c r="E2106" s="192"/>
      <c r="F2106" s="192"/>
      <c r="G2106" s="192"/>
      <c r="H2106" s="193"/>
      <c r="I2106" s="201"/>
      <c r="J2106" s="202"/>
      <c r="K2106" s="490">
        <v>3.74</v>
      </c>
      <c r="L2106" s="491"/>
      <c r="M2106" s="86">
        <f>K2106*12*I2083</f>
        <v>12068.232</v>
      </c>
    </row>
    <row r="2107" spans="1:13" ht="15.75">
      <c r="A2107" s="150" t="s">
        <v>45</v>
      </c>
      <c r="B2107" s="151"/>
      <c r="C2107" s="151"/>
      <c r="D2107" s="151"/>
      <c r="E2107" s="151"/>
      <c r="F2107" s="151"/>
      <c r="G2107" s="151"/>
      <c r="H2107" s="152"/>
      <c r="I2107" s="15"/>
      <c r="J2107" s="16"/>
      <c r="K2107" s="455">
        <v>7.0000000000000007E-2</v>
      </c>
      <c r="L2107" s="456"/>
      <c r="M2107" s="21">
        <f>K2107*12*I2083</f>
        <v>225.876</v>
      </c>
    </row>
    <row r="2108" spans="1:13" ht="16.5" thickBot="1">
      <c r="A2108" s="137" t="s">
        <v>46</v>
      </c>
      <c r="B2108" s="138"/>
      <c r="C2108" s="138"/>
      <c r="D2108" s="138"/>
      <c r="E2108" s="138"/>
      <c r="F2108" s="138"/>
      <c r="G2108" s="138"/>
      <c r="H2108" s="139"/>
      <c r="I2108" s="3"/>
      <c r="J2108" s="4"/>
      <c r="K2108" s="446">
        <v>0.17</v>
      </c>
      <c r="L2108" s="447"/>
      <c r="M2108" s="23">
        <f>K2108*12*I2083</f>
        <v>548.55599999999993</v>
      </c>
    </row>
    <row r="2109" spans="1:13" ht="15.75" thickBot="1">
      <c r="A2109" s="424" t="s">
        <v>47</v>
      </c>
      <c r="B2109" s="425"/>
      <c r="C2109" s="425"/>
      <c r="D2109" s="425"/>
      <c r="E2109" s="425"/>
      <c r="F2109" s="425"/>
      <c r="G2109" s="425"/>
      <c r="H2109" s="426"/>
      <c r="I2109" s="199"/>
      <c r="J2109" s="200"/>
      <c r="K2109" s="427">
        <f>K2103+K2105+K2107+K2108+K2106</f>
        <v>39.590000000000003</v>
      </c>
      <c r="L2109" s="428"/>
      <c r="M2109" s="106">
        <f>M2103+M2105+M2107+M2108+M2106</f>
        <v>127749.01199999999</v>
      </c>
    </row>
    <row r="2110" spans="1:13">
      <c r="M2110" s="1"/>
    </row>
    <row r="2111" spans="1:13">
      <c r="A2111" s="481" t="s">
        <v>0</v>
      </c>
      <c r="B2111" s="481"/>
      <c r="C2111" s="481"/>
      <c r="D2111" s="481"/>
      <c r="E2111" s="481"/>
      <c r="F2111" s="481"/>
      <c r="G2111" s="481"/>
      <c r="H2111" s="481"/>
      <c r="I2111" s="481"/>
      <c r="J2111" s="481"/>
      <c r="K2111" s="481"/>
      <c r="L2111" s="481"/>
      <c r="M2111" s="1"/>
    </row>
    <row r="2112" spans="1:13">
      <c r="A2112" s="482" t="s">
        <v>1</v>
      </c>
      <c r="B2112" s="482"/>
      <c r="C2112" s="482"/>
      <c r="D2112" s="482"/>
      <c r="E2112" s="482"/>
      <c r="F2112" s="482"/>
      <c r="G2112" s="482"/>
      <c r="H2112" s="482"/>
      <c r="I2112" s="482"/>
      <c r="J2112" s="482"/>
      <c r="K2112" s="482"/>
      <c r="L2112" s="482"/>
      <c r="M2112" s="482"/>
    </row>
    <row r="2113" spans="1:13">
      <c r="A2113" s="483" t="s">
        <v>238</v>
      </c>
      <c r="B2113" s="483"/>
      <c r="C2113" s="483"/>
      <c r="D2113" s="483"/>
      <c r="E2113" s="483"/>
      <c r="F2113" s="483"/>
      <c r="G2113" s="483"/>
      <c r="H2113" s="483"/>
      <c r="I2113" s="483"/>
      <c r="J2113" s="483"/>
      <c r="K2113" s="483"/>
      <c r="L2113" s="483"/>
      <c r="M2113" s="483"/>
    </row>
    <row r="2114" spans="1:13">
      <c r="A2114" s="2"/>
      <c r="B2114" s="3"/>
      <c r="C2114" s="3" t="s">
        <v>2</v>
      </c>
      <c r="D2114" s="3"/>
      <c r="E2114" s="3"/>
      <c r="F2114" s="3"/>
      <c r="G2114" s="3"/>
      <c r="H2114" s="4"/>
      <c r="I2114" s="3" t="s">
        <v>3</v>
      </c>
      <c r="J2114" s="4"/>
      <c r="K2114" s="5" t="s">
        <v>4</v>
      </c>
      <c r="L2114" s="6"/>
      <c r="M2114" s="7"/>
    </row>
    <row r="2115" spans="1:13">
      <c r="A2115" s="8" t="s">
        <v>166</v>
      </c>
      <c r="B2115" s="9"/>
      <c r="C2115" s="9"/>
      <c r="D2115" s="9"/>
      <c r="E2115" s="9"/>
      <c r="F2115" s="9"/>
      <c r="G2115" s="9"/>
      <c r="H2115" s="10"/>
      <c r="I2115" s="9"/>
      <c r="J2115" s="10"/>
      <c r="K2115" s="11" t="s">
        <v>5</v>
      </c>
      <c r="L2115" s="12"/>
      <c r="M2115" s="13" t="s">
        <v>6</v>
      </c>
    </row>
    <row r="2116" spans="1:13">
      <c r="A2116" s="14"/>
      <c r="B2116" s="15"/>
      <c r="C2116" s="15"/>
      <c r="D2116" s="15"/>
      <c r="E2116" s="15"/>
      <c r="F2116" s="15"/>
      <c r="G2116" s="15"/>
      <c r="H2116" s="16"/>
      <c r="I2116" s="472" t="s">
        <v>7</v>
      </c>
      <c r="J2116" s="473"/>
      <c r="K2116" s="15" t="s">
        <v>8</v>
      </c>
      <c r="L2116" s="16"/>
      <c r="M2116" s="17" t="s">
        <v>9</v>
      </c>
    </row>
    <row r="2117" spans="1:13">
      <c r="A2117" s="474" t="s">
        <v>159</v>
      </c>
      <c r="B2117" s="475"/>
      <c r="C2117" s="475"/>
      <c r="D2117" s="475"/>
      <c r="E2117" s="475"/>
      <c r="F2117" s="475"/>
      <c r="G2117" s="475"/>
      <c r="H2117" s="476"/>
      <c r="I2117" s="477">
        <v>516.29999999999995</v>
      </c>
      <c r="J2117" s="478"/>
      <c r="K2117" s="479">
        <f>K2119+K2120</f>
        <v>9.75</v>
      </c>
      <c r="L2117" s="506"/>
      <c r="M2117" s="21">
        <f>M2119+M2120</f>
        <v>60407.099999999991</v>
      </c>
    </row>
    <row r="2118" spans="1:13">
      <c r="A2118" s="22" t="s">
        <v>10</v>
      </c>
      <c r="F2118" s="9"/>
      <c r="H2118" s="10"/>
      <c r="J2118" s="10"/>
      <c r="L2118" s="10"/>
      <c r="M2118" s="23"/>
    </row>
    <row r="2119" spans="1:13">
      <c r="A2119" s="22" t="s">
        <v>11</v>
      </c>
      <c r="F2119" s="9"/>
      <c r="H2119" s="10"/>
      <c r="J2119" s="10"/>
      <c r="K2119" s="450">
        <v>5.36</v>
      </c>
      <c r="L2119" s="451"/>
      <c r="M2119" s="23">
        <f>K2119*I2117*12</f>
        <v>33208.415999999997</v>
      </c>
    </row>
    <row r="2120" spans="1:13">
      <c r="A2120" s="22" t="s">
        <v>12</v>
      </c>
      <c r="B2120" s="24"/>
      <c r="C2120" s="24"/>
      <c r="D2120" s="24"/>
      <c r="E2120" s="24"/>
      <c r="F2120" s="25"/>
      <c r="G2120" s="24"/>
      <c r="H2120" s="26"/>
      <c r="J2120" s="10"/>
      <c r="K2120" s="450">
        <v>4.3899999999999997</v>
      </c>
      <c r="L2120" s="451"/>
      <c r="M2120" s="23">
        <f>K2120*I2117*12</f>
        <v>27198.683999999997</v>
      </c>
    </row>
    <row r="2121" spans="1:13">
      <c r="A2121" s="131"/>
      <c r="B2121" s="47"/>
      <c r="C2121" s="47"/>
      <c r="D2121" s="47"/>
      <c r="E2121" s="47"/>
      <c r="F2121" s="47"/>
      <c r="G2121" s="47"/>
      <c r="H2121" s="27"/>
      <c r="I2121" s="15"/>
      <c r="J2121" s="16"/>
      <c r="K2121" s="15"/>
      <c r="L2121" s="16"/>
      <c r="M2121" s="21"/>
    </row>
    <row r="2122" spans="1:13">
      <c r="A2122" s="464" t="s">
        <v>13</v>
      </c>
      <c r="B2122" s="465"/>
      <c r="C2122" s="465"/>
      <c r="D2122" s="465"/>
      <c r="E2122" s="465"/>
      <c r="F2122" s="465"/>
      <c r="G2122" s="465"/>
      <c r="H2122" s="466"/>
      <c r="I2122" s="89" t="s">
        <v>14</v>
      </c>
      <c r="J2122" s="88"/>
      <c r="K2122" s="9"/>
      <c r="L2122" s="10"/>
      <c r="M2122" s="23"/>
    </row>
    <row r="2123" spans="1:13">
      <c r="A2123" s="8"/>
      <c r="B2123" s="9"/>
      <c r="C2123" s="9"/>
      <c r="D2123" s="9"/>
      <c r="E2123" s="9"/>
      <c r="F2123" s="9"/>
      <c r="G2123" s="9"/>
      <c r="H2123" s="10"/>
      <c r="I2123" s="89" t="s">
        <v>15</v>
      </c>
      <c r="J2123" s="88"/>
      <c r="K2123" s="9"/>
      <c r="L2123" s="10"/>
      <c r="M2123" s="23"/>
    </row>
    <row r="2124" spans="1:13">
      <c r="A2124" s="8"/>
      <c r="B2124" s="9"/>
      <c r="C2124" s="9"/>
      <c r="D2124" s="9"/>
      <c r="E2124" s="9"/>
      <c r="F2124" s="9"/>
      <c r="G2124" s="9"/>
      <c r="H2124" s="10"/>
      <c r="I2124" s="89" t="s">
        <v>16</v>
      </c>
      <c r="J2124" s="88"/>
      <c r="K2124" s="462">
        <v>1.31</v>
      </c>
      <c r="L2124" s="463"/>
      <c r="M2124" s="23">
        <f>K2124*12*I2117</f>
        <v>8116.2359999999999</v>
      </c>
    </row>
    <row r="2125" spans="1:13">
      <c r="A2125" s="8"/>
      <c r="B2125" s="9"/>
      <c r="C2125" s="9"/>
      <c r="D2125" s="9"/>
      <c r="E2125" s="9"/>
      <c r="F2125" s="9"/>
      <c r="G2125" s="9"/>
      <c r="H2125" s="10"/>
      <c r="I2125" s="89" t="s">
        <v>17</v>
      </c>
      <c r="J2125" s="88"/>
      <c r="K2125" s="9"/>
      <c r="L2125" s="10"/>
      <c r="M2125" s="23"/>
    </row>
    <row r="2126" spans="1:13">
      <c r="A2126" s="14"/>
      <c r="B2126" s="15"/>
      <c r="C2126" s="15"/>
      <c r="D2126" s="15"/>
      <c r="E2126" s="15"/>
      <c r="F2126" s="15"/>
      <c r="G2126" s="15"/>
      <c r="H2126" s="16"/>
      <c r="I2126" s="90" t="s">
        <v>18</v>
      </c>
      <c r="J2126" s="91"/>
      <c r="K2126" s="15"/>
      <c r="L2126" s="16"/>
      <c r="M2126" s="21"/>
    </row>
    <row r="2127" spans="1:13">
      <c r="A2127" s="474" t="s">
        <v>67</v>
      </c>
      <c r="B2127" s="475"/>
      <c r="C2127" s="475"/>
      <c r="D2127" s="475"/>
      <c r="E2127" s="475"/>
      <c r="F2127" s="475"/>
      <c r="G2127" s="475"/>
      <c r="H2127" s="476"/>
      <c r="I2127" s="28" t="s">
        <v>19</v>
      </c>
      <c r="J2127" s="29"/>
      <c r="K2127" s="486">
        <v>2.1</v>
      </c>
      <c r="L2127" s="487"/>
      <c r="M2127" s="30">
        <f>K2127*12*I2117</f>
        <v>13010.76</v>
      </c>
    </row>
    <row r="2128" spans="1:13">
      <c r="A2128" s="494" t="s">
        <v>20</v>
      </c>
      <c r="B2128" s="495"/>
      <c r="C2128" s="495"/>
      <c r="D2128" s="495"/>
      <c r="E2128" s="495"/>
      <c r="F2128" s="495"/>
      <c r="G2128" s="495"/>
      <c r="H2128" s="496"/>
      <c r="I2128" s="31"/>
      <c r="J2128" s="10"/>
      <c r="K2128" s="504">
        <f>K2129+K2135</f>
        <v>1.9100000000000001</v>
      </c>
      <c r="L2128" s="505"/>
      <c r="M2128" s="32">
        <f>M2129+M2135</f>
        <v>11833.595999999998</v>
      </c>
    </row>
    <row r="2129" spans="1:13">
      <c r="A2129" s="459" t="s">
        <v>21</v>
      </c>
      <c r="B2129" s="460"/>
      <c r="C2129" s="460"/>
      <c r="D2129" s="460"/>
      <c r="E2129" s="460"/>
      <c r="F2129" s="460"/>
      <c r="G2129" s="460"/>
      <c r="H2129" s="461"/>
      <c r="J2129" s="10"/>
      <c r="K2129" s="462">
        <f>K2130+K2132+K2134</f>
        <v>1.1200000000000001</v>
      </c>
      <c r="L2129" s="463"/>
      <c r="M2129" s="33">
        <f>M2130+M2132+M2134</f>
        <v>6939.0719999999992</v>
      </c>
    </row>
    <row r="2130" spans="1:13">
      <c r="A2130" s="8" t="s">
        <v>174</v>
      </c>
      <c r="H2130" s="10"/>
      <c r="I2130" t="s">
        <v>24</v>
      </c>
      <c r="J2130" s="10"/>
      <c r="K2130" s="450">
        <v>0.57999999999999996</v>
      </c>
      <c r="L2130" s="451"/>
      <c r="M2130" s="23">
        <f>K2130*12*I2117</f>
        <v>3593.4479999999994</v>
      </c>
    </row>
    <row r="2131" spans="1:13">
      <c r="A2131" s="8" t="s">
        <v>25</v>
      </c>
      <c r="H2131" s="10"/>
      <c r="J2131" s="10"/>
      <c r="L2131" s="10"/>
      <c r="M2131" s="23"/>
    </row>
    <row r="2132" spans="1:13">
      <c r="A2132" s="8" t="s">
        <v>175</v>
      </c>
      <c r="H2132" s="10"/>
      <c r="I2132" t="s">
        <v>176</v>
      </c>
      <c r="J2132" s="10"/>
      <c r="K2132" s="450">
        <v>0.5</v>
      </c>
      <c r="L2132" s="451"/>
      <c r="M2132" s="23">
        <f>K2132*12*I2117</f>
        <v>3097.7999999999997</v>
      </c>
    </row>
    <row r="2133" spans="1:13">
      <c r="A2133" s="8" t="s">
        <v>69</v>
      </c>
      <c r="H2133" s="10"/>
      <c r="I2133" t="s">
        <v>80</v>
      </c>
      <c r="J2133" s="10"/>
      <c r="L2133" s="10"/>
      <c r="M2133" s="23"/>
    </row>
    <row r="2134" spans="1:13">
      <c r="A2134" s="8" t="s">
        <v>84</v>
      </c>
      <c r="H2134" s="10"/>
      <c r="I2134" t="s">
        <v>26</v>
      </c>
      <c r="J2134" s="10"/>
      <c r="K2134" s="450">
        <v>0.04</v>
      </c>
      <c r="L2134" s="451"/>
      <c r="M2134" s="23">
        <f>K2134*12*I2117</f>
        <v>247.82399999999996</v>
      </c>
    </row>
    <row r="2135" spans="1:13">
      <c r="A2135" s="459" t="s">
        <v>27</v>
      </c>
      <c r="B2135" s="460"/>
      <c r="C2135" s="460"/>
      <c r="D2135" s="460"/>
      <c r="E2135" s="460"/>
      <c r="F2135" s="460"/>
      <c r="G2135" s="460"/>
      <c r="H2135" s="461"/>
      <c r="J2135" s="10"/>
      <c r="K2135" s="462">
        <f>K2136+K2137+K2138</f>
        <v>0.79</v>
      </c>
      <c r="L2135" s="463"/>
      <c r="M2135" s="33">
        <f>M2136+M2137+M2138</f>
        <v>4894.5239999999994</v>
      </c>
    </row>
    <row r="2136" spans="1:13">
      <c r="A2136" s="8" t="s">
        <v>85</v>
      </c>
      <c r="H2136" s="10"/>
      <c r="I2136" t="s">
        <v>24</v>
      </c>
      <c r="J2136" s="10"/>
      <c r="K2136" s="450">
        <v>0.27</v>
      </c>
      <c r="L2136" s="451"/>
      <c r="M2136" s="23">
        <f>K2136*12*I2117</f>
        <v>1672.8119999999999</v>
      </c>
    </row>
    <row r="2137" spans="1:13">
      <c r="A2137" s="8" t="s">
        <v>177</v>
      </c>
      <c r="H2137" s="10"/>
      <c r="I2137" t="s">
        <v>81</v>
      </c>
      <c r="J2137" s="10"/>
      <c r="K2137" s="450">
        <v>0.06</v>
      </c>
      <c r="L2137" s="451"/>
      <c r="M2137" s="23">
        <f>K2137*12*I2117</f>
        <v>371.73599999999993</v>
      </c>
    </row>
    <row r="2138" spans="1:13">
      <c r="A2138" s="8" t="s">
        <v>87</v>
      </c>
      <c r="H2138" s="10"/>
      <c r="I2138" t="s">
        <v>22</v>
      </c>
      <c r="J2138" s="10"/>
      <c r="K2138" s="450">
        <v>0.46</v>
      </c>
      <c r="L2138" s="451"/>
      <c r="M2138" s="23">
        <f>K2138*12*I2117</f>
        <v>2849.9760000000001</v>
      </c>
    </row>
    <row r="2139" spans="1:13" ht="15.75">
      <c r="A2139" s="438" t="s">
        <v>28</v>
      </c>
      <c r="B2139" s="439"/>
      <c r="C2139" s="439"/>
      <c r="D2139" s="439"/>
      <c r="E2139" s="439"/>
      <c r="F2139" s="439"/>
      <c r="G2139" s="439"/>
      <c r="H2139" s="440"/>
      <c r="I2139" s="34"/>
      <c r="J2139" s="29"/>
      <c r="K2139" s="486">
        <f>K2140+K2141+K2143+K2145+K2146</f>
        <v>2.1599999999999993</v>
      </c>
      <c r="L2139" s="487"/>
      <c r="M2139" s="35">
        <f>M2140+M2141+M2143+M2145+M2146</f>
        <v>13382.495999999999</v>
      </c>
    </row>
    <row r="2140" spans="1:13">
      <c r="A2140" s="36" t="s">
        <v>56</v>
      </c>
      <c r="B2140" s="37"/>
      <c r="C2140" s="38"/>
      <c r="D2140" s="38"/>
      <c r="E2140" s="38"/>
      <c r="F2140" s="38"/>
      <c r="G2140" s="38"/>
      <c r="H2140" s="10"/>
      <c r="I2140" s="434" t="s">
        <v>30</v>
      </c>
      <c r="J2140" s="435"/>
      <c r="K2140" s="457">
        <v>0.59</v>
      </c>
      <c r="L2140" s="458"/>
      <c r="M2140" s="23">
        <f>K2140*12*I2117</f>
        <v>3655.4039999999995</v>
      </c>
    </row>
    <row r="2141" spans="1:13">
      <c r="A2141" s="36" t="s">
        <v>31</v>
      </c>
      <c r="B2141" s="37"/>
      <c r="C2141" s="38"/>
      <c r="D2141" s="38"/>
      <c r="E2141" s="38"/>
      <c r="F2141" s="38"/>
      <c r="G2141" s="38"/>
      <c r="H2141" s="10"/>
      <c r="I2141" s="434" t="s">
        <v>57</v>
      </c>
      <c r="J2141" s="435"/>
      <c r="K2141" s="448">
        <v>1.4</v>
      </c>
      <c r="L2141" s="449"/>
      <c r="M2141" s="23">
        <f>K2141*12*I2117</f>
        <v>8673.8399999999983</v>
      </c>
    </row>
    <row r="2142" spans="1:13">
      <c r="A2142" s="36" t="s">
        <v>33</v>
      </c>
      <c r="B2142" s="37"/>
      <c r="C2142" s="38"/>
      <c r="D2142" s="38"/>
      <c r="E2142" s="38"/>
      <c r="F2142" s="38"/>
      <c r="G2142" s="38"/>
      <c r="H2142" s="10"/>
      <c r="I2142" s="39"/>
      <c r="J2142" s="12"/>
      <c r="K2142" s="163"/>
      <c r="L2142" s="146"/>
      <c r="M2142" s="23"/>
    </row>
    <row r="2143" spans="1:13">
      <c r="A2143" s="36" t="s">
        <v>34</v>
      </c>
      <c r="B2143" s="37"/>
      <c r="C2143" s="38"/>
      <c r="D2143" s="38"/>
      <c r="E2143" s="38"/>
      <c r="F2143" s="38"/>
      <c r="G2143" s="38"/>
      <c r="H2143" s="10"/>
      <c r="I2143" s="434" t="s">
        <v>35</v>
      </c>
      <c r="J2143" s="435"/>
      <c r="K2143" s="448">
        <v>0.11</v>
      </c>
      <c r="L2143" s="449"/>
      <c r="M2143" s="23">
        <f>K2143*12*I2117</f>
        <v>681.51599999999996</v>
      </c>
    </row>
    <row r="2144" spans="1:13">
      <c r="A2144" s="36" t="s">
        <v>36</v>
      </c>
      <c r="B2144" s="37"/>
      <c r="C2144" s="38"/>
      <c r="D2144" s="38"/>
      <c r="E2144" s="38"/>
      <c r="F2144" s="38"/>
      <c r="G2144" s="38"/>
      <c r="H2144" s="10"/>
      <c r="I2144" s="39"/>
      <c r="J2144" s="12"/>
      <c r="K2144" s="163"/>
      <c r="L2144" s="146"/>
      <c r="M2144" s="23"/>
    </row>
    <row r="2145" spans="1:13">
      <c r="A2145" s="36" t="s">
        <v>37</v>
      </c>
      <c r="B2145" s="37"/>
      <c r="C2145" s="38"/>
      <c r="D2145" s="38"/>
      <c r="E2145" s="38"/>
      <c r="F2145" s="38"/>
      <c r="G2145" s="38"/>
      <c r="H2145" s="10"/>
      <c r="I2145" s="434" t="s">
        <v>19</v>
      </c>
      <c r="J2145" s="435"/>
      <c r="K2145" s="448">
        <v>0.03</v>
      </c>
      <c r="L2145" s="449"/>
      <c r="M2145" s="23">
        <f>K2145*12*I2117</f>
        <v>185.86799999999997</v>
      </c>
    </row>
    <row r="2146" spans="1:13">
      <c r="A2146" s="42" t="s">
        <v>168</v>
      </c>
      <c r="B2146" s="37"/>
      <c r="C2146" s="38"/>
      <c r="D2146" s="38"/>
      <c r="E2146" s="38"/>
      <c r="F2146" s="38"/>
      <c r="G2146" s="38"/>
      <c r="H2146" s="10"/>
      <c r="I2146" s="434" t="s">
        <v>19</v>
      </c>
      <c r="J2146" s="435"/>
      <c r="K2146" s="436">
        <v>0.03</v>
      </c>
      <c r="L2146" s="437"/>
      <c r="M2146" s="21">
        <f>K2146*12*I2117</f>
        <v>185.86799999999997</v>
      </c>
    </row>
    <row r="2147" spans="1:13" ht="15.75">
      <c r="A2147" s="438" t="s">
        <v>169</v>
      </c>
      <c r="B2147" s="439"/>
      <c r="C2147" s="439"/>
      <c r="D2147" s="439"/>
      <c r="E2147" s="439"/>
      <c r="F2147" s="439"/>
      <c r="G2147" s="439"/>
      <c r="H2147" s="440"/>
      <c r="I2147" s="198" t="s">
        <v>55</v>
      </c>
      <c r="J2147" s="29"/>
      <c r="K2147" s="441">
        <v>0.17</v>
      </c>
      <c r="L2147" s="442"/>
      <c r="M2147" s="35">
        <f>K2147*12*I2117</f>
        <v>1053.252</v>
      </c>
    </row>
    <row r="2148" spans="1:13" ht="16.5" thickBot="1">
      <c r="A2148" s="443" t="s">
        <v>39</v>
      </c>
      <c r="B2148" s="444"/>
      <c r="C2148" s="444"/>
      <c r="D2148" s="444"/>
      <c r="E2148" s="444"/>
      <c r="F2148" s="444"/>
      <c r="G2148" s="444"/>
      <c r="H2148" s="445"/>
      <c r="I2148" s="2"/>
      <c r="J2148" s="4"/>
      <c r="K2148" s="446">
        <f>2.5+3.1</f>
        <v>5.6</v>
      </c>
      <c r="L2148" s="447"/>
      <c r="M2148" s="48">
        <f>K2148*12*I2117</f>
        <v>34695.359999999993</v>
      </c>
    </row>
    <row r="2149" spans="1:13" ht="15.75" thickBot="1">
      <c r="A2149" s="424" t="s">
        <v>40</v>
      </c>
      <c r="B2149" s="425"/>
      <c r="C2149" s="425"/>
      <c r="D2149" s="425"/>
      <c r="E2149" s="425"/>
      <c r="F2149" s="425"/>
      <c r="G2149" s="425"/>
      <c r="H2149" s="426"/>
      <c r="I2149" s="199"/>
      <c r="J2149" s="200"/>
      <c r="K2149" s="427">
        <f>K2119+K2120+K2124+K2127+K2128+K2147+K2139+K2148</f>
        <v>23</v>
      </c>
      <c r="L2149" s="428"/>
      <c r="M2149" s="106">
        <f>M2117+M2124+M2127+M2128+M2139+M2147+M2148</f>
        <v>142498.79999999996</v>
      </c>
    </row>
    <row r="2150" spans="1:13" ht="15.75" thickBot="1">
      <c r="A2150" s="134" t="s">
        <v>77</v>
      </c>
      <c r="B2150" s="135"/>
      <c r="C2150" s="135"/>
      <c r="D2150" s="135"/>
      <c r="E2150" s="135"/>
      <c r="F2150" s="135"/>
      <c r="G2150" s="135"/>
      <c r="H2150" s="136"/>
      <c r="I2150" s="199"/>
      <c r="J2150" s="200"/>
      <c r="K2150" s="427">
        <v>12.7</v>
      </c>
      <c r="L2150" s="428"/>
      <c r="M2150" s="106">
        <f>M2151+M2152</f>
        <v>78684.12</v>
      </c>
    </row>
    <row r="2151" spans="1:13">
      <c r="A2151" s="429" t="s">
        <v>78</v>
      </c>
      <c r="B2151" s="430"/>
      <c r="C2151" s="430"/>
      <c r="D2151" s="430"/>
      <c r="E2151" s="430"/>
      <c r="F2151" s="430"/>
      <c r="G2151" s="430"/>
      <c r="H2151" s="431"/>
      <c r="I2151" s="78"/>
      <c r="J2151" s="105"/>
      <c r="K2151" s="488">
        <v>10.37</v>
      </c>
      <c r="L2151" s="489"/>
      <c r="M2151" s="80">
        <f>K2151*12*I2117</f>
        <v>64248.371999999996</v>
      </c>
    </row>
    <row r="2152" spans="1:13" ht="15.75" thickBot="1">
      <c r="A2152" s="191" t="s">
        <v>79</v>
      </c>
      <c r="B2152" s="192"/>
      <c r="C2152" s="192"/>
      <c r="D2152" s="192"/>
      <c r="E2152" s="192"/>
      <c r="F2152" s="192"/>
      <c r="G2152" s="192"/>
      <c r="H2152" s="193"/>
      <c r="I2152" s="201"/>
      <c r="J2152" s="202"/>
      <c r="K2152" s="490">
        <v>2.33</v>
      </c>
      <c r="L2152" s="491"/>
      <c r="M2152" s="86">
        <f>K2152*12*I2117</f>
        <v>14435.748</v>
      </c>
    </row>
    <row r="2153" spans="1:13">
      <c r="A2153" s="499" t="s">
        <v>43</v>
      </c>
      <c r="B2153" s="500"/>
      <c r="C2153" s="500"/>
      <c r="D2153" s="500"/>
      <c r="E2153" s="500"/>
      <c r="F2153" s="500"/>
      <c r="G2153" s="500"/>
      <c r="H2153" s="501"/>
      <c r="I2153" s="15"/>
      <c r="J2153" s="16"/>
      <c r="K2153" s="502">
        <v>1.39</v>
      </c>
      <c r="L2153" s="503"/>
      <c r="M2153" s="21">
        <f>K2153*12*I2117</f>
        <v>8611.8839999999982</v>
      </c>
    </row>
    <row r="2154" spans="1:13">
      <c r="A2154" s="143" t="s">
        <v>48</v>
      </c>
      <c r="B2154" s="144"/>
      <c r="C2154" s="144"/>
      <c r="D2154" s="144"/>
      <c r="E2154" s="144"/>
      <c r="F2154" s="144"/>
      <c r="G2154" s="144"/>
      <c r="H2154" s="145"/>
      <c r="I2154" s="34"/>
      <c r="J2154" s="29"/>
      <c r="K2154" s="486">
        <v>0</v>
      </c>
      <c r="L2154" s="487"/>
      <c r="M2154" s="21">
        <f>K2154*I2117*12</f>
        <v>0</v>
      </c>
    </row>
    <row r="2155" spans="1:13" ht="15.75">
      <c r="A2155" s="140" t="s">
        <v>45</v>
      </c>
      <c r="B2155" s="141"/>
      <c r="C2155" s="141"/>
      <c r="D2155" s="141"/>
      <c r="E2155" s="141"/>
      <c r="F2155" s="141"/>
      <c r="G2155" s="141"/>
      <c r="H2155" s="142"/>
      <c r="I2155" s="34"/>
      <c r="J2155" s="29"/>
      <c r="K2155" s="486">
        <v>0.04</v>
      </c>
      <c r="L2155" s="487"/>
      <c r="M2155" s="21">
        <f>K2155*12*I2117</f>
        <v>247.82399999999996</v>
      </c>
    </row>
    <row r="2156" spans="1:13" ht="16.5" thickBot="1">
      <c r="A2156" s="137" t="s">
        <v>46</v>
      </c>
      <c r="B2156" s="138"/>
      <c r="C2156" s="138"/>
      <c r="D2156" s="138"/>
      <c r="E2156" s="138"/>
      <c r="F2156" s="138"/>
      <c r="G2156" s="138"/>
      <c r="H2156" s="139"/>
      <c r="I2156" s="3"/>
      <c r="J2156" s="4"/>
      <c r="K2156" s="446">
        <v>0.46</v>
      </c>
      <c r="L2156" s="447"/>
      <c r="M2156" s="23">
        <f>K2156*12*I2117</f>
        <v>2849.9760000000001</v>
      </c>
    </row>
    <row r="2157" spans="1:13" ht="15.75" thickBot="1">
      <c r="A2157" s="424" t="s">
        <v>47</v>
      </c>
      <c r="B2157" s="425"/>
      <c r="C2157" s="425"/>
      <c r="D2157" s="425"/>
      <c r="E2157" s="425"/>
      <c r="F2157" s="425"/>
      <c r="G2157" s="425"/>
      <c r="H2157" s="426"/>
      <c r="I2157" s="199"/>
      <c r="J2157" s="200"/>
      <c r="K2157" s="427">
        <f>K2149+K2151+K2153+K2154+K2155+K2156+K2152</f>
        <v>37.589999999999996</v>
      </c>
      <c r="L2157" s="428"/>
      <c r="M2157" s="106">
        <f>M2149+M2151+M2153+M2154+M2155+M2156+M2152</f>
        <v>232892.60399999993</v>
      </c>
    </row>
    <row r="2158" spans="1:13">
      <c r="A2158" s="156"/>
      <c r="B2158" s="156"/>
      <c r="C2158" s="156"/>
      <c r="D2158" s="156"/>
      <c r="E2158" s="156"/>
      <c r="F2158" s="156"/>
      <c r="G2158" s="156"/>
      <c r="H2158" s="156"/>
      <c r="I2158" s="9"/>
      <c r="J2158" s="57"/>
      <c r="K2158" s="159"/>
      <c r="L2158" s="159"/>
      <c r="M2158" s="57"/>
    </row>
    <row r="2159" spans="1:13">
      <c r="A2159" s="481" t="s">
        <v>0</v>
      </c>
      <c r="B2159" s="481"/>
      <c r="C2159" s="481"/>
      <c r="D2159" s="481"/>
      <c r="E2159" s="481"/>
      <c r="F2159" s="481"/>
      <c r="G2159" s="481"/>
      <c r="H2159" s="481"/>
      <c r="I2159" s="481"/>
      <c r="J2159" s="481"/>
      <c r="K2159" s="481"/>
      <c r="L2159" s="481"/>
      <c r="M2159" s="1"/>
    </row>
    <row r="2160" spans="1:13">
      <c r="A2160" s="482" t="s">
        <v>1</v>
      </c>
      <c r="B2160" s="482"/>
      <c r="C2160" s="482"/>
      <c r="D2160" s="482"/>
      <c r="E2160" s="482"/>
      <c r="F2160" s="482"/>
      <c r="G2160" s="482"/>
      <c r="H2160" s="482"/>
      <c r="I2160" s="482"/>
      <c r="J2160" s="482"/>
      <c r="K2160" s="482"/>
      <c r="L2160" s="482"/>
      <c r="M2160" s="482"/>
    </row>
    <row r="2161" spans="1:13">
      <c r="A2161" s="483" t="s">
        <v>239</v>
      </c>
      <c r="B2161" s="483"/>
      <c r="C2161" s="483"/>
      <c r="D2161" s="483"/>
      <c r="E2161" s="483"/>
      <c r="F2161" s="483"/>
      <c r="G2161" s="483"/>
      <c r="H2161" s="483"/>
      <c r="I2161" s="483"/>
      <c r="J2161" s="483"/>
      <c r="K2161" s="483"/>
      <c r="L2161" s="483"/>
      <c r="M2161" s="483"/>
    </row>
    <row r="2162" spans="1:13">
      <c r="A2162" s="2"/>
      <c r="B2162" s="3"/>
      <c r="C2162" s="3" t="s">
        <v>2</v>
      </c>
      <c r="D2162" s="3"/>
      <c r="E2162" s="3"/>
      <c r="F2162" s="3"/>
      <c r="G2162" s="3"/>
      <c r="H2162" s="4"/>
      <c r="I2162" s="3" t="s">
        <v>3</v>
      </c>
      <c r="J2162" s="4"/>
      <c r="K2162" s="5" t="s">
        <v>4</v>
      </c>
      <c r="L2162" s="6"/>
      <c r="M2162" s="7"/>
    </row>
    <row r="2163" spans="1:13">
      <c r="A2163" s="8"/>
      <c r="B2163" s="9"/>
      <c r="C2163" s="9"/>
      <c r="D2163" s="9"/>
      <c r="E2163" s="9"/>
      <c r="F2163" s="9"/>
      <c r="G2163" s="9"/>
      <c r="H2163" s="10"/>
      <c r="I2163" s="9"/>
      <c r="J2163" s="10"/>
      <c r="K2163" s="11" t="s">
        <v>5</v>
      </c>
      <c r="L2163" s="12"/>
      <c r="M2163" s="13" t="s">
        <v>6</v>
      </c>
    </row>
    <row r="2164" spans="1:13">
      <c r="A2164" s="14"/>
      <c r="B2164" s="15"/>
      <c r="C2164" s="15"/>
      <c r="D2164" s="15"/>
      <c r="E2164" s="15"/>
      <c r="F2164" s="15"/>
      <c r="G2164" s="15"/>
      <c r="H2164" s="16"/>
      <c r="I2164" s="472" t="s">
        <v>7</v>
      </c>
      <c r="J2164" s="473"/>
      <c r="K2164" s="15" t="s">
        <v>8</v>
      </c>
      <c r="L2164" s="16"/>
      <c r="M2164" s="17" t="s">
        <v>9</v>
      </c>
    </row>
    <row r="2165" spans="1:13">
      <c r="A2165" s="474" t="s">
        <v>159</v>
      </c>
      <c r="B2165" s="475"/>
      <c r="C2165" s="475"/>
      <c r="D2165" s="475"/>
      <c r="E2165" s="475"/>
      <c r="F2165" s="475"/>
      <c r="G2165" s="475"/>
      <c r="H2165" s="476"/>
      <c r="I2165" s="477">
        <v>1581.5</v>
      </c>
      <c r="J2165" s="478"/>
      <c r="K2165" s="479">
        <f>K2167+K2168</f>
        <v>9.75</v>
      </c>
      <c r="L2165" s="480"/>
      <c r="M2165" s="21">
        <f>M2167+M2168</f>
        <v>185035.5</v>
      </c>
    </row>
    <row r="2166" spans="1:13">
      <c r="A2166" s="22" t="s">
        <v>10</v>
      </c>
      <c r="F2166" s="9"/>
      <c r="H2166" s="10"/>
      <c r="J2166" s="10"/>
      <c r="L2166" s="10"/>
      <c r="M2166" s="23"/>
    </row>
    <row r="2167" spans="1:13">
      <c r="A2167" s="22" t="s">
        <v>11</v>
      </c>
      <c r="F2167" s="9"/>
      <c r="H2167" s="10"/>
      <c r="J2167" s="10"/>
      <c r="K2167" s="450">
        <v>5.36</v>
      </c>
      <c r="L2167" s="451"/>
      <c r="M2167" s="23">
        <f>K2167*I2165*12</f>
        <v>101722.08</v>
      </c>
    </row>
    <row r="2168" spans="1:13">
      <c r="A2168" s="22" t="s">
        <v>12</v>
      </c>
      <c r="B2168" s="24"/>
      <c r="C2168" s="24"/>
      <c r="D2168" s="24"/>
      <c r="E2168" s="24"/>
      <c r="F2168" s="25"/>
      <c r="G2168" s="24"/>
      <c r="H2168" s="26"/>
      <c r="J2168" s="10"/>
      <c r="K2168" s="450">
        <v>4.3899999999999997</v>
      </c>
      <c r="L2168" s="451"/>
      <c r="M2168" s="23">
        <f>K2168*I2165*12</f>
        <v>83313.42</v>
      </c>
    </row>
    <row r="2169" spans="1:13">
      <c r="A2169" s="131"/>
      <c r="B2169" s="47"/>
      <c r="C2169" s="47"/>
      <c r="D2169" s="47"/>
      <c r="E2169" s="47"/>
      <c r="F2169" s="47"/>
      <c r="G2169" s="47"/>
      <c r="H2169" s="27"/>
      <c r="I2169" s="15"/>
      <c r="J2169" s="16"/>
      <c r="K2169" s="15"/>
      <c r="L2169" s="16"/>
      <c r="M2169" s="21"/>
    </row>
    <row r="2170" spans="1:13">
      <c r="A2170" s="464" t="s">
        <v>13</v>
      </c>
      <c r="B2170" s="465"/>
      <c r="C2170" s="465"/>
      <c r="D2170" s="465"/>
      <c r="E2170" s="465"/>
      <c r="F2170" s="465"/>
      <c r="G2170" s="465"/>
      <c r="H2170" s="466"/>
      <c r="I2170" s="89" t="s">
        <v>14</v>
      </c>
      <c r="J2170" s="88"/>
      <c r="K2170" s="9"/>
      <c r="L2170" s="10"/>
      <c r="M2170" s="23"/>
    </row>
    <row r="2171" spans="1:13">
      <c r="A2171" s="8"/>
      <c r="B2171" s="9"/>
      <c r="C2171" s="9"/>
      <c r="D2171" s="9"/>
      <c r="E2171" s="9"/>
      <c r="F2171" s="9"/>
      <c r="G2171" s="9"/>
      <c r="H2171" s="10"/>
      <c r="I2171" s="89" t="s">
        <v>15</v>
      </c>
      <c r="J2171" s="88"/>
      <c r="K2171" s="9"/>
      <c r="L2171" s="10"/>
      <c r="M2171" s="23"/>
    </row>
    <row r="2172" spans="1:13">
      <c r="A2172" s="8"/>
      <c r="B2172" s="9"/>
      <c r="C2172" s="9"/>
      <c r="D2172" s="9"/>
      <c r="E2172" s="9"/>
      <c r="F2172" s="9"/>
      <c r="G2172" s="9"/>
      <c r="H2172" s="10"/>
      <c r="I2172" s="89" t="s">
        <v>16</v>
      </c>
      <c r="J2172" s="88"/>
      <c r="K2172" s="462">
        <v>1.31</v>
      </c>
      <c r="L2172" s="463"/>
      <c r="M2172" s="23">
        <f>K2172*12*I2165</f>
        <v>24861.18</v>
      </c>
    </row>
    <row r="2173" spans="1:13">
      <c r="A2173" s="8"/>
      <c r="B2173" s="9"/>
      <c r="C2173" s="9"/>
      <c r="D2173" s="9"/>
      <c r="E2173" s="9"/>
      <c r="F2173" s="9"/>
      <c r="G2173" s="9"/>
      <c r="H2173" s="10"/>
      <c r="I2173" s="89" t="s">
        <v>17</v>
      </c>
      <c r="J2173" s="88"/>
      <c r="K2173" s="9"/>
      <c r="L2173" s="10"/>
      <c r="M2173" s="23"/>
    </row>
    <row r="2174" spans="1:13">
      <c r="A2174" s="14"/>
      <c r="B2174" s="15"/>
      <c r="C2174" s="15"/>
      <c r="D2174" s="15"/>
      <c r="E2174" s="15"/>
      <c r="F2174" s="15"/>
      <c r="G2174" s="15"/>
      <c r="H2174" s="16"/>
      <c r="I2174" s="90" t="s">
        <v>18</v>
      </c>
      <c r="J2174" s="91"/>
      <c r="K2174" s="15"/>
      <c r="L2174" s="16"/>
      <c r="M2174" s="21"/>
    </row>
    <row r="2175" spans="1:13">
      <c r="A2175" s="474" t="s">
        <v>67</v>
      </c>
      <c r="B2175" s="475"/>
      <c r="C2175" s="475"/>
      <c r="D2175" s="475"/>
      <c r="E2175" s="475"/>
      <c r="F2175" s="475"/>
      <c r="G2175" s="475"/>
      <c r="H2175" s="476"/>
      <c r="I2175" s="28" t="s">
        <v>19</v>
      </c>
      <c r="J2175" s="29"/>
      <c r="K2175" s="486">
        <v>1.43</v>
      </c>
      <c r="L2175" s="487"/>
      <c r="M2175" s="30">
        <f>K2175*12*I2165</f>
        <v>27138.54</v>
      </c>
    </row>
    <row r="2176" spans="1:13">
      <c r="A2176" s="494" t="s">
        <v>20</v>
      </c>
      <c r="B2176" s="495"/>
      <c r="C2176" s="495"/>
      <c r="D2176" s="495"/>
      <c r="E2176" s="495"/>
      <c r="F2176" s="495"/>
      <c r="G2176" s="495"/>
      <c r="H2176" s="496"/>
      <c r="I2176" s="31"/>
      <c r="J2176" s="10"/>
      <c r="K2176" s="470">
        <f>K2177+K2185</f>
        <v>1.9100000000000001</v>
      </c>
      <c r="L2176" s="471"/>
      <c r="M2176" s="32">
        <f>M2177+M2185</f>
        <v>36247.980000000003</v>
      </c>
    </row>
    <row r="2177" spans="1:13">
      <c r="A2177" s="459" t="s">
        <v>21</v>
      </c>
      <c r="B2177" s="460"/>
      <c r="C2177" s="460"/>
      <c r="D2177" s="460"/>
      <c r="E2177" s="460"/>
      <c r="F2177" s="460"/>
      <c r="G2177" s="460"/>
      <c r="H2177" s="461"/>
      <c r="J2177" s="10"/>
      <c r="K2177" s="462">
        <f>K2178+K2179+K2180+K2182+K2184</f>
        <v>1.1200000000000001</v>
      </c>
      <c r="L2177" s="463"/>
      <c r="M2177" s="33">
        <f>M2178+M2179+M2180+M2182+M2184</f>
        <v>21255.360000000001</v>
      </c>
    </row>
    <row r="2178" spans="1:13">
      <c r="A2178" s="8" t="s">
        <v>70</v>
      </c>
      <c r="H2178" s="10"/>
      <c r="I2178" t="s">
        <v>22</v>
      </c>
      <c r="J2178" s="10"/>
      <c r="K2178" s="450">
        <v>0.4</v>
      </c>
      <c r="L2178" s="451"/>
      <c r="M2178" s="23">
        <f>K2178*12*I2165</f>
        <v>7591.2000000000007</v>
      </c>
    </row>
    <row r="2179" spans="1:13">
      <c r="A2179" s="8" t="s">
        <v>118</v>
      </c>
      <c r="H2179" s="10"/>
      <c r="I2179" t="s">
        <v>23</v>
      </c>
      <c r="J2179" s="10"/>
      <c r="K2179" s="450">
        <v>0.18</v>
      </c>
      <c r="L2179" s="451"/>
      <c r="M2179" s="23">
        <f>K2179*12*I2165</f>
        <v>3416.0400000000004</v>
      </c>
    </row>
    <row r="2180" spans="1:13">
      <c r="A2180" s="8" t="s">
        <v>72</v>
      </c>
      <c r="H2180" s="10"/>
      <c r="I2180" t="s">
        <v>24</v>
      </c>
      <c r="J2180" s="10"/>
      <c r="K2180" s="450">
        <v>0.08</v>
      </c>
      <c r="L2180" s="451"/>
      <c r="M2180" s="23">
        <f>K2180*12*I2165</f>
        <v>1518.24</v>
      </c>
    </row>
    <row r="2181" spans="1:13">
      <c r="A2181" s="8" t="s">
        <v>25</v>
      </c>
      <c r="H2181" s="10"/>
      <c r="J2181" s="10"/>
      <c r="L2181" s="10"/>
      <c r="M2181" s="23"/>
    </row>
    <row r="2182" spans="1:13">
      <c r="A2182" s="8" t="s">
        <v>205</v>
      </c>
      <c r="H2182" s="10"/>
      <c r="I2182" t="s">
        <v>176</v>
      </c>
      <c r="J2182" s="10"/>
      <c r="K2182" s="450">
        <v>0.42</v>
      </c>
      <c r="L2182" s="451"/>
      <c r="M2182" s="23">
        <f>K2182*12*I2165</f>
        <v>7970.76</v>
      </c>
    </row>
    <row r="2183" spans="1:13">
      <c r="A2183" s="8" t="s">
        <v>69</v>
      </c>
      <c r="H2183" s="10"/>
      <c r="I2183" t="s">
        <v>80</v>
      </c>
      <c r="J2183" s="10"/>
      <c r="L2183" s="10"/>
      <c r="M2183" s="23"/>
    </row>
    <row r="2184" spans="1:13">
      <c r="A2184" s="8" t="s">
        <v>206</v>
      </c>
      <c r="H2184" s="10"/>
      <c r="I2184" t="s">
        <v>26</v>
      </c>
      <c r="J2184" s="10"/>
      <c r="K2184" s="450">
        <v>0.04</v>
      </c>
      <c r="L2184" s="451"/>
      <c r="M2184" s="23">
        <f>K2184*12*I2165</f>
        <v>759.12</v>
      </c>
    </row>
    <row r="2185" spans="1:13">
      <c r="A2185" s="459" t="s">
        <v>27</v>
      </c>
      <c r="B2185" s="460"/>
      <c r="C2185" s="460"/>
      <c r="D2185" s="460"/>
      <c r="E2185" s="460"/>
      <c r="F2185" s="460"/>
      <c r="G2185" s="460"/>
      <c r="H2185" s="461"/>
      <c r="J2185" s="10"/>
      <c r="K2185" s="462">
        <f>K2186+K2187+K2188+K2189</f>
        <v>0.79</v>
      </c>
      <c r="L2185" s="463"/>
      <c r="M2185" s="33">
        <f>M2186+M2187+M2188+M2189</f>
        <v>14992.620000000003</v>
      </c>
    </row>
    <row r="2186" spans="1:13">
      <c r="A2186" s="8" t="s">
        <v>207</v>
      </c>
      <c r="H2186" s="10"/>
      <c r="I2186" t="s">
        <v>24</v>
      </c>
      <c r="J2186" s="10"/>
      <c r="K2186" s="450">
        <v>0.23</v>
      </c>
      <c r="L2186" s="451"/>
      <c r="M2186" s="23">
        <f>K2186*12*I2165</f>
        <v>4364.9400000000005</v>
      </c>
    </row>
    <row r="2187" spans="1:13">
      <c r="A2187" s="8" t="s">
        <v>208</v>
      </c>
      <c r="H2187" s="10"/>
      <c r="I2187" t="s">
        <v>81</v>
      </c>
      <c r="J2187" s="10"/>
      <c r="K2187" s="450">
        <v>0.06</v>
      </c>
      <c r="L2187" s="451"/>
      <c r="M2187" s="23">
        <f>K2187*12*I2165</f>
        <v>1138.68</v>
      </c>
    </row>
    <row r="2188" spans="1:13">
      <c r="A2188" s="8" t="s">
        <v>209</v>
      </c>
      <c r="H2188" s="10"/>
      <c r="I2188" t="s">
        <v>55</v>
      </c>
      <c r="J2188" s="10"/>
      <c r="K2188" s="450">
        <v>0.46</v>
      </c>
      <c r="L2188" s="451"/>
      <c r="M2188" s="23">
        <f>K2188*12*I2165</f>
        <v>8729.880000000001</v>
      </c>
    </row>
    <row r="2189" spans="1:13">
      <c r="A2189" s="8" t="s">
        <v>210</v>
      </c>
      <c r="H2189" s="10"/>
      <c r="I2189" t="s">
        <v>24</v>
      </c>
      <c r="J2189" s="10"/>
      <c r="K2189" s="492">
        <v>0.04</v>
      </c>
      <c r="L2189" s="493"/>
      <c r="M2189" s="21">
        <f>K2189*12*I2165</f>
        <v>759.12</v>
      </c>
    </row>
    <row r="2190" spans="1:13" ht="15.75">
      <c r="A2190" s="438" t="s">
        <v>28</v>
      </c>
      <c r="B2190" s="439"/>
      <c r="C2190" s="439"/>
      <c r="D2190" s="439"/>
      <c r="E2190" s="439"/>
      <c r="F2190" s="439"/>
      <c r="G2190" s="439"/>
      <c r="H2190" s="440"/>
      <c r="I2190" s="34"/>
      <c r="J2190" s="29"/>
      <c r="K2190" s="486">
        <f>K2191+K2192+K2194+K2196+K2197</f>
        <v>2.1599999999999993</v>
      </c>
      <c r="L2190" s="487"/>
      <c r="M2190" s="35">
        <f>M2191+M2192+M2194+M2196+M2197</f>
        <v>40992.479999999996</v>
      </c>
    </row>
    <row r="2191" spans="1:13">
      <c r="A2191" s="36" t="s">
        <v>56</v>
      </c>
      <c r="B2191" s="37"/>
      <c r="C2191" s="38"/>
      <c r="D2191" s="38"/>
      <c r="E2191" s="38"/>
      <c r="F2191" s="38"/>
      <c r="G2191" s="38"/>
      <c r="H2191" s="10"/>
      <c r="I2191" s="434" t="s">
        <v>30</v>
      </c>
      <c r="J2191" s="435"/>
      <c r="K2191" s="457">
        <v>0.59</v>
      </c>
      <c r="L2191" s="458"/>
      <c r="M2191" s="23">
        <f>K2191*12*I2165</f>
        <v>11197.02</v>
      </c>
    </row>
    <row r="2192" spans="1:13">
      <c r="A2192" s="36" t="s">
        <v>31</v>
      </c>
      <c r="B2192" s="37"/>
      <c r="C2192" s="38"/>
      <c r="D2192" s="38"/>
      <c r="E2192" s="38"/>
      <c r="F2192" s="38"/>
      <c r="G2192" s="38"/>
      <c r="H2192" s="10"/>
      <c r="I2192" s="434" t="s">
        <v>57</v>
      </c>
      <c r="J2192" s="435"/>
      <c r="K2192" s="448">
        <v>1.4</v>
      </c>
      <c r="L2192" s="449"/>
      <c r="M2192" s="23">
        <f>K2192*12*I2165</f>
        <v>26569.199999999997</v>
      </c>
    </row>
    <row r="2193" spans="1:13">
      <c r="A2193" s="36" t="s">
        <v>33</v>
      </c>
      <c r="B2193" s="37"/>
      <c r="C2193" s="38"/>
      <c r="D2193" s="38"/>
      <c r="E2193" s="38"/>
      <c r="F2193" s="38"/>
      <c r="G2193" s="38"/>
      <c r="H2193" s="10"/>
      <c r="I2193" s="39"/>
      <c r="J2193" s="12"/>
      <c r="K2193" s="163"/>
      <c r="L2193" s="146"/>
      <c r="M2193" s="23"/>
    </row>
    <row r="2194" spans="1:13">
      <c r="A2194" s="36" t="s">
        <v>34</v>
      </c>
      <c r="B2194" s="37"/>
      <c r="C2194" s="38"/>
      <c r="D2194" s="38"/>
      <c r="E2194" s="38"/>
      <c r="F2194" s="38"/>
      <c r="G2194" s="38"/>
      <c r="H2194" s="10"/>
      <c r="I2194" s="434" t="s">
        <v>35</v>
      </c>
      <c r="J2194" s="435"/>
      <c r="K2194" s="448">
        <v>0.11</v>
      </c>
      <c r="L2194" s="449"/>
      <c r="M2194" s="23">
        <f>K2194*12*I2165</f>
        <v>2087.58</v>
      </c>
    </row>
    <row r="2195" spans="1:13">
      <c r="A2195" s="36" t="s">
        <v>36</v>
      </c>
      <c r="B2195" s="37"/>
      <c r="C2195" s="38"/>
      <c r="D2195" s="38"/>
      <c r="E2195" s="38"/>
      <c r="F2195" s="38"/>
      <c r="G2195" s="38"/>
      <c r="H2195" s="10"/>
      <c r="I2195" s="39"/>
      <c r="J2195" s="12"/>
      <c r="K2195" s="163"/>
      <c r="L2195" s="146"/>
      <c r="M2195" s="23"/>
    </row>
    <row r="2196" spans="1:13">
      <c r="A2196" s="36" t="s">
        <v>37</v>
      </c>
      <c r="B2196" s="37"/>
      <c r="C2196" s="38"/>
      <c r="D2196" s="38"/>
      <c r="E2196" s="38"/>
      <c r="F2196" s="38"/>
      <c r="G2196" s="38"/>
      <c r="H2196" s="10"/>
      <c r="I2196" s="434" t="s">
        <v>19</v>
      </c>
      <c r="J2196" s="435"/>
      <c r="K2196" s="448">
        <v>0.03</v>
      </c>
      <c r="L2196" s="449"/>
      <c r="M2196" s="23">
        <f>K2196*12*I2165</f>
        <v>569.34</v>
      </c>
    </row>
    <row r="2197" spans="1:13">
      <c r="A2197" s="42" t="s">
        <v>168</v>
      </c>
      <c r="B2197" s="37"/>
      <c r="C2197" s="38"/>
      <c r="D2197" s="38"/>
      <c r="E2197" s="38"/>
      <c r="F2197" s="38"/>
      <c r="G2197" s="38"/>
      <c r="H2197" s="10"/>
      <c r="I2197" s="434" t="s">
        <v>19</v>
      </c>
      <c r="J2197" s="435"/>
      <c r="K2197" s="436">
        <v>0.03</v>
      </c>
      <c r="L2197" s="437"/>
      <c r="M2197" s="21">
        <f>K2197*12*I2165</f>
        <v>569.34</v>
      </c>
    </row>
    <row r="2198" spans="1:13" ht="15.75">
      <c r="A2198" s="438" t="s">
        <v>169</v>
      </c>
      <c r="B2198" s="439"/>
      <c r="C2198" s="439"/>
      <c r="D2198" s="439"/>
      <c r="E2198" s="439"/>
      <c r="F2198" s="439"/>
      <c r="G2198" s="439"/>
      <c r="H2198" s="440"/>
      <c r="I2198" s="198" t="s">
        <v>55</v>
      </c>
      <c r="J2198" s="29"/>
      <c r="K2198" s="441">
        <v>0.17</v>
      </c>
      <c r="L2198" s="442"/>
      <c r="M2198" s="35">
        <f>K2198*12*I2165</f>
        <v>3226.26</v>
      </c>
    </row>
    <row r="2199" spans="1:13" ht="16.5" thickBot="1">
      <c r="A2199" s="443" t="s">
        <v>39</v>
      </c>
      <c r="B2199" s="444"/>
      <c r="C2199" s="444"/>
      <c r="D2199" s="444"/>
      <c r="E2199" s="444"/>
      <c r="F2199" s="444"/>
      <c r="G2199" s="444"/>
      <c r="H2199" s="445"/>
      <c r="I2199" s="2"/>
      <c r="J2199" s="4"/>
      <c r="K2199" s="446">
        <f>2.5+3.1</f>
        <v>5.6</v>
      </c>
      <c r="L2199" s="447"/>
      <c r="M2199" s="48">
        <f>K2199*12*I2165</f>
        <v>106276.79999999999</v>
      </c>
    </row>
    <row r="2200" spans="1:13" ht="15.75" thickBot="1">
      <c r="A2200" s="424" t="s">
        <v>40</v>
      </c>
      <c r="B2200" s="425"/>
      <c r="C2200" s="425"/>
      <c r="D2200" s="425"/>
      <c r="E2200" s="425"/>
      <c r="F2200" s="425"/>
      <c r="G2200" s="425"/>
      <c r="H2200" s="426"/>
      <c r="I2200" s="199"/>
      <c r="J2200" s="200"/>
      <c r="K2200" s="427">
        <f>K2167+K2168+K2172+K2175+K2176+K2198+K2190+K2199</f>
        <v>22.33</v>
      </c>
      <c r="L2200" s="428"/>
      <c r="M2200" s="106">
        <f>M2165+M2172+M2175+M2176+M2190+M2198+M2199</f>
        <v>423778.74</v>
      </c>
    </row>
    <row r="2201" spans="1:13" ht="15.75" thickBot="1">
      <c r="A2201" s="134" t="s">
        <v>77</v>
      </c>
      <c r="B2201" s="135"/>
      <c r="C2201" s="135"/>
      <c r="D2201" s="135"/>
      <c r="E2201" s="135"/>
      <c r="F2201" s="135"/>
      <c r="G2201" s="135"/>
      <c r="H2201" s="136"/>
      <c r="I2201" s="199"/>
      <c r="J2201" s="200"/>
      <c r="K2201" s="427">
        <v>18.440000000000001</v>
      </c>
      <c r="L2201" s="428"/>
      <c r="M2201" s="106">
        <f>M2202+M2203</f>
        <v>349954.32</v>
      </c>
    </row>
    <row r="2202" spans="1:13">
      <c r="A2202" s="429" t="s">
        <v>78</v>
      </c>
      <c r="B2202" s="430"/>
      <c r="C2202" s="430"/>
      <c r="D2202" s="430"/>
      <c r="E2202" s="430"/>
      <c r="F2202" s="430"/>
      <c r="G2202" s="430"/>
      <c r="H2202" s="431"/>
      <c r="I2202" s="78"/>
      <c r="J2202" s="105"/>
      <c r="K2202" s="488">
        <v>15.06</v>
      </c>
      <c r="L2202" s="489"/>
      <c r="M2202" s="80">
        <f>K2202*12*I2165</f>
        <v>285808.68</v>
      </c>
    </row>
    <row r="2203" spans="1:13" ht="15.75" thickBot="1">
      <c r="A2203" s="191" t="s">
        <v>79</v>
      </c>
      <c r="B2203" s="192"/>
      <c r="C2203" s="192"/>
      <c r="D2203" s="192"/>
      <c r="E2203" s="192"/>
      <c r="F2203" s="192"/>
      <c r="G2203" s="192"/>
      <c r="H2203" s="193"/>
      <c r="I2203" s="201"/>
      <c r="J2203" s="202"/>
      <c r="K2203" s="490">
        <v>3.38</v>
      </c>
      <c r="L2203" s="491"/>
      <c r="M2203" s="86">
        <f>K2203*12*I2165</f>
        <v>64145.640000000007</v>
      </c>
    </row>
    <row r="2204" spans="1:13">
      <c r="A2204" s="499" t="s">
        <v>43</v>
      </c>
      <c r="B2204" s="500"/>
      <c r="C2204" s="500"/>
      <c r="D2204" s="500"/>
      <c r="E2204" s="500"/>
      <c r="F2204" s="500"/>
      <c r="G2204" s="500"/>
      <c r="H2204" s="501"/>
      <c r="I2204" s="15"/>
      <c r="J2204" s="16"/>
      <c r="K2204" s="502">
        <v>1.39</v>
      </c>
      <c r="L2204" s="503"/>
      <c r="M2204" s="21">
        <f>K2204*12*I2165</f>
        <v>26379.42</v>
      </c>
    </row>
    <row r="2205" spans="1:13" ht="15.75">
      <c r="A2205" s="140" t="s">
        <v>52</v>
      </c>
      <c r="B2205" s="141"/>
      <c r="C2205" s="141"/>
      <c r="D2205" s="141"/>
      <c r="E2205" s="141"/>
      <c r="F2205" s="141"/>
      <c r="G2205" s="141"/>
      <c r="H2205" s="142"/>
      <c r="I2205" s="34"/>
      <c r="J2205" s="29"/>
      <c r="K2205" s="486">
        <v>0.85</v>
      </c>
      <c r="L2205" s="487"/>
      <c r="M2205" s="21">
        <f>K2205*12*I2165</f>
        <v>16131.3</v>
      </c>
    </row>
    <row r="2206" spans="1:13" ht="15.75">
      <c r="A2206" s="140" t="s">
        <v>45</v>
      </c>
      <c r="B2206" s="141"/>
      <c r="C2206" s="141"/>
      <c r="D2206" s="141"/>
      <c r="E2206" s="141"/>
      <c r="F2206" s="141"/>
      <c r="G2206" s="141"/>
      <c r="H2206" s="142"/>
      <c r="I2206" s="34"/>
      <c r="J2206" s="29"/>
      <c r="K2206" s="486">
        <v>0.11</v>
      </c>
      <c r="L2206" s="487"/>
      <c r="M2206" s="21">
        <f>K2206*12*I2165</f>
        <v>2087.58</v>
      </c>
    </row>
    <row r="2207" spans="1:13" ht="16.5" thickBot="1">
      <c r="A2207" s="137" t="s">
        <v>46</v>
      </c>
      <c r="B2207" s="138"/>
      <c r="C2207" s="138"/>
      <c r="D2207" s="138"/>
      <c r="E2207" s="138"/>
      <c r="F2207" s="138"/>
      <c r="G2207" s="138"/>
      <c r="H2207" s="139"/>
      <c r="I2207" s="3"/>
      <c r="J2207" s="4"/>
      <c r="K2207" s="446">
        <v>0.54</v>
      </c>
      <c r="L2207" s="447"/>
      <c r="M2207" s="23">
        <f>K2207*12*I2165</f>
        <v>10248.120000000001</v>
      </c>
    </row>
    <row r="2208" spans="1:13" ht="15.75" thickBot="1">
      <c r="A2208" s="424" t="s">
        <v>47</v>
      </c>
      <c r="B2208" s="425"/>
      <c r="C2208" s="425"/>
      <c r="D2208" s="425"/>
      <c r="E2208" s="425"/>
      <c r="F2208" s="425"/>
      <c r="G2208" s="425"/>
      <c r="H2208" s="426"/>
      <c r="I2208" s="199"/>
      <c r="J2208" s="200"/>
      <c r="K2208" s="427">
        <f>K2200+K2204+K2202+K2205+K2206+K2207+K2203</f>
        <v>43.660000000000004</v>
      </c>
      <c r="L2208" s="428"/>
      <c r="M2208" s="106">
        <f>M2200+M2202+M2204+M2205+M2206+M2207+M2203</f>
        <v>828579.48</v>
      </c>
    </row>
    <row r="2209" spans="1:13">
      <c r="M2209" s="1"/>
    </row>
    <row r="2210" spans="1:13">
      <c r="A2210" s="481" t="s">
        <v>0</v>
      </c>
      <c r="B2210" s="481"/>
      <c r="C2210" s="481"/>
      <c r="D2210" s="481"/>
      <c r="E2210" s="481"/>
      <c r="F2210" s="481"/>
      <c r="G2210" s="481"/>
      <c r="H2210" s="481"/>
      <c r="I2210" s="481"/>
      <c r="J2210" s="481"/>
      <c r="K2210" s="481"/>
      <c r="L2210" s="481"/>
      <c r="M2210" s="1"/>
    </row>
    <row r="2211" spans="1:13">
      <c r="A2211" s="482" t="s">
        <v>1</v>
      </c>
      <c r="B2211" s="482"/>
      <c r="C2211" s="482"/>
      <c r="D2211" s="482"/>
      <c r="E2211" s="482"/>
      <c r="F2211" s="482"/>
      <c r="G2211" s="482"/>
      <c r="H2211" s="482"/>
      <c r="I2211" s="482"/>
      <c r="J2211" s="482"/>
      <c r="K2211" s="482"/>
      <c r="L2211" s="482"/>
      <c r="M2211" s="482"/>
    </row>
    <row r="2212" spans="1:13">
      <c r="A2212" s="483" t="s">
        <v>240</v>
      </c>
      <c r="B2212" s="483"/>
      <c r="C2212" s="483"/>
      <c r="D2212" s="483"/>
      <c r="E2212" s="483"/>
      <c r="F2212" s="483"/>
      <c r="G2212" s="483"/>
      <c r="H2212" s="483"/>
      <c r="I2212" s="483"/>
      <c r="J2212" s="483"/>
      <c r="K2212" s="483"/>
      <c r="L2212" s="483"/>
      <c r="M2212" s="483"/>
    </row>
    <row r="2213" spans="1:13">
      <c r="A2213" s="2"/>
      <c r="B2213" s="3"/>
      <c r="C2213" s="3" t="s">
        <v>2</v>
      </c>
      <c r="D2213" s="3"/>
      <c r="E2213" s="3"/>
      <c r="F2213" s="3"/>
      <c r="G2213" s="3"/>
      <c r="H2213" s="4"/>
      <c r="I2213" s="3" t="s">
        <v>3</v>
      </c>
      <c r="J2213" s="4"/>
      <c r="K2213" s="5" t="s">
        <v>4</v>
      </c>
      <c r="L2213" s="6"/>
      <c r="M2213" s="7"/>
    </row>
    <row r="2214" spans="1:13">
      <c r="A2214" s="8"/>
      <c r="B2214" s="9"/>
      <c r="C2214" s="9"/>
      <c r="D2214" s="9"/>
      <c r="E2214" s="9"/>
      <c r="F2214" s="9"/>
      <c r="G2214" s="9"/>
      <c r="H2214" s="10"/>
      <c r="I2214" s="9"/>
      <c r="J2214" s="10"/>
      <c r="K2214" s="11" t="s">
        <v>5</v>
      </c>
      <c r="L2214" s="12"/>
      <c r="M2214" s="13" t="s">
        <v>6</v>
      </c>
    </row>
    <row r="2215" spans="1:13">
      <c r="A2215" s="14"/>
      <c r="B2215" s="15"/>
      <c r="C2215" s="15"/>
      <c r="D2215" s="15"/>
      <c r="E2215" s="15"/>
      <c r="F2215" s="15"/>
      <c r="G2215" s="15"/>
      <c r="H2215" s="16"/>
      <c r="I2215" s="472" t="s">
        <v>7</v>
      </c>
      <c r="J2215" s="473"/>
      <c r="K2215" s="15" t="s">
        <v>8</v>
      </c>
      <c r="L2215" s="16"/>
      <c r="M2215" s="17" t="s">
        <v>9</v>
      </c>
    </row>
    <row r="2216" spans="1:13">
      <c r="A2216" s="474" t="s">
        <v>159</v>
      </c>
      <c r="B2216" s="475"/>
      <c r="C2216" s="475"/>
      <c r="D2216" s="475"/>
      <c r="E2216" s="475"/>
      <c r="F2216" s="475"/>
      <c r="G2216" s="475"/>
      <c r="H2216" s="476"/>
      <c r="I2216" s="477">
        <v>604.4</v>
      </c>
      <c r="J2216" s="478"/>
      <c r="K2216" s="479">
        <f>K2218+K2219</f>
        <v>9.75</v>
      </c>
      <c r="L2216" s="480"/>
      <c r="M2216" s="21">
        <f>M2218+M2219</f>
        <v>70714.8</v>
      </c>
    </row>
    <row r="2217" spans="1:13">
      <c r="A2217" s="22" t="s">
        <v>10</v>
      </c>
      <c r="F2217" s="9"/>
      <c r="H2217" s="10"/>
      <c r="J2217" s="10"/>
      <c r="L2217" s="10"/>
      <c r="M2217" s="23"/>
    </row>
    <row r="2218" spans="1:13">
      <c r="A2218" s="22" t="s">
        <v>11</v>
      </c>
      <c r="F2218" s="9"/>
      <c r="H2218" s="10"/>
      <c r="J2218" s="10"/>
      <c r="K2218" s="450">
        <v>5.36</v>
      </c>
      <c r="L2218" s="451"/>
      <c r="M2218" s="23">
        <f>K2218*I2216*12</f>
        <v>38875.008000000002</v>
      </c>
    </row>
    <row r="2219" spans="1:13">
      <c r="A2219" s="22" t="s">
        <v>12</v>
      </c>
      <c r="B2219" s="24"/>
      <c r="C2219" s="24"/>
      <c r="D2219" s="24"/>
      <c r="E2219" s="24"/>
      <c r="F2219" s="25"/>
      <c r="G2219" s="24"/>
      <c r="H2219" s="26"/>
      <c r="J2219" s="10"/>
      <c r="K2219" s="450">
        <v>4.3899999999999997</v>
      </c>
      <c r="L2219" s="451"/>
      <c r="M2219" s="23">
        <f>K2219*I2216*12</f>
        <v>31839.791999999998</v>
      </c>
    </row>
    <row r="2220" spans="1:13">
      <c r="A2220" s="131"/>
      <c r="B2220" s="47"/>
      <c r="C2220" s="47"/>
      <c r="D2220" s="47"/>
      <c r="E2220" s="47"/>
      <c r="F2220" s="47"/>
      <c r="G2220" s="47"/>
      <c r="H2220" s="27"/>
      <c r="I2220" s="15"/>
      <c r="J2220" s="16"/>
      <c r="K2220" s="15"/>
      <c r="L2220" s="16"/>
      <c r="M2220" s="21"/>
    </row>
    <row r="2221" spans="1:13">
      <c r="A2221" s="464" t="s">
        <v>13</v>
      </c>
      <c r="B2221" s="465"/>
      <c r="C2221" s="465"/>
      <c r="D2221" s="465"/>
      <c r="E2221" s="465"/>
      <c r="F2221" s="465"/>
      <c r="G2221" s="465"/>
      <c r="H2221" s="466"/>
      <c r="I2221" s="89" t="s">
        <v>14</v>
      </c>
      <c r="J2221" s="88"/>
      <c r="K2221" s="9"/>
      <c r="L2221" s="10"/>
      <c r="M2221" s="23"/>
    </row>
    <row r="2222" spans="1:13">
      <c r="A2222" s="8"/>
      <c r="B2222" s="9"/>
      <c r="C2222" s="9"/>
      <c r="D2222" s="9"/>
      <c r="E2222" s="9"/>
      <c r="F2222" s="9"/>
      <c r="G2222" s="9"/>
      <c r="H2222" s="10"/>
      <c r="I2222" s="89" t="s">
        <v>15</v>
      </c>
      <c r="J2222" s="88"/>
      <c r="K2222" s="9"/>
      <c r="L2222" s="10"/>
      <c r="M2222" s="23"/>
    </row>
    <row r="2223" spans="1:13">
      <c r="A2223" s="8"/>
      <c r="B2223" s="9"/>
      <c r="C2223" s="9"/>
      <c r="D2223" s="9"/>
      <c r="E2223" s="9"/>
      <c r="F2223" s="9"/>
      <c r="G2223" s="9"/>
      <c r="H2223" s="10"/>
      <c r="I2223" s="89" t="s">
        <v>16</v>
      </c>
      <c r="J2223" s="88"/>
      <c r="K2223" s="462">
        <v>1.31</v>
      </c>
      <c r="L2223" s="463"/>
      <c r="M2223" s="23">
        <f>K2223*12*I2216</f>
        <v>9501.1679999999997</v>
      </c>
    </row>
    <row r="2224" spans="1:13">
      <c r="A2224" s="8"/>
      <c r="B2224" s="9"/>
      <c r="C2224" s="9"/>
      <c r="D2224" s="9"/>
      <c r="E2224" s="9"/>
      <c r="F2224" s="9"/>
      <c r="G2224" s="9"/>
      <c r="H2224" s="10"/>
      <c r="I2224" s="89" t="s">
        <v>17</v>
      </c>
      <c r="J2224" s="88"/>
      <c r="K2224" s="9"/>
      <c r="L2224" s="10"/>
      <c r="M2224" s="23"/>
    </row>
    <row r="2225" spans="1:13">
      <c r="A2225" s="14"/>
      <c r="B2225" s="15"/>
      <c r="C2225" s="15"/>
      <c r="D2225" s="15"/>
      <c r="E2225" s="15"/>
      <c r="F2225" s="15"/>
      <c r="G2225" s="15"/>
      <c r="H2225" s="16"/>
      <c r="I2225" s="90" t="s">
        <v>18</v>
      </c>
      <c r="J2225" s="91"/>
      <c r="K2225" s="15"/>
      <c r="L2225" s="16"/>
      <c r="M2225" s="21"/>
    </row>
    <row r="2226" spans="1:13">
      <c r="A2226" s="474" t="s">
        <v>67</v>
      </c>
      <c r="B2226" s="475"/>
      <c r="C2226" s="475"/>
      <c r="D2226" s="475"/>
      <c r="E2226" s="475"/>
      <c r="F2226" s="475"/>
      <c r="G2226" s="475"/>
      <c r="H2226" s="476"/>
      <c r="I2226" s="28" t="s">
        <v>19</v>
      </c>
      <c r="J2226" s="29"/>
      <c r="K2226" s="486">
        <v>1.94</v>
      </c>
      <c r="L2226" s="487"/>
      <c r="M2226" s="30">
        <f>K2226*12*I2216</f>
        <v>14070.432000000001</v>
      </c>
    </row>
    <row r="2227" spans="1:13">
      <c r="A2227" s="494" t="s">
        <v>20</v>
      </c>
      <c r="B2227" s="495"/>
      <c r="C2227" s="495"/>
      <c r="D2227" s="495"/>
      <c r="E2227" s="495"/>
      <c r="F2227" s="495"/>
      <c r="G2227" s="495"/>
      <c r="H2227" s="496"/>
      <c r="I2227" s="31"/>
      <c r="J2227" s="10"/>
      <c r="K2227" s="470">
        <f>K2228+K2236</f>
        <v>1.9100000000000001</v>
      </c>
      <c r="L2227" s="471"/>
      <c r="M2227" s="32">
        <f>M2228+M2236</f>
        <v>13852.848000000002</v>
      </c>
    </row>
    <row r="2228" spans="1:13">
      <c r="A2228" s="459" t="s">
        <v>21</v>
      </c>
      <c r="B2228" s="460"/>
      <c r="C2228" s="460"/>
      <c r="D2228" s="460"/>
      <c r="E2228" s="460"/>
      <c r="F2228" s="460"/>
      <c r="G2228" s="460"/>
      <c r="H2228" s="461"/>
      <c r="J2228" s="10"/>
      <c r="K2228" s="462">
        <f>K2229+K2230+K2231+K2233+K2235</f>
        <v>1.1200000000000001</v>
      </c>
      <c r="L2228" s="463"/>
      <c r="M2228" s="33">
        <f>M2229+M2230+M2231+M2233+M2235</f>
        <v>8123.1360000000013</v>
      </c>
    </row>
    <row r="2229" spans="1:13">
      <c r="A2229" s="8" t="s">
        <v>70</v>
      </c>
      <c r="H2229" s="10"/>
      <c r="I2229" t="s">
        <v>22</v>
      </c>
      <c r="J2229" s="10"/>
      <c r="K2229" s="450">
        <v>0.4</v>
      </c>
      <c r="L2229" s="451"/>
      <c r="M2229" s="23">
        <f>K2229*12*I2216</f>
        <v>2901.1200000000003</v>
      </c>
    </row>
    <row r="2230" spans="1:13">
      <c r="A2230" s="8" t="s">
        <v>118</v>
      </c>
      <c r="H2230" s="10"/>
      <c r="I2230" t="s">
        <v>23</v>
      </c>
      <c r="J2230" s="10"/>
      <c r="K2230" s="450">
        <v>0.18</v>
      </c>
      <c r="L2230" s="451"/>
      <c r="M2230" s="23">
        <f>K2230*12*I2216</f>
        <v>1305.5040000000001</v>
      </c>
    </row>
    <row r="2231" spans="1:13">
      <c r="A2231" s="8" t="s">
        <v>72</v>
      </c>
      <c r="H2231" s="10"/>
      <c r="I2231" t="s">
        <v>24</v>
      </c>
      <c r="J2231" s="10"/>
      <c r="K2231" s="450">
        <v>0.08</v>
      </c>
      <c r="L2231" s="451"/>
      <c r="M2231" s="23">
        <f>K2231*12*I2216</f>
        <v>580.22399999999993</v>
      </c>
    </row>
    <row r="2232" spans="1:13">
      <c r="A2232" s="8" t="s">
        <v>25</v>
      </c>
      <c r="H2232" s="10"/>
      <c r="J2232" s="10"/>
      <c r="L2232" s="10"/>
      <c r="M2232" s="23"/>
    </row>
    <row r="2233" spans="1:13">
      <c r="A2233" s="8" t="s">
        <v>205</v>
      </c>
      <c r="H2233" s="10"/>
      <c r="I2233" t="s">
        <v>176</v>
      </c>
      <c r="J2233" s="10"/>
      <c r="K2233" s="450">
        <v>0.42</v>
      </c>
      <c r="L2233" s="451"/>
      <c r="M2233" s="23">
        <f>K2233*12*I2216</f>
        <v>3046.1759999999999</v>
      </c>
    </row>
    <row r="2234" spans="1:13">
      <c r="A2234" s="8" t="s">
        <v>69</v>
      </c>
      <c r="H2234" s="10"/>
      <c r="I2234" t="s">
        <v>80</v>
      </c>
      <c r="J2234" s="10"/>
      <c r="L2234" s="10"/>
      <c r="M2234" s="23"/>
    </row>
    <row r="2235" spans="1:13">
      <c r="A2235" s="8" t="s">
        <v>206</v>
      </c>
      <c r="H2235" s="10"/>
      <c r="I2235" t="s">
        <v>26</v>
      </c>
      <c r="J2235" s="10"/>
      <c r="K2235" s="450">
        <v>0.04</v>
      </c>
      <c r="L2235" s="451"/>
      <c r="M2235" s="23">
        <f>K2235*12*I2216</f>
        <v>290.11199999999997</v>
      </c>
    </row>
    <row r="2236" spans="1:13">
      <c r="A2236" s="459" t="s">
        <v>27</v>
      </c>
      <c r="B2236" s="460"/>
      <c r="C2236" s="460"/>
      <c r="D2236" s="460"/>
      <c r="E2236" s="460"/>
      <c r="F2236" s="460"/>
      <c r="G2236" s="460"/>
      <c r="H2236" s="461"/>
      <c r="J2236" s="10"/>
      <c r="K2236" s="462">
        <f>K2237+K2238+K2239+K2240</f>
        <v>0.79</v>
      </c>
      <c r="L2236" s="463"/>
      <c r="M2236" s="33">
        <f>M2237+M2238+M2239+M2240</f>
        <v>5729.7120000000004</v>
      </c>
    </row>
    <row r="2237" spans="1:13">
      <c r="A2237" s="8" t="s">
        <v>207</v>
      </c>
      <c r="H2237" s="10"/>
      <c r="I2237" t="s">
        <v>24</v>
      </c>
      <c r="J2237" s="10"/>
      <c r="K2237" s="450">
        <v>0.23</v>
      </c>
      <c r="L2237" s="451"/>
      <c r="M2237" s="23">
        <f>K2237*12*I2216</f>
        <v>1668.144</v>
      </c>
    </row>
    <row r="2238" spans="1:13">
      <c r="A2238" s="8" t="s">
        <v>208</v>
      </c>
      <c r="H2238" s="10"/>
      <c r="I2238" t="s">
        <v>81</v>
      </c>
      <c r="J2238" s="10"/>
      <c r="K2238" s="450">
        <v>0.06</v>
      </c>
      <c r="L2238" s="451"/>
      <c r="M2238" s="23">
        <f>K2238*12*I2216</f>
        <v>435.16799999999995</v>
      </c>
    </row>
    <row r="2239" spans="1:13">
      <c r="A2239" s="8" t="s">
        <v>209</v>
      </c>
      <c r="H2239" s="10"/>
      <c r="I2239" t="s">
        <v>55</v>
      </c>
      <c r="J2239" s="10"/>
      <c r="K2239" s="450">
        <v>0.46</v>
      </c>
      <c r="L2239" s="451"/>
      <c r="M2239" s="23">
        <f>K2239*12*I2216</f>
        <v>3336.288</v>
      </c>
    </row>
    <row r="2240" spans="1:13">
      <c r="A2240" s="8" t="s">
        <v>210</v>
      </c>
      <c r="H2240" s="10"/>
      <c r="I2240" t="s">
        <v>24</v>
      </c>
      <c r="J2240" s="10"/>
      <c r="K2240" s="492">
        <v>0.04</v>
      </c>
      <c r="L2240" s="493"/>
      <c r="M2240" s="21">
        <f>K2240*12*I2216</f>
        <v>290.11199999999997</v>
      </c>
    </row>
    <row r="2241" spans="1:13" ht="15.75">
      <c r="A2241" s="438" t="s">
        <v>28</v>
      </c>
      <c r="B2241" s="439"/>
      <c r="C2241" s="439"/>
      <c r="D2241" s="439"/>
      <c r="E2241" s="439"/>
      <c r="F2241" s="439"/>
      <c r="G2241" s="439"/>
      <c r="H2241" s="440"/>
      <c r="I2241" s="34"/>
      <c r="J2241" s="29"/>
      <c r="K2241" s="486">
        <f>K2242+K2243+K2245+K2247+K2248</f>
        <v>2.1599999999999993</v>
      </c>
      <c r="L2241" s="487"/>
      <c r="M2241" s="35">
        <f>M2242+M2243+M2245+M2247+M2248</f>
        <v>15666.047999999999</v>
      </c>
    </row>
    <row r="2242" spans="1:13">
      <c r="A2242" s="36" t="s">
        <v>56</v>
      </c>
      <c r="B2242" s="37"/>
      <c r="C2242" s="38"/>
      <c r="D2242" s="38"/>
      <c r="E2242" s="38"/>
      <c r="F2242" s="38"/>
      <c r="G2242" s="38"/>
      <c r="H2242" s="10"/>
      <c r="I2242" s="434" t="s">
        <v>30</v>
      </c>
      <c r="J2242" s="435"/>
      <c r="K2242" s="457">
        <v>0.59</v>
      </c>
      <c r="L2242" s="458"/>
      <c r="M2242" s="23">
        <f>K2242*12*I2216</f>
        <v>4279.152</v>
      </c>
    </row>
    <row r="2243" spans="1:13">
      <c r="A2243" s="36" t="s">
        <v>31</v>
      </c>
      <c r="B2243" s="37"/>
      <c r="C2243" s="38"/>
      <c r="D2243" s="38"/>
      <c r="E2243" s="38"/>
      <c r="F2243" s="38"/>
      <c r="G2243" s="38"/>
      <c r="H2243" s="10"/>
      <c r="I2243" s="434" t="s">
        <v>57</v>
      </c>
      <c r="J2243" s="435"/>
      <c r="K2243" s="448">
        <v>1.4</v>
      </c>
      <c r="L2243" s="449"/>
      <c r="M2243" s="23">
        <f>K2243*12*I2216</f>
        <v>10153.919999999998</v>
      </c>
    </row>
    <row r="2244" spans="1:13">
      <c r="A2244" s="36" t="s">
        <v>33</v>
      </c>
      <c r="B2244" s="37"/>
      <c r="C2244" s="38"/>
      <c r="D2244" s="38"/>
      <c r="E2244" s="38"/>
      <c r="F2244" s="38"/>
      <c r="G2244" s="38"/>
      <c r="H2244" s="10"/>
      <c r="I2244" s="39"/>
      <c r="J2244" s="12"/>
      <c r="K2244" s="163"/>
      <c r="L2244" s="146"/>
      <c r="M2244" s="23"/>
    </row>
    <row r="2245" spans="1:13">
      <c r="A2245" s="36" t="s">
        <v>34</v>
      </c>
      <c r="B2245" s="37"/>
      <c r="C2245" s="38"/>
      <c r="D2245" s="38"/>
      <c r="E2245" s="38"/>
      <c r="F2245" s="38"/>
      <c r="G2245" s="38"/>
      <c r="H2245" s="10"/>
      <c r="I2245" s="434" t="s">
        <v>35</v>
      </c>
      <c r="J2245" s="435"/>
      <c r="K2245" s="448">
        <v>0.11</v>
      </c>
      <c r="L2245" s="449"/>
      <c r="M2245" s="23">
        <f>K2245*12*I2216</f>
        <v>797.80799999999999</v>
      </c>
    </row>
    <row r="2246" spans="1:13">
      <c r="A2246" s="36" t="s">
        <v>36</v>
      </c>
      <c r="B2246" s="37"/>
      <c r="C2246" s="38"/>
      <c r="D2246" s="38"/>
      <c r="E2246" s="38"/>
      <c r="F2246" s="38"/>
      <c r="G2246" s="38"/>
      <c r="H2246" s="10"/>
      <c r="I2246" s="39"/>
      <c r="J2246" s="12"/>
      <c r="K2246" s="163"/>
      <c r="L2246" s="146"/>
      <c r="M2246" s="23"/>
    </row>
    <row r="2247" spans="1:13">
      <c r="A2247" s="36" t="s">
        <v>37</v>
      </c>
      <c r="B2247" s="37"/>
      <c r="C2247" s="38"/>
      <c r="D2247" s="38"/>
      <c r="E2247" s="38"/>
      <c r="F2247" s="38"/>
      <c r="G2247" s="38"/>
      <c r="H2247" s="10"/>
      <c r="I2247" s="434" t="s">
        <v>19</v>
      </c>
      <c r="J2247" s="435"/>
      <c r="K2247" s="448">
        <v>0.03</v>
      </c>
      <c r="L2247" s="449"/>
      <c r="M2247" s="23">
        <f>K2247*12*I2216</f>
        <v>217.58399999999997</v>
      </c>
    </row>
    <row r="2248" spans="1:13">
      <c r="A2248" s="42" t="s">
        <v>168</v>
      </c>
      <c r="B2248" s="37"/>
      <c r="C2248" s="38"/>
      <c r="D2248" s="38"/>
      <c r="E2248" s="38"/>
      <c r="F2248" s="38"/>
      <c r="G2248" s="38"/>
      <c r="H2248" s="10"/>
      <c r="I2248" s="434" t="s">
        <v>19</v>
      </c>
      <c r="J2248" s="435"/>
      <c r="K2248" s="436">
        <v>0.03</v>
      </c>
      <c r="L2248" s="437"/>
      <c r="M2248" s="21">
        <f>K2248*12*I2216</f>
        <v>217.58399999999997</v>
      </c>
    </row>
    <row r="2249" spans="1:13" ht="15.75">
      <c r="A2249" s="438" t="s">
        <v>169</v>
      </c>
      <c r="B2249" s="439"/>
      <c r="C2249" s="439"/>
      <c r="D2249" s="439"/>
      <c r="E2249" s="439"/>
      <c r="F2249" s="439"/>
      <c r="G2249" s="439"/>
      <c r="H2249" s="440"/>
      <c r="I2249" s="198" t="s">
        <v>55</v>
      </c>
      <c r="J2249" s="29"/>
      <c r="K2249" s="441">
        <v>0.17</v>
      </c>
      <c r="L2249" s="442"/>
      <c r="M2249" s="35">
        <f>K2249*12*I2216</f>
        <v>1232.9759999999999</v>
      </c>
    </row>
    <row r="2250" spans="1:13" ht="16.5" thickBot="1">
      <c r="A2250" s="443" t="s">
        <v>39</v>
      </c>
      <c r="B2250" s="444"/>
      <c r="C2250" s="444"/>
      <c r="D2250" s="444"/>
      <c r="E2250" s="444"/>
      <c r="F2250" s="444"/>
      <c r="G2250" s="444"/>
      <c r="H2250" s="445"/>
      <c r="I2250" s="2"/>
      <c r="J2250" s="4"/>
      <c r="K2250" s="446">
        <f>2.5+3.1</f>
        <v>5.6</v>
      </c>
      <c r="L2250" s="447"/>
      <c r="M2250" s="48">
        <f>K2250*12*I2216</f>
        <v>40615.679999999993</v>
      </c>
    </row>
    <row r="2251" spans="1:13" ht="15.75" thickBot="1">
      <c r="A2251" s="424" t="s">
        <v>40</v>
      </c>
      <c r="B2251" s="425"/>
      <c r="C2251" s="425"/>
      <c r="D2251" s="425"/>
      <c r="E2251" s="425"/>
      <c r="F2251" s="425"/>
      <c r="G2251" s="425"/>
      <c r="H2251" s="426"/>
      <c r="I2251" s="199"/>
      <c r="J2251" s="200"/>
      <c r="K2251" s="427">
        <f>K2218+K2219+K2223+K2226+K2227+K2249+K2241+K2250</f>
        <v>22.839999999999996</v>
      </c>
      <c r="L2251" s="428"/>
      <c r="M2251" s="106">
        <f>M2216+M2223+M2226+M2227+M2241+M2249+M2250</f>
        <v>165653.95199999999</v>
      </c>
    </row>
    <row r="2252" spans="1:13" ht="15.75" thickBot="1">
      <c r="A2252" s="134" t="s">
        <v>77</v>
      </c>
      <c r="B2252" s="135"/>
      <c r="C2252" s="135"/>
      <c r="D2252" s="135"/>
      <c r="E2252" s="135"/>
      <c r="F2252" s="135"/>
      <c r="G2252" s="135"/>
      <c r="H2252" s="136"/>
      <c r="I2252" s="199"/>
      <c r="J2252" s="200"/>
      <c r="K2252" s="427">
        <v>27.75</v>
      </c>
      <c r="L2252" s="428"/>
      <c r="M2252" s="106">
        <f>M2253+M2254</f>
        <v>201265.2</v>
      </c>
    </row>
    <row r="2253" spans="1:13">
      <c r="A2253" s="429" t="s">
        <v>78</v>
      </c>
      <c r="B2253" s="430"/>
      <c r="C2253" s="430"/>
      <c r="D2253" s="430"/>
      <c r="E2253" s="430"/>
      <c r="F2253" s="430"/>
      <c r="G2253" s="430"/>
      <c r="H2253" s="431"/>
      <c r="I2253" s="78"/>
      <c r="J2253" s="105"/>
      <c r="K2253" s="488">
        <v>22.66</v>
      </c>
      <c r="L2253" s="489"/>
      <c r="M2253" s="80">
        <f>K2253*12*I2216</f>
        <v>164348.448</v>
      </c>
    </row>
    <row r="2254" spans="1:13" ht="15.75" thickBot="1">
      <c r="A2254" s="191" t="s">
        <v>79</v>
      </c>
      <c r="B2254" s="192"/>
      <c r="C2254" s="192"/>
      <c r="D2254" s="192"/>
      <c r="E2254" s="192"/>
      <c r="F2254" s="192"/>
      <c r="G2254" s="192"/>
      <c r="H2254" s="193"/>
      <c r="I2254" s="201"/>
      <c r="J2254" s="202"/>
      <c r="K2254" s="490">
        <v>5.09</v>
      </c>
      <c r="L2254" s="491"/>
      <c r="M2254" s="86">
        <f>K2254*12*I2216</f>
        <v>36916.752</v>
      </c>
    </row>
    <row r="2255" spans="1:13">
      <c r="A2255" s="499" t="s">
        <v>43</v>
      </c>
      <c r="B2255" s="500"/>
      <c r="C2255" s="500"/>
      <c r="D2255" s="500"/>
      <c r="E2255" s="500"/>
      <c r="F2255" s="500"/>
      <c r="G2255" s="500"/>
      <c r="H2255" s="501"/>
      <c r="I2255" s="15"/>
      <c r="J2255" s="16"/>
      <c r="K2255" s="502">
        <v>1.39</v>
      </c>
      <c r="L2255" s="503"/>
      <c r="M2255" s="21">
        <f>K2255*12*I2216</f>
        <v>10081.392</v>
      </c>
    </row>
    <row r="2256" spans="1:13" ht="15.75">
      <c r="A2256" s="140" t="s">
        <v>45</v>
      </c>
      <c r="B2256" s="141"/>
      <c r="C2256" s="141"/>
      <c r="D2256" s="141"/>
      <c r="E2256" s="141"/>
      <c r="F2256" s="141"/>
      <c r="G2256" s="141"/>
      <c r="H2256" s="142"/>
      <c r="I2256" s="34"/>
      <c r="J2256" s="29"/>
      <c r="K2256" s="486">
        <v>0.11</v>
      </c>
      <c r="L2256" s="487"/>
      <c r="M2256" s="21">
        <f>K2256*12*I2216</f>
        <v>797.80799999999999</v>
      </c>
    </row>
    <row r="2257" spans="1:13" ht="16.5" thickBot="1">
      <c r="A2257" s="137" t="s">
        <v>46</v>
      </c>
      <c r="B2257" s="138"/>
      <c r="C2257" s="138"/>
      <c r="D2257" s="138"/>
      <c r="E2257" s="138"/>
      <c r="F2257" s="138"/>
      <c r="G2257" s="138"/>
      <c r="H2257" s="139"/>
      <c r="I2257" s="3"/>
      <c r="J2257" s="4"/>
      <c r="K2257" s="446">
        <v>0.32</v>
      </c>
      <c r="L2257" s="447"/>
      <c r="M2257" s="23">
        <f>K2257*12*I2216</f>
        <v>2320.8959999999997</v>
      </c>
    </row>
    <row r="2258" spans="1:13" ht="15.75" thickBot="1">
      <c r="A2258" s="424" t="s">
        <v>47</v>
      </c>
      <c r="B2258" s="425"/>
      <c r="C2258" s="425"/>
      <c r="D2258" s="425"/>
      <c r="E2258" s="425"/>
      <c r="F2258" s="425"/>
      <c r="G2258" s="425"/>
      <c r="H2258" s="426"/>
      <c r="I2258" s="199"/>
      <c r="J2258" s="200"/>
      <c r="K2258" s="427">
        <f>K2251+K2255+K2253+K2256+K2257+K2254</f>
        <v>52.41</v>
      </c>
      <c r="L2258" s="428"/>
      <c r="M2258" s="106">
        <f>M2251+M2253+M2255+M2256+M2257+M2254</f>
        <v>380119.24800000002</v>
      </c>
    </row>
    <row r="2259" spans="1:13">
      <c r="M2259" s="1"/>
    </row>
    <row r="2260" spans="1:13">
      <c r="A2260" s="481" t="s">
        <v>0</v>
      </c>
      <c r="B2260" s="481"/>
      <c r="C2260" s="481"/>
      <c r="D2260" s="481"/>
      <c r="E2260" s="481"/>
      <c r="F2260" s="481"/>
      <c r="G2260" s="481"/>
      <c r="H2260" s="481"/>
      <c r="I2260" s="481"/>
      <c r="J2260" s="481"/>
      <c r="K2260" s="481"/>
      <c r="L2260" s="481"/>
      <c r="M2260" s="1"/>
    </row>
    <row r="2261" spans="1:13">
      <c r="A2261" s="482" t="s">
        <v>1</v>
      </c>
      <c r="B2261" s="482"/>
      <c r="C2261" s="482"/>
      <c r="D2261" s="482"/>
      <c r="E2261" s="482"/>
      <c r="F2261" s="482"/>
      <c r="G2261" s="482"/>
      <c r="H2261" s="482"/>
      <c r="I2261" s="482"/>
      <c r="J2261" s="482"/>
      <c r="K2261" s="482"/>
      <c r="L2261" s="482"/>
      <c r="M2261" s="482"/>
    </row>
    <row r="2262" spans="1:13">
      <c r="A2262" s="483" t="s">
        <v>241</v>
      </c>
      <c r="B2262" s="483"/>
      <c r="C2262" s="483"/>
      <c r="D2262" s="483"/>
      <c r="E2262" s="483"/>
      <c r="F2262" s="483"/>
      <c r="G2262" s="483"/>
      <c r="H2262" s="483"/>
      <c r="I2262" s="483"/>
      <c r="J2262" s="483"/>
      <c r="K2262" s="483"/>
      <c r="L2262" s="483"/>
      <c r="M2262" s="483"/>
    </row>
    <row r="2263" spans="1:13">
      <c r="A2263" s="2"/>
      <c r="B2263" s="3"/>
      <c r="C2263" s="3" t="s">
        <v>2</v>
      </c>
      <c r="D2263" s="3"/>
      <c r="E2263" s="3"/>
      <c r="F2263" s="3"/>
      <c r="G2263" s="3"/>
      <c r="H2263" s="4"/>
      <c r="I2263" s="3" t="s">
        <v>3</v>
      </c>
      <c r="J2263" s="4"/>
      <c r="K2263" s="5" t="s">
        <v>4</v>
      </c>
      <c r="L2263" s="6"/>
      <c r="M2263" s="7"/>
    </row>
    <row r="2264" spans="1:13">
      <c r="A2264" s="8"/>
      <c r="B2264" s="9"/>
      <c r="C2264" s="9"/>
      <c r="D2264" s="9"/>
      <c r="E2264" s="9"/>
      <c r="F2264" s="9"/>
      <c r="G2264" s="9"/>
      <c r="H2264" s="10"/>
      <c r="I2264" s="9"/>
      <c r="J2264" s="10"/>
      <c r="K2264" s="11" t="s">
        <v>5</v>
      </c>
      <c r="L2264" s="12"/>
      <c r="M2264" s="13" t="s">
        <v>6</v>
      </c>
    </row>
    <row r="2265" spans="1:13">
      <c r="A2265" s="14"/>
      <c r="B2265" s="15"/>
      <c r="C2265" s="15"/>
      <c r="D2265" s="15"/>
      <c r="E2265" s="15"/>
      <c r="F2265" s="15"/>
      <c r="G2265" s="15"/>
      <c r="H2265" s="16"/>
      <c r="I2265" s="472" t="s">
        <v>7</v>
      </c>
      <c r="J2265" s="473"/>
      <c r="K2265" s="15" t="s">
        <v>8</v>
      </c>
      <c r="L2265" s="16"/>
      <c r="M2265" s="17" t="s">
        <v>9</v>
      </c>
    </row>
    <row r="2266" spans="1:13">
      <c r="A2266" s="474" t="s">
        <v>159</v>
      </c>
      <c r="B2266" s="475"/>
      <c r="C2266" s="475"/>
      <c r="D2266" s="475"/>
      <c r="E2266" s="475"/>
      <c r="F2266" s="475"/>
      <c r="G2266" s="475"/>
      <c r="H2266" s="476"/>
      <c r="I2266" s="477">
        <v>794.9</v>
      </c>
      <c r="J2266" s="478"/>
      <c r="K2266" s="479">
        <f>K2268+K2269</f>
        <v>9.75</v>
      </c>
      <c r="L2266" s="480"/>
      <c r="M2266" s="21">
        <f>M2268+M2269</f>
        <v>93003.299999999988</v>
      </c>
    </row>
    <row r="2267" spans="1:13">
      <c r="A2267" s="22" t="s">
        <v>10</v>
      </c>
      <c r="F2267" s="9"/>
      <c r="H2267" s="10"/>
      <c r="J2267" s="10"/>
      <c r="L2267" s="10"/>
      <c r="M2267" s="23"/>
    </row>
    <row r="2268" spans="1:13">
      <c r="A2268" s="22" t="s">
        <v>11</v>
      </c>
      <c r="F2268" s="9"/>
      <c r="H2268" s="10"/>
      <c r="J2268" s="10"/>
      <c r="K2268" s="450">
        <v>5.36</v>
      </c>
      <c r="L2268" s="451"/>
      <c r="M2268" s="23">
        <f>K2268*I2266*12</f>
        <v>51127.967999999993</v>
      </c>
    </row>
    <row r="2269" spans="1:13">
      <c r="A2269" s="22" t="s">
        <v>12</v>
      </c>
      <c r="B2269" s="24"/>
      <c r="C2269" s="24"/>
      <c r="D2269" s="24"/>
      <c r="E2269" s="24"/>
      <c r="F2269" s="25"/>
      <c r="G2269" s="24"/>
      <c r="H2269" s="26"/>
      <c r="J2269" s="10"/>
      <c r="K2269" s="450">
        <v>4.3899999999999997</v>
      </c>
      <c r="L2269" s="451"/>
      <c r="M2269" s="23">
        <f>K2269*I2266*12</f>
        <v>41875.331999999995</v>
      </c>
    </row>
    <row r="2270" spans="1:13">
      <c r="A2270" s="131"/>
      <c r="B2270" s="47"/>
      <c r="C2270" s="47"/>
      <c r="D2270" s="47"/>
      <c r="E2270" s="47"/>
      <c r="F2270" s="47"/>
      <c r="G2270" s="47"/>
      <c r="H2270" s="27"/>
      <c r="I2270" s="15"/>
      <c r="J2270" s="16"/>
      <c r="K2270" s="15"/>
      <c r="L2270" s="16"/>
      <c r="M2270" s="21"/>
    </row>
    <row r="2271" spans="1:13">
      <c r="A2271" s="464" t="s">
        <v>13</v>
      </c>
      <c r="B2271" s="465"/>
      <c r="C2271" s="465"/>
      <c r="D2271" s="465"/>
      <c r="E2271" s="465"/>
      <c r="F2271" s="465"/>
      <c r="G2271" s="465"/>
      <c r="H2271" s="466"/>
      <c r="I2271" s="89" t="s">
        <v>14</v>
      </c>
      <c r="J2271" s="88"/>
      <c r="K2271" s="9"/>
      <c r="L2271" s="10"/>
      <c r="M2271" s="23"/>
    </row>
    <row r="2272" spans="1:13">
      <c r="A2272" s="8"/>
      <c r="B2272" s="9"/>
      <c r="C2272" s="9"/>
      <c r="D2272" s="9"/>
      <c r="E2272" s="9"/>
      <c r="F2272" s="9"/>
      <c r="G2272" s="9"/>
      <c r="H2272" s="10"/>
      <c r="I2272" s="89" t="s">
        <v>15</v>
      </c>
      <c r="J2272" s="88"/>
      <c r="K2272" s="9"/>
      <c r="L2272" s="10"/>
      <c r="M2272" s="23"/>
    </row>
    <row r="2273" spans="1:13">
      <c r="A2273" s="8"/>
      <c r="B2273" s="9"/>
      <c r="C2273" s="9"/>
      <c r="D2273" s="9"/>
      <c r="E2273" s="9"/>
      <c r="F2273" s="9"/>
      <c r="G2273" s="9"/>
      <c r="H2273" s="10"/>
      <c r="I2273" s="89" t="s">
        <v>16</v>
      </c>
      <c r="J2273" s="88"/>
      <c r="K2273" s="462">
        <v>1.31</v>
      </c>
      <c r="L2273" s="463"/>
      <c r="M2273" s="23">
        <f>K2273*12*I2266</f>
        <v>12495.828</v>
      </c>
    </row>
    <row r="2274" spans="1:13">
      <c r="A2274" s="8"/>
      <c r="B2274" s="9"/>
      <c r="C2274" s="9"/>
      <c r="D2274" s="9"/>
      <c r="E2274" s="9"/>
      <c r="F2274" s="9"/>
      <c r="G2274" s="9"/>
      <c r="H2274" s="10"/>
      <c r="I2274" s="89" t="s">
        <v>17</v>
      </c>
      <c r="J2274" s="88"/>
      <c r="K2274" s="9"/>
      <c r="L2274" s="10"/>
      <c r="M2274" s="23"/>
    </row>
    <row r="2275" spans="1:13">
      <c r="A2275" s="14"/>
      <c r="B2275" s="15"/>
      <c r="C2275" s="15"/>
      <c r="D2275" s="15"/>
      <c r="E2275" s="15"/>
      <c r="F2275" s="15"/>
      <c r="G2275" s="15"/>
      <c r="H2275" s="16"/>
      <c r="I2275" s="90" t="s">
        <v>18</v>
      </c>
      <c r="J2275" s="91"/>
      <c r="K2275" s="15"/>
      <c r="L2275" s="16"/>
      <c r="M2275" s="21"/>
    </row>
    <row r="2276" spans="1:13">
      <c r="A2276" s="474" t="s">
        <v>67</v>
      </c>
      <c r="B2276" s="475"/>
      <c r="C2276" s="475"/>
      <c r="D2276" s="475"/>
      <c r="E2276" s="475"/>
      <c r="F2276" s="475"/>
      <c r="G2276" s="475"/>
      <c r="H2276" s="476"/>
      <c r="I2276" s="28" t="s">
        <v>19</v>
      </c>
      <c r="J2276" s="29"/>
      <c r="K2276" s="486">
        <v>1.89</v>
      </c>
      <c r="L2276" s="487"/>
      <c r="M2276" s="30">
        <f>K2276*12*I2266</f>
        <v>18028.331999999999</v>
      </c>
    </row>
    <row r="2277" spans="1:13">
      <c r="A2277" s="494" t="s">
        <v>20</v>
      </c>
      <c r="B2277" s="495"/>
      <c r="C2277" s="495"/>
      <c r="D2277" s="495"/>
      <c r="E2277" s="495"/>
      <c r="F2277" s="495"/>
      <c r="G2277" s="495"/>
      <c r="H2277" s="496"/>
      <c r="I2277" s="31"/>
      <c r="J2277" s="10"/>
      <c r="K2277" s="470">
        <f>K2278+K2286</f>
        <v>1.9100000000000001</v>
      </c>
      <c r="L2277" s="471"/>
      <c r="M2277" s="32">
        <f>M2278+M2286</f>
        <v>18219.108</v>
      </c>
    </row>
    <row r="2278" spans="1:13">
      <c r="A2278" s="459" t="s">
        <v>21</v>
      </c>
      <c r="B2278" s="460"/>
      <c r="C2278" s="460"/>
      <c r="D2278" s="460"/>
      <c r="E2278" s="460"/>
      <c r="F2278" s="460"/>
      <c r="G2278" s="460"/>
      <c r="H2278" s="461"/>
      <c r="J2278" s="10"/>
      <c r="K2278" s="462">
        <f>K2279+K2280+K2281+K2283+K2285</f>
        <v>1.1200000000000001</v>
      </c>
      <c r="L2278" s="463"/>
      <c r="M2278" s="33">
        <f>M2279+M2280+M2281+M2283+M2285</f>
        <v>10683.456</v>
      </c>
    </row>
    <row r="2279" spans="1:13">
      <c r="A2279" s="8" t="s">
        <v>70</v>
      </c>
      <c r="H2279" s="10"/>
      <c r="I2279" t="s">
        <v>22</v>
      </c>
      <c r="J2279" s="10"/>
      <c r="K2279" s="450">
        <v>0.4</v>
      </c>
      <c r="L2279" s="451"/>
      <c r="M2279" s="23">
        <f>K2279*12*I2266</f>
        <v>3815.5200000000004</v>
      </c>
    </row>
    <row r="2280" spans="1:13">
      <c r="A2280" s="8" t="s">
        <v>118</v>
      </c>
      <c r="H2280" s="10"/>
      <c r="I2280" t="s">
        <v>23</v>
      </c>
      <c r="J2280" s="10"/>
      <c r="K2280" s="450">
        <v>0.18</v>
      </c>
      <c r="L2280" s="451"/>
      <c r="M2280" s="23">
        <f>K2280*12*I2266</f>
        <v>1716.9840000000002</v>
      </c>
    </row>
    <row r="2281" spans="1:13">
      <c r="A2281" s="8" t="s">
        <v>72</v>
      </c>
      <c r="H2281" s="10"/>
      <c r="I2281" t="s">
        <v>24</v>
      </c>
      <c r="J2281" s="10"/>
      <c r="K2281" s="450">
        <v>0.08</v>
      </c>
      <c r="L2281" s="451"/>
      <c r="M2281" s="23">
        <f>K2281*12*I2266</f>
        <v>763.10399999999993</v>
      </c>
    </row>
    <row r="2282" spans="1:13">
      <c r="A2282" s="8" t="s">
        <v>25</v>
      </c>
      <c r="H2282" s="10"/>
      <c r="J2282" s="10"/>
      <c r="L2282" s="10"/>
      <c r="M2282" s="23"/>
    </row>
    <row r="2283" spans="1:13">
      <c r="A2283" s="8" t="s">
        <v>205</v>
      </c>
      <c r="H2283" s="10"/>
      <c r="I2283" t="s">
        <v>176</v>
      </c>
      <c r="J2283" s="10"/>
      <c r="K2283" s="450">
        <v>0.42</v>
      </c>
      <c r="L2283" s="451"/>
      <c r="M2283" s="23">
        <f>K2283*12*I2266</f>
        <v>4006.2959999999998</v>
      </c>
    </row>
    <row r="2284" spans="1:13">
      <c r="A2284" s="8" t="s">
        <v>69</v>
      </c>
      <c r="H2284" s="10"/>
      <c r="I2284" t="s">
        <v>80</v>
      </c>
      <c r="J2284" s="10"/>
      <c r="L2284" s="10"/>
      <c r="M2284" s="23"/>
    </row>
    <row r="2285" spans="1:13">
      <c r="A2285" s="8" t="s">
        <v>206</v>
      </c>
      <c r="H2285" s="10"/>
      <c r="I2285" t="s">
        <v>26</v>
      </c>
      <c r="J2285" s="10"/>
      <c r="K2285" s="450">
        <v>0.04</v>
      </c>
      <c r="L2285" s="451"/>
      <c r="M2285" s="23">
        <f>K2285*12*I2266</f>
        <v>381.55199999999996</v>
      </c>
    </row>
    <row r="2286" spans="1:13">
      <c r="A2286" s="459" t="s">
        <v>27</v>
      </c>
      <c r="B2286" s="460"/>
      <c r="C2286" s="460"/>
      <c r="D2286" s="460"/>
      <c r="E2286" s="460"/>
      <c r="F2286" s="460"/>
      <c r="G2286" s="460"/>
      <c r="H2286" s="461"/>
      <c r="J2286" s="10"/>
      <c r="K2286" s="462">
        <f>K2287+K2288+K2289+K2290</f>
        <v>0.79</v>
      </c>
      <c r="L2286" s="463"/>
      <c r="M2286" s="33">
        <f>M2287+M2288+M2289+M2290</f>
        <v>7535.652</v>
      </c>
    </row>
    <row r="2287" spans="1:13">
      <c r="A2287" s="8" t="s">
        <v>207</v>
      </c>
      <c r="H2287" s="10"/>
      <c r="I2287" t="s">
        <v>24</v>
      </c>
      <c r="J2287" s="10"/>
      <c r="K2287" s="450">
        <v>0.23</v>
      </c>
      <c r="L2287" s="451"/>
      <c r="M2287" s="23">
        <f>K2287*12*I2266</f>
        <v>2193.924</v>
      </c>
    </row>
    <row r="2288" spans="1:13">
      <c r="A2288" s="8" t="s">
        <v>208</v>
      </c>
      <c r="H2288" s="10"/>
      <c r="I2288" t="s">
        <v>81</v>
      </c>
      <c r="J2288" s="10"/>
      <c r="K2288" s="450">
        <v>0.06</v>
      </c>
      <c r="L2288" s="451"/>
      <c r="M2288" s="23">
        <f>K2288*12*I2266</f>
        <v>572.32799999999997</v>
      </c>
    </row>
    <row r="2289" spans="1:13">
      <c r="A2289" s="8" t="s">
        <v>209</v>
      </c>
      <c r="H2289" s="10"/>
      <c r="I2289" t="s">
        <v>55</v>
      </c>
      <c r="J2289" s="10"/>
      <c r="K2289" s="450">
        <v>0.46</v>
      </c>
      <c r="L2289" s="451"/>
      <c r="M2289" s="23">
        <f>K2289*12*I2266</f>
        <v>4387.848</v>
      </c>
    </row>
    <row r="2290" spans="1:13">
      <c r="A2290" s="8" t="s">
        <v>210</v>
      </c>
      <c r="H2290" s="10"/>
      <c r="I2290" t="s">
        <v>24</v>
      </c>
      <c r="J2290" s="10"/>
      <c r="K2290" s="492">
        <v>0.04</v>
      </c>
      <c r="L2290" s="493"/>
      <c r="M2290" s="21">
        <f>K2290*12*I2266</f>
        <v>381.55199999999996</v>
      </c>
    </row>
    <row r="2291" spans="1:13" ht="15.75">
      <c r="A2291" s="438" t="s">
        <v>28</v>
      </c>
      <c r="B2291" s="439"/>
      <c r="C2291" s="439"/>
      <c r="D2291" s="439"/>
      <c r="E2291" s="439"/>
      <c r="F2291" s="439"/>
      <c r="G2291" s="439"/>
      <c r="H2291" s="440"/>
      <c r="I2291" s="34"/>
      <c r="J2291" s="29"/>
      <c r="K2291" s="486">
        <f>K2292+K2293+K2295+K2297+K2298</f>
        <v>2.1599999999999993</v>
      </c>
      <c r="L2291" s="487"/>
      <c r="M2291" s="35">
        <f>M2292+M2293+M2295+M2297+M2298</f>
        <v>20603.808000000001</v>
      </c>
    </row>
    <row r="2292" spans="1:13">
      <c r="A2292" s="36" t="s">
        <v>56</v>
      </c>
      <c r="B2292" s="37"/>
      <c r="C2292" s="38"/>
      <c r="D2292" s="38"/>
      <c r="E2292" s="38"/>
      <c r="F2292" s="38"/>
      <c r="G2292" s="38"/>
      <c r="H2292" s="10"/>
      <c r="I2292" s="434" t="s">
        <v>30</v>
      </c>
      <c r="J2292" s="435"/>
      <c r="K2292" s="457">
        <v>0.59</v>
      </c>
      <c r="L2292" s="458"/>
      <c r="M2292" s="23">
        <f>K2292*12*I2266</f>
        <v>5627.8919999999998</v>
      </c>
    </row>
    <row r="2293" spans="1:13">
      <c r="A2293" s="36" t="s">
        <v>31</v>
      </c>
      <c r="B2293" s="37"/>
      <c r="C2293" s="38"/>
      <c r="D2293" s="38"/>
      <c r="E2293" s="38"/>
      <c r="F2293" s="38"/>
      <c r="G2293" s="38"/>
      <c r="H2293" s="10"/>
      <c r="I2293" s="434" t="s">
        <v>57</v>
      </c>
      <c r="J2293" s="435"/>
      <c r="K2293" s="448">
        <v>1.4</v>
      </c>
      <c r="L2293" s="449"/>
      <c r="M2293" s="23">
        <f>K2293*12*I2266</f>
        <v>13354.319999999998</v>
      </c>
    </row>
    <row r="2294" spans="1:13">
      <c r="A2294" s="36" t="s">
        <v>33</v>
      </c>
      <c r="B2294" s="37"/>
      <c r="C2294" s="38"/>
      <c r="D2294" s="38"/>
      <c r="E2294" s="38"/>
      <c r="F2294" s="38"/>
      <c r="G2294" s="38"/>
      <c r="H2294" s="10"/>
      <c r="I2294" s="39"/>
      <c r="J2294" s="12"/>
      <c r="K2294" s="163"/>
      <c r="L2294" s="146"/>
      <c r="M2294" s="23"/>
    </row>
    <row r="2295" spans="1:13">
      <c r="A2295" s="36" t="s">
        <v>34</v>
      </c>
      <c r="B2295" s="37"/>
      <c r="C2295" s="38"/>
      <c r="D2295" s="38"/>
      <c r="E2295" s="38"/>
      <c r="F2295" s="38"/>
      <c r="G2295" s="38"/>
      <c r="H2295" s="10"/>
      <c r="I2295" s="434" t="s">
        <v>35</v>
      </c>
      <c r="J2295" s="435"/>
      <c r="K2295" s="448">
        <v>0.11</v>
      </c>
      <c r="L2295" s="449"/>
      <c r="M2295" s="23">
        <f>K2295*12*I2266</f>
        <v>1049.268</v>
      </c>
    </row>
    <row r="2296" spans="1:13">
      <c r="A2296" s="36" t="s">
        <v>36</v>
      </c>
      <c r="B2296" s="37"/>
      <c r="C2296" s="38"/>
      <c r="D2296" s="38"/>
      <c r="E2296" s="38"/>
      <c r="F2296" s="38"/>
      <c r="G2296" s="38"/>
      <c r="H2296" s="10"/>
      <c r="I2296" s="39"/>
      <c r="J2296" s="12"/>
      <c r="K2296" s="163"/>
      <c r="L2296" s="146"/>
      <c r="M2296" s="23"/>
    </row>
    <row r="2297" spans="1:13">
      <c r="A2297" s="36" t="s">
        <v>37</v>
      </c>
      <c r="B2297" s="37"/>
      <c r="C2297" s="38"/>
      <c r="D2297" s="38"/>
      <c r="E2297" s="38"/>
      <c r="F2297" s="38"/>
      <c r="G2297" s="38"/>
      <c r="H2297" s="10"/>
      <c r="I2297" s="434" t="s">
        <v>19</v>
      </c>
      <c r="J2297" s="435"/>
      <c r="K2297" s="448">
        <v>0.03</v>
      </c>
      <c r="L2297" s="449"/>
      <c r="M2297" s="23">
        <f>K2297*12*I2266</f>
        <v>286.16399999999999</v>
      </c>
    </row>
    <row r="2298" spans="1:13">
      <c r="A2298" s="42" t="s">
        <v>168</v>
      </c>
      <c r="B2298" s="37"/>
      <c r="C2298" s="38"/>
      <c r="D2298" s="38"/>
      <c r="E2298" s="38"/>
      <c r="F2298" s="38"/>
      <c r="G2298" s="38"/>
      <c r="H2298" s="10"/>
      <c r="I2298" s="434" t="s">
        <v>19</v>
      </c>
      <c r="J2298" s="435"/>
      <c r="K2298" s="436">
        <v>0.03</v>
      </c>
      <c r="L2298" s="437"/>
      <c r="M2298" s="21">
        <f>K2298*12*I2266</f>
        <v>286.16399999999999</v>
      </c>
    </row>
    <row r="2299" spans="1:13" ht="15.75">
      <c r="A2299" s="438" t="s">
        <v>169</v>
      </c>
      <c r="B2299" s="439"/>
      <c r="C2299" s="439"/>
      <c r="D2299" s="439"/>
      <c r="E2299" s="439"/>
      <c r="F2299" s="439"/>
      <c r="G2299" s="439"/>
      <c r="H2299" s="440"/>
      <c r="I2299" s="198" t="s">
        <v>55</v>
      </c>
      <c r="J2299" s="29"/>
      <c r="K2299" s="441">
        <v>0.17</v>
      </c>
      <c r="L2299" s="442"/>
      <c r="M2299" s="35">
        <f>K2299*12*I2266</f>
        <v>1621.596</v>
      </c>
    </row>
    <row r="2300" spans="1:13" ht="16.5" thickBot="1">
      <c r="A2300" s="443" t="s">
        <v>39</v>
      </c>
      <c r="B2300" s="444"/>
      <c r="C2300" s="444"/>
      <c r="D2300" s="444"/>
      <c r="E2300" s="444"/>
      <c r="F2300" s="444"/>
      <c r="G2300" s="444"/>
      <c r="H2300" s="445"/>
      <c r="I2300" s="2"/>
      <c r="J2300" s="4"/>
      <c r="K2300" s="446">
        <f>2.5+3.1</f>
        <v>5.6</v>
      </c>
      <c r="L2300" s="447"/>
      <c r="M2300" s="48">
        <f>K2300*12*I2266</f>
        <v>53417.279999999992</v>
      </c>
    </row>
    <row r="2301" spans="1:13" ht="15.75" thickBot="1">
      <c r="A2301" s="424" t="s">
        <v>40</v>
      </c>
      <c r="B2301" s="425"/>
      <c r="C2301" s="425"/>
      <c r="D2301" s="425"/>
      <c r="E2301" s="425"/>
      <c r="F2301" s="425"/>
      <c r="G2301" s="425"/>
      <c r="H2301" s="426"/>
      <c r="I2301" s="199"/>
      <c r="J2301" s="200"/>
      <c r="K2301" s="427">
        <f>K2268+K2269+K2273+K2276+K2277+K2299+K2291+K2300</f>
        <v>22.79</v>
      </c>
      <c r="L2301" s="428"/>
      <c r="M2301" s="106">
        <f>M2266+M2273+M2276+M2277+M2291+M2299+M2300</f>
        <v>217389.25199999995</v>
      </c>
    </row>
    <row r="2302" spans="1:13" ht="15.75" thickBot="1">
      <c r="A2302" s="134" t="s">
        <v>77</v>
      </c>
      <c r="B2302" s="135"/>
      <c r="C2302" s="135"/>
      <c r="D2302" s="135"/>
      <c r="E2302" s="135"/>
      <c r="F2302" s="135"/>
      <c r="G2302" s="135"/>
      <c r="H2302" s="136"/>
      <c r="I2302" s="199"/>
      <c r="J2302" s="200"/>
      <c r="K2302" s="427">
        <v>19.82</v>
      </c>
      <c r="L2302" s="428"/>
      <c r="M2302" s="106">
        <f>M2303+M2304</f>
        <v>189059.016</v>
      </c>
    </row>
    <row r="2303" spans="1:13">
      <c r="A2303" s="429" t="s">
        <v>78</v>
      </c>
      <c r="B2303" s="430"/>
      <c r="C2303" s="430"/>
      <c r="D2303" s="430"/>
      <c r="E2303" s="430"/>
      <c r="F2303" s="430"/>
      <c r="G2303" s="430"/>
      <c r="H2303" s="431"/>
      <c r="I2303" s="78"/>
      <c r="J2303" s="105"/>
      <c r="K2303" s="488">
        <v>16.190000000000001</v>
      </c>
      <c r="L2303" s="489"/>
      <c r="M2303" s="80">
        <f>K2303*12*I2266</f>
        <v>154433.17200000002</v>
      </c>
    </row>
    <row r="2304" spans="1:13" ht="15.75" thickBot="1">
      <c r="A2304" s="191" t="s">
        <v>79</v>
      </c>
      <c r="B2304" s="192"/>
      <c r="C2304" s="192"/>
      <c r="D2304" s="192"/>
      <c r="E2304" s="192"/>
      <c r="F2304" s="192"/>
      <c r="G2304" s="192"/>
      <c r="H2304" s="193"/>
      <c r="I2304" s="201"/>
      <c r="J2304" s="202"/>
      <c r="K2304" s="490">
        <v>3.63</v>
      </c>
      <c r="L2304" s="491"/>
      <c r="M2304" s="86">
        <f>K2304*12*I2266</f>
        <v>34625.843999999997</v>
      </c>
    </row>
    <row r="2305" spans="1:13">
      <c r="A2305" s="499" t="s">
        <v>43</v>
      </c>
      <c r="B2305" s="500"/>
      <c r="C2305" s="500"/>
      <c r="D2305" s="500"/>
      <c r="E2305" s="500"/>
      <c r="F2305" s="500"/>
      <c r="G2305" s="500"/>
      <c r="H2305" s="501"/>
      <c r="I2305" s="15"/>
      <c r="J2305" s="16"/>
      <c r="K2305" s="502">
        <v>1.39</v>
      </c>
      <c r="L2305" s="503"/>
      <c r="M2305" s="21">
        <f>K2305*12*I2266</f>
        <v>13258.931999999999</v>
      </c>
    </row>
    <row r="2306" spans="1:13" ht="15.75">
      <c r="A2306" s="140" t="s">
        <v>45</v>
      </c>
      <c r="B2306" s="141"/>
      <c r="C2306" s="141"/>
      <c r="D2306" s="141"/>
      <c r="E2306" s="141"/>
      <c r="F2306" s="141"/>
      <c r="G2306" s="141"/>
      <c r="H2306" s="142"/>
      <c r="I2306" s="34"/>
      <c r="J2306" s="29"/>
      <c r="K2306" s="486">
        <v>0.11</v>
      </c>
      <c r="L2306" s="487"/>
      <c r="M2306" s="21">
        <f>K2306*12*I2266</f>
        <v>1049.268</v>
      </c>
    </row>
    <row r="2307" spans="1:13" ht="16.5" thickBot="1">
      <c r="A2307" s="137" t="s">
        <v>46</v>
      </c>
      <c r="B2307" s="138"/>
      <c r="C2307" s="138"/>
      <c r="D2307" s="138"/>
      <c r="E2307" s="138"/>
      <c r="F2307" s="138"/>
      <c r="G2307" s="138"/>
      <c r="H2307" s="139"/>
      <c r="I2307" s="3"/>
      <c r="J2307" s="4"/>
      <c r="K2307" s="446">
        <v>0.5</v>
      </c>
      <c r="L2307" s="447"/>
      <c r="M2307" s="23">
        <f>K2307*12*I2266</f>
        <v>4769.3999999999996</v>
      </c>
    </row>
    <row r="2308" spans="1:13" ht="15.75" thickBot="1">
      <c r="A2308" s="424" t="s">
        <v>47</v>
      </c>
      <c r="B2308" s="425"/>
      <c r="C2308" s="425"/>
      <c r="D2308" s="425"/>
      <c r="E2308" s="425"/>
      <c r="F2308" s="425"/>
      <c r="G2308" s="425"/>
      <c r="H2308" s="426"/>
      <c r="I2308" s="199"/>
      <c r="J2308" s="200"/>
      <c r="K2308" s="427">
        <f>K2301+K2305+K2303+K2306+K2307+K2304</f>
        <v>44.610000000000007</v>
      </c>
      <c r="L2308" s="428"/>
      <c r="M2308" s="106">
        <f>M2301+M2303+M2305+M2306+M2307+M2304</f>
        <v>425525.86799999996</v>
      </c>
    </row>
    <row r="2309" spans="1:13">
      <c r="M2309" s="1"/>
    </row>
    <row r="2310" spans="1:13">
      <c r="A2310" s="481" t="s">
        <v>0</v>
      </c>
      <c r="B2310" s="481"/>
      <c r="C2310" s="481"/>
      <c r="D2310" s="481"/>
      <c r="E2310" s="481"/>
      <c r="F2310" s="481"/>
      <c r="G2310" s="481"/>
      <c r="H2310" s="481"/>
      <c r="I2310" s="481"/>
      <c r="J2310" s="481"/>
      <c r="K2310" s="481"/>
      <c r="L2310" s="481"/>
      <c r="M2310" s="1"/>
    </row>
    <row r="2311" spans="1:13">
      <c r="A2311" s="482" t="s">
        <v>1</v>
      </c>
      <c r="B2311" s="482"/>
      <c r="C2311" s="482"/>
      <c r="D2311" s="482"/>
      <c r="E2311" s="482"/>
      <c r="F2311" s="482"/>
      <c r="G2311" s="482"/>
      <c r="H2311" s="482"/>
      <c r="I2311" s="482"/>
      <c r="J2311" s="482"/>
      <c r="K2311" s="482"/>
      <c r="L2311" s="482"/>
      <c r="M2311" s="482"/>
    </row>
    <row r="2312" spans="1:13">
      <c r="A2312" s="483" t="s">
        <v>242</v>
      </c>
      <c r="B2312" s="483"/>
      <c r="C2312" s="483"/>
      <c r="D2312" s="483"/>
      <c r="E2312" s="483"/>
      <c r="F2312" s="483"/>
      <c r="G2312" s="483"/>
      <c r="H2312" s="483"/>
      <c r="I2312" s="483"/>
      <c r="J2312" s="483"/>
      <c r="K2312" s="483"/>
      <c r="L2312" s="483"/>
      <c r="M2312" s="483"/>
    </row>
    <row r="2313" spans="1:13">
      <c r="A2313" s="2"/>
      <c r="B2313" s="3"/>
      <c r="C2313" s="3" t="s">
        <v>2</v>
      </c>
      <c r="D2313" s="3"/>
      <c r="E2313" s="3"/>
      <c r="F2313" s="3"/>
      <c r="G2313" s="3"/>
      <c r="H2313" s="4"/>
      <c r="I2313" s="3" t="s">
        <v>3</v>
      </c>
      <c r="J2313" s="4"/>
      <c r="K2313" s="5" t="s">
        <v>4</v>
      </c>
      <c r="L2313" s="6"/>
      <c r="M2313" s="7"/>
    </row>
    <row r="2314" spans="1:13">
      <c r="A2314" s="8"/>
      <c r="B2314" s="9"/>
      <c r="C2314" s="9"/>
      <c r="D2314" s="9"/>
      <c r="E2314" s="9"/>
      <c r="F2314" s="9"/>
      <c r="G2314" s="9"/>
      <c r="H2314" s="10"/>
      <c r="I2314" s="9"/>
      <c r="J2314" s="10"/>
      <c r="K2314" s="11" t="s">
        <v>5</v>
      </c>
      <c r="L2314" s="12"/>
      <c r="M2314" s="13" t="s">
        <v>6</v>
      </c>
    </row>
    <row r="2315" spans="1:13">
      <c r="A2315" s="14"/>
      <c r="B2315" s="15"/>
      <c r="C2315" s="15"/>
      <c r="D2315" s="15"/>
      <c r="E2315" s="15"/>
      <c r="F2315" s="15"/>
      <c r="G2315" s="15"/>
      <c r="H2315" s="16"/>
      <c r="I2315" s="472" t="s">
        <v>7</v>
      </c>
      <c r="J2315" s="473"/>
      <c r="K2315" s="15" t="s">
        <v>8</v>
      </c>
      <c r="L2315" s="16"/>
      <c r="M2315" s="17" t="s">
        <v>9</v>
      </c>
    </row>
    <row r="2316" spans="1:13">
      <c r="A2316" s="474" t="s">
        <v>159</v>
      </c>
      <c r="B2316" s="475"/>
      <c r="C2316" s="475"/>
      <c r="D2316" s="475"/>
      <c r="E2316" s="475"/>
      <c r="F2316" s="475"/>
      <c r="G2316" s="475"/>
      <c r="H2316" s="476"/>
      <c r="I2316" s="477">
        <v>873.28</v>
      </c>
      <c r="J2316" s="478"/>
      <c r="K2316" s="479">
        <f>K2318+K2319</f>
        <v>9.75</v>
      </c>
      <c r="L2316" s="480"/>
      <c r="M2316" s="21">
        <f>M2318+M2319</f>
        <v>102173.76000000001</v>
      </c>
    </row>
    <row r="2317" spans="1:13">
      <c r="A2317" s="22" t="s">
        <v>10</v>
      </c>
      <c r="F2317" s="9"/>
      <c r="H2317" s="10"/>
      <c r="J2317" s="10"/>
      <c r="L2317" s="10"/>
      <c r="M2317" s="23"/>
    </row>
    <row r="2318" spans="1:13">
      <c r="A2318" s="22" t="s">
        <v>11</v>
      </c>
      <c r="F2318" s="9"/>
      <c r="H2318" s="10"/>
      <c r="J2318" s="10"/>
      <c r="K2318" s="450">
        <v>5.36</v>
      </c>
      <c r="L2318" s="451"/>
      <c r="M2318" s="23">
        <f>K2318*I2316*12</f>
        <v>56169.369600000005</v>
      </c>
    </row>
    <row r="2319" spans="1:13">
      <c r="A2319" s="22" t="s">
        <v>12</v>
      </c>
      <c r="B2319" s="24"/>
      <c r="C2319" s="24"/>
      <c r="D2319" s="24"/>
      <c r="E2319" s="24"/>
      <c r="F2319" s="25"/>
      <c r="G2319" s="24"/>
      <c r="H2319" s="26"/>
      <c r="J2319" s="10"/>
      <c r="K2319" s="450">
        <v>4.3899999999999997</v>
      </c>
      <c r="L2319" s="451"/>
      <c r="M2319" s="23">
        <f>K2319*I2316*12</f>
        <v>46004.390399999997</v>
      </c>
    </row>
    <row r="2320" spans="1:13">
      <c r="A2320" s="131"/>
      <c r="B2320" s="47"/>
      <c r="C2320" s="47"/>
      <c r="D2320" s="47"/>
      <c r="E2320" s="47"/>
      <c r="F2320" s="47"/>
      <c r="G2320" s="47"/>
      <c r="H2320" s="27"/>
      <c r="I2320" s="15"/>
      <c r="J2320" s="16"/>
      <c r="K2320" s="15"/>
      <c r="L2320" s="16"/>
      <c r="M2320" s="21"/>
    </row>
    <row r="2321" spans="1:13">
      <c r="A2321" s="464" t="s">
        <v>13</v>
      </c>
      <c r="B2321" s="465"/>
      <c r="C2321" s="465"/>
      <c r="D2321" s="465"/>
      <c r="E2321" s="465"/>
      <c r="F2321" s="465"/>
      <c r="G2321" s="465"/>
      <c r="H2321" s="466"/>
      <c r="I2321" s="89" t="s">
        <v>14</v>
      </c>
      <c r="J2321" s="88"/>
      <c r="K2321" s="9"/>
      <c r="L2321" s="10"/>
      <c r="M2321" s="23"/>
    </row>
    <row r="2322" spans="1:13">
      <c r="A2322" s="8"/>
      <c r="B2322" s="9"/>
      <c r="C2322" s="9"/>
      <c r="D2322" s="9"/>
      <c r="E2322" s="9"/>
      <c r="F2322" s="9"/>
      <c r="G2322" s="9"/>
      <c r="H2322" s="10"/>
      <c r="I2322" s="89" t="s">
        <v>15</v>
      </c>
      <c r="J2322" s="88"/>
      <c r="K2322" s="9"/>
      <c r="L2322" s="10"/>
      <c r="M2322" s="23"/>
    </row>
    <row r="2323" spans="1:13">
      <c r="A2323" s="8"/>
      <c r="B2323" s="9"/>
      <c r="C2323" s="9"/>
      <c r="D2323" s="9"/>
      <c r="E2323" s="9"/>
      <c r="F2323" s="9"/>
      <c r="G2323" s="9"/>
      <c r="H2323" s="10"/>
      <c r="I2323" s="89" t="s">
        <v>16</v>
      </c>
      <c r="J2323" s="88"/>
      <c r="K2323" s="462">
        <v>1.31</v>
      </c>
      <c r="L2323" s="463"/>
      <c r="M2323" s="23">
        <f>K2323*12*I2316</f>
        <v>13727.961600000001</v>
      </c>
    </row>
    <row r="2324" spans="1:13">
      <c r="A2324" s="8"/>
      <c r="B2324" s="9"/>
      <c r="C2324" s="9"/>
      <c r="D2324" s="9"/>
      <c r="E2324" s="9"/>
      <c r="F2324" s="9"/>
      <c r="G2324" s="9"/>
      <c r="H2324" s="10"/>
      <c r="I2324" s="89" t="s">
        <v>17</v>
      </c>
      <c r="J2324" s="88"/>
      <c r="K2324" s="9"/>
      <c r="L2324" s="10"/>
      <c r="M2324" s="23"/>
    </row>
    <row r="2325" spans="1:13">
      <c r="A2325" s="14"/>
      <c r="B2325" s="15"/>
      <c r="C2325" s="15"/>
      <c r="D2325" s="15"/>
      <c r="E2325" s="15"/>
      <c r="F2325" s="15"/>
      <c r="G2325" s="15"/>
      <c r="H2325" s="16"/>
      <c r="I2325" s="90" t="s">
        <v>18</v>
      </c>
      <c r="J2325" s="91"/>
      <c r="K2325" s="15"/>
      <c r="L2325" s="16"/>
      <c r="M2325" s="21"/>
    </row>
    <row r="2326" spans="1:13">
      <c r="A2326" s="474" t="s">
        <v>67</v>
      </c>
      <c r="B2326" s="475"/>
      <c r="C2326" s="475"/>
      <c r="D2326" s="475"/>
      <c r="E2326" s="475"/>
      <c r="F2326" s="475"/>
      <c r="G2326" s="475"/>
      <c r="H2326" s="476"/>
      <c r="I2326" s="28" t="s">
        <v>19</v>
      </c>
      <c r="J2326" s="29"/>
      <c r="K2326" s="486">
        <v>1.72</v>
      </c>
      <c r="L2326" s="487"/>
      <c r="M2326" s="30">
        <f>K2326*12*I2316</f>
        <v>18024.499199999998</v>
      </c>
    </row>
    <row r="2327" spans="1:13">
      <c r="A2327" s="494" t="s">
        <v>20</v>
      </c>
      <c r="B2327" s="495"/>
      <c r="C2327" s="495"/>
      <c r="D2327" s="495"/>
      <c r="E2327" s="495"/>
      <c r="F2327" s="495"/>
      <c r="G2327" s="495"/>
      <c r="H2327" s="496"/>
      <c r="I2327" s="31"/>
      <c r="J2327" s="10"/>
      <c r="K2327" s="470">
        <f>K2328+K2335</f>
        <v>1.91</v>
      </c>
      <c r="L2327" s="471"/>
      <c r="M2327" s="32">
        <f>M2328+M2335</f>
        <v>20015.577599999997</v>
      </c>
    </row>
    <row r="2328" spans="1:13">
      <c r="A2328" s="459" t="s">
        <v>21</v>
      </c>
      <c r="B2328" s="460"/>
      <c r="C2328" s="460"/>
      <c r="D2328" s="460"/>
      <c r="E2328" s="460"/>
      <c r="F2328" s="460"/>
      <c r="G2328" s="460"/>
      <c r="H2328" s="461"/>
      <c r="J2328" s="10"/>
      <c r="K2328" s="462">
        <f>K2329+K2330+K2332+K2334</f>
        <v>1.1199999999999999</v>
      </c>
      <c r="L2328" s="463"/>
      <c r="M2328" s="33">
        <f>M2329+M2330+M2332+M2334</f>
        <v>11736.883199999998</v>
      </c>
    </row>
    <row r="2329" spans="1:13">
      <c r="A2329" s="8" t="s">
        <v>70</v>
      </c>
      <c r="H2329" s="10"/>
      <c r="I2329" t="s">
        <v>22</v>
      </c>
      <c r="J2329" s="10"/>
      <c r="K2329" s="450">
        <v>0.57999999999999996</v>
      </c>
      <c r="L2329" s="451"/>
      <c r="M2329" s="23">
        <f>K2329*12*I2316</f>
        <v>6078.0287999999991</v>
      </c>
    </row>
    <row r="2330" spans="1:13">
      <c r="A2330" s="8" t="s">
        <v>83</v>
      </c>
      <c r="H2330" s="10"/>
      <c r="I2330" t="s">
        <v>24</v>
      </c>
      <c r="J2330" s="10"/>
      <c r="K2330" s="450">
        <v>0.08</v>
      </c>
      <c r="L2330" s="451"/>
      <c r="M2330" s="23">
        <f>K2330*12*I2316</f>
        <v>838.34879999999998</v>
      </c>
    </row>
    <row r="2331" spans="1:13">
      <c r="A2331" s="8" t="s">
        <v>25</v>
      </c>
      <c r="H2331" s="10"/>
      <c r="J2331" s="10"/>
      <c r="L2331" s="10"/>
      <c r="M2331" s="23"/>
    </row>
    <row r="2332" spans="1:13">
      <c r="A2332" s="8" t="s">
        <v>179</v>
      </c>
      <c r="H2332" s="10"/>
      <c r="I2332" t="s">
        <v>176</v>
      </c>
      <c r="J2332" s="10"/>
      <c r="K2332" s="450">
        <v>0.42</v>
      </c>
      <c r="L2332" s="451"/>
      <c r="M2332" s="23">
        <f>K2332*12*I2316</f>
        <v>4401.3311999999996</v>
      </c>
    </row>
    <row r="2333" spans="1:13">
      <c r="A2333" s="8" t="s">
        <v>69</v>
      </c>
      <c r="H2333" s="10"/>
      <c r="I2333" t="s">
        <v>80</v>
      </c>
      <c r="J2333" s="10"/>
      <c r="L2333" s="10"/>
      <c r="M2333" s="23"/>
    </row>
    <row r="2334" spans="1:13">
      <c r="A2334" s="8" t="s">
        <v>73</v>
      </c>
      <c r="H2334" s="10"/>
      <c r="I2334" t="s">
        <v>26</v>
      </c>
      <c r="J2334" s="10"/>
      <c r="K2334" s="450">
        <v>0.04</v>
      </c>
      <c r="L2334" s="451"/>
      <c r="M2334" s="23">
        <f>K2334*12*I2316</f>
        <v>419.17439999999999</v>
      </c>
    </row>
    <row r="2335" spans="1:13">
      <c r="A2335" s="459" t="s">
        <v>27</v>
      </c>
      <c r="B2335" s="460"/>
      <c r="C2335" s="460"/>
      <c r="D2335" s="460"/>
      <c r="E2335" s="460"/>
      <c r="F2335" s="460"/>
      <c r="G2335" s="460"/>
      <c r="H2335" s="461"/>
      <c r="J2335" s="10"/>
      <c r="K2335" s="462">
        <f>K2336+K2337+K2338</f>
        <v>0.79</v>
      </c>
      <c r="L2335" s="463"/>
      <c r="M2335" s="33">
        <f>M2336+M2337+M2338</f>
        <v>8278.6944000000003</v>
      </c>
    </row>
    <row r="2336" spans="1:13">
      <c r="A2336" s="8" t="s">
        <v>74</v>
      </c>
      <c r="H2336" s="10"/>
      <c r="I2336" t="s">
        <v>24</v>
      </c>
      <c r="J2336" s="10"/>
      <c r="K2336" s="450">
        <v>0.27</v>
      </c>
      <c r="L2336" s="451"/>
      <c r="M2336" s="23">
        <f>K2336*12*I2316</f>
        <v>2829.4272000000001</v>
      </c>
    </row>
    <row r="2337" spans="1:13">
      <c r="A2337" s="8" t="s">
        <v>180</v>
      </c>
      <c r="H2337" s="10"/>
      <c r="I2337" t="s">
        <v>81</v>
      </c>
      <c r="J2337" s="10"/>
      <c r="K2337" s="450">
        <v>0.06</v>
      </c>
      <c r="L2337" s="451"/>
      <c r="M2337" s="23">
        <f>K2337*12*I2316</f>
        <v>628.76159999999993</v>
      </c>
    </row>
    <row r="2338" spans="1:13">
      <c r="A2338" s="8" t="s">
        <v>76</v>
      </c>
      <c r="H2338" s="10"/>
      <c r="I2338" t="s">
        <v>55</v>
      </c>
      <c r="J2338" s="10"/>
      <c r="K2338" s="450">
        <v>0.46</v>
      </c>
      <c r="L2338" s="451"/>
      <c r="M2338" s="23">
        <f>K2338*12*I2316</f>
        <v>4820.5056000000004</v>
      </c>
    </row>
    <row r="2339" spans="1:13" ht="15.75">
      <c r="A2339" s="438" t="s">
        <v>28</v>
      </c>
      <c r="B2339" s="439"/>
      <c r="C2339" s="439"/>
      <c r="D2339" s="439"/>
      <c r="E2339" s="439"/>
      <c r="F2339" s="439"/>
      <c r="G2339" s="439"/>
      <c r="H2339" s="440"/>
      <c r="I2339" s="34"/>
      <c r="J2339" s="29"/>
      <c r="K2339" s="486">
        <f>K2340+K2341+K2343+K2345+K2346</f>
        <v>2.1599999999999993</v>
      </c>
      <c r="L2339" s="487"/>
      <c r="M2339" s="35">
        <f>M2340+M2341+M2343+M2345+M2346</f>
        <v>22635.417599999993</v>
      </c>
    </row>
    <row r="2340" spans="1:13">
      <c r="A2340" s="36" t="s">
        <v>56</v>
      </c>
      <c r="B2340" s="37"/>
      <c r="C2340" s="38"/>
      <c r="D2340" s="38"/>
      <c r="E2340" s="38"/>
      <c r="F2340" s="38"/>
      <c r="G2340" s="38"/>
      <c r="H2340" s="10"/>
      <c r="I2340" s="434" t="s">
        <v>30</v>
      </c>
      <c r="J2340" s="435"/>
      <c r="K2340" s="457">
        <v>0.59</v>
      </c>
      <c r="L2340" s="458"/>
      <c r="M2340" s="23">
        <f>K2340*12*I2316</f>
        <v>6182.8224</v>
      </c>
    </row>
    <row r="2341" spans="1:13">
      <c r="A2341" s="36" t="s">
        <v>31</v>
      </c>
      <c r="B2341" s="37"/>
      <c r="C2341" s="38"/>
      <c r="D2341" s="38"/>
      <c r="E2341" s="38"/>
      <c r="F2341" s="38"/>
      <c r="G2341" s="38"/>
      <c r="H2341" s="10"/>
      <c r="I2341" s="434" t="s">
        <v>57</v>
      </c>
      <c r="J2341" s="435"/>
      <c r="K2341" s="448">
        <v>1.4</v>
      </c>
      <c r="L2341" s="449"/>
      <c r="M2341" s="23">
        <f>K2341*12*I2316</f>
        <v>14671.103999999998</v>
      </c>
    </row>
    <row r="2342" spans="1:13">
      <c r="A2342" s="36" t="s">
        <v>33</v>
      </c>
      <c r="B2342" s="37"/>
      <c r="C2342" s="38"/>
      <c r="D2342" s="38"/>
      <c r="E2342" s="38"/>
      <c r="F2342" s="38"/>
      <c r="G2342" s="38"/>
      <c r="H2342" s="10"/>
      <c r="I2342" s="39"/>
      <c r="J2342" s="12"/>
      <c r="K2342" s="163"/>
      <c r="L2342" s="146"/>
      <c r="M2342" s="23"/>
    </row>
    <row r="2343" spans="1:13">
      <c r="A2343" s="36" t="s">
        <v>34</v>
      </c>
      <c r="B2343" s="37"/>
      <c r="C2343" s="38"/>
      <c r="D2343" s="38"/>
      <c r="E2343" s="38"/>
      <c r="F2343" s="38"/>
      <c r="G2343" s="38"/>
      <c r="H2343" s="10"/>
      <c r="I2343" s="434" t="s">
        <v>35</v>
      </c>
      <c r="J2343" s="435"/>
      <c r="K2343" s="448">
        <v>0.11</v>
      </c>
      <c r="L2343" s="449"/>
      <c r="M2343" s="23">
        <f>K2343*12*I2316</f>
        <v>1152.7296000000001</v>
      </c>
    </row>
    <row r="2344" spans="1:13">
      <c r="A2344" s="36" t="s">
        <v>36</v>
      </c>
      <c r="B2344" s="37"/>
      <c r="C2344" s="38"/>
      <c r="D2344" s="38"/>
      <c r="E2344" s="38"/>
      <c r="F2344" s="38"/>
      <c r="G2344" s="38"/>
      <c r="H2344" s="10"/>
      <c r="I2344" s="39"/>
      <c r="J2344" s="12"/>
      <c r="K2344" s="163"/>
      <c r="L2344" s="146"/>
      <c r="M2344" s="23"/>
    </row>
    <row r="2345" spans="1:13">
      <c r="A2345" s="36" t="s">
        <v>37</v>
      </c>
      <c r="B2345" s="37"/>
      <c r="C2345" s="38"/>
      <c r="D2345" s="38"/>
      <c r="E2345" s="38"/>
      <c r="F2345" s="38"/>
      <c r="G2345" s="38"/>
      <c r="H2345" s="10"/>
      <c r="I2345" s="434" t="s">
        <v>19</v>
      </c>
      <c r="J2345" s="435"/>
      <c r="K2345" s="448">
        <v>0.03</v>
      </c>
      <c r="L2345" s="449"/>
      <c r="M2345" s="23">
        <f>K2345*12*I2316</f>
        <v>314.38079999999997</v>
      </c>
    </row>
    <row r="2346" spans="1:13">
      <c r="A2346" s="42" t="s">
        <v>168</v>
      </c>
      <c r="B2346" s="37"/>
      <c r="C2346" s="38"/>
      <c r="D2346" s="38"/>
      <c r="E2346" s="38"/>
      <c r="F2346" s="38"/>
      <c r="G2346" s="38"/>
      <c r="H2346" s="10"/>
      <c r="I2346" s="434" t="s">
        <v>19</v>
      </c>
      <c r="J2346" s="435"/>
      <c r="K2346" s="436">
        <v>0.03</v>
      </c>
      <c r="L2346" s="437"/>
      <c r="M2346" s="21">
        <f>K2346*12*I2316</f>
        <v>314.38079999999997</v>
      </c>
    </row>
    <row r="2347" spans="1:13" ht="15.75">
      <c r="A2347" s="438" t="s">
        <v>169</v>
      </c>
      <c r="B2347" s="439"/>
      <c r="C2347" s="439"/>
      <c r="D2347" s="439"/>
      <c r="E2347" s="439"/>
      <c r="F2347" s="439"/>
      <c r="G2347" s="439"/>
      <c r="H2347" s="440"/>
      <c r="I2347" s="198" t="s">
        <v>55</v>
      </c>
      <c r="J2347" s="29"/>
      <c r="K2347" s="441">
        <v>0.17</v>
      </c>
      <c r="L2347" s="442"/>
      <c r="M2347" s="35">
        <f>K2347*12*I2316</f>
        <v>1781.4911999999999</v>
      </c>
    </row>
    <row r="2348" spans="1:13" ht="16.5" thickBot="1">
      <c r="A2348" s="443" t="s">
        <v>39</v>
      </c>
      <c r="B2348" s="444"/>
      <c r="C2348" s="444"/>
      <c r="D2348" s="444"/>
      <c r="E2348" s="444"/>
      <c r="F2348" s="444"/>
      <c r="G2348" s="444"/>
      <c r="H2348" s="445"/>
      <c r="I2348" s="87"/>
      <c r="J2348" s="88"/>
      <c r="K2348" s="497">
        <f>2.5+3.1</f>
        <v>5.6</v>
      </c>
      <c r="L2348" s="498"/>
      <c r="M2348" s="222">
        <f>K2348*12*I2316</f>
        <v>58684.41599999999</v>
      </c>
    </row>
    <row r="2349" spans="1:13" ht="15.75" thickBot="1">
      <c r="A2349" s="424" t="s">
        <v>40</v>
      </c>
      <c r="B2349" s="425"/>
      <c r="C2349" s="425"/>
      <c r="D2349" s="425"/>
      <c r="E2349" s="425"/>
      <c r="F2349" s="425"/>
      <c r="G2349" s="425"/>
      <c r="H2349" s="426"/>
      <c r="I2349" s="199"/>
      <c r="J2349" s="200"/>
      <c r="K2349" s="427">
        <f>K2318+K2319+K2323+K2326+K2327+K2347+K2339+K2348</f>
        <v>22.619999999999997</v>
      </c>
      <c r="L2349" s="428"/>
      <c r="M2349" s="106">
        <f>M2316+M2323+M2326+M2327+M2339+M2347+M2348</f>
        <v>237043.12319999997</v>
      </c>
    </row>
    <row r="2350" spans="1:13" ht="15.75" thickBot="1">
      <c r="A2350" s="134" t="s">
        <v>77</v>
      </c>
      <c r="B2350" s="135"/>
      <c r="C2350" s="135"/>
      <c r="D2350" s="135"/>
      <c r="E2350" s="135"/>
      <c r="F2350" s="135"/>
      <c r="G2350" s="135"/>
      <c r="H2350" s="136"/>
      <c r="I2350" s="199"/>
      <c r="J2350" s="200"/>
      <c r="K2350" s="427">
        <v>15.67</v>
      </c>
      <c r="L2350" s="428"/>
      <c r="M2350" s="106">
        <f>M2351+M2352</f>
        <v>164211.57119999998</v>
      </c>
    </row>
    <row r="2351" spans="1:13">
      <c r="A2351" s="429" t="s">
        <v>78</v>
      </c>
      <c r="B2351" s="430"/>
      <c r="C2351" s="430"/>
      <c r="D2351" s="430"/>
      <c r="E2351" s="430"/>
      <c r="F2351" s="430"/>
      <c r="G2351" s="430"/>
      <c r="H2351" s="431"/>
      <c r="I2351" s="78"/>
      <c r="J2351" s="105"/>
      <c r="K2351" s="488">
        <v>12.79</v>
      </c>
      <c r="L2351" s="489"/>
      <c r="M2351" s="80">
        <f>K2351*12*I2316</f>
        <v>134031.01439999999</v>
      </c>
    </row>
    <row r="2352" spans="1:13" ht="15.75" thickBot="1">
      <c r="A2352" s="191" t="s">
        <v>79</v>
      </c>
      <c r="B2352" s="192"/>
      <c r="C2352" s="192"/>
      <c r="D2352" s="192"/>
      <c r="E2352" s="192"/>
      <c r="F2352" s="192"/>
      <c r="G2352" s="192"/>
      <c r="H2352" s="193"/>
      <c r="I2352" s="201"/>
      <c r="J2352" s="202"/>
      <c r="K2352" s="490">
        <v>2.88</v>
      </c>
      <c r="L2352" s="491"/>
      <c r="M2352" s="86">
        <f>K2352*12*I2316</f>
        <v>30180.556800000002</v>
      </c>
    </row>
    <row r="2353" spans="1:13" ht="15.75">
      <c r="A2353" s="452" t="s">
        <v>52</v>
      </c>
      <c r="B2353" s="453"/>
      <c r="C2353" s="453"/>
      <c r="D2353" s="453"/>
      <c r="E2353" s="453"/>
      <c r="F2353" s="453"/>
      <c r="G2353" s="453"/>
      <c r="H2353" s="454"/>
      <c r="I2353" s="15"/>
      <c r="J2353" s="16"/>
      <c r="K2353" s="455">
        <v>0</v>
      </c>
      <c r="L2353" s="456"/>
      <c r="M2353" s="21">
        <f>K2353*12*I2316</f>
        <v>0</v>
      </c>
    </row>
    <row r="2354" spans="1:13">
      <c r="A2354" s="474" t="s">
        <v>43</v>
      </c>
      <c r="B2354" s="475"/>
      <c r="C2354" s="475"/>
      <c r="D2354" s="475"/>
      <c r="E2354" s="475"/>
      <c r="F2354" s="475"/>
      <c r="G2354" s="475"/>
      <c r="H2354" s="476"/>
      <c r="I2354" s="34"/>
      <c r="J2354" s="29"/>
      <c r="K2354" s="484">
        <v>1.39</v>
      </c>
      <c r="L2354" s="485"/>
      <c r="M2354" s="21">
        <f>K2354*12*I2316</f>
        <v>14566.310399999998</v>
      </c>
    </row>
    <row r="2355" spans="1:13" ht="15.75">
      <c r="A2355" s="140" t="s">
        <v>45</v>
      </c>
      <c r="B2355" s="141"/>
      <c r="C2355" s="141"/>
      <c r="D2355" s="141"/>
      <c r="E2355" s="141"/>
      <c r="F2355" s="141"/>
      <c r="G2355" s="141"/>
      <c r="H2355" s="142"/>
      <c r="I2355" s="34"/>
      <c r="J2355" s="29"/>
      <c r="K2355" s="486">
        <v>0.15</v>
      </c>
      <c r="L2355" s="487"/>
      <c r="M2355" s="21">
        <f>K2355*12*I2316</f>
        <v>1571.9039999999998</v>
      </c>
    </row>
    <row r="2356" spans="1:13" ht="16.5" thickBot="1">
      <c r="A2356" s="137" t="s">
        <v>46</v>
      </c>
      <c r="B2356" s="138"/>
      <c r="C2356" s="138"/>
      <c r="D2356" s="138"/>
      <c r="E2356" s="138"/>
      <c r="F2356" s="138"/>
      <c r="G2356" s="138"/>
      <c r="H2356" s="139"/>
      <c r="I2356" s="3"/>
      <c r="J2356" s="4"/>
      <c r="K2356" s="446">
        <v>0.22</v>
      </c>
      <c r="L2356" s="447"/>
      <c r="M2356" s="23">
        <f>K2356*12*I2316</f>
        <v>2305.4592000000002</v>
      </c>
    </row>
    <row r="2357" spans="1:13" ht="15.75" thickBot="1">
      <c r="A2357" s="424" t="s">
        <v>47</v>
      </c>
      <c r="B2357" s="425"/>
      <c r="C2357" s="425"/>
      <c r="D2357" s="425"/>
      <c r="E2357" s="425"/>
      <c r="F2357" s="425"/>
      <c r="G2357" s="425"/>
      <c r="H2357" s="426"/>
      <c r="I2357" s="199"/>
      <c r="J2357" s="200"/>
      <c r="K2357" s="427">
        <f>K2349+K2353+K2354+K2351+K2355+K2356+K2352</f>
        <v>40.049999999999997</v>
      </c>
      <c r="L2357" s="428"/>
      <c r="M2357" s="106">
        <f>M2349+M2351+M2353+M2354+M2355+M2356+M2352</f>
        <v>419698.36799999996</v>
      </c>
    </row>
    <row r="2358" spans="1:13">
      <c r="M2358" s="1"/>
    </row>
    <row r="2359" spans="1:13">
      <c r="A2359" s="481" t="s">
        <v>0</v>
      </c>
      <c r="B2359" s="481"/>
      <c r="C2359" s="481"/>
      <c r="D2359" s="481"/>
      <c r="E2359" s="481"/>
      <c r="F2359" s="481"/>
      <c r="G2359" s="481"/>
      <c r="H2359" s="481"/>
      <c r="I2359" s="481"/>
      <c r="J2359" s="481"/>
      <c r="K2359" s="481"/>
      <c r="L2359" s="481"/>
      <c r="M2359" s="1"/>
    </row>
    <row r="2360" spans="1:13">
      <c r="A2360" s="482" t="s">
        <v>1</v>
      </c>
      <c r="B2360" s="482"/>
      <c r="C2360" s="482"/>
      <c r="D2360" s="482"/>
      <c r="E2360" s="482"/>
      <c r="F2360" s="482"/>
      <c r="G2360" s="482"/>
      <c r="H2360" s="482"/>
      <c r="I2360" s="482"/>
      <c r="J2360" s="482"/>
      <c r="K2360" s="482"/>
      <c r="L2360" s="482"/>
      <c r="M2360" s="482"/>
    </row>
    <row r="2361" spans="1:13">
      <c r="A2361" s="483" t="s">
        <v>243</v>
      </c>
      <c r="B2361" s="483"/>
      <c r="C2361" s="483"/>
      <c r="D2361" s="483"/>
      <c r="E2361" s="483"/>
      <c r="F2361" s="483"/>
      <c r="G2361" s="483"/>
      <c r="H2361" s="483"/>
      <c r="I2361" s="483"/>
      <c r="J2361" s="483"/>
      <c r="K2361" s="483"/>
      <c r="L2361" s="483"/>
      <c r="M2361" s="483"/>
    </row>
    <row r="2362" spans="1:13">
      <c r="A2362" s="2"/>
      <c r="B2362" s="3"/>
      <c r="C2362" s="3" t="s">
        <v>2</v>
      </c>
      <c r="D2362" s="3"/>
      <c r="E2362" s="3"/>
      <c r="F2362" s="3"/>
      <c r="G2362" s="3"/>
      <c r="H2362" s="4"/>
      <c r="I2362" s="3" t="s">
        <v>3</v>
      </c>
      <c r="J2362" s="4"/>
      <c r="K2362" s="5" t="s">
        <v>4</v>
      </c>
      <c r="L2362" s="6"/>
      <c r="M2362" s="7"/>
    </row>
    <row r="2363" spans="1:13">
      <c r="A2363" s="8"/>
      <c r="B2363" s="9"/>
      <c r="C2363" s="9"/>
      <c r="D2363" s="9"/>
      <c r="E2363" s="9"/>
      <c r="F2363" s="9"/>
      <c r="G2363" s="9"/>
      <c r="H2363" s="10"/>
      <c r="I2363" s="9"/>
      <c r="J2363" s="10"/>
      <c r="K2363" s="11" t="s">
        <v>5</v>
      </c>
      <c r="L2363" s="12"/>
      <c r="M2363" s="13" t="s">
        <v>6</v>
      </c>
    </row>
    <row r="2364" spans="1:13">
      <c r="A2364" s="14"/>
      <c r="B2364" s="15"/>
      <c r="C2364" s="15"/>
      <c r="D2364" s="15"/>
      <c r="E2364" s="15"/>
      <c r="F2364" s="15"/>
      <c r="G2364" s="15"/>
      <c r="H2364" s="16"/>
      <c r="I2364" s="472" t="s">
        <v>7</v>
      </c>
      <c r="J2364" s="473"/>
      <c r="K2364" s="15" t="s">
        <v>8</v>
      </c>
      <c r="L2364" s="16"/>
      <c r="M2364" s="17" t="s">
        <v>9</v>
      </c>
    </row>
    <row r="2365" spans="1:13">
      <c r="A2365" s="474" t="s">
        <v>159</v>
      </c>
      <c r="B2365" s="475"/>
      <c r="C2365" s="475"/>
      <c r="D2365" s="475"/>
      <c r="E2365" s="475"/>
      <c r="F2365" s="475"/>
      <c r="G2365" s="475"/>
      <c r="H2365" s="476"/>
      <c r="I2365" s="477">
        <v>1391.2</v>
      </c>
      <c r="J2365" s="478"/>
      <c r="K2365" s="479">
        <f>K2367+K2368</f>
        <v>9.75</v>
      </c>
      <c r="L2365" s="480"/>
      <c r="M2365" s="21">
        <f>M2367+M2368</f>
        <v>162770.4</v>
      </c>
    </row>
    <row r="2366" spans="1:13">
      <c r="A2366" s="22" t="s">
        <v>10</v>
      </c>
      <c r="F2366" s="9"/>
      <c r="H2366" s="10"/>
      <c r="J2366" s="10"/>
      <c r="L2366" s="10"/>
      <c r="M2366" s="23"/>
    </row>
    <row r="2367" spans="1:13" ht="13.5" customHeight="1">
      <c r="A2367" s="22" t="s">
        <v>11</v>
      </c>
      <c r="F2367" s="9"/>
      <c r="H2367" s="10"/>
      <c r="J2367" s="10"/>
      <c r="K2367" s="450">
        <v>5.36</v>
      </c>
      <c r="L2367" s="451"/>
      <c r="M2367" s="23">
        <f>K2367*I2365*12</f>
        <v>89481.983999999997</v>
      </c>
    </row>
    <row r="2368" spans="1:13">
      <c r="A2368" s="22" t="s">
        <v>12</v>
      </c>
      <c r="B2368" s="24"/>
      <c r="C2368" s="24"/>
      <c r="D2368" s="24"/>
      <c r="E2368" s="24"/>
      <c r="F2368" s="25"/>
      <c r="G2368" s="24"/>
      <c r="H2368" s="26"/>
      <c r="J2368" s="10"/>
      <c r="K2368" s="450">
        <v>4.3899999999999997</v>
      </c>
      <c r="L2368" s="451"/>
      <c r="M2368" s="23">
        <f>K2368*I2365*12</f>
        <v>73288.415999999997</v>
      </c>
    </row>
    <row r="2369" spans="1:13">
      <c r="A2369" s="131"/>
      <c r="B2369" s="47"/>
      <c r="C2369" s="47"/>
      <c r="D2369" s="47"/>
      <c r="E2369" s="47"/>
      <c r="F2369" s="47"/>
      <c r="G2369" s="47"/>
      <c r="H2369" s="27"/>
      <c r="I2369" s="15"/>
      <c r="J2369" s="16"/>
      <c r="K2369" s="15"/>
      <c r="L2369" s="16"/>
      <c r="M2369" s="21"/>
    </row>
    <row r="2370" spans="1:13">
      <c r="A2370" s="464" t="s">
        <v>13</v>
      </c>
      <c r="B2370" s="465"/>
      <c r="C2370" s="465"/>
      <c r="D2370" s="465"/>
      <c r="E2370" s="465"/>
      <c r="F2370" s="465"/>
      <c r="G2370" s="465"/>
      <c r="H2370" s="466"/>
      <c r="I2370" s="89" t="s">
        <v>14</v>
      </c>
      <c r="J2370" s="88"/>
      <c r="K2370" s="9"/>
      <c r="L2370" s="10"/>
      <c r="M2370" s="23"/>
    </row>
    <row r="2371" spans="1:13">
      <c r="A2371" s="8"/>
      <c r="B2371" s="9"/>
      <c r="C2371" s="9"/>
      <c r="D2371" s="9"/>
      <c r="E2371" s="9"/>
      <c r="F2371" s="9"/>
      <c r="G2371" s="9"/>
      <c r="H2371" s="10"/>
      <c r="I2371" s="89" t="s">
        <v>15</v>
      </c>
      <c r="J2371" s="88"/>
      <c r="K2371" s="9"/>
      <c r="L2371" s="10"/>
      <c r="M2371" s="23"/>
    </row>
    <row r="2372" spans="1:13">
      <c r="A2372" s="8"/>
      <c r="B2372" s="9"/>
      <c r="C2372" s="9"/>
      <c r="D2372" s="9"/>
      <c r="E2372" s="9"/>
      <c r="F2372" s="9"/>
      <c r="G2372" s="9"/>
      <c r="H2372" s="10"/>
      <c r="I2372" s="89" t="s">
        <v>16</v>
      </c>
      <c r="J2372" s="88"/>
      <c r="K2372" s="462">
        <v>1.31</v>
      </c>
      <c r="L2372" s="463"/>
      <c r="M2372" s="23">
        <f>K2372*12*I2365</f>
        <v>21869.664000000001</v>
      </c>
    </row>
    <row r="2373" spans="1:13">
      <c r="A2373" s="8"/>
      <c r="B2373" s="9"/>
      <c r="C2373" s="9"/>
      <c r="D2373" s="9"/>
      <c r="E2373" s="9"/>
      <c r="F2373" s="9"/>
      <c r="G2373" s="9"/>
      <c r="H2373" s="10"/>
      <c r="I2373" s="89" t="s">
        <v>17</v>
      </c>
      <c r="J2373" s="88"/>
      <c r="K2373" s="9"/>
      <c r="L2373" s="10"/>
      <c r="M2373" s="23"/>
    </row>
    <row r="2374" spans="1:13">
      <c r="A2374" s="14"/>
      <c r="B2374" s="15"/>
      <c r="C2374" s="15"/>
      <c r="D2374" s="15"/>
      <c r="E2374" s="15"/>
      <c r="F2374" s="15"/>
      <c r="G2374" s="15"/>
      <c r="H2374" s="16"/>
      <c r="I2374" s="90" t="s">
        <v>18</v>
      </c>
      <c r="J2374" s="91"/>
      <c r="K2374" s="15"/>
      <c r="L2374" s="16"/>
      <c r="M2374" s="21"/>
    </row>
    <row r="2375" spans="1:13">
      <c r="A2375" s="474" t="s">
        <v>67</v>
      </c>
      <c r="B2375" s="475"/>
      <c r="C2375" s="475"/>
      <c r="D2375" s="475"/>
      <c r="E2375" s="475"/>
      <c r="F2375" s="475"/>
      <c r="G2375" s="475"/>
      <c r="H2375" s="476"/>
      <c r="I2375" s="28" t="s">
        <v>19</v>
      </c>
      <c r="J2375" s="29"/>
      <c r="K2375" s="486">
        <v>1.56</v>
      </c>
      <c r="L2375" s="487"/>
      <c r="M2375" s="30">
        <f>K2375*12*I2365</f>
        <v>26043.263999999999</v>
      </c>
    </row>
    <row r="2376" spans="1:13">
      <c r="A2376" s="494" t="s">
        <v>20</v>
      </c>
      <c r="B2376" s="495"/>
      <c r="C2376" s="495"/>
      <c r="D2376" s="495"/>
      <c r="E2376" s="495"/>
      <c r="F2376" s="495"/>
      <c r="G2376" s="495"/>
      <c r="H2376" s="496"/>
      <c r="I2376" s="31"/>
      <c r="J2376" s="10"/>
      <c r="K2376" s="470">
        <f>K2377+K2385</f>
        <v>1.9100000000000001</v>
      </c>
      <c r="L2376" s="471"/>
      <c r="M2376" s="32">
        <f>M2377+M2385</f>
        <v>31886.304000000004</v>
      </c>
    </row>
    <row r="2377" spans="1:13">
      <c r="A2377" s="459" t="s">
        <v>21</v>
      </c>
      <c r="B2377" s="460"/>
      <c r="C2377" s="460"/>
      <c r="D2377" s="460"/>
      <c r="E2377" s="460"/>
      <c r="F2377" s="460"/>
      <c r="G2377" s="460"/>
      <c r="H2377" s="461"/>
      <c r="J2377" s="10"/>
      <c r="K2377" s="462">
        <f>K2378+K2379+K2380+K2382+K2384</f>
        <v>1.1200000000000001</v>
      </c>
      <c r="L2377" s="463"/>
      <c r="M2377" s="33">
        <f>M2378+M2379+M2380+M2382+M2384</f>
        <v>18697.728000000003</v>
      </c>
    </row>
    <row r="2378" spans="1:13">
      <c r="A2378" s="8" t="s">
        <v>70</v>
      </c>
      <c r="H2378" s="10"/>
      <c r="I2378" t="s">
        <v>22</v>
      </c>
      <c r="J2378" s="10"/>
      <c r="K2378" s="450">
        <v>0.4</v>
      </c>
      <c r="L2378" s="451"/>
      <c r="M2378" s="23">
        <f>K2378*12*I2365</f>
        <v>6677.7600000000011</v>
      </c>
    </row>
    <row r="2379" spans="1:13">
      <c r="A2379" s="8" t="s">
        <v>118</v>
      </c>
      <c r="H2379" s="10"/>
      <c r="I2379" t="s">
        <v>23</v>
      </c>
      <c r="J2379" s="10"/>
      <c r="K2379" s="450">
        <v>0.18</v>
      </c>
      <c r="L2379" s="451"/>
      <c r="M2379" s="23">
        <f>K2379*12*I2365</f>
        <v>3004.9920000000002</v>
      </c>
    </row>
    <row r="2380" spans="1:13">
      <c r="A2380" s="8" t="s">
        <v>72</v>
      </c>
      <c r="H2380" s="10"/>
      <c r="I2380" t="s">
        <v>24</v>
      </c>
      <c r="J2380" s="10"/>
      <c r="K2380" s="450">
        <v>0.08</v>
      </c>
      <c r="L2380" s="451"/>
      <c r="M2380" s="23">
        <f>K2380*12*I2365</f>
        <v>1335.5519999999999</v>
      </c>
    </row>
    <row r="2381" spans="1:13">
      <c r="A2381" s="8" t="s">
        <v>25</v>
      </c>
      <c r="H2381" s="10"/>
      <c r="J2381" s="10"/>
      <c r="L2381" s="10"/>
      <c r="M2381" s="23"/>
    </row>
    <row r="2382" spans="1:13">
      <c r="A2382" s="8" t="s">
        <v>205</v>
      </c>
      <c r="H2382" s="10"/>
      <c r="I2382" t="s">
        <v>176</v>
      </c>
      <c r="J2382" s="10"/>
      <c r="K2382" s="450">
        <v>0.42</v>
      </c>
      <c r="L2382" s="451"/>
      <c r="M2382" s="23">
        <f>K2382*12*I2365</f>
        <v>7011.6480000000001</v>
      </c>
    </row>
    <row r="2383" spans="1:13">
      <c r="A2383" s="8" t="s">
        <v>69</v>
      </c>
      <c r="H2383" s="10"/>
      <c r="I2383" t="s">
        <v>80</v>
      </c>
      <c r="J2383" s="10"/>
      <c r="L2383" s="10"/>
      <c r="M2383" s="23"/>
    </row>
    <row r="2384" spans="1:13">
      <c r="A2384" s="8" t="s">
        <v>206</v>
      </c>
      <c r="H2384" s="10"/>
      <c r="I2384" t="s">
        <v>26</v>
      </c>
      <c r="J2384" s="10"/>
      <c r="K2384" s="450">
        <v>0.04</v>
      </c>
      <c r="L2384" s="451"/>
      <c r="M2384" s="23">
        <f>K2384*12*I2365</f>
        <v>667.77599999999995</v>
      </c>
    </row>
    <row r="2385" spans="1:13">
      <c r="A2385" s="459" t="s">
        <v>27</v>
      </c>
      <c r="B2385" s="460"/>
      <c r="C2385" s="460"/>
      <c r="D2385" s="460"/>
      <c r="E2385" s="460"/>
      <c r="F2385" s="460"/>
      <c r="G2385" s="460"/>
      <c r="H2385" s="461"/>
      <c r="J2385" s="10"/>
      <c r="K2385" s="462">
        <f>K2386+K2387+K2388+K2389</f>
        <v>0.79</v>
      </c>
      <c r="L2385" s="463"/>
      <c r="M2385" s="33">
        <f>M2386+M2387+M2388+M2389</f>
        <v>13188.576000000001</v>
      </c>
    </row>
    <row r="2386" spans="1:13">
      <c r="A2386" s="8" t="s">
        <v>207</v>
      </c>
      <c r="H2386" s="10"/>
      <c r="I2386" t="s">
        <v>24</v>
      </c>
      <c r="J2386" s="10"/>
      <c r="K2386" s="450">
        <v>0.23</v>
      </c>
      <c r="L2386" s="451"/>
      <c r="M2386" s="23">
        <f>K2386*12*I2365</f>
        <v>3839.7120000000004</v>
      </c>
    </row>
    <row r="2387" spans="1:13">
      <c r="A2387" s="8" t="s">
        <v>208</v>
      </c>
      <c r="H2387" s="10"/>
      <c r="I2387" t="s">
        <v>81</v>
      </c>
      <c r="J2387" s="10"/>
      <c r="K2387" s="450">
        <v>0.06</v>
      </c>
      <c r="L2387" s="451"/>
      <c r="M2387" s="23">
        <f>K2387*12*I2365</f>
        <v>1001.664</v>
      </c>
    </row>
    <row r="2388" spans="1:13">
      <c r="A2388" s="8" t="s">
        <v>209</v>
      </c>
      <c r="H2388" s="10"/>
      <c r="I2388" t="s">
        <v>55</v>
      </c>
      <c r="J2388" s="10"/>
      <c r="K2388" s="450">
        <v>0.46</v>
      </c>
      <c r="L2388" s="451"/>
      <c r="M2388" s="23">
        <f>K2388*12*I2365</f>
        <v>7679.4240000000009</v>
      </c>
    </row>
    <row r="2389" spans="1:13">
      <c r="A2389" s="8" t="s">
        <v>210</v>
      </c>
      <c r="H2389" s="10"/>
      <c r="I2389" t="s">
        <v>24</v>
      </c>
      <c r="J2389" s="10"/>
      <c r="K2389" s="492">
        <v>0.04</v>
      </c>
      <c r="L2389" s="493"/>
      <c r="M2389" s="21">
        <f>K2389*12*I2365</f>
        <v>667.77599999999995</v>
      </c>
    </row>
    <row r="2390" spans="1:13" ht="15.75">
      <c r="A2390" s="438" t="s">
        <v>28</v>
      </c>
      <c r="B2390" s="439"/>
      <c r="C2390" s="439"/>
      <c r="D2390" s="439"/>
      <c r="E2390" s="439"/>
      <c r="F2390" s="439"/>
      <c r="G2390" s="439"/>
      <c r="H2390" s="440"/>
      <c r="I2390" s="34"/>
      <c r="J2390" s="29"/>
      <c r="K2390" s="486">
        <f>K2391+K2392+K2394+K2396+K2397</f>
        <v>2.1599999999999993</v>
      </c>
      <c r="L2390" s="487"/>
      <c r="M2390" s="35">
        <f>M2391+M2392+M2394+M2396+M2397</f>
        <v>36059.904000000002</v>
      </c>
    </row>
    <row r="2391" spans="1:13">
      <c r="A2391" s="36" t="s">
        <v>56</v>
      </c>
      <c r="B2391" s="37"/>
      <c r="C2391" s="38"/>
      <c r="D2391" s="38"/>
      <c r="E2391" s="38"/>
      <c r="F2391" s="38"/>
      <c r="G2391" s="38"/>
      <c r="H2391" s="10"/>
      <c r="I2391" s="434" t="s">
        <v>30</v>
      </c>
      <c r="J2391" s="435"/>
      <c r="K2391" s="457">
        <v>0.59</v>
      </c>
      <c r="L2391" s="458"/>
      <c r="M2391" s="23">
        <f>K2391*12*I2365</f>
        <v>9849.6959999999999</v>
      </c>
    </row>
    <row r="2392" spans="1:13">
      <c r="A2392" s="36" t="s">
        <v>31</v>
      </c>
      <c r="B2392" s="37"/>
      <c r="C2392" s="38"/>
      <c r="D2392" s="38"/>
      <c r="E2392" s="38"/>
      <c r="F2392" s="38"/>
      <c r="G2392" s="38"/>
      <c r="H2392" s="10"/>
      <c r="I2392" s="434" t="s">
        <v>57</v>
      </c>
      <c r="J2392" s="435"/>
      <c r="K2392" s="448">
        <v>1.4</v>
      </c>
      <c r="L2392" s="449"/>
      <c r="M2392" s="23">
        <f>K2392*12*I2365</f>
        <v>23372.159999999996</v>
      </c>
    </row>
    <row r="2393" spans="1:13">
      <c r="A2393" s="36" t="s">
        <v>33</v>
      </c>
      <c r="B2393" s="37"/>
      <c r="C2393" s="38"/>
      <c r="D2393" s="38"/>
      <c r="E2393" s="38"/>
      <c r="F2393" s="38"/>
      <c r="G2393" s="38"/>
      <c r="H2393" s="10"/>
      <c r="I2393" s="39"/>
      <c r="J2393" s="12"/>
      <c r="K2393" s="163"/>
      <c r="L2393" s="146"/>
      <c r="M2393" s="23"/>
    </row>
    <row r="2394" spans="1:13">
      <c r="A2394" s="36" t="s">
        <v>34</v>
      </c>
      <c r="B2394" s="37"/>
      <c r="C2394" s="38"/>
      <c r="D2394" s="38"/>
      <c r="E2394" s="38"/>
      <c r="F2394" s="38"/>
      <c r="G2394" s="38"/>
      <c r="H2394" s="10"/>
      <c r="I2394" s="434" t="s">
        <v>35</v>
      </c>
      <c r="J2394" s="435"/>
      <c r="K2394" s="448">
        <v>0.11</v>
      </c>
      <c r="L2394" s="449"/>
      <c r="M2394" s="23">
        <f>K2394*12*I2365</f>
        <v>1836.3840000000002</v>
      </c>
    </row>
    <row r="2395" spans="1:13">
      <c r="A2395" s="36" t="s">
        <v>36</v>
      </c>
      <c r="B2395" s="37"/>
      <c r="C2395" s="38"/>
      <c r="D2395" s="38"/>
      <c r="E2395" s="38"/>
      <c r="F2395" s="38"/>
      <c r="G2395" s="38"/>
      <c r="H2395" s="10"/>
      <c r="I2395" s="39"/>
      <c r="J2395" s="12"/>
      <c r="K2395" s="163"/>
      <c r="L2395" s="146"/>
      <c r="M2395" s="23"/>
    </row>
    <row r="2396" spans="1:13">
      <c r="A2396" s="36" t="s">
        <v>37</v>
      </c>
      <c r="B2396" s="37"/>
      <c r="C2396" s="38"/>
      <c r="D2396" s="38"/>
      <c r="E2396" s="38"/>
      <c r="F2396" s="38"/>
      <c r="G2396" s="38"/>
      <c r="H2396" s="10"/>
      <c r="I2396" s="434" t="s">
        <v>19</v>
      </c>
      <c r="J2396" s="435"/>
      <c r="K2396" s="448">
        <v>0.03</v>
      </c>
      <c r="L2396" s="449"/>
      <c r="M2396" s="23">
        <f>K2396*12*I2365</f>
        <v>500.83199999999999</v>
      </c>
    </row>
    <row r="2397" spans="1:13">
      <c r="A2397" s="42" t="s">
        <v>168</v>
      </c>
      <c r="B2397" s="37"/>
      <c r="C2397" s="38"/>
      <c r="D2397" s="38"/>
      <c r="E2397" s="38"/>
      <c r="F2397" s="38"/>
      <c r="G2397" s="38"/>
      <c r="H2397" s="10"/>
      <c r="I2397" s="434" t="s">
        <v>19</v>
      </c>
      <c r="J2397" s="435"/>
      <c r="K2397" s="436">
        <v>0.03</v>
      </c>
      <c r="L2397" s="437"/>
      <c r="M2397" s="21">
        <f>K2397*12*I2365</f>
        <v>500.83199999999999</v>
      </c>
    </row>
    <row r="2398" spans="1:13" ht="15.75">
      <c r="A2398" s="438" t="s">
        <v>169</v>
      </c>
      <c r="B2398" s="439"/>
      <c r="C2398" s="439"/>
      <c r="D2398" s="439"/>
      <c r="E2398" s="439"/>
      <c r="F2398" s="439"/>
      <c r="G2398" s="439"/>
      <c r="H2398" s="440"/>
      <c r="I2398" s="198" t="s">
        <v>55</v>
      </c>
      <c r="J2398" s="29"/>
      <c r="K2398" s="441">
        <v>0.17</v>
      </c>
      <c r="L2398" s="442"/>
      <c r="M2398" s="35">
        <f>K2398*12*I2365</f>
        <v>2838.0480000000002</v>
      </c>
    </row>
    <row r="2399" spans="1:13" ht="16.5" thickBot="1">
      <c r="A2399" s="443" t="s">
        <v>39</v>
      </c>
      <c r="B2399" s="444"/>
      <c r="C2399" s="444"/>
      <c r="D2399" s="444"/>
      <c r="E2399" s="444"/>
      <c r="F2399" s="444"/>
      <c r="G2399" s="444"/>
      <c r="H2399" s="445"/>
      <c r="I2399" s="2"/>
      <c r="J2399" s="4"/>
      <c r="K2399" s="446">
        <f>2.5+3.1</f>
        <v>5.6</v>
      </c>
      <c r="L2399" s="447"/>
      <c r="M2399" s="48">
        <f>K2399*12*I2365</f>
        <v>93488.639999999985</v>
      </c>
    </row>
    <row r="2400" spans="1:13" ht="15.75" thickBot="1">
      <c r="A2400" s="424" t="s">
        <v>40</v>
      </c>
      <c r="B2400" s="425"/>
      <c r="C2400" s="425"/>
      <c r="D2400" s="425"/>
      <c r="E2400" s="425"/>
      <c r="F2400" s="425"/>
      <c r="G2400" s="425"/>
      <c r="H2400" s="426"/>
      <c r="I2400" s="199"/>
      <c r="J2400" s="200"/>
      <c r="K2400" s="427">
        <f>K2367+K2368+K2372+K2375+K2376+K2398+K2390+K2399</f>
        <v>22.46</v>
      </c>
      <c r="L2400" s="428"/>
      <c r="M2400" s="106">
        <f>M2365+M2372+M2375+M2376+M2390+M2398+M2399</f>
        <v>374956.22399999993</v>
      </c>
    </row>
    <row r="2401" spans="1:13" ht="15.75" thickBot="1">
      <c r="A2401" s="134" t="s">
        <v>77</v>
      </c>
      <c r="B2401" s="135"/>
      <c r="C2401" s="135"/>
      <c r="D2401" s="135"/>
      <c r="E2401" s="135"/>
      <c r="F2401" s="135"/>
      <c r="G2401" s="135"/>
      <c r="H2401" s="136"/>
      <c r="I2401" s="199"/>
      <c r="J2401" s="200"/>
      <c r="K2401" s="427">
        <v>20.14</v>
      </c>
      <c r="L2401" s="428"/>
      <c r="M2401" s="106">
        <f>M2402+M2403</f>
        <v>336225.21600000007</v>
      </c>
    </row>
    <row r="2402" spans="1:13">
      <c r="A2402" s="429" t="s">
        <v>78</v>
      </c>
      <c r="B2402" s="430"/>
      <c r="C2402" s="430"/>
      <c r="D2402" s="430"/>
      <c r="E2402" s="430"/>
      <c r="F2402" s="430"/>
      <c r="G2402" s="430"/>
      <c r="H2402" s="431"/>
      <c r="I2402" s="78"/>
      <c r="J2402" s="105"/>
      <c r="K2402" s="488">
        <v>16.440000000000001</v>
      </c>
      <c r="L2402" s="489"/>
      <c r="M2402" s="80">
        <f>K2402*12*I2365</f>
        <v>274455.93600000005</v>
      </c>
    </row>
    <row r="2403" spans="1:13" ht="15.75" thickBot="1">
      <c r="A2403" s="191" t="s">
        <v>79</v>
      </c>
      <c r="B2403" s="192"/>
      <c r="C2403" s="192"/>
      <c r="D2403" s="192"/>
      <c r="E2403" s="192"/>
      <c r="F2403" s="192"/>
      <c r="G2403" s="192"/>
      <c r="H2403" s="193"/>
      <c r="I2403" s="201"/>
      <c r="J2403" s="202"/>
      <c r="K2403" s="490">
        <v>3.7</v>
      </c>
      <c r="L2403" s="491"/>
      <c r="M2403" s="86">
        <f>K2403*12*I2365</f>
        <v>61769.280000000013</v>
      </c>
    </row>
    <row r="2404" spans="1:13" ht="15.75">
      <c r="A2404" s="452" t="s">
        <v>52</v>
      </c>
      <c r="B2404" s="453"/>
      <c r="C2404" s="453"/>
      <c r="D2404" s="453"/>
      <c r="E2404" s="453"/>
      <c r="F2404" s="453"/>
      <c r="G2404" s="453"/>
      <c r="H2404" s="454"/>
      <c r="I2404" s="15"/>
      <c r="J2404" s="16"/>
      <c r="K2404" s="455">
        <v>0</v>
      </c>
      <c r="L2404" s="456"/>
      <c r="M2404" s="21">
        <f>K2404*12*I2365</f>
        <v>0</v>
      </c>
    </row>
    <row r="2405" spans="1:13">
      <c r="A2405" s="474" t="s">
        <v>43</v>
      </c>
      <c r="B2405" s="475"/>
      <c r="C2405" s="475"/>
      <c r="D2405" s="475"/>
      <c r="E2405" s="475"/>
      <c r="F2405" s="475"/>
      <c r="G2405" s="475"/>
      <c r="H2405" s="476"/>
      <c r="I2405" s="34"/>
      <c r="J2405" s="29"/>
      <c r="K2405" s="484">
        <v>1.39</v>
      </c>
      <c r="L2405" s="485"/>
      <c r="M2405" s="21">
        <f>K2405*12*I2365</f>
        <v>23205.216</v>
      </c>
    </row>
    <row r="2406" spans="1:13" ht="15.75">
      <c r="A2406" s="140" t="s">
        <v>45</v>
      </c>
      <c r="B2406" s="141"/>
      <c r="C2406" s="141"/>
      <c r="D2406" s="141"/>
      <c r="E2406" s="141"/>
      <c r="F2406" s="141"/>
      <c r="G2406" s="141"/>
      <c r="H2406" s="142"/>
      <c r="I2406" s="34"/>
      <c r="J2406" s="29"/>
      <c r="K2406" s="486">
        <v>0.17</v>
      </c>
      <c r="L2406" s="487"/>
      <c r="M2406" s="21">
        <f>K2406*12*I2365</f>
        <v>2838.0480000000002</v>
      </c>
    </row>
    <row r="2407" spans="1:13" ht="15.75">
      <c r="A2407" s="140" t="s">
        <v>244</v>
      </c>
      <c r="B2407" s="141"/>
      <c r="C2407" s="141"/>
      <c r="D2407" s="141"/>
      <c r="E2407" s="141"/>
      <c r="F2407" s="141"/>
      <c r="G2407" s="141"/>
      <c r="H2407" s="142"/>
      <c r="I2407" s="34"/>
      <c r="J2407" s="29"/>
      <c r="K2407" s="486">
        <v>0.68</v>
      </c>
      <c r="L2407" s="487"/>
      <c r="M2407" s="21">
        <f>K2407*I2365*12</f>
        <v>11352.192000000001</v>
      </c>
    </row>
    <row r="2408" spans="1:13" ht="16.5" thickBot="1">
      <c r="A2408" s="137" t="s">
        <v>46</v>
      </c>
      <c r="B2408" s="138"/>
      <c r="C2408" s="138"/>
      <c r="D2408" s="138"/>
      <c r="E2408" s="138"/>
      <c r="F2408" s="138"/>
      <c r="G2408" s="138"/>
      <c r="H2408" s="139"/>
      <c r="I2408" s="3"/>
      <c r="J2408" s="4"/>
      <c r="K2408" s="446">
        <v>1.03</v>
      </c>
      <c r="L2408" s="447"/>
      <c r="M2408" s="23">
        <f>K2408*12*I2365</f>
        <v>17195.232</v>
      </c>
    </row>
    <row r="2409" spans="1:13" ht="15.75" thickBot="1">
      <c r="A2409" s="424" t="s">
        <v>47</v>
      </c>
      <c r="B2409" s="425"/>
      <c r="C2409" s="425"/>
      <c r="D2409" s="425"/>
      <c r="E2409" s="425"/>
      <c r="F2409" s="425"/>
      <c r="G2409" s="425"/>
      <c r="H2409" s="426"/>
      <c r="I2409" s="199"/>
      <c r="J2409" s="200"/>
      <c r="K2409" s="427">
        <f>K2400+K2402+K2404+K2405+K2406+K2407+K2408+K2403</f>
        <v>45.870000000000012</v>
      </c>
      <c r="L2409" s="428"/>
      <c r="M2409" s="106">
        <f>M2400+M2402+M2404+M2405+M2406+M2407+M2408+M2403</f>
        <v>765772.12799999991</v>
      </c>
    </row>
    <row r="2411" spans="1:13">
      <c r="A2411" s="481" t="s">
        <v>0</v>
      </c>
      <c r="B2411" s="481"/>
      <c r="C2411" s="481"/>
      <c r="D2411" s="481"/>
      <c r="E2411" s="481"/>
      <c r="F2411" s="481"/>
      <c r="G2411" s="481"/>
      <c r="H2411" s="481"/>
      <c r="I2411" s="481"/>
      <c r="J2411" s="481"/>
      <c r="K2411" s="481"/>
      <c r="L2411" s="481"/>
      <c r="M2411" s="1"/>
    </row>
    <row r="2412" spans="1:13">
      <c r="A2412" s="482" t="s">
        <v>1</v>
      </c>
      <c r="B2412" s="482"/>
      <c r="C2412" s="482"/>
      <c r="D2412" s="482"/>
      <c r="E2412" s="482"/>
      <c r="F2412" s="482"/>
      <c r="G2412" s="482"/>
      <c r="H2412" s="482"/>
      <c r="I2412" s="482"/>
      <c r="J2412" s="482"/>
      <c r="K2412" s="482"/>
      <c r="L2412" s="482"/>
      <c r="M2412" s="482"/>
    </row>
    <row r="2413" spans="1:13">
      <c r="A2413" s="483" t="s">
        <v>245</v>
      </c>
      <c r="B2413" s="483"/>
      <c r="C2413" s="483"/>
      <c r="D2413" s="483"/>
      <c r="E2413" s="483"/>
      <c r="F2413" s="483"/>
      <c r="G2413" s="483"/>
      <c r="H2413" s="483"/>
      <c r="I2413" s="483"/>
      <c r="J2413" s="483"/>
      <c r="K2413" s="483"/>
      <c r="L2413" s="483"/>
      <c r="M2413" s="483"/>
    </row>
    <row r="2414" spans="1:13">
      <c r="A2414" s="2"/>
      <c r="B2414" s="3"/>
      <c r="C2414" s="3" t="s">
        <v>2</v>
      </c>
      <c r="D2414" s="3"/>
      <c r="E2414" s="3"/>
      <c r="F2414" s="3"/>
      <c r="G2414" s="3"/>
      <c r="H2414" s="4"/>
      <c r="I2414" s="3" t="s">
        <v>3</v>
      </c>
      <c r="J2414" s="4"/>
      <c r="K2414" s="5" t="s">
        <v>4</v>
      </c>
      <c r="L2414" s="6"/>
      <c r="M2414" s="7"/>
    </row>
    <row r="2415" spans="1:13">
      <c r="A2415" s="8"/>
      <c r="B2415" s="9"/>
      <c r="C2415" s="9"/>
      <c r="D2415" s="9"/>
      <c r="E2415" s="9"/>
      <c r="F2415" s="9"/>
      <c r="G2415" s="9"/>
      <c r="H2415" s="10"/>
      <c r="I2415" s="9"/>
      <c r="J2415" s="10"/>
      <c r="K2415" s="11" t="s">
        <v>5</v>
      </c>
      <c r="L2415" s="12"/>
      <c r="M2415" s="13" t="s">
        <v>6</v>
      </c>
    </row>
    <row r="2416" spans="1:13">
      <c r="A2416" s="14"/>
      <c r="B2416" s="15"/>
      <c r="C2416" s="15"/>
      <c r="D2416" s="15"/>
      <c r="E2416" s="15"/>
      <c r="F2416" s="15"/>
      <c r="G2416" s="15"/>
      <c r="H2416" s="16"/>
      <c r="I2416" s="472" t="s">
        <v>7</v>
      </c>
      <c r="J2416" s="473"/>
      <c r="K2416" s="15" t="s">
        <v>8</v>
      </c>
      <c r="L2416" s="16"/>
      <c r="M2416" s="17" t="s">
        <v>9</v>
      </c>
    </row>
    <row r="2417" spans="1:13">
      <c r="A2417" s="474" t="s">
        <v>159</v>
      </c>
      <c r="B2417" s="475"/>
      <c r="C2417" s="475"/>
      <c r="D2417" s="475"/>
      <c r="E2417" s="475"/>
      <c r="F2417" s="475"/>
      <c r="G2417" s="475"/>
      <c r="H2417" s="476"/>
      <c r="I2417" s="477">
        <v>278.60000000000002</v>
      </c>
      <c r="J2417" s="478"/>
      <c r="K2417" s="479">
        <f>K2419+K2420</f>
        <v>9.75</v>
      </c>
      <c r="L2417" s="480"/>
      <c r="M2417" s="21">
        <f>M2419+M2420</f>
        <v>32596.200000000004</v>
      </c>
    </row>
    <row r="2418" spans="1:13">
      <c r="A2418" s="22" t="s">
        <v>10</v>
      </c>
      <c r="F2418" s="9"/>
      <c r="H2418" s="10"/>
      <c r="J2418" s="10"/>
      <c r="L2418" s="10"/>
      <c r="M2418" s="23"/>
    </row>
    <row r="2419" spans="1:13">
      <c r="A2419" s="22" t="s">
        <v>11</v>
      </c>
      <c r="F2419" s="9"/>
      <c r="H2419" s="10"/>
      <c r="J2419" s="10"/>
      <c r="K2419" s="450">
        <v>5.36</v>
      </c>
      <c r="L2419" s="451"/>
      <c r="M2419" s="23">
        <f>K2419*I2417*12</f>
        <v>17919.552000000003</v>
      </c>
    </row>
    <row r="2420" spans="1:13">
      <c r="A2420" s="22" t="s">
        <v>12</v>
      </c>
      <c r="B2420" s="24"/>
      <c r="C2420" s="24"/>
      <c r="D2420" s="24"/>
      <c r="E2420" s="24"/>
      <c r="F2420" s="25"/>
      <c r="G2420" s="24"/>
      <c r="H2420" s="26"/>
      <c r="J2420" s="10"/>
      <c r="K2420" s="450">
        <v>4.3899999999999997</v>
      </c>
      <c r="L2420" s="451"/>
      <c r="M2420" s="23">
        <f>K2420*I2417*12</f>
        <v>14676.648000000001</v>
      </c>
    </row>
    <row r="2421" spans="1:13">
      <c r="A2421" s="131"/>
      <c r="B2421" s="47"/>
      <c r="C2421" s="47"/>
      <c r="D2421" s="47"/>
      <c r="E2421" s="47"/>
      <c r="F2421" s="47"/>
      <c r="G2421" s="47"/>
      <c r="H2421" s="27"/>
      <c r="I2421" s="15"/>
      <c r="J2421" s="16"/>
      <c r="K2421" s="15"/>
      <c r="L2421" s="16"/>
      <c r="M2421" s="21"/>
    </row>
    <row r="2422" spans="1:13">
      <c r="A2422" s="464" t="s">
        <v>13</v>
      </c>
      <c r="B2422" s="465"/>
      <c r="C2422" s="465"/>
      <c r="D2422" s="465"/>
      <c r="E2422" s="465"/>
      <c r="F2422" s="465"/>
      <c r="G2422" s="465"/>
      <c r="H2422" s="466"/>
      <c r="I2422" s="89" t="s">
        <v>14</v>
      </c>
      <c r="J2422" s="88"/>
      <c r="K2422" s="9"/>
      <c r="L2422" s="10"/>
      <c r="M2422" s="23"/>
    </row>
    <row r="2423" spans="1:13">
      <c r="A2423" s="8"/>
      <c r="B2423" s="9"/>
      <c r="C2423" s="9"/>
      <c r="D2423" s="9"/>
      <c r="E2423" s="9"/>
      <c r="F2423" s="9"/>
      <c r="G2423" s="9"/>
      <c r="H2423" s="10"/>
      <c r="I2423" s="89" t="s">
        <v>15</v>
      </c>
      <c r="J2423" s="88"/>
      <c r="K2423" s="9"/>
      <c r="L2423" s="10"/>
      <c r="M2423" s="23"/>
    </row>
    <row r="2424" spans="1:13">
      <c r="A2424" s="8"/>
      <c r="B2424" s="9"/>
      <c r="C2424" s="9"/>
      <c r="D2424" s="9"/>
      <c r="E2424" s="9"/>
      <c r="F2424" s="9"/>
      <c r="G2424" s="9"/>
      <c r="H2424" s="10"/>
      <c r="I2424" s="89" t="s">
        <v>16</v>
      </c>
      <c r="J2424" s="88"/>
      <c r="K2424" s="462">
        <v>1.31</v>
      </c>
      <c r="L2424" s="463"/>
      <c r="M2424" s="23">
        <f>K2424*12*I2417</f>
        <v>4379.5920000000006</v>
      </c>
    </row>
    <row r="2425" spans="1:13">
      <c r="A2425" s="8"/>
      <c r="B2425" s="9"/>
      <c r="C2425" s="9"/>
      <c r="D2425" s="9"/>
      <c r="E2425" s="9"/>
      <c r="F2425" s="9"/>
      <c r="G2425" s="9"/>
      <c r="H2425" s="10"/>
      <c r="I2425" s="89" t="s">
        <v>17</v>
      </c>
      <c r="J2425" s="88"/>
      <c r="K2425" s="9"/>
      <c r="L2425" s="10"/>
      <c r="M2425" s="23"/>
    </row>
    <row r="2426" spans="1:13">
      <c r="A2426" s="8"/>
      <c r="B2426" s="9"/>
      <c r="C2426" s="9"/>
      <c r="D2426" s="9"/>
      <c r="E2426" s="9"/>
      <c r="F2426" s="9"/>
      <c r="G2426" s="9"/>
      <c r="H2426" s="10"/>
      <c r="I2426" s="89" t="s">
        <v>18</v>
      </c>
      <c r="J2426" s="88"/>
      <c r="K2426" s="9"/>
      <c r="L2426" s="10"/>
      <c r="M2426" s="23"/>
    </row>
    <row r="2427" spans="1:13">
      <c r="A2427" s="467" t="s">
        <v>20</v>
      </c>
      <c r="B2427" s="468"/>
      <c r="C2427" s="468"/>
      <c r="D2427" s="468"/>
      <c r="E2427" s="468"/>
      <c r="F2427" s="468"/>
      <c r="G2427" s="468"/>
      <c r="H2427" s="469"/>
      <c r="I2427" s="31"/>
      <c r="J2427" s="4"/>
      <c r="K2427" s="470">
        <f>K2428+K2434</f>
        <v>1.9100000000000001</v>
      </c>
      <c r="L2427" s="471"/>
      <c r="M2427" s="223">
        <f>M2428+M2434</f>
        <v>6385.5120000000006</v>
      </c>
    </row>
    <row r="2428" spans="1:13">
      <c r="A2428" s="459" t="s">
        <v>21</v>
      </c>
      <c r="B2428" s="460"/>
      <c r="C2428" s="460"/>
      <c r="D2428" s="460"/>
      <c r="E2428" s="460"/>
      <c r="F2428" s="460"/>
      <c r="G2428" s="460"/>
      <c r="H2428" s="461"/>
      <c r="I2428" s="9"/>
      <c r="J2428" s="10"/>
      <c r="K2428" s="462">
        <f>K2429+K2431+K2433</f>
        <v>1.1200000000000001</v>
      </c>
      <c r="L2428" s="463"/>
      <c r="M2428" s="33">
        <f>M2429+M2431+M2433</f>
        <v>3744.384</v>
      </c>
    </row>
    <row r="2429" spans="1:13">
      <c r="A2429" s="8" t="s">
        <v>174</v>
      </c>
      <c r="B2429" s="9"/>
      <c r="C2429" s="9"/>
      <c r="D2429" s="9"/>
      <c r="E2429" s="9"/>
      <c r="F2429" s="9"/>
      <c r="G2429" s="9"/>
      <c r="H2429" s="10"/>
      <c r="I2429" s="9" t="s">
        <v>24</v>
      </c>
      <c r="J2429" s="10"/>
      <c r="K2429" s="450">
        <v>0.57999999999999996</v>
      </c>
      <c r="L2429" s="451"/>
      <c r="M2429" s="23">
        <f>K2429*12*I2417</f>
        <v>1939.0559999999998</v>
      </c>
    </row>
    <row r="2430" spans="1:13">
      <c r="A2430" s="8" t="s">
        <v>25</v>
      </c>
      <c r="B2430" s="9"/>
      <c r="C2430" s="9"/>
      <c r="D2430" s="9"/>
      <c r="E2430" s="9"/>
      <c r="F2430" s="9"/>
      <c r="G2430" s="9"/>
      <c r="H2430" s="10"/>
      <c r="I2430" s="9"/>
      <c r="J2430" s="10"/>
      <c r="K2430" s="9"/>
      <c r="L2430" s="10"/>
      <c r="M2430" s="23">
        <f>K2430*12*I2417</f>
        <v>0</v>
      </c>
    </row>
    <row r="2431" spans="1:13">
      <c r="A2431" s="8" t="s">
        <v>175</v>
      </c>
      <c r="B2431" s="9"/>
      <c r="C2431" s="9"/>
      <c r="D2431" s="9"/>
      <c r="E2431" s="9"/>
      <c r="F2431" s="9"/>
      <c r="G2431" s="9"/>
      <c r="H2431" s="10"/>
      <c r="I2431" s="9" t="s">
        <v>176</v>
      </c>
      <c r="J2431" s="10"/>
      <c r="K2431" s="450">
        <v>0.5</v>
      </c>
      <c r="L2431" s="451"/>
      <c r="M2431" s="23">
        <f>K2431*12*I2417</f>
        <v>1671.6000000000001</v>
      </c>
    </row>
    <row r="2432" spans="1:13">
      <c r="A2432" s="8" t="s">
        <v>69</v>
      </c>
      <c r="B2432" s="9"/>
      <c r="C2432" s="9"/>
      <c r="D2432" s="9"/>
      <c r="E2432" s="9"/>
      <c r="F2432" s="9"/>
      <c r="G2432" s="9"/>
      <c r="H2432" s="10"/>
      <c r="I2432" s="9" t="s">
        <v>80</v>
      </c>
      <c r="J2432" s="10"/>
      <c r="K2432" s="9"/>
      <c r="L2432" s="10"/>
      <c r="M2432" s="23">
        <f>K2432*12*I2417</f>
        <v>0</v>
      </c>
    </row>
    <row r="2433" spans="1:13">
      <c r="A2433" s="8" t="s">
        <v>84</v>
      </c>
      <c r="B2433" s="9"/>
      <c r="C2433" s="9"/>
      <c r="D2433" s="9"/>
      <c r="E2433" s="9"/>
      <c r="F2433" s="9"/>
      <c r="G2433" s="9"/>
      <c r="H2433" s="10"/>
      <c r="I2433" s="9" t="s">
        <v>26</v>
      </c>
      <c r="J2433" s="10"/>
      <c r="K2433" s="450">
        <v>0.04</v>
      </c>
      <c r="L2433" s="451"/>
      <c r="M2433" s="23">
        <f>K2433*12*I2417</f>
        <v>133.72800000000001</v>
      </c>
    </row>
    <row r="2434" spans="1:13">
      <c r="A2434" s="459" t="s">
        <v>27</v>
      </c>
      <c r="B2434" s="460"/>
      <c r="C2434" s="460"/>
      <c r="D2434" s="460"/>
      <c r="E2434" s="460"/>
      <c r="F2434" s="460"/>
      <c r="G2434" s="460"/>
      <c r="H2434" s="461"/>
      <c r="I2434" s="9"/>
      <c r="J2434" s="10"/>
      <c r="K2434" s="462">
        <f>K2435+K2436+K2437</f>
        <v>0.79</v>
      </c>
      <c r="L2434" s="463"/>
      <c r="M2434" s="33">
        <f>M2435+M2436+M2437</f>
        <v>2641.1280000000006</v>
      </c>
    </row>
    <row r="2435" spans="1:13">
      <c r="A2435" s="8" t="s">
        <v>85</v>
      </c>
      <c r="B2435" s="9"/>
      <c r="C2435" s="9"/>
      <c r="D2435" s="9"/>
      <c r="E2435" s="9"/>
      <c r="F2435" s="9"/>
      <c r="G2435" s="9"/>
      <c r="H2435" s="10"/>
      <c r="I2435" s="9" t="s">
        <v>24</v>
      </c>
      <c r="J2435" s="10"/>
      <c r="K2435" s="450">
        <v>0.27</v>
      </c>
      <c r="L2435" s="451"/>
      <c r="M2435" s="23">
        <f>K2435*12*I2417</f>
        <v>902.6640000000001</v>
      </c>
    </row>
    <row r="2436" spans="1:13">
      <c r="A2436" s="8" t="s">
        <v>177</v>
      </c>
      <c r="B2436" s="9"/>
      <c r="C2436" s="9"/>
      <c r="D2436" s="9"/>
      <c r="E2436" s="9"/>
      <c r="F2436" s="9"/>
      <c r="G2436" s="9"/>
      <c r="H2436" s="10"/>
      <c r="I2436" s="9" t="s">
        <v>81</v>
      </c>
      <c r="J2436" s="10"/>
      <c r="K2436" s="450">
        <v>0.06</v>
      </c>
      <c r="L2436" s="451"/>
      <c r="M2436" s="23">
        <f>K2436*12*I2417</f>
        <v>200.59200000000001</v>
      </c>
    </row>
    <row r="2437" spans="1:13">
      <c r="A2437" s="8" t="s">
        <v>87</v>
      </c>
      <c r="B2437" s="9"/>
      <c r="C2437" s="9"/>
      <c r="D2437" s="9"/>
      <c r="E2437" s="9"/>
      <c r="F2437" s="9"/>
      <c r="G2437" s="9"/>
      <c r="H2437" s="10"/>
      <c r="I2437" s="9" t="s">
        <v>22</v>
      </c>
      <c r="J2437" s="10"/>
      <c r="K2437" s="450">
        <v>0.46</v>
      </c>
      <c r="L2437" s="451"/>
      <c r="M2437" s="23">
        <f>K2437*12*I2417</f>
        <v>1537.8720000000003</v>
      </c>
    </row>
    <row r="2438" spans="1:13" ht="15.75">
      <c r="A2438" s="452" t="s">
        <v>28</v>
      </c>
      <c r="B2438" s="453"/>
      <c r="C2438" s="453"/>
      <c r="D2438" s="453"/>
      <c r="E2438" s="453"/>
      <c r="F2438" s="453"/>
      <c r="G2438" s="453"/>
      <c r="H2438" s="454"/>
      <c r="I2438" s="15"/>
      <c r="J2438" s="16"/>
      <c r="K2438" s="455">
        <f>K2439+K2440+K2442+K2444+K2445</f>
        <v>2.1599999999999993</v>
      </c>
      <c r="L2438" s="456"/>
      <c r="M2438" s="55">
        <f>M2439+M2440+M2442+M2444+M2445</f>
        <v>7221.3120000000008</v>
      </c>
    </row>
    <row r="2439" spans="1:13">
      <c r="A2439" s="36" t="s">
        <v>56</v>
      </c>
      <c r="B2439" s="37"/>
      <c r="C2439" s="38"/>
      <c r="D2439" s="38"/>
      <c r="E2439" s="38"/>
      <c r="F2439" s="38"/>
      <c r="G2439" s="38"/>
      <c r="H2439" s="10"/>
      <c r="I2439" s="434" t="s">
        <v>30</v>
      </c>
      <c r="J2439" s="435"/>
      <c r="K2439" s="457">
        <v>0.59</v>
      </c>
      <c r="L2439" s="458"/>
      <c r="M2439" s="23">
        <f>K2439*12*I2417</f>
        <v>1972.4880000000003</v>
      </c>
    </row>
    <row r="2440" spans="1:13">
      <c r="A2440" s="36" t="s">
        <v>31</v>
      </c>
      <c r="B2440" s="37"/>
      <c r="C2440" s="38"/>
      <c r="D2440" s="38"/>
      <c r="E2440" s="38"/>
      <c r="F2440" s="38"/>
      <c r="G2440" s="38"/>
      <c r="H2440" s="10"/>
      <c r="I2440" s="434" t="s">
        <v>57</v>
      </c>
      <c r="J2440" s="435"/>
      <c r="K2440" s="448">
        <v>1.4</v>
      </c>
      <c r="L2440" s="449"/>
      <c r="M2440" s="23">
        <f>K2440*12*I2417</f>
        <v>4680.4799999999996</v>
      </c>
    </row>
    <row r="2441" spans="1:13">
      <c r="A2441" s="36" t="s">
        <v>33</v>
      </c>
      <c r="B2441" s="37"/>
      <c r="C2441" s="38"/>
      <c r="D2441" s="38"/>
      <c r="E2441" s="38"/>
      <c r="F2441" s="38"/>
      <c r="G2441" s="38"/>
      <c r="H2441" s="10"/>
      <c r="I2441" s="39"/>
      <c r="J2441" s="12"/>
      <c r="K2441" s="163"/>
      <c r="L2441" s="146"/>
      <c r="M2441" s="23"/>
    </row>
    <row r="2442" spans="1:13">
      <c r="A2442" s="36" t="s">
        <v>34</v>
      </c>
      <c r="B2442" s="37"/>
      <c r="C2442" s="38"/>
      <c r="D2442" s="38"/>
      <c r="E2442" s="38"/>
      <c r="F2442" s="38"/>
      <c r="G2442" s="38"/>
      <c r="H2442" s="10"/>
      <c r="I2442" s="434" t="s">
        <v>35</v>
      </c>
      <c r="J2442" s="435"/>
      <c r="K2442" s="448">
        <v>0.11</v>
      </c>
      <c r="L2442" s="449"/>
      <c r="M2442" s="23">
        <f>K2442*12*I2417</f>
        <v>367.75200000000007</v>
      </c>
    </row>
    <row r="2443" spans="1:13">
      <c r="A2443" s="36" t="s">
        <v>36</v>
      </c>
      <c r="B2443" s="37"/>
      <c r="C2443" s="38"/>
      <c r="D2443" s="38"/>
      <c r="E2443" s="38"/>
      <c r="F2443" s="38"/>
      <c r="G2443" s="38"/>
      <c r="H2443" s="10"/>
      <c r="I2443" s="39"/>
      <c r="J2443" s="12"/>
      <c r="K2443" s="163"/>
      <c r="L2443" s="146"/>
      <c r="M2443" s="23"/>
    </row>
    <row r="2444" spans="1:13">
      <c r="A2444" s="36" t="s">
        <v>37</v>
      </c>
      <c r="B2444" s="37"/>
      <c r="C2444" s="38"/>
      <c r="D2444" s="38"/>
      <c r="E2444" s="38"/>
      <c r="F2444" s="38"/>
      <c r="G2444" s="38"/>
      <c r="H2444" s="10"/>
      <c r="I2444" s="434" t="s">
        <v>19</v>
      </c>
      <c r="J2444" s="435"/>
      <c r="K2444" s="448">
        <v>0.03</v>
      </c>
      <c r="L2444" s="449"/>
      <c r="M2444" s="23">
        <f>K2444*12*I2417</f>
        <v>100.29600000000001</v>
      </c>
    </row>
    <row r="2445" spans="1:13">
      <c r="A2445" s="42" t="s">
        <v>168</v>
      </c>
      <c r="B2445" s="37"/>
      <c r="C2445" s="38"/>
      <c r="D2445" s="38"/>
      <c r="E2445" s="38"/>
      <c r="F2445" s="38"/>
      <c r="G2445" s="38"/>
      <c r="H2445" s="10"/>
      <c r="I2445" s="434" t="s">
        <v>19</v>
      </c>
      <c r="J2445" s="435"/>
      <c r="K2445" s="436">
        <v>0.03</v>
      </c>
      <c r="L2445" s="437"/>
      <c r="M2445" s="21">
        <f>K2445*12*I2417</f>
        <v>100.29600000000001</v>
      </c>
    </row>
    <row r="2446" spans="1:13" ht="15.75">
      <c r="A2446" s="438" t="s">
        <v>169</v>
      </c>
      <c r="B2446" s="439"/>
      <c r="C2446" s="439"/>
      <c r="D2446" s="439"/>
      <c r="E2446" s="439"/>
      <c r="F2446" s="439"/>
      <c r="G2446" s="439"/>
      <c r="H2446" s="440"/>
      <c r="I2446" s="198" t="s">
        <v>55</v>
      </c>
      <c r="J2446" s="29"/>
      <c r="K2446" s="441">
        <v>0.17</v>
      </c>
      <c r="L2446" s="442"/>
      <c r="M2446" s="35">
        <f>K2446*12*I2417</f>
        <v>568.34400000000005</v>
      </c>
    </row>
    <row r="2447" spans="1:13" ht="16.5" thickBot="1">
      <c r="A2447" s="443" t="s">
        <v>39</v>
      </c>
      <c r="B2447" s="444"/>
      <c r="C2447" s="444"/>
      <c r="D2447" s="444"/>
      <c r="E2447" s="444"/>
      <c r="F2447" s="444"/>
      <c r="G2447" s="444"/>
      <c r="H2447" s="445"/>
      <c r="I2447" s="2"/>
      <c r="J2447" s="4"/>
      <c r="K2447" s="446">
        <f>2.5+3.1</f>
        <v>5.6</v>
      </c>
      <c r="L2447" s="447"/>
      <c r="M2447" s="48">
        <f>K2447*12*I2417</f>
        <v>18721.919999999998</v>
      </c>
    </row>
    <row r="2448" spans="1:13" ht="15.75" thickBot="1">
      <c r="A2448" s="424" t="s">
        <v>40</v>
      </c>
      <c r="B2448" s="425"/>
      <c r="C2448" s="425"/>
      <c r="D2448" s="425"/>
      <c r="E2448" s="425"/>
      <c r="F2448" s="425"/>
      <c r="G2448" s="425"/>
      <c r="H2448" s="426"/>
      <c r="I2448" s="199"/>
      <c r="J2448" s="200"/>
      <c r="K2448" s="427">
        <f>K2419+K2420+K2424+K2446+K2438+K2447+K2427</f>
        <v>20.900000000000002</v>
      </c>
      <c r="L2448" s="428"/>
      <c r="M2448" s="106">
        <f>M2417+M2424+M2438+M2446+M2447+M2427</f>
        <v>69872.87999999999</v>
      </c>
    </row>
    <row r="2449" spans="1:13" ht="15.75" thickBot="1">
      <c r="A2449" s="424" t="s">
        <v>77</v>
      </c>
      <c r="B2449" s="425"/>
      <c r="C2449" s="425"/>
      <c r="D2449" s="425"/>
      <c r="E2449" s="425"/>
      <c r="F2449" s="425"/>
      <c r="G2449" s="425"/>
      <c r="H2449" s="426"/>
      <c r="I2449" s="199"/>
      <c r="J2449" s="200"/>
      <c r="K2449" s="427">
        <v>27.28</v>
      </c>
      <c r="L2449" s="428"/>
      <c r="M2449" s="106">
        <f>M2450+M2451</f>
        <v>91202.496000000014</v>
      </c>
    </row>
    <row r="2450" spans="1:13">
      <c r="A2450" s="429" t="s">
        <v>78</v>
      </c>
      <c r="B2450" s="430"/>
      <c r="C2450" s="430"/>
      <c r="D2450" s="430"/>
      <c r="E2450" s="430"/>
      <c r="F2450" s="430"/>
      <c r="G2450" s="430"/>
      <c r="H2450" s="431"/>
      <c r="I2450" s="224"/>
      <c r="J2450" s="105"/>
      <c r="K2450" s="432">
        <v>23.44</v>
      </c>
      <c r="L2450" s="433"/>
      <c r="M2450" s="225">
        <f>K2450*12*I2417</f>
        <v>78364.608000000007</v>
      </c>
    </row>
    <row r="2451" spans="1:13" ht="15.75" thickBot="1">
      <c r="A2451" s="419" t="s">
        <v>79</v>
      </c>
      <c r="B2451" s="420"/>
      <c r="C2451" s="420"/>
      <c r="D2451" s="420"/>
      <c r="E2451" s="420"/>
      <c r="F2451" s="420"/>
      <c r="G2451" s="420"/>
      <c r="H2451" s="421"/>
      <c r="I2451" s="201"/>
      <c r="J2451" s="202"/>
      <c r="K2451" s="422">
        <v>3.84</v>
      </c>
      <c r="L2451" s="423"/>
      <c r="M2451" s="86">
        <f>K2451*12*I2417</f>
        <v>12837.888000000001</v>
      </c>
    </row>
    <row r="2452" spans="1:13" ht="15.75" thickBot="1">
      <c r="A2452" s="424" t="s">
        <v>47</v>
      </c>
      <c r="B2452" s="425"/>
      <c r="C2452" s="425"/>
      <c r="D2452" s="425"/>
      <c r="E2452" s="425"/>
      <c r="F2452" s="425"/>
      <c r="G2452" s="425"/>
      <c r="H2452" s="426"/>
      <c r="I2452" s="199"/>
      <c r="J2452" s="200"/>
      <c r="K2452" s="427">
        <f>K2448+K2451+K2450</f>
        <v>48.180000000000007</v>
      </c>
      <c r="L2452" s="428"/>
      <c r="M2452" s="106">
        <f>M2448+M2451+M2450</f>
        <v>161075.37599999999</v>
      </c>
    </row>
  </sheetData>
  <mergeCells count="2732">
    <mergeCell ref="A18:H18"/>
    <mergeCell ref="K18:L18"/>
    <mergeCell ref="I19:J19"/>
    <mergeCell ref="K19:L19"/>
    <mergeCell ref="I20:J20"/>
    <mergeCell ref="K20:L20"/>
    <mergeCell ref="K10:L10"/>
    <mergeCell ref="K11:L11"/>
    <mergeCell ref="A12:H12"/>
    <mergeCell ref="K14:L14"/>
    <mergeCell ref="A17:H17"/>
    <mergeCell ref="K17:L17"/>
    <mergeCell ref="A2:L2"/>
    <mergeCell ref="A3:M3"/>
    <mergeCell ref="A4:M4"/>
    <mergeCell ref="I7:J7"/>
    <mergeCell ref="A8:H8"/>
    <mergeCell ref="I8:J8"/>
    <mergeCell ref="K8:L8"/>
    <mergeCell ref="K29:L29"/>
    <mergeCell ref="A30:H30"/>
    <mergeCell ref="K30:L30"/>
    <mergeCell ref="K31:L31"/>
    <mergeCell ref="K32:L32"/>
    <mergeCell ref="K33:L33"/>
    <mergeCell ref="A26:H26"/>
    <mergeCell ref="K26:L26"/>
    <mergeCell ref="A27:H27"/>
    <mergeCell ref="K27:L27"/>
    <mergeCell ref="A28:H28"/>
    <mergeCell ref="K28:L28"/>
    <mergeCell ref="I22:J22"/>
    <mergeCell ref="K22:L22"/>
    <mergeCell ref="I24:J24"/>
    <mergeCell ref="K24:L24"/>
    <mergeCell ref="I25:J25"/>
    <mergeCell ref="K25:L25"/>
    <mergeCell ref="K48:L48"/>
    <mergeCell ref="A51:H51"/>
    <mergeCell ref="K51:L51"/>
    <mergeCell ref="A52:H52"/>
    <mergeCell ref="K52:L52"/>
    <mergeCell ref="I53:J53"/>
    <mergeCell ref="K53:L53"/>
    <mergeCell ref="A42:H42"/>
    <mergeCell ref="I42:J42"/>
    <mergeCell ref="K42:L42"/>
    <mergeCell ref="K44:L44"/>
    <mergeCell ref="K45:L45"/>
    <mergeCell ref="A46:H46"/>
    <mergeCell ref="A34:H34"/>
    <mergeCell ref="K34:L34"/>
    <mergeCell ref="A36:L36"/>
    <mergeCell ref="A37:M37"/>
    <mergeCell ref="A38:M38"/>
    <mergeCell ref="I41:J41"/>
    <mergeCell ref="A62:H62"/>
    <mergeCell ref="K62:L62"/>
    <mergeCell ref="K63:L63"/>
    <mergeCell ref="A64:H64"/>
    <mergeCell ref="K64:L64"/>
    <mergeCell ref="K65:L65"/>
    <mergeCell ref="I59:J59"/>
    <mergeCell ref="K59:L59"/>
    <mergeCell ref="A60:H60"/>
    <mergeCell ref="K60:L60"/>
    <mergeCell ref="A61:H61"/>
    <mergeCell ref="K61:L61"/>
    <mergeCell ref="I54:J54"/>
    <mergeCell ref="K54:L54"/>
    <mergeCell ref="I56:J56"/>
    <mergeCell ref="K56:L56"/>
    <mergeCell ref="I58:J58"/>
    <mergeCell ref="K58:L58"/>
    <mergeCell ref="K79:L79"/>
    <mergeCell ref="A80:H80"/>
    <mergeCell ref="K82:L82"/>
    <mergeCell ref="A85:H85"/>
    <mergeCell ref="K85:L85"/>
    <mergeCell ref="A86:H86"/>
    <mergeCell ref="K86:L86"/>
    <mergeCell ref="A72:M72"/>
    <mergeCell ref="I75:J75"/>
    <mergeCell ref="A76:H76"/>
    <mergeCell ref="I76:J76"/>
    <mergeCell ref="K76:L76"/>
    <mergeCell ref="K78:L78"/>
    <mergeCell ref="K66:L66"/>
    <mergeCell ref="K67:L67"/>
    <mergeCell ref="A68:H68"/>
    <mergeCell ref="K68:L68"/>
    <mergeCell ref="A70:L70"/>
    <mergeCell ref="A71:M71"/>
    <mergeCell ref="I98:J98"/>
    <mergeCell ref="K98:L98"/>
    <mergeCell ref="I100:J100"/>
    <mergeCell ref="K100:L100"/>
    <mergeCell ref="I102:J102"/>
    <mergeCell ref="K102:L102"/>
    <mergeCell ref="K94:L94"/>
    <mergeCell ref="K95:L95"/>
    <mergeCell ref="A96:H96"/>
    <mergeCell ref="K96:L96"/>
    <mergeCell ref="I97:J97"/>
    <mergeCell ref="K97:L97"/>
    <mergeCell ref="K87:L87"/>
    <mergeCell ref="K89:L89"/>
    <mergeCell ref="K91:L91"/>
    <mergeCell ref="A92:H92"/>
    <mergeCell ref="K92:L92"/>
    <mergeCell ref="K93:L93"/>
    <mergeCell ref="A110:H110"/>
    <mergeCell ref="K110:L110"/>
    <mergeCell ref="K111:L111"/>
    <mergeCell ref="K112:L112"/>
    <mergeCell ref="A113:H113"/>
    <mergeCell ref="K113:L113"/>
    <mergeCell ref="A106:H106"/>
    <mergeCell ref="K106:L106"/>
    <mergeCell ref="K107:L107"/>
    <mergeCell ref="A108:H108"/>
    <mergeCell ref="K108:L108"/>
    <mergeCell ref="K109:L109"/>
    <mergeCell ref="I103:J103"/>
    <mergeCell ref="K103:L103"/>
    <mergeCell ref="A104:H104"/>
    <mergeCell ref="K104:L104"/>
    <mergeCell ref="A105:H105"/>
    <mergeCell ref="K105:L105"/>
    <mergeCell ref="A132:H132"/>
    <mergeCell ref="K132:L132"/>
    <mergeCell ref="A133:H133"/>
    <mergeCell ref="K133:L133"/>
    <mergeCell ref="K134:L134"/>
    <mergeCell ref="K135:L135"/>
    <mergeCell ref="K123:L123"/>
    <mergeCell ref="K124:L124"/>
    <mergeCell ref="A126:H126"/>
    <mergeCell ref="K128:L128"/>
    <mergeCell ref="A131:H131"/>
    <mergeCell ref="K131:L131"/>
    <mergeCell ref="A115:L115"/>
    <mergeCell ref="A116:M116"/>
    <mergeCell ref="A117:M117"/>
    <mergeCell ref="I120:J120"/>
    <mergeCell ref="A121:H121"/>
    <mergeCell ref="I121:J121"/>
    <mergeCell ref="K121:L121"/>
    <mergeCell ref="I148:J148"/>
    <mergeCell ref="K148:L148"/>
    <mergeCell ref="I150:J150"/>
    <mergeCell ref="K150:L150"/>
    <mergeCell ref="I151:J151"/>
    <mergeCell ref="K151:L151"/>
    <mergeCell ref="K143:L143"/>
    <mergeCell ref="A144:H144"/>
    <mergeCell ref="K144:L144"/>
    <mergeCell ref="I145:J145"/>
    <mergeCell ref="K145:L145"/>
    <mergeCell ref="I146:J146"/>
    <mergeCell ref="K146:L146"/>
    <mergeCell ref="K137:L137"/>
    <mergeCell ref="K139:L139"/>
    <mergeCell ref="A140:H140"/>
    <mergeCell ref="K140:L140"/>
    <mergeCell ref="K141:L141"/>
    <mergeCell ref="K142:L142"/>
    <mergeCell ref="K159:L159"/>
    <mergeCell ref="K160:L160"/>
    <mergeCell ref="K161:L161"/>
    <mergeCell ref="A162:H162"/>
    <mergeCell ref="K162:L162"/>
    <mergeCell ref="A164:L164"/>
    <mergeCell ref="K155:L155"/>
    <mergeCell ref="A156:H156"/>
    <mergeCell ref="K156:L156"/>
    <mergeCell ref="K157:L157"/>
    <mergeCell ref="A158:H158"/>
    <mergeCell ref="K158:L158"/>
    <mergeCell ref="A152:H152"/>
    <mergeCell ref="K152:L152"/>
    <mergeCell ref="A153:H153"/>
    <mergeCell ref="K153:L153"/>
    <mergeCell ref="A154:H154"/>
    <mergeCell ref="K154:L154"/>
    <mergeCell ref="A181:H181"/>
    <mergeCell ref="K181:L181"/>
    <mergeCell ref="A182:H182"/>
    <mergeCell ref="K182:L182"/>
    <mergeCell ref="K183:L183"/>
    <mergeCell ref="K185:L185"/>
    <mergeCell ref="K172:L172"/>
    <mergeCell ref="K173:L173"/>
    <mergeCell ref="A175:H175"/>
    <mergeCell ref="K177:L177"/>
    <mergeCell ref="A180:H180"/>
    <mergeCell ref="K180:L180"/>
    <mergeCell ref="A165:M165"/>
    <mergeCell ref="A166:M166"/>
    <mergeCell ref="I169:J169"/>
    <mergeCell ref="A170:H170"/>
    <mergeCell ref="I170:J170"/>
    <mergeCell ref="K170:L170"/>
    <mergeCell ref="I196:J196"/>
    <mergeCell ref="K196:L196"/>
    <mergeCell ref="I198:J198"/>
    <mergeCell ref="K198:L198"/>
    <mergeCell ref="I199:J199"/>
    <mergeCell ref="K199:L199"/>
    <mergeCell ref="A192:H192"/>
    <mergeCell ref="K192:L192"/>
    <mergeCell ref="I193:J193"/>
    <mergeCell ref="K193:L193"/>
    <mergeCell ref="I194:J194"/>
    <mergeCell ref="K194:L194"/>
    <mergeCell ref="K187:L187"/>
    <mergeCell ref="A188:H188"/>
    <mergeCell ref="K188:L188"/>
    <mergeCell ref="K189:L189"/>
    <mergeCell ref="K190:L190"/>
    <mergeCell ref="K191:L191"/>
    <mergeCell ref="K207:L207"/>
    <mergeCell ref="K208:L208"/>
    <mergeCell ref="K209:L209"/>
    <mergeCell ref="A210:H210"/>
    <mergeCell ref="K210:L210"/>
    <mergeCell ref="A212:L212"/>
    <mergeCell ref="K203:L203"/>
    <mergeCell ref="A204:H204"/>
    <mergeCell ref="K204:L204"/>
    <mergeCell ref="K205:L205"/>
    <mergeCell ref="A206:H206"/>
    <mergeCell ref="K206:L206"/>
    <mergeCell ref="A200:H200"/>
    <mergeCell ref="K200:L200"/>
    <mergeCell ref="A201:H201"/>
    <mergeCell ref="K201:L201"/>
    <mergeCell ref="A202:H202"/>
    <mergeCell ref="K202:L202"/>
    <mergeCell ref="A229:H229"/>
    <mergeCell ref="K229:L229"/>
    <mergeCell ref="A230:H230"/>
    <mergeCell ref="K230:L230"/>
    <mergeCell ref="K231:L231"/>
    <mergeCell ref="K233:L233"/>
    <mergeCell ref="K220:L220"/>
    <mergeCell ref="K221:L221"/>
    <mergeCell ref="A223:H223"/>
    <mergeCell ref="K225:L225"/>
    <mergeCell ref="A228:H228"/>
    <mergeCell ref="K228:L228"/>
    <mergeCell ref="A213:M213"/>
    <mergeCell ref="A214:M214"/>
    <mergeCell ref="I217:J217"/>
    <mergeCell ref="A218:H218"/>
    <mergeCell ref="I218:J218"/>
    <mergeCell ref="K218:L218"/>
    <mergeCell ref="I244:J244"/>
    <mergeCell ref="K244:L244"/>
    <mergeCell ref="I246:J246"/>
    <mergeCell ref="K246:L246"/>
    <mergeCell ref="I247:J247"/>
    <mergeCell ref="K247:L247"/>
    <mergeCell ref="A240:H240"/>
    <mergeCell ref="K240:L240"/>
    <mergeCell ref="I241:J241"/>
    <mergeCell ref="K241:L241"/>
    <mergeCell ref="I242:J242"/>
    <mergeCell ref="K242:L242"/>
    <mergeCell ref="K235:L235"/>
    <mergeCell ref="A236:H236"/>
    <mergeCell ref="K236:L236"/>
    <mergeCell ref="K237:L237"/>
    <mergeCell ref="K238:L238"/>
    <mergeCell ref="K239:L239"/>
    <mergeCell ref="K255:L255"/>
    <mergeCell ref="K256:L256"/>
    <mergeCell ref="K257:L257"/>
    <mergeCell ref="A258:H258"/>
    <mergeCell ref="K258:L258"/>
    <mergeCell ref="A260:L260"/>
    <mergeCell ref="K251:L251"/>
    <mergeCell ref="A252:H252"/>
    <mergeCell ref="K252:L252"/>
    <mergeCell ref="K253:L253"/>
    <mergeCell ref="A254:H254"/>
    <mergeCell ref="K254:L254"/>
    <mergeCell ref="A248:H248"/>
    <mergeCell ref="K248:L248"/>
    <mergeCell ref="A249:H249"/>
    <mergeCell ref="K249:L249"/>
    <mergeCell ref="A250:H250"/>
    <mergeCell ref="K250:L250"/>
    <mergeCell ref="A277:H277"/>
    <mergeCell ref="K277:L277"/>
    <mergeCell ref="A278:H278"/>
    <mergeCell ref="K278:L278"/>
    <mergeCell ref="K279:L279"/>
    <mergeCell ref="K280:L280"/>
    <mergeCell ref="K268:L268"/>
    <mergeCell ref="K269:L269"/>
    <mergeCell ref="A271:H271"/>
    <mergeCell ref="K273:L273"/>
    <mergeCell ref="A276:H276"/>
    <mergeCell ref="K276:L276"/>
    <mergeCell ref="A261:M261"/>
    <mergeCell ref="A262:M262"/>
    <mergeCell ref="I265:J265"/>
    <mergeCell ref="A266:H266"/>
    <mergeCell ref="I266:J266"/>
    <mergeCell ref="K266:L266"/>
    <mergeCell ref="I293:J293"/>
    <mergeCell ref="K293:L293"/>
    <mergeCell ref="I295:J295"/>
    <mergeCell ref="K295:L295"/>
    <mergeCell ref="I296:J296"/>
    <mergeCell ref="K296:L296"/>
    <mergeCell ref="K288:L288"/>
    <mergeCell ref="A289:H289"/>
    <mergeCell ref="K289:L289"/>
    <mergeCell ref="I290:J290"/>
    <mergeCell ref="K290:L290"/>
    <mergeCell ref="I291:J291"/>
    <mergeCell ref="K291:L291"/>
    <mergeCell ref="K282:L282"/>
    <mergeCell ref="K284:L284"/>
    <mergeCell ref="A285:H285"/>
    <mergeCell ref="K285:L285"/>
    <mergeCell ref="K286:L286"/>
    <mergeCell ref="K287:L287"/>
    <mergeCell ref="K304:L304"/>
    <mergeCell ref="K305:L305"/>
    <mergeCell ref="K306:L306"/>
    <mergeCell ref="A307:H307"/>
    <mergeCell ref="K307:L307"/>
    <mergeCell ref="A309:L309"/>
    <mergeCell ref="K300:L300"/>
    <mergeCell ref="A301:H301"/>
    <mergeCell ref="K301:L301"/>
    <mergeCell ref="K302:L302"/>
    <mergeCell ref="A303:H303"/>
    <mergeCell ref="K303:L303"/>
    <mergeCell ref="A297:H297"/>
    <mergeCell ref="K297:L297"/>
    <mergeCell ref="A298:H298"/>
    <mergeCell ref="K298:L298"/>
    <mergeCell ref="A299:H299"/>
    <mergeCell ref="K299:L299"/>
    <mergeCell ref="A326:H326"/>
    <mergeCell ref="K326:L326"/>
    <mergeCell ref="A327:H327"/>
    <mergeCell ref="K327:L327"/>
    <mergeCell ref="K328:L328"/>
    <mergeCell ref="K329:L329"/>
    <mergeCell ref="K317:L317"/>
    <mergeCell ref="K318:L318"/>
    <mergeCell ref="A320:H320"/>
    <mergeCell ref="K322:L322"/>
    <mergeCell ref="A325:H325"/>
    <mergeCell ref="K325:L325"/>
    <mergeCell ref="A310:M310"/>
    <mergeCell ref="A311:M311"/>
    <mergeCell ref="I314:J314"/>
    <mergeCell ref="A315:H315"/>
    <mergeCell ref="I315:J315"/>
    <mergeCell ref="K315:L315"/>
    <mergeCell ref="I342:J342"/>
    <mergeCell ref="K342:L342"/>
    <mergeCell ref="I344:J344"/>
    <mergeCell ref="K344:L344"/>
    <mergeCell ref="I345:J345"/>
    <mergeCell ref="K345:L345"/>
    <mergeCell ref="K337:L337"/>
    <mergeCell ref="A338:H338"/>
    <mergeCell ref="K338:L338"/>
    <mergeCell ref="I339:J339"/>
    <mergeCell ref="K339:L339"/>
    <mergeCell ref="I340:J340"/>
    <mergeCell ref="K340:L340"/>
    <mergeCell ref="K331:L331"/>
    <mergeCell ref="K333:L333"/>
    <mergeCell ref="A334:H334"/>
    <mergeCell ref="K334:L334"/>
    <mergeCell ref="K335:L335"/>
    <mergeCell ref="K336:L336"/>
    <mergeCell ref="K353:L353"/>
    <mergeCell ref="K354:L354"/>
    <mergeCell ref="K355:L355"/>
    <mergeCell ref="A356:H356"/>
    <mergeCell ref="K356:L356"/>
    <mergeCell ref="A358:L358"/>
    <mergeCell ref="K349:L349"/>
    <mergeCell ref="A350:H350"/>
    <mergeCell ref="K350:L350"/>
    <mergeCell ref="K351:L351"/>
    <mergeCell ref="A352:H352"/>
    <mergeCell ref="K352:L352"/>
    <mergeCell ref="A346:H346"/>
    <mergeCell ref="K346:L346"/>
    <mergeCell ref="A347:H347"/>
    <mergeCell ref="K347:L347"/>
    <mergeCell ref="A348:H348"/>
    <mergeCell ref="K348:L348"/>
    <mergeCell ref="A375:H375"/>
    <mergeCell ref="K375:L375"/>
    <mergeCell ref="A376:H376"/>
    <mergeCell ref="K376:L376"/>
    <mergeCell ref="K377:L377"/>
    <mergeCell ref="K378:L378"/>
    <mergeCell ref="K366:L366"/>
    <mergeCell ref="K367:L367"/>
    <mergeCell ref="A369:H369"/>
    <mergeCell ref="K371:L371"/>
    <mergeCell ref="A374:H374"/>
    <mergeCell ref="K374:L374"/>
    <mergeCell ref="A359:M359"/>
    <mergeCell ref="A360:M360"/>
    <mergeCell ref="I363:J363"/>
    <mergeCell ref="A364:H364"/>
    <mergeCell ref="I364:J364"/>
    <mergeCell ref="K364:L364"/>
    <mergeCell ref="I391:J391"/>
    <mergeCell ref="K391:L391"/>
    <mergeCell ref="I393:J393"/>
    <mergeCell ref="K393:L393"/>
    <mergeCell ref="I394:J394"/>
    <mergeCell ref="K394:L394"/>
    <mergeCell ref="K386:L386"/>
    <mergeCell ref="A387:H387"/>
    <mergeCell ref="K387:L387"/>
    <mergeCell ref="I388:J388"/>
    <mergeCell ref="K388:L388"/>
    <mergeCell ref="I389:J389"/>
    <mergeCell ref="K389:L389"/>
    <mergeCell ref="K380:L380"/>
    <mergeCell ref="K382:L382"/>
    <mergeCell ref="A383:H383"/>
    <mergeCell ref="K383:L383"/>
    <mergeCell ref="K384:L384"/>
    <mergeCell ref="K385:L385"/>
    <mergeCell ref="K402:L402"/>
    <mergeCell ref="K403:L403"/>
    <mergeCell ref="K404:L404"/>
    <mergeCell ref="A405:H405"/>
    <mergeCell ref="K405:L405"/>
    <mergeCell ref="A407:L407"/>
    <mergeCell ref="K398:L398"/>
    <mergeCell ref="A399:H399"/>
    <mergeCell ref="K399:L399"/>
    <mergeCell ref="K400:L400"/>
    <mergeCell ref="A401:H401"/>
    <mergeCell ref="K401:L401"/>
    <mergeCell ref="A395:H395"/>
    <mergeCell ref="K395:L395"/>
    <mergeCell ref="A396:H396"/>
    <mergeCell ref="K396:L396"/>
    <mergeCell ref="A397:H397"/>
    <mergeCell ref="K397:L397"/>
    <mergeCell ref="A424:H424"/>
    <mergeCell ref="K424:L424"/>
    <mergeCell ref="A425:H425"/>
    <mergeCell ref="K425:L425"/>
    <mergeCell ref="K426:L426"/>
    <mergeCell ref="K427:L427"/>
    <mergeCell ref="K415:L415"/>
    <mergeCell ref="K416:L416"/>
    <mergeCell ref="A418:H418"/>
    <mergeCell ref="K420:L420"/>
    <mergeCell ref="A423:H423"/>
    <mergeCell ref="K423:L423"/>
    <mergeCell ref="A408:M408"/>
    <mergeCell ref="A409:M409"/>
    <mergeCell ref="I412:J412"/>
    <mergeCell ref="A413:H413"/>
    <mergeCell ref="I413:J413"/>
    <mergeCell ref="K413:L413"/>
    <mergeCell ref="I440:J440"/>
    <mergeCell ref="K440:L440"/>
    <mergeCell ref="I442:J442"/>
    <mergeCell ref="K442:L442"/>
    <mergeCell ref="I443:J443"/>
    <mergeCell ref="K443:L443"/>
    <mergeCell ref="K435:L435"/>
    <mergeCell ref="A436:H436"/>
    <mergeCell ref="K436:L436"/>
    <mergeCell ref="I437:J437"/>
    <mergeCell ref="K437:L437"/>
    <mergeCell ref="I438:J438"/>
    <mergeCell ref="K438:L438"/>
    <mergeCell ref="K429:L429"/>
    <mergeCell ref="K431:L431"/>
    <mergeCell ref="A432:H432"/>
    <mergeCell ref="K432:L432"/>
    <mergeCell ref="K433:L433"/>
    <mergeCell ref="K434:L434"/>
    <mergeCell ref="K451:L451"/>
    <mergeCell ref="K452:L452"/>
    <mergeCell ref="K453:L453"/>
    <mergeCell ref="A454:H454"/>
    <mergeCell ref="K454:L454"/>
    <mergeCell ref="A456:L456"/>
    <mergeCell ref="K447:L447"/>
    <mergeCell ref="A448:H448"/>
    <mergeCell ref="K448:L448"/>
    <mergeCell ref="K449:L449"/>
    <mergeCell ref="A450:H450"/>
    <mergeCell ref="K450:L450"/>
    <mergeCell ref="A444:H444"/>
    <mergeCell ref="K444:L444"/>
    <mergeCell ref="A445:H445"/>
    <mergeCell ref="K445:L445"/>
    <mergeCell ref="A446:H446"/>
    <mergeCell ref="K446:L446"/>
    <mergeCell ref="A473:H473"/>
    <mergeCell ref="K473:L473"/>
    <mergeCell ref="A474:H474"/>
    <mergeCell ref="K474:L474"/>
    <mergeCell ref="K475:L475"/>
    <mergeCell ref="K477:L477"/>
    <mergeCell ref="K464:L464"/>
    <mergeCell ref="K465:L465"/>
    <mergeCell ref="A467:H467"/>
    <mergeCell ref="K469:L469"/>
    <mergeCell ref="A472:H472"/>
    <mergeCell ref="K472:L472"/>
    <mergeCell ref="A457:M457"/>
    <mergeCell ref="A458:M458"/>
    <mergeCell ref="I461:J461"/>
    <mergeCell ref="A462:H462"/>
    <mergeCell ref="I462:J462"/>
    <mergeCell ref="K462:L462"/>
    <mergeCell ref="I488:J488"/>
    <mergeCell ref="K488:L488"/>
    <mergeCell ref="I490:J490"/>
    <mergeCell ref="K490:L490"/>
    <mergeCell ref="I491:J491"/>
    <mergeCell ref="K491:L491"/>
    <mergeCell ref="A484:H484"/>
    <mergeCell ref="K484:L484"/>
    <mergeCell ref="I485:J485"/>
    <mergeCell ref="K485:L485"/>
    <mergeCell ref="I486:J486"/>
    <mergeCell ref="K486:L486"/>
    <mergeCell ref="K479:L479"/>
    <mergeCell ref="A480:H480"/>
    <mergeCell ref="K480:L480"/>
    <mergeCell ref="K481:L481"/>
    <mergeCell ref="K482:L482"/>
    <mergeCell ref="K483:L483"/>
    <mergeCell ref="K499:L499"/>
    <mergeCell ref="K500:L500"/>
    <mergeCell ref="K501:L501"/>
    <mergeCell ref="A502:H502"/>
    <mergeCell ref="K502:L502"/>
    <mergeCell ref="A504:L504"/>
    <mergeCell ref="K495:L495"/>
    <mergeCell ref="A496:H496"/>
    <mergeCell ref="K496:L496"/>
    <mergeCell ref="K497:L497"/>
    <mergeCell ref="A498:H498"/>
    <mergeCell ref="K498:L498"/>
    <mergeCell ref="A492:H492"/>
    <mergeCell ref="K492:L492"/>
    <mergeCell ref="A493:H493"/>
    <mergeCell ref="K493:L493"/>
    <mergeCell ref="A494:H494"/>
    <mergeCell ref="K494:L494"/>
    <mergeCell ref="A521:H521"/>
    <mergeCell ref="K521:L521"/>
    <mergeCell ref="A522:H522"/>
    <mergeCell ref="K522:L522"/>
    <mergeCell ref="K523:L523"/>
    <mergeCell ref="K525:L525"/>
    <mergeCell ref="K512:L512"/>
    <mergeCell ref="K513:L513"/>
    <mergeCell ref="A515:H515"/>
    <mergeCell ref="K517:L517"/>
    <mergeCell ref="A520:H520"/>
    <mergeCell ref="K520:L520"/>
    <mergeCell ref="A505:M505"/>
    <mergeCell ref="A506:M506"/>
    <mergeCell ref="I509:J509"/>
    <mergeCell ref="A510:H510"/>
    <mergeCell ref="I510:J510"/>
    <mergeCell ref="K510:L510"/>
    <mergeCell ref="I536:J536"/>
    <mergeCell ref="K536:L536"/>
    <mergeCell ref="I538:J538"/>
    <mergeCell ref="K538:L538"/>
    <mergeCell ref="I539:J539"/>
    <mergeCell ref="K539:L539"/>
    <mergeCell ref="A532:H532"/>
    <mergeCell ref="K532:L532"/>
    <mergeCell ref="I533:J533"/>
    <mergeCell ref="K533:L533"/>
    <mergeCell ref="I534:J534"/>
    <mergeCell ref="K534:L534"/>
    <mergeCell ref="K527:L527"/>
    <mergeCell ref="A528:H528"/>
    <mergeCell ref="K528:L528"/>
    <mergeCell ref="K529:L529"/>
    <mergeCell ref="K530:L530"/>
    <mergeCell ref="K531:L531"/>
    <mergeCell ref="K547:L547"/>
    <mergeCell ref="K548:L548"/>
    <mergeCell ref="K549:L549"/>
    <mergeCell ref="A550:H550"/>
    <mergeCell ref="K550:L550"/>
    <mergeCell ref="A552:L552"/>
    <mergeCell ref="K543:L543"/>
    <mergeCell ref="A544:H544"/>
    <mergeCell ref="K544:L544"/>
    <mergeCell ref="K545:L545"/>
    <mergeCell ref="A546:H546"/>
    <mergeCell ref="K546:L546"/>
    <mergeCell ref="A540:H540"/>
    <mergeCell ref="K540:L540"/>
    <mergeCell ref="A541:H541"/>
    <mergeCell ref="K541:L541"/>
    <mergeCell ref="A542:H542"/>
    <mergeCell ref="K542:L542"/>
    <mergeCell ref="A569:H569"/>
    <mergeCell ref="K569:L569"/>
    <mergeCell ref="A570:H570"/>
    <mergeCell ref="K570:L570"/>
    <mergeCell ref="K571:L571"/>
    <mergeCell ref="K573:L573"/>
    <mergeCell ref="K560:L560"/>
    <mergeCell ref="K561:L561"/>
    <mergeCell ref="A563:H563"/>
    <mergeCell ref="K565:L565"/>
    <mergeCell ref="A568:H568"/>
    <mergeCell ref="K568:L568"/>
    <mergeCell ref="A553:M553"/>
    <mergeCell ref="A554:M554"/>
    <mergeCell ref="I557:J557"/>
    <mergeCell ref="A558:H558"/>
    <mergeCell ref="I558:J558"/>
    <mergeCell ref="K558:L558"/>
    <mergeCell ref="I584:J584"/>
    <mergeCell ref="K584:L584"/>
    <mergeCell ref="I586:J586"/>
    <mergeCell ref="K586:L586"/>
    <mergeCell ref="I587:J587"/>
    <mergeCell ref="K587:L587"/>
    <mergeCell ref="A580:H580"/>
    <mergeCell ref="K580:L580"/>
    <mergeCell ref="I581:J581"/>
    <mergeCell ref="K581:L581"/>
    <mergeCell ref="I582:J582"/>
    <mergeCell ref="K582:L582"/>
    <mergeCell ref="K575:L575"/>
    <mergeCell ref="A576:H576"/>
    <mergeCell ref="K576:L576"/>
    <mergeCell ref="K577:L577"/>
    <mergeCell ref="K578:L578"/>
    <mergeCell ref="K579:L579"/>
    <mergeCell ref="K595:L595"/>
    <mergeCell ref="K596:L596"/>
    <mergeCell ref="K597:L597"/>
    <mergeCell ref="A598:H598"/>
    <mergeCell ref="K598:L598"/>
    <mergeCell ref="A600:L600"/>
    <mergeCell ref="K591:L591"/>
    <mergeCell ref="A592:H592"/>
    <mergeCell ref="K592:L592"/>
    <mergeCell ref="K593:L593"/>
    <mergeCell ref="A594:H594"/>
    <mergeCell ref="K594:L594"/>
    <mergeCell ref="A588:H588"/>
    <mergeCell ref="K588:L588"/>
    <mergeCell ref="A589:H589"/>
    <mergeCell ref="K589:L589"/>
    <mergeCell ref="A590:H590"/>
    <mergeCell ref="K590:L590"/>
    <mergeCell ref="A617:H617"/>
    <mergeCell ref="K617:L617"/>
    <mergeCell ref="K618:L618"/>
    <mergeCell ref="K620:L620"/>
    <mergeCell ref="K622:L622"/>
    <mergeCell ref="A623:H623"/>
    <mergeCell ref="K623:L623"/>
    <mergeCell ref="K608:L608"/>
    <mergeCell ref="K609:L609"/>
    <mergeCell ref="A611:H611"/>
    <mergeCell ref="K613:L613"/>
    <mergeCell ref="A616:H616"/>
    <mergeCell ref="K616:L616"/>
    <mergeCell ref="A601:M601"/>
    <mergeCell ref="A602:M602"/>
    <mergeCell ref="I605:J605"/>
    <mergeCell ref="A606:H606"/>
    <mergeCell ref="I606:J606"/>
    <mergeCell ref="K606:L606"/>
    <mergeCell ref="I634:J634"/>
    <mergeCell ref="K634:L634"/>
    <mergeCell ref="A635:H635"/>
    <mergeCell ref="K635:L635"/>
    <mergeCell ref="A636:H636"/>
    <mergeCell ref="K636:L636"/>
    <mergeCell ref="I629:J629"/>
    <mergeCell ref="K629:L629"/>
    <mergeCell ref="I631:J631"/>
    <mergeCell ref="K631:L631"/>
    <mergeCell ref="I633:J633"/>
    <mergeCell ref="K633:L633"/>
    <mergeCell ref="K624:L624"/>
    <mergeCell ref="K625:L625"/>
    <mergeCell ref="K626:L626"/>
    <mergeCell ref="A627:H627"/>
    <mergeCell ref="K627:L627"/>
    <mergeCell ref="I628:J628"/>
    <mergeCell ref="K628:L628"/>
    <mergeCell ref="A647:M647"/>
    <mergeCell ref="I650:J650"/>
    <mergeCell ref="A651:H651"/>
    <mergeCell ref="I651:J651"/>
    <mergeCell ref="K651:L651"/>
    <mergeCell ref="K653:L653"/>
    <mergeCell ref="K641:L641"/>
    <mergeCell ref="K642:L642"/>
    <mergeCell ref="A643:H643"/>
    <mergeCell ref="K643:L643"/>
    <mergeCell ref="A645:L645"/>
    <mergeCell ref="A646:M646"/>
    <mergeCell ref="A637:H637"/>
    <mergeCell ref="K637:L637"/>
    <mergeCell ref="K638:L638"/>
    <mergeCell ref="A639:H639"/>
    <mergeCell ref="K639:L639"/>
    <mergeCell ref="K640:L640"/>
    <mergeCell ref="I668:J668"/>
    <mergeCell ref="K668:L668"/>
    <mergeCell ref="I669:J669"/>
    <mergeCell ref="K669:L669"/>
    <mergeCell ref="A670:H670"/>
    <mergeCell ref="K670:L670"/>
    <mergeCell ref="I663:J663"/>
    <mergeCell ref="K663:L663"/>
    <mergeCell ref="I664:J664"/>
    <mergeCell ref="K664:L664"/>
    <mergeCell ref="I666:J666"/>
    <mergeCell ref="K666:L666"/>
    <mergeCell ref="K654:L654"/>
    <mergeCell ref="A656:H656"/>
    <mergeCell ref="K658:L658"/>
    <mergeCell ref="A661:H661"/>
    <mergeCell ref="K661:L661"/>
    <mergeCell ref="A662:H662"/>
    <mergeCell ref="K662:L662"/>
    <mergeCell ref="A680:H680"/>
    <mergeCell ref="K680:L680"/>
    <mergeCell ref="A682:L682"/>
    <mergeCell ref="A683:M683"/>
    <mergeCell ref="A684:M684"/>
    <mergeCell ref="I687:J687"/>
    <mergeCell ref="K675:L675"/>
    <mergeCell ref="A676:H676"/>
    <mergeCell ref="K676:L676"/>
    <mergeCell ref="K677:L677"/>
    <mergeCell ref="K678:L678"/>
    <mergeCell ref="K679:L679"/>
    <mergeCell ref="A671:H671"/>
    <mergeCell ref="K671:L671"/>
    <mergeCell ref="A672:H672"/>
    <mergeCell ref="K672:L672"/>
    <mergeCell ref="K673:L673"/>
    <mergeCell ref="A674:H674"/>
    <mergeCell ref="K674:L674"/>
    <mergeCell ref="I701:J701"/>
    <mergeCell ref="K701:L701"/>
    <mergeCell ref="I703:J703"/>
    <mergeCell ref="K703:L703"/>
    <mergeCell ref="I705:J705"/>
    <mergeCell ref="K705:L705"/>
    <mergeCell ref="K695:L695"/>
    <mergeCell ref="A698:H698"/>
    <mergeCell ref="K698:L698"/>
    <mergeCell ref="A699:H699"/>
    <mergeCell ref="K699:L699"/>
    <mergeCell ref="I700:J700"/>
    <mergeCell ref="K700:L700"/>
    <mergeCell ref="A688:H688"/>
    <mergeCell ref="I688:J688"/>
    <mergeCell ref="K688:L688"/>
    <mergeCell ref="K690:L690"/>
    <mergeCell ref="K691:L691"/>
    <mergeCell ref="A693:H693"/>
    <mergeCell ref="A713:H713"/>
    <mergeCell ref="K713:L713"/>
    <mergeCell ref="K714:L714"/>
    <mergeCell ref="K715:L715"/>
    <mergeCell ref="K716:L716"/>
    <mergeCell ref="A717:H717"/>
    <mergeCell ref="K717:L717"/>
    <mergeCell ref="A709:H709"/>
    <mergeCell ref="K709:L709"/>
    <mergeCell ref="K710:L710"/>
    <mergeCell ref="A711:H711"/>
    <mergeCell ref="K711:L711"/>
    <mergeCell ref="K712:L712"/>
    <mergeCell ref="I706:J706"/>
    <mergeCell ref="K706:L706"/>
    <mergeCell ref="A707:H707"/>
    <mergeCell ref="K707:L707"/>
    <mergeCell ref="A708:H708"/>
    <mergeCell ref="K708:L708"/>
    <mergeCell ref="A736:H736"/>
    <mergeCell ref="K736:L736"/>
    <mergeCell ref="K737:L737"/>
    <mergeCell ref="K739:L739"/>
    <mergeCell ref="K741:L741"/>
    <mergeCell ref="A742:H742"/>
    <mergeCell ref="K742:L742"/>
    <mergeCell ref="K727:L727"/>
    <mergeCell ref="K728:L728"/>
    <mergeCell ref="A730:H730"/>
    <mergeCell ref="K732:L732"/>
    <mergeCell ref="A735:H735"/>
    <mergeCell ref="K735:L735"/>
    <mergeCell ref="A719:L719"/>
    <mergeCell ref="A720:M720"/>
    <mergeCell ref="A721:M721"/>
    <mergeCell ref="I724:J724"/>
    <mergeCell ref="A725:H725"/>
    <mergeCell ref="I725:J725"/>
    <mergeCell ref="K725:L725"/>
    <mergeCell ref="I753:J753"/>
    <mergeCell ref="K753:L753"/>
    <mergeCell ref="A754:H754"/>
    <mergeCell ref="K754:L754"/>
    <mergeCell ref="A755:H755"/>
    <mergeCell ref="K755:L755"/>
    <mergeCell ref="I748:J748"/>
    <mergeCell ref="K748:L748"/>
    <mergeCell ref="I750:J750"/>
    <mergeCell ref="K750:L750"/>
    <mergeCell ref="I752:J752"/>
    <mergeCell ref="K752:L752"/>
    <mergeCell ref="K743:L743"/>
    <mergeCell ref="K744:L744"/>
    <mergeCell ref="K745:L745"/>
    <mergeCell ref="A746:H746"/>
    <mergeCell ref="K746:L746"/>
    <mergeCell ref="I747:J747"/>
    <mergeCell ref="K747:L747"/>
    <mergeCell ref="A766:M766"/>
    <mergeCell ref="I769:J769"/>
    <mergeCell ref="A770:H770"/>
    <mergeCell ref="I770:J770"/>
    <mergeCell ref="K770:L770"/>
    <mergeCell ref="K772:L772"/>
    <mergeCell ref="K760:L760"/>
    <mergeCell ref="K761:L761"/>
    <mergeCell ref="A762:H762"/>
    <mergeCell ref="K762:L762"/>
    <mergeCell ref="A764:L764"/>
    <mergeCell ref="A765:M765"/>
    <mergeCell ref="A756:H756"/>
    <mergeCell ref="K756:L756"/>
    <mergeCell ref="K757:L757"/>
    <mergeCell ref="A758:H758"/>
    <mergeCell ref="K758:L758"/>
    <mergeCell ref="K759:L759"/>
    <mergeCell ref="K789:L789"/>
    <mergeCell ref="K790:L790"/>
    <mergeCell ref="K791:L791"/>
    <mergeCell ref="A792:H792"/>
    <mergeCell ref="K792:L792"/>
    <mergeCell ref="I793:J793"/>
    <mergeCell ref="K793:L793"/>
    <mergeCell ref="A782:H782"/>
    <mergeCell ref="K782:L782"/>
    <mergeCell ref="K783:L783"/>
    <mergeCell ref="K785:L785"/>
    <mergeCell ref="K787:L787"/>
    <mergeCell ref="A788:H788"/>
    <mergeCell ref="K788:L788"/>
    <mergeCell ref="K773:L773"/>
    <mergeCell ref="A775:H775"/>
    <mergeCell ref="K777:L777"/>
    <mergeCell ref="A780:H780"/>
    <mergeCell ref="K780:L780"/>
    <mergeCell ref="A781:H781"/>
    <mergeCell ref="K781:L781"/>
    <mergeCell ref="A802:H802"/>
    <mergeCell ref="K802:L802"/>
    <mergeCell ref="K803:L803"/>
    <mergeCell ref="A804:H804"/>
    <mergeCell ref="K804:L804"/>
    <mergeCell ref="K805:L805"/>
    <mergeCell ref="I799:J799"/>
    <mergeCell ref="K799:L799"/>
    <mergeCell ref="A800:H800"/>
    <mergeCell ref="K800:L800"/>
    <mergeCell ref="A801:H801"/>
    <mergeCell ref="K801:L801"/>
    <mergeCell ref="I794:J794"/>
    <mergeCell ref="K794:L794"/>
    <mergeCell ref="I796:J796"/>
    <mergeCell ref="K796:L796"/>
    <mergeCell ref="I798:J798"/>
    <mergeCell ref="K798:L798"/>
    <mergeCell ref="K819:L819"/>
    <mergeCell ref="A821:H821"/>
    <mergeCell ref="K823:L823"/>
    <mergeCell ref="A826:H826"/>
    <mergeCell ref="K826:L826"/>
    <mergeCell ref="A827:H827"/>
    <mergeCell ref="K827:L827"/>
    <mergeCell ref="A812:M812"/>
    <mergeCell ref="I815:J815"/>
    <mergeCell ref="A816:H816"/>
    <mergeCell ref="I816:J816"/>
    <mergeCell ref="K816:L816"/>
    <mergeCell ref="K818:L818"/>
    <mergeCell ref="K806:L806"/>
    <mergeCell ref="K807:L807"/>
    <mergeCell ref="A808:H808"/>
    <mergeCell ref="K808:L808"/>
    <mergeCell ref="A810:L810"/>
    <mergeCell ref="A811:M811"/>
    <mergeCell ref="A836:H836"/>
    <mergeCell ref="K836:L836"/>
    <mergeCell ref="A837:H837"/>
    <mergeCell ref="K837:L837"/>
    <mergeCell ref="K838:L838"/>
    <mergeCell ref="A839:H839"/>
    <mergeCell ref="K839:L839"/>
    <mergeCell ref="I833:J833"/>
    <mergeCell ref="K833:L833"/>
    <mergeCell ref="I834:J834"/>
    <mergeCell ref="K834:L834"/>
    <mergeCell ref="A835:H835"/>
    <mergeCell ref="K835:L835"/>
    <mergeCell ref="I828:J828"/>
    <mergeCell ref="K828:L828"/>
    <mergeCell ref="I829:J829"/>
    <mergeCell ref="K829:L829"/>
    <mergeCell ref="I831:J831"/>
    <mergeCell ref="K831:L831"/>
    <mergeCell ref="A853:H853"/>
    <mergeCell ref="I853:J853"/>
    <mergeCell ref="K853:L853"/>
    <mergeCell ref="K855:L855"/>
    <mergeCell ref="K856:L856"/>
    <mergeCell ref="A858:H858"/>
    <mergeCell ref="A845:H845"/>
    <mergeCell ref="K845:L845"/>
    <mergeCell ref="A847:L847"/>
    <mergeCell ref="A848:M848"/>
    <mergeCell ref="A849:M849"/>
    <mergeCell ref="I852:J852"/>
    <mergeCell ref="K840:L840"/>
    <mergeCell ref="A841:H841"/>
    <mergeCell ref="K841:L841"/>
    <mergeCell ref="K842:L842"/>
    <mergeCell ref="K843:L843"/>
    <mergeCell ref="K844:L844"/>
    <mergeCell ref="I871:J871"/>
    <mergeCell ref="K871:L871"/>
    <mergeCell ref="A872:H872"/>
    <mergeCell ref="K872:L872"/>
    <mergeCell ref="A873:H873"/>
    <mergeCell ref="K873:L873"/>
    <mergeCell ref="I866:J866"/>
    <mergeCell ref="K866:L866"/>
    <mergeCell ref="I868:J868"/>
    <mergeCell ref="K868:L868"/>
    <mergeCell ref="I870:J870"/>
    <mergeCell ref="K870:L870"/>
    <mergeCell ref="K860:L860"/>
    <mergeCell ref="A863:H863"/>
    <mergeCell ref="K863:L863"/>
    <mergeCell ref="A864:H864"/>
    <mergeCell ref="K864:L864"/>
    <mergeCell ref="I865:J865"/>
    <mergeCell ref="K865:L865"/>
    <mergeCell ref="A884:M884"/>
    <mergeCell ref="I887:J887"/>
    <mergeCell ref="A888:H888"/>
    <mergeCell ref="I888:J888"/>
    <mergeCell ref="K888:L888"/>
    <mergeCell ref="K890:L890"/>
    <mergeCell ref="K878:L878"/>
    <mergeCell ref="K879:L879"/>
    <mergeCell ref="A880:H880"/>
    <mergeCell ref="K880:L880"/>
    <mergeCell ref="A882:L882"/>
    <mergeCell ref="A883:M883"/>
    <mergeCell ref="A874:H874"/>
    <mergeCell ref="K874:L874"/>
    <mergeCell ref="K875:L875"/>
    <mergeCell ref="A876:H876"/>
    <mergeCell ref="K876:L876"/>
    <mergeCell ref="K877:L877"/>
    <mergeCell ref="K905:L905"/>
    <mergeCell ref="K906:L906"/>
    <mergeCell ref="A907:H907"/>
    <mergeCell ref="K907:L907"/>
    <mergeCell ref="I908:J908"/>
    <mergeCell ref="K908:L908"/>
    <mergeCell ref="A899:H899"/>
    <mergeCell ref="K899:L899"/>
    <mergeCell ref="K900:L900"/>
    <mergeCell ref="K901:L901"/>
    <mergeCell ref="K903:L903"/>
    <mergeCell ref="A904:H904"/>
    <mergeCell ref="K904:L904"/>
    <mergeCell ref="K891:L891"/>
    <mergeCell ref="A892:H892"/>
    <mergeCell ref="K894:L894"/>
    <mergeCell ref="A897:H897"/>
    <mergeCell ref="K897:L897"/>
    <mergeCell ref="A898:H898"/>
    <mergeCell ref="K898:L898"/>
    <mergeCell ref="K917:L917"/>
    <mergeCell ref="A918:H918"/>
    <mergeCell ref="K918:L918"/>
    <mergeCell ref="K919:L919"/>
    <mergeCell ref="A920:H920"/>
    <mergeCell ref="K920:L920"/>
    <mergeCell ref="I914:J914"/>
    <mergeCell ref="K914:L914"/>
    <mergeCell ref="A915:H915"/>
    <mergeCell ref="K915:L915"/>
    <mergeCell ref="A916:H916"/>
    <mergeCell ref="K916:L916"/>
    <mergeCell ref="I909:J909"/>
    <mergeCell ref="K909:L909"/>
    <mergeCell ref="I911:J911"/>
    <mergeCell ref="K911:L911"/>
    <mergeCell ref="I913:J913"/>
    <mergeCell ref="K913:L913"/>
    <mergeCell ref="K935:L935"/>
    <mergeCell ref="K936:L936"/>
    <mergeCell ref="A938:H938"/>
    <mergeCell ref="K940:L940"/>
    <mergeCell ref="A943:H943"/>
    <mergeCell ref="K943:L943"/>
    <mergeCell ref="A927:L927"/>
    <mergeCell ref="A928:M928"/>
    <mergeCell ref="A929:M929"/>
    <mergeCell ref="I932:J932"/>
    <mergeCell ref="A933:H933"/>
    <mergeCell ref="I933:J933"/>
    <mergeCell ref="K933:L933"/>
    <mergeCell ref="K921:L921"/>
    <mergeCell ref="K922:L922"/>
    <mergeCell ref="K923:L923"/>
    <mergeCell ref="K924:L924"/>
    <mergeCell ref="A925:H925"/>
    <mergeCell ref="K925:L925"/>
    <mergeCell ref="A955:H955"/>
    <mergeCell ref="K955:L955"/>
    <mergeCell ref="I956:J956"/>
    <mergeCell ref="K956:L956"/>
    <mergeCell ref="I957:J957"/>
    <mergeCell ref="K957:L957"/>
    <mergeCell ref="K950:L950"/>
    <mergeCell ref="A951:H951"/>
    <mergeCell ref="K951:L951"/>
    <mergeCell ref="K952:L952"/>
    <mergeCell ref="K953:L953"/>
    <mergeCell ref="K954:L954"/>
    <mergeCell ref="A944:H944"/>
    <mergeCell ref="K944:L944"/>
    <mergeCell ref="A945:H945"/>
    <mergeCell ref="K945:L945"/>
    <mergeCell ref="K946:L946"/>
    <mergeCell ref="K948:L948"/>
    <mergeCell ref="K966:L966"/>
    <mergeCell ref="A967:H967"/>
    <mergeCell ref="K967:L967"/>
    <mergeCell ref="K968:L968"/>
    <mergeCell ref="A969:H969"/>
    <mergeCell ref="K969:L969"/>
    <mergeCell ref="A963:H963"/>
    <mergeCell ref="K963:L963"/>
    <mergeCell ref="A964:H964"/>
    <mergeCell ref="K964:L964"/>
    <mergeCell ref="A965:H965"/>
    <mergeCell ref="K965:L965"/>
    <mergeCell ref="I959:J959"/>
    <mergeCell ref="K959:L959"/>
    <mergeCell ref="I961:J961"/>
    <mergeCell ref="K961:L961"/>
    <mergeCell ref="I962:J962"/>
    <mergeCell ref="K962:L962"/>
    <mergeCell ref="K983:L983"/>
    <mergeCell ref="K984:L984"/>
    <mergeCell ref="A986:H986"/>
    <mergeCell ref="K988:L988"/>
    <mergeCell ref="A991:H991"/>
    <mergeCell ref="K991:L991"/>
    <mergeCell ref="A976:M976"/>
    <mergeCell ref="A977:M977"/>
    <mergeCell ref="I980:J980"/>
    <mergeCell ref="A981:H981"/>
    <mergeCell ref="I981:J981"/>
    <mergeCell ref="K981:L981"/>
    <mergeCell ref="K970:L970"/>
    <mergeCell ref="K971:L971"/>
    <mergeCell ref="K972:L972"/>
    <mergeCell ref="A973:H973"/>
    <mergeCell ref="K973:L973"/>
    <mergeCell ref="A975:L975"/>
    <mergeCell ref="A1000:H1000"/>
    <mergeCell ref="K1000:L1000"/>
    <mergeCell ref="A1001:H1001"/>
    <mergeCell ref="K1001:L1001"/>
    <mergeCell ref="K1002:L1002"/>
    <mergeCell ref="A1003:H1003"/>
    <mergeCell ref="K1003:L1003"/>
    <mergeCell ref="I997:J997"/>
    <mergeCell ref="K997:L997"/>
    <mergeCell ref="I998:J998"/>
    <mergeCell ref="K998:L998"/>
    <mergeCell ref="A999:H999"/>
    <mergeCell ref="K999:L999"/>
    <mergeCell ref="I992:J992"/>
    <mergeCell ref="K992:L992"/>
    <mergeCell ref="I993:J993"/>
    <mergeCell ref="K993:L993"/>
    <mergeCell ref="I995:J995"/>
    <mergeCell ref="K995:L995"/>
    <mergeCell ref="K1017:L1017"/>
    <mergeCell ref="K1018:L1018"/>
    <mergeCell ref="A1020:H1020"/>
    <mergeCell ref="K1022:L1022"/>
    <mergeCell ref="A1025:H1025"/>
    <mergeCell ref="K1025:L1025"/>
    <mergeCell ref="A1010:M1010"/>
    <mergeCell ref="A1011:M1011"/>
    <mergeCell ref="I1014:J1014"/>
    <mergeCell ref="A1015:H1015"/>
    <mergeCell ref="I1015:J1015"/>
    <mergeCell ref="K1015:L1015"/>
    <mergeCell ref="K1004:L1004"/>
    <mergeCell ref="K1005:L1005"/>
    <mergeCell ref="K1006:L1006"/>
    <mergeCell ref="A1007:H1007"/>
    <mergeCell ref="K1007:L1007"/>
    <mergeCell ref="A1009:L1009"/>
    <mergeCell ref="K1037:L1037"/>
    <mergeCell ref="K1038:L1038"/>
    <mergeCell ref="K1039:L1039"/>
    <mergeCell ref="A1040:H1040"/>
    <mergeCell ref="K1040:L1040"/>
    <mergeCell ref="I1041:J1041"/>
    <mergeCell ref="K1041:L1041"/>
    <mergeCell ref="K1030:L1030"/>
    <mergeCell ref="K1032:L1032"/>
    <mergeCell ref="K1034:L1034"/>
    <mergeCell ref="A1035:H1035"/>
    <mergeCell ref="K1035:L1035"/>
    <mergeCell ref="K1036:L1036"/>
    <mergeCell ref="A1026:H1026"/>
    <mergeCell ref="K1026:L1026"/>
    <mergeCell ref="A1027:H1027"/>
    <mergeCell ref="K1027:L1027"/>
    <mergeCell ref="K1028:L1028"/>
    <mergeCell ref="K1029:L1029"/>
    <mergeCell ref="A1050:H1050"/>
    <mergeCell ref="K1050:L1050"/>
    <mergeCell ref="K1051:L1051"/>
    <mergeCell ref="A1052:H1052"/>
    <mergeCell ref="K1052:L1052"/>
    <mergeCell ref="K1053:L1053"/>
    <mergeCell ref="I1047:J1047"/>
    <mergeCell ref="K1047:L1047"/>
    <mergeCell ref="A1048:H1048"/>
    <mergeCell ref="K1048:L1048"/>
    <mergeCell ref="A1049:H1049"/>
    <mergeCell ref="K1049:L1049"/>
    <mergeCell ref="I1042:J1042"/>
    <mergeCell ref="K1042:L1042"/>
    <mergeCell ref="I1044:J1044"/>
    <mergeCell ref="K1044:L1044"/>
    <mergeCell ref="I1046:J1046"/>
    <mergeCell ref="K1046:L1046"/>
    <mergeCell ref="K1068:L1068"/>
    <mergeCell ref="K1069:L1069"/>
    <mergeCell ref="A1071:H1071"/>
    <mergeCell ref="K1073:L1073"/>
    <mergeCell ref="A1076:H1076"/>
    <mergeCell ref="K1076:L1076"/>
    <mergeCell ref="A1060:L1060"/>
    <mergeCell ref="A1061:M1061"/>
    <mergeCell ref="A1062:M1062"/>
    <mergeCell ref="I1065:J1065"/>
    <mergeCell ref="A1066:H1066"/>
    <mergeCell ref="I1066:J1066"/>
    <mergeCell ref="K1066:L1066"/>
    <mergeCell ref="A1054:H1054"/>
    <mergeCell ref="K1054:L1054"/>
    <mergeCell ref="K1055:L1055"/>
    <mergeCell ref="K1056:L1056"/>
    <mergeCell ref="K1057:L1057"/>
    <mergeCell ref="A1058:H1058"/>
    <mergeCell ref="K1058:L1058"/>
    <mergeCell ref="A1088:H1088"/>
    <mergeCell ref="K1088:L1088"/>
    <mergeCell ref="I1089:J1089"/>
    <mergeCell ref="K1089:L1089"/>
    <mergeCell ref="I1090:J1090"/>
    <mergeCell ref="K1090:L1090"/>
    <mergeCell ref="K1083:L1083"/>
    <mergeCell ref="A1084:H1084"/>
    <mergeCell ref="K1084:L1084"/>
    <mergeCell ref="K1085:L1085"/>
    <mergeCell ref="K1086:L1086"/>
    <mergeCell ref="K1087:L1087"/>
    <mergeCell ref="A1077:H1077"/>
    <mergeCell ref="K1077:L1077"/>
    <mergeCell ref="A1078:H1078"/>
    <mergeCell ref="K1078:L1078"/>
    <mergeCell ref="K1079:L1079"/>
    <mergeCell ref="K1081:L1081"/>
    <mergeCell ref="K1099:L1099"/>
    <mergeCell ref="A1100:H1100"/>
    <mergeCell ref="K1100:L1100"/>
    <mergeCell ref="K1101:L1101"/>
    <mergeCell ref="A1102:H1102"/>
    <mergeCell ref="K1102:L1102"/>
    <mergeCell ref="A1096:H1096"/>
    <mergeCell ref="K1096:L1096"/>
    <mergeCell ref="A1097:H1097"/>
    <mergeCell ref="K1097:L1097"/>
    <mergeCell ref="A1098:H1098"/>
    <mergeCell ref="K1098:L1098"/>
    <mergeCell ref="I1092:J1092"/>
    <mergeCell ref="K1092:L1092"/>
    <mergeCell ref="I1094:J1094"/>
    <mergeCell ref="K1094:L1094"/>
    <mergeCell ref="I1095:J1095"/>
    <mergeCell ref="K1095:L1095"/>
    <mergeCell ref="K1116:L1116"/>
    <mergeCell ref="K1117:L1117"/>
    <mergeCell ref="A1119:H1119"/>
    <mergeCell ref="K1121:L1121"/>
    <mergeCell ref="A1124:H1124"/>
    <mergeCell ref="K1124:L1124"/>
    <mergeCell ref="A1109:M1109"/>
    <mergeCell ref="A1110:M1110"/>
    <mergeCell ref="I1113:J1113"/>
    <mergeCell ref="A1114:H1114"/>
    <mergeCell ref="I1114:J1114"/>
    <mergeCell ref="K1114:L1114"/>
    <mergeCell ref="K1103:L1103"/>
    <mergeCell ref="K1104:L1104"/>
    <mergeCell ref="K1105:L1105"/>
    <mergeCell ref="A1106:H1106"/>
    <mergeCell ref="K1106:L1106"/>
    <mergeCell ref="A1108:L1108"/>
    <mergeCell ref="A1136:H1136"/>
    <mergeCell ref="K1136:L1136"/>
    <mergeCell ref="I1137:J1137"/>
    <mergeCell ref="K1137:L1137"/>
    <mergeCell ref="I1138:J1138"/>
    <mergeCell ref="K1138:L1138"/>
    <mergeCell ref="K1131:L1131"/>
    <mergeCell ref="A1132:H1132"/>
    <mergeCell ref="K1132:L1132"/>
    <mergeCell ref="K1133:L1133"/>
    <mergeCell ref="K1134:L1134"/>
    <mergeCell ref="K1135:L1135"/>
    <mergeCell ref="A1125:H1125"/>
    <mergeCell ref="K1125:L1125"/>
    <mergeCell ref="A1126:H1126"/>
    <mergeCell ref="K1126:L1126"/>
    <mergeCell ref="K1127:L1127"/>
    <mergeCell ref="K1129:L1129"/>
    <mergeCell ref="K1147:L1147"/>
    <mergeCell ref="A1148:H1148"/>
    <mergeCell ref="K1148:L1148"/>
    <mergeCell ref="K1149:L1149"/>
    <mergeCell ref="A1150:H1150"/>
    <mergeCell ref="K1150:L1150"/>
    <mergeCell ref="A1144:H1144"/>
    <mergeCell ref="K1144:L1144"/>
    <mergeCell ref="A1145:H1145"/>
    <mergeCell ref="K1145:L1145"/>
    <mergeCell ref="A1146:H1146"/>
    <mergeCell ref="K1146:L1146"/>
    <mergeCell ref="I1140:J1140"/>
    <mergeCell ref="K1140:L1140"/>
    <mergeCell ref="I1142:J1142"/>
    <mergeCell ref="K1142:L1142"/>
    <mergeCell ref="I1143:J1143"/>
    <mergeCell ref="K1143:L1143"/>
    <mergeCell ref="K1164:L1164"/>
    <mergeCell ref="K1165:L1165"/>
    <mergeCell ref="A1167:H1167"/>
    <mergeCell ref="K1169:L1169"/>
    <mergeCell ref="A1172:H1172"/>
    <mergeCell ref="K1172:L1172"/>
    <mergeCell ref="A1157:M1157"/>
    <mergeCell ref="A1158:M1158"/>
    <mergeCell ref="I1161:J1161"/>
    <mergeCell ref="A1162:H1162"/>
    <mergeCell ref="I1162:J1162"/>
    <mergeCell ref="K1162:L1162"/>
    <mergeCell ref="K1151:L1151"/>
    <mergeCell ref="K1152:L1152"/>
    <mergeCell ref="K1153:L1153"/>
    <mergeCell ref="A1154:H1154"/>
    <mergeCell ref="K1154:L1154"/>
    <mergeCell ref="A1156:L1156"/>
    <mergeCell ref="I1185:J1185"/>
    <mergeCell ref="K1185:L1185"/>
    <mergeCell ref="I1187:J1187"/>
    <mergeCell ref="K1187:L1187"/>
    <mergeCell ref="I1189:J1189"/>
    <mergeCell ref="K1189:L1189"/>
    <mergeCell ref="K1180:L1180"/>
    <mergeCell ref="K1181:L1181"/>
    <mergeCell ref="K1182:L1182"/>
    <mergeCell ref="A1183:H1183"/>
    <mergeCell ref="K1183:L1183"/>
    <mergeCell ref="I1184:J1184"/>
    <mergeCell ref="K1184:L1184"/>
    <mergeCell ref="A1173:H1173"/>
    <mergeCell ref="K1173:L1173"/>
    <mergeCell ref="K1174:L1174"/>
    <mergeCell ref="K1176:L1176"/>
    <mergeCell ref="K1178:L1178"/>
    <mergeCell ref="A1179:H1179"/>
    <mergeCell ref="K1179:L1179"/>
    <mergeCell ref="K1197:L1197"/>
    <mergeCell ref="K1198:L1198"/>
    <mergeCell ref="A1199:H1199"/>
    <mergeCell ref="K1199:L1199"/>
    <mergeCell ref="A1201:L1201"/>
    <mergeCell ref="A1202:M1202"/>
    <mergeCell ref="A1193:H1193"/>
    <mergeCell ref="K1193:L1193"/>
    <mergeCell ref="K1194:L1194"/>
    <mergeCell ref="A1195:H1195"/>
    <mergeCell ref="K1195:L1195"/>
    <mergeCell ref="K1196:L1196"/>
    <mergeCell ref="I1190:J1190"/>
    <mergeCell ref="K1190:L1190"/>
    <mergeCell ref="A1191:H1191"/>
    <mergeCell ref="K1191:L1191"/>
    <mergeCell ref="A1192:H1192"/>
    <mergeCell ref="K1192:L1192"/>
    <mergeCell ref="A1219:H1219"/>
    <mergeCell ref="K1219:L1219"/>
    <mergeCell ref="K1220:L1220"/>
    <mergeCell ref="K1222:L1222"/>
    <mergeCell ref="K1224:L1224"/>
    <mergeCell ref="A1225:H1225"/>
    <mergeCell ref="K1225:L1225"/>
    <mergeCell ref="K1210:L1210"/>
    <mergeCell ref="A1212:H1212"/>
    <mergeCell ref="K1214:L1214"/>
    <mergeCell ref="A1217:H1217"/>
    <mergeCell ref="K1217:L1217"/>
    <mergeCell ref="A1218:H1218"/>
    <mergeCell ref="K1218:L1218"/>
    <mergeCell ref="A1203:M1203"/>
    <mergeCell ref="I1206:J1206"/>
    <mergeCell ref="A1207:H1207"/>
    <mergeCell ref="I1207:J1207"/>
    <mergeCell ref="K1207:L1207"/>
    <mergeCell ref="K1209:L1209"/>
    <mergeCell ref="I1236:J1236"/>
    <mergeCell ref="K1236:L1236"/>
    <mergeCell ref="A1237:H1237"/>
    <mergeCell ref="K1237:L1237"/>
    <mergeCell ref="A1238:H1238"/>
    <mergeCell ref="K1238:L1238"/>
    <mergeCell ref="I1231:J1231"/>
    <mergeCell ref="K1231:L1231"/>
    <mergeCell ref="I1233:J1233"/>
    <mergeCell ref="K1233:L1233"/>
    <mergeCell ref="I1235:J1235"/>
    <mergeCell ref="K1235:L1235"/>
    <mergeCell ref="K1226:L1226"/>
    <mergeCell ref="K1227:L1227"/>
    <mergeCell ref="K1228:L1228"/>
    <mergeCell ref="A1229:H1229"/>
    <mergeCell ref="K1229:L1229"/>
    <mergeCell ref="I1230:J1230"/>
    <mergeCell ref="K1230:L1230"/>
    <mergeCell ref="A1249:L1249"/>
    <mergeCell ref="A1250:M1250"/>
    <mergeCell ref="A1251:M1251"/>
    <mergeCell ref="I1254:J1254"/>
    <mergeCell ref="A1255:H1255"/>
    <mergeCell ref="I1255:J1255"/>
    <mergeCell ref="K1255:L1255"/>
    <mergeCell ref="A1243:H1243"/>
    <mergeCell ref="K1243:L1243"/>
    <mergeCell ref="K1244:L1244"/>
    <mergeCell ref="K1245:L1245"/>
    <mergeCell ref="K1246:L1246"/>
    <mergeCell ref="A1247:H1247"/>
    <mergeCell ref="K1247:L1247"/>
    <mergeCell ref="A1239:H1239"/>
    <mergeCell ref="K1239:L1239"/>
    <mergeCell ref="K1240:L1240"/>
    <mergeCell ref="A1241:H1241"/>
    <mergeCell ref="K1241:L1241"/>
    <mergeCell ref="K1242:L1242"/>
    <mergeCell ref="I1271:J1271"/>
    <mergeCell ref="K1271:L1271"/>
    <mergeCell ref="I1272:J1272"/>
    <mergeCell ref="K1272:L1272"/>
    <mergeCell ref="A1273:H1273"/>
    <mergeCell ref="K1273:L1273"/>
    <mergeCell ref="I1266:J1266"/>
    <mergeCell ref="K1266:L1266"/>
    <mergeCell ref="I1267:J1267"/>
    <mergeCell ref="K1267:L1267"/>
    <mergeCell ref="I1269:J1269"/>
    <mergeCell ref="K1269:L1269"/>
    <mergeCell ref="K1257:L1257"/>
    <mergeCell ref="K1258:L1258"/>
    <mergeCell ref="A1260:H1260"/>
    <mergeCell ref="K1262:L1262"/>
    <mergeCell ref="A1265:H1265"/>
    <mergeCell ref="K1265:L1265"/>
    <mergeCell ref="A1284:M1284"/>
    <mergeCell ref="A1285:M1285"/>
    <mergeCell ref="I1288:J1288"/>
    <mergeCell ref="A1289:H1289"/>
    <mergeCell ref="I1289:J1289"/>
    <mergeCell ref="K1289:L1289"/>
    <mergeCell ref="K1278:L1278"/>
    <mergeCell ref="K1279:L1279"/>
    <mergeCell ref="K1280:L1280"/>
    <mergeCell ref="A1281:H1281"/>
    <mergeCell ref="K1281:L1281"/>
    <mergeCell ref="A1283:L1283"/>
    <mergeCell ref="A1274:H1274"/>
    <mergeCell ref="K1274:L1274"/>
    <mergeCell ref="A1275:H1275"/>
    <mergeCell ref="K1275:L1275"/>
    <mergeCell ref="K1276:L1276"/>
    <mergeCell ref="A1277:H1277"/>
    <mergeCell ref="K1277:L1277"/>
    <mergeCell ref="I1304:J1304"/>
    <mergeCell ref="K1304:L1304"/>
    <mergeCell ref="I1306:J1306"/>
    <mergeCell ref="K1306:L1306"/>
    <mergeCell ref="I1307:J1307"/>
    <mergeCell ref="K1307:L1307"/>
    <mergeCell ref="A1300:H1300"/>
    <mergeCell ref="K1300:L1300"/>
    <mergeCell ref="I1301:J1301"/>
    <mergeCell ref="K1301:L1301"/>
    <mergeCell ref="I1302:J1302"/>
    <mergeCell ref="K1302:L1302"/>
    <mergeCell ref="K1291:L1291"/>
    <mergeCell ref="K1292:L1292"/>
    <mergeCell ref="A1294:H1294"/>
    <mergeCell ref="K1296:L1296"/>
    <mergeCell ref="A1299:H1299"/>
    <mergeCell ref="K1299:L1299"/>
    <mergeCell ref="A1316:H1316"/>
    <mergeCell ref="K1316:L1316"/>
    <mergeCell ref="A1318:L1318"/>
    <mergeCell ref="A1319:M1319"/>
    <mergeCell ref="A1320:M1320"/>
    <mergeCell ref="I1323:J1323"/>
    <mergeCell ref="K1311:L1311"/>
    <mergeCell ref="A1312:H1312"/>
    <mergeCell ref="K1312:L1312"/>
    <mergeCell ref="K1313:L1313"/>
    <mergeCell ref="K1314:L1314"/>
    <mergeCell ref="K1315:L1315"/>
    <mergeCell ref="A1308:H1308"/>
    <mergeCell ref="K1308:L1308"/>
    <mergeCell ref="A1309:H1309"/>
    <mergeCell ref="K1309:L1309"/>
    <mergeCell ref="A1310:H1310"/>
    <mergeCell ref="K1310:L1310"/>
    <mergeCell ref="I1338:J1338"/>
    <mergeCell ref="K1338:L1338"/>
    <mergeCell ref="I1340:J1340"/>
    <mergeCell ref="K1340:L1340"/>
    <mergeCell ref="I1341:J1341"/>
    <mergeCell ref="K1341:L1341"/>
    <mergeCell ref="K1331:L1331"/>
    <mergeCell ref="A1334:H1334"/>
    <mergeCell ref="K1334:L1334"/>
    <mergeCell ref="I1335:J1335"/>
    <mergeCell ref="K1335:L1335"/>
    <mergeCell ref="I1336:J1336"/>
    <mergeCell ref="K1336:L1336"/>
    <mergeCell ref="A1324:H1324"/>
    <mergeCell ref="I1324:J1324"/>
    <mergeCell ref="K1324:L1324"/>
    <mergeCell ref="K1326:L1326"/>
    <mergeCell ref="K1327:L1327"/>
    <mergeCell ref="A1329:H1329"/>
    <mergeCell ref="A1350:H1350"/>
    <mergeCell ref="K1350:L1350"/>
    <mergeCell ref="A1352:L1352"/>
    <mergeCell ref="A1353:M1353"/>
    <mergeCell ref="A1354:M1354"/>
    <mergeCell ref="I1357:J1357"/>
    <mergeCell ref="K1345:L1345"/>
    <mergeCell ref="A1346:H1346"/>
    <mergeCell ref="K1346:L1346"/>
    <mergeCell ref="K1347:L1347"/>
    <mergeCell ref="K1348:L1348"/>
    <mergeCell ref="K1349:L1349"/>
    <mergeCell ref="A1342:H1342"/>
    <mergeCell ref="K1342:L1342"/>
    <mergeCell ref="A1343:H1343"/>
    <mergeCell ref="K1343:L1343"/>
    <mergeCell ref="A1344:H1344"/>
    <mergeCell ref="K1344:L1344"/>
    <mergeCell ref="K1371:L1371"/>
    <mergeCell ref="K1372:L1372"/>
    <mergeCell ref="K1374:L1374"/>
    <mergeCell ref="K1376:L1376"/>
    <mergeCell ref="A1377:H1377"/>
    <mergeCell ref="K1377:L1377"/>
    <mergeCell ref="K1365:L1365"/>
    <mergeCell ref="A1368:H1368"/>
    <mergeCell ref="K1368:L1368"/>
    <mergeCell ref="A1369:H1369"/>
    <mergeCell ref="K1369:L1369"/>
    <mergeCell ref="K1370:L1370"/>
    <mergeCell ref="A1358:H1358"/>
    <mergeCell ref="I1358:J1358"/>
    <mergeCell ref="K1358:L1358"/>
    <mergeCell ref="K1360:L1360"/>
    <mergeCell ref="K1361:L1361"/>
    <mergeCell ref="A1363:H1363"/>
    <mergeCell ref="I1388:J1388"/>
    <mergeCell ref="K1388:L1388"/>
    <mergeCell ref="I1389:J1389"/>
    <mergeCell ref="K1389:L1389"/>
    <mergeCell ref="A1390:H1390"/>
    <mergeCell ref="K1390:L1390"/>
    <mergeCell ref="I1383:J1383"/>
    <mergeCell ref="K1383:L1383"/>
    <mergeCell ref="I1384:J1384"/>
    <mergeCell ref="K1384:L1384"/>
    <mergeCell ref="I1386:J1386"/>
    <mergeCell ref="K1386:L1386"/>
    <mergeCell ref="K1378:L1378"/>
    <mergeCell ref="K1379:L1379"/>
    <mergeCell ref="K1380:L1380"/>
    <mergeCell ref="K1381:L1381"/>
    <mergeCell ref="A1382:H1382"/>
    <mergeCell ref="K1382:L1382"/>
    <mergeCell ref="A1400:H1400"/>
    <mergeCell ref="K1400:L1400"/>
    <mergeCell ref="A1402:L1402"/>
    <mergeCell ref="A1403:M1403"/>
    <mergeCell ref="A1404:M1404"/>
    <mergeCell ref="I1407:J1407"/>
    <mergeCell ref="K1395:L1395"/>
    <mergeCell ref="A1396:H1396"/>
    <mergeCell ref="K1396:L1396"/>
    <mergeCell ref="K1397:L1397"/>
    <mergeCell ref="K1398:L1398"/>
    <mergeCell ref="K1399:L1399"/>
    <mergeCell ref="A1391:H1391"/>
    <mergeCell ref="K1391:L1391"/>
    <mergeCell ref="A1392:H1392"/>
    <mergeCell ref="K1392:L1392"/>
    <mergeCell ref="K1393:L1393"/>
    <mergeCell ref="A1394:H1394"/>
    <mergeCell ref="K1394:L1394"/>
    <mergeCell ref="I1421:J1421"/>
    <mergeCell ref="K1421:L1421"/>
    <mergeCell ref="I1423:J1423"/>
    <mergeCell ref="K1423:L1423"/>
    <mergeCell ref="I1425:J1425"/>
    <mergeCell ref="K1425:L1425"/>
    <mergeCell ref="K1415:L1415"/>
    <mergeCell ref="A1418:H1418"/>
    <mergeCell ref="K1418:L1418"/>
    <mergeCell ref="A1419:H1419"/>
    <mergeCell ref="K1419:L1419"/>
    <mergeCell ref="I1420:J1420"/>
    <mergeCell ref="K1420:L1420"/>
    <mergeCell ref="A1408:H1408"/>
    <mergeCell ref="I1408:J1408"/>
    <mergeCell ref="K1408:L1408"/>
    <mergeCell ref="K1410:L1410"/>
    <mergeCell ref="K1411:L1411"/>
    <mergeCell ref="A1413:H1413"/>
    <mergeCell ref="A1435:L1435"/>
    <mergeCell ref="A1436:M1436"/>
    <mergeCell ref="A1437:M1437"/>
    <mergeCell ref="I1440:J1440"/>
    <mergeCell ref="A1441:H1441"/>
    <mergeCell ref="I1441:J1441"/>
    <mergeCell ref="K1441:L1441"/>
    <mergeCell ref="A1429:H1429"/>
    <mergeCell ref="K1429:L1429"/>
    <mergeCell ref="K1430:L1430"/>
    <mergeCell ref="K1431:L1431"/>
    <mergeCell ref="K1432:L1432"/>
    <mergeCell ref="A1433:H1433"/>
    <mergeCell ref="K1433:L1433"/>
    <mergeCell ref="I1426:J1426"/>
    <mergeCell ref="K1426:L1426"/>
    <mergeCell ref="A1427:H1427"/>
    <mergeCell ref="K1427:L1427"/>
    <mergeCell ref="A1428:H1428"/>
    <mergeCell ref="K1428:L1428"/>
    <mergeCell ref="K1457:L1457"/>
    <mergeCell ref="K1459:L1459"/>
    <mergeCell ref="A1460:H1460"/>
    <mergeCell ref="K1460:L1460"/>
    <mergeCell ref="K1461:L1461"/>
    <mergeCell ref="K1462:L1462"/>
    <mergeCell ref="A1452:H1452"/>
    <mergeCell ref="K1452:L1452"/>
    <mergeCell ref="A1453:H1453"/>
    <mergeCell ref="K1453:L1453"/>
    <mergeCell ref="K1454:L1454"/>
    <mergeCell ref="K1455:L1455"/>
    <mergeCell ref="K1443:L1443"/>
    <mergeCell ref="K1444:L1444"/>
    <mergeCell ref="A1446:H1446"/>
    <mergeCell ref="K1448:L1448"/>
    <mergeCell ref="A1451:H1451"/>
    <mergeCell ref="K1451:L1451"/>
    <mergeCell ref="A1472:H1472"/>
    <mergeCell ref="K1472:L1472"/>
    <mergeCell ref="A1473:H1473"/>
    <mergeCell ref="K1473:L1473"/>
    <mergeCell ref="A1474:H1474"/>
    <mergeCell ref="K1474:L1474"/>
    <mergeCell ref="I1468:J1468"/>
    <mergeCell ref="K1468:L1468"/>
    <mergeCell ref="I1470:J1470"/>
    <mergeCell ref="K1470:L1470"/>
    <mergeCell ref="I1471:J1471"/>
    <mergeCell ref="K1471:L1471"/>
    <mergeCell ref="K1463:L1463"/>
    <mergeCell ref="A1464:H1464"/>
    <mergeCell ref="K1464:L1464"/>
    <mergeCell ref="I1465:J1465"/>
    <mergeCell ref="K1465:L1465"/>
    <mergeCell ref="I1466:J1466"/>
    <mergeCell ref="K1466:L1466"/>
    <mergeCell ref="A1485:M1485"/>
    <mergeCell ref="A1486:M1486"/>
    <mergeCell ref="I1489:J1489"/>
    <mergeCell ref="A1490:H1490"/>
    <mergeCell ref="I1490:J1490"/>
    <mergeCell ref="K1490:L1490"/>
    <mergeCell ref="K1479:L1479"/>
    <mergeCell ref="K1480:L1480"/>
    <mergeCell ref="K1481:L1481"/>
    <mergeCell ref="A1482:H1482"/>
    <mergeCell ref="K1482:L1482"/>
    <mergeCell ref="A1484:L1484"/>
    <mergeCell ref="K1475:L1475"/>
    <mergeCell ref="A1476:H1476"/>
    <mergeCell ref="K1476:L1476"/>
    <mergeCell ref="K1477:L1477"/>
    <mergeCell ref="A1478:H1478"/>
    <mergeCell ref="K1478:L1478"/>
    <mergeCell ref="K1507:L1507"/>
    <mergeCell ref="A1508:H1508"/>
    <mergeCell ref="K1508:L1508"/>
    <mergeCell ref="K1509:L1509"/>
    <mergeCell ref="K1510:L1510"/>
    <mergeCell ref="K1511:L1511"/>
    <mergeCell ref="A1501:H1501"/>
    <mergeCell ref="K1501:L1501"/>
    <mergeCell ref="A1502:H1502"/>
    <mergeCell ref="K1502:L1502"/>
    <mergeCell ref="K1503:L1503"/>
    <mergeCell ref="K1505:L1505"/>
    <mergeCell ref="K1492:L1492"/>
    <mergeCell ref="K1493:L1493"/>
    <mergeCell ref="A1495:H1495"/>
    <mergeCell ref="K1497:L1497"/>
    <mergeCell ref="A1500:H1500"/>
    <mergeCell ref="K1500:L1500"/>
    <mergeCell ref="A1520:H1520"/>
    <mergeCell ref="K1520:L1520"/>
    <mergeCell ref="A1521:H1521"/>
    <mergeCell ref="K1521:L1521"/>
    <mergeCell ref="A1522:H1522"/>
    <mergeCell ref="K1522:L1522"/>
    <mergeCell ref="I1516:J1516"/>
    <mergeCell ref="K1516:L1516"/>
    <mergeCell ref="I1518:J1518"/>
    <mergeCell ref="K1518:L1518"/>
    <mergeCell ref="I1519:J1519"/>
    <mergeCell ref="K1519:L1519"/>
    <mergeCell ref="A1512:H1512"/>
    <mergeCell ref="K1512:L1512"/>
    <mergeCell ref="I1513:J1513"/>
    <mergeCell ref="K1513:L1513"/>
    <mergeCell ref="I1514:J1514"/>
    <mergeCell ref="K1514:L1514"/>
    <mergeCell ref="A1533:M1533"/>
    <mergeCell ref="A1534:M1534"/>
    <mergeCell ref="I1537:J1537"/>
    <mergeCell ref="A1538:H1538"/>
    <mergeCell ref="I1538:J1538"/>
    <mergeCell ref="K1538:L1538"/>
    <mergeCell ref="K1527:L1527"/>
    <mergeCell ref="K1528:L1528"/>
    <mergeCell ref="K1529:L1529"/>
    <mergeCell ref="A1530:H1530"/>
    <mergeCell ref="K1530:L1530"/>
    <mergeCell ref="A1532:L1532"/>
    <mergeCell ref="K1523:L1523"/>
    <mergeCell ref="A1524:H1524"/>
    <mergeCell ref="K1524:L1524"/>
    <mergeCell ref="K1525:L1525"/>
    <mergeCell ref="A1526:H1526"/>
    <mergeCell ref="K1526:L1526"/>
    <mergeCell ref="I1553:J1553"/>
    <mergeCell ref="K1553:L1553"/>
    <mergeCell ref="I1555:J1555"/>
    <mergeCell ref="K1555:L1555"/>
    <mergeCell ref="I1556:J1556"/>
    <mergeCell ref="K1556:L1556"/>
    <mergeCell ref="A1549:H1549"/>
    <mergeCell ref="K1549:L1549"/>
    <mergeCell ref="I1550:J1550"/>
    <mergeCell ref="K1550:L1550"/>
    <mergeCell ref="I1551:J1551"/>
    <mergeCell ref="K1551:L1551"/>
    <mergeCell ref="K1540:L1540"/>
    <mergeCell ref="K1541:L1541"/>
    <mergeCell ref="A1543:H1543"/>
    <mergeCell ref="K1545:L1545"/>
    <mergeCell ref="A1548:H1548"/>
    <mergeCell ref="K1548:L1548"/>
    <mergeCell ref="K1564:L1564"/>
    <mergeCell ref="K1565:L1565"/>
    <mergeCell ref="K1566:L1566"/>
    <mergeCell ref="A1567:H1567"/>
    <mergeCell ref="K1567:L1567"/>
    <mergeCell ref="A1569:L1569"/>
    <mergeCell ref="K1560:L1560"/>
    <mergeCell ref="A1561:H1561"/>
    <mergeCell ref="K1561:L1561"/>
    <mergeCell ref="K1562:L1562"/>
    <mergeCell ref="A1563:H1563"/>
    <mergeCell ref="K1563:L1563"/>
    <mergeCell ref="A1557:H1557"/>
    <mergeCell ref="K1557:L1557"/>
    <mergeCell ref="A1558:H1558"/>
    <mergeCell ref="K1558:L1558"/>
    <mergeCell ref="A1559:H1559"/>
    <mergeCell ref="K1559:L1559"/>
    <mergeCell ref="A1586:H1586"/>
    <mergeCell ref="K1586:L1586"/>
    <mergeCell ref="A1587:H1587"/>
    <mergeCell ref="K1587:L1587"/>
    <mergeCell ref="K1588:L1588"/>
    <mergeCell ref="K1590:L1590"/>
    <mergeCell ref="K1577:L1577"/>
    <mergeCell ref="K1578:L1578"/>
    <mergeCell ref="A1580:H1580"/>
    <mergeCell ref="K1582:L1582"/>
    <mergeCell ref="A1585:H1585"/>
    <mergeCell ref="K1585:L1585"/>
    <mergeCell ref="A1570:M1570"/>
    <mergeCell ref="A1571:M1571"/>
    <mergeCell ref="I1574:J1574"/>
    <mergeCell ref="A1575:H1575"/>
    <mergeCell ref="I1575:J1575"/>
    <mergeCell ref="K1575:L1575"/>
    <mergeCell ref="I1601:J1601"/>
    <mergeCell ref="K1601:L1601"/>
    <mergeCell ref="I1603:J1603"/>
    <mergeCell ref="K1603:L1603"/>
    <mergeCell ref="I1604:J1604"/>
    <mergeCell ref="K1604:L1604"/>
    <mergeCell ref="A1597:H1597"/>
    <mergeCell ref="K1597:L1597"/>
    <mergeCell ref="I1598:J1598"/>
    <mergeCell ref="K1598:L1598"/>
    <mergeCell ref="I1599:J1599"/>
    <mergeCell ref="K1599:L1599"/>
    <mergeCell ref="K1592:L1592"/>
    <mergeCell ref="A1593:H1593"/>
    <mergeCell ref="K1593:L1593"/>
    <mergeCell ref="K1594:L1594"/>
    <mergeCell ref="K1595:L1595"/>
    <mergeCell ref="K1596:L1596"/>
    <mergeCell ref="K1612:L1612"/>
    <mergeCell ref="K1613:L1613"/>
    <mergeCell ref="K1614:L1614"/>
    <mergeCell ref="A1615:H1615"/>
    <mergeCell ref="K1615:L1615"/>
    <mergeCell ref="A1617:L1617"/>
    <mergeCell ref="K1608:L1608"/>
    <mergeCell ref="A1609:H1609"/>
    <mergeCell ref="K1609:L1609"/>
    <mergeCell ref="K1610:L1610"/>
    <mergeCell ref="A1611:H1611"/>
    <mergeCell ref="K1611:L1611"/>
    <mergeCell ref="A1605:H1605"/>
    <mergeCell ref="K1605:L1605"/>
    <mergeCell ref="A1606:H1606"/>
    <mergeCell ref="K1606:L1606"/>
    <mergeCell ref="A1607:H1607"/>
    <mergeCell ref="K1607:L1607"/>
    <mergeCell ref="A1634:H1634"/>
    <mergeCell ref="K1634:L1634"/>
    <mergeCell ref="A1635:H1635"/>
    <mergeCell ref="K1635:L1635"/>
    <mergeCell ref="K1636:L1636"/>
    <mergeCell ref="K1638:L1638"/>
    <mergeCell ref="K1625:L1625"/>
    <mergeCell ref="K1626:L1626"/>
    <mergeCell ref="A1628:H1628"/>
    <mergeCell ref="K1630:L1630"/>
    <mergeCell ref="A1633:H1633"/>
    <mergeCell ref="K1633:L1633"/>
    <mergeCell ref="A1618:M1618"/>
    <mergeCell ref="A1619:M1619"/>
    <mergeCell ref="I1622:J1622"/>
    <mergeCell ref="A1623:H1623"/>
    <mergeCell ref="I1623:J1623"/>
    <mergeCell ref="K1623:L1623"/>
    <mergeCell ref="I1649:J1649"/>
    <mergeCell ref="K1649:L1649"/>
    <mergeCell ref="I1651:J1651"/>
    <mergeCell ref="K1651:L1651"/>
    <mergeCell ref="I1652:J1652"/>
    <mergeCell ref="K1652:L1652"/>
    <mergeCell ref="A1645:H1645"/>
    <mergeCell ref="K1645:L1645"/>
    <mergeCell ref="I1646:J1646"/>
    <mergeCell ref="K1646:L1646"/>
    <mergeCell ref="I1647:J1647"/>
    <mergeCell ref="K1647:L1647"/>
    <mergeCell ref="K1640:L1640"/>
    <mergeCell ref="A1641:H1641"/>
    <mergeCell ref="K1641:L1641"/>
    <mergeCell ref="K1642:L1642"/>
    <mergeCell ref="K1643:L1643"/>
    <mergeCell ref="K1644:L1644"/>
    <mergeCell ref="K1660:L1660"/>
    <mergeCell ref="K1661:L1661"/>
    <mergeCell ref="K1662:L1662"/>
    <mergeCell ref="A1663:H1663"/>
    <mergeCell ref="K1663:L1663"/>
    <mergeCell ref="A1665:L1665"/>
    <mergeCell ref="K1656:L1656"/>
    <mergeCell ref="A1657:H1657"/>
    <mergeCell ref="K1657:L1657"/>
    <mergeCell ref="K1658:L1658"/>
    <mergeCell ref="A1659:H1659"/>
    <mergeCell ref="K1659:L1659"/>
    <mergeCell ref="A1653:H1653"/>
    <mergeCell ref="K1653:L1653"/>
    <mergeCell ref="A1654:H1654"/>
    <mergeCell ref="K1654:L1654"/>
    <mergeCell ref="A1655:H1655"/>
    <mergeCell ref="K1655:L1655"/>
    <mergeCell ref="A1682:H1682"/>
    <mergeCell ref="K1682:L1682"/>
    <mergeCell ref="K1683:L1683"/>
    <mergeCell ref="K1685:L1685"/>
    <mergeCell ref="K1687:L1687"/>
    <mergeCell ref="A1688:H1688"/>
    <mergeCell ref="K1688:L1688"/>
    <mergeCell ref="K1673:L1673"/>
    <mergeCell ref="K1674:L1674"/>
    <mergeCell ref="A1676:H1676"/>
    <mergeCell ref="K1678:L1678"/>
    <mergeCell ref="A1681:H1681"/>
    <mergeCell ref="K1681:L1681"/>
    <mergeCell ref="A1666:M1666"/>
    <mergeCell ref="A1667:M1667"/>
    <mergeCell ref="I1670:J1670"/>
    <mergeCell ref="A1671:H1671"/>
    <mergeCell ref="I1671:J1671"/>
    <mergeCell ref="K1671:L1671"/>
    <mergeCell ref="I1699:J1699"/>
    <mergeCell ref="K1699:L1699"/>
    <mergeCell ref="A1700:H1700"/>
    <mergeCell ref="K1700:L1700"/>
    <mergeCell ref="A1701:H1701"/>
    <mergeCell ref="K1701:L1701"/>
    <mergeCell ref="I1694:J1694"/>
    <mergeCell ref="K1694:L1694"/>
    <mergeCell ref="I1696:J1696"/>
    <mergeCell ref="K1696:L1696"/>
    <mergeCell ref="I1698:J1698"/>
    <mergeCell ref="K1698:L1698"/>
    <mergeCell ref="K1689:L1689"/>
    <mergeCell ref="K1690:L1690"/>
    <mergeCell ref="K1691:L1691"/>
    <mergeCell ref="A1692:H1692"/>
    <mergeCell ref="K1692:L1692"/>
    <mergeCell ref="I1693:J1693"/>
    <mergeCell ref="K1693:L1693"/>
    <mergeCell ref="K1717:L1717"/>
    <mergeCell ref="K1718:L1718"/>
    <mergeCell ref="A1720:H1720"/>
    <mergeCell ref="K1722:L1722"/>
    <mergeCell ref="A1725:H1725"/>
    <mergeCell ref="K1725:L1725"/>
    <mergeCell ref="A1709:L1709"/>
    <mergeCell ref="A1710:M1710"/>
    <mergeCell ref="A1711:M1711"/>
    <mergeCell ref="I1714:J1714"/>
    <mergeCell ref="A1715:H1715"/>
    <mergeCell ref="I1715:J1715"/>
    <mergeCell ref="K1715:L1715"/>
    <mergeCell ref="A1702:H1702"/>
    <mergeCell ref="K1702:L1702"/>
    <mergeCell ref="K1703:L1703"/>
    <mergeCell ref="K1704:L1704"/>
    <mergeCell ref="K1705:L1705"/>
    <mergeCell ref="A1706:H1706"/>
    <mergeCell ref="K1706:L1706"/>
    <mergeCell ref="I1738:J1738"/>
    <mergeCell ref="K1738:L1738"/>
    <mergeCell ref="I1740:J1740"/>
    <mergeCell ref="K1740:L1740"/>
    <mergeCell ref="I1742:J1742"/>
    <mergeCell ref="K1742:L1742"/>
    <mergeCell ref="K1733:L1733"/>
    <mergeCell ref="K1734:L1734"/>
    <mergeCell ref="K1735:L1735"/>
    <mergeCell ref="A1736:H1736"/>
    <mergeCell ref="K1736:L1736"/>
    <mergeCell ref="I1737:J1737"/>
    <mergeCell ref="K1737:L1737"/>
    <mergeCell ref="A1726:H1726"/>
    <mergeCell ref="K1726:L1726"/>
    <mergeCell ref="K1727:L1727"/>
    <mergeCell ref="K1729:L1729"/>
    <mergeCell ref="K1731:L1731"/>
    <mergeCell ref="A1732:H1732"/>
    <mergeCell ref="K1732:L1732"/>
    <mergeCell ref="A1752:L1752"/>
    <mergeCell ref="A1753:M1753"/>
    <mergeCell ref="A1754:M1754"/>
    <mergeCell ref="I1757:J1757"/>
    <mergeCell ref="A1758:H1758"/>
    <mergeCell ref="I1758:J1758"/>
    <mergeCell ref="K1758:L1758"/>
    <mergeCell ref="A1746:H1746"/>
    <mergeCell ref="K1746:L1746"/>
    <mergeCell ref="K1747:L1747"/>
    <mergeCell ref="K1748:L1748"/>
    <mergeCell ref="K1749:L1749"/>
    <mergeCell ref="A1750:H1750"/>
    <mergeCell ref="K1750:L1750"/>
    <mergeCell ref="I1743:J1743"/>
    <mergeCell ref="K1743:L1743"/>
    <mergeCell ref="A1744:H1744"/>
    <mergeCell ref="K1744:L1744"/>
    <mergeCell ref="A1745:H1745"/>
    <mergeCell ref="K1745:L1745"/>
    <mergeCell ref="K1776:L1776"/>
    <mergeCell ref="K1777:L1777"/>
    <mergeCell ref="K1778:L1778"/>
    <mergeCell ref="A1779:H1779"/>
    <mergeCell ref="K1779:L1779"/>
    <mergeCell ref="I1780:J1780"/>
    <mergeCell ref="K1780:L1780"/>
    <mergeCell ref="A1769:H1769"/>
    <mergeCell ref="K1769:L1769"/>
    <mergeCell ref="K1770:L1770"/>
    <mergeCell ref="K1772:L1772"/>
    <mergeCell ref="K1774:L1774"/>
    <mergeCell ref="A1775:H1775"/>
    <mergeCell ref="K1775:L1775"/>
    <mergeCell ref="K1760:L1760"/>
    <mergeCell ref="K1761:L1761"/>
    <mergeCell ref="A1763:H1763"/>
    <mergeCell ref="K1765:L1765"/>
    <mergeCell ref="A1768:H1768"/>
    <mergeCell ref="K1768:L1768"/>
    <mergeCell ref="A1789:H1789"/>
    <mergeCell ref="K1789:L1789"/>
    <mergeCell ref="A1790:H1790"/>
    <mergeCell ref="K1790:L1790"/>
    <mergeCell ref="A1791:H1791"/>
    <mergeCell ref="K1791:L1791"/>
    <mergeCell ref="I1786:J1786"/>
    <mergeCell ref="K1786:L1786"/>
    <mergeCell ref="A1787:H1787"/>
    <mergeCell ref="K1787:L1787"/>
    <mergeCell ref="A1788:H1788"/>
    <mergeCell ref="K1788:L1788"/>
    <mergeCell ref="I1781:J1781"/>
    <mergeCell ref="K1781:L1781"/>
    <mergeCell ref="I1783:J1783"/>
    <mergeCell ref="K1783:L1783"/>
    <mergeCell ref="I1785:J1785"/>
    <mergeCell ref="K1785:L1785"/>
    <mergeCell ref="K1805:L1805"/>
    <mergeCell ref="K1806:L1806"/>
    <mergeCell ref="A1808:H1808"/>
    <mergeCell ref="K1810:L1810"/>
    <mergeCell ref="A1813:H1813"/>
    <mergeCell ref="K1813:L1813"/>
    <mergeCell ref="A1798:M1798"/>
    <mergeCell ref="A1799:M1799"/>
    <mergeCell ref="I1802:J1802"/>
    <mergeCell ref="A1803:H1803"/>
    <mergeCell ref="I1803:J1803"/>
    <mergeCell ref="K1803:L1803"/>
    <mergeCell ref="K1792:L1792"/>
    <mergeCell ref="K1793:L1793"/>
    <mergeCell ref="K1794:L1794"/>
    <mergeCell ref="A1795:H1795"/>
    <mergeCell ref="K1795:L1795"/>
    <mergeCell ref="A1797:L1797"/>
    <mergeCell ref="I1826:J1826"/>
    <mergeCell ref="K1826:L1826"/>
    <mergeCell ref="I1828:J1828"/>
    <mergeCell ref="K1828:L1828"/>
    <mergeCell ref="I1830:J1830"/>
    <mergeCell ref="K1830:L1830"/>
    <mergeCell ref="K1821:L1821"/>
    <mergeCell ref="K1822:L1822"/>
    <mergeCell ref="K1823:L1823"/>
    <mergeCell ref="A1824:H1824"/>
    <mergeCell ref="K1824:L1824"/>
    <mergeCell ref="I1825:J1825"/>
    <mergeCell ref="K1825:L1825"/>
    <mergeCell ref="A1814:H1814"/>
    <mergeCell ref="K1814:L1814"/>
    <mergeCell ref="K1815:L1815"/>
    <mergeCell ref="K1817:L1817"/>
    <mergeCell ref="K1819:L1819"/>
    <mergeCell ref="A1820:H1820"/>
    <mergeCell ref="K1820:L1820"/>
    <mergeCell ref="A1840:L1840"/>
    <mergeCell ref="A1841:M1841"/>
    <mergeCell ref="A1842:M1842"/>
    <mergeCell ref="I1845:J1845"/>
    <mergeCell ref="A1846:H1846"/>
    <mergeCell ref="I1846:J1846"/>
    <mergeCell ref="K1846:L1846"/>
    <mergeCell ref="A1834:H1834"/>
    <mergeCell ref="K1834:L1834"/>
    <mergeCell ref="K1835:L1835"/>
    <mergeCell ref="K1836:L1836"/>
    <mergeCell ref="K1837:L1837"/>
    <mergeCell ref="A1838:H1838"/>
    <mergeCell ref="K1838:L1838"/>
    <mergeCell ref="I1831:J1831"/>
    <mergeCell ref="K1831:L1831"/>
    <mergeCell ref="A1832:H1832"/>
    <mergeCell ref="K1832:L1832"/>
    <mergeCell ref="A1833:H1833"/>
    <mergeCell ref="K1833:L1833"/>
    <mergeCell ref="K1864:L1864"/>
    <mergeCell ref="K1865:L1865"/>
    <mergeCell ref="K1866:L1866"/>
    <mergeCell ref="A1867:H1867"/>
    <mergeCell ref="K1867:L1867"/>
    <mergeCell ref="I1868:J1868"/>
    <mergeCell ref="K1868:L1868"/>
    <mergeCell ref="A1857:H1857"/>
    <mergeCell ref="K1857:L1857"/>
    <mergeCell ref="K1858:L1858"/>
    <mergeCell ref="K1860:L1860"/>
    <mergeCell ref="K1862:L1862"/>
    <mergeCell ref="A1863:H1863"/>
    <mergeCell ref="K1863:L1863"/>
    <mergeCell ref="K1848:L1848"/>
    <mergeCell ref="K1849:L1849"/>
    <mergeCell ref="A1851:H1851"/>
    <mergeCell ref="K1853:L1853"/>
    <mergeCell ref="A1856:H1856"/>
    <mergeCell ref="K1856:L1856"/>
    <mergeCell ref="A1877:H1877"/>
    <mergeCell ref="K1877:L1877"/>
    <mergeCell ref="K1878:L1878"/>
    <mergeCell ref="K1879:L1879"/>
    <mergeCell ref="K1880:L1880"/>
    <mergeCell ref="A1881:H1881"/>
    <mergeCell ref="K1881:L1881"/>
    <mergeCell ref="I1874:J1874"/>
    <mergeCell ref="K1874:L1874"/>
    <mergeCell ref="A1875:H1875"/>
    <mergeCell ref="K1875:L1875"/>
    <mergeCell ref="A1876:H1876"/>
    <mergeCell ref="K1876:L1876"/>
    <mergeCell ref="I1869:J1869"/>
    <mergeCell ref="K1869:L1869"/>
    <mergeCell ref="I1871:J1871"/>
    <mergeCell ref="K1871:L1871"/>
    <mergeCell ref="I1873:J1873"/>
    <mergeCell ref="K1873:L1873"/>
    <mergeCell ref="A1900:H1900"/>
    <mergeCell ref="K1900:L1900"/>
    <mergeCell ref="K1901:L1901"/>
    <mergeCell ref="K1903:L1903"/>
    <mergeCell ref="K1905:L1905"/>
    <mergeCell ref="A1906:H1906"/>
    <mergeCell ref="K1906:L1906"/>
    <mergeCell ref="K1891:L1891"/>
    <mergeCell ref="K1892:L1892"/>
    <mergeCell ref="A1894:H1894"/>
    <mergeCell ref="K1896:L1896"/>
    <mergeCell ref="A1899:H1899"/>
    <mergeCell ref="K1899:L1899"/>
    <mergeCell ref="A1883:L1883"/>
    <mergeCell ref="A1884:M1884"/>
    <mergeCell ref="A1885:M1885"/>
    <mergeCell ref="I1888:J1888"/>
    <mergeCell ref="A1889:H1889"/>
    <mergeCell ref="I1889:J1889"/>
    <mergeCell ref="K1889:L1889"/>
    <mergeCell ref="I1917:J1917"/>
    <mergeCell ref="K1917:L1917"/>
    <mergeCell ref="A1918:H1918"/>
    <mergeCell ref="K1918:L1918"/>
    <mergeCell ref="A1919:H1919"/>
    <mergeCell ref="K1919:L1919"/>
    <mergeCell ref="I1912:J1912"/>
    <mergeCell ref="K1912:L1912"/>
    <mergeCell ref="I1914:J1914"/>
    <mergeCell ref="K1914:L1914"/>
    <mergeCell ref="I1916:J1916"/>
    <mergeCell ref="K1916:L1916"/>
    <mergeCell ref="K1907:L1907"/>
    <mergeCell ref="K1908:L1908"/>
    <mergeCell ref="K1909:L1909"/>
    <mergeCell ref="A1910:H1910"/>
    <mergeCell ref="K1910:L1910"/>
    <mergeCell ref="I1911:J1911"/>
    <mergeCell ref="K1911:L1911"/>
    <mergeCell ref="K1934:L1934"/>
    <mergeCell ref="K1935:L1935"/>
    <mergeCell ref="A1937:H1937"/>
    <mergeCell ref="K1939:L1939"/>
    <mergeCell ref="A1942:H1942"/>
    <mergeCell ref="K1942:L1942"/>
    <mergeCell ref="A1926:L1926"/>
    <mergeCell ref="A1927:M1927"/>
    <mergeCell ref="A1928:M1928"/>
    <mergeCell ref="I1931:J1931"/>
    <mergeCell ref="A1932:H1932"/>
    <mergeCell ref="I1932:J1932"/>
    <mergeCell ref="K1932:L1932"/>
    <mergeCell ref="A1920:H1920"/>
    <mergeCell ref="K1920:L1920"/>
    <mergeCell ref="K1921:L1921"/>
    <mergeCell ref="K1922:L1922"/>
    <mergeCell ref="K1923:L1923"/>
    <mergeCell ref="A1924:H1924"/>
    <mergeCell ref="K1924:L1924"/>
    <mergeCell ref="A1951:H1951"/>
    <mergeCell ref="K1951:L1951"/>
    <mergeCell ref="A1952:H1952"/>
    <mergeCell ref="K1952:L1952"/>
    <mergeCell ref="A1953:H1953"/>
    <mergeCell ref="K1953:L1953"/>
    <mergeCell ref="I1947:J1947"/>
    <mergeCell ref="K1947:L1947"/>
    <mergeCell ref="I1949:J1949"/>
    <mergeCell ref="K1949:L1949"/>
    <mergeCell ref="I1950:J1950"/>
    <mergeCell ref="K1950:L1950"/>
    <mergeCell ref="A1943:H1943"/>
    <mergeCell ref="K1943:L1943"/>
    <mergeCell ref="I1944:J1944"/>
    <mergeCell ref="K1944:L1944"/>
    <mergeCell ref="I1945:J1945"/>
    <mergeCell ref="K1945:L1945"/>
    <mergeCell ref="A1964:M1964"/>
    <mergeCell ref="A1965:M1965"/>
    <mergeCell ref="I1968:J1968"/>
    <mergeCell ref="A1969:H1969"/>
    <mergeCell ref="I1969:J1969"/>
    <mergeCell ref="K1969:L1969"/>
    <mergeCell ref="K1958:L1958"/>
    <mergeCell ref="K1959:L1959"/>
    <mergeCell ref="K1960:L1960"/>
    <mergeCell ref="A1961:H1961"/>
    <mergeCell ref="K1961:L1961"/>
    <mergeCell ref="A1963:L1963"/>
    <mergeCell ref="K1954:L1954"/>
    <mergeCell ref="A1955:H1955"/>
    <mergeCell ref="K1955:L1955"/>
    <mergeCell ref="K1956:L1956"/>
    <mergeCell ref="A1957:H1957"/>
    <mergeCell ref="K1957:L1957"/>
    <mergeCell ref="A1987:H1987"/>
    <mergeCell ref="K1987:L1987"/>
    <mergeCell ref="K1988:L1988"/>
    <mergeCell ref="K1989:L1989"/>
    <mergeCell ref="K1990:L1990"/>
    <mergeCell ref="A1991:H1991"/>
    <mergeCell ref="K1991:L1991"/>
    <mergeCell ref="A1980:H1980"/>
    <mergeCell ref="K1980:L1980"/>
    <mergeCell ref="K1981:L1981"/>
    <mergeCell ref="K1982:L1982"/>
    <mergeCell ref="K1984:L1984"/>
    <mergeCell ref="K1986:L1986"/>
    <mergeCell ref="K1971:L1971"/>
    <mergeCell ref="K1972:L1972"/>
    <mergeCell ref="A1974:H1974"/>
    <mergeCell ref="K1976:L1976"/>
    <mergeCell ref="A1979:H1979"/>
    <mergeCell ref="K1979:L1979"/>
    <mergeCell ref="A2000:H2000"/>
    <mergeCell ref="K2000:L2000"/>
    <mergeCell ref="A2001:H2001"/>
    <mergeCell ref="K2001:L2001"/>
    <mergeCell ref="K2002:L2002"/>
    <mergeCell ref="A2003:H2003"/>
    <mergeCell ref="K2003:L2003"/>
    <mergeCell ref="I1997:J1997"/>
    <mergeCell ref="K1997:L1997"/>
    <mergeCell ref="I1998:J1998"/>
    <mergeCell ref="K1998:L1998"/>
    <mergeCell ref="A1999:H1999"/>
    <mergeCell ref="K1999:L1999"/>
    <mergeCell ref="I1992:J1992"/>
    <mergeCell ref="K1992:L1992"/>
    <mergeCell ref="I1993:J1993"/>
    <mergeCell ref="K1993:L1993"/>
    <mergeCell ref="I1995:J1995"/>
    <mergeCell ref="K1995:L1995"/>
    <mergeCell ref="K2017:L2017"/>
    <mergeCell ref="K2018:L2018"/>
    <mergeCell ref="A2020:H2020"/>
    <mergeCell ref="K2022:L2022"/>
    <mergeCell ref="A2025:H2025"/>
    <mergeCell ref="K2025:L2025"/>
    <mergeCell ref="A2010:M2010"/>
    <mergeCell ref="A2011:M2011"/>
    <mergeCell ref="I2014:J2014"/>
    <mergeCell ref="A2015:H2015"/>
    <mergeCell ref="I2015:J2015"/>
    <mergeCell ref="K2015:L2015"/>
    <mergeCell ref="K2004:L2004"/>
    <mergeCell ref="K2005:L2005"/>
    <mergeCell ref="K2006:L2006"/>
    <mergeCell ref="A2007:H2007"/>
    <mergeCell ref="K2007:L2007"/>
    <mergeCell ref="A2009:L2009"/>
    <mergeCell ref="A2034:H2034"/>
    <mergeCell ref="K2034:L2034"/>
    <mergeCell ref="A2035:H2035"/>
    <mergeCell ref="K2035:L2035"/>
    <mergeCell ref="K2036:L2036"/>
    <mergeCell ref="A2037:H2037"/>
    <mergeCell ref="K2037:L2037"/>
    <mergeCell ref="I2031:J2031"/>
    <mergeCell ref="K2031:L2031"/>
    <mergeCell ref="I2032:J2032"/>
    <mergeCell ref="K2032:L2032"/>
    <mergeCell ref="A2033:H2033"/>
    <mergeCell ref="K2033:L2033"/>
    <mergeCell ref="I2026:J2026"/>
    <mergeCell ref="K2026:L2026"/>
    <mergeCell ref="I2027:J2027"/>
    <mergeCell ref="K2027:L2027"/>
    <mergeCell ref="I2029:J2029"/>
    <mergeCell ref="K2029:L2029"/>
    <mergeCell ref="K2051:L2051"/>
    <mergeCell ref="K2052:L2052"/>
    <mergeCell ref="A2054:H2054"/>
    <mergeCell ref="K2056:L2056"/>
    <mergeCell ref="A2059:H2059"/>
    <mergeCell ref="K2059:L2059"/>
    <mergeCell ref="A2044:M2044"/>
    <mergeCell ref="A2045:M2045"/>
    <mergeCell ref="I2048:J2048"/>
    <mergeCell ref="A2049:H2049"/>
    <mergeCell ref="I2049:J2049"/>
    <mergeCell ref="K2049:L2049"/>
    <mergeCell ref="K2038:L2038"/>
    <mergeCell ref="K2039:L2039"/>
    <mergeCell ref="K2040:L2040"/>
    <mergeCell ref="A2041:H2041"/>
    <mergeCell ref="K2041:L2041"/>
    <mergeCell ref="A2043:L2043"/>
    <mergeCell ref="A2068:H2068"/>
    <mergeCell ref="K2068:L2068"/>
    <mergeCell ref="A2069:H2069"/>
    <mergeCell ref="K2069:L2069"/>
    <mergeCell ref="K2070:L2070"/>
    <mergeCell ref="A2071:H2071"/>
    <mergeCell ref="K2071:L2071"/>
    <mergeCell ref="I2065:J2065"/>
    <mergeCell ref="K2065:L2065"/>
    <mergeCell ref="I2066:J2066"/>
    <mergeCell ref="K2066:L2066"/>
    <mergeCell ref="A2067:H2067"/>
    <mergeCell ref="K2067:L2067"/>
    <mergeCell ref="I2060:J2060"/>
    <mergeCell ref="K2060:L2060"/>
    <mergeCell ref="I2061:J2061"/>
    <mergeCell ref="K2061:L2061"/>
    <mergeCell ref="I2063:J2063"/>
    <mergeCell ref="K2063:L2063"/>
    <mergeCell ref="K2085:L2085"/>
    <mergeCell ref="K2086:L2086"/>
    <mergeCell ref="A2088:H2088"/>
    <mergeCell ref="K2090:L2090"/>
    <mergeCell ref="A2093:H2093"/>
    <mergeCell ref="K2093:L2093"/>
    <mergeCell ref="A2078:M2078"/>
    <mergeCell ref="A2079:M2079"/>
    <mergeCell ref="I2082:J2082"/>
    <mergeCell ref="A2083:H2083"/>
    <mergeCell ref="I2083:J2083"/>
    <mergeCell ref="K2083:L2083"/>
    <mergeCell ref="K2072:L2072"/>
    <mergeCell ref="K2073:L2073"/>
    <mergeCell ref="K2074:L2074"/>
    <mergeCell ref="A2075:H2075"/>
    <mergeCell ref="K2075:L2075"/>
    <mergeCell ref="A2077:L2077"/>
    <mergeCell ref="A2102:H2102"/>
    <mergeCell ref="K2102:L2102"/>
    <mergeCell ref="A2103:H2103"/>
    <mergeCell ref="K2103:L2103"/>
    <mergeCell ref="K2104:L2104"/>
    <mergeCell ref="A2105:H2105"/>
    <mergeCell ref="K2105:L2105"/>
    <mergeCell ref="I2099:J2099"/>
    <mergeCell ref="K2099:L2099"/>
    <mergeCell ref="I2100:J2100"/>
    <mergeCell ref="K2100:L2100"/>
    <mergeCell ref="A2101:H2101"/>
    <mergeCell ref="K2101:L2101"/>
    <mergeCell ref="I2094:J2094"/>
    <mergeCell ref="K2094:L2094"/>
    <mergeCell ref="I2095:J2095"/>
    <mergeCell ref="K2095:L2095"/>
    <mergeCell ref="I2097:J2097"/>
    <mergeCell ref="K2097:L2097"/>
    <mergeCell ref="K2119:L2119"/>
    <mergeCell ref="K2120:L2120"/>
    <mergeCell ref="A2122:H2122"/>
    <mergeCell ref="K2124:L2124"/>
    <mergeCell ref="A2127:H2127"/>
    <mergeCell ref="K2127:L2127"/>
    <mergeCell ref="A2112:M2112"/>
    <mergeCell ref="A2113:M2113"/>
    <mergeCell ref="I2116:J2116"/>
    <mergeCell ref="A2117:H2117"/>
    <mergeCell ref="I2117:J2117"/>
    <mergeCell ref="K2117:L2117"/>
    <mergeCell ref="K2106:L2106"/>
    <mergeCell ref="K2107:L2107"/>
    <mergeCell ref="K2108:L2108"/>
    <mergeCell ref="A2109:H2109"/>
    <mergeCell ref="K2109:L2109"/>
    <mergeCell ref="A2111:L2111"/>
    <mergeCell ref="A2139:H2139"/>
    <mergeCell ref="K2139:L2139"/>
    <mergeCell ref="I2140:J2140"/>
    <mergeCell ref="K2140:L2140"/>
    <mergeCell ref="I2141:J2141"/>
    <mergeCell ref="K2141:L2141"/>
    <mergeCell ref="K2134:L2134"/>
    <mergeCell ref="A2135:H2135"/>
    <mergeCell ref="K2135:L2135"/>
    <mergeCell ref="K2136:L2136"/>
    <mergeCell ref="K2137:L2137"/>
    <mergeCell ref="K2138:L2138"/>
    <mergeCell ref="A2128:H2128"/>
    <mergeCell ref="K2128:L2128"/>
    <mergeCell ref="A2129:H2129"/>
    <mergeCell ref="K2129:L2129"/>
    <mergeCell ref="K2130:L2130"/>
    <mergeCell ref="K2132:L2132"/>
    <mergeCell ref="K2150:L2150"/>
    <mergeCell ref="A2151:H2151"/>
    <mergeCell ref="K2151:L2151"/>
    <mergeCell ref="K2152:L2152"/>
    <mergeCell ref="A2153:H2153"/>
    <mergeCell ref="K2153:L2153"/>
    <mergeCell ref="A2147:H2147"/>
    <mergeCell ref="K2147:L2147"/>
    <mergeCell ref="A2148:H2148"/>
    <mergeCell ref="K2148:L2148"/>
    <mergeCell ref="A2149:H2149"/>
    <mergeCell ref="K2149:L2149"/>
    <mergeCell ref="I2143:J2143"/>
    <mergeCell ref="K2143:L2143"/>
    <mergeCell ref="I2145:J2145"/>
    <mergeCell ref="K2145:L2145"/>
    <mergeCell ref="I2146:J2146"/>
    <mergeCell ref="K2146:L2146"/>
    <mergeCell ref="K2167:L2167"/>
    <mergeCell ref="K2168:L2168"/>
    <mergeCell ref="A2170:H2170"/>
    <mergeCell ref="K2172:L2172"/>
    <mergeCell ref="A2175:H2175"/>
    <mergeCell ref="K2175:L2175"/>
    <mergeCell ref="A2160:M2160"/>
    <mergeCell ref="A2161:M2161"/>
    <mergeCell ref="I2164:J2164"/>
    <mergeCell ref="A2165:H2165"/>
    <mergeCell ref="I2165:J2165"/>
    <mergeCell ref="K2165:L2165"/>
    <mergeCell ref="K2154:L2154"/>
    <mergeCell ref="K2155:L2155"/>
    <mergeCell ref="K2156:L2156"/>
    <mergeCell ref="A2157:H2157"/>
    <mergeCell ref="K2157:L2157"/>
    <mergeCell ref="A2159:L2159"/>
    <mergeCell ref="K2187:L2187"/>
    <mergeCell ref="K2188:L2188"/>
    <mergeCell ref="K2189:L2189"/>
    <mergeCell ref="A2190:H2190"/>
    <mergeCell ref="K2190:L2190"/>
    <mergeCell ref="I2191:J2191"/>
    <mergeCell ref="K2191:L2191"/>
    <mergeCell ref="K2180:L2180"/>
    <mergeCell ref="K2182:L2182"/>
    <mergeCell ref="K2184:L2184"/>
    <mergeCell ref="A2185:H2185"/>
    <mergeCell ref="K2185:L2185"/>
    <mergeCell ref="K2186:L2186"/>
    <mergeCell ref="A2176:H2176"/>
    <mergeCell ref="K2176:L2176"/>
    <mergeCell ref="A2177:H2177"/>
    <mergeCell ref="K2177:L2177"/>
    <mergeCell ref="K2178:L2178"/>
    <mergeCell ref="K2179:L2179"/>
    <mergeCell ref="A2200:H2200"/>
    <mergeCell ref="K2200:L2200"/>
    <mergeCell ref="K2201:L2201"/>
    <mergeCell ref="A2202:H2202"/>
    <mergeCell ref="K2202:L2202"/>
    <mergeCell ref="K2203:L2203"/>
    <mergeCell ref="I2197:J2197"/>
    <mergeCell ref="K2197:L2197"/>
    <mergeCell ref="A2198:H2198"/>
    <mergeCell ref="K2198:L2198"/>
    <mergeCell ref="A2199:H2199"/>
    <mergeCell ref="K2199:L2199"/>
    <mergeCell ref="I2192:J2192"/>
    <mergeCell ref="K2192:L2192"/>
    <mergeCell ref="I2194:J2194"/>
    <mergeCell ref="K2194:L2194"/>
    <mergeCell ref="I2196:J2196"/>
    <mergeCell ref="K2196:L2196"/>
    <mergeCell ref="K2218:L2218"/>
    <mergeCell ref="K2219:L2219"/>
    <mergeCell ref="A2221:H2221"/>
    <mergeCell ref="K2223:L2223"/>
    <mergeCell ref="A2226:H2226"/>
    <mergeCell ref="K2226:L2226"/>
    <mergeCell ref="A2210:L2210"/>
    <mergeCell ref="A2211:M2211"/>
    <mergeCell ref="A2212:M2212"/>
    <mergeCell ref="I2215:J2215"/>
    <mergeCell ref="A2216:H2216"/>
    <mergeCell ref="I2216:J2216"/>
    <mergeCell ref="K2216:L2216"/>
    <mergeCell ref="A2204:H2204"/>
    <mergeCell ref="K2204:L2204"/>
    <mergeCell ref="K2205:L2205"/>
    <mergeCell ref="K2206:L2206"/>
    <mergeCell ref="K2207:L2207"/>
    <mergeCell ref="A2208:H2208"/>
    <mergeCell ref="K2208:L2208"/>
    <mergeCell ref="K2238:L2238"/>
    <mergeCell ref="K2239:L2239"/>
    <mergeCell ref="K2240:L2240"/>
    <mergeCell ref="A2241:H2241"/>
    <mergeCell ref="K2241:L2241"/>
    <mergeCell ref="I2242:J2242"/>
    <mergeCell ref="K2242:L2242"/>
    <mergeCell ref="K2231:L2231"/>
    <mergeCell ref="K2233:L2233"/>
    <mergeCell ref="K2235:L2235"/>
    <mergeCell ref="A2236:H2236"/>
    <mergeCell ref="K2236:L2236"/>
    <mergeCell ref="K2237:L2237"/>
    <mergeCell ref="A2227:H2227"/>
    <mergeCell ref="K2227:L2227"/>
    <mergeCell ref="A2228:H2228"/>
    <mergeCell ref="K2228:L2228"/>
    <mergeCell ref="K2229:L2229"/>
    <mergeCell ref="K2230:L2230"/>
    <mergeCell ref="A2251:H2251"/>
    <mergeCell ref="K2251:L2251"/>
    <mergeCell ref="K2252:L2252"/>
    <mergeCell ref="A2253:H2253"/>
    <mergeCell ref="K2253:L2253"/>
    <mergeCell ref="K2254:L2254"/>
    <mergeCell ref="I2248:J2248"/>
    <mergeCell ref="K2248:L2248"/>
    <mergeCell ref="A2249:H2249"/>
    <mergeCell ref="K2249:L2249"/>
    <mergeCell ref="A2250:H2250"/>
    <mergeCell ref="K2250:L2250"/>
    <mergeCell ref="I2243:J2243"/>
    <mergeCell ref="K2243:L2243"/>
    <mergeCell ref="I2245:J2245"/>
    <mergeCell ref="K2245:L2245"/>
    <mergeCell ref="I2247:J2247"/>
    <mergeCell ref="K2247:L2247"/>
    <mergeCell ref="K2268:L2268"/>
    <mergeCell ref="K2269:L2269"/>
    <mergeCell ref="A2271:H2271"/>
    <mergeCell ref="K2273:L2273"/>
    <mergeCell ref="A2276:H2276"/>
    <mergeCell ref="K2276:L2276"/>
    <mergeCell ref="A2260:L2260"/>
    <mergeCell ref="A2261:M2261"/>
    <mergeCell ref="A2262:M2262"/>
    <mergeCell ref="I2265:J2265"/>
    <mergeCell ref="A2266:H2266"/>
    <mergeCell ref="I2266:J2266"/>
    <mergeCell ref="K2266:L2266"/>
    <mergeCell ref="A2255:H2255"/>
    <mergeCell ref="K2255:L2255"/>
    <mergeCell ref="K2256:L2256"/>
    <mergeCell ref="K2257:L2257"/>
    <mergeCell ref="A2258:H2258"/>
    <mergeCell ref="K2258:L2258"/>
    <mergeCell ref="K2288:L2288"/>
    <mergeCell ref="K2289:L2289"/>
    <mergeCell ref="K2290:L2290"/>
    <mergeCell ref="A2291:H2291"/>
    <mergeCell ref="K2291:L2291"/>
    <mergeCell ref="I2292:J2292"/>
    <mergeCell ref="K2292:L2292"/>
    <mergeCell ref="K2281:L2281"/>
    <mergeCell ref="K2283:L2283"/>
    <mergeCell ref="K2285:L2285"/>
    <mergeCell ref="A2286:H2286"/>
    <mergeCell ref="K2286:L2286"/>
    <mergeCell ref="K2287:L2287"/>
    <mergeCell ref="A2277:H2277"/>
    <mergeCell ref="K2277:L2277"/>
    <mergeCell ref="A2278:H2278"/>
    <mergeCell ref="K2278:L2278"/>
    <mergeCell ref="K2279:L2279"/>
    <mergeCell ref="K2280:L2280"/>
    <mergeCell ref="A2301:H2301"/>
    <mergeCell ref="K2301:L2301"/>
    <mergeCell ref="K2302:L2302"/>
    <mergeCell ref="A2303:H2303"/>
    <mergeCell ref="K2303:L2303"/>
    <mergeCell ref="K2304:L2304"/>
    <mergeCell ref="I2298:J2298"/>
    <mergeCell ref="K2298:L2298"/>
    <mergeCell ref="A2299:H2299"/>
    <mergeCell ref="K2299:L2299"/>
    <mergeCell ref="A2300:H2300"/>
    <mergeCell ref="K2300:L2300"/>
    <mergeCell ref="I2293:J2293"/>
    <mergeCell ref="K2293:L2293"/>
    <mergeCell ref="I2295:J2295"/>
    <mergeCell ref="K2295:L2295"/>
    <mergeCell ref="I2297:J2297"/>
    <mergeCell ref="K2297:L2297"/>
    <mergeCell ref="K2318:L2318"/>
    <mergeCell ref="K2319:L2319"/>
    <mergeCell ref="A2321:H2321"/>
    <mergeCell ref="K2323:L2323"/>
    <mergeCell ref="A2326:H2326"/>
    <mergeCell ref="K2326:L2326"/>
    <mergeCell ref="A2310:L2310"/>
    <mergeCell ref="A2311:M2311"/>
    <mergeCell ref="A2312:M2312"/>
    <mergeCell ref="I2315:J2315"/>
    <mergeCell ref="A2316:H2316"/>
    <mergeCell ref="I2316:J2316"/>
    <mergeCell ref="K2316:L2316"/>
    <mergeCell ref="A2305:H2305"/>
    <mergeCell ref="K2305:L2305"/>
    <mergeCell ref="K2306:L2306"/>
    <mergeCell ref="K2307:L2307"/>
    <mergeCell ref="A2308:H2308"/>
    <mergeCell ref="K2308:L2308"/>
    <mergeCell ref="K2338:L2338"/>
    <mergeCell ref="A2339:H2339"/>
    <mergeCell ref="K2339:L2339"/>
    <mergeCell ref="I2340:J2340"/>
    <mergeCell ref="K2340:L2340"/>
    <mergeCell ref="I2341:J2341"/>
    <mergeCell ref="K2341:L2341"/>
    <mergeCell ref="K2332:L2332"/>
    <mergeCell ref="K2334:L2334"/>
    <mergeCell ref="A2335:H2335"/>
    <mergeCell ref="K2335:L2335"/>
    <mergeCell ref="K2336:L2336"/>
    <mergeCell ref="K2337:L2337"/>
    <mergeCell ref="A2327:H2327"/>
    <mergeCell ref="K2327:L2327"/>
    <mergeCell ref="A2328:H2328"/>
    <mergeCell ref="K2328:L2328"/>
    <mergeCell ref="K2329:L2329"/>
    <mergeCell ref="K2330:L2330"/>
    <mergeCell ref="K2350:L2350"/>
    <mergeCell ref="A2351:H2351"/>
    <mergeCell ref="K2351:L2351"/>
    <mergeCell ref="K2352:L2352"/>
    <mergeCell ref="A2353:H2353"/>
    <mergeCell ref="K2353:L2353"/>
    <mergeCell ref="A2347:H2347"/>
    <mergeCell ref="K2347:L2347"/>
    <mergeCell ref="A2348:H2348"/>
    <mergeCell ref="K2348:L2348"/>
    <mergeCell ref="A2349:H2349"/>
    <mergeCell ref="K2349:L2349"/>
    <mergeCell ref="I2343:J2343"/>
    <mergeCell ref="K2343:L2343"/>
    <mergeCell ref="I2345:J2345"/>
    <mergeCell ref="K2345:L2345"/>
    <mergeCell ref="I2346:J2346"/>
    <mergeCell ref="K2346:L2346"/>
    <mergeCell ref="K2367:L2367"/>
    <mergeCell ref="K2368:L2368"/>
    <mergeCell ref="A2370:H2370"/>
    <mergeCell ref="K2372:L2372"/>
    <mergeCell ref="A2375:H2375"/>
    <mergeCell ref="K2375:L2375"/>
    <mergeCell ref="A2359:L2359"/>
    <mergeCell ref="A2360:M2360"/>
    <mergeCell ref="A2361:M2361"/>
    <mergeCell ref="I2364:J2364"/>
    <mergeCell ref="A2365:H2365"/>
    <mergeCell ref="I2365:J2365"/>
    <mergeCell ref="K2365:L2365"/>
    <mergeCell ref="A2354:H2354"/>
    <mergeCell ref="K2354:L2354"/>
    <mergeCell ref="K2355:L2355"/>
    <mergeCell ref="K2356:L2356"/>
    <mergeCell ref="A2357:H2357"/>
    <mergeCell ref="K2357:L2357"/>
    <mergeCell ref="K2387:L2387"/>
    <mergeCell ref="K2388:L2388"/>
    <mergeCell ref="K2389:L2389"/>
    <mergeCell ref="A2390:H2390"/>
    <mergeCell ref="K2390:L2390"/>
    <mergeCell ref="I2391:J2391"/>
    <mergeCell ref="K2391:L2391"/>
    <mergeCell ref="K2380:L2380"/>
    <mergeCell ref="K2382:L2382"/>
    <mergeCell ref="K2384:L2384"/>
    <mergeCell ref="A2385:H2385"/>
    <mergeCell ref="K2385:L2385"/>
    <mergeCell ref="K2386:L2386"/>
    <mergeCell ref="A2376:H2376"/>
    <mergeCell ref="K2376:L2376"/>
    <mergeCell ref="A2377:H2377"/>
    <mergeCell ref="K2377:L2377"/>
    <mergeCell ref="K2378:L2378"/>
    <mergeCell ref="K2379:L2379"/>
    <mergeCell ref="A2400:H2400"/>
    <mergeCell ref="K2400:L2400"/>
    <mergeCell ref="K2401:L2401"/>
    <mergeCell ref="A2402:H2402"/>
    <mergeCell ref="K2402:L2402"/>
    <mergeCell ref="K2403:L2403"/>
    <mergeCell ref="I2397:J2397"/>
    <mergeCell ref="K2397:L2397"/>
    <mergeCell ref="A2398:H2398"/>
    <mergeCell ref="K2398:L2398"/>
    <mergeCell ref="A2399:H2399"/>
    <mergeCell ref="K2399:L2399"/>
    <mergeCell ref="I2392:J2392"/>
    <mergeCell ref="K2392:L2392"/>
    <mergeCell ref="I2394:J2394"/>
    <mergeCell ref="K2394:L2394"/>
    <mergeCell ref="I2396:J2396"/>
    <mergeCell ref="K2396:L2396"/>
    <mergeCell ref="I2416:J2416"/>
    <mergeCell ref="A2417:H2417"/>
    <mergeCell ref="I2417:J2417"/>
    <mergeCell ref="K2417:L2417"/>
    <mergeCell ref="K2419:L2419"/>
    <mergeCell ref="K2420:L2420"/>
    <mergeCell ref="K2408:L2408"/>
    <mergeCell ref="A2409:H2409"/>
    <mergeCell ref="K2409:L2409"/>
    <mergeCell ref="A2411:L2411"/>
    <mergeCell ref="A2412:M2412"/>
    <mergeCell ref="A2413:M2413"/>
    <mergeCell ref="A2404:H2404"/>
    <mergeCell ref="K2404:L2404"/>
    <mergeCell ref="A2405:H2405"/>
    <mergeCell ref="K2405:L2405"/>
    <mergeCell ref="K2406:L2406"/>
    <mergeCell ref="K2407:L2407"/>
    <mergeCell ref="K2436:L2436"/>
    <mergeCell ref="K2437:L2437"/>
    <mergeCell ref="A2438:H2438"/>
    <mergeCell ref="K2438:L2438"/>
    <mergeCell ref="I2439:J2439"/>
    <mergeCell ref="K2439:L2439"/>
    <mergeCell ref="K2429:L2429"/>
    <mergeCell ref="K2431:L2431"/>
    <mergeCell ref="K2433:L2433"/>
    <mergeCell ref="A2434:H2434"/>
    <mergeCell ref="K2434:L2434"/>
    <mergeCell ref="K2435:L2435"/>
    <mergeCell ref="A2422:H2422"/>
    <mergeCell ref="K2424:L2424"/>
    <mergeCell ref="A2427:H2427"/>
    <mergeCell ref="K2427:L2427"/>
    <mergeCell ref="A2428:H2428"/>
    <mergeCell ref="K2428:L2428"/>
    <mergeCell ref="A2451:H2451"/>
    <mergeCell ref="K2451:L2451"/>
    <mergeCell ref="A2452:H2452"/>
    <mergeCell ref="K2452:L2452"/>
    <mergeCell ref="A2448:H2448"/>
    <mergeCell ref="K2448:L2448"/>
    <mergeCell ref="A2449:H2449"/>
    <mergeCell ref="K2449:L2449"/>
    <mergeCell ref="A2450:H2450"/>
    <mergeCell ref="K2450:L2450"/>
    <mergeCell ref="I2445:J2445"/>
    <mergeCell ref="K2445:L2445"/>
    <mergeCell ref="A2446:H2446"/>
    <mergeCell ref="K2446:L2446"/>
    <mergeCell ref="A2447:H2447"/>
    <mergeCell ref="K2447:L2447"/>
    <mergeCell ref="I2440:J2440"/>
    <mergeCell ref="K2440:L2440"/>
    <mergeCell ref="I2442:J2442"/>
    <mergeCell ref="K2442:L2442"/>
    <mergeCell ref="I2444:J2444"/>
    <mergeCell ref="K2444:L244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66"/>
  <sheetViews>
    <sheetView workbookViewId="0">
      <selection activeCell="P34" sqref="P34"/>
    </sheetView>
  </sheetViews>
  <sheetFormatPr defaultRowHeight="15"/>
  <cols>
    <col min="7" max="7" width="9.140625" customWidth="1"/>
    <col min="8" max="8" width="4.7109375" customWidth="1"/>
    <col min="10" max="10" width="9.85546875" customWidth="1"/>
    <col min="12" max="12" width="9.140625" customWidth="1"/>
    <col min="13" max="13" width="14.5703125" customWidth="1"/>
  </cols>
  <sheetData>
    <row r="1" spans="1:13" ht="15.75">
      <c r="A1" s="601" t="s">
        <v>0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327"/>
    </row>
    <row r="2" spans="1:13" ht="15.75">
      <c r="A2" s="600" t="s">
        <v>353</v>
      </c>
      <c r="B2" s="600"/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327"/>
    </row>
    <row r="3" spans="1:13" ht="15.75">
      <c r="A3" s="370"/>
      <c r="B3" s="370"/>
      <c r="C3" s="370"/>
      <c r="D3" s="370"/>
      <c r="E3" s="370"/>
      <c r="F3" s="370" t="s">
        <v>495</v>
      </c>
      <c r="G3" s="370"/>
      <c r="H3" s="370"/>
      <c r="I3" s="370"/>
      <c r="J3" s="370"/>
      <c r="K3" s="370"/>
      <c r="L3" s="370"/>
      <c r="M3" s="327"/>
    </row>
    <row r="4" spans="1:13">
      <c r="A4" s="329"/>
      <c r="B4" s="328"/>
      <c r="C4" s="602" t="s">
        <v>351</v>
      </c>
      <c r="D4" s="602"/>
      <c r="E4" s="602"/>
      <c r="F4" s="328"/>
      <c r="G4" s="328"/>
      <c r="H4" s="368"/>
      <c r="I4" s="590" t="s">
        <v>3</v>
      </c>
      <c r="J4" s="591"/>
      <c r="K4" s="592" t="s">
        <v>4</v>
      </c>
      <c r="L4" s="593"/>
      <c r="M4" s="382"/>
    </row>
    <row r="5" spans="1:13">
      <c r="A5" s="381"/>
      <c r="B5" s="355"/>
      <c r="C5" s="355"/>
      <c r="D5" s="355"/>
      <c r="E5" s="355"/>
      <c r="F5" s="355"/>
      <c r="G5" s="355"/>
      <c r="H5" s="356"/>
      <c r="I5" s="295"/>
      <c r="J5" s="294"/>
      <c r="K5" s="594" t="s">
        <v>5</v>
      </c>
      <c r="L5" s="595"/>
      <c r="M5" s="380" t="s">
        <v>6</v>
      </c>
    </row>
    <row r="6" spans="1:13">
      <c r="A6" s="381"/>
      <c r="B6" s="355"/>
      <c r="C6" s="355"/>
      <c r="D6" s="355"/>
      <c r="E6" s="355"/>
      <c r="F6" s="355"/>
      <c r="G6" s="355"/>
      <c r="H6" s="356"/>
      <c r="I6" s="598" t="s">
        <v>7</v>
      </c>
      <c r="J6" s="599"/>
      <c r="K6" s="623" t="s">
        <v>8</v>
      </c>
      <c r="L6" s="624"/>
      <c r="M6" s="380" t="s">
        <v>9</v>
      </c>
    </row>
    <row r="7" spans="1:13" ht="16.5" thickBot="1">
      <c r="A7" s="379"/>
      <c r="B7" s="351"/>
      <c r="C7" s="351"/>
      <c r="D7" s="351"/>
      <c r="E7" s="351"/>
      <c r="F7" s="351"/>
      <c r="G7" s="351"/>
      <c r="H7" s="350"/>
      <c r="I7" s="631">
        <v>677.4</v>
      </c>
      <c r="J7" s="632"/>
      <c r="K7" s="633"/>
      <c r="L7" s="634"/>
      <c r="M7" s="378"/>
    </row>
    <row r="8" spans="1:13">
      <c r="A8" s="367" t="s">
        <v>350</v>
      </c>
      <c r="B8" s="344"/>
      <c r="C8" s="344"/>
      <c r="D8" s="344"/>
      <c r="E8" s="344"/>
      <c r="F8" s="344"/>
      <c r="G8" s="344"/>
      <c r="H8" s="377"/>
      <c r="I8" s="341"/>
      <c r="J8" s="340"/>
      <c r="K8" s="635">
        <f>K11+K14</f>
        <v>6.17</v>
      </c>
      <c r="L8" s="628"/>
      <c r="M8" s="286">
        <f>K8*12*I7</f>
        <v>50154.695999999996</v>
      </c>
    </row>
    <row r="9" spans="1:13">
      <c r="A9" s="376" t="s">
        <v>349</v>
      </c>
      <c r="B9" s="375"/>
      <c r="C9" s="375"/>
      <c r="D9" s="375"/>
      <c r="E9" s="375"/>
      <c r="F9" s="375"/>
      <c r="G9" s="375"/>
      <c r="H9" s="374"/>
      <c r="I9" s="295"/>
      <c r="J9" s="294"/>
      <c r="K9" s="293"/>
      <c r="L9" s="292"/>
      <c r="M9" s="373"/>
    </row>
    <row r="10" spans="1:13" ht="15.75" thickBot="1">
      <c r="A10" s="363" t="s">
        <v>348</v>
      </c>
      <c r="B10" s="372"/>
      <c r="C10" s="372"/>
      <c r="D10" s="372"/>
      <c r="E10" s="372"/>
      <c r="F10" s="372"/>
      <c r="G10" s="372"/>
      <c r="H10" s="371"/>
      <c r="I10" s="336"/>
      <c r="J10" s="282"/>
      <c r="K10" s="281"/>
      <c r="L10" s="280"/>
      <c r="M10" s="279"/>
    </row>
    <row r="11" spans="1:13">
      <c r="A11" s="323" t="s">
        <v>347</v>
      </c>
      <c r="B11" s="331"/>
      <c r="C11" s="331"/>
      <c r="D11" s="331"/>
      <c r="E11" s="331"/>
      <c r="F11" s="331"/>
      <c r="G11" s="331"/>
      <c r="H11" s="357"/>
      <c r="I11" s="596" t="s">
        <v>19</v>
      </c>
      <c r="J11" s="597"/>
      <c r="K11" s="629">
        <v>3.7</v>
      </c>
      <c r="L11" s="630"/>
      <c r="M11" s="291">
        <f>K11*12*I7</f>
        <v>30076.560000000001</v>
      </c>
    </row>
    <row r="12" spans="1:13">
      <c r="A12" s="301" t="s">
        <v>338</v>
      </c>
      <c r="B12" s="355"/>
      <c r="C12" s="355"/>
      <c r="D12" s="355"/>
      <c r="E12" s="355"/>
      <c r="F12" s="355"/>
      <c r="G12" s="355"/>
      <c r="H12" s="356"/>
      <c r="I12" s="598" t="s">
        <v>328</v>
      </c>
      <c r="J12" s="599"/>
      <c r="K12" s="327"/>
      <c r="L12" s="292"/>
      <c r="M12" s="291"/>
    </row>
    <row r="13" spans="1:13">
      <c r="A13" s="323" t="s">
        <v>337</v>
      </c>
      <c r="B13" s="331"/>
      <c r="C13" s="331"/>
      <c r="D13" s="331"/>
      <c r="E13" s="331"/>
      <c r="F13" s="331"/>
      <c r="G13" s="331"/>
      <c r="H13" s="357"/>
      <c r="I13" s="596"/>
      <c r="J13" s="597"/>
      <c r="K13" s="327"/>
      <c r="L13" s="292"/>
      <c r="M13" s="291"/>
    </row>
    <row r="14" spans="1:13">
      <c r="A14" s="323" t="s">
        <v>346</v>
      </c>
      <c r="B14" s="331"/>
      <c r="C14" s="331"/>
      <c r="D14" s="331"/>
      <c r="E14" s="331"/>
      <c r="F14" s="331"/>
      <c r="G14" s="331"/>
      <c r="H14" s="357"/>
      <c r="I14" s="608" t="s">
        <v>35</v>
      </c>
      <c r="J14" s="609"/>
      <c r="K14" s="625">
        <v>2.4700000000000002</v>
      </c>
      <c r="L14" s="626"/>
      <c r="M14" s="291">
        <f>K14*12*I7</f>
        <v>20078.135999999999</v>
      </c>
    </row>
    <row r="15" spans="1:13" ht="15.75">
      <c r="A15" s="320" t="s">
        <v>345</v>
      </c>
      <c r="B15" s="354"/>
      <c r="C15" s="354"/>
      <c r="D15" s="354"/>
      <c r="E15" s="354"/>
      <c r="F15" s="354"/>
      <c r="G15" s="354"/>
      <c r="H15" s="353"/>
      <c r="I15" s="598" t="s">
        <v>328</v>
      </c>
      <c r="J15" s="599"/>
      <c r="K15" s="370"/>
      <c r="L15" s="369"/>
      <c r="M15" s="291"/>
    </row>
    <row r="16" spans="1:13">
      <c r="A16" s="313" t="s">
        <v>344</v>
      </c>
      <c r="B16" s="328"/>
      <c r="C16" s="328"/>
      <c r="D16" s="328"/>
      <c r="E16" s="328"/>
      <c r="F16" s="328"/>
      <c r="G16" s="328"/>
      <c r="H16" s="368"/>
      <c r="I16" s="598"/>
      <c r="J16" s="599"/>
      <c r="K16" s="352"/>
      <c r="L16" s="292"/>
      <c r="M16" s="291"/>
    </row>
    <row r="17" spans="1:13" ht="15.75" thickBot="1">
      <c r="A17" s="323" t="s">
        <v>343</v>
      </c>
      <c r="B17" s="322"/>
      <c r="C17" s="322"/>
      <c r="D17" s="322"/>
      <c r="E17" s="322"/>
      <c r="F17" s="322"/>
      <c r="G17" s="322"/>
      <c r="H17" s="321"/>
      <c r="I17" s="334"/>
      <c r="J17" s="333"/>
      <c r="K17" s="636"/>
      <c r="L17" s="637"/>
      <c r="M17" s="291"/>
    </row>
    <row r="18" spans="1:13">
      <c r="A18" s="367" t="s">
        <v>342</v>
      </c>
      <c r="B18" s="366"/>
      <c r="C18" s="366"/>
      <c r="D18" s="366"/>
      <c r="E18" s="366"/>
      <c r="F18" s="366"/>
      <c r="G18" s="366"/>
      <c r="H18" s="365"/>
      <c r="I18" s="341"/>
      <c r="J18" s="364"/>
      <c r="K18" s="627">
        <f>K20+K25+K28</f>
        <v>5.05</v>
      </c>
      <c r="L18" s="628"/>
      <c r="M18" s="286">
        <f>K18*12*I7</f>
        <v>41050.439999999995</v>
      </c>
    </row>
    <row r="19" spans="1:13" ht="15.75" thickBot="1">
      <c r="A19" s="363" t="s">
        <v>341</v>
      </c>
      <c r="B19" s="362"/>
      <c r="C19" s="362"/>
      <c r="D19" s="362"/>
      <c r="E19" s="362"/>
      <c r="F19" s="362"/>
      <c r="G19" s="362"/>
      <c r="H19" s="361"/>
      <c r="I19" s="336"/>
      <c r="J19" s="360"/>
      <c r="K19" s="281"/>
      <c r="L19" s="280"/>
      <c r="M19" s="279"/>
    </row>
    <row r="20" spans="1:13">
      <c r="A20" s="301" t="s">
        <v>340</v>
      </c>
      <c r="B20" s="300"/>
      <c r="C20" s="300"/>
      <c r="D20" s="300"/>
      <c r="E20" s="300"/>
      <c r="F20" s="300"/>
      <c r="G20" s="300"/>
      <c r="H20" s="298"/>
      <c r="I20" s="598" t="s">
        <v>19</v>
      </c>
      <c r="J20" s="599"/>
      <c r="K20" s="629">
        <v>2.5299999999999998</v>
      </c>
      <c r="L20" s="630"/>
      <c r="M20" s="291">
        <f>K20*12*I7</f>
        <v>20565.863999999998</v>
      </c>
    </row>
    <row r="21" spans="1:13">
      <c r="A21" s="323" t="s">
        <v>339</v>
      </c>
      <c r="B21" s="322"/>
      <c r="C21" s="322"/>
      <c r="D21" s="322"/>
      <c r="E21" s="322"/>
      <c r="F21" s="322"/>
      <c r="G21" s="322"/>
      <c r="H21" s="321"/>
      <c r="I21" s="391"/>
      <c r="J21" s="392"/>
      <c r="K21" s="327"/>
      <c r="L21" s="292"/>
      <c r="M21" s="291"/>
    </row>
    <row r="22" spans="1:13">
      <c r="A22" s="301" t="s">
        <v>338</v>
      </c>
      <c r="B22" s="355"/>
      <c r="C22" s="355"/>
      <c r="D22" s="355"/>
      <c r="E22" s="355"/>
      <c r="F22" s="355"/>
      <c r="G22" s="355"/>
      <c r="H22" s="356"/>
      <c r="I22" s="598" t="s">
        <v>328</v>
      </c>
      <c r="J22" s="599"/>
      <c r="K22" s="327"/>
      <c r="L22" s="292"/>
      <c r="M22" s="291"/>
    </row>
    <row r="23" spans="1:13">
      <c r="A23" s="323" t="s">
        <v>337</v>
      </c>
      <c r="B23" s="331"/>
      <c r="C23" s="331"/>
      <c r="D23" s="331"/>
      <c r="E23" s="331"/>
      <c r="F23" s="331"/>
      <c r="G23" s="331"/>
      <c r="H23" s="357"/>
      <c r="I23" s="596"/>
      <c r="J23" s="597"/>
      <c r="K23" s="327"/>
      <c r="L23" s="292"/>
      <c r="M23" s="291"/>
    </row>
    <row r="24" spans="1:13">
      <c r="A24" s="320" t="s">
        <v>336</v>
      </c>
      <c r="B24" s="354"/>
      <c r="C24" s="353"/>
      <c r="D24" s="355"/>
      <c r="E24" s="355"/>
      <c r="F24" s="355"/>
      <c r="G24" s="355"/>
      <c r="H24" s="356"/>
      <c r="I24" s="598" t="s">
        <v>328</v>
      </c>
      <c r="J24" s="599"/>
      <c r="K24" s="327"/>
      <c r="L24" s="292"/>
      <c r="M24" s="291"/>
    </row>
    <row r="25" spans="1:13">
      <c r="A25" s="301" t="s">
        <v>335</v>
      </c>
      <c r="B25" s="355"/>
      <c r="C25" s="355"/>
      <c r="D25" s="354"/>
      <c r="E25" s="354"/>
      <c r="F25" s="354"/>
      <c r="G25" s="354"/>
      <c r="H25" s="353"/>
      <c r="I25" s="608" t="s">
        <v>35</v>
      </c>
      <c r="J25" s="609"/>
      <c r="K25" s="625">
        <v>1.1200000000000001</v>
      </c>
      <c r="L25" s="626"/>
      <c r="M25" s="291">
        <f>K25*12*I7</f>
        <v>9104.2560000000012</v>
      </c>
    </row>
    <row r="26" spans="1:13">
      <c r="A26" s="313" t="s">
        <v>334</v>
      </c>
      <c r="B26" s="312"/>
      <c r="C26" s="312"/>
      <c r="D26" s="312"/>
      <c r="E26" s="312"/>
      <c r="F26" s="312"/>
      <c r="G26" s="312"/>
      <c r="H26" s="311"/>
      <c r="I26" s="590" t="s">
        <v>333</v>
      </c>
      <c r="J26" s="591"/>
      <c r="K26" s="327"/>
      <c r="L26" s="292"/>
      <c r="M26" s="291"/>
    </row>
    <row r="27" spans="1:13">
      <c r="A27" s="323"/>
      <c r="B27" s="322"/>
      <c r="C27" s="322"/>
      <c r="D27" s="322"/>
      <c r="E27" s="322"/>
      <c r="F27" s="322"/>
      <c r="G27" s="322"/>
      <c r="H27" s="321"/>
      <c r="I27" s="334" t="s">
        <v>332</v>
      </c>
      <c r="J27" s="333"/>
      <c r="K27" s="352"/>
      <c r="L27" s="292"/>
      <c r="M27" s="291"/>
    </row>
    <row r="28" spans="1:13">
      <c r="A28" s="313" t="s">
        <v>331</v>
      </c>
      <c r="B28" s="312"/>
      <c r="C28" s="312"/>
      <c r="D28" s="312"/>
      <c r="E28" s="312"/>
      <c r="F28" s="312"/>
      <c r="G28" s="312"/>
      <c r="H28" s="311"/>
      <c r="I28" s="590" t="s">
        <v>35</v>
      </c>
      <c r="J28" s="591"/>
      <c r="K28" s="625">
        <v>1.4</v>
      </c>
      <c r="L28" s="626"/>
      <c r="M28" s="291">
        <f>K28*12*I7</f>
        <v>11380.319999999998</v>
      </c>
    </row>
    <row r="29" spans="1:13">
      <c r="A29" s="323" t="s">
        <v>330</v>
      </c>
      <c r="B29" s="322"/>
      <c r="C29" s="322"/>
      <c r="D29" s="322"/>
      <c r="E29" s="322"/>
      <c r="F29" s="322"/>
      <c r="G29" s="322"/>
      <c r="H29" s="321"/>
      <c r="I29" s="334"/>
      <c r="J29" s="333"/>
      <c r="K29" s="327"/>
      <c r="L29" s="292"/>
      <c r="M29" s="291"/>
    </row>
    <row r="30" spans="1:13">
      <c r="A30" s="313" t="s">
        <v>329</v>
      </c>
      <c r="B30" s="312"/>
      <c r="C30" s="312"/>
      <c r="D30" s="312"/>
      <c r="E30" s="312"/>
      <c r="F30" s="312"/>
      <c r="G30" s="312"/>
      <c r="H30" s="311"/>
      <c r="I30" s="598" t="s">
        <v>328</v>
      </c>
      <c r="J30" s="599"/>
      <c r="K30" s="327"/>
      <c r="L30" s="292"/>
      <c r="M30" s="291"/>
    </row>
    <row r="31" spans="1:13">
      <c r="A31" s="313" t="s">
        <v>327</v>
      </c>
      <c r="B31" s="312"/>
      <c r="C31" s="312"/>
      <c r="D31" s="312"/>
      <c r="E31" s="312"/>
      <c r="F31" s="312"/>
      <c r="G31" s="312"/>
      <c r="H31" s="311"/>
      <c r="I31" s="590" t="s">
        <v>326</v>
      </c>
      <c r="J31" s="591"/>
      <c r="K31" s="351"/>
      <c r="L31" s="350"/>
      <c r="M31" s="349"/>
    </row>
    <row r="32" spans="1:13" ht="15.75" thickBot="1">
      <c r="A32" s="323"/>
      <c r="B32" s="322"/>
      <c r="C32" s="322"/>
      <c r="D32" s="322"/>
      <c r="E32" s="322"/>
      <c r="F32" s="322"/>
      <c r="G32" s="322"/>
      <c r="H32" s="321"/>
      <c r="I32" s="606" t="s">
        <v>325</v>
      </c>
      <c r="J32" s="607"/>
      <c r="K32" s="348"/>
      <c r="L32" s="347"/>
      <c r="M32" s="346"/>
    </row>
    <row r="33" spans="1:13">
      <c r="A33" s="345" t="s">
        <v>324</v>
      </c>
      <c r="B33" s="344"/>
      <c r="C33" s="344"/>
      <c r="D33" s="344"/>
      <c r="E33" s="344"/>
      <c r="F33" s="344"/>
      <c r="G33" s="343"/>
      <c r="H33" s="342"/>
      <c r="I33" s="341"/>
      <c r="J33" s="340"/>
      <c r="K33" s="648">
        <f>K35+K42+K50+K54+K55+K59</f>
        <v>22.68</v>
      </c>
      <c r="L33" s="628"/>
      <c r="M33" s="286">
        <f>M35+M42+M50+M54+M55+M59</f>
        <v>184361.18400000001</v>
      </c>
    </row>
    <row r="34" spans="1:13" ht="15.75" thickBot="1">
      <c r="A34" s="339"/>
      <c r="B34" s="338"/>
      <c r="C34" s="338"/>
      <c r="D34" s="338"/>
      <c r="E34" s="338"/>
      <c r="F34" s="338"/>
      <c r="G34" s="338"/>
      <c r="H34" s="337"/>
      <c r="I34" s="336"/>
      <c r="J34" s="282"/>
      <c r="K34" s="281"/>
      <c r="L34" s="280"/>
      <c r="M34" s="279"/>
    </row>
    <row r="35" spans="1:13" ht="15.75" thickBot="1">
      <c r="A35" s="603" t="s">
        <v>323</v>
      </c>
      <c r="B35" s="604"/>
      <c r="C35" s="604"/>
      <c r="D35" s="604"/>
      <c r="E35" s="604"/>
      <c r="F35" s="604"/>
      <c r="G35" s="604"/>
      <c r="H35" s="605"/>
      <c r="I35" s="305"/>
      <c r="J35" s="304"/>
      <c r="K35" s="646">
        <f>K36+K37+K38+K40+K41</f>
        <v>4.67</v>
      </c>
      <c r="L35" s="647"/>
      <c r="M35" s="303">
        <f>K35*12*I7</f>
        <v>37961.495999999999</v>
      </c>
    </row>
    <row r="36" spans="1:13">
      <c r="A36" s="323" t="s">
        <v>322</v>
      </c>
      <c r="B36" s="322"/>
      <c r="C36" s="322"/>
      <c r="D36" s="322"/>
      <c r="E36" s="322"/>
      <c r="F36" s="322"/>
      <c r="G36" s="322"/>
      <c r="H36" s="321"/>
      <c r="I36" s="596" t="s">
        <v>321</v>
      </c>
      <c r="J36" s="597"/>
      <c r="K36" s="629">
        <v>0.63</v>
      </c>
      <c r="L36" s="630"/>
      <c r="M36" s="291">
        <f>K36*12*I7</f>
        <v>5121.1440000000002</v>
      </c>
    </row>
    <row r="37" spans="1:13">
      <c r="A37" s="320" t="s">
        <v>320</v>
      </c>
      <c r="B37" s="319"/>
      <c r="C37" s="319"/>
      <c r="D37" s="319"/>
      <c r="E37" s="319"/>
      <c r="F37" s="319"/>
      <c r="G37" s="319"/>
      <c r="H37" s="318"/>
      <c r="I37" s="608" t="s">
        <v>57</v>
      </c>
      <c r="J37" s="609"/>
      <c r="K37" s="625">
        <v>1.48</v>
      </c>
      <c r="L37" s="626"/>
      <c r="M37" s="291">
        <f>K37*12*I7</f>
        <v>12030.623999999998</v>
      </c>
    </row>
    <row r="38" spans="1:13">
      <c r="A38" s="313" t="s">
        <v>319</v>
      </c>
      <c r="B38" s="312"/>
      <c r="C38" s="312"/>
      <c r="D38" s="312"/>
      <c r="E38" s="312"/>
      <c r="F38" s="312"/>
      <c r="G38" s="312"/>
      <c r="H38" s="311"/>
      <c r="I38" s="590" t="s">
        <v>35</v>
      </c>
      <c r="J38" s="591"/>
      <c r="K38" s="625">
        <v>0.17</v>
      </c>
      <c r="L38" s="626"/>
      <c r="M38" s="291">
        <f>K38*12*I7</f>
        <v>1381.896</v>
      </c>
    </row>
    <row r="39" spans="1:13">
      <c r="A39" s="335" t="s">
        <v>318</v>
      </c>
      <c r="B39" s="331"/>
      <c r="C39" s="331"/>
      <c r="D39" s="331"/>
      <c r="E39" s="322"/>
      <c r="F39" s="322"/>
      <c r="G39" s="322"/>
      <c r="H39" s="321"/>
      <c r="I39" s="334"/>
      <c r="J39" s="333"/>
      <c r="K39" s="293"/>
      <c r="L39" s="292"/>
      <c r="M39" s="291"/>
    </row>
    <row r="40" spans="1:13">
      <c r="A40" s="320" t="s">
        <v>317</v>
      </c>
      <c r="B40" s="319"/>
      <c r="C40" s="319"/>
      <c r="D40" s="319"/>
      <c r="E40" s="319"/>
      <c r="F40" s="319"/>
      <c r="G40" s="319"/>
      <c r="H40" s="318"/>
      <c r="I40" s="608" t="s">
        <v>19</v>
      </c>
      <c r="J40" s="609"/>
      <c r="K40" s="625">
        <v>0.05</v>
      </c>
      <c r="L40" s="626"/>
      <c r="M40" s="291">
        <f>K40*12*I7</f>
        <v>406.44000000000005</v>
      </c>
    </row>
    <row r="41" spans="1:13" ht="15.75" thickBot="1">
      <c r="A41" s="313" t="s">
        <v>316</v>
      </c>
      <c r="B41" s="312"/>
      <c r="C41" s="312"/>
      <c r="D41" s="312"/>
      <c r="E41" s="312"/>
      <c r="F41" s="312"/>
      <c r="G41" s="312"/>
      <c r="H41" s="311"/>
      <c r="I41" s="614" t="s">
        <v>19</v>
      </c>
      <c r="J41" s="615"/>
      <c r="K41" s="650">
        <v>2.34</v>
      </c>
      <c r="L41" s="651"/>
      <c r="M41" s="291"/>
    </row>
    <row r="42" spans="1:13" ht="15.75" thickBot="1">
      <c r="A42" s="654" t="s">
        <v>315</v>
      </c>
      <c r="B42" s="655"/>
      <c r="C42" s="655"/>
      <c r="D42" s="655"/>
      <c r="E42" s="655"/>
      <c r="F42" s="655"/>
      <c r="G42" s="655"/>
      <c r="H42" s="656"/>
      <c r="I42" s="305"/>
      <c r="J42" s="304"/>
      <c r="K42" s="642">
        <f>K43+K44+K46+K47+K48+K49</f>
        <v>1.35</v>
      </c>
      <c r="L42" s="647"/>
      <c r="M42" s="303">
        <f>K42*12*I7</f>
        <v>10973.880000000001</v>
      </c>
    </row>
    <row r="43" spans="1:13">
      <c r="A43" s="332" t="s">
        <v>314</v>
      </c>
      <c r="B43" s="331"/>
      <c r="C43" s="331"/>
      <c r="D43" s="331"/>
      <c r="E43" s="331"/>
      <c r="F43" s="322"/>
      <c r="G43" s="322"/>
      <c r="H43" s="321"/>
      <c r="I43" s="330"/>
      <c r="J43" s="294"/>
      <c r="K43" s="629">
        <v>0.08</v>
      </c>
      <c r="L43" s="630"/>
      <c r="M43" s="291">
        <f>K43*12*I7</f>
        <v>650.30399999999997</v>
      </c>
    </row>
    <row r="44" spans="1:13">
      <c r="A44" s="329" t="s">
        <v>313</v>
      </c>
      <c r="B44" s="328"/>
      <c r="C44" s="328"/>
      <c r="D44" s="328"/>
      <c r="E44" s="328"/>
      <c r="F44" s="312"/>
      <c r="G44" s="312"/>
      <c r="H44" s="311"/>
      <c r="I44" s="598" t="s">
        <v>312</v>
      </c>
      <c r="J44" s="599"/>
      <c r="K44" s="625">
        <v>0.65</v>
      </c>
      <c r="L44" s="626"/>
      <c r="M44" s="291">
        <f>K44*12*I7</f>
        <v>5283.72</v>
      </c>
    </row>
    <row r="45" spans="1:13">
      <c r="A45" s="323" t="s">
        <v>311</v>
      </c>
      <c r="B45" s="322"/>
      <c r="C45" s="322"/>
      <c r="D45" s="322"/>
      <c r="E45" s="322"/>
      <c r="F45" s="322"/>
      <c r="G45" s="322"/>
      <c r="H45" s="321"/>
      <c r="I45" s="596" t="s">
        <v>310</v>
      </c>
      <c r="J45" s="597"/>
      <c r="K45" s="327"/>
      <c r="L45" s="292"/>
      <c r="M45" s="291"/>
    </row>
    <row r="46" spans="1:13">
      <c r="A46" s="320" t="s">
        <v>309</v>
      </c>
      <c r="B46" s="319"/>
      <c r="C46" s="319"/>
      <c r="D46" s="319"/>
      <c r="E46" s="319"/>
      <c r="F46" s="319"/>
      <c r="G46" s="319"/>
      <c r="H46" s="318"/>
      <c r="I46" s="608" t="s">
        <v>308</v>
      </c>
      <c r="J46" s="609"/>
      <c r="K46" s="625">
        <v>0.4</v>
      </c>
      <c r="L46" s="626"/>
      <c r="M46" s="291">
        <f>K46*12*I7</f>
        <v>3251.5200000000004</v>
      </c>
    </row>
    <row r="47" spans="1:13">
      <c r="A47" s="320" t="s">
        <v>307</v>
      </c>
      <c r="B47" s="319"/>
      <c r="C47" s="319"/>
      <c r="D47" s="319"/>
      <c r="E47" s="319"/>
      <c r="F47" s="319"/>
      <c r="G47" s="319"/>
      <c r="H47" s="318"/>
      <c r="I47" s="608" t="s">
        <v>306</v>
      </c>
      <c r="J47" s="609"/>
      <c r="K47" s="625">
        <v>0.1</v>
      </c>
      <c r="L47" s="626"/>
      <c r="M47" s="291">
        <f>K47*12*I7</f>
        <v>812.88000000000011</v>
      </c>
    </row>
    <row r="48" spans="1:13">
      <c r="A48" s="313" t="s">
        <v>299</v>
      </c>
      <c r="B48" s="312"/>
      <c r="C48" s="312"/>
      <c r="D48" s="312"/>
      <c r="E48" s="312"/>
      <c r="F48" s="312"/>
      <c r="G48" s="312"/>
      <c r="H48" s="311"/>
      <c r="I48" s="608" t="s">
        <v>298</v>
      </c>
      <c r="J48" s="609"/>
      <c r="K48" s="636">
        <v>0.05</v>
      </c>
      <c r="L48" s="637"/>
      <c r="M48" s="291">
        <f>K48*12*I7</f>
        <v>406.44000000000005</v>
      </c>
    </row>
    <row r="49" spans="1:13" ht="15.75" thickBot="1">
      <c r="A49" s="313" t="s">
        <v>305</v>
      </c>
      <c r="B49" s="312"/>
      <c r="C49" s="312"/>
      <c r="D49" s="312"/>
      <c r="E49" s="312"/>
      <c r="F49" s="312"/>
      <c r="G49" s="312"/>
      <c r="H49" s="311"/>
      <c r="I49" s="614" t="s">
        <v>88</v>
      </c>
      <c r="J49" s="615"/>
      <c r="K49" s="638">
        <v>7.0000000000000007E-2</v>
      </c>
      <c r="L49" s="639"/>
      <c r="M49" s="326">
        <f>K49*12*I7</f>
        <v>569.01600000000008</v>
      </c>
    </row>
    <row r="50" spans="1:13" ht="15.75" thickBot="1">
      <c r="A50" s="654" t="s">
        <v>304</v>
      </c>
      <c r="B50" s="655"/>
      <c r="C50" s="655"/>
      <c r="D50" s="655"/>
      <c r="E50" s="655"/>
      <c r="F50" s="655"/>
      <c r="G50" s="655"/>
      <c r="H50" s="656"/>
      <c r="I50" s="325"/>
      <c r="J50" s="324"/>
      <c r="K50" s="649">
        <f>K51+K52+K53</f>
        <v>0.88</v>
      </c>
      <c r="L50" s="643"/>
      <c r="M50" s="303">
        <f>K50*12*I7</f>
        <v>7153.3440000000001</v>
      </c>
    </row>
    <row r="51" spans="1:13">
      <c r="A51" s="323" t="s">
        <v>303</v>
      </c>
      <c r="B51" s="322"/>
      <c r="C51" s="322"/>
      <c r="D51" s="322"/>
      <c r="E51" s="322"/>
      <c r="F51" s="322"/>
      <c r="G51" s="322"/>
      <c r="H51" s="321"/>
      <c r="I51" s="612" t="s">
        <v>302</v>
      </c>
      <c r="J51" s="613"/>
      <c r="K51" s="644">
        <v>0.42</v>
      </c>
      <c r="L51" s="645"/>
      <c r="M51" s="291">
        <f>K51*12*I7</f>
        <v>3414.096</v>
      </c>
    </row>
    <row r="52" spans="1:13">
      <c r="A52" s="320" t="s">
        <v>301</v>
      </c>
      <c r="B52" s="319"/>
      <c r="C52" s="319"/>
      <c r="D52" s="319"/>
      <c r="E52" s="319"/>
      <c r="F52" s="319"/>
      <c r="G52" s="319"/>
      <c r="H52" s="318"/>
      <c r="I52" s="317" t="s">
        <v>300</v>
      </c>
      <c r="J52" s="316"/>
      <c r="K52" s="636">
        <v>0.37</v>
      </c>
      <c r="L52" s="637"/>
      <c r="M52" s="291">
        <f>K52*12*I7</f>
        <v>3007.6559999999995</v>
      </c>
    </row>
    <row r="53" spans="1:13" ht="15.75" thickBot="1">
      <c r="A53" s="313" t="s">
        <v>299</v>
      </c>
      <c r="B53" s="312"/>
      <c r="C53" s="312"/>
      <c r="D53" s="312"/>
      <c r="E53" s="312"/>
      <c r="F53" s="312"/>
      <c r="G53" s="312"/>
      <c r="H53" s="311"/>
      <c r="I53" s="614" t="s">
        <v>298</v>
      </c>
      <c r="J53" s="615"/>
      <c r="K53" s="638">
        <v>0.09</v>
      </c>
      <c r="L53" s="639"/>
      <c r="M53" s="291">
        <f>K53*12*I7</f>
        <v>731.59199999999998</v>
      </c>
    </row>
    <row r="54" spans="1:13" ht="15.75" thickBot="1">
      <c r="A54" s="309" t="s">
        <v>297</v>
      </c>
      <c r="B54" s="308"/>
      <c r="C54" s="308"/>
      <c r="D54" s="308"/>
      <c r="E54" s="308"/>
      <c r="F54" s="308"/>
      <c r="G54" s="308"/>
      <c r="H54" s="307"/>
      <c r="I54" s="619" t="s">
        <v>296</v>
      </c>
      <c r="J54" s="620"/>
      <c r="K54" s="640">
        <v>14.13</v>
      </c>
      <c r="L54" s="641"/>
      <c r="M54" s="303">
        <f>K54*12*I7</f>
        <v>114859.944</v>
      </c>
    </row>
    <row r="55" spans="1:13" ht="15.75" thickBot="1">
      <c r="A55" s="603" t="s">
        <v>295</v>
      </c>
      <c r="B55" s="604"/>
      <c r="C55" s="604"/>
      <c r="D55" s="604"/>
      <c r="E55" s="604"/>
      <c r="F55" s="604"/>
      <c r="G55" s="604"/>
      <c r="H55" s="605"/>
      <c r="I55" s="305"/>
      <c r="J55" s="304"/>
      <c r="K55" s="642">
        <v>1.58</v>
      </c>
      <c r="L55" s="643"/>
      <c r="M55" s="303">
        <f>K55*12*I7</f>
        <v>12843.504000000001</v>
      </c>
    </row>
    <row r="56" spans="1:13">
      <c r="A56" s="301" t="s">
        <v>294</v>
      </c>
      <c r="B56" s="300"/>
      <c r="C56" s="300"/>
      <c r="D56" s="300"/>
      <c r="E56" s="300"/>
      <c r="F56" s="300"/>
      <c r="G56" s="300"/>
      <c r="H56" s="298"/>
      <c r="I56" s="621" t="s">
        <v>293</v>
      </c>
      <c r="J56" s="622"/>
      <c r="K56" s="297"/>
      <c r="L56" s="390"/>
      <c r="M56" s="291"/>
    </row>
    <row r="57" spans="1:13">
      <c r="A57" s="301" t="s">
        <v>292</v>
      </c>
      <c r="B57" s="300"/>
      <c r="C57" s="300"/>
      <c r="D57" s="300"/>
      <c r="E57" s="300"/>
      <c r="F57" s="300"/>
      <c r="G57" s="300"/>
      <c r="H57" s="298"/>
      <c r="I57" s="295"/>
      <c r="J57" s="294"/>
      <c r="K57" s="297"/>
      <c r="L57" s="390"/>
      <c r="M57" s="291"/>
    </row>
    <row r="58" spans="1:13" ht="15.75" thickBot="1">
      <c r="A58" s="301" t="s">
        <v>291</v>
      </c>
      <c r="B58" s="300"/>
      <c r="C58" s="300"/>
      <c r="D58" s="300"/>
      <c r="E58" s="300"/>
      <c r="F58" s="300"/>
      <c r="G58" s="300"/>
      <c r="H58" s="298"/>
      <c r="I58" s="310"/>
      <c r="J58" s="294"/>
      <c r="K58" s="297"/>
      <c r="L58" s="390"/>
      <c r="M58" s="291"/>
    </row>
    <row r="59" spans="1:13" ht="15.75" thickBot="1">
      <c r="A59" s="309" t="s">
        <v>290</v>
      </c>
      <c r="B59" s="308"/>
      <c r="C59" s="308"/>
      <c r="D59" s="308"/>
      <c r="E59" s="308"/>
      <c r="F59" s="308"/>
      <c r="G59" s="308"/>
      <c r="H59" s="307"/>
      <c r="I59" s="305"/>
      <c r="J59" s="304"/>
      <c r="K59" s="642">
        <v>7.0000000000000007E-2</v>
      </c>
      <c r="L59" s="643"/>
      <c r="M59" s="303">
        <f>K59*12*I7</f>
        <v>569.01600000000008</v>
      </c>
    </row>
    <row r="60" spans="1:13">
      <c r="A60" s="301" t="s">
        <v>289</v>
      </c>
      <c r="B60" s="300"/>
      <c r="C60" s="300"/>
      <c r="D60" s="300"/>
      <c r="E60" s="300"/>
      <c r="F60" s="300"/>
      <c r="G60" s="300"/>
      <c r="H60" s="298"/>
      <c r="I60" s="621" t="s">
        <v>19</v>
      </c>
      <c r="J60" s="622"/>
      <c r="K60" s="389"/>
      <c r="L60" s="390"/>
      <c r="M60" s="291"/>
    </row>
    <row r="61" spans="1:13" ht="15.75" thickBot="1">
      <c r="A61" s="301" t="s">
        <v>288</v>
      </c>
      <c r="B61" s="300"/>
      <c r="C61" s="300"/>
      <c r="D61" s="300"/>
      <c r="E61" s="300"/>
      <c r="F61" s="300"/>
      <c r="G61" s="300"/>
      <c r="H61" s="298"/>
      <c r="I61" s="295"/>
      <c r="J61" s="294"/>
      <c r="K61" s="389"/>
      <c r="L61" s="390"/>
      <c r="M61" s="291"/>
    </row>
    <row r="62" spans="1:13" ht="15.75" thickBot="1">
      <c r="A62" s="603" t="s">
        <v>494</v>
      </c>
      <c r="B62" s="604"/>
      <c r="C62" s="604"/>
      <c r="D62" s="604"/>
      <c r="E62" s="604"/>
      <c r="F62" s="604"/>
      <c r="G62" s="604"/>
      <c r="H62" s="605"/>
      <c r="I62" s="305"/>
      <c r="J62" s="304"/>
      <c r="K62" s="642">
        <v>6</v>
      </c>
      <c r="L62" s="643"/>
      <c r="M62" s="303">
        <f>K62*12*I7</f>
        <v>48772.799999999996</v>
      </c>
    </row>
    <row r="63" spans="1:13">
      <c r="A63" s="290" t="s">
        <v>270</v>
      </c>
      <c r="B63" s="289"/>
      <c r="C63" s="289"/>
      <c r="D63" s="289"/>
      <c r="E63" s="289"/>
      <c r="F63" s="289"/>
      <c r="G63" s="289"/>
      <c r="H63" s="289"/>
      <c r="I63" s="621" t="s">
        <v>55</v>
      </c>
      <c r="J63" s="622"/>
      <c r="K63" s="288"/>
      <c r="L63" s="287"/>
      <c r="M63" s="286"/>
    </row>
    <row r="64" spans="1:13" ht="15.75" thickBot="1">
      <c r="A64" s="285" t="s">
        <v>269</v>
      </c>
      <c r="B64" s="284"/>
      <c r="C64" s="284"/>
      <c r="D64" s="284"/>
      <c r="E64" s="284"/>
      <c r="F64" s="284"/>
      <c r="G64" s="284"/>
      <c r="H64" s="284"/>
      <c r="I64" s="283"/>
      <c r="J64" s="282"/>
      <c r="K64" s="281"/>
      <c r="L64" s="280"/>
      <c r="M64" s="279"/>
    </row>
    <row r="65" spans="1:13" ht="15.75" thickBot="1">
      <c r="A65" s="603" t="s">
        <v>355</v>
      </c>
      <c r="B65" s="604"/>
      <c r="C65" s="604"/>
      <c r="D65" s="604"/>
      <c r="E65" s="604"/>
      <c r="F65" s="604"/>
      <c r="G65" s="604"/>
      <c r="H65" s="657"/>
      <c r="I65" s="658" t="s">
        <v>32</v>
      </c>
      <c r="J65" s="659"/>
      <c r="K65" s="660">
        <v>1.46</v>
      </c>
      <c r="L65" s="661"/>
      <c r="M65" s="276">
        <f>K65*12*I7</f>
        <v>11868.047999999999</v>
      </c>
    </row>
    <row r="66" spans="1:13" ht="15.75" thickBot="1">
      <c r="A66" s="652" t="s">
        <v>268</v>
      </c>
      <c r="B66" s="653"/>
      <c r="C66" s="653"/>
      <c r="D66" s="653"/>
      <c r="E66" s="653"/>
      <c r="F66" s="653"/>
      <c r="G66" s="653"/>
      <c r="H66" s="653"/>
      <c r="I66" s="278"/>
      <c r="J66" s="277"/>
      <c r="K66" s="610">
        <f>K8+K18+K33+K62+K65</f>
        <v>41.36</v>
      </c>
      <c r="L66" s="611"/>
      <c r="M66" s="276">
        <f>M8+M18+M33+M62+M65</f>
        <v>336207.16800000001</v>
      </c>
    </row>
  </sheetData>
  <mergeCells count="83">
    <mergeCell ref="A1:L1"/>
    <mergeCell ref="A2:L2"/>
    <mergeCell ref="K8:L8"/>
    <mergeCell ref="C4:E4"/>
    <mergeCell ref="I4:J4"/>
    <mergeCell ref="K4:L4"/>
    <mergeCell ref="I7:J7"/>
    <mergeCell ref="K5:L5"/>
    <mergeCell ref="I6:J6"/>
    <mergeCell ref="K6:L6"/>
    <mergeCell ref="K7:L7"/>
    <mergeCell ref="I11:J11"/>
    <mergeCell ref="K11:L11"/>
    <mergeCell ref="I16:J16"/>
    <mergeCell ref="K17:L17"/>
    <mergeCell ref="K18:L18"/>
    <mergeCell ref="I20:J20"/>
    <mergeCell ref="K20:L20"/>
    <mergeCell ref="I12:J12"/>
    <mergeCell ref="I13:J13"/>
    <mergeCell ref="I14:J14"/>
    <mergeCell ref="K14:L14"/>
    <mergeCell ref="I15:J15"/>
    <mergeCell ref="I26:J26"/>
    <mergeCell ref="I28:J28"/>
    <mergeCell ref="K28:L28"/>
    <mergeCell ref="I30:J30"/>
    <mergeCell ref="I31:J31"/>
    <mergeCell ref="I22:J22"/>
    <mergeCell ref="I23:J23"/>
    <mergeCell ref="I24:J24"/>
    <mergeCell ref="I25:J25"/>
    <mergeCell ref="K25:L25"/>
    <mergeCell ref="I32:J32"/>
    <mergeCell ref="K33:L33"/>
    <mergeCell ref="A35:H35"/>
    <mergeCell ref="K35:L35"/>
    <mergeCell ref="I36:J36"/>
    <mergeCell ref="K36:L36"/>
    <mergeCell ref="A42:H42"/>
    <mergeCell ref="K42:L42"/>
    <mergeCell ref="K43:L43"/>
    <mergeCell ref="I37:J37"/>
    <mergeCell ref="K37:L37"/>
    <mergeCell ref="I38:J38"/>
    <mergeCell ref="K38:L38"/>
    <mergeCell ref="I40:J40"/>
    <mergeCell ref="K40:L40"/>
    <mergeCell ref="I41:J41"/>
    <mergeCell ref="K41:L41"/>
    <mergeCell ref="I44:J44"/>
    <mergeCell ref="K44:L44"/>
    <mergeCell ref="I45:J45"/>
    <mergeCell ref="I46:J46"/>
    <mergeCell ref="K46:L46"/>
    <mergeCell ref="I47:J47"/>
    <mergeCell ref="K47:L47"/>
    <mergeCell ref="I48:J48"/>
    <mergeCell ref="K48:L48"/>
    <mergeCell ref="I49:J49"/>
    <mergeCell ref="K49:L49"/>
    <mergeCell ref="K55:L55"/>
    <mergeCell ref="A50:H50"/>
    <mergeCell ref="K50:L50"/>
    <mergeCell ref="I51:J51"/>
    <mergeCell ref="K51:L51"/>
    <mergeCell ref="K52:L52"/>
    <mergeCell ref="I53:J53"/>
    <mergeCell ref="K53:L53"/>
    <mergeCell ref="I54:J54"/>
    <mergeCell ref="K54:L54"/>
    <mergeCell ref="A55:H55"/>
    <mergeCell ref="I56:J56"/>
    <mergeCell ref="K59:L59"/>
    <mergeCell ref="I60:J60"/>
    <mergeCell ref="A62:H62"/>
    <mergeCell ref="K62:L62"/>
    <mergeCell ref="A66:H66"/>
    <mergeCell ref="K66:L66"/>
    <mergeCell ref="I63:J63"/>
    <mergeCell ref="A65:H65"/>
    <mergeCell ref="I65:J65"/>
    <mergeCell ref="K65:L65"/>
  </mergeCells>
  <pageMargins left="0.7" right="0.7" top="0.75" bottom="0.75" header="0.3" footer="0.3"/>
  <pageSetup paperSize="9" scale="72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M77"/>
  <sheetViews>
    <sheetView workbookViewId="0">
      <selection activeCell="E37" sqref="E37"/>
    </sheetView>
  </sheetViews>
  <sheetFormatPr defaultRowHeight="15"/>
  <sheetData>
    <row r="1" spans="1:13" ht="15.75">
      <c r="A1" s="601" t="s">
        <v>0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327"/>
    </row>
    <row r="2" spans="1:13" ht="15.75">
      <c r="A2" s="600" t="s">
        <v>353</v>
      </c>
      <c r="B2" s="600"/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327"/>
    </row>
    <row r="3" spans="1:13" ht="15.75">
      <c r="A3" s="370"/>
      <c r="B3" s="370"/>
      <c r="C3" s="370"/>
      <c r="D3" s="370"/>
      <c r="E3" s="370"/>
      <c r="F3" s="370" t="s">
        <v>496</v>
      </c>
      <c r="G3" s="370"/>
      <c r="H3" s="370"/>
      <c r="I3" s="370"/>
      <c r="J3" s="370"/>
      <c r="K3" s="370"/>
      <c r="L3" s="370"/>
      <c r="M3" s="327"/>
    </row>
    <row r="4" spans="1:13">
      <c r="A4" s="329"/>
      <c r="B4" s="328"/>
      <c r="C4" s="602" t="s">
        <v>351</v>
      </c>
      <c r="D4" s="602"/>
      <c r="E4" s="602"/>
      <c r="F4" s="328"/>
      <c r="G4" s="328"/>
      <c r="H4" s="368"/>
      <c r="I4" s="590" t="s">
        <v>3</v>
      </c>
      <c r="J4" s="591"/>
      <c r="K4" s="592" t="s">
        <v>4</v>
      </c>
      <c r="L4" s="593"/>
      <c r="M4" s="382"/>
    </row>
    <row r="5" spans="1:13">
      <c r="A5" s="381"/>
      <c r="B5" s="355"/>
      <c r="C5" s="355"/>
      <c r="D5" s="355"/>
      <c r="E5" s="355"/>
      <c r="F5" s="355"/>
      <c r="G5" s="355"/>
      <c r="H5" s="356"/>
      <c r="I5" s="295"/>
      <c r="J5" s="294"/>
      <c r="K5" s="594" t="s">
        <v>5</v>
      </c>
      <c r="L5" s="595"/>
      <c r="M5" s="380" t="s">
        <v>6</v>
      </c>
    </row>
    <row r="6" spans="1:13">
      <c r="A6" s="381"/>
      <c r="B6" s="355"/>
      <c r="C6" s="355"/>
      <c r="D6" s="355"/>
      <c r="E6" s="355"/>
      <c r="F6" s="355"/>
      <c r="G6" s="355"/>
      <c r="H6" s="356"/>
      <c r="I6" s="598" t="s">
        <v>7</v>
      </c>
      <c r="J6" s="599"/>
      <c r="K6" s="623" t="s">
        <v>8</v>
      </c>
      <c r="L6" s="624"/>
      <c r="M6" s="380" t="s">
        <v>9</v>
      </c>
    </row>
    <row r="7" spans="1:13" ht="16.5" thickBot="1">
      <c r="A7" s="379"/>
      <c r="B7" s="351"/>
      <c r="C7" s="351"/>
      <c r="D7" s="351"/>
      <c r="E7" s="351"/>
      <c r="F7" s="351"/>
      <c r="G7" s="351"/>
      <c r="H7" s="350"/>
      <c r="I7" s="631">
        <v>706.5</v>
      </c>
      <c r="J7" s="632"/>
      <c r="K7" s="633"/>
      <c r="L7" s="634"/>
      <c r="M7" s="378"/>
    </row>
    <row r="8" spans="1:13">
      <c r="A8" s="367" t="s">
        <v>350</v>
      </c>
      <c r="B8" s="344"/>
      <c r="C8" s="344"/>
      <c r="D8" s="344"/>
      <c r="E8" s="344"/>
      <c r="F8" s="344"/>
      <c r="G8" s="344"/>
      <c r="H8" s="377"/>
      <c r="I8" s="341"/>
      <c r="J8" s="340"/>
      <c r="K8" s="635">
        <f>K11+K14</f>
        <v>6.17</v>
      </c>
      <c r="L8" s="628"/>
      <c r="M8" s="286">
        <f>K8*12*I7</f>
        <v>52309.259999999995</v>
      </c>
    </row>
    <row r="9" spans="1:13">
      <c r="A9" s="376" t="s">
        <v>349</v>
      </c>
      <c r="B9" s="375"/>
      <c r="C9" s="375"/>
      <c r="D9" s="375"/>
      <c r="E9" s="375"/>
      <c r="F9" s="375"/>
      <c r="G9" s="375"/>
      <c r="H9" s="374"/>
      <c r="I9" s="295"/>
      <c r="J9" s="294"/>
      <c r="K9" s="293"/>
      <c r="L9" s="292"/>
      <c r="M9" s="373"/>
    </row>
    <row r="10" spans="1:13" ht="15.75" thickBot="1">
      <c r="A10" s="363" t="s">
        <v>348</v>
      </c>
      <c r="B10" s="372"/>
      <c r="C10" s="372"/>
      <c r="D10" s="372"/>
      <c r="E10" s="372"/>
      <c r="F10" s="372"/>
      <c r="G10" s="372"/>
      <c r="H10" s="371"/>
      <c r="I10" s="336"/>
      <c r="J10" s="282"/>
      <c r="K10" s="281"/>
      <c r="L10" s="280"/>
      <c r="M10" s="279"/>
    </row>
    <row r="11" spans="1:13">
      <c r="A11" s="323" t="s">
        <v>347</v>
      </c>
      <c r="B11" s="331"/>
      <c r="C11" s="331"/>
      <c r="D11" s="331"/>
      <c r="E11" s="331"/>
      <c r="F11" s="331"/>
      <c r="G11" s="331"/>
      <c r="H11" s="357"/>
      <c r="I11" s="596" t="s">
        <v>19</v>
      </c>
      <c r="J11" s="597"/>
      <c r="K11" s="629">
        <v>3.7</v>
      </c>
      <c r="L11" s="630"/>
      <c r="M11" s="291">
        <f>K11*12*I7</f>
        <v>31368.600000000006</v>
      </c>
    </row>
    <row r="12" spans="1:13">
      <c r="A12" s="301" t="s">
        <v>338</v>
      </c>
      <c r="B12" s="355"/>
      <c r="C12" s="355"/>
      <c r="D12" s="355"/>
      <c r="E12" s="355"/>
      <c r="F12" s="355"/>
      <c r="G12" s="355"/>
      <c r="H12" s="356"/>
      <c r="I12" s="598" t="s">
        <v>328</v>
      </c>
      <c r="J12" s="599"/>
      <c r="K12" s="327"/>
      <c r="L12" s="292"/>
      <c r="M12" s="291"/>
    </row>
    <row r="13" spans="1:13">
      <c r="A13" s="323" t="s">
        <v>337</v>
      </c>
      <c r="B13" s="331"/>
      <c r="C13" s="331"/>
      <c r="D13" s="331"/>
      <c r="E13" s="331"/>
      <c r="F13" s="331"/>
      <c r="G13" s="331"/>
      <c r="H13" s="357"/>
      <c r="I13" s="596"/>
      <c r="J13" s="597"/>
      <c r="K13" s="327"/>
      <c r="L13" s="292"/>
      <c r="M13" s="291"/>
    </row>
    <row r="14" spans="1:13">
      <c r="A14" s="323" t="s">
        <v>346</v>
      </c>
      <c r="B14" s="331"/>
      <c r="C14" s="331"/>
      <c r="D14" s="331"/>
      <c r="E14" s="331"/>
      <c r="F14" s="331"/>
      <c r="G14" s="331"/>
      <c r="H14" s="357"/>
      <c r="I14" s="608" t="s">
        <v>35</v>
      </c>
      <c r="J14" s="609"/>
      <c r="K14" s="625">
        <v>2.4700000000000002</v>
      </c>
      <c r="L14" s="626"/>
      <c r="M14" s="291">
        <f>K14*12*I7</f>
        <v>20940.66</v>
      </c>
    </row>
    <row r="15" spans="1:13" ht="15.75">
      <c r="A15" s="320" t="s">
        <v>345</v>
      </c>
      <c r="B15" s="354"/>
      <c r="C15" s="354"/>
      <c r="D15" s="354"/>
      <c r="E15" s="354"/>
      <c r="F15" s="354"/>
      <c r="G15" s="354"/>
      <c r="H15" s="353"/>
      <c r="I15" s="598" t="s">
        <v>328</v>
      </c>
      <c r="J15" s="599"/>
      <c r="K15" s="370"/>
      <c r="L15" s="369"/>
      <c r="M15" s="291"/>
    </row>
    <row r="16" spans="1:13">
      <c r="A16" s="313" t="s">
        <v>344</v>
      </c>
      <c r="B16" s="328"/>
      <c r="C16" s="328"/>
      <c r="D16" s="328"/>
      <c r="E16" s="328"/>
      <c r="F16" s="328"/>
      <c r="G16" s="328"/>
      <c r="H16" s="368"/>
      <c r="I16" s="598"/>
      <c r="J16" s="599"/>
      <c r="K16" s="352"/>
      <c r="L16" s="292"/>
      <c r="M16" s="291"/>
    </row>
    <row r="17" spans="1:13" ht="15.75" thickBot="1">
      <c r="A17" s="323" t="s">
        <v>343</v>
      </c>
      <c r="B17" s="322"/>
      <c r="C17" s="322"/>
      <c r="D17" s="322"/>
      <c r="E17" s="322"/>
      <c r="F17" s="322"/>
      <c r="G17" s="322"/>
      <c r="H17" s="321"/>
      <c r="I17" s="334"/>
      <c r="J17" s="333"/>
      <c r="K17" s="636"/>
      <c r="L17" s="637"/>
      <c r="M17" s="291"/>
    </row>
    <row r="18" spans="1:13">
      <c r="A18" s="367" t="s">
        <v>342</v>
      </c>
      <c r="B18" s="366"/>
      <c r="C18" s="366"/>
      <c r="D18" s="366"/>
      <c r="E18" s="366"/>
      <c r="F18" s="366"/>
      <c r="G18" s="366"/>
      <c r="H18" s="365"/>
      <c r="I18" s="341"/>
      <c r="J18" s="364"/>
      <c r="K18" s="627">
        <f>K20+K25+K28</f>
        <v>5.05</v>
      </c>
      <c r="L18" s="628"/>
      <c r="M18" s="286">
        <f>K18*12*I7</f>
        <v>42813.899999999994</v>
      </c>
    </row>
    <row r="19" spans="1:13" ht="15.75" thickBot="1">
      <c r="A19" s="363" t="s">
        <v>341</v>
      </c>
      <c r="B19" s="362"/>
      <c r="C19" s="362"/>
      <c r="D19" s="362"/>
      <c r="E19" s="362"/>
      <c r="F19" s="362"/>
      <c r="G19" s="362"/>
      <c r="H19" s="361"/>
      <c r="I19" s="336"/>
      <c r="J19" s="360"/>
      <c r="K19" s="281"/>
      <c r="L19" s="280"/>
      <c r="M19" s="279"/>
    </row>
    <row r="20" spans="1:13">
      <c r="A20" s="301" t="s">
        <v>340</v>
      </c>
      <c r="B20" s="300"/>
      <c r="C20" s="300"/>
      <c r="D20" s="300"/>
      <c r="E20" s="300"/>
      <c r="F20" s="300"/>
      <c r="G20" s="300"/>
      <c r="H20" s="298"/>
      <c r="I20" s="598" t="s">
        <v>19</v>
      </c>
      <c r="J20" s="599"/>
      <c r="K20" s="629">
        <v>2.5299999999999998</v>
      </c>
      <c r="L20" s="630"/>
      <c r="M20" s="291">
        <f>K20*12*I7</f>
        <v>21449.34</v>
      </c>
    </row>
    <row r="21" spans="1:13">
      <c r="A21" s="323" t="s">
        <v>339</v>
      </c>
      <c r="B21" s="322"/>
      <c r="C21" s="322"/>
      <c r="D21" s="322"/>
      <c r="E21" s="322"/>
      <c r="F21" s="322"/>
      <c r="G21" s="322"/>
      <c r="H21" s="321"/>
      <c r="I21" s="391"/>
      <c r="J21" s="392"/>
      <c r="K21" s="327"/>
      <c r="L21" s="292"/>
      <c r="M21" s="291"/>
    </row>
    <row r="22" spans="1:13">
      <c r="A22" s="301" t="s">
        <v>338</v>
      </c>
      <c r="B22" s="355"/>
      <c r="C22" s="355"/>
      <c r="D22" s="355"/>
      <c r="E22" s="355"/>
      <c r="F22" s="355"/>
      <c r="G22" s="355"/>
      <c r="H22" s="356"/>
      <c r="I22" s="598" t="s">
        <v>328</v>
      </c>
      <c r="J22" s="599"/>
      <c r="K22" s="327"/>
      <c r="L22" s="292"/>
      <c r="M22" s="291"/>
    </row>
    <row r="23" spans="1:13">
      <c r="A23" s="323" t="s">
        <v>337</v>
      </c>
      <c r="B23" s="331"/>
      <c r="C23" s="331"/>
      <c r="D23" s="331"/>
      <c r="E23" s="331"/>
      <c r="F23" s="331"/>
      <c r="G23" s="331"/>
      <c r="H23" s="357"/>
      <c r="I23" s="596"/>
      <c r="J23" s="597"/>
      <c r="K23" s="327"/>
      <c r="L23" s="292"/>
      <c r="M23" s="291"/>
    </row>
    <row r="24" spans="1:13">
      <c r="A24" s="320" t="s">
        <v>336</v>
      </c>
      <c r="B24" s="354"/>
      <c r="C24" s="353"/>
      <c r="D24" s="355"/>
      <c r="E24" s="355"/>
      <c r="F24" s="355"/>
      <c r="G24" s="355"/>
      <c r="H24" s="356"/>
      <c r="I24" s="598" t="s">
        <v>328</v>
      </c>
      <c r="J24" s="599"/>
      <c r="K24" s="327"/>
      <c r="L24" s="292"/>
      <c r="M24" s="291"/>
    </row>
    <row r="25" spans="1:13">
      <c r="A25" s="301" t="s">
        <v>335</v>
      </c>
      <c r="B25" s="355"/>
      <c r="C25" s="355"/>
      <c r="D25" s="354"/>
      <c r="E25" s="354"/>
      <c r="F25" s="354"/>
      <c r="G25" s="354"/>
      <c r="H25" s="353"/>
      <c r="I25" s="608" t="s">
        <v>35</v>
      </c>
      <c r="J25" s="609"/>
      <c r="K25" s="625">
        <v>1.1200000000000001</v>
      </c>
      <c r="L25" s="626"/>
      <c r="M25" s="291">
        <f>K25*12*I7</f>
        <v>9495.36</v>
      </c>
    </row>
    <row r="26" spans="1:13">
      <c r="A26" s="313" t="s">
        <v>334</v>
      </c>
      <c r="B26" s="312"/>
      <c r="C26" s="312"/>
      <c r="D26" s="312"/>
      <c r="E26" s="312"/>
      <c r="F26" s="312"/>
      <c r="G26" s="312"/>
      <c r="H26" s="311"/>
      <c r="I26" s="590" t="s">
        <v>333</v>
      </c>
      <c r="J26" s="591"/>
      <c r="K26" s="327"/>
      <c r="L26" s="292"/>
      <c r="M26" s="291"/>
    </row>
    <row r="27" spans="1:13">
      <c r="A27" s="323"/>
      <c r="B27" s="322"/>
      <c r="C27" s="322"/>
      <c r="D27" s="322"/>
      <c r="E27" s="322"/>
      <c r="F27" s="322"/>
      <c r="G27" s="322"/>
      <c r="H27" s="321"/>
      <c r="I27" s="334" t="s">
        <v>332</v>
      </c>
      <c r="J27" s="333"/>
      <c r="K27" s="352"/>
      <c r="L27" s="292"/>
      <c r="M27" s="291"/>
    </row>
    <row r="28" spans="1:13">
      <c r="A28" s="313" t="s">
        <v>331</v>
      </c>
      <c r="B28" s="312"/>
      <c r="C28" s="312"/>
      <c r="D28" s="312"/>
      <c r="E28" s="312"/>
      <c r="F28" s="312"/>
      <c r="G28" s="312"/>
      <c r="H28" s="311"/>
      <c r="I28" s="590" t="s">
        <v>35</v>
      </c>
      <c r="J28" s="591"/>
      <c r="K28" s="625">
        <v>1.4</v>
      </c>
      <c r="L28" s="626"/>
      <c r="M28" s="291">
        <f>K28*12*I7</f>
        <v>11869.199999999997</v>
      </c>
    </row>
    <row r="29" spans="1:13">
      <c r="A29" s="323" t="s">
        <v>330</v>
      </c>
      <c r="B29" s="322"/>
      <c r="C29" s="322"/>
      <c r="D29" s="322"/>
      <c r="E29" s="322"/>
      <c r="F29" s="322"/>
      <c r="G29" s="322"/>
      <c r="H29" s="321"/>
      <c r="I29" s="334"/>
      <c r="J29" s="333"/>
      <c r="K29" s="327"/>
      <c r="L29" s="292"/>
      <c r="M29" s="291"/>
    </row>
    <row r="30" spans="1:13">
      <c r="A30" s="313" t="s">
        <v>329</v>
      </c>
      <c r="B30" s="312"/>
      <c r="C30" s="312"/>
      <c r="D30" s="312"/>
      <c r="E30" s="312"/>
      <c r="F30" s="312"/>
      <c r="G30" s="312"/>
      <c r="H30" s="311"/>
      <c r="I30" s="598" t="s">
        <v>328</v>
      </c>
      <c r="J30" s="599"/>
      <c r="K30" s="327"/>
      <c r="L30" s="292"/>
      <c r="M30" s="291"/>
    </row>
    <row r="31" spans="1:13">
      <c r="A31" s="313" t="s">
        <v>327</v>
      </c>
      <c r="B31" s="312"/>
      <c r="C31" s="312"/>
      <c r="D31" s="312"/>
      <c r="E31" s="312"/>
      <c r="F31" s="312"/>
      <c r="G31" s="312"/>
      <c r="H31" s="311"/>
      <c r="I31" s="590" t="s">
        <v>326</v>
      </c>
      <c r="J31" s="591"/>
      <c r="K31" s="351"/>
      <c r="L31" s="350"/>
      <c r="M31" s="349"/>
    </row>
    <row r="32" spans="1:13" ht="15.75" thickBot="1">
      <c r="A32" s="323"/>
      <c r="B32" s="322"/>
      <c r="C32" s="322"/>
      <c r="D32" s="322"/>
      <c r="E32" s="322"/>
      <c r="F32" s="322"/>
      <c r="G32" s="322"/>
      <c r="H32" s="321"/>
      <c r="I32" s="606" t="s">
        <v>325</v>
      </c>
      <c r="J32" s="607"/>
      <c r="K32" s="348"/>
      <c r="L32" s="347"/>
      <c r="M32" s="346"/>
    </row>
    <row r="33" spans="1:13">
      <c r="A33" s="345" t="s">
        <v>324</v>
      </c>
      <c r="B33" s="344"/>
      <c r="C33" s="344"/>
      <c r="D33" s="344"/>
      <c r="E33" s="344"/>
      <c r="F33" s="344"/>
      <c r="G33" s="343"/>
      <c r="H33" s="342"/>
      <c r="I33" s="341"/>
      <c r="J33" s="340"/>
      <c r="K33" s="648">
        <f>K35+K42+K50+K54+K55+K59</f>
        <v>30.950000000000003</v>
      </c>
      <c r="L33" s="628"/>
      <c r="M33" s="286">
        <f>M35+M42+M50+M54+M55+M59</f>
        <v>262394.10000000003</v>
      </c>
    </row>
    <row r="34" spans="1:13" ht="15.75" thickBot="1">
      <c r="A34" s="339"/>
      <c r="B34" s="338"/>
      <c r="C34" s="338"/>
      <c r="D34" s="338"/>
      <c r="E34" s="338"/>
      <c r="F34" s="338"/>
      <c r="G34" s="338"/>
      <c r="H34" s="337"/>
      <c r="I34" s="336"/>
      <c r="J34" s="282"/>
      <c r="K34" s="281"/>
      <c r="L34" s="280"/>
      <c r="M34" s="279"/>
    </row>
    <row r="35" spans="1:13" ht="15.75" thickBot="1">
      <c r="A35" s="603" t="s">
        <v>323</v>
      </c>
      <c r="B35" s="604"/>
      <c r="C35" s="604"/>
      <c r="D35" s="604"/>
      <c r="E35" s="604"/>
      <c r="F35" s="604"/>
      <c r="G35" s="604"/>
      <c r="H35" s="605"/>
      <c r="I35" s="305"/>
      <c r="J35" s="304"/>
      <c r="K35" s="646">
        <f>K36+K37+K38+K40+K41</f>
        <v>6.82</v>
      </c>
      <c r="L35" s="647"/>
      <c r="M35" s="303">
        <f>K35*12*I7</f>
        <v>57819.96</v>
      </c>
    </row>
    <row r="36" spans="1:13">
      <c r="A36" s="323" t="s">
        <v>322</v>
      </c>
      <c r="B36" s="322"/>
      <c r="C36" s="322"/>
      <c r="D36" s="322"/>
      <c r="E36" s="322"/>
      <c r="F36" s="322"/>
      <c r="G36" s="322"/>
      <c r="H36" s="321"/>
      <c r="I36" s="596" t="s">
        <v>321</v>
      </c>
      <c r="J36" s="597"/>
      <c r="K36" s="629">
        <v>0.63</v>
      </c>
      <c r="L36" s="630"/>
      <c r="M36" s="291">
        <f>K36*12*I7</f>
        <v>5341.14</v>
      </c>
    </row>
    <row r="37" spans="1:13">
      <c r="A37" s="320" t="s">
        <v>320</v>
      </c>
      <c r="B37" s="319"/>
      <c r="C37" s="319"/>
      <c r="D37" s="319"/>
      <c r="E37" s="319"/>
      <c r="F37" s="319"/>
      <c r="G37" s="319"/>
      <c r="H37" s="318"/>
      <c r="I37" s="608" t="s">
        <v>57</v>
      </c>
      <c r="J37" s="609"/>
      <c r="K37" s="625">
        <v>1.48</v>
      </c>
      <c r="L37" s="626"/>
      <c r="M37" s="291">
        <f>K37*12*I7</f>
        <v>12547.439999999999</v>
      </c>
    </row>
    <row r="38" spans="1:13">
      <c r="A38" s="313" t="s">
        <v>319</v>
      </c>
      <c r="B38" s="312"/>
      <c r="C38" s="312"/>
      <c r="D38" s="312"/>
      <c r="E38" s="312"/>
      <c r="F38" s="312"/>
      <c r="G38" s="312"/>
      <c r="H38" s="311"/>
      <c r="I38" s="590" t="s">
        <v>35</v>
      </c>
      <c r="J38" s="591"/>
      <c r="K38" s="625">
        <v>0.17</v>
      </c>
      <c r="L38" s="626"/>
      <c r="M38" s="291">
        <f>K38*12*I7</f>
        <v>1441.26</v>
      </c>
    </row>
    <row r="39" spans="1:13">
      <c r="A39" s="335" t="s">
        <v>318</v>
      </c>
      <c r="B39" s="331"/>
      <c r="C39" s="331"/>
      <c r="D39" s="331"/>
      <c r="E39" s="322"/>
      <c r="F39" s="322"/>
      <c r="G39" s="322"/>
      <c r="H39" s="321"/>
      <c r="I39" s="334"/>
      <c r="J39" s="333"/>
      <c r="K39" s="293"/>
      <c r="L39" s="292"/>
      <c r="M39" s="291"/>
    </row>
    <row r="40" spans="1:13">
      <c r="A40" s="320" t="s">
        <v>317</v>
      </c>
      <c r="B40" s="319"/>
      <c r="C40" s="319"/>
      <c r="D40" s="319"/>
      <c r="E40" s="319"/>
      <c r="F40" s="319"/>
      <c r="G40" s="319"/>
      <c r="H40" s="318"/>
      <c r="I40" s="608" t="s">
        <v>19</v>
      </c>
      <c r="J40" s="609"/>
      <c r="K40" s="625">
        <v>0.05</v>
      </c>
      <c r="L40" s="626"/>
      <c r="M40" s="291">
        <f>K40*12*I7</f>
        <v>423.90000000000009</v>
      </c>
    </row>
    <row r="41" spans="1:13" ht="15.75" thickBot="1">
      <c r="A41" s="313" t="s">
        <v>316</v>
      </c>
      <c r="B41" s="312"/>
      <c r="C41" s="312"/>
      <c r="D41" s="312"/>
      <c r="E41" s="312"/>
      <c r="F41" s="312"/>
      <c r="G41" s="312"/>
      <c r="H41" s="311"/>
      <c r="I41" s="614" t="s">
        <v>19</v>
      </c>
      <c r="J41" s="615"/>
      <c r="K41" s="650">
        <v>4.49</v>
      </c>
      <c r="L41" s="651"/>
      <c r="M41" s="291"/>
    </row>
    <row r="42" spans="1:13" ht="15.75" thickBot="1">
      <c r="A42" s="654" t="s">
        <v>315</v>
      </c>
      <c r="B42" s="655"/>
      <c r="C42" s="655"/>
      <c r="D42" s="655"/>
      <c r="E42" s="655"/>
      <c r="F42" s="655"/>
      <c r="G42" s="655"/>
      <c r="H42" s="656"/>
      <c r="I42" s="305"/>
      <c r="J42" s="304"/>
      <c r="K42" s="642">
        <f>K43+K44+K46+K47+K48+K49</f>
        <v>1.35</v>
      </c>
      <c r="L42" s="647"/>
      <c r="M42" s="303">
        <f>K42*12*I7</f>
        <v>11445.300000000003</v>
      </c>
    </row>
    <row r="43" spans="1:13">
      <c r="A43" s="332" t="s">
        <v>314</v>
      </c>
      <c r="B43" s="331"/>
      <c r="C43" s="331"/>
      <c r="D43" s="331"/>
      <c r="E43" s="331"/>
      <c r="F43" s="322"/>
      <c r="G43" s="322"/>
      <c r="H43" s="321"/>
      <c r="I43" s="330"/>
      <c r="J43" s="294"/>
      <c r="K43" s="629">
        <v>0.08</v>
      </c>
      <c r="L43" s="630"/>
      <c r="M43" s="291">
        <f>K43*12*I7</f>
        <v>678.24</v>
      </c>
    </row>
    <row r="44" spans="1:13">
      <c r="A44" s="329" t="s">
        <v>313</v>
      </c>
      <c r="B44" s="328"/>
      <c r="C44" s="328"/>
      <c r="D44" s="328"/>
      <c r="E44" s="328"/>
      <c r="F44" s="312"/>
      <c r="G44" s="312"/>
      <c r="H44" s="311"/>
      <c r="I44" s="598" t="s">
        <v>312</v>
      </c>
      <c r="J44" s="599"/>
      <c r="K44" s="625">
        <v>0.65</v>
      </c>
      <c r="L44" s="626"/>
      <c r="M44" s="291">
        <f>K44*12*I7</f>
        <v>5510.7000000000007</v>
      </c>
    </row>
    <row r="45" spans="1:13">
      <c r="A45" s="323" t="s">
        <v>311</v>
      </c>
      <c r="B45" s="322"/>
      <c r="C45" s="322"/>
      <c r="D45" s="322"/>
      <c r="E45" s="322"/>
      <c r="F45" s="322"/>
      <c r="G45" s="322"/>
      <c r="H45" s="321"/>
      <c r="I45" s="596" t="s">
        <v>310</v>
      </c>
      <c r="J45" s="597"/>
      <c r="K45" s="327"/>
      <c r="L45" s="292"/>
      <c r="M45" s="291"/>
    </row>
    <row r="46" spans="1:13">
      <c r="A46" s="320" t="s">
        <v>309</v>
      </c>
      <c r="B46" s="319"/>
      <c r="C46" s="319"/>
      <c r="D46" s="319"/>
      <c r="E46" s="319"/>
      <c r="F46" s="319"/>
      <c r="G46" s="319"/>
      <c r="H46" s="318"/>
      <c r="I46" s="608" t="s">
        <v>308</v>
      </c>
      <c r="J46" s="609"/>
      <c r="K46" s="625">
        <v>0.4</v>
      </c>
      <c r="L46" s="626"/>
      <c r="M46" s="291">
        <f>K46*12*I7</f>
        <v>3391.2000000000007</v>
      </c>
    </row>
    <row r="47" spans="1:13">
      <c r="A47" s="320" t="s">
        <v>307</v>
      </c>
      <c r="B47" s="319"/>
      <c r="C47" s="319"/>
      <c r="D47" s="319"/>
      <c r="E47" s="319"/>
      <c r="F47" s="319"/>
      <c r="G47" s="319"/>
      <c r="H47" s="318"/>
      <c r="I47" s="608" t="s">
        <v>306</v>
      </c>
      <c r="J47" s="609"/>
      <c r="K47" s="625">
        <v>0.1</v>
      </c>
      <c r="L47" s="626"/>
      <c r="M47" s="291">
        <f>K47*12*I7</f>
        <v>847.80000000000018</v>
      </c>
    </row>
    <row r="48" spans="1:13">
      <c r="A48" s="313" t="s">
        <v>299</v>
      </c>
      <c r="B48" s="312"/>
      <c r="C48" s="312"/>
      <c r="D48" s="312"/>
      <c r="E48" s="312"/>
      <c r="F48" s="312"/>
      <c r="G48" s="312"/>
      <c r="H48" s="311"/>
      <c r="I48" s="608" t="s">
        <v>298</v>
      </c>
      <c r="J48" s="609"/>
      <c r="K48" s="636">
        <v>0.05</v>
      </c>
      <c r="L48" s="637"/>
      <c r="M48" s="291">
        <f>K48*12*I7</f>
        <v>423.90000000000009</v>
      </c>
    </row>
    <row r="49" spans="1:13" ht="15.75" thickBot="1">
      <c r="A49" s="313" t="s">
        <v>305</v>
      </c>
      <c r="B49" s="312"/>
      <c r="C49" s="312"/>
      <c r="D49" s="312"/>
      <c r="E49" s="312"/>
      <c r="F49" s="312"/>
      <c r="G49" s="312"/>
      <c r="H49" s="311"/>
      <c r="I49" s="614" t="s">
        <v>88</v>
      </c>
      <c r="J49" s="615"/>
      <c r="K49" s="638">
        <v>7.0000000000000007E-2</v>
      </c>
      <c r="L49" s="639"/>
      <c r="M49" s="326">
        <f>K49*12*I7</f>
        <v>593.46</v>
      </c>
    </row>
    <row r="50" spans="1:13" ht="15.75" thickBot="1">
      <c r="A50" s="654" t="s">
        <v>304</v>
      </c>
      <c r="B50" s="655"/>
      <c r="C50" s="655"/>
      <c r="D50" s="655"/>
      <c r="E50" s="655"/>
      <c r="F50" s="655"/>
      <c r="G50" s="655"/>
      <c r="H50" s="656"/>
      <c r="I50" s="325"/>
      <c r="J50" s="324"/>
      <c r="K50" s="649">
        <f>K51+K52+K53</f>
        <v>0.88</v>
      </c>
      <c r="L50" s="643"/>
      <c r="M50" s="303">
        <f>K50*12*I7</f>
        <v>7460.64</v>
      </c>
    </row>
    <row r="51" spans="1:13">
      <c r="A51" s="323" t="s">
        <v>303</v>
      </c>
      <c r="B51" s="322"/>
      <c r="C51" s="322"/>
      <c r="D51" s="322"/>
      <c r="E51" s="322"/>
      <c r="F51" s="322"/>
      <c r="G51" s="322"/>
      <c r="H51" s="321"/>
      <c r="I51" s="612" t="s">
        <v>302</v>
      </c>
      <c r="J51" s="613"/>
      <c r="K51" s="644">
        <v>0.42</v>
      </c>
      <c r="L51" s="645"/>
      <c r="M51" s="291">
        <f>K51*12*I7</f>
        <v>3560.76</v>
      </c>
    </row>
    <row r="52" spans="1:13">
      <c r="A52" s="320" t="s">
        <v>301</v>
      </c>
      <c r="B52" s="319"/>
      <c r="C52" s="319"/>
      <c r="D52" s="319"/>
      <c r="E52" s="319"/>
      <c r="F52" s="319"/>
      <c r="G52" s="319"/>
      <c r="H52" s="318"/>
      <c r="I52" s="317" t="s">
        <v>300</v>
      </c>
      <c r="J52" s="316"/>
      <c r="K52" s="636">
        <v>0.37</v>
      </c>
      <c r="L52" s="637"/>
      <c r="M52" s="291">
        <f>K52*12*I7</f>
        <v>3136.8599999999997</v>
      </c>
    </row>
    <row r="53" spans="1:13" ht="15.75" thickBot="1">
      <c r="A53" s="313" t="s">
        <v>299</v>
      </c>
      <c r="B53" s="312"/>
      <c r="C53" s="312"/>
      <c r="D53" s="312"/>
      <c r="E53" s="312"/>
      <c r="F53" s="312"/>
      <c r="G53" s="312"/>
      <c r="H53" s="311"/>
      <c r="I53" s="614" t="s">
        <v>298</v>
      </c>
      <c r="J53" s="615"/>
      <c r="K53" s="638">
        <v>0.09</v>
      </c>
      <c r="L53" s="639"/>
      <c r="M53" s="291">
        <f>K53*12*I7</f>
        <v>763.0200000000001</v>
      </c>
    </row>
    <row r="54" spans="1:13" ht="15.75" thickBot="1">
      <c r="A54" s="309" t="s">
        <v>297</v>
      </c>
      <c r="B54" s="308"/>
      <c r="C54" s="308"/>
      <c r="D54" s="308"/>
      <c r="E54" s="308"/>
      <c r="F54" s="308"/>
      <c r="G54" s="308"/>
      <c r="H54" s="307"/>
      <c r="I54" s="619" t="s">
        <v>296</v>
      </c>
      <c r="J54" s="620"/>
      <c r="K54" s="640">
        <v>20.25</v>
      </c>
      <c r="L54" s="641"/>
      <c r="M54" s="303">
        <f>K54*12*I7</f>
        <v>171679.5</v>
      </c>
    </row>
    <row r="55" spans="1:13" ht="15.75" thickBot="1">
      <c r="A55" s="603" t="s">
        <v>295</v>
      </c>
      <c r="B55" s="604"/>
      <c r="C55" s="604"/>
      <c r="D55" s="604"/>
      <c r="E55" s="604"/>
      <c r="F55" s="604"/>
      <c r="G55" s="604"/>
      <c r="H55" s="605"/>
      <c r="I55" s="305"/>
      <c r="J55" s="304"/>
      <c r="K55" s="642">
        <v>1.58</v>
      </c>
      <c r="L55" s="643"/>
      <c r="M55" s="303">
        <f>K55*12*I7</f>
        <v>13395.24</v>
      </c>
    </row>
    <row r="56" spans="1:13">
      <c r="A56" s="301" t="s">
        <v>294</v>
      </c>
      <c r="B56" s="300"/>
      <c r="C56" s="300"/>
      <c r="D56" s="300"/>
      <c r="E56" s="300"/>
      <c r="F56" s="300"/>
      <c r="G56" s="300"/>
      <c r="H56" s="298"/>
      <c r="I56" s="621" t="s">
        <v>293</v>
      </c>
      <c r="J56" s="622"/>
      <c r="K56" s="297"/>
      <c r="L56" s="390"/>
      <c r="M56" s="291"/>
    </row>
    <row r="57" spans="1:13">
      <c r="A57" s="301" t="s">
        <v>292</v>
      </c>
      <c r="B57" s="300"/>
      <c r="C57" s="300"/>
      <c r="D57" s="300"/>
      <c r="E57" s="300"/>
      <c r="F57" s="300"/>
      <c r="G57" s="300"/>
      <c r="H57" s="298"/>
      <c r="I57" s="295"/>
      <c r="J57" s="294"/>
      <c r="K57" s="297"/>
      <c r="L57" s="390"/>
      <c r="M57" s="291"/>
    </row>
    <row r="58" spans="1:13" ht="15.75" thickBot="1">
      <c r="A58" s="301" t="s">
        <v>291</v>
      </c>
      <c r="B58" s="300"/>
      <c r="C58" s="300"/>
      <c r="D58" s="300"/>
      <c r="E58" s="300"/>
      <c r="F58" s="300"/>
      <c r="G58" s="300"/>
      <c r="H58" s="298"/>
      <c r="I58" s="310"/>
      <c r="J58" s="294"/>
      <c r="K58" s="297"/>
      <c r="L58" s="390"/>
      <c r="M58" s="291"/>
    </row>
    <row r="59" spans="1:13" ht="15.75" thickBot="1">
      <c r="A59" s="309" t="s">
        <v>290</v>
      </c>
      <c r="B59" s="308"/>
      <c r="C59" s="308"/>
      <c r="D59" s="308"/>
      <c r="E59" s="308"/>
      <c r="F59" s="308"/>
      <c r="G59" s="308"/>
      <c r="H59" s="307"/>
      <c r="I59" s="305"/>
      <c r="J59" s="304"/>
      <c r="K59" s="642">
        <v>7.0000000000000007E-2</v>
      </c>
      <c r="L59" s="643"/>
      <c r="M59" s="303">
        <f>K59*12*I7</f>
        <v>593.46</v>
      </c>
    </row>
    <row r="60" spans="1:13">
      <c r="A60" s="301" t="s">
        <v>289</v>
      </c>
      <c r="B60" s="300"/>
      <c r="C60" s="300"/>
      <c r="D60" s="300"/>
      <c r="E60" s="300"/>
      <c r="F60" s="300"/>
      <c r="G60" s="300"/>
      <c r="H60" s="298"/>
      <c r="I60" s="621" t="s">
        <v>19</v>
      </c>
      <c r="J60" s="622"/>
      <c r="K60" s="389"/>
      <c r="L60" s="390"/>
      <c r="M60" s="291"/>
    </row>
    <row r="61" spans="1:13" ht="15.75" thickBot="1">
      <c r="A61" s="301" t="s">
        <v>288</v>
      </c>
      <c r="B61" s="300"/>
      <c r="C61" s="300"/>
      <c r="D61" s="300"/>
      <c r="E61" s="300"/>
      <c r="F61" s="300"/>
      <c r="G61" s="300"/>
      <c r="H61" s="298"/>
      <c r="I61" s="295"/>
      <c r="J61" s="294"/>
      <c r="K61" s="389"/>
      <c r="L61" s="390"/>
      <c r="M61" s="291"/>
    </row>
    <row r="62" spans="1:13" ht="15.75" thickBot="1">
      <c r="A62" s="603" t="s">
        <v>287</v>
      </c>
      <c r="B62" s="604"/>
      <c r="C62" s="604"/>
      <c r="D62" s="604"/>
      <c r="E62" s="604"/>
      <c r="F62" s="604"/>
      <c r="G62" s="604"/>
      <c r="H62" s="605"/>
      <c r="I62" s="305"/>
      <c r="J62" s="304"/>
      <c r="K62" s="642">
        <v>6</v>
      </c>
      <c r="L62" s="643"/>
      <c r="M62" s="303">
        <f>K62*12*I7</f>
        <v>50868</v>
      </c>
    </row>
    <row r="63" spans="1:13">
      <c r="A63" s="301" t="s">
        <v>286</v>
      </c>
      <c r="B63" s="299"/>
      <c r="C63" s="299"/>
      <c r="D63" s="299"/>
      <c r="E63" s="299"/>
      <c r="F63" s="300"/>
      <c r="G63" s="299"/>
      <c r="H63" s="298"/>
      <c r="I63" s="598" t="s">
        <v>285</v>
      </c>
      <c r="J63" s="599"/>
      <c r="K63" s="297"/>
      <c r="L63" s="390"/>
      <c r="M63" s="291"/>
    </row>
    <row r="64" spans="1:13">
      <c r="A64" s="301" t="s">
        <v>284</v>
      </c>
      <c r="B64" s="299"/>
      <c r="C64" s="299"/>
      <c r="D64" s="299"/>
      <c r="E64" s="299"/>
      <c r="F64" s="300"/>
      <c r="G64" s="299"/>
      <c r="H64" s="298"/>
      <c r="I64" s="598" t="s">
        <v>283</v>
      </c>
      <c r="J64" s="599"/>
      <c r="K64" s="297"/>
      <c r="L64" s="390"/>
      <c r="M64" s="291"/>
    </row>
    <row r="65" spans="1:13">
      <c r="A65" s="301" t="s">
        <v>282</v>
      </c>
      <c r="B65" s="299"/>
      <c r="C65" s="299"/>
      <c r="D65" s="299"/>
      <c r="E65" s="299"/>
      <c r="F65" s="300"/>
      <c r="G65" s="299"/>
      <c r="H65" s="298"/>
      <c r="I65" s="598" t="s">
        <v>281</v>
      </c>
      <c r="J65" s="599"/>
      <c r="K65" s="297"/>
      <c r="L65" s="390"/>
      <c r="M65" s="291"/>
    </row>
    <row r="66" spans="1:13">
      <c r="A66" s="301" t="s">
        <v>280</v>
      </c>
      <c r="B66" s="299"/>
      <c r="C66" s="299"/>
      <c r="D66" s="299"/>
      <c r="E66" s="299"/>
      <c r="F66" s="300"/>
      <c r="G66" s="299"/>
      <c r="H66" s="298"/>
      <c r="I66" s="598" t="s">
        <v>279</v>
      </c>
      <c r="J66" s="599"/>
      <c r="K66" s="297"/>
      <c r="L66" s="390"/>
      <c r="M66" s="291"/>
    </row>
    <row r="67" spans="1:13">
      <c r="A67" s="301" t="s">
        <v>278</v>
      </c>
      <c r="B67" s="299"/>
      <c r="C67" s="299"/>
      <c r="D67" s="299"/>
      <c r="E67" s="299"/>
      <c r="F67" s="300"/>
      <c r="G67" s="299"/>
      <c r="H67" s="298"/>
      <c r="I67" s="598" t="s">
        <v>277</v>
      </c>
      <c r="J67" s="599"/>
      <c r="K67" s="297"/>
      <c r="L67" s="390"/>
      <c r="M67" s="291"/>
    </row>
    <row r="68" spans="1:13">
      <c r="A68" s="301" t="s">
        <v>276</v>
      </c>
      <c r="B68" s="299"/>
      <c r="C68" s="299"/>
      <c r="D68" s="299"/>
      <c r="E68" s="299"/>
      <c r="F68" s="300"/>
      <c r="G68" s="299"/>
      <c r="H68" s="298"/>
      <c r="I68" s="295"/>
      <c r="J68" s="294"/>
      <c r="K68" s="297"/>
      <c r="L68" s="302"/>
      <c r="M68" s="291"/>
    </row>
    <row r="69" spans="1:13">
      <c r="A69" s="301" t="s">
        <v>275</v>
      </c>
      <c r="B69" s="299"/>
      <c r="C69" s="299"/>
      <c r="D69" s="299"/>
      <c r="E69" s="299"/>
      <c r="F69" s="300"/>
      <c r="G69" s="299"/>
      <c r="H69" s="298"/>
      <c r="I69" s="295"/>
      <c r="J69" s="294"/>
      <c r="K69" s="297"/>
      <c r="L69" s="390"/>
      <c r="M69" s="291"/>
    </row>
    <row r="70" spans="1:13">
      <c r="A70" s="301" t="s">
        <v>274</v>
      </c>
      <c r="B70" s="299"/>
      <c r="C70" s="299"/>
      <c r="D70" s="299"/>
      <c r="E70" s="299"/>
      <c r="F70" s="300"/>
      <c r="G70" s="299"/>
      <c r="H70" s="298"/>
      <c r="I70" s="295"/>
      <c r="J70" s="294"/>
      <c r="K70" s="297"/>
      <c r="L70" s="390"/>
      <c r="M70" s="291"/>
    </row>
    <row r="71" spans="1:13">
      <c r="A71" s="301" t="s">
        <v>273</v>
      </c>
      <c r="B71" s="299"/>
      <c r="C71" s="299"/>
      <c r="D71" s="299"/>
      <c r="E71" s="299"/>
      <c r="F71" s="300"/>
      <c r="G71" s="299"/>
      <c r="H71" s="298"/>
      <c r="I71" s="295"/>
      <c r="J71" s="294"/>
      <c r="K71" s="297"/>
      <c r="L71" s="390"/>
      <c r="M71" s="291"/>
    </row>
    <row r="72" spans="1:13">
      <c r="A72" s="301" t="s">
        <v>272</v>
      </c>
      <c r="B72" s="299"/>
      <c r="C72" s="299"/>
      <c r="D72" s="299"/>
      <c r="E72" s="299"/>
      <c r="F72" s="300"/>
      <c r="G72" s="299"/>
      <c r="H72" s="298"/>
      <c r="I72" s="295"/>
      <c r="J72" s="294"/>
      <c r="K72" s="297"/>
      <c r="L72" s="390"/>
      <c r="M72" s="291"/>
    </row>
    <row r="73" spans="1:13" ht="15.75" thickBot="1">
      <c r="A73" s="616" t="s">
        <v>271</v>
      </c>
      <c r="B73" s="617"/>
      <c r="C73" s="617"/>
      <c r="D73" s="617"/>
      <c r="E73" s="617"/>
      <c r="F73" s="617"/>
      <c r="G73" s="617"/>
      <c r="H73" s="618"/>
      <c r="I73" s="295"/>
      <c r="J73" s="294"/>
      <c r="K73" s="293"/>
      <c r="L73" s="292"/>
      <c r="M73" s="291"/>
    </row>
    <row r="74" spans="1:13">
      <c r="A74" s="290" t="s">
        <v>270</v>
      </c>
      <c r="B74" s="289"/>
      <c r="C74" s="289"/>
      <c r="D74" s="289"/>
      <c r="E74" s="289"/>
      <c r="F74" s="289"/>
      <c r="G74" s="289"/>
      <c r="H74" s="289"/>
      <c r="I74" s="621" t="s">
        <v>55</v>
      </c>
      <c r="J74" s="622"/>
      <c r="K74" s="288"/>
      <c r="L74" s="287"/>
      <c r="M74" s="286"/>
    </row>
    <row r="75" spans="1:13" ht="15.75" thickBot="1">
      <c r="A75" s="285" t="s">
        <v>269</v>
      </c>
      <c r="B75" s="284"/>
      <c r="C75" s="284"/>
      <c r="D75" s="284"/>
      <c r="E75" s="284"/>
      <c r="F75" s="284"/>
      <c r="G75" s="284"/>
      <c r="H75" s="284"/>
      <c r="I75" s="283"/>
      <c r="J75" s="282"/>
      <c r="K75" s="281"/>
      <c r="L75" s="280"/>
      <c r="M75" s="279"/>
    </row>
    <row r="76" spans="1:13" ht="15.75" thickBot="1">
      <c r="A76" s="603" t="s">
        <v>355</v>
      </c>
      <c r="B76" s="604"/>
      <c r="C76" s="604"/>
      <c r="D76" s="604"/>
      <c r="E76" s="604"/>
      <c r="F76" s="604"/>
      <c r="G76" s="604"/>
      <c r="H76" s="657"/>
      <c r="I76" s="658" t="s">
        <v>32</v>
      </c>
      <c r="J76" s="659"/>
      <c r="K76" s="660">
        <v>1.46</v>
      </c>
      <c r="L76" s="661"/>
      <c r="M76" s="276">
        <f>K76*12*I7</f>
        <v>12377.88</v>
      </c>
    </row>
    <row r="77" spans="1:13" ht="15.75" thickBot="1">
      <c r="A77" s="652" t="s">
        <v>268</v>
      </c>
      <c r="B77" s="653"/>
      <c r="C77" s="653"/>
      <c r="D77" s="653"/>
      <c r="E77" s="653"/>
      <c r="F77" s="653"/>
      <c r="G77" s="653"/>
      <c r="H77" s="653"/>
      <c r="I77" s="278"/>
      <c r="J77" s="277"/>
      <c r="K77" s="610">
        <f>K8+K18+K33+K62+K76</f>
        <v>49.63</v>
      </c>
      <c r="L77" s="611"/>
      <c r="M77" s="276">
        <f>M8+M18+M33+M62+M76</f>
        <v>420763.14</v>
      </c>
    </row>
  </sheetData>
  <mergeCells count="89">
    <mergeCell ref="A77:H77"/>
    <mergeCell ref="K77:L77"/>
    <mergeCell ref="A73:H73"/>
    <mergeCell ref="I74:J74"/>
    <mergeCell ref="A76:H76"/>
    <mergeCell ref="I76:J76"/>
    <mergeCell ref="K76:L76"/>
    <mergeCell ref="I63:J63"/>
    <mergeCell ref="I64:J64"/>
    <mergeCell ref="I65:J65"/>
    <mergeCell ref="I66:J66"/>
    <mergeCell ref="I67:J67"/>
    <mergeCell ref="I56:J56"/>
    <mergeCell ref="K59:L59"/>
    <mergeCell ref="I60:J60"/>
    <mergeCell ref="A62:H62"/>
    <mergeCell ref="K62:L62"/>
    <mergeCell ref="I53:J53"/>
    <mergeCell ref="K53:L53"/>
    <mergeCell ref="I54:J54"/>
    <mergeCell ref="K54:L54"/>
    <mergeCell ref="A55:H55"/>
    <mergeCell ref="K55:L55"/>
    <mergeCell ref="A50:H50"/>
    <mergeCell ref="K50:L50"/>
    <mergeCell ref="I51:J51"/>
    <mergeCell ref="K51:L51"/>
    <mergeCell ref="K52:L52"/>
    <mergeCell ref="I47:J47"/>
    <mergeCell ref="K47:L47"/>
    <mergeCell ref="I48:J48"/>
    <mergeCell ref="K48:L48"/>
    <mergeCell ref="I49:J49"/>
    <mergeCell ref="K49:L49"/>
    <mergeCell ref="K43:L43"/>
    <mergeCell ref="I44:J44"/>
    <mergeCell ref="K44:L44"/>
    <mergeCell ref="I45:J45"/>
    <mergeCell ref="I46:J46"/>
    <mergeCell ref="K46:L46"/>
    <mergeCell ref="I40:J40"/>
    <mergeCell ref="K40:L40"/>
    <mergeCell ref="I41:J41"/>
    <mergeCell ref="K41:L41"/>
    <mergeCell ref="A42:H42"/>
    <mergeCell ref="K42:L42"/>
    <mergeCell ref="I36:J36"/>
    <mergeCell ref="K36:L36"/>
    <mergeCell ref="I37:J37"/>
    <mergeCell ref="K37:L37"/>
    <mergeCell ref="I38:J38"/>
    <mergeCell ref="K38:L38"/>
    <mergeCell ref="K33:L33"/>
    <mergeCell ref="A35:H35"/>
    <mergeCell ref="K35:L35"/>
    <mergeCell ref="I24:J24"/>
    <mergeCell ref="I25:J25"/>
    <mergeCell ref="K25:L25"/>
    <mergeCell ref="I26:J26"/>
    <mergeCell ref="I28:J28"/>
    <mergeCell ref="K28:L28"/>
    <mergeCell ref="I30:J30"/>
    <mergeCell ref="I31:J31"/>
    <mergeCell ref="I32:J32"/>
    <mergeCell ref="I23:J23"/>
    <mergeCell ref="I14:J14"/>
    <mergeCell ref="K14:L14"/>
    <mergeCell ref="I15:J15"/>
    <mergeCell ref="I16:J16"/>
    <mergeCell ref="K17:L17"/>
    <mergeCell ref="K18:L18"/>
    <mergeCell ref="I20:J20"/>
    <mergeCell ref="K20:L20"/>
    <mergeCell ref="I22:J22"/>
    <mergeCell ref="A1:L1"/>
    <mergeCell ref="A2:L2"/>
    <mergeCell ref="C4:E4"/>
    <mergeCell ref="I4:J4"/>
    <mergeCell ref="K4:L4"/>
    <mergeCell ref="K8:L8"/>
    <mergeCell ref="I11:J11"/>
    <mergeCell ref="K11:L11"/>
    <mergeCell ref="I12:J12"/>
    <mergeCell ref="I13:J13"/>
    <mergeCell ref="K5:L5"/>
    <mergeCell ref="I6:J6"/>
    <mergeCell ref="K6:L6"/>
    <mergeCell ref="I7:J7"/>
    <mergeCell ref="K7:L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80"/>
  <sheetViews>
    <sheetView workbookViewId="0">
      <selection activeCell="B5" sqref="B5:K5"/>
    </sheetView>
  </sheetViews>
  <sheetFormatPr defaultRowHeight="15"/>
  <cols>
    <col min="7" max="7" width="9.140625" customWidth="1"/>
    <col min="8" max="8" width="4.7109375" customWidth="1"/>
    <col min="10" max="10" width="9.85546875" customWidth="1"/>
    <col min="12" max="12" width="9.140625" customWidth="1"/>
    <col min="13" max="13" width="14.5703125" customWidth="1"/>
  </cols>
  <sheetData>
    <row r="2" spans="1:13" ht="15.75">
      <c r="A2" s="601" t="s">
        <v>0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327"/>
    </row>
    <row r="3" spans="1:13" ht="15.75">
      <c r="A3" s="600" t="s">
        <v>353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327"/>
    </row>
    <row r="4" spans="1:13" ht="15.75">
      <c r="A4" s="370"/>
      <c r="B4" s="370"/>
      <c r="C4" s="370"/>
      <c r="D4" s="370"/>
      <c r="E4" s="370"/>
      <c r="F4" s="370" t="s">
        <v>503</v>
      </c>
      <c r="G4" s="370"/>
      <c r="H4" s="370"/>
      <c r="I4" s="370"/>
      <c r="J4" s="370"/>
      <c r="K4" s="370"/>
      <c r="L4" s="370"/>
      <c r="M4" s="327"/>
    </row>
    <row r="5" spans="1:13" ht="15.75">
      <c r="A5" s="370"/>
      <c r="B5" s="668" t="s">
        <v>502</v>
      </c>
      <c r="C5" s="668"/>
      <c r="D5" s="668"/>
      <c r="E5" s="668"/>
      <c r="F5" s="668"/>
      <c r="G5" s="668"/>
      <c r="H5" s="668"/>
      <c r="I5" s="668"/>
      <c r="J5" s="668"/>
      <c r="K5" s="668"/>
      <c r="L5" s="370"/>
      <c r="M5" s="327"/>
    </row>
    <row r="6" spans="1:13">
      <c r="A6" s="329"/>
      <c r="B6" s="328"/>
      <c r="C6" s="602" t="s">
        <v>351</v>
      </c>
      <c r="D6" s="602"/>
      <c r="E6" s="602"/>
      <c r="F6" s="328"/>
      <c r="G6" s="328"/>
      <c r="H6" s="368"/>
      <c r="I6" s="590" t="s">
        <v>3</v>
      </c>
      <c r="J6" s="591"/>
      <c r="K6" s="592" t="s">
        <v>4</v>
      </c>
      <c r="L6" s="593"/>
      <c r="M6" s="382"/>
    </row>
    <row r="7" spans="1:13">
      <c r="A7" s="381"/>
      <c r="B7" s="355"/>
      <c r="C7" s="355"/>
      <c r="D7" s="355"/>
      <c r="E7" s="355"/>
      <c r="F7" s="355"/>
      <c r="G7" s="355"/>
      <c r="H7" s="356"/>
      <c r="I7" s="295"/>
      <c r="J7" s="294"/>
      <c r="K7" s="594" t="s">
        <v>5</v>
      </c>
      <c r="L7" s="595"/>
      <c r="M7" s="380" t="s">
        <v>6</v>
      </c>
    </row>
    <row r="8" spans="1:13">
      <c r="A8" s="381"/>
      <c r="B8" s="355"/>
      <c r="C8" s="355"/>
      <c r="D8" s="355"/>
      <c r="E8" s="355"/>
      <c r="F8" s="355"/>
      <c r="G8" s="355"/>
      <c r="H8" s="356"/>
      <c r="I8" s="598" t="s">
        <v>7</v>
      </c>
      <c r="J8" s="599"/>
      <c r="K8" s="623" t="s">
        <v>8</v>
      </c>
      <c r="L8" s="624"/>
      <c r="M8" s="380" t="s">
        <v>9</v>
      </c>
    </row>
    <row r="9" spans="1:13" ht="16.5" thickBot="1">
      <c r="A9" s="379"/>
      <c r="B9" s="351"/>
      <c r="C9" s="351"/>
      <c r="D9" s="351"/>
      <c r="E9" s="351"/>
      <c r="F9" s="351"/>
      <c r="G9" s="351"/>
      <c r="H9" s="350"/>
      <c r="I9" s="631">
        <v>555.79999999999995</v>
      </c>
      <c r="J9" s="632"/>
      <c r="K9" s="633"/>
      <c r="L9" s="634"/>
      <c r="M9" s="378"/>
    </row>
    <row r="10" spans="1:13">
      <c r="A10" s="367" t="s">
        <v>350</v>
      </c>
      <c r="B10" s="344"/>
      <c r="C10" s="344"/>
      <c r="D10" s="344"/>
      <c r="E10" s="344"/>
      <c r="F10" s="344"/>
      <c r="G10" s="344"/>
      <c r="H10" s="377"/>
      <c r="I10" s="341"/>
      <c r="J10" s="340"/>
      <c r="K10" s="635">
        <f>K13+K16</f>
        <v>6.17</v>
      </c>
      <c r="L10" s="628"/>
      <c r="M10" s="286">
        <f>K10*12*I9</f>
        <v>41151.431999999993</v>
      </c>
    </row>
    <row r="11" spans="1:13">
      <c r="A11" s="376" t="s">
        <v>349</v>
      </c>
      <c r="B11" s="375"/>
      <c r="C11" s="375"/>
      <c r="D11" s="375"/>
      <c r="E11" s="375"/>
      <c r="F11" s="375"/>
      <c r="G11" s="375"/>
      <c r="H11" s="374"/>
      <c r="I11" s="295"/>
      <c r="J11" s="294"/>
      <c r="K11" s="293"/>
      <c r="L11" s="292"/>
      <c r="M11" s="373"/>
    </row>
    <row r="12" spans="1:13" ht="15.75" thickBot="1">
      <c r="A12" s="363" t="s">
        <v>348</v>
      </c>
      <c r="B12" s="372"/>
      <c r="C12" s="372"/>
      <c r="D12" s="372"/>
      <c r="E12" s="372"/>
      <c r="F12" s="372"/>
      <c r="G12" s="372"/>
      <c r="H12" s="371"/>
      <c r="I12" s="336"/>
      <c r="J12" s="282"/>
      <c r="K12" s="281"/>
      <c r="L12" s="280"/>
      <c r="M12" s="279"/>
    </row>
    <row r="13" spans="1:13">
      <c r="A13" s="323" t="s">
        <v>347</v>
      </c>
      <c r="B13" s="331"/>
      <c r="C13" s="331"/>
      <c r="D13" s="331"/>
      <c r="E13" s="331"/>
      <c r="F13" s="331"/>
      <c r="G13" s="331"/>
      <c r="H13" s="357"/>
      <c r="I13" s="596" t="s">
        <v>19</v>
      </c>
      <c r="J13" s="597"/>
      <c r="K13" s="629">
        <v>3.7</v>
      </c>
      <c r="L13" s="630"/>
      <c r="M13" s="291">
        <f>K13*12*I9</f>
        <v>24677.52</v>
      </c>
    </row>
    <row r="14" spans="1:13">
      <c r="A14" s="301" t="s">
        <v>338</v>
      </c>
      <c r="B14" s="355"/>
      <c r="C14" s="355"/>
      <c r="D14" s="355"/>
      <c r="E14" s="355"/>
      <c r="F14" s="355"/>
      <c r="G14" s="355"/>
      <c r="H14" s="356"/>
      <c r="I14" s="598" t="s">
        <v>328</v>
      </c>
      <c r="J14" s="599"/>
      <c r="K14" s="327"/>
      <c r="L14" s="292"/>
      <c r="M14" s="291"/>
    </row>
    <row r="15" spans="1:13">
      <c r="A15" s="323" t="s">
        <v>337</v>
      </c>
      <c r="B15" s="331"/>
      <c r="C15" s="331"/>
      <c r="D15" s="331"/>
      <c r="E15" s="331"/>
      <c r="F15" s="331"/>
      <c r="G15" s="331"/>
      <c r="H15" s="357"/>
      <c r="I15" s="596"/>
      <c r="J15" s="597"/>
      <c r="K15" s="327"/>
      <c r="L15" s="292"/>
      <c r="M15" s="291"/>
    </row>
    <row r="16" spans="1:13">
      <c r="A16" s="323" t="s">
        <v>346</v>
      </c>
      <c r="B16" s="331"/>
      <c r="C16" s="331"/>
      <c r="D16" s="331"/>
      <c r="E16" s="331"/>
      <c r="F16" s="331"/>
      <c r="G16" s="331"/>
      <c r="H16" s="357"/>
      <c r="I16" s="608" t="s">
        <v>35</v>
      </c>
      <c r="J16" s="609"/>
      <c r="K16" s="625">
        <v>2.4700000000000002</v>
      </c>
      <c r="L16" s="626"/>
      <c r="M16" s="291">
        <f>K16*12*I9</f>
        <v>16473.912</v>
      </c>
    </row>
    <row r="17" spans="1:13" ht="15.75">
      <c r="A17" s="320" t="s">
        <v>345</v>
      </c>
      <c r="B17" s="354"/>
      <c r="C17" s="354"/>
      <c r="D17" s="354"/>
      <c r="E17" s="354"/>
      <c r="F17" s="354"/>
      <c r="G17" s="354"/>
      <c r="H17" s="353"/>
      <c r="I17" s="598" t="s">
        <v>328</v>
      </c>
      <c r="J17" s="599"/>
      <c r="K17" s="370"/>
      <c r="L17" s="369"/>
      <c r="M17" s="291"/>
    </row>
    <row r="18" spans="1:13">
      <c r="A18" s="313" t="s">
        <v>344</v>
      </c>
      <c r="B18" s="328"/>
      <c r="C18" s="328"/>
      <c r="D18" s="328"/>
      <c r="E18" s="328"/>
      <c r="F18" s="328"/>
      <c r="G18" s="328"/>
      <c r="H18" s="368"/>
      <c r="I18" s="598"/>
      <c r="J18" s="599"/>
      <c r="K18" s="352"/>
      <c r="L18" s="292"/>
      <c r="M18" s="291"/>
    </row>
    <row r="19" spans="1:13" ht="15.75" thickBot="1">
      <c r="A19" s="323" t="s">
        <v>343</v>
      </c>
      <c r="B19" s="322"/>
      <c r="C19" s="322"/>
      <c r="D19" s="322"/>
      <c r="E19" s="322"/>
      <c r="F19" s="322"/>
      <c r="G19" s="322"/>
      <c r="H19" s="321"/>
      <c r="I19" s="334"/>
      <c r="J19" s="333"/>
      <c r="K19" s="636"/>
      <c r="L19" s="637"/>
      <c r="M19" s="291"/>
    </row>
    <row r="20" spans="1:13">
      <c r="A20" s="367" t="s">
        <v>342</v>
      </c>
      <c r="B20" s="366"/>
      <c r="C20" s="366"/>
      <c r="D20" s="366"/>
      <c r="E20" s="366"/>
      <c r="F20" s="366"/>
      <c r="G20" s="366"/>
      <c r="H20" s="365"/>
      <c r="I20" s="341"/>
      <c r="J20" s="364"/>
      <c r="K20" s="627">
        <f>K22+K27+K30</f>
        <v>5.05</v>
      </c>
      <c r="L20" s="628"/>
      <c r="M20" s="286">
        <f>K20*12*I9</f>
        <v>33681.479999999996</v>
      </c>
    </row>
    <row r="21" spans="1:13" ht="15.75" thickBot="1">
      <c r="A21" s="363" t="s">
        <v>341</v>
      </c>
      <c r="B21" s="362"/>
      <c r="C21" s="362"/>
      <c r="D21" s="362"/>
      <c r="E21" s="362"/>
      <c r="F21" s="362"/>
      <c r="G21" s="362"/>
      <c r="H21" s="361"/>
      <c r="I21" s="336"/>
      <c r="J21" s="360"/>
      <c r="K21" s="281"/>
      <c r="L21" s="280"/>
      <c r="M21" s="279"/>
    </row>
    <row r="22" spans="1:13">
      <c r="A22" s="301" t="s">
        <v>340</v>
      </c>
      <c r="B22" s="300"/>
      <c r="C22" s="300"/>
      <c r="D22" s="300"/>
      <c r="E22" s="300"/>
      <c r="F22" s="300"/>
      <c r="G22" s="300"/>
      <c r="H22" s="298"/>
      <c r="I22" s="598" t="s">
        <v>19</v>
      </c>
      <c r="J22" s="599"/>
      <c r="K22" s="629">
        <v>2.5299999999999998</v>
      </c>
      <c r="L22" s="630"/>
      <c r="M22" s="291">
        <f>K22*12*I9</f>
        <v>16874.088</v>
      </c>
    </row>
    <row r="23" spans="1:13">
      <c r="A23" s="323" t="s">
        <v>339</v>
      </c>
      <c r="B23" s="322"/>
      <c r="C23" s="322"/>
      <c r="D23" s="322"/>
      <c r="E23" s="322"/>
      <c r="F23" s="322"/>
      <c r="G23" s="322"/>
      <c r="H23" s="321"/>
      <c r="I23" s="393"/>
      <c r="J23" s="394"/>
      <c r="K23" s="327"/>
      <c r="L23" s="292"/>
      <c r="M23" s="291"/>
    </row>
    <row r="24" spans="1:13">
      <c r="A24" s="301" t="s">
        <v>338</v>
      </c>
      <c r="B24" s="355"/>
      <c r="C24" s="355"/>
      <c r="D24" s="355"/>
      <c r="E24" s="355"/>
      <c r="F24" s="355"/>
      <c r="G24" s="355"/>
      <c r="H24" s="356"/>
      <c r="I24" s="598" t="s">
        <v>328</v>
      </c>
      <c r="J24" s="599"/>
      <c r="K24" s="327"/>
      <c r="L24" s="292"/>
      <c r="M24" s="291"/>
    </row>
    <row r="25" spans="1:13">
      <c r="A25" s="323" t="s">
        <v>337</v>
      </c>
      <c r="B25" s="331"/>
      <c r="C25" s="331"/>
      <c r="D25" s="331"/>
      <c r="E25" s="331"/>
      <c r="F25" s="331"/>
      <c r="G25" s="331"/>
      <c r="H25" s="357"/>
      <c r="I25" s="596"/>
      <c r="J25" s="597"/>
      <c r="K25" s="327"/>
      <c r="L25" s="292"/>
      <c r="M25" s="291"/>
    </row>
    <row r="26" spans="1:13">
      <c r="A26" s="320" t="s">
        <v>336</v>
      </c>
      <c r="B26" s="354"/>
      <c r="C26" s="353"/>
      <c r="D26" s="355"/>
      <c r="E26" s="355"/>
      <c r="F26" s="355"/>
      <c r="G26" s="355"/>
      <c r="H26" s="356"/>
      <c r="I26" s="598" t="s">
        <v>328</v>
      </c>
      <c r="J26" s="599"/>
      <c r="K26" s="327"/>
      <c r="L26" s="292"/>
      <c r="M26" s="291"/>
    </row>
    <row r="27" spans="1:13">
      <c r="A27" s="301" t="s">
        <v>335</v>
      </c>
      <c r="B27" s="355"/>
      <c r="C27" s="355"/>
      <c r="D27" s="354"/>
      <c r="E27" s="354"/>
      <c r="F27" s="354"/>
      <c r="G27" s="354"/>
      <c r="H27" s="353"/>
      <c r="I27" s="608" t="s">
        <v>35</v>
      </c>
      <c r="J27" s="609"/>
      <c r="K27" s="625">
        <v>1.1200000000000001</v>
      </c>
      <c r="L27" s="626"/>
      <c r="M27" s="291">
        <f>K27*12*I9</f>
        <v>7469.9520000000002</v>
      </c>
    </row>
    <row r="28" spans="1:13">
      <c r="A28" s="313" t="s">
        <v>334</v>
      </c>
      <c r="B28" s="312"/>
      <c r="C28" s="312"/>
      <c r="D28" s="312"/>
      <c r="E28" s="312"/>
      <c r="F28" s="312"/>
      <c r="G28" s="312"/>
      <c r="H28" s="311"/>
      <c r="I28" s="590" t="s">
        <v>333</v>
      </c>
      <c r="J28" s="591"/>
      <c r="K28" s="327"/>
      <c r="L28" s="292"/>
      <c r="M28" s="291"/>
    </row>
    <row r="29" spans="1:13">
      <c r="A29" s="323"/>
      <c r="B29" s="322"/>
      <c r="C29" s="322"/>
      <c r="D29" s="322"/>
      <c r="E29" s="322"/>
      <c r="F29" s="322"/>
      <c r="G29" s="322"/>
      <c r="H29" s="321"/>
      <c r="I29" s="334" t="s">
        <v>332</v>
      </c>
      <c r="J29" s="333"/>
      <c r="K29" s="352"/>
      <c r="L29" s="292"/>
      <c r="M29" s="291"/>
    </row>
    <row r="30" spans="1:13">
      <c r="A30" s="313" t="s">
        <v>331</v>
      </c>
      <c r="B30" s="312"/>
      <c r="C30" s="312"/>
      <c r="D30" s="312"/>
      <c r="E30" s="312"/>
      <c r="F30" s="312"/>
      <c r="G30" s="312"/>
      <c r="H30" s="311"/>
      <c r="I30" s="590" t="s">
        <v>35</v>
      </c>
      <c r="J30" s="591"/>
      <c r="K30" s="625">
        <v>1.4</v>
      </c>
      <c r="L30" s="626"/>
      <c r="M30" s="291">
        <f>K30*12*I9</f>
        <v>9337.4399999999969</v>
      </c>
    </row>
    <row r="31" spans="1:13">
      <c r="A31" s="323" t="s">
        <v>330</v>
      </c>
      <c r="B31" s="322"/>
      <c r="C31" s="322"/>
      <c r="D31" s="322"/>
      <c r="E31" s="322"/>
      <c r="F31" s="322"/>
      <c r="G31" s="322"/>
      <c r="H31" s="321"/>
      <c r="I31" s="334"/>
      <c r="J31" s="333"/>
      <c r="K31" s="327"/>
      <c r="L31" s="292"/>
      <c r="M31" s="291"/>
    </row>
    <row r="32" spans="1:13">
      <c r="A32" s="313" t="s">
        <v>329</v>
      </c>
      <c r="B32" s="312"/>
      <c r="C32" s="312"/>
      <c r="D32" s="312"/>
      <c r="E32" s="312"/>
      <c r="F32" s="312"/>
      <c r="G32" s="312"/>
      <c r="H32" s="311"/>
      <c r="I32" s="598" t="s">
        <v>328</v>
      </c>
      <c r="J32" s="599"/>
      <c r="K32" s="327"/>
      <c r="L32" s="292"/>
      <c r="M32" s="291"/>
    </row>
    <row r="33" spans="1:13">
      <c r="A33" s="313" t="s">
        <v>327</v>
      </c>
      <c r="B33" s="312"/>
      <c r="C33" s="312"/>
      <c r="D33" s="312"/>
      <c r="E33" s="312"/>
      <c r="F33" s="312"/>
      <c r="G33" s="312"/>
      <c r="H33" s="311"/>
      <c r="I33" s="590" t="s">
        <v>326</v>
      </c>
      <c r="J33" s="591"/>
      <c r="K33" s="351"/>
      <c r="L33" s="350"/>
      <c r="M33" s="349"/>
    </row>
    <row r="34" spans="1:13" ht="15.75" thickBot="1">
      <c r="A34" s="323"/>
      <c r="B34" s="322"/>
      <c r="C34" s="322"/>
      <c r="D34" s="322"/>
      <c r="E34" s="322"/>
      <c r="F34" s="322"/>
      <c r="G34" s="322"/>
      <c r="H34" s="321"/>
      <c r="I34" s="606" t="s">
        <v>325</v>
      </c>
      <c r="J34" s="607"/>
      <c r="K34" s="348"/>
      <c r="L34" s="347"/>
      <c r="M34" s="346"/>
    </row>
    <row r="35" spans="1:13">
      <c r="A35" s="345" t="s">
        <v>324</v>
      </c>
      <c r="B35" s="344"/>
      <c r="C35" s="344"/>
      <c r="D35" s="344"/>
      <c r="E35" s="344"/>
      <c r="F35" s="344"/>
      <c r="G35" s="343"/>
      <c r="H35" s="342"/>
      <c r="I35" s="341"/>
      <c r="J35" s="340"/>
      <c r="K35" s="648">
        <f>K37+K44+K52+K56+K57+K61</f>
        <v>32.64</v>
      </c>
      <c r="L35" s="628"/>
      <c r="M35" s="286">
        <f>M37+M44+M52+M56+M57+M61</f>
        <v>217695.74399999998</v>
      </c>
    </row>
    <row r="36" spans="1:13" ht="15.75" thickBot="1">
      <c r="A36" s="339"/>
      <c r="B36" s="338"/>
      <c r="C36" s="338"/>
      <c r="D36" s="338"/>
      <c r="E36" s="338"/>
      <c r="F36" s="338"/>
      <c r="G36" s="338"/>
      <c r="H36" s="337"/>
      <c r="I36" s="336"/>
      <c r="J36" s="282"/>
      <c r="K36" s="281"/>
      <c r="L36" s="280"/>
      <c r="M36" s="279"/>
    </row>
    <row r="37" spans="1:13" ht="15.75" thickBot="1">
      <c r="A37" s="603" t="s">
        <v>323</v>
      </c>
      <c r="B37" s="604"/>
      <c r="C37" s="604"/>
      <c r="D37" s="604"/>
      <c r="E37" s="604"/>
      <c r="F37" s="604"/>
      <c r="G37" s="604"/>
      <c r="H37" s="605"/>
      <c r="I37" s="305"/>
      <c r="J37" s="304"/>
      <c r="K37" s="646">
        <f>K38+K39+K40+K42+K43</f>
        <v>5.0299999999999994</v>
      </c>
      <c r="L37" s="647"/>
      <c r="M37" s="303">
        <f>K37*12*I9</f>
        <v>33548.087999999996</v>
      </c>
    </row>
    <row r="38" spans="1:13">
      <c r="A38" s="323" t="s">
        <v>322</v>
      </c>
      <c r="B38" s="322"/>
      <c r="C38" s="322"/>
      <c r="D38" s="322"/>
      <c r="E38" s="322"/>
      <c r="F38" s="322"/>
      <c r="G38" s="322"/>
      <c r="H38" s="321"/>
      <c r="I38" s="596" t="s">
        <v>321</v>
      </c>
      <c r="J38" s="597"/>
      <c r="K38" s="629">
        <v>0.63</v>
      </c>
      <c r="L38" s="630"/>
      <c r="M38" s="291">
        <f>K38*12*I9</f>
        <v>4201.848</v>
      </c>
    </row>
    <row r="39" spans="1:13">
      <c r="A39" s="320" t="s">
        <v>320</v>
      </c>
      <c r="B39" s="319"/>
      <c r="C39" s="319"/>
      <c r="D39" s="319"/>
      <c r="E39" s="319"/>
      <c r="F39" s="319"/>
      <c r="G39" s="319"/>
      <c r="H39" s="318"/>
      <c r="I39" s="608" t="s">
        <v>57</v>
      </c>
      <c r="J39" s="609"/>
      <c r="K39" s="625">
        <v>1.48</v>
      </c>
      <c r="L39" s="626"/>
      <c r="M39" s="291">
        <f>K39*12*I9</f>
        <v>9871.007999999998</v>
      </c>
    </row>
    <row r="40" spans="1:13">
      <c r="A40" s="313" t="s">
        <v>319</v>
      </c>
      <c r="B40" s="312"/>
      <c r="C40" s="312"/>
      <c r="D40" s="312"/>
      <c r="E40" s="312"/>
      <c r="F40" s="312"/>
      <c r="G40" s="312"/>
      <c r="H40" s="311"/>
      <c r="I40" s="590" t="s">
        <v>35</v>
      </c>
      <c r="J40" s="591"/>
      <c r="K40" s="625">
        <v>0.17</v>
      </c>
      <c r="L40" s="626"/>
      <c r="M40" s="291">
        <f>K40*12*I9</f>
        <v>1133.8319999999999</v>
      </c>
    </row>
    <row r="41" spans="1:13">
      <c r="A41" s="335" t="s">
        <v>318</v>
      </c>
      <c r="B41" s="331"/>
      <c r="C41" s="331"/>
      <c r="D41" s="331"/>
      <c r="E41" s="322"/>
      <c r="F41" s="322"/>
      <c r="G41" s="322"/>
      <c r="H41" s="321"/>
      <c r="I41" s="334"/>
      <c r="J41" s="333"/>
      <c r="K41" s="293"/>
      <c r="L41" s="292"/>
      <c r="M41" s="291"/>
    </row>
    <row r="42" spans="1:13">
      <c r="A42" s="320" t="s">
        <v>317</v>
      </c>
      <c r="B42" s="319"/>
      <c r="C42" s="319"/>
      <c r="D42" s="319"/>
      <c r="E42" s="319"/>
      <c r="F42" s="319"/>
      <c r="G42" s="319"/>
      <c r="H42" s="318"/>
      <c r="I42" s="608" t="s">
        <v>19</v>
      </c>
      <c r="J42" s="609"/>
      <c r="K42" s="625">
        <v>0.05</v>
      </c>
      <c r="L42" s="626"/>
      <c r="M42" s="291">
        <f>K42*12*I9</f>
        <v>333.48</v>
      </c>
    </row>
    <row r="43" spans="1:13" ht="15.75" thickBot="1">
      <c r="A43" s="313" t="s">
        <v>316</v>
      </c>
      <c r="B43" s="312"/>
      <c r="C43" s="312"/>
      <c r="D43" s="312"/>
      <c r="E43" s="312"/>
      <c r="F43" s="312"/>
      <c r="G43" s="312"/>
      <c r="H43" s="311"/>
      <c r="I43" s="614" t="s">
        <v>19</v>
      </c>
      <c r="J43" s="615"/>
      <c r="K43" s="650">
        <v>2.7</v>
      </c>
      <c r="L43" s="651"/>
      <c r="M43" s="291">
        <f>K43*12*I9</f>
        <v>18007.920000000002</v>
      </c>
    </row>
    <row r="44" spans="1:13" ht="15.75" thickBot="1">
      <c r="A44" s="654" t="s">
        <v>315</v>
      </c>
      <c r="B44" s="655"/>
      <c r="C44" s="655"/>
      <c r="D44" s="655"/>
      <c r="E44" s="655"/>
      <c r="F44" s="655"/>
      <c r="G44" s="655"/>
      <c r="H44" s="656"/>
      <c r="I44" s="305"/>
      <c r="J44" s="304"/>
      <c r="K44" s="642">
        <f>K45+K46+K48+K49+K50+K51</f>
        <v>1.35</v>
      </c>
      <c r="L44" s="647"/>
      <c r="M44" s="303">
        <f>K44*12*I9</f>
        <v>9003.9600000000009</v>
      </c>
    </row>
    <row r="45" spans="1:13">
      <c r="A45" s="332" t="s">
        <v>314</v>
      </c>
      <c r="B45" s="331"/>
      <c r="C45" s="331"/>
      <c r="D45" s="331"/>
      <c r="E45" s="331"/>
      <c r="F45" s="322"/>
      <c r="G45" s="322"/>
      <c r="H45" s="321"/>
      <c r="I45" s="330"/>
      <c r="J45" s="294"/>
      <c r="K45" s="629">
        <v>0.08</v>
      </c>
      <c r="L45" s="630"/>
      <c r="M45" s="291">
        <f>K45*12*I9</f>
        <v>533.56799999999998</v>
      </c>
    </row>
    <row r="46" spans="1:13">
      <c r="A46" s="329" t="s">
        <v>313</v>
      </c>
      <c r="B46" s="328"/>
      <c r="C46" s="328"/>
      <c r="D46" s="328"/>
      <c r="E46" s="328"/>
      <c r="F46" s="312"/>
      <c r="G46" s="312"/>
      <c r="H46" s="311"/>
      <c r="I46" s="598" t="s">
        <v>312</v>
      </c>
      <c r="J46" s="599"/>
      <c r="K46" s="625">
        <v>0.65</v>
      </c>
      <c r="L46" s="626"/>
      <c r="M46" s="291">
        <f>K46*12*I9</f>
        <v>4335.24</v>
      </c>
    </row>
    <row r="47" spans="1:13">
      <c r="A47" s="323" t="s">
        <v>311</v>
      </c>
      <c r="B47" s="322"/>
      <c r="C47" s="322"/>
      <c r="D47" s="322"/>
      <c r="E47" s="322"/>
      <c r="F47" s="322"/>
      <c r="G47" s="322"/>
      <c r="H47" s="321"/>
      <c r="I47" s="596" t="s">
        <v>310</v>
      </c>
      <c r="J47" s="597"/>
      <c r="K47" s="327"/>
      <c r="L47" s="292"/>
      <c r="M47" s="291"/>
    </row>
    <row r="48" spans="1:13">
      <c r="A48" s="320" t="s">
        <v>309</v>
      </c>
      <c r="B48" s="319"/>
      <c r="C48" s="319"/>
      <c r="D48" s="319"/>
      <c r="E48" s="319"/>
      <c r="F48" s="319"/>
      <c r="G48" s="319"/>
      <c r="H48" s="318"/>
      <c r="I48" s="608" t="s">
        <v>308</v>
      </c>
      <c r="J48" s="609"/>
      <c r="K48" s="625">
        <v>0.4</v>
      </c>
      <c r="L48" s="626"/>
      <c r="M48" s="291">
        <f>K48*12*I9</f>
        <v>2667.84</v>
      </c>
    </row>
    <row r="49" spans="1:13">
      <c r="A49" s="320" t="s">
        <v>307</v>
      </c>
      <c r="B49" s="319"/>
      <c r="C49" s="319"/>
      <c r="D49" s="319"/>
      <c r="E49" s="319"/>
      <c r="F49" s="319"/>
      <c r="G49" s="319"/>
      <c r="H49" s="318"/>
      <c r="I49" s="608" t="s">
        <v>306</v>
      </c>
      <c r="J49" s="609"/>
      <c r="K49" s="625">
        <v>0.1</v>
      </c>
      <c r="L49" s="626"/>
      <c r="M49" s="291">
        <f>K49*12*I9</f>
        <v>666.96</v>
      </c>
    </row>
    <row r="50" spans="1:13">
      <c r="A50" s="313" t="s">
        <v>299</v>
      </c>
      <c r="B50" s="312"/>
      <c r="C50" s="312"/>
      <c r="D50" s="312"/>
      <c r="E50" s="312"/>
      <c r="F50" s="312"/>
      <c r="G50" s="312"/>
      <c r="H50" s="311"/>
      <c r="I50" s="608" t="s">
        <v>298</v>
      </c>
      <c r="J50" s="609"/>
      <c r="K50" s="636">
        <v>0.05</v>
      </c>
      <c r="L50" s="637"/>
      <c r="M50" s="291">
        <f>K50*12*I9</f>
        <v>333.48</v>
      </c>
    </row>
    <row r="51" spans="1:13" ht="15.75" thickBot="1">
      <c r="A51" s="313" t="s">
        <v>305</v>
      </c>
      <c r="B51" s="312"/>
      <c r="C51" s="312"/>
      <c r="D51" s="312"/>
      <c r="E51" s="312"/>
      <c r="F51" s="312"/>
      <c r="G51" s="312"/>
      <c r="H51" s="311"/>
      <c r="I51" s="614" t="s">
        <v>88</v>
      </c>
      <c r="J51" s="615"/>
      <c r="K51" s="638">
        <v>7.0000000000000007E-2</v>
      </c>
      <c r="L51" s="639"/>
      <c r="M51" s="326">
        <f>K51*12*I9</f>
        <v>466.87200000000001</v>
      </c>
    </row>
    <row r="52" spans="1:13" ht="15.75" thickBot="1">
      <c r="A52" s="654" t="s">
        <v>304</v>
      </c>
      <c r="B52" s="655"/>
      <c r="C52" s="655"/>
      <c r="D52" s="655"/>
      <c r="E52" s="655"/>
      <c r="F52" s="655"/>
      <c r="G52" s="655"/>
      <c r="H52" s="656"/>
      <c r="I52" s="325"/>
      <c r="J52" s="324"/>
      <c r="K52" s="649">
        <f>K53+K54+K55</f>
        <v>0.88</v>
      </c>
      <c r="L52" s="643"/>
      <c r="M52" s="303">
        <f>K52*12*I9</f>
        <v>5869.2479999999996</v>
      </c>
    </row>
    <row r="53" spans="1:13">
      <c r="A53" s="323" t="s">
        <v>303</v>
      </c>
      <c r="B53" s="322"/>
      <c r="C53" s="322"/>
      <c r="D53" s="322"/>
      <c r="E53" s="322"/>
      <c r="F53" s="322"/>
      <c r="G53" s="322"/>
      <c r="H53" s="321"/>
      <c r="I53" s="612" t="s">
        <v>302</v>
      </c>
      <c r="J53" s="613"/>
      <c r="K53" s="644">
        <v>0.42</v>
      </c>
      <c r="L53" s="645"/>
      <c r="M53" s="291">
        <f>K53*12*I9</f>
        <v>2801.232</v>
      </c>
    </row>
    <row r="54" spans="1:13">
      <c r="A54" s="320" t="s">
        <v>301</v>
      </c>
      <c r="B54" s="319"/>
      <c r="C54" s="319"/>
      <c r="D54" s="319"/>
      <c r="E54" s="319"/>
      <c r="F54" s="319"/>
      <c r="G54" s="319"/>
      <c r="H54" s="318"/>
      <c r="I54" s="317" t="s">
        <v>300</v>
      </c>
      <c r="J54" s="316"/>
      <c r="K54" s="636">
        <v>0.37</v>
      </c>
      <c r="L54" s="637"/>
      <c r="M54" s="291">
        <f>K54*12*I9</f>
        <v>2467.7519999999995</v>
      </c>
    </row>
    <row r="55" spans="1:13" ht="15.75" thickBot="1">
      <c r="A55" s="313" t="s">
        <v>299</v>
      </c>
      <c r="B55" s="312"/>
      <c r="C55" s="312"/>
      <c r="D55" s="312"/>
      <c r="E55" s="312"/>
      <c r="F55" s="312"/>
      <c r="G55" s="312"/>
      <c r="H55" s="311"/>
      <c r="I55" s="614" t="s">
        <v>298</v>
      </c>
      <c r="J55" s="615"/>
      <c r="K55" s="638">
        <v>0.09</v>
      </c>
      <c r="L55" s="639"/>
      <c r="M55" s="291">
        <f>K55*12*I9</f>
        <v>600.26400000000001</v>
      </c>
    </row>
    <row r="56" spans="1:13" ht="15.75" thickBot="1">
      <c r="A56" s="309" t="s">
        <v>297</v>
      </c>
      <c r="B56" s="308"/>
      <c r="C56" s="308"/>
      <c r="D56" s="308"/>
      <c r="E56" s="308"/>
      <c r="F56" s="308"/>
      <c r="G56" s="308"/>
      <c r="H56" s="307"/>
      <c r="I56" s="619" t="s">
        <v>296</v>
      </c>
      <c r="J56" s="620"/>
      <c r="K56" s="640">
        <v>23.73</v>
      </c>
      <c r="L56" s="641"/>
      <c r="M56" s="303">
        <f>K56*12*I9</f>
        <v>158269.60799999998</v>
      </c>
    </row>
    <row r="57" spans="1:13" ht="15.75" thickBot="1">
      <c r="A57" s="603" t="s">
        <v>295</v>
      </c>
      <c r="B57" s="604"/>
      <c r="C57" s="604"/>
      <c r="D57" s="604"/>
      <c r="E57" s="604"/>
      <c r="F57" s="604"/>
      <c r="G57" s="604"/>
      <c r="H57" s="605"/>
      <c r="I57" s="305"/>
      <c r="J57" s="304"/>
      <c r="K57" s="642">
        <v>1.58</v>
      </c>
      <c r="L57" s="643"/>
      <c r="M57" s="303">
        <f>K57*12*I9</f>
        <v>10537.967999999999</v>
      </c>
    </row>
    <row r="58" spans="1:13">
      <c r="A58" s="301" t="s">
        <v>294</v>
      </c>
      <c r="B58" s="300"/>
      <c r="C58" s="300"/>
      <c r="D58" s="300"/>
      <c r="E58" s="300"/>
      <c r="F58" s="300"/>
      <c r="G58" s="300"/>
      <c r="H58" s="298"/>
      <c r="I58" s="621" t="s">
        <v>293</v>
      </c>
      <c r="J58" s="622"/>
      <c r="K58" s="297"/>
      <c r="L58" s="398"/>
      <c r="M58" s="291"/>
    </row>
    <row r="59" spans="1:13">
      <c r="A59" s="301" t="s">
        <v>292</v>
      </c>
      <c r="B59" s="300"/>
      <c r="C59" s="300"/>
      <c r="D59" s="300"/>
      <c r="E59" s="300"/>
      <c r="F59" s="300"/>
      <c r="G59" s="300"/>
      <c r="H59" s="298"/>
      <c r="I59" s="295"/>
      <c r="J59" s="294"/>
      <c r="K59" s="297"/>
      <c r="L59" s="398"/>
      <c r="M59" s="291"/>
    </row>
    <row r="60" spans="1:13" ht="15.75" thickBot="1">
      <c r="A60" s="301" t="s">
        <v>291</v>
      </c>
      <c r="B60" s="300"/>
      <c r="C60" s="300"/>
      <c r="D60" s="300"/>
      <c r="E60" s="300"/>
      <c r="F60" s="300"/>
      <c r="G60" s="300"/>
      <c r="H60" s="298"/>
      <c r="I60" s="310"/>
      <c r="J60" s="294"/>
      <c r="K60" s="297"/>
      <c r="L60" s="398"/>
      <c r="M60" s="291"/>
    </row>
    <row r="61" spans="1:13" ht="15.75" thickBot="1">
      <c r="A61" s="309" t="s">
        <v>290</v>
      </c>
      <c r="B61" s="308"/>
      <c r="C61" s="308"/>
      <c r="D61" s="308"/>
      <c r="E61" s="308"/>
      <c r="F61" s="308"/>
      <c r="G61" s="308"/>
      <c r="H61" s="307"/>
      <c r="I61" s="305"/>
      <c r="J61" s="304"/>
      <c r="K61" s="642">
        <v>7.0000000000000007E-2</v>
      </c>
      <c r="L61" s="643"/>
      <c r="M61" s="303">
        <f>K61*12*I9</f>
        <v>466.87200000000001</v>
      </c>
    </row>
    <row r="62" spans="1:13">
      <c r="A62" s="301" t="s">
        <v>289</v>
      </c>
      <c r="B62" s="300"/>
      <c r="C62" s="300"/>
      <c r="D62" s="300"/>
      <c r="E62" s="300"/>
      <c r="F62" s="300"/>
      <c r="G62" s="300"/>
      <c r="H62" s="298"/>
      <c r="I62" s="621" t="s">
        <v>19</v>
      </c>
      <c r="J62" s="622"/>
      <c r="K62" s="397"/>
      <c r="L62" s="398"/>
      <c r="M62" s="291"/>
    </row>
    <row r="63" spans="1:13" ht="15.75" thickBot="1">
      <c r="A63" s="301" t="s">
        <v>288</v>
      </c>
      <c r="B63" s="300"/>
      <c r="C63" s="300"/>
      <c r="D63" s="300"/>
      <c r="E63" s="300"/>
      <c r="F63" s="300"/>
      <c r="G63" s="300"/>
      <c r="H63" s="298"/>
      <c r="I63" s="295"/>
      <c r="J63" s="294"/>
      <c r="K63" s="397"/>
      <c r="L63" s="398"/>
      <c r="M63" s="291"/>
    </row>
    <row r="64" spans="1:13" ht="15.75" thickBot="1">
      <c r="A64" s="603" t="s">
        <v>494</v>
      </c>
      <c r="B64" s="604"/>
      <c r="C64" s="604"/>
      <c r="D64" s="604"/>
      <c r="E64" s="604"/>
      <c r="F64" s="604"/>
      <c r="G64" s="604"/>
      <c r="H64" s="605"/>
      <c r="I64" s="305"/>
      <c r="J64" s="304"/>
      <c r="K64" s="642">
        <v>6</v>
      </c>
      <c r="L64" s="643"/>
      <c r="M64" s="303">
        <f>K64*12*I9</f>
        <v>40017.599999999999</v>
      </c>
    </row>
    <row r="65" spans="1:13">
      <c r="A65" s="301" t="s">
        <v>286</v>
      </c>
      <c r="B65" s="299"/>
      <c r="C65" s="299"/>
      <c r="D65" s="299"/>
      <c r="E65" s="299"/>
      <c r="F65" s="300"/>
      <c r="G65" s="299"/>
      <c r="H65" s="298"/>
      <c r="I65" s="598" t="s">
        <v>285</v>
      </c>
      <c r="J65" s="599"/>
      <c r="K65" s="297"/>
      <c r="L65" s="398"/>
      <c r="M65" s="291"/>
    </row>
    <row r="66" spans="1:13">
      <c r="A66" s="301" t="s">
        <v>284</v>
      </c>
      <c r="B66" s="299"/>
      <c r="C66" s="299"/>
      <c r="D66" s="299"/>
      <c r="E66" s="299"/>
      <c r="F66" s="300"/>
      <c r="G66" s="299"/>
      <c r="H66" s="298"/>
      <c r="I66" s="598" t="s">
        <v>283</v>
      </c>
      <c r="J66" s="599"/>
      <c r="K66" s="297"/>
      <c r="L66" s="398"/>
      <c r="M66" s="291"/>
    </row>
    <row r="67" spans="1:13">
      <c r="A67" s="301" t="s">
        <v>282</v>
      </c>
      <c r="B67" s="299"/>
      <c r="C67" s="299"/>
      <c r="D67" s="299"/>
      <c r="E67" s="299"/>
      <c r="F67" s="300"/>
      <c r="G67" s="299"/>
      <c r="H67" s="298"/>
      <c r="I67" s="598" t="s">
        <v>281</v>
      </c>
      <c r="J67" s="599"/>
      <c r="K67" s="297"/>
      <c r="L67" s="398"/>
      <c r="M67" s="291"/>
    </row>
    <row r="68" spans="1:13">
      <c r="A68" s="301" t="s">
        <v>280</v>
      </c>
      <c r="B68" s="299"/>
      <c r="C68" s="299"/>
      <c r="D68" s="299"/>
      <c r="E68" s="299"/>
      <c r="F68" s="300"/>
      <c r="G68" s="299"/>
      <c r="H68" s="298"/>
      <c r="I68" s="598" t="s">
        <v>279</v>
      </c>
      <c r="J68" s="599"/>
      <c r="K68" s="297"/>
      <c r="L68" s="398"/>
      <c r="M68" s="291"/>
    </row>
    <row r="69" spans="1:13">
      <c r="A69" s="301" t="s">
        <v>278</v>
      </c>
      <c r="B69" s="299"/>
      <c r="C69" s="299"/>
      <c r="D69" s="299"/>
      <c r="E69" s="299"/>
      <c r="F69" s="300"/>
      <c r="G69" s="299"/>
      <c r="H69" s="298"/>
      <c r="I69" s="598" t="s">
        <v>277</v>
      </c>
      <c r="J69" s="599"/>
      <c r="K69" s="297"/>
      <c r="L69" s="398"/>
      <c r="M69" s="291"/>
    </row>
    <row r="70" spans="1:13">
      <c r="A70" s="301" t="s">
        <v>276</v>
      </c>
      <c r="B70" s="299"/>
      <c r="C70" s="299"/>
      <c r="D70" s="299"/>
      <c r="E70" s="299"/>
      <c r="F70" s="300"/>
      <c r="G70" s="299"/>
      <c r="H70" s="298"/>
      <c r="I70" s="295"/>
      <c r="J70" s="294"/>
      <c r="K70" s="297"/>
      <c r="L70" s="302"/>
      <c r="M70" s="291"/>
    </row>
    <row r="71" spans="1:13">
      <c r="A71" s="301" t="s">
        <v>275</v>
      </c>
      <c r="B71" s="299"/>
      <c r="C71" s="299"/>
      <c r="D71" s="299"/>
      <c r="E71" s="299"/>
      <c r="F71" s="300"/>
      <c r="G71" s="299"/>
      <c r="H71" s="298"/>
      <c r="I71" s="295"/>
      <c r="J71" s="294"/>
      <c r="K71" s="297"/>
      <c r="L71" s="398"/>
      <c r="M71" s="291"/>
    </row>
    <row r="72" spans="1:13">
      <c r="A72" s="301" t="s">
        <v>274</v>
      </c>
      <c r="B72" s="299"/>
      <c r="C72" s="299"/>
      <c r="D72" s="299"/>
      <c r="E72" s="299"/>
      <c r="F72" s="300"/>
      <c r="G72" s="299"/>
      <c r="H72" s="298"/>
      <c r="I72" s="295"/>
      <c r="J72" s="294"/>
      <c r="K72" s="297"/>
      <c r="L72" s="398"/>
      <c r="M72" s="291"/>
    </row>
    <row r="73" spans="1:13">
      <c r="A73" s="301" t="s">
        <v>273</v>
      </c>
      <c r="B73" s="299"/>
      <c r="C73" s="299"/>
      <c r="D73" s="299"/>
      <c r="E73" s="299"/>
      <c r="F73" s="300"/>
      <c r="G73" s="299"/>
      <c r="H73" s="298"/>
      <c r="I73" s="295"/>
      <c r="J73" s="294"/>
      <c r="K73" s="297"/>
      <c r="L73" s="398"/>
      <c r="M73" s="291"/>
    </row>
    <row r="74" spans="1:13">
      <c r="A74" s="301" t="s">
        <v>272</v>
      </c>
      <c r="B74" s="299"/>
      <c r="C74" s="299"/>
      <c r="D74" s="299"/>
      <c r="E74" s="299"/>
      <c r="F74" s="300"/>
      <c r="G74" s="299"/>
      <c r="H74" s="298"/>
      <c r="I74" s="295"/>
      <c r="J74" s="294"/>
      <c r="K74" s="297"/>
      <c r="L74" s="398"/>
      <c r="M74" s="291"/>
    </row>
    <row r="75" spans="1:13" ht="15.75" thickBot="1">
      <c r="A75" s="616" t="s">
        <v>271</v>
      </c>
      <c r="B75" s="617"/>
      <c r="C75" s="617"/>
      <c r="D75" s="617"/>
      <c r="E75" s="617"/>
      <c r="F75" s="617"/>
      <c r="G75" s="617"/>
      <c r="H75" s="618"/>
      <c r="I75" s="295"/>
      <c r="J75" s="294"/>
      <c r="K75" s="293"/>
      <c r="L75" s="292"/>
      <c r="M75" s="291"/>
    </row>
    <row r="76" spans="1:13">
      <c r="A76" s="290" t="s">
        <v>270</v>
      </c>
      <c r="B76" s="289"/>
      <c r="C76" s="289"/>
      <c r="D76" s="289"/>
      <c r="E76" s="289"/>
      <c r="F76" s="289"/>
      <c r="G76" s="289"/>
      <c r="H76" s="289"/>
      <c r="I76" s="621" t="s">
        <v>55</v>
      </c>
      <c r="J76" s="622"/>
      <c r="K76" s="288"/>
      <c r="L76" s="287"/>
      <c r="M76" s="286"/>
    </row>
    <row r="77" spans="1:13" ht="15.75" thickBot="1">
      <c r="A77" s="285" t="s">
        <v>269</v>
      </c>
      <c r="B77" s="284"/>
      <c r="C77" s="284"/>
      <c r="D77" s="284"/>
      <c r="E77" s="284"/>
      <c r="F77" s="284"/>
      <c r="G77" s="284"/>
      <c r="H77" s="284"/>
      <c r="I77" s="283"/>
      <c r="J77" s="282"/>
      <c r="K77" s="281"/>
      <c r="L77" s="280"/>
      <c r="M77" s="279"/>
    </row>
    <row r="78" spans="1:13" ht="15.75" thickBot="1">
      <c r="A78" s="603" t="s">
        <v>355</v>
      </c>
      <c r="B78" s="604"/>
      <c r="C78" s="604"/>
      <c r="D78" s="604"/>
      <c r="E78" s="604"/>
      <c r="F78" s="604"/>
      <c r="G78" s="604"/>
      <c r="H78" s="657"/>
      <c r="I78" s="658" t="s">
        <v>32</v>
      </c>
      <c r="J78" s="659"/>
      <c r="K78" s="660">
        <v>1.46</v>
      </c>
      <c r="L78" s="661"/>
      <c r="M78" s="276">
        <f>K78*12*I9</f>
        <v>9737.6159999999982</v>
      </c>
    </row>
    <row r="79" spans="1:13" ht="15.75" thickBot="1">
      <c r="A79" s="395" t="s">
        <v>354</v>
      </c>
      <c r="B79" s="396"/>
      <c r="C79" s="396"/>
      <c r="D79" s="396"/>
      <c r="E79" s="396"/>
      <c r="F79" s="396"/>
      <c r="G79" s="396"/>
      <c r="H79" s="396"/>
      <c r="I79" s="399"/>
      <c r="J79" s="383"/>
      <c r="K79" s="660"/>
      <c r="L79" s="661"/>
      <c r="M79" s="276"/>
    </row>
    <row r="80" spans="1:13" ht="15.75" thickBot="1">
      <c r="A80" s="652" t="s">
        <v>268</v>
      </c>
      <c r="B80" s="653"/>
      <c r="C80" s="653"/>
      <c r="D80" s="653"/>
      <c r="E80" s="653"/>
      <c r="F80" s="653"/>
      <c r="G80" s="653"/>
      <c r="H80" s="653"/>
      <c r="I80" s="278"/>
      <c r="J80" s="277"/>
      <c r="K80" s="610">
        <f>K10+K20+K35+K64+K78+K79</f>
        <v>51.32</v>
      </c>
      <c r="L80" s="611"/>
      <c r="M80" s="276">
        <f>M10+M20+M35+M64+M78+M79</f>
        <v>342283.87199999992</v>
      </c>
    </row>
  </sheetData>
  <mergeCells count="91">
    <mergeCell ref="I68:J68"/>
    <mergeCell ref="I69:J69"/>
    <mergeCell ref="K56:L56"/>
    <mergeCell ref="K54:L54"/>
    <mergeCell ref="I55:J55"/>
    <mergeCell ref="K55:L55"/>
    <mergeCell ref="A57:H57"/>
    <mergeCell ref="K57:L57"/>
    <mergeCell ref="I53:J53"/>
    <mergeCell ref="K53:L53"/>
    <mergeCell ref="I56:J56"/>
    <mergeCell ref="K45:L45"/>
    <mergeCell ref="I46:J46"/>
    <mergeCell ref="K46:L46"/>
    <mergeCell ref="I47:J47"/>
    <mergeCell ref="I48:J48"/>
    <mergeCell ref="K48:L48"/>
    <mergeCell ref="A52:H52"/>
    <mergeCell ref="K52:L52"/>
    <mergeCell ref="I49:J49"/>
    <mergeCell ref="K49:L49"/>
    <mergeCell ref="I50:J50"/>
    <mergeCell ref="K50:L50"/>
    <mergeCell ref="I51:J51"/>
    <mergeCell ref="K51:L51"/>
    <mergeCell ref="A37:H37"/>
    <mergeCell ref="K37:L37"/>
    <mergeCell ref="I30:J30"/>
    <mergeCell ref="A44:H44"/>
    <mergeCell ref="K44:L44"/>
    <mergeCell ref="I38:J38"/>
    <mergeCell ref="K38:L38"/>
    <mergeCell ref="I39:J39"/>
    <mergeCell ref="K39:L39"/>
    <mergeCell ref="I40:J40"/>
    <mergeCell ref="K40:L40"/>
    <mergeCell ref="K7:L7"/>
    <mergeCell ref="I8:J8"/>
    <mergeCell ref="K8:L8"/>
    <mergeCell ref="K30:L30"/>
    <mergeCell ref="I32:J32"/>
    <mergeCell ref="I14:J14"/>
    <mergeCell ref="I22:J22"/>
    <mergeCell ref="K22:L22"/>
    <mergeCell ref="I16:J16"/>
    <mergeCell ref="K16:L16"/>
    <mergeCell ref="I17:J17"/>
    <mergeCell ref="I18:J18"/>
    <mergeCell ref="K19:L19"/>
    <mergeCell ref="K20:L20"/>
    <mergeCell ref="I15:J15"/>
    <mergeCell ref="I9:J9"/>
    <mergeCell ref="A2:L2"/>
    <mergeCell ref="A3:L3"/>
    <mergeCell ref="C6:E6"/>
    <mergeCell ref="I6:J6"/>
    <mergeCell ref="K6:L6"/>
    <mergeCell ref="B5:K5"/>
    <mergeCell ref="K9:L9"/>
    <mergeCell ref="K10:L10"/>
    <mergeCell ref="I13:J13"/>
    <mergeCell ref="K13:L13"/>
    <mergeCell ref="I24:J24"/>
    <mergeCell ref="I25:J25"/>
    <mergeCell ref="I42:J42"/>
    <mergeCell ref="K42:L42"/>
    <mergeCell ref="I43:J43"/>
    <mergeCell ref="K43:L43"/>
    <mergeCell ref="I26:J26"/>
    <mergeCell ref="I27:J27"/>
    <mergeCell ref="K27:L27"/>
    <mergeCell ref="I28:J28"/>
    <mergeCell ref="I33:J33"/>
    <mergeCell ref="I34:J34"/>
    <mergeCell ref="K35:L35"/>
    <mergeCell ref="K79:L79"/>
    <mergeCell ref="A80:H80"/>
    <mergeCell ref="K80:L80"/>
    <mergeCell ref="I58:J58"/>
    <mergeCell ref="K61:L61"/>
    <mergeCell ref="I62:J62"/>
    <mergeCell ref="A64:H64"/>
    <mergeCell ref="K64:L64"/>
    <mergeCell ref="A78:H78"/>
    <mergeCell ref="I78:J78"/>
    <mergeCell ref="K78:L78"/>
    <mergeCell ref="A75:H75"/>
    <mergeCell ref="I76:J76"/>
    <mergeCell ref="I65:J65"/>
    <mergeCell ref="I66:J66"/>
    <mergeCell ref="I67:J67"/>
  </mergeCells>
  <pageMargins left="0.7" right="0.7" top="0.75" bottom="0.75" header="0.3" footer="0.3"/>
  <pageSetup paperSize="9" scale="72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80"/>
  <sheetViews>
    <sheetView workbookViewId="0">
      <selection activeCell="B5" sqref="B5:K5"/>
    </sheetView>
  </sheetViews>
  <sheetFormatPr defaultRowHeight="15"/>
  <cols>
    <col min="7" max="7" width="9.140625" customWidth="1"/>
    <col min="8" max="8" width="4.7109375" customWidth="1"/>
    <col min="10" max="10" width="9.85546875" customWidth="1"/>
    <col min="12" max="12" width="9.140625" customWidth="1"/>
    <col min="13" max="13" width="14.5703125" customWidth="1"/>
  </cols>
  <sheetData>
    <row r="2" spans="1:13" ht="15.75">
      <c r="A2" s="601" t="s">
        <v>0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327"/>
    </row>
    <row r="3" spans="1:13" ht="15.75">
      <c r="A3" s="600" t="s">
        <v>353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327"/>
    </row>
    <row r="4" spans="1:13" ht="15.75">
      <c r="A4" s="370"/>
      <c r="B4" s="370"/>
      <c r="C4" s="370"/>
      <c r="D4" s="370"/>
      <c r="E4" s="370"/>
      <c r="F4" s="370" t="s">
        <v>501</v>
      </c>
      <c r="G4" s="370"/>
      <c r="H4" s="370"/>
      <c r="I4" s="370"/>
      <c r="J4" s="370"/>
      <c r="K4" s="370"/>
      <c r="L4" s="370"/>
      <c r="M4" s="327"/>
    </row>
    <row r="5" spans="1:13" ht="15.75">
      <c r="A5" s="370"/>
      <c r="B5" s="668" t="s">
        <v>500</v>
      </c>
      <c r="C5" s="668"/>
      <c r="D5" s="668"/>
      <c r="E5" s="668"/>
      <c r="F5" s="668"/>
      <c r="G5" s="668"/>
      <c r="H5" s="668"/>
      <c r="I5" s="668"/>
      <c r="J5" s="668"/>
      <c r="K5" s="668"/>
      <c r="L5" s="370"/>
      <c r="M5" s="327"/>
    </row>
    <row r="6" spans="1:13">
      <c r="A6" s="329"/>
      <c r="B6" s="328"/>
      <c r="C6" s="602" t="s">
        <v>351</v>
      </c>
      <c r="D6" s="602"/>
      <c r="E6" s="602"/>
      <c r="F6" s="328"/>
      <c r="G6" s="328"/>
      <c r="H6" s="368"/>
      <c r="I6" s="590" t="s">
        <v>3</v>
      </c>
      <c r="J6" s="591"/>
      <c r="K6" s="592" t="s">
        <v>4</v>
      </c>
      <c r="L6" s="593"/>
      <c r="M6" s="382"/>
    </row>
    <row r="7" spans="1:13">
      <c r="A7" s="381"/>
      <c r="B7" s="355"/>
      <c r="C7" s="355"/>
      <c r="D7" s="355"/>
      <c r="E7" s="355"/>
      <c r="F7" s="355"/>
      <c r="G7" s="355"/>
      <c r="H7" s="356"/>
      <c r="I7" s="295"/>
      <c r="J7" s="294"/>
      <c r="K7" s="594" t="s">
        <v>5</v>
      </c>
      <c r="L7" s="595"/>
      <c r="M7" s="380" t="s">
        <v>6</v>
      </c>
    </row>
    <row r="8" spans="1:13">
      <c r="A8" s="381"/>
      <c r="B8" s="355"/>
      <c r="C8" s="355"/>
      <c r="D8" s="355"/>
      <c r="E8" s="355"/>
      <c r="F8" s="355"/>
      <c r="G8" s="355"/>
      <c r="H8" s="356"/>
      <c r="I8" s="598" t="s">
        <v>7</v>
      </c>
      <c r="J8" s="599"/>
      <c r="K8" s="623" t="s">
        <v>8</v>
      </c>
      <c r="L8" s="624"/>
      <c r="M8" s="380" t="s">
        <v>9</v>
      </c>
    </row>
    <row r="9" spans="1:13" ht="16.5" thickBot="1">
      <c r="A9" s="379"/>
      <c r="B9" s="351"/>
      <c r="C9" s="351"/>
      <c r="D9" s="351"/>
      <c r="E9" s="351"/>
      <c r="F9" s="351"/>
      <c r="G9" s="351"/>
      <c r="H9" s="350"/>
      <c r="I9" s="631">
        <v>947.6</v>
      </c>
      <c r="J9" s="632"/>
      <c r="K9" s="633"/>
      <c r="L9" s="634"/>
      <c r="M9" s="378"/>
    </row>
    <row r="10" spans="1:13">
      <c r="A10" s="367" t="s">
        <v>350</v>
      </c>
      <c r="B10" s="344"/>
      <c r="C10" s="344"/>
      <c r="D10" s="344"/>
      <c r="E10" s="344"/>
      <c r="F10" s="344"/>
      <c r="G10" s="344"/>
      <c r="H10" s="377"/>
      <c r="I10" s="341"/>
      <c r="J10" s="340"/>
      <c r="K10" s="635">
        <f>K13+K16</f>
        <v>6.17</v>
      </c>
      <c r="L10" s="628"/>
      <c r="M10" s="286">
        <f>K10*12*I9</f>
        <v>70160.303999999989</v>
      </c>
    </row>
    <row r="11" spans="1:13">
      <c r="A11" s="376" t="s">
        <v>349</v>
      </c>
      <c r="B11" s="375"/>
      <c r="C11" s="375"/>
      <c r="D11" s="375"/>
      <c r="E11" s="375"/>
      <c r="F11" s="375"/>
      <c r="G11" s="375"/>
      <c r="H11" s="374"/>
      <c r="I11" s="295"/>
      <c r="J11" s="294"/>
      <c r="K11" s="293"/>
      <c r="L11" s="292"/>
      <c r="M11" s="373"/>
    </row>
    <row r="12" spans="1:13" ht="15.75" thickBot="1">
      <c r="A12" s="363" t="s">
        <v>348</v>
      </c>
      <c r="B12" s="372"/>
      <c r="C12" s="372"/>
      <c r="D12" s="372"/>
      <c r="E12" s="372"/>
      <c r="F12" s="372"/>
      <c r="G12" s="372"/>
      <c r="H12" s="371"/>
      <c r="I12" s="336"/>
      <c r="J12" s="282"/>
      <c r="K12" s="281"/>
      <c r="L12" s="280"/>
      <c r="M12" s="279"/>
    </row>
    <row r="13" spans="1:13">
      <c r="A13" s="323" t="s">
        <v>347</v>
      </c>
      <c r="B13" s="331"/>
      <c r="C13" s="331"/>
      <c r="D13" s="331"/>
      <c r="E13" s="331"/>
      <c r="F13" s="331"/>
      <c r="G13" s="331"/>
      <c r="H13" s="357"/>
      <c r="I13" s="596" t="s">
        <v>19</v>
      </c>
      <c r="J13" s="597"/>
      <c r="K13" s="629">
        <v>3.7</v>
      </c>
      <c r="L13" s="630"/>
      <c r="M13" s="291">
        <f>K13*12*I9</f>
        <v>42073.44000000001</v>
      </c>
    </row>
    <row r="14" spans="1:13">
      <c r="A14" s="301" t="s">
        <v>338</v>
      </c>
      <c r="B14" s="355"/>
      <c r="C14" s="355"/>
      <c r="D14" s="355"/>
      <c r="E14" s="355"/>
      <c r="F14" s="355"/>
      <c r="G14" s="355"/>
      <c r="H14" s="356"/>
      <c r="I14" s="598" t="s">
        <v>328</v>
      </c>
      <c r="J14" s="599"/>
      <c r="K14" s="327"/>
      <c r="L14" s="292"/>
      <c r="M14" s="291"/>
    </row>
    <row r="15" spans="1:13">
      <c r="A15" s="323" t="s">
        <v>337</v>
      </c>
      <c r="B15" s="331"/>
      <c r="C15" s="331"/>
      <c r="D15" s="331"/>
      <c r="E15" s="331"/>
      <c r="F15" s="331"/>
      <c r="G15" s="331"/>
      <c r="H15" s="357"/>
      <c r="I15" s="596"/>
      <c r="J15" s="597"/>
      <c r="K15" s="327"/>
      <c r="L15" s="292"/>
      <c r="M15" s="291"/>
    </row>
    <row r="16" spans="1:13">
      <c r="A16" s="323" t="s">
        <v>346</v>
      </c>
      <c r="B16" s="331"/>
      <c r="C16" s="331"/>
      <c r="D16" s="331"/>
      <c r="E16" s="331"/>
      <c r="F16" s="331"/>
      <c r="G16" s="331"/>
      <c r="H16" s="357"/>
      <c r="I16" s="608" t="s">
        <v>35</v>
      </c>
      <c r="J16" s="609"/>
      <c r="K16" s="625">
        <v>2.4700000000000002</v>
      </c>
      <c r="L16" s="626"/>
      <c r="M16" s="291">
        <f>K16*12*I9</f>
        <v>28086.864000000001</v>
      </c>
    </row>
    <row r="17" spans="1:13" ht="15.75">
      <c r="A17" s="320" t="s">
        <v>345</v>
      </c>
      <c r="B17" s="354"/>
      <c r="C17" s="354"/>
      <c r="D17" s="354"/>
      <c r="E17" s="354"/>
      <c r="F17" s="354"/>
      <c r="G17" s="354"/>
      <c r="H17" s="353"/>
      <c r="I17" s="598" t="s">
        <v>328</v>
      </c>
      <c r="J17" s="599"/>
      <c r="K17" s="370"/>
      <c r="L17" s="369"/>
      <c r="M17" s="291"/>
    </row>
    <row r="18" spans="1:13">
      <c r="A18" s="313" t="s">
        <v>344</v>
      </c>
      <c r="B18" s="328"/>
      <c r="C18" s="328"/>
      <c r="D18" s="328"/>
      <c r="E18" s="328"/>
      <c r="F18" s="328"/>
      <c r="G18" s="328"/>
      <c r="H18" s="368"/>
      <c r="I18" s="598"/>
      <c r="J18" s="599"/>
      <c r="K18" s="352"/>
      <c r="L18" s="292"/>
      <c r="M18" s="291"/>
    </row>
    <row r="19" spans="1:13" ht="15.75" thickBot="1">
      <c r="A19" s="323" t="s">
        <v>343</v>
      </c>
      <c r="B19" s="322"/>
      <c r="C19" s="322"/>
      <c r="D19" s="322"/>
      <c r="E19" s="322"/>
      <c r="F19" s="322"/>
      <c r="G19" s="322"/>
      <c r="H19" s="321"/>
      <c r="I19" s="334"/>
      <c r="J19" s="333"/>
      <c r="K19" s="636"/>
      <c r="L19" s="637"/>
      <c r="M19" s="291"/>
    </row>
    <row r="20" spans="1:13">
      <c r="A20" s="367" t="s">
        <v>342</v>
      </c>
      <c r="B20" s="366"/>
      <c r="C20" s="366"/>
      <c r="D20" s="366"/>
      <c r="E20" s="366"/>
      <c r="F20" s="366"/>
      <c r="G20" s="366"/>
      <c r="H20" s="365"/>
      <c r="I20" s="341"/>
      <c r="J20" s="364"/>
      <c r="K20" s="627">
        <f>K22+K27+K30</f>
        <v>5.05</v>
      </c>
      <c r="L20" s="628"/>
      <c r="M20" s="286">
        <f>K20*12*I9</f>
        <v>57424.56</v>
      </c>
    </row>
    <row r="21" spans="1:13" ht="15.75" thickBot="1">
      <c r="A21" s="363" t="s">
        <v>341</v>
      </c>
      <c r="B21" s="362"/>
      <c r="C21" s="362"/>
      <c r="D21" s="362"/>
      <c r="E21" s="362"/>
      <c r="F21" s="362"/>
      <c r="G21" s="362"/>
      <c r="H21" s="361"/>
      <c r="I21" s="336"/>
      <c r="J21" s="360"/>
      <c r="K21" s="281"/>
      <c r="L21" s="280"/>
      <c r="M21" s="279"/>
    </row>
    <row r="22" spans="1:13">
      <c r="A22" s="301" t="s">
        <v>340</v>
      </c>
      <c r="B22" s="300"/>
      <c r="C22" s="300"/>
      <c r="D22" s="300"/>
      <c r="E22" s="300"/>
      <c r="F22" s="300"/>
      <c r="G22" s="300"/>
      <c r="H22" s="298"/>
      <c r="I22" s="598" t="s">
        <v>19</v>
      </c>
      <c r="J22" s="599"/>
      <c r="K22" s="629">
        <v>2.5299999999999998</v>
      </c>
      <c r="L22" s="630"/>
      <c r="M22" s="291">
        <f>K22*12*I9</f>
        <v>28769.135999999999</v>
      </c>
    </row>
    <row r="23" spans="1:13">
      <c r="A23" s="323" t="s">
        <v>339</v>
      </c>
      <c r="B23" s="322"/>
      <c r="C23" s="322"/>
      <c r="D23" s="322"/>
      <c r="E23" s="322"/>
      <c r="F23" s="322"/>
      <c r="G23" s="322"/>
      <c r="H23" s="321"/>
      <c r="I23" s="393"/>
      <c r="J23" s="394"/>
      <c r="K23" s="327"/>
      <c r="L23" s="292"/>
      <c r="M23" s="291"/>
    </row>
    <row r="24" spans="1:13">
      <c r="A24" s="301" t="s">
        <v>338</v>
      </c>
      <c r="B24" s="355"/>
      <c r="C24" s="355"/>
      <c r="D24" s="355"/>
      <c r="E24" s="355"/>
      <c r="F24" s="355"/>
      <c r="G24" s="355"/>
      <c r="H24" s="356"/>
      <c r="I24" s="598" t="s">
        <v>328</v>
      </c>
      <c r="J24" s="599"/>
      <c r="K24" s="327"/>
      <c r="L24" s="292"/>
      <c r="M24" s="291"/>
    </row>
    <row r="25" spans="1:13">
      <c r="A25" s="323" t="s">
        <v>337</v>
      </c>
      <c r="B25" s="331"/>
      <c r="C25" s="331"/>
      <c r="D25" s="331"/>
      <c r="E25" s="331"/>
      <c r="F25" s="331"/>
      <c r="G25" s="331"/>
      <c r="H25" s="357"/>
      <c r="I25" s="596"/>
      <c r="J25" s="597"/>
      <c r="K25" s="327"/>
      <c r="L25" s="292"/>
      <c r="M25" s="291"/>
    </row>
    <row r="26" spans="1:13">
      <c r="A26" s="320" t="s">
        <v>336</v>
      </c>
      <c r="B26" s="354"/>
      <c r="C26" s="353"/>
      <c r="D26" s="355"/>
      <c r="E26" s="355"/>
      <c r="F26" s="355"/>
      <c r="G26" s="355"/>
      <c r="H26" s="356"/>
      <c r="I26" s="598" t="s">
        <v>328</v>
      </c>
      <c r="J26" s="599"/>
      <c r="K26" s="327"/>
      <c r="L26" s="292"/>
      <c r="M26" s="291"/>
    </row>
    <row r="27" spans="1:13">
      <c r="A27" s="301" t="s">
        <v>335</v>
      </c>
      <c r="B27" s="355"/>
      <c r="C27" s="355"/>
      <c r="D27" s="354"/>
      <c r="E27" s="354"/>
      <c r="F27" s="354"/>
      <c r="G27" s="354"/>
      <c r="H27" s="353"/>
      <c r="I27" s="608" t="s">
        <v>35</v>
      </c>
      <c r="J27" s="609"/>
      <c r="K27" s="625">
        <v>1.1200000000000001</v>
      </c>
      <c r="L27" s="626"/>
      <c r="M27" s="291">
        <f>K27*12*I9</f>
        <v>12735.744000000002</v>
      </c>
    </row>
    <row r="28" spans="1:13">
      <c r="A28" s="313" t="s">
        <v>334</v>
      </c>
      <c r="B28" s="312"/>
      <c r="C28" s="312"/>
      <c r="D28" s="312"/>
      <c r="E28" s="312"/>
      <c r="F28" s="312"/>
      <c r="G28" s="312"/>
      <c r="H28" s="311"/>
      <c r="I28" s="590" t="s">
        <v>333</v>
      </c>
      <c r="J28" s="591"/>
      <c r="K28" s="327"/>
      <c r="L28" s="292"/>
      <c r="M28" s="291"/>
    </row>
    <row r="29" spans="1:13">
      <c r="A29" s="323"/>
      <c r="B29" s="322"/>
      <c r="C29" s="322"/>
      <c r="D29" s="322"/>
      <c r="E29" s="322"/>
      <c r="F29" s="322"/>
      <c r="G29" s="322"/>
      <c r="H29" s="321"/>
      <c r="I29" s="334" t="s">
        <v>332</v>
      </c>
      <c r="J29" s="333"/>
      <c r="K29" s="352"/>
      <c r="L29" s="292"/>
      <c r="M29" s="291"/>
    </row>
    <row r="30" spans="1:13">
      <c r="A30" s="313" t="s">
        <v>331</v>
      </c>
      <c r="B30" s="312"/>
      <c r="C30" s="312"/>
      <c r="D30" s="312"/>
      <c r="E30" s="312"/>
      <c r="F30" s="312"/>
      <c r="G30" s="312"/>
      <c r="H30" s="311"/>
      <c r="I30" s="590" t="s">
        <v>35</v>
      </c>
      <c r="J30" s="591"/>
      <c r="K30" s="625">
        <v>1.4</v>
      </c>
      <c r="L30" s="626"/>
      <c r="M30" s="291">
        <f>K30*12*I9</f>
        <v>15919.679999999998</v>
      </c>
    </row>
    <row r="31" spans="1:13">
      <c r="A31" s="323" t="s">
        <v>330</v>
      </c>
      <c r="B31" s="322"/>
      <c r="C31" s="322"/>
      <c r="D31" s="322"/>
      <c r="E31" s="322"/>
      <c r="F31" s="322"/>
      <c r="G31" s="322"/>
      <c r="H31" s="321"/>
      <c r="I31" s="334"/>
      <c r="J31" s="333"/>
      <c r="K31" s="327"/>
      <c r="L31" s="292"/>
      <c r="M31" s="291"/>
    </row>
    <row r="32" spans="1:13">
      <c r="A32" s="313" t="s">
        <v>329</v>
      </c>
      <c r="B32" s="312"/>
      <c r="C32" s="312"/>
      <c r="D32" s="312"/>
      <c r="E32" s="312"/>
      <c r="F32" s="312"/>
      <c r="G32" s="312"/>
      <c r="H32" s="311"/>
      <c r="I32" s="598" t="s">
        <v>328</v>
      </c>
      <c r="J32" s="599"/>
      <c r="K32" s="327"/>
      <c r="L32" s="292"/>
      <c r="M32" s="291"/>
    </row>
    <row r="33" spans="1:13">
      <c r="A33" s="313" t="s">
        <v>327</v>
      </c>
      <c r="B33" s="312"/>
      <c r="C33" s="312"/>
      <c r="D33" s="312"/>
      <c r="E33" s="312"/>
      <c r="F33" s="312"/>
      <c r="G33" s="312"/>
      <c r="H33" s="311"/>
      <c r="I33" s="590" t="s">
        <v>326</v>
      </c>
      <c r="J33" s="591"/>
      <c r="K33" s="351"/>
      <c r="L33" s="350"/>
      <c r="M33" s="349"/>
    </row>
    <row r="34" spans="1:13" ht="15.75" thickBot="1">
      <c r="A34" s="323"/>
      <c r="B34" s="322"/>
      <c r="C34" s="322"/>
      <c r="D34" s="322"/>
      <c r="E34" s="322"/>
      <c r="F34" s="322"/>
      <c r="G34" s="322"/>
      <c r="H34" s="321"/>
      <c r="I34" s="606" t="s">
        <v>325</v>
      </c>
      <c r="J34" s="607"/>
      <c r="K34" s="348"/>
      <c r="L34" s="347"/>
      <c r="M34" s="346"/>
    </row>
    <row r="35" spans="1:13">
      <c r="A35" s="345" t="s">
        <v>324</v>
      </c>
      <c r="B35" s="344"/>
      <c r="C35" s="344"/>
      <c r="D35" s="344"/>
      <c r="E35" s="344"/>
      <c r="F35" s="344"/>
      <c r="G35" s="343"/>
      <c r="H35" s="342"/>
      <c r="I35" s="341"/>
      <c r="J35" s="340"/>
      <c r="K35" s="648">
        <f>K37+K44+K52+K56+K57+K61</f>
        <v>33.08</v>
      </c>
      <c r="L35" s="628"/>
      <c r="M35" s="286">
        <f>M37+M44+M52+M56+M57+M61</f>
        <v>376159.29599999997</v>
      </c>
    </row>
    <row r="36" spans="1:13" ht="15.75" thickBot="1">
      <c r="A36" s="339"/>
      <c r="B36" s="338"/>
      <c r="C36" s="338"/>
      <c r="D36" s="338"/>
      <c r="E36" s="338"/>
      <c r="F36" s="338"/>
      <c r="G36" s="338"/>
      <c r="H36" s="337"/>
      <c r="I36" s="336"/>
      <c r="J36" s="282"/>
      <c r="K36" s="281"/>
      <c r="L36" s="280"/>
      <c r="M36" s="279"/>
    </row>
    <row r="37" spans="1:13" ht="15.75" thickBot="1">
      <c r="A37" s="603" t="s">
        <v>323</v>
      </c>
      <c r="B37" s="604"/>
      <c r="C37" s="604"/>
      <c r="D37" s="604"/>
      <c r="E37" s="604"/>
      <c r="F37" s="604"/>
      <c r="G37" s="604"/>
      <c r="H37" s="605"/>
      <c r="I37" s="305"/>
      <c r="J37" s="304"/>
      <c r="K37" s="646">
        <f>K38+K39+K40+K42+K43</f>
        <v>4.6199999999999992</v>
      </c>
      <c r="L37" s="647"/>
      <c r="M37" s="303">
        <f>K37*12*I9</f>
        <v>52534.943999999996</v>
      </c>
    </row>
    <row r="38" spans="1:13">
      <c r="A38" s="323" t="s">
        <v>322</v>
      </c>
      <c r="B38" s="322"/>
      <c r="C38" s="322"/>
      <c r="D38" s="322"/>
      <c r="E38" s="322"/>
      <c r="F38" s="322"/>
      <c r="G38" s="322"/>
      <c r="H38" s="321"/>
      <c r="I38" s="596" t="s">
        <v>321</v>
      </c>
      <c r="J38" s="597"/>
      <c r="K38" s="629">
        <v>0.63</v>
      </c>
      <c r="L38" s="630"/>
      <c r="M38" s="291">
        <f>K38*12*I9</f>
        <v>7163.8560000000007</v>
      </c>
    </row>
    <row r="39" spans="1:13">
      <c r="A39" s="320" t="s">
        <v>320</v>
      </c>
      <c r="B39" s="319"/>
      <c r="C39" s="319"/>
      <c r="D39" s="319"/>
      <c r="E39" s="319"/>
      <c r="F39" s="319"/>
      <c r="G39" s="319"/>
      <c r="H39" s="318"/>
      <c r="I39" s="608" t="s">
        <v>57</v>
      </c>
      <c r="J39" s="609"/>
      <c r="K39" s="625">
        <v>1.48</v>
      </c>
      <c r="L39" s="626"/>
      <c r="M39" s="291">
        <f>K39*12*I9</f>
        <v>16829.376</v>
      </c>
    </row>
    <row r="40" spans="1:13">
      <c r="A40" s="313" t="s">
        <v>319</v>
      </c>
      <c r="B40" s="312"/>
      <c r="C40" s="312"/>
      <c r="D40" s="312"/>
      <c r="E40" s="312"/>
      <c r="F40" s="312"/>
      <c r="G40" s="312"/>
      <c r="H40" s="311"/>
      <c r="I40" s="590" t="s">
        <v>35</v>
      </c>
      <c r="J40" s="591"/>
      <c r="K40" s="625">
        <v>0.17</v>
      </c>
      <c r="L40" s="626"/>
      <c r="M40" s="291">
        <f>K40*12*I9</f>
        <v>1933.104</v>
      </c>
    </row>
    <row r="41" spans="1:13">
      <c r="A41" s="335" t="s">
        <v>318</v>
      </c>
      <c r="B41" s="331"/>
      <c r="C41" s="331"/>
      <c r="D41" s="331"/>
      <c r="E41" s="322"/>
      <c r="F41" s="322"/>
      <c r="G41" s="322"/>
      <c r="H41" s="321"/>
      <c r="I41" s="334"/>
      <c r="J41" s="333"/>
      <c r="K41" s="293"/>
      <c r="L41" s="292"/>
      <c r="M41" s="291"/>
    </row>
    <row r="42" spans="1:13">
      <c r="A42" s="320" t="s">
        <v>317</v>
      </c>
      <c r="B42" s="319"/>
      <c r="C42" s="319"/>
      <c r="D42" s="319"/>
      <c r="E42" s="319"/>
      <c r="F42" s="319"/>
      <c r="G42" s="319"/>
      <c r="H42" s="318"/>
      <c r="I42" s="608" t="s">
        <v>19</v>
      </c>
      <c r="J42" s="609"/>
      <c r="K42" s="625">
        <v>0.05</v>
      </c>
      <c r="L42" s="626"/>
      <c r="M42" s="291">
        <f>K42*12*I9</f>
        <v>568.56000000000006</v>
      </c>
    </row>
    <row r="43" spans="1:13" ht="15.75" thickBot="1">
      <c r="A43" s="313" t="s">
        <v>316</v>
      </c>
      <c r="B43" s="312"/>
      <c r="C43" s="312"/>
      <c r="D43" s="312"/>
      <c r="E43" s="312"/>
      <c r="F43" s="312"/>
      <c r="G43" s="312"/>
      <c r="H43" s="311"/>
      <c r="I43" s="614" t="s">
        <v>19</v>
      </c>
      <c r="J43" s="615"/>
      <c r="K43" s="650">
        <v>2.29</v>
      </c>
      <c r="L43" s="651"/>
      <c r="M43" s="291">
        <f>K43*12*I9</f>
        <v>26040.048000000003</v>
      </c>
    </row>
    <row r="44" spans="1:13" ht="15.75" thickBot="1">
      <c r="A44" s="654" t="s">
        <v>315</v>
      </c>
      <c r="B44" s="655"/>
      <c r="C44" s="655"/>
      <c r="D44" s="655"/>
      <c r="E44" s="655"/>
      <c r="F44" s="655"/>
      <c r="G44" s="655"/>
      <c r="H44" s="656"/>
      <c r="I44" s="305"/>
      <c r="J44" s="304"/>
      <c r="K44" s="642">
        <f>K45+K46+K48+K49+K50+K51</f>
        <v>1.35</v>
      </c>
      <c r="L44" s="647"/>
      <c r="M44" s="303">
        <f>K44*12*I9</f>
        <v>15351.120000000003</v>
      </c>
    </row>
    <row r="45" spans="1:13">
      <c r="A45" s="332" t="s">
        <v>314</v>
      </c>
      <c r="B45" s="331"/>
      <c r="C45" s="331"/>
      <c r="D45" s="331"/>
      <c r="E45" s="331"/>
      <c r="F45" s="322"/>
      <c r="G45" s="322"/>
      <c r="H45" s="321"/>
      <c r="I45" s="330"/>
      <c r="J45" s="294"/>
      <c r="K45" s="629">
        <v>0.08</v>
      </c>
      <c r="L45" s="630"/>
      <c r="M45" s="291">
        <f>K45*12*I9</f>
        <v>909.69600000000003</v>
      </c>
    </row>
    <row r="46" spans="1:13">
      <c r="A46" s="329" t="s">
        <v>313</v>
      </c>
      <c r="B46" s="328"/>
      <c r="C46" s="328"/>
      <c r="D46" s="328"/>
      <c r="E46" s="328"/>
      <c r="F46" s="312"/>
      <c r="G46" s="312"/>
      <c r="H46" s="311"/>
      <c r="I46" s="598" t="s">
        <v>312</v>
      </c>
      <c r="J46" s="599"/>
      <c r="K46" s="625">
        <v>0.65</v>
      </c>
      <c r="L46" s="626"/>
      <c r="M46" s="291">
        <f>K46*12*I9</f>
        <v>7391.2800000000007</v>
      </c>
    </row>
    <row r="47" spans="1:13">
      <c r="A47" s="323" t="s">
        <v>311</v>
      </c>
      <c r="B47" s="322"/>
      <c r="C47" s="322"/>
      <c r="D47" s="322"/>
      <c r="E47" s="322"/>
      <c r="F47" s="322"/>
      <c r="G47" s="322"/>
      <c r="H47" s="321"/>
      <c r="I47" s="596" t="s">
        <v>310</v>
      </c>
      <c r="J47" s="597"/>
      <c r="K47" s="327"/>
      <c r="L47" s="292"/>
      <c r="M47" s="291"/>
    </row>
    <row r="48" spans="1:13">
      <c r="A48" s="320" t="s">
        <v>309</v>
      </c>
      <c r="B48" s="319"/>
      <c r="C48" s="319"/>
      <c r="D48" s="319"/>
      <c r="E48" s="319"/>
      <c r="F48" s="319"/>
      <c r="G48" s="319"/>
      <c r="H48" s="318"/>
      <c r="I48" s="608" t="s">
        <v>308</v>
      </c>
      <c r="J48" s="609"/>
      <c r="K48" s="625">
        <v>0.4</v>
      </c>
      <c r="L48" s="626"/>
      <c r="M48" s="291">
        <f>K48*12*I9</f>
        <v>4548.4800000000005</v>
      </c>
    </row>
    <row r="49" spans="1:13">
      <c r="A49" s="320" t="s">
        <v>307</v>
      </c>
      <c r="B49" s="319"/>
      <c r="C49" s="319"/>
      <c r="D49" s="319"/>
      <c r="E49" s="319"/>
      <c r="F49" s="319"/>
      <c r="G49" s="319"/>
      <c r="H49" s="318"/>
      <c r="I49" s="608" t="s">
        <v>306</v>
      </c>
      <c r="J49" s="609"/>
      <c r="K49" s="625">
        <v>0.1</v>
      </c>
      <c r="L49" s="626"/>
      <c r="M49" s="291">
        <f>K49*12*I9</f>
        <v>1137.1200000000001</v>
      </c>
    </row>
    <row r="50" spans="1:13">
      <c r="A50" s="313" t="s">
        <v>299</v>
      </c>
      <c r="B50" s="312"/>
      <c r="C50" s="312"/>
      <c r="D50" s="312"/>
      <c r="E50" s="312"/>
      <c r="F50" s="312"/>
      <c r="G50" s="312"/>
      <c r="H50" s="311"/>
      <c r="I50" s="608" t="s">
        <v>298</v>
      </c>
      <c r="J50" s="609"/>
      <c r="K50" s="636">
        <v>0.05</v>
      </c>
      <c r="L50" s="637"/>
      <c r="M50" s="291">
        <f>K50*12*I9</f>
        <v>568.56000000000006</v>
      </c>
    </row>
    <row r="51" spans="1:13" ht="15.75" thickBot="1">
      <c r="A51" s="313" t="s">
        <v>305</v>
      </c>
      <c r="B51" s="312"/>
      <c r="C51" s="312"/>
      <c r="D51" s="312"/>
      <c r="E51" s="312"/>
      <c r="F51" s="312"/>
      <c r="G51" s="312"/>
      <c r="H51" s="311"/>
      <c r="I51" s="614" t="s">
        <v>88</v>
      </c>
      <c r="J51" s="615"/>
      <c r="K51" s="638">
        <v>7.0000000000000007E-2</v>
      </c>
      <c r="L51" s="639"/>
      <c r="M51" s="326">
        <f>K51*12*I9</f>
        <v>795.98400000000015</v>
      </c>
    </row>
    <row r="52" spans="1:13" ht="15.75" thickBot="1">
      <c r="A52" s="654" t="s">
        <v>304</v>
      </c>
      <c r="B52" s="655"/>
      <c r="C52" s="655"/>
      <c r="D52" s="655"/>
      <c r="E52" s="655"/>
      <c r="F52" s="655"/>
      <c r="G52" s="655"/>
      <c r="H52" s="656"/>
      <c r="I52" s="325"/>
      <c r="J52" s="324"/>
      <c r="K52" s="649">
        <f>K53+K54+K55</f>
        <v>0.88</v>
      </c>
      <c r="L52" s="643"/>
      <c r="M52" s="303">
        <f>K52*12*I9</f>
        <v>10006.656000000001</v>
      </c>
    </row>
    <row r="53" spans="1:13">
      <c r="A53" s="323" t="s">
        <v>303</v>
      </c>
      <c r="B53" s="322"/>
      <c r="C53" s="322"/>
      <c r="D53" s="322"/>
      <c r="E53" s="322"/>
      <c r="F53" s="322"/>
      <c r="G53" s="322"/>
      <c r="H53" s="321"/>
      <c r="I53" s="612" t="s">
        <v>302</v>
      </c>
      <c r="J53" s="613"/>
      <c r="K53" s="644">
        <v>0.42</v>
      </c>
      <c r="L53" s="645"/>
      <c r="M53" s="291">
        <f>K53*12*I9</f>
        <v>4775.9040000000005</v>
      </c>
    </row>
    <row r="54" spans="1:13">
      <c r="A54" s="320" t="s">
        <v>301</v>
      </c>
      <c r="B54" s="319"/>
      <c r="C54" s="319"/>
      <c r="D54" s="319"/>
      <c r="E54" s="319"/>
      <c r="F54" s="319"/>
      <c r="G54" s="319"/>
      <c r="H54" s="318"/>
      <c r="I54" s="317" t="s">
        <v>300</v>
      </c>
      <c r="J54" s="316"/>
      <c r="K54" s="636">
        <v>0.37</v>
      </c>
      <c r="L54" s="637"/>
      <c r="M54" s="291">
        <f>K54*12*I9</f>
        <v>4207.3440000000001</v>
      </c>
    </row>
    <row r="55" spans="1:13" ht="15.75" thickBot="1">
      <c r="A55" s="313" t="s">
        <v>299</v>
      </c>
      <c r="B55" s="312"/>
      <c r="C55" s="312"/>
      <c r="D55" s="312"/>
      <c r="E55" s="312"/>
      <c r="F55" s="312"/>
      <c r="G55" s="312"/>
      <c r="H55" s="311"/>
      <c r="I55" s="614" t="s">
        <v>298</v>
      </c>
      <c r="J55" s="615"/>
      <c r="K55" s="638">
        <v>0.09</v>
      </c>
      <c r="L55" s="639"/>
      <c r="M55" s="291">
        <f>K55*12*I9</f>
        <v>1023.4080000000001</v>
      </c>
    </row>
    <row r="56" spans="1:13" ht="15.75" thickBot="1">
      <c r="A56" s="309" t="s">
        <v>297</v>
      </c>
      <c r="B56" s="308"/>
      <c r="C56" s="308"/>
      <c r="D56" s="308"/>
      <c r="E56" s="308"/>
      <c r="F56" s="308"/>
      <c r="G56" s="308"/>
      <c r="H56" s="307"/>
      <c r="I56" s="619" t="s">
        <v>296</v>
      </c>
      <c r="J56" s="620"/>
      <c r="K56" s="640">
        <v>24.58</v>
      </c>
      <c r="L56" s="641"/>
      <c r="M56" s="303">
        <f>K56*12*I9</f>
        <v>279504.09599999996</v>
      </c>
    </row>
    <row r="57" spans="1:13" ht="15.75" thickBot="1">
      <c r="A57" s="603" t="s">
        <v>295</v>
      </c>
      <c r="B57" s="604"/>
      <c r="C57" s="604"/>
      <c r="D57" s="604"/>
      <c r="E57" s="604"/>
      <c r="F57" s="604"/>
      <c r="G57" s="604"/>
      <c r="H57" s="605"/>
      <c r="I57" s="305"/>
      <c r="J57" s="304"/>
      <c r="K57" s="642">
        <v>1.58</v>
      </c>
      <c r="L57" s="643"/>
      <c r="M57" s="303">
        <f>K57*12*I9</f>
        <v>17966.496000000003</v>
      </c>
    </row>
    <row r="58" spans="1:13">
      <c r="A58" s="301" t="s">
        <v>294</v>
      </c>
      <c r="B58" s="300"/>
      <c r="C58" s="300"/>
      <c r="D58" s="300"/>
      <c r="E58" s="300"/>
      <c r="F58" s="300"/>
      <c r="G58" s="300"/>
      <c r="H58" s="298"/>
      <c r="I58" s="621" t="s">
        <v>293</v>
      </c>
      <c r="J58" s="622"/>
      <c r="K58" s="297"/>
      <c r="L58" s="398"/>
      <c r="M58" s="291"/>
    </row>
    <row r="59" spans="1:13">
      <c r="A59" s="301" t="s">
        <v>292</v>
      </c>
      <c r="B59" s="300"/>
      <c r="C59" s="300"/>
      <c r="D59" s="300"/>
      <c r="E59" s="300"/>
      <c r="F59" s="300"/>
      <c r="G59" s="300"/>
      <c r="H59" s="298"/>
      <c r="I59" s="295"/>
      <c r="J59" s="294"/>
      <c r="K59" s="297"/>
      <c r="L59" s="398"/>
      <c r="M59" s="291"/>
    </row>
    <row r="60" spans="1:13" ht="15.75" thickBot="1">
      <c r="A60" s="301" t="s">
        <v>291</v>
      </c>
      <c r="B60" s="300"/>
      <c r="C60" s="300"/>
      <c r="D60" s="300"/>
      <c r="E60" s="300"/>
      <c r="F60" s="300"/>
      <c r="G60" s="300"/>
      <c r="H60" s="298"/>
      <c r="I60" s="310"/>
      <c r="J60" s="294"/>
      <c r="K60" s="297"/>
      <c r="L60" s="398"/>
      <c r="M60" s="291"/>
    </row>
    <row r="61" spans="1:13" ht="15.75" thickBot="1">
      <c r="A61" s="309" t="s">
        <v>290</v>
      </c>
      <c r="B61" s="308"/>
      <c r="C61" s="308"/>
      <c r="D61" s="308"/>
      <c r="E61" s="308"/>
      <c r="F61" s="308"/>
      <c r="G61" s="308"/>
      <c r="H61" s="307"/>
      <c r="I61" s="305"/>
      <c r="J61" s="304"/>
      <c r="K61" s="642">
        <v>7.0000000000000007E-2</v>
      </c>
      <c r="L61" s="643"/>
      <c r="M61" s="303">
        <f>K61*12*I9</f>
        <v>795.98400000000015</v>
      </c>
    </row>
    <row r="62" spans="1:13">
      <c r="A62" s="301" t="s">
        <v>289</v>
      </c>
      <c r="B62" s="300"/>
      <c r="C62" s="300"/>
      <c r="D62" s="300"/>
      <c r="E62" s="300"/>
      <c r="F62" s="300"/>
      <c r="G62" s="300"/>
      <c r="H62" s="298"/>
      <c r="I62" s="621" t="s">
        <v>19</v>
      </c>
      <c r="J62" s="622"/>
      <c r="K62" s="397"/>
      <c r="L62" s="398"/>
      <c r="M62" s="291"/>
    </row>
    <row r="63" spans="1:13" ht="15.75" thickBot="1">
      <c r="A63" s="301" t="s">
        <v>288</v>
      </c>
      <c r="B63" s="300"/>
      <c r="C63" s="300"/>
      <c r="D63" s="300"/>
      <c r="E63" s="300"/>
      <c r="F63" s="300"/>
      <c r="G63" s="300"/>
      <c r="H63" s="298"/>
      <c r="I63" s="295"/>
      <c r="J63" s="294"/>
      <c r="K63" s="397"/>
      <c r="L63" s="398"/>
      <c r="M63" s="291"/>
    </row>
    <row r="64" spans="1:13" ht="15.75" thickBot="1">
      <c r="A64" s="603" t="s">
        <v>494</v>
      </c>
      <c r="B64" s="604"/>
      <c r="C64" s="604"/>
      <c r="D64" s="604"/>
      <c r="E64" s="604"/>
      <c r="F64" s="604"/>
      <c r="G64" s="604"/>
      <c r="H64" s="605"/>
      <c r="I64" s="305"/>
      <c r="J64" s="304"/>
      <c r="K64" s="642">
        <v>6</v>
      </c>
      <c r="L64" s="643"/>
      <c r="M64" s="303">
        <f>K64*12*I9</f>
        <v>68227.199999999997</v>
      </c>
    </row>
    <row r="65" spans="1:13">
      <c r="A65" s="301" t="s">
        <v>286</v>
      </c>
      <c r="B65" s="299"/>
      <c r="C65" s="299"/>
      <c r="D65" s="299"/>
      <c r="E65" s="299"/>
      <c r="F65" s="300"/>
      <c r="G65" s="299"/>
      <c r="H65" s="298"/>
      <c r="I65" s="598" t="s">
        <v>285</v>
      </c>
      <c r="J65" s="599"/>
      <c r="K65" s="297"/>
      <c r="L65" s="398"/>
      <c r="M65" s="291"/>
    </row>
    <row r="66" spans="1:13">
      <c r="A66" s="301" t="s">
        <v>284</v>
      </c>
      <c r="B66" s="299"/>
      <c r="C66" s="299"/>
      <c r="D66" s="299"/>
      <c r="E66" s="299"/>
      <c r="F66" s="300"/>
      <c r="G66" s="299"/>
      <c r="H66" s="298"/>
      <c r="I66" s="598" t="s">
        <v>283</v>
      </c>
      <c r="J66" s="599"/>
      <c r="K66" s="297"/>
      <c r="L66" s="398"/>
      <c r="M66" s="291"/>
    </row>
    <row r="67" spans="1:13">
      <c r="A67" s="301" t="s">
        <v>282</v>
      </c>
      <c r="B67" s="299"/>
      <c r="C67" s="299"/>
      <c r="D67" s="299"/>
      <c r="E67" s="299"/>
      <c r="F67" s="300"/>
      <c r="G67" s="299"/>
      <c r="H67" s="298"/>
      <c r="I67" s="598" t="s">
        <v>281</v>
      </c>
      <c r="J67" s="599"/>
      <c r="K67" s="297"/>
      <c r="L67" s="398"/>
      <c r="M67" s="291"/>
    </row>
    <row r="68" spans="1:13">
      <c r="A68" s="301" t="s">
        <v>280</v>
      </c>
      <c r="B68" s="299"/>
      <c r="C68" s="299"/>
      <c r="D68" s="299"/>
      <c r="E68" s="299"/>
      <c r="F68" s="300"/>
      <c r="G68" s="299"/>
      <c r="H68" s="298"/>
      <c r="I68" s="598" t="s">
        <v>279</v>
      </c>
      <c r="J68" s="599"/>
      <c r="K68" s="297"/>
      <c r="L68" s="398"/>
      <c r="M68" s="291"/>
    </row>
    <row r="69" spans="1:13">
      <c r="A69" s="301" t="s">
        <v>278</v>
      </c>
      <c r="B69" s="299"/>
      <c r="C69" s="299"/>
      <c r="D69" s="299"/>
      <c r="E69" s="299"/>
      <c r="F69" s="300"/>
      <c r="G69" s="299"/>
      <c r="H69" s="298"/>
      <c r="I69" s="598" t="s">
        <v>277</v>
      </c>
      <c r="J69" s="599"/>
      <c r="K69" s="297"/>
      <c r="L69" s="398"/>
      <c r="M69" s="291"/>
    </row>
    <row r="70" spans="1:13">
      <c r="A70" s="301" t="s">
        <v>276</v>
      </c>
      <c r="B70" s="299"/>
      <c r="C70" s="299"/>
      <c r="D70" s="299"/>
      <c r="E70" s="299"/>
      <c r="F70" s="300"/>
      <c r="G70" s="299"/>
      <c r="H70" s="298"/>
      <c r="I70" s="295"/>
      <c r="J70" s="294"/>
      <c r="K70" s="297"/>
      <c r="L70" s="302"/>
      <c r="M70" s="291"/>
    </row>
    <row r="71" spans="1:13">
      <c r="A71" s="301" t="s">
        <v>275</v>
      </c>
      <c r="B71" s="299"/>
      <c r="C71" s="299"/>
      <c r="D71" s="299"/>
      <c r="E71" s="299"/>
      <c r="F71" s="300"/>
      <c r="G71" s="299"/>
      <c r="H71" s="298"/>
      <c r="I71" s="295"/>
      <c r="J71" s="294"/>
      <c r="K71" s="297"/>
      <c r="L71" s="398"/>
      <c r="M71" s="291"/>
    </row>
    <row r="72" spans="1:13">
      <c r="A72" s="301" t="s">
        <v>274</v>
      </c>
      <c r="B72" s="299"/>
      <c r="C72" s="299"/>
      <c r="D72" s="299"/>
      <c r="E72" s="299"/>
      <c r="F72" s="300"/>
      <c r="G72" s="299"/>
      <c r="H72" s="298"/>
      <c r="I72" s="295"/>
      <c r="J72" s="294"/>
      <c r="K72" s="297"/>
      <c r="L72" s="398"/>
      <c r="M72" s="291"/>
    </row>
    <row r="73" spans="1:13">
      <c r="A73" s="301" t="s">
        <v>273</v>
      </c>
      <c r="B73" s="299"/>
      <c r="C73" s="299"/>
      <c r="D73" s="299"/>
      <c r="E73" s="299"/>
      <c r="F73" s="300"/>
      <c r="G73" s="299"/>
      <c r="H73" s="298"/>
      <c r="I73" s="295"/>
      <c r="J73" s="294"/>
      <c r="K73" s="297"/>
      <c r="L73" s="398"/>
      <c r="M73" s="291"/>
    </row>
    <row r="74" spans="1:13">
      <c r="A74" s="301" t="s">
        <v>272</v>
      </c>
      <c r="B74" s="299"/>
      <c r="C74" s="299"/>
      <c r="D74" s="299"/>
      <c r="E74" s="299"/>
      <c r="F74" s="300"/>
      <c r="G74" s="299"/>
      <c r="H74" s="298"/>
      <c r="I74" s="295"/>
      <c r="J74" s="294"/>
      <c r="K74" s="297"/>
      <c r="L74" s="398"/>
      <c r="M74" s="291"/>
    </row>
    <row r="75" spans="1:13" ht="15.75" thickBot="1">
      <c r="A75" s="616" t="s">
        <v>271</v>
      </c>
      <c r="B75" s="617"/>
      <c r="C75" s="617"/>
      <c r="D75" s="617"/>
      <c r="E75" s="617"/>
      <c r="F75" s="617"/>
      <c r="G75" s="617"/>
      <c r="H75" s="618"/>
      <c r="I75" s="295"/>
      <c r="J75" s="294"/>
      <c r="K75" s="293"/>
      <c r="L75" s="292"/>
      <c r="M75" s="291"/>
    </row>
    <row r="76" spans="1:13">
      <c r="A76" s="290" t="s">
        <v>270</v>
      </c>
      <c r="B76" s="289"/>
      <c r="C76" s="289"/>
      <c r="D76" s="289"/>
      <c r="E76" s="289"/>
      <c r="F76" s="289"/>
      <c r="G76" s="289"/>
      <c r="H76" s="289"/>
      <c r="I76" s="621" t="s">
        <v>55</v>
      </c>
      <c r="J76" s="622"/>
      <c r="K76" s="288"/>
      <c r="L76" s="287"/>
      <c r="M76" s="286"/>
    </row>
    <row r="77" spans="1:13" ht="15.75" thickBot="1">
      <c r="A77" s="285" t="s">
        <v>269</v>
      </c>
      <c r="B77" s="284"/>
      <c r="C77" s="284"/>
      <c r="D77" s="284"/>
      <c r="E77" s="284"/>
      <c r="F77" s="284"/>
      <c r="G77" s="284"/>
      <c r="H77" s="284"/>
      <c r="I77" s="283"/>
      <c r="J77" s="282"/>
      <c r="K77" s="281"/>
      <c r="L77" s="280"/>
      <c r="M77" s="279"/>
    </row>
    <row r="78" spans="1:13" ht="15.75" thickBot="1">
      <c r="A78" s="603" t="s">
        <v>355</v>
      </c>
      <c r="B78" s="604"/>
      <c r="C78" s="604"/>
      <c r="D78" s="604"/>
      <c r="E78" s="604"/>
      <c r="F78" s="604"/>
      <c r="G78" s="604"/>
      <c r="H78" s="657"/>
      <c r="I78" s="658" t="s">
        <v>32</v>
      </c>
      <c r="J78" s="659"/>
      <c r="K78" s="660">
        <v>1.46</v>
      </c>
      <c r="L78" s="661"/>
      <c r="M78" s="276">
        <f>K78*12*I9</f>
        <v>16601.952000000001</v>
      </c>
    </row>
    <row r="79" spans="1:13" ht="15.75" thickBot="1">
      <c r="A79" s="395" t="s">
        <v>354</v>
      </c>
      <c r="B79" s="396"/>
      <c r="C79" s="396"/>
      <c r="D79" s="396"/>
      <c r="E79" s="396"/>
      <c r="F79" s="396"/>
      <c r="G79" s="396"/>
      <c r="H79" s="396"/>
      <c r="I79" s="399"/>
      <c r="J79" s="383"/>
      <c r="K79" s="660"/>
      <c r="L79" s="661"/>
      <c r="M79" s="276"/>
    </row>
    <row r="80" spans="1:13" ht="15.75" thickBot="1">
      <c r="A80" s="652" t="s">
        <v>268</v>
      </c>
      <c r="B80" s="653"/>
      <c r="C80" s="653"/>
      <c r="D80" s="653"/>
      <c r="E80" s="653"/>
      <c r="F80" s="653"/>
      <c r="G80" s="653"/>
      <c r="H80" s="653"/>
      <c r="I80" s="278"/>
      <c r="J80" s="277"/>
      <c r="K80" s="610">
        <f>K10+K20+K35+K64+K78+K79</f>
        <v>51.76</v>
      </c>
      <c r="L80" s="611"/>
      <c r="M80" s="276">
        <f>M10+M20+M35+M64+M78+M79</f>
        <v>588573.31200000003</v>
      </c>
    </row>
  </sheetData>
  <mergeCells count="91">
    <mergeCell ref="I68:J68"/>
    <mergeCell ref="I69:J69"/>
    <mergeCell ref="K56:L56"/>
    <mergeCell ref="K54:L54"/>
    <mergeCell ref="I55:J55"/>
    <mergeCell ref="K55:L55"/>
    <mergeCell ref="A57:H57"/>
    <mergeCell ref="K57:L57"/>
    <mergeCell ref="I53:J53"/>
    <mergeCell ref="K53:L53"/>
    <mergeCell ref="I56:J56"/>
    <mergeCell ref="K45:L45"/>
    <mergeCell ref="I46:J46"/>
    <mergeCell ref="K46:L46"/>
    <mergeCell ref="I47:J47"/>
    <mergeCell ref="I48:J48"/>
    <mergeCell ref="K48:L48"/>
    <mergeCell ref="A52:H52"/>
    <mergeCell ref="K52:L52"/>
    <mergeCell ref="I49:J49"/>
    <mergeCell ref="K49:L49"/>
    <mergeCell ref="I50:J50"/>
    <mergeCell ref="K50:L50"/>
    <mergeCell ref="I51:J51"/>
    <mergeCell ref="K51:L51"/>
    <mergeCell ref="A37:H37"/>
    <mergeCell ref="K37:L37"/>
    <mergeCell ref="I30:J30"/>
    <mergeCell ref="A44:H44"/>
    <mergeCell ref="K44:L44"/>
    <mergeCell ref="I38:J38"/>
    <mergeCell ref="K38:L38"/>
    <mergeCell ref="I39:J39"/>
    <mergeCell ref="K39:L39"/>
    <mergeCell ref="I40:J40"/>
    <mergeCell ref="K40:L40"/>
    <mergeCell ref="K7:L7"/>
    <mergeCell ref="I8:J8"/>
    <mergeCell ref="K8:L8"/>
    <mergeCell ref="K30:L30"/>
    <mergeCell ref="I32:J32"/>
    <mergeCell ref="I14:J14"/>
    <mergeCell ref="I22:J22"/>
    <mergeCell ref="K22:L22"/>
    <mergeCell ref="I16:J16"/>
    <mergeCell ref="K16:L16"/>
    <mergeCell ref="I17:J17"/>
    <mergeCell ref="I18:J18"/>
    <mergeCell ref="K19:L19"/>
    <mergeCell ref="K20:L20"/>
    <mergeCell ref="I15:J15"/>
    <mergeCell ref="I9:J9"/>
    <mergeCell ref="A2:L2"/>
    <mergeCell ref="A3:L3"/>
    <mergeCell ref="C6:E6"/>
    <mergeCell ref="I6:J6"/>
    <mergeCell ref="K6:L6"/>
    <mergeCell ref="B5:K5"/>
    <mergeCell ref="K9:L9"/>
    <mergeCell ref="K10:L10"/>
    <mergeCell ref="I13:J13"/>
    <mergeCell ref="K13:L13"/>
    <mergeCell ref="I24:J24"/>
    <mergeCell ref="I25:J25"/>
    <mergeCell ref="I42:J42"/>
    <mergeCell ref="K42:L42"/>
    <mergeCell ref="I43:J43"/>
    <mergeCell ref="K43:L43"/>
    <mergeCell ref="I26:J26"/>
    <mergeCell ref="I27:J27"/>
    <mergeCell ref="K27:L27"/>
    <mergeCell ref="I28:J28"/>
    <mergeCell ref="I33:J33"/>
    <mergeCell ref="I34:J34"/>
    <mergeCell ref="K35:L35"/>
    <mergeCell ref="K79:L79"/>
    <mergeCell ref="A80:H80"/>
    <mergeCell ref="K80:L80"/>
    <mergeCell ref="I58:J58"/>
    <mergeCell ref="K61:L61"/>
    <mergeCell ref="I62:J62"/>
    <mergeCell ref="A64:H64"/>
    <mergeCell ref="K64:L64"/>
    <mergeCell ref="A78:H78"/>
    <mergeCell ref="I78:J78"/>
    <mergeCell ref="K78:L78"/>
    <mergeCell ref="A75:H75"/>
    <mergeCell ref="I76:J76"/>
    <mergeCell ref="I65:J65"/>
    <mergeCell ref="I66:J66"/>
    <mergeCell ref="I67:J67"/>
  </mergeCells>
  <pageMargins left="0.7" right="0.7" top="0.75" bottom="0.75" header="0.3" footer="0.3"/>
  <pageSetup paperSize="9" scale="72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80"/>
  <sheetViews>
    <sheetView workbookViewId="0">
      <selection activeCell="B6" sqref="B6"/>
    </sheetView>
  </sheetViews>
  <sheetFormatPr defaultRowHeight="15"/>
  <cols>
    <col min="7" max="7" width="9.140625" customWidth="1"/>
    <col min="8" max="8" width="4.7109375" customWidth="1"/>
    <col min="10" max="10" width="9.85546875" customWidth="1"/>
    <col min="12" max="12" width="9.140625" customWidth="1"/>
    <col min="13" max="13" width="14.5703125" customWidth="1"/>
  </cols>
  <sheetData>
    <row r="2" spans="1:13" ht="15.75">
      <c r="A2" s="601" t="s">
        <v>0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327"/>
    </row>
    <row r="3" spans="1:13" ht="15.75">
      <c r="A3" s="600" t="s">
        <v>353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327"/>
    </row>
    <row r="4" spans="1:13" ht="15.75">
      <c r="A4" s="370"/>
      <c r="B4" s="370"/>
      <c r="C4" s="370"/>
      <c r="D4" s="370"/>
      <c r="E4" s="370"/>
      <c r="F4" s="370" t="s">
        <v>499</v>
      </c>
      <c r="G4" s="370"/>
      <c r="H4" s="370"/>
      <c r="I4" s="370"/>
      <c r="J4" s="370"/>
      <c r="K4" s="370"/>
      <c r="L4" s="370"/>
      <c r="M4" s="327"/>
    </row>
    <row r="5" spans="1:13" ht="15.75">
      <c r="A5" s="370"/>
      <c r="B5" s="668" t="s">
        <v>498</v>
      </c>
      <c r="C5" s="668"/>
      <c r="D5" s="668"/>
      <c r="E5" s="668"/>
      <c r="F5" s="668"/>
      <c r="G5" s="668"/>
      <c r="H5" s="668"/>
      <c r="I5" s="668"/>
      <c r="J5" s="668"/>
      <c r="K5" s="668"/>
      <c r="L5" s="370"/>
      <c r="M5" s="327"/>
    </row>
    <row r="6" spans="1:13">
      <c r="A6" s="329"/>
      <c r="B6" s="328"/>
      <c r="C6" s="602" t="s">
        <v>351</v>
      </c>
      <c r="D6" s="602"/>
      <c r="E6" s="602"/>
      <c r="F6" s="328"/>
      <c r="G6" s="328"/>
      <c r="H6" s="368"/>
      <c r="I6" s="590" t="s">
        <v>3</v>
      </c>
      <c r="J6" s="591"/>
      <c r="K6" s="592" t="s">
        <v>4</v>
      </c>
      <c r="L6" s="593"/>
      <c r="M6" s="382"/>
    </row>
    <row r="7" spans="1:13">
      <c r="A7" s="381"/>
      <c r="B7" s="355"/>
      <c r="C7" s="355"/>
      <c r="D7" s="355"/>
      <c r="E7" s="355"/>
      <c r="F7" s="355"/>
      <c r="G7" s="355"/>
      <c r="H7" s="356"/>
      <c r="I7" s="295"/>
      <c r="J7" s="294"/>
      <c r="K7" s="594" t="s">
        <v>5</v>
      </c>
      <c r="L7" s="595"/>
      <c r="M7" s="380" t="s">
        <v>6</v>
      </c>
    </row>
    <row r="8" spans="1:13">
      <c r="A8" s="381"/>
      <c r="B8" s="355"/>
      <c r="C8" s="355"/>
      <c r="D8" s="355"/>
      <c r="E8" s="355"/>
      <c r="F8" s="355"/>
      <c r="G8" s="355"/>
      <c r="H8" s="356"/>
      <c r="I8" s="598" t="s">
        <v>7</v>
      </c>
      <c r="J8" s="599"/>
      <c r="K8" s="623" t="s">
        <v>8</v>
      </c>
      <c r="L8" s="624"/>
      <c r="M8" s="380" t="s">
        <v>9</v>
      </c>
    </row>
    <row r="9" spans="1:13" ht="16.5" thickBot="1">
      <c r="A9" s="379"/>
      <c r="B9" s="351"/>
      <c r="C9" s="351"/>
      <c r="D9" s="351"/>
      <c r="E9" s="351"/>
      <c r="F9" s="351"/>
      <c r="G9" s="351"/>
      <c r="H9" s="350"/>
      <c r="I9" s="631">
        <v>2676.41</v>
      </c>
      <c r="J9" s="632"/>
      <c r="K9" s="633"/>
      <c r="L9" s="634"/>
      <c r="M9" s="378"/>
    </row>
    <row r="10" spans="1:13">
      <c r="A10" s="367" t="s">
        <v>350</v>
      </c>
      <c r="B10" s="344"/>
      <c r="C10" s="344"/>
      <c r="D10" s="344"/>
      <c r="E10" s="344"/>
      <c r="F10" s="344"/>
      <c r="G10" s="344"/>
      <c r="H10" s="377"/>
      <c r="I10" s="341"/>
      <c r="J10" s="340"/>
      <c r="K10" s="635">
        <f>K13+K16</f>
        <v>6.17</v>
      </c>
      <c r="L10" s="628"/>
      <c r="M10" s="286">
        <f>K10*12*I9</f>
        <v>198161.39639999997</v>
      </c>
    </row>
    <row r="11" spans="1:13">
      <c r="A11" s="376" t="s">
        <v>349</v>
      </c>
      <c r="B11" s="375"/>
      <c r="C11" s="375"/>
      <c r="D11" s="375"/>
      <c r="E11" s="375"/>
      <c r="F11" s="375"/>
      <c r="G11" s="375"/>
      <c r="H11" s="374"/>
      <c r="I11" s="295"/>
      <c r="J11" s="294"/>
      <c r="K11" s="293"/>
      <c r="L11" s="292"/>
      <c r="M11" s="373"/>
    </row>
    <row r="12" spans="1:13" ht="15.75" thickBot="1">
      <c r="A12" s="363" t="s">
        <v>348</v>
      </c>
      <c r="B12" s="372"/>
      <c r="C12" s="372"/>
      <c r="D12" s="372"/>
      <c r="E12" s="372"/>
      <c r="F12" s="372"/>
      <c r="G12" s="372"/>
      <c r="H12" s="371"/>
      <c r="I12" s="336"/>
      <c r="J12" s="282"/>
      <c r="K12" s="281"/>
      <c r="L12" s="280"/>
      <c r="M12" s="279"/>
    </row>
    <row r="13" spans="1:13">
      <c r="A13" s="323" t="s">
        <v>347</v>
      </c>
      <c r="B13" s="331"/>
      <c r="C13" s="331"/>
      <c r="D13" s="331"/>
      <c r="E13" s="331"/>
      <c r="F13" s="331"/>
      <c r="G13" s="331"/>
      <c r="H13" s="357"/>
      <c r="I13" s="596" t="s">
        <v>19</v>
      </c>
      <c r="J13" s="597"/>
      <c r="K13" s="629">
        <v>3.7</v>
      </c>
      <c r="L13" s="630"/>
      <c r="M13" s="291">
        <f>K13*12*I9</f>
        <v>118832.60400000001</v>
      </c>
    </row>
    <row r="14" spans="1:13">
      <c r="A14" s="301" t="s">
        <v>338</v>
      </c>
      <c r="B14" s="355"/>
      <c r="C14" s="355"/>
      <c r="D14" s="355"/>
      <c r="E14" s="355"/>
      <c r="F14" s="355"/>
      <c r="G14" s="355"/>
      <c r="H14" s="356"/>
      <c r="I14" s="598" t="s">
        <v>328</v>
      </c>
      <c r="J14" s="599"/>
      <c r="K14" s="327"/>
      <c r="L14" s="292"/>
      <c r="M14" s="291"/>
    </row>
    <row r="15" spans="1:13">
      <c r="A15" s="323" t="s">
        <v>337</v>
      </c>
      <c r="B15" s="331"/>
      <c r="C15" s="331"/>
      <c r="D15" s="331"/>
      <c r="E15" s="331"/>
      <c r="F15" s="331"/>
      <c r="G15" s="331"/>
      <c r="H15" s="357"/>
      <c r="I15" s="596"/>
      <c r="J15" s="597"/>
      <c r="K15" s="327"/>
      <c r="L15" s="292"/>
      <c r="M15" s="291"/>
    </row>
    <row r="16" spans="1:13">
      <c r="A16" s="323" t="s">
        <v>346</v>
      </c>
      <c r="B16" s="331"/>
      <c r="C16" s="331"/>
      <c r="D16" s="331"/>
      <c r="E16" s="331"/>
      <c r="F16" s="331"/>
      <c r="G16" s="331"/>
      <c r="H16" s="357"/>
      <c r="I16" s="608" t="s">
        <v>35</v>
      </c>
      <c r="J16" s="609"/>
      <c r="K16" s="625">
        <v>2.4700000000000002</v>
      </c>
      <c r="L16" s="626"/>
      <c r="M16" s="291">
        <f>K16*12*I9</f>
        <v>79328.792399999991</v>
      </c>
    </row>
    <row r="17" spans="1:13" ht="15.75">
      <c r="A17" s="320" t="s">
        <v>345</v>
      </c>
      <c r="B17" s="354"/>
      <c r="C17" s="354"/>
      <c r="D17" s="354"/>
      <c r="E17" s="354"/>
      <c r="F17" s="354"/>
      <c r="G17" s="354"/>
      <c r="H17" s="353"/>
      <c r="I17" s="598" t="s">
        <v>328</v>
      </c>
      <c r="J17" s="599"/>
      <c r="K17" s="370"/>
      <c r="L17" s="369"/>
      <c r="M17" s="291"/>
    </row>
    <row r="18" spans="1:13">
      <c r="A18" s="313" t="s">
        <v>344</v>
      </c>
      <c r="B18" s="328"/>
      <c r="C18" s="328"/>
      <c r="D18" s="328"/>
      <c r="E18" s="328"/>
      <c r="F18" s="328"/>
      <c r="G18" s="328"/>
      <c r="H18" s="368"/>
      <c r="I18" s="598"/>
      <c r="J18" s="599"/>
      <c r="K18" s="352"/>
      <c r="L18" s="292"/>
      <c r="M18" s="291"/>
    </row>
    <row r="19" spans="1:13" ht="15.75" thickBot="1">
      <c r="A19" s="323" t="s">
        <v>343</v>
      </c>
      <c r="B19" s="322"/>
      <c r="C19" s="322"/>
      <c r="D19" s="322"/>
      <c r="E19" s="322"/>
      <c r="F19" s="322"/>
      <c r="G19" s="322"/>
      <c r="H19" s="321"/>
      <c r="I19" s="334"/>
      <c r="J19" s="333"/>
      <c r="K19" s="636"/>
      <c r="L19" s="637"/>
      <c r="M19" s="291"/>
    </row>
    <row r="20" spans="1:13">
      <c r="A20" s="367" t="s">
        <v>342</v>
      </c>
      <c r="B20" s="366"/>
      <c r="C20" s="366"/>
      <c r="D20" s="366"/>
      <c r="E20" s="366"/>
      <c r="F20" s="366"/>
      <c r="G20" s="366"/>
      <c r="H20" s="365"/>
      <c r="I20" s="341"/>
      <c r="J20" s="364"/>
      <c r="K20" s="627">
        <f>K22+K27+K30</f>
        <v>5.05</v>
      </c>
      <c r="L20" s="628"/>
      <c r="M20" s="286">
        <f>K20*12*I9</f>
        <v>162190.44599999997</v>
      </c>
    </row>
    <row r="21" spans="1:13" ht="15.75" thickBot="1">
      <c r="A21" s="363" t="s">
        <v>341</v>
      </c>
      <c r="B21" s="362"/>
      <c r="C21" s="362"/>
      <c r="D21" s="362"/>
      <c r="E21" s="362"/>
      <c r="F21" s="362"/>
      <c r="G21" s="362"/>
      <c r="H21" s="361"/>
      <c r="I21" s="336"/>
      <c r="J21" s="360"/>
      <c r="K21" s="281"/>
      <c r="L21" s="280"/>
      <c r="M21" s="279"/>
    </row>
    <row r="22" spans="1:13">
      <c r="A22" s="301" t="s">
        <v>340</v>
      </c>
      <c r="B22" s="300"/>
      <c r="C22" s="300"/>
      <c r="D22" s="300"/>
      <c r="E22" s="300"/>
      <c r="F22" s="300"/>
      <c r="G22" s="300"/>
      <c r="H22" s="298"/>
      <c r="I22" s="598" t="s">
        <v>19</v>
      </c>
      <c r="J22" s="599"/>
      <c r="K22" s="629">
        <v>2.5299999999999998</v>
      </c>
      <c r="L22" s="630"/>
      <c r="M22" s="291">
        <f>K22*12*I9</f>
        <v>81255.8076</v>
      </c>
    </row>
    <row r="23" spans="1:13">
      <c r="A23" s="323" t="s">
        <v>339</v>
      </c>
      <c r="B23" s="322"/>
      <c r="C23" s="322"/>
      <c r="D23" s="322"/>
      <c r="E23" s="322"/>
      <c r="F23" s="322"/>
      <c r="G23" s="322"/>
      <c r="H23" s="321"/>
      <c r="I23" s="393"/>
      <c r="J23" s="394"/>
      <c r="K23" s="327"/>
      <c r="L23" s="292"/>
      <c r="M23" s="291"/>
    </row>
    <row r="24" spans="1:13">
      <c r="A24" s="301" t="s">
        <v>338</v>
      </c>
      <c r="B24" s="355"/>
      <c r="C24" s="355"/>
      <c r="D24" s="355"/>
      <c r="E24" s="355"/>
      <c r="F24" s="355"/>
      <c r="G24" s="355"/>
      <c r="H24" s="356"/>
      <c r="I24" s="598" t="s">
        <v>328</v>
      </c>
      <c r="J24" s="599"/>
      <c r="K24" s="327"/>
      <c r="L24" s="292"/>
      <c r="M24" s="291"/>
    </row>
    <row r="25" spans="1:13">
      <c r="A25" s="323" t="s">
        <v>337</v>
      </c>
      <c r="B25" s="331"/>
      <c r="C25" s="331"/>
      <c r="D25" s="331"/>
      <c r="E25" s="331"/>
      <c r="F25" s="331"/>
      <c r="G25" s="331"/>
      <c r="H25" s="357"/>
      <c r="I25" s="596"/>
      <c r="J25" s="597"/>
      <c r="K25" s="327"/>
      <c r="L25" s="292"/>
      <c r="M25" s="291"/>
    </row>
    <row r="26" spans="1:13">
      <c r="A26" s="320" t="s">
        <v>336</v>
      </c>
      <c r="B26" s="354"/>
      <c r="C26" s="353"/>
      <c r="D26" s="355"/>
      <c r="E26" s="355"/>
      <c r="F26" s="355"/>
      <c r="G26" s="355"/>
      <c r="H26" s="356"/>
      <c r="I26" s="598" t="s">
        <v>328</v>
      </c>
      <c r="J26" s="599"/>
      <c r="K26" s="327"/>
      <c r="L26" s="292"/>
      <c r="M26" s="291"/>
    </row>
    <row r="27" spans="1:13">
      <c r="A27" s="301" t="s">
        <v>335</v>
      </c>
      <c r="B27" s="355"/>
      <c r="C27" s="355"/>
      <c r="D27" s="354"/>
      <c r="E27" s="354"/>
      <c r="F27" s="354"/>
      <c r="G27" s="354"/>
      <c r="H27" s="353"/>
      <c r="I27" s="608" t="s">
        <v>35</v>
      </c>
      <c r="J27" s="609"/>
      <c r="K27" s="625">
        <v>1.1200000000000001</v>
      </c>
      <c r="L27" s="626"/>
      <c r="M27" s="291">
        <f>K27*12*I9</f>
        <v>35970.950400000002</v>
      </c>
    </row>
    <row r="28" spans="1:13">
      <c r="A28" s="313" t="s">
        <v>334</v>
      </c>
      <c r="B28" s="312"/>
      <c r="C28" s="312"/>
      <c r="D28" s="312"/>
      <c r="E28" s="312"/>
      <c r="F28" s="312"/>
      <c r="G28" s="312"/>
      <c r="H28" s="311"/>
      <c r="I28" s="590" t="s">
        <v>333</v>
      </c>
      <c r="J28" s="591"/>
      <c r="K28" s="327"/>
      <c r="L28" s="292"/>
      <c r="M28" s="291"/>
    </row>
    <row r="29" spans="1:13">
      <c r="A29" s="323"/>
      <c r="B29" s="322"/>
      <c r="C29" s="322"/>
      <c r="D29" s="322"/>
      <c r="E29" s="322"/>
      <c r="F29" s="322"/>
      <c r="G29" s="322"/>
      <c r="H29" s="321"/>
      <c r="I29" s="334" t="s">
        <v>332</v>
      </c>
      <c r="J29" s="333"/>
      <c r="K29" s="352"/>
      <c r="L29" s="292"/>
      <c r="M29" s="291"/>
    </row>
    <row r="30" spans="1:13">
      <c r="A30" s="313" t="s">
        <v>331</v>
      </c>
      <c r="B30" s="312"/>
      <c r="C30" s="312"/>
      <c r="D30" s="312"/>
      <c r="E30" s="312"/>
      <c r="F30" s="312"/>
      <c r="G30" s="312"/>
      <c r="H30" s="311"/>
      <c r="I30" s="590" t="s">
        <v>35</v>
      </c>
      <c r="J30" s="591"/>
      <c r="K30" s="625">
        <v>1.4</v>
      </c>
      <c r="L30" s="626"/>
      <c r="M30" s="291">
        <f>K30*12*I9</f>
        <v>44963.687999999987</v>
      </c>
    </row>
    <row r="31" spans="1:13">
      <c r="A31" s="323" t="s">
        <v>330</v>
      </c>
      <c r="B31" s="322"/>
      <c r="C31" s="322"/>
      <c r="D31" s="322"/>
      <c r="E31" s="322"/>
      <c r="F31" s="322"/>
      <c r="G31" s="322"/>
      <c r="H31" s="321"/>
      <c r="I31" s="334"/>
      <c r="J31" s="333"/>
      <c r="K31" s="327"/>
      <c r="L31" s="292"/>
      <c r="M31" s="291"/>
    </row>
    <row r="32" spans="1:13">
      <c r="A32" s="313" t="s">
        <v>329</v>
      </c>
      <c r="B32" s="312"/>
      <c r="C32" s="312"/>
      <c r="D32" s="312"/>
      <c r="E32" s="312"/>
      <c r="F32" s="312"/>
      <c r="G32" s="312"/>
      <c r="H32" s="311"/>
      <c r="I32" s="598" t="s">
        <v>328</v>
      </c>
      <c r="J32" s="599"/>
      <c r="K32" s="327"/>
      <c r="L32" s="292"/>
      <c r="M32" s="291"/>
    </row>
    <row r="33" spans="1:13">
      <c r="A33" s="313" t="s">
        <v>327</v>
      </c>
      <c r="B33" s="312"/>
      <c r="C33" s="312"/>
      <c r="D33" s="312"/>
      <c r="E33" s="312"/>
      <c r="F33" s="312"/>
      <c r="G33" s="312"/>
      <c r="H33" s="311"/>
      <c r="I33" s="590" t="s">
        <v>326</v>
      </c>
      <c r="J33" s="591"/>
      <c r="K33" s="351"/>
      <c r="L33" s="350"/>
      <c r="M33" s="349"/>
    </row>
    <row r="34" spans="1:13" ht="15.75" thickBot="1">
      <c r="A34" s="323"/>
      <c r="B34" s="322"/>
      <c r="C34" s="322"/>
      <c r="D34" s="322"/>
      <c r="E34" s="322"/>
      <c r="F34" s="322"/>
      <c r="G34" s="322"/>
      <c r="H34" s="321"/>
      <c r="I34" s="606" t="s">
        <v>325</v>
      </c>
      <c r="J34" s="607"/>
      <c r="K34" s="348"/>
      <c r="L34" s="347"/>
      <c r="M34" s="346"/>
    </row>
    <row r="35" spans="1:13">
      <c r="A35" s="345" t="s">
        <v>324</v>
      </c>
      <c r="B35" s="344"/>
      <c r="C35" s="344"/>
      <c r="D35" s="344"/>
      <c r="E35" s="344"/>
      <c r="F35" s="344"/>
      <c r="G35" s="343"/>
      <c r="H35" s="342"/>
      <c r="I35" s="341"/>
      <c r="J35" s="340"/>
      <c r="K35" s="648">
        <f>K37+K44+K52+K56+K57+K61</f>
        <v>23.339999999999996</v>
      </c>
      <c r="L35" s="628"/>
      <c r="M35" s="286">
        <f>M37+M44+M52+M56+M57+M61</f>
        <v>749608.91280000005</v>
      </c>
    </row>
    <row r="36" spans="1:13" ht="15.75" thickBot="1">
      <c r="A36" s="339"/>
      <c r="B36" s="338"/>
      <c r="C36" s="338"/>
      <c r="D36" s="338"/>
      <c r="E36" s="338"/>
      <c r="F36" s="338"/>
      <c r="G36" s="338"/>
      <c r="H36" s="337"/>
      <c r="I36" s="336"/>
      <c r="J36" s="282"/>
      <c r="K36" s="281"/>
      <c r="L36" s="280"/>
      <c r="M36" s="279"/>
    </row>
    <row r="37" spans="1:13" ht="15.75" thickBot="1">
      <c r="A37" s="603" t="s">
        <v>323</v>
      </c>
      <c r="B37" s="604"/>
      <c r="C37" s="604"/>
      <c r="D37" s="604"/>
      <c r="E37" s="604"/>
      <c r="F37" s="604"/>
      <c r="G37" s="604"/>
      <c r="H37" s="605"/>
      <c r="I37" s="305"/>
      <c r="J37" s="304"/>
      <c r="K37" s="646">
        <f>K38+K39+K40+K42+K43</f>
        <v>3.2199999999999998</v>
      </c>
      <c r="L37" s="647"/>
      <c r="M37" s="303">
        <f>K37*12*I9</f>
        <v>103416.48239999999</v>
      </c>
    </row>
    <row r="38" spans="1:13">
      <c r="A38" s="323" t="s">
        <v>322</v>
      </c>
      <c r="B38" s="322"/>
      <c r="C38" s="322"/>
      <c r="D38" s="322"/>
      <c r="E38" s="322"/>
      <c r="F38" s="322"/>
      <c r="G38" s="322"/>
      <c r="H38" s="321"/>
      <c r="I38" s="596" t="s">
        <v>321</v>
      </c>
      <c r="J38" s="597"/>
      <c r="K38" s="629">
        <v>0.63</v>
      </c>
      <c r="L38" s="630"/>
      <c r="M38" s="291">
        <f>K38*12*I9</f>
        <v>20233.659599999999</v>
      </c>
    </row>
    <row r="39" spans="1:13">
      <c r="A39" s="320" t="s">
        <v>320</v>
      </c>
      <c r="B39" s="319"/>
      <c r="C39" s="319"/>
      <c r="D39" s="319"/>
      <c r="E39" s="319"/>
      <c r="F39" s="319"/>
      <c r="G39" s="319"/>
      <c r="H39" s="318"/>
      <c r="I39" s="608" t="s">
        <v>57</v>
      </c>
      <c r="J39" s="609"/>
      <c r="K39" s="625">
        <v>1.48</v>
      </c>
      <c r="L39" s="626"/>
      <c r="M39" s="291">
        <f>K39*12*I9</f>
        <v>47533.04159999999</v>
      </c>
    </row>
    <row r="40" spans="1:13">
      <c r="A40" s="313" t="s">
        <v>319</v>
      </c>
      <c r="B40" s="312"/>
      <c r="C40" s="312"/>
      <c r="D40" s="312"/>
      <c r="E40" s="312"/>
      <c r="F40" s="312"/>
      <c r="G40" s="312"/>
      <c r="H40" s="311"/>
      <c r="I40" s="590" t="s">
        <v>35</v>
      </c>
      <c r="J40" s="591"/>
      <c r="K40" s="625">
        <v>0.17</v>
      </c>
      <c r="L40" s="626"/>
      <c r="M40" s="291">
        <f>K40*12*I9</f>
        <v>5459.8764000000001</v>
      </c>
    </row>
    <row r="41" spans="1:13">
      <c r="A41" s="335" t="s">
        <v>318</v>
      </c>
      <c r="B41" s="331"/>
      <c r="C41" s="331"/>
      <c r="D41" s="331"/>
      <c r="E41" s="322"/>
      <c r="F41" s="322"/>
      <c r="G41" s="322"/>
      <c r="H41" s="321"/>
      <c r="I41" s="334"/>
      <c r="J41" s="333"/>
      <c r="K41" s="293"/>
      <c r="L41" s="292"/>
      <c r="M41" s="291"/>
    </row>
    <row r="42" spans="1:13">
      <c r="A42" s="320" t="s">
        <v>317</v>
      </c>
      <c r="B42" s="319"/>
      <c r="C42" s="319"/>
      <c r="D42" s="319"/>
      <c r="E42" s="319"/>
      <c r="F42" s="319"/>
      <c r="G42" s="319"/>
      <c r="H42" s="318"/>
      <c r="I42" s="608" t="s">
        <v>19</v>
      </c>
      <c r="J42" s="609"/>
      <c r="K42" s="625">
        <v>0.05</v>
      </c>
      <c r="L42" s="626"/>
      <c r="M42" s="291">
        <f>K42*12*I9</f>
        <v>1605.8460000000002</v>
      </c>
    </row>
    <row r="43" spans="1:13" ht="15.75" thickBot="1">
      <c r="A43" s="313" t="s">
        <v>316</v>
      </c>
      <c r="B43" s="312"/>
      <c r="C43" s="312"/>
      <c r="D43" s="312"/>
      <c r="E43" s="312"/>
      <c r="F43" s="312"/>
      <c r="G43" s="312"/>
      <c r="H43" s="311"/>
      <c r="I43" s="614" t="s">
        <v>19</v>
      </c>
      <c r="J43" s="615"/>
      <c r="K43" s="650">
        <v>0.89</v>
      </c>
      <c r="L43" s="651"/>
      <c r="M43" s="291">
        <f>K43*12*I9</f>
        <v>28584.058799999999</v>
      </c>
    </row>
    <row r="44" spans="1:13" ht="15.75" thickBot="1">
      <c r="A44" s="654" t="s">
        <v>315</v>
      </c>
      <c r="B44" s="655"/>
      <c r="C44" s="655"/>
      <c r="D44" s="655"/>
      <c r="E44" s="655"/>
      <c r="F44" s="655"/>
      <c r="G44" s="655"/>
      <c r="H44" s="656"/>
      <c r="I44" s="305"/>
      <c r="J44" s="304"/>
      <c r="K44" s="642">
        <f>K45+K46+K48+K49+K50+K51</f>
        <v>1.35</v>
      </c>
      <c r="L44" s="647"/>
      <c r="M44" s="303">
        <f>K44*12*I9</f>
        <v>43357.842000000004</v>
      </c>
    </row>
    <row r="45" spans="1:13">
      <c r="A45" s="332" t="s">
        <v>314</v>
      </c>
      <c r="B45" s="331"/>
      <c r="C45" s="331"/>
      <c r="D45" s="331"/>
      <c r="E45" s="331"/>
      <c r="F45" s="322"/>
      <c r="G45" s="322"/>
      <c r="H45" s="321"/>
      <c r="I45" s="330"/>
      <c r="J45" s="294"/>
      <c r="K45" s="629">
        <v>0.08</v>
      </c>
      <c r="L45" s="630"/>
      <c r="M45" s="291">
        <f>K45*12*I9</f>
        <v>2569.3535999999999</v>
      </c>
    </row>
    <row r="46" spans="1:13">
      <c r="A46" s="329" t="s">
        <v>313</v>
      </c>
      <c r="B46" s="328"/>
      <c r="C46" s="328"/>
      <c r="D46" s="328"/>
      <c r="E46" s="328"/>
      <c r="F46" s="312"/>
      <c r="G46" s="312"/>
      <c r="H46" s="311"/>
      <c r="I46" s="598" t="s">
        <v>312</v>
      </c>
      <c r="J46" s="599"/>
      <c r="K46" s="625">
        <v>0.65</v>
      </c>
      <c r="L46" s="626"/>
      <c r="M46" s="291">
        <f>K46*12*I9</f>
        <v>20875.998</v>
      </c>
    </row>
    <row r="47" spans="1:13">
      <c r="A47" s="323" t="s">
        <v>311</v>
      </c>
      <c r="B47" s="322"/>
      <c r="C47" s="322"/>
      <c r="D47" s="322"/>
      <c r="E47" s="322"/>
      <c r="F47" s="322"/>
      <c r="G47" s="322"/>
      <c r="H47" s="321"/>
      <c r="I47" s="596" t="s">
        <v>310</v>
      </c>
      <c r="J47" s="597"/>
      <c r="K47" s="327"/>
      <c r="L47" s="292"/>
      <c r="M47" s="291"/>
    </row>
    <row r="48" spans="1:13">
      <c r="A48" s="320" t="s">
        <v>309</v>
      </c>
      <c r="B48" s="319"/>
      <c r="C48" s="319"/>
      <c r="D48" s="319"/>
      <c r="E48" s="319"/>
      <c r="F48" s="319"/>
      <c r="G48" s="319"/>
      <c r="H48" s="318"/>
      <c r="I48" s="608" t="s">
        <v>308</v>
      </c>
      <c r="J48" s="609"/>
      <c r="K48" s="625">
        <v>0.4</v>
      </c>
      <c r="L48" s="626"/>
      <c r="M48" s="291">
        <f>K48*12*I9</f>
        <v>12846.768000000002</v>
      </c>
    </row>
    <row r="49" spans="1:13">
      <c r="A49" s="320" t="s">
        <v>307</v>
      </c>
      <c r="B49" s="319"/>
      <c r="C49" s="319"/>
      <c r="D49" s="319"/>
      <c r="E49" s="319"/>
      <c r="F49" s="319"/>
      <c r="G49" s="319"/>
      <c r="H49" s="318"/>
      <c r="I49" s="608" t="s">
        <v>306</v>
      </c>
      <c r="J49" s="609"/>
      <c r="K49" s="625">
        <v>0.1</v>
      </c>
      <c r="L49" s="626"/>
      <c r="M49" s="291">
        <f>K49*12*I9</f>
        <v>3211.6920000000005</v>
      </c>
    </row>
    <row r="50" spans="1:13">
      <c r="A50" s="313" t="s">
        <v>299</v>
      </c>
      <c r="B50" s="312"/>
      <c r="C50" s="312"/>
      <c r="D50" s="312"/>
      <c r="E50" s="312"/>
      <c r="F50" s="312"/>
      <c r="G50" s="312"/>
      <c r="H50" s="311"/>
      <c r="I50" s="608" t="s">
        <v>298</v>
      </c>
      <c r="J50" s="609"/>
      <c r="K50" s="636">
        <v>0.05</v>
      </c>
      <c r="L50" s="637"/>
      <c r="M50" s="291">
        <f>K50*12*I9</f>
        <v>1605.8460000000002</v>
      </c>
    </row>
    <row r="51" spans="1:13" ht="15.75" thickBot="1">
      <c r="A51" s="313" t="s">
        <v>305</v>
      </c>
      <c r="B51" s="312"/>
      <c r="C51" s="312"/>
      <c r="D51" s="312"/>
      <c r="E51" s="312"/>
      <c r="F51" s="312"/>
      <c r="G51" s="312"/>
      <c r="H51" s="311"/>
      <c r="I51" s="614" t="s">
        <v>88</v>
      </c>
      <c r="J51" s="615"/>
      <c r="K51" s="638">
        <v>7.0000000000000007E-2</v>
      </c>
      <c r="L51" s="639"/>
      <c r="M51" s="326">
        <f>K51*12*I9</f>
        <v>2248.1844000000001</v>
      </c>
    </row>
    <row r="52" spans="1:13" ht="15.75" thickBot="1">
      <c r="A52" s="654" t="s">
        <v>304</v>
      </c>
      <c r="B52" s="655"/>
      <c r="C52" s="655"/>
      <c r="D52" s="655"/>
      <c r="E52" s="655"/>
      <c r="F52" s="655"/>
      <c r="G52" s="655"/>
      <c r="H52" s="656"/>
      <c r="I52" s="325"/>
      <c r="J52" s="324"/>
      <c r="K52" s="649">
        <f>K53+K54+K55</f>
        <v>0.88</v>
      </c>
      <c r="L52" s="643"/>
      <c r="M52" s="303">
        <f>K52*12*I9</f>
        <v>28262.889599999999</v>
      </c>
    </row>
    <row r="53" spans="1:13">
      <c r="A53" s="323" t="s">
        <v>303</v>
      </c>
      <c r="B53" s="322"/>
      <c r="C53" s="322"/>
      <c r="D53" s="322"/>
      <c r="E53" s="322"/>
      <c r="F53" s="322"/>
      <c r="G53" s="322"/>
      <c r="H53" s="321"/>
      <c r="I53" s="612" t="s">
        <v>302</v>
      </c>
      <c r="J53" s="613"/>
      <c r="K53" s="644">
        <v>0.42</v>
      </c>
      <c r="L53" s="645"/>
      <c r="M53" s="291">
        <f>K53*12*I9</f>
        <v>13489.106399999999</v>
      </c>
    </row>
    <row r="54" spans="1:13">
      <c r="A54" s="320" t="s">
        <v>301</v>
      </c>
      <c r="B54" s="319"/>
      <c r="C54" s="319"/>
      <c r="D54" s="319"/>
      <c r="E54" s="319"/>
      <c r="F54" s="319"/>
      <c r="G54" s="319"/>
      <c r="H54" s="318"/>
      <c r="I54" s="317" t="s">
        <v>300</v>
      </c>
      <c r="J54" s="316"/>
      <c r="K54" s="636">
        <v>0.37</v>
      </c>
      <c r="L54" s="637"/>
      <c r="M54" s="291">
        <f>K54*12*I9</f>
        <v>11883.260399999997</v>
      </c>
    </row>
    <row r="55" spans="1:13" ht="15.75" thickBot="1">
      <c r="A55" s="313" t="s">
        <v>299</v>
      </c>
      <c r="B55" s="312"/>
      <c r="C55" s="312"/>
      <c r="D55" s="312"/>
      <c r="E55" s="312"/>
      <c r="F55" s="312"/>
      <c r="G55" s="312"/>
      <c r="H55" s="311"/>
      <c r="I55" s="614" t="s">
        <v>298</v>
      </c>
      <c r="J55" s="615"/>
      <c r="K55" s="638">
        <v>0.09</v>
      </c>
      <c r="L55" s="639"/>
      <c r="M55" s="291">
        <f>K55*12*I9</f>
        <v>2890.5228000000002</v>
      </c>
    </row>
    <row r="56" spans="1:13" ht="15.75" thickBot="1">
      <c r="A56" s="309" t="s">
        <v>297</v>
      </c>
      <c r="B56" s="308"/>
      <c r="C56" s="308"/>
      <c r="D56" s="308"/>
      <c r="E56" s="308"/>
      <c r="F56" s="308"/>
      <c r="G56" s="308"/>
      <c r="H56" s="307"/>
      <c r="I56" s="619" t="s">
        <v>296</v>
      </c>
      <c r="J56" s="620"/>
      <c r="K56" s="640">
        <v>16.239999999999998</v>
      </c>
      <c r="L56" s="641"/>
      <c r="M56" s="303">
        <f>K56*12*I9</f>
        <v>521578.78079999995</v>
      </c>
    </row>
    <row r="57" spans="1:13" ht="15.75" thickBot="1">
      <c r="A57" s="603" t="s">
        <v>295</v>
      </c>
      <c r="B57" s="604"/>
      <c r="C57" s="604"/>
      <c r="D57" s="604"/>
      <c r="E57" s="604"/>
      <c r="F57" s="604"/>
      <c r="G57" s="604"/>
      <c r="H57" s="605"/>
      <c r="I57" s="305"/>
      <c r="J57" s="304"/>
      <c r="K57" s="642">
        <v>1.58</v>
      </c>
      <c r="L57" s="643"/>
      <c r="M57" s="303">
        <f>K57*12*I9</f>
        <v>50744.7336</v>
      </c>
    </row>
    <row r="58" spans="1:13">
      <c r="A58" s="301" t="s">
        <v>294</v>
      </c>
      <c r="B58" s="300"/>
      <c r="C58" s="300"/>
      <c r="D58" s="300"/>
      <c r="E58" s="300"/>
      <c r="F58" s="300"/>
      <c r="G58" s="300"/>
      <c r="H58" s="298"/>
      <c r="I58" s="621" t="s">
        <v>293</v>
      </c>
      <c r="J58" s="622"/>
      <c r="K58" s="297"/>
      <c r="L58" s="398"/>
      <c r="M58" s="291"/>
    </row>
    <row r="59" spans="1:13">
      <c r="A59" s="301" t="s">
        <v>292</v>
      </c>
      <c r="B59" s="300"/>
      <c r="C59" s="300"/>
      <c r="D59" s="300"/>
      <c r="E59" s="300"/>
      <c r="F59" s="300"/>
      <c r="G59" s="300"/>
      <c r="H59" s="298"/>
      <c r="I59" s="295"/>
      <c r="J59" s="294"/>
      <c r="K59" s="297"/>
      <c r="L59" s="398"/>
      <c r="M59" s="291"/>
    </row>
    <row r="60" spans="1:13" ht="15.75" thickBot="1">
      <c r="A60" s="301" t="s">
        <v>291</v>
      </c>
      <c r="B60" s="300"/>
      <c r="C60" s="300"/>
      <c r="D60" s="300"/>
      <c r="E60" s="300"/>
      <c r="F60" s="300"/>
      <c r="G60" s="300"/>
      <c r="H60" s="298"/>
      <c r="I60" s="310"/>
      <c r="J60" s="294"/>
      <c r="K60" s="297"/>
      <c r="L60" s="398"/>
      <c r="M60" s="291"/>
    </row>
    <row r="61" spans="1:13" ht="15.75" thickBot="1">
      <c r="A61" s="309" t="s">
        <v>290</v>
      </c>
      <c r="B61" s="308"/>
      <c r="C61" s="308"/>
      <c r="D61" s="308"/>
      <c r="E61" s="308"/>
      <c r="F61" s="308"/>
      <c r="G61" s="308"/>
      <c r="H61" s="307"/>
      <c r="I61" s="305"/>
      <c r="J61" s="304"/>
      <c r="K61" s="642">
        <v>7.0000000000000007E-2</v>
      </c>
      <c r="L61" s="643"/>
      <c r="M61" s="303">
        <f>K61*12*I9</f>
        <v>2248.1844000000001</v>
      </c>
    </row>
    <row r="62" spans="1:13">
      <c r="A62" s="301" t="s">
        <v>289</v>
      </c>
      <c r="B62" s="300"/>
      <c r="C62" s="300"/>
      <c r="D62" s="300"/>
      <c r="E62" s="300"/>
      <c r="F62" s="300"/>
      <c r="G62" s="300"/>
      <c r="H62" s="298"/>
      <c r="I62" s="621" t="s">
        <v>19</v>
      </c>
      <c r="J62" s="622"/>
      <c r="K62" s="397"/>
      <c r="L62" s="398"/>
      <c r="M62" s="291"/>
    </row>
    <row r="63" spans="1:13" ht="15.75" thickBot="1">
      <c r="A63" s="301" t="s">
        <v>288</v>
      </c>
      <c r="B63" s="300"/>
      <c r="C63" s="300"/>
      <c r="D63" s="300"/>
      <c r="E63" s="300"/>
      <c r="F63" s="300"/>
      <c r="G63" s="300"/>
      <c r="H63" s="298"/>
      <c r="I63" s="295"/>
      <c r="J63" s="294"/>
      <c r="K63" s="397"/>
      <c r="L63" s="398"/>
      <c r="M63" s="291"/>
    </row>
    <row r="64" spans="1:13" ht="15.75" thickBot="1">
      <c r="A64" s="603" t="s">
        <v>497</v>
      </c>
      <c r="B64" s="604"/>
      <c r="C64" s="604"/>
      <c r="D64" s="604"/>
      <c r="E64" s="604"/>
      <c r="F64" s="604"/>
      <c r="G64" s="604"/>
      <c r="H64" s="605"/>
      <c r="I64" s="305"/>
      <c r="J64" s="304"/>
      <c r="K64" s="642">
        <v>6</v>
      </c>
      <c r="L64" s="643"/>
      <c r="M64" s="303">
        <f>K64*12*I9</f>
        <v>192701.52</v>
      </c>
    </row>
    <row r="65" spans="1:13">
      <c r="A65" s="301" t="s">
        <v>286</v>
      </c>
      <c r="B65" s="299"/>
      <c r="C65" s="299"/>
      <c r="D65" s="299"/>
      <c r="E65" s="299"/>
      <c r="F65" s="300"/>
      <c r="G65" s="299"/>
      <c r="H65" s="298"/>
      <c r="I65" s="598" t="s">
        <v>285</v>
      </c>
      <c r="J65" s="599"/>
      <c r="K65" s="297"/>
      <c r="L65" s="398"/>
      <c r="M65" s="291"/>
    </row>
    <row r="66" spans="1:13">
      <c r="A66" s="301" t="s">
        <v>284</v>
      </c>
      <c r="B66" s="299"/>
      <c r="C66" s="299"/>
      <c r="D66" s="299"/>
      <c r="E66" s="299"/>
      <c r="F66" s="300"/>
      <c r="G66" s="299"/>
      <c r="H66" s="298"/>
      <c r="I66" s="598" t="s">
        <v>283</v>
      </c>
      <c r="J66" s="599"/>
      <c r="K66" s="297"/>
      <c r="L66" s="398"/>
      <c r="M66" s="291"/>
    </row>
    <row r="67" spans="1:13">
      <c r="A67" s="301" t="s">
        <v>282</v>
      </c>
      <c r="B67" s="299"/>
      <c r="C67" s="299"/>
      <c r="D67" s="299"/>
      <c r="E67" s="299"/>
      <c r="F67" s="300"/>
      <c r="G67" s="299"/>
      <c r="H67" s="298"/>
      <c r="I67" s="598" t="s">
        <v>281</v>
      </c>
      <c r="J67" s="599"/>
      <c r="K67" s="297"/>
      <c r="L67" s="398"/>
      <c r="M67" s="291"/>
    </row>
    <row r="68" spans="1:13">
      <c r="A68" s="301" t="s">
        <v>280</v>
      </c>
      <c r="B68" s="299"/>
      <c r="C68" s="299"/>
      <c r="D68" s="299"/>
      <c r="E68" s="299"/>
      <c r="F68" s="300"/>
      <c r="G68" s="299"/>
      <c r="H68" s="298"/>
      <c r="I68" s="598" t="s">
        <v>279</v>
      </c>
      <c r="J68" s="599"/>
      <c r="K68" s="297"/>
      <c r="L68" s="398"/>
      <c r="M68" s="291"/>
    </row>
    <row r="69" spans="1:13">
      <c r="A69" s="301" t="s">
        <v>278</v>
      </c>
      <c r="B69" s="299"/>
      <c r="C69" s="299"/>
      <c r="D69" s="299"/>
      <c r="E69" s="299"/>
      <c r="F69" s="300"/>
      <c r="G69" s="299"/>
      <c r="H69" s="298"/>
      <c r="I69" s="598" t="s">
        <v>277</v>
      </c>
      <c r="J69" s="599"/>
      <c r="K69" s="297"/>
      <c r="L69" s="398"/>
      <c r="M69" s="291"/>
    </row>
    <row r="70" spans="1:13">
      <c r="A70" s="301" t="s">
        <v>276</v>
      </c>
      <c r="B70" s="299"/>
      <c r="C70" s="299"/>
      <c r="D70" s="299"/>
      <c r="E70" s="299"/>
      <c r="F70" s="300"/>
      <c r="G70" s="299"/>
      <c r="H70" s="298"/>
      <c r="I70" s="295"/>
      <c r="J70" s="294"/>
      <c r="K70" s="297"/>
      <c r="L70" s="302"/>
      <c r="M70" s="291"/>
    </row>
    <row r="71" spans="1:13">
      <c r="A71" s="301" t="s">
        <v>275</v>
      </c>
      <c r="B71" s="299"/>
      <c r="C71" s="299"/>
      <c r="D71" s="299"/>
      <c r="E71" s="299"/>
      <c r="F71" s="300"/>
      <c r="G71" s="299"/>
      <c r="H71" s="298"/>
      <c r="I71" s="295"/>
      <c r="J71" s="294"/>
      <c r="K71" s="297"/>
      <c r="L71" s="398"/>
      <c r="M71" s="291"/>
    </row>
    <row r="72" spans="1:13">
      <c r="A72" s="301" t="s">
        <v>274</v>
      </c>
      <c r="B72" s="299"/>
      <c r="C72" s="299"/>
      <c r="D72" s="299"/>
      <c r="E72" s="299"/>
      <c r="F72" s="300"/>
      <c r="G72" s="299"/>
      <c r="H72" s="298"/>
      <c r="I72" s="295"/>
      <c r="J72" s="294"/>
      <c r="K72" s="297"/>
      <c r="L72" s="398"/>
      <c r="M72" s="291"/>
    </row>
    <row r="73" spans="1:13">
      <c r="A73" s="301" t="s">
        <v>273</v>
      </c>
      <c r="B73" s="299"/>
      <c r="C73" s="299"/>
      <c r="D73" s="299"/>
      <c r="E73" s="299"/>
      <c r="F73" s="300"/>
      <c r="G73" s="299"/>
      <c r="H73" s="298"/>
      <c r="I73" s="295"/>
      <c r="J73" s="294"/>
      <c r="K73" s="297"/>
      <c r="L73" s="398"/>
      <c r="M73" s="291"/>
    </row>
    <row r="74" spans="1:13">
      <c r="A74" s="301" t="s">
        <v>272</v>
      </c>
      <c r="B74" s="299"/>
      <c r="C74" s="299"/>
      <c r="D74" s="299"/>
      <c r="E74" s="299"/>
      <c r="F74" s="300"/>
      <c r="G74" s="299"/>
      <c r="H74" s="298"/>
      <c r="I74" s="295"/>
      <c r="J74" s="294"/>
      <c r="K74" s="297"/>
      <c r="L74" s="398"/>
      <c r="M74" s="291"/>
    </row>
    <row r="75" spans="1:13" ht="15.75" thickBot="1">
      <c r="A75" s="616" t="s">
        <v>271</v>
      </c>
      <c r="B75" s="617"/>
      <c r="C75" s="617"/>
      <c r="D75" s="617"/>
      <c r="E75" s="617"/>
      <c r="F75" s="617"/>
      <c r="G75" s="617"/>
      <c r="H75" s="618"/>
      <c r="I75" s="295"/>
      <c r="J75" s="294"/>
      <c r="K75" s="293"/>
      <c r="L75" s="292"/>
      <c r="M75" s="291"/>
    </row>
    <row r="76" spans="1:13">
      <c r="A76" s="290" t="s">
        <v>270</v>
      </c>
      <c r="B76" s="289"/>
      <c r="C76" s="289"/>
      <c r="D76" s="289"/>
      <c r="E76" s="289"/>
      <c r="F76" s="289"/>
      <c r="G76" s="289"/>
      <c r="H76" s="289"/>
      <c r="I76" s="621" t="s">
        <v>55</v>
      </c>
      <c r="J76" s="622"/>
      <c r="K76" s="635">
        <v>0.33</v>
      </c>
      <c r="L76" s="628"/>
      <c r="M76" s="286">
        <f>K76*12*I9</f>
        <v>10598.5836</v>
      </c>
    </row>
    <row r="77" spans="1:13" ht="15.75" thickBot="1">
      <c r="A77" s="285" t="s">
        <v>269</v>
      </c>
      <c r="B77" s="284"/>
      <c r="C77" s="284"/>
      <c r="D77" s="284"/>
      <c r="E77" s="284"/>
      <c r="F77" s="284"/>
      <c r="G77" s="284"/>
      <c r="H77" s="284"/>
      <c r="I77" s="283"/>
      <c r="J77" s="282"/>
      <c r="K77" s="281"/>
      <c r="L77" s="280"/>
      <c r="M77" s="279"/>
    </row>
    <row r="78" spans="1:13" ht="15.75" thickBot="1">
      <c r="A78" s="603" t="s">
        <v>355</v>
      </c>
      <c r="B78" s="604"/>
      <c r="C78" s="604"/>
      <c r="D78" s="604"/>
      <c r="E78" s="604"/>
      <c r="F78" s="604"/>
      <c r="G78" s="604"/>
      <c r="H78" s="657"/>
      <c r="I78" s="658" t="s">
        <v>32</v>
      </c>
      <c r="J78" s="659"/>
      <c r="K78" s="660">
        <v>1.46</v>
      </c>
      <c r="L78" s="661"/>
      <c r="M78" s="276">
        <f>K78*12*I9</f>
        <v>46890.703199999996</v>
      </c>
    </row>
    <row r="79" spans="1:13" ht="15.75" thickBot="1">
      <c r="A79" s="395" t="s">
        <v>354</v>
      </c>
      <c r="B79" s="396"/>
      <c r="C79" s="396"/>
      <c r="D79" s="396"/>
      <c r="E79" s="396"/>
      <c r="F79" s="396"/>
      <c r="G79" s="396"/>
      <c r="H79" s="396"/>
      <c r="I79" s="399"/>
      <c r="J79" s="383"/>
      <c r="K79" s="660"/>
      <c r="L79" s="661"/>
      <c r="M79" s="276"/>
    </row>
    <row r="80" spans="1:13" ht="15.75" thickBot="1">
      <c r="A80" s="652" t="s">
        <v>268</v>
      </c>
      <c r="B80" s="653"/>
      <c r="C80" s="653"/>
      <c r="D80" s="653"/>
      <c r="E80" s="653"/>
      <c r="F80" s="653"/>
      <c r="G80" s="653"/>
      <c r="H80" s="653"/>
      <c r="I80" s="278"/>
      <c r="J80" s="277"/>
      <c r="K80" s="610">
        <f>K10+K20+K35+K64+K78+K79+K76</f>
        <v>42.349999999999994</v>
      </c>
      <c r="L80" s="611"/>
      <c r="M80" s="276">
        <f>M10+M20+M35+M64+M78+M79+M76</f>
        <v>1360151.5620000002</v>
      </c>
    </row>
  </sheetData>
  <mergeCells count="92">
    <mergeCell ref="K45:L45"/>
    <mergeCell ref="K56:L56"/>
    <mergeCell ref="K54:L54"/>
    <mergeCell ref="I55:J55"/>
    <mergeCell ref="K55:L55"/>
    <mergeCell ref="A57:H57"/>
    <mergeCell ref="K57:L57"/>
    <mergeCell ref="K46:L46"/>
    <mergeCell ref="I47:J47"/>
    <mergeCell ref="I48:J48"/>
    <mergeCell ref="K48:L48"/>
    <mergeCell ref="A52:H52"/>
    <mergeCell ref="K52:L52"/>
    <mergeCell ref="I49:J49"/>
    <mergeCell ref="K49:L49"/>
    <mergeCell ref="I50:J50"/>
    <mergeCell ref="I56:J56"/>
    <mergeCell ref="I53:J53"/>
    <mergeCell ref="K53:L53"/>
    <mergeCell ref="A44:H44"/>
    <mergeCell ref="K44:L44"/>
    <mergeCell ref="I38:J38"/>
    <mergeCell ref="K38:L38"/>
    <mergeCell ref="I39:J39"/>
    <mergeCell ref="K39:L39"/>
    <mergeCell ref="I40:J40"/>
    <mergeCell ref="A37:H37"/>
    <mergeCell ref="K37:L37"/>
    <mergeCell ref="A2:L2"/>
    <mergeCell ref="A3:L3"/>
    <mergeCell ref="C6:E6"/>
    <mergeCell ref="I6:J6"/>
    <mergeCell ref="K6:L6"/>
    <mergeCell ref="K20:L20"/>
    <mergeCell ref="I22:J22"/>
    <mergeCell ref="K22:L22"/>
    <mergeCell ref="K30:L30"/>
    <mergeCell ref="I32:J32"/>
    <mergeCell ref="I33:J33"/>
    <mergeCell ref="I34:J34"/>
    <mergeCell ref="K35:L35"/>
    <mergeCell ref="B5:K5"/>
    <mergeCell ref="K43:L43"/>
    <mergeCell ref="K7:L7"/>
    <mergeCell ref="I8:J8"/>
    <mergeCell ref="K8:L8"/>
    <mergeCell ref="I9:J9"/>
    <mergeCell ref="K9:L9"/>
    <mergeCell ref="K10:L10"/>
    <mergeCell ref="I16:J16"/>
    <mergeCell ref="K16:L16"/>
    <mergeCell ref="I17:J17"/>
    <mergeCell ref="I18:J18"/>
    <mergeCell ref="I15:J15"/>
    <mergeCell ref="I13:J13"/>
    <mergeCell ref="K13:L13"/>
    <mergeCell ref="I14:J14"/>
    <mergeCell ref="K19:L19"/>
    <mergeCell ref="K40:L40"/>
    <mergeCell ref="K50:L50"/>
    <mergeCell ref="I51:J51"/>
    <mergeCell ref="K51:L51"/>
    <mergeCell ref="I46:J46"/>
    <mergeCell ref="I26:J26"/>
    <mergeCell ref="I27:J27"/>
    <mergeCell ref="K27:L27"/>
    <mergeCell ref="I28:J28"/>
    <mergeCell ref="I30:J30"/>
    <mergeCell ref="I24:J24"/>
    <mergeCell ref="I25:J25"/>
    <mergeCell ref="I42:J42"/>
    <mergeCell ref="K42:L42"/>
    <mergeCell ref="I43:J43"/>
    <mergeCell ref="I58:J58"/>
    <mergeCell ref="K61:L61"/>
    <mergeCell ref="I62:J62"/>
    <mergeCell ref="A78:H78"/>
    <mergeCell ref="I78:J78"/>
    <mergeCell ref="K78:L78"/>
    <mergeCell ref="A64:H64"/>
    <mergeCell ref="K64:L64"/>
    <mergeCell ref="A75:H75"/>
    <mergeCell ref="I76:J76"/>
    <mergeCell ref="I65:J65"/>
    <mergeCell ref="I66:J66"/>
    <mergeCell ref="I67:J67"/>
    <mergeCell ref="I68:J68"/>
    <mergeCell ref="I69:J69"/>
    <mergeCell ref="K76:L76"/>
    <mergeCell ref="A80:H80"/>
    <mergeCell ref="K80:L80"/>
    <mergeCell ref="K79:L79"/>
  </mergeCells>
  <pageMargins left="0.7" right="0.7" top="0.75" bottom="0.75" header="0.3" footer="0.3"/>
  <pageSetup paperSize="9" scale="72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469"/>
  <sheetViews>
    <sheetView topLeftCell="A457" workbookViewId="0">
      <selection activeCell="J488" sqref="J488"/>
    </sheetView>
  </sheetViews>
  <sheetFormatPr defaultRowHeight="15"/>
  <cols>
    <col min="7" max="7" width="9.140625" customWidth="1"/>
    <col min="8" max="8" width="4.7109375" customWidth="1"/>
    <col min="10" max="10" width="9.85546875" customWidth="1"/>
    <col min="12" max="12" width="9.140625" customWidth="1"/>
    <col min="13" max="13" width="14.5703125" customWidth="1"/>
  </cols>
  <sheetData>
    <row r="1" spans="1:13" ht="15.75">
      <c r="A1" s="601" t="s">
        <v>0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327"/>
    </row>
    <row r="2" spans="1:13" ht="15.75">
      <c r="A2" s="600" t="s">
        <v>353</v>
      </c>
      <c r="B2" s="600"/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327"/>
    </row>
    <row r="3" spans="1:13" ht="15.75">
      <c r="A3" s="370"/>
      <c r="B3" s="370"/>
      <c r="C3" s="370"/>
      <c r="D3" s="370"/>
      <c r="E3" s="370"/>
      <c r="F3" s="370" t="s">
        <v>509</v>
      </c>
      <c r="G3" s="370"/>
      <c r="H3" s="370"/>
      <c r="I3" s="370"/>
      <c r="J3" s="370"/>
      <c r="K3" s="370"/>
      <c r="L3" s="370"/>
      <c r="M3" s="327"/>
    </row>
    <row r="4" spans="1:13">
      <c r="A4" s="329"/>
      <c r="B4" s="328"/>
      <c r="C4" s="602" t="s">
        <v>351</v>
      </c>
      <c r="D4" s="602"/>
      <c r="E4" s="602"/>
      <c r="F4" s="328"/>
      <c r="G4" s="328"/>
      <c r="H4" s="368"/>
      <c r="I4" s="590" t="s">
        <v>3</v>
      </c>
      <c r="J4" s="591"/>
      <c r="K4" s="592" t="s">
        <v>4</v>
      </c>
      <c r="L4" s="593"/>
      <c r="M4" s="382"/>
    </row>
    <row r="5" spans="1:13">
      <c r="A5" s="381"/>
      <c r="B5" s="355"/>
      <c r="C5" s="355"/>
      <c r="D5" s="355"/>
      <c r="E5" s="355"/>
      <c r="F5" s="355"/>
      <c r="G5" s="355"/>
      <c r="H5" s="356"/>
      <c r="I5" s="295"/>
      <c r="J5" s="294"/>
      <c r="K5" s="594" t="s">
        <v>5</v>
      </c>
      <c r="L5" s="595"/>
      <c r="M5" s="380" t="s">
        <v>6</v>
      </c>
    </row>
    <row r="6" spans="1:13">
      <c r="A6" s="381"/>
      <c r="B6" s="355"/>
      <c r="C6" s="355"/>
      <c r="D6" s="355"/>
      <c r="E6" s="355"/>
      <c r="F6" s="355"/>
      <c r="G6" s="355"/>
      <c r="H6" s="356"/>
      <c r="I6" s="598" t="s">
        <v>7</v>
      </c>
      <c r="J6" s="599"/>
      <c r="K6" s="623" t="s">
        <v>8</v>
      </c>
      <c r="L6" s="624"/>
      <c r="M6" s="380" t="s">
        <v>9</v>
      </c>
    </row>
    <row r="7" spans="1:13" ht="16.5" thickBot="1">
      <c r="A7" s="379"/>
      <c r="B7" s="351"/>
      <c r="C7" s="351"/>
      <c r="D7" s="351"/>
      <c r="E7" s="351"/>
      <c r="F7" s="351"/>
      <c r="G7" s="351"/>
      <c r="H7" s="350"/>
      <c r="I7" s="631">
        <v>396.2</v>
      </c>
      <c r="J7" s="632"/>
      <c r="K7" s="633"/>
      <c r="L7" s="634"/>
      <c r="M7" s="378"/>
    </row>
    <row r="8" spans="1:13">
      <c r="A8" s="367" t="s">
        <v>350</v>
      </c>
      <c r="B8" s="344"/>
      <c r="C8" s="344"/>
      <c r="D8" s="344"/>
      <c r="E8" s="344"/>
      <c r="F8" s="344"/>
      <c r="G8" s="344"/>
      <c r="H8" s="377"/>
      <c r="I8" s="341"/>
      <c r="J8" s="340"/>
      <c r="K8" s="635">
        <f>K11+K14</f>
        <v>6.17</v>
      </c>
      <c r="L8" s="628"/>
      <c r="M8" s="286">
        <f>K8*12*I7</f>
        <v>29334.647999999997</v>
      </c>
    </row>
    <row r="9" spans="1:13">
      <c r="A9" s="376" t="s">
        <v>349</v>
      </c>
      <c r="B9" s="375"/>
      <c r="C9" s="375"/>
      <c r="D9" s="375"/>
      <c r="E9" s="375"/>
      <c r="F9" s="375"/>
      <c r="G9" s="375"/>
      <c r="H9" s="374"/>
      <c r="I9" s="295"/>
      <c r="J9" s="294"/>
      <c r="K9" s="293"/>
      <c r="L9" s="292"/>
      <c r="M9" s="373"/>
    </row>
    <row r="10" spans="1:13" ht="15.75" thickBot="1">
      <c r="A10" s="363" t="s">
        <v>348</v>
      </c>
      <c r="B10" s="372"/>
      <c r="C10" s="372"/>
      <c r="D10" s="372"/>
      <c r="E10" s="372"/>
      <c r="F10" s="372"/>
      <c r="G10" s="372"/>
      <c r="H10" s="371"/>
      <c r="I10" s="336"/>
      <c r="J10" s="282"/>
      <c r="K10" s="281"/>
      <c r="L10" s="280"/>
      <c r="M10" s="279"/>
    </row>
    <row r="11" spans="1:13">
      <c r="A11" s="323" t="s">
        <v>347</v>
      </c>
      <c r="B11" s="331"/>
      <c r="C11" s="331"/>
      <c r="D11" s="331"/>
      <c r="E11" s="331"/>
      <c r="F11" s="331"/>
      <c r="G11" s="331"/>
      <c r="H11" s="357"/>
      <c r="I11" s="596" t="s">
        <v>19</v>
      </c>
      <c r="J11" s="597"/>
      <c r="K11" s="629">
        <v>3.7</v>
      </c>
      <c r="L11" s="630"/>
      <c r="M11" s="291">
        <f>K11*12*I7</f>
        <v>17591.280000000002</v>
      </c>
    </row>
    <row r="12" spans="1:13">
      <c r="A12" s="301" t="s">
        <v>338</v>
      </c>
      <c r="B12" s="355"/>
      <c r="C12" s="355"/>
      <c r="D12" s="355"/>
      <c r="E12" s="355"/>
      <c r="F12" s="355"/>
      <c r="G12" s="355"/>
      <c r="H12" s="356"/>
      <c r="I12" s="598" t="s">
        <v>328</v>
      </c>
      <c r="J12" s="599"/>
      <c r="K12" s="327"/>
      <c r="L12" s="292"/>
      <c r="M12" s="291"/>
    </row>
    <row r="13" spans="1:13">
      <c r="A13" s="323" t="s">
        <v>337</v>
      </c>
      <c r="B13" s="331"/>
      <c r="C13" s="331"/>
      <c r="D13" s="331"/>
      <c r="E13" s="331"/>
      <c r="F13" s="331"/>
      <c r="G13" s="331"/>
      <c r="H13" s="357"/>
      <c r="I13" s="596"/>
      <c r="J13" s="597"/>
      <c r="K13" s="327"/>
      <c r="L13" s="292"/>
      <c r="M13" s="291"/>
    </row>
    <row r="14" spans="1:13">
      <c r="A14" s="323" t="s">
        <v>346</v>
      </c>
      <c r="B14" s="331"/>
      <c r="C14" s="331"/>
      <c r="D14" s="331"/>
      <c r="E14" s="331"/>
      <c r="F14" s="331"/>
      <c r="G14" s="331"/>
      <c r="H14" s="357"/>
      <c r="I14" s="608" t="s">
        <v>35</v>
      </c>
      <c r="J14" s="609"/>
      <c r="K14" s="625">
        <v>2.4700000000000002</v>
      </c>
      <c r="L14" s="626"/>
      <c r="M14" s="291">
        <f>K14*12*I7</f>
        <v>11743.368</v>
      </c>
    </row>
    <row r="15" spans="1:13" ht="15.75">
      <c r="A15" s="320" t="s">
        <v>345</v>
      </c>
      <c r="B15" s="354"/>
      <c r="C15" s="354"/>
      <c r="D15" s="354"/>
      <c r="E15" s="354"/>
      <c r="F15" s="354"/>
      <c r="G15" s="354"/>
      <c r="H15" s="353"/>
      <c r="I15" s="598" t="s">
        <v>328</v>
      </c>
      <c r="J15" s="599"/>
      <c r="K15" s="370"/>
      <c r="L15" s="369"/>
      <c r="M15" s="291"/>
    </row>
    <row r="16" spans="1:13">
      <c r="A16" s="313" t="s">
        <v>344</v>
      </c>
      <c r="B16" s="328"/>
      <c r="C16" s="328"/>
      <c r="D16" s="328"/>
      <c r="E16" s="328"/>
      <c r="F16" s="328"/>
      <c r="G16" s="328"/>
      <c r="H16" s="368"/>
      <c r="I16" s="598"/>
      <c r="J16" s="599"/>
      <c r="K16" s="352"/>
      <c r="L16" s="292"/>
      <c r="M16" s="291"/>
    </row>
    <row r="17" spans="1:13" ht="15.75" thickBot="1">
      <c r="A17" s="323" t="s">
        <v>343</v>
      </c>
      <c r="B17" s="322"/>
      <c r="C17" s="322"/>
      <c r="D17" s="322"/>
      <c r="E17" s="322"/>
      <c r="F17" s="322"/>
      <c r="G17" s="322"/>
      <c r="H17" s="321"/>
      <c r="I17" s="334"/>
      <c r="J17" s="333"/>
      <c r="K17" s="636"/>
      <c r="L17" s="637"/>
      <c r="M17" s="291"/>
    </row>
    <row r="18" spans="1:13">
      <c r="A18" s="367" t="s">
        <v>342</v>
      </c>
      <c r="B18" s="366"/>
      <c r="C18" s="366"/>
      <c r="D18" s="366"/>
      <c r="E18" s="366"/>
      <c r="F18" s="366"/>
      <c r="G18" s="366"/>
      <c r="H18" s="365"/>
      <c r="I18" s="341"/>
      <c r="J18" s="364"/>
      <c r="K18" s="627">
        <f>K20+K25+K28</f>
        <v>5.05</v>
      </c>
      <c r="L18" s="628"/>
      <c r="M18" s="286">
        <f>K18*12*I7</f>
        <v>24009.719999999998</v>
      </c>
    </row>
    <row r="19" spans="1:13" ht="15.75" thickBot="1">
      <c r="A19" s="363" t="s">
        <v>341</v>
      </c>
      <c r="B19" s="362"/>
      <c r="C19" s="362"/>
      <c r="D19" s="362"/>
      <c r="E19" s="362"/>
      <c r="F19" s="362"/>
      <c r="G19" s="362"/>
      <c r="H19" s="361"/>
      <c r="I19" s="336"/>
      <c r="J19" s="360"/>
      <c r="K19" s="281"/>
      <c r="L19" s="280"/>
      <c r="M19" s="279"/>
    </row>
    <row r="20" spans="1:13">
      <c r="A20" s="301" t="s">
        <v>340</v>
      </c>
      <c r="B20" s="300"/>
      <c r="C20" s="300"/>
      <c r="D20" s="300"/>
      <c r="E20" s="300"/>
      <c r="F20" s="300"/>
      <c r="G20" s="300"/>
      <c r="H20" s="298"/>
      <c r="I20" s="598" t="s">
        <v>19</v>
      </c>
      <c r="J20" s="599"/>
      <c r="K20" s="629">
        <v>2.5299999999999998</v>
      </c>
      <c r="L20" s="630"/>
      <c r="M20" s="291">
        <f>K20*12*I7</f>
        <v>12028.632</v>
      </c>
    </row>
    <row r="21" spans="1:13">
      <c r="A21" s="323" t="s">
        <v>339</v>
      </c>
      <c r="B21" s="322"/>
      <c r="C21" s="322"/>
      <c r="D21" s="322"/>
      <c r="E21" s="322"/>
      <c r="F21" s="322"/>
      <c r="G21" s="322"/>
      <c r="H21" s="321"/>
      <c r="I21" s="404"/>
      <c r="J21" s="405"/>
      <c r="K21" s="327"/>
      <c r="L21" s="292"/>
      <c r="M21" s="291"/>
    </row>
    <row r="22" spans="1:13">
      <c r="A22" s="301" t="s">
        <v>338</v>
      </c>
      <c r="B22" s="355"/>
      <c r="C22" s="355"/>
      <c r="D22" s="355"/>
      <c r="E22" s="355"/>
      <c r="F22" s="355"/>
      <c r="G22" s="355"/>
      <c r="H22" s="356"/>
      <c r="I22" s="598" t="s">
        <v>328</v>
      </c>
      <c r="J22" s="599"/>
      <c r="K22" s="327"/>
      <c r="L22" s="292"/>
      <c r="M22" s="291"/>
    </row>
    <row r="23" spans="1:13">
      <c r="A23" s="323" t="s">
        <v>337</v>
      </c>
      <c r="B23" s="331"/>
      <c r="C23" s="331"/>
      <c r="D23" s="331"/>
      <c r="E23" s="331"/>
      <c r="F23" s="331"/>
      <c r="G23" s="331"/>
      <c r="H23" s="357"/>
      <c r="I23" s="596"/>
      <c r="J23" s="597"/>
      <c r="K23" s="327"/>
      <c r="L23" s="292"/>
      <c r="M23" s="291"/>
    </row>
    <row r="24" spans="1:13">
      <c r="A24" s="320" t="s">
        <v>336</v>
      </c>
      <c r="B24" s="354"/>
      <c r="C24" s="353"/>
      <c r="D24" s="355"/>
      <c r="E24" s="355"/>
      <c r="F24" s="355"/>
      <c r="G24" s="355"/>
      <c r="H24" s="356"/>
      <c r="I24" s="598" t="s">
        <v>328</v>
      </c>
      <c r="J24" s="599"/>
      <c r="K24" s="327"/>
      <c r="L24" s="292"/>
      <c r="M24" s="291"/>
    </row>
    <row r="25" spans="1:13">
      <c r="A25" s="301" t="s">
        <v>335</v>
      </c>
      <c r="B25" s="355"/>
      <c r="C25" s="355"/>
      <c r="D25" s="354"/>
      <c r="E25" s="354"/>
      <c r="F25" s="354"/>
      <c r="G25" s="354"/>
      <c r="H25" s="353"/>
      <c r="I25" s="608" t="s">
        <v>35</v>
      </c>
      <c r="J25" s="609"/>
      <c r="K25" s="625">
        <v>1.1200000000000001</v>
      </c>
      <c r="L25" s="626"/>
      <c r="M25" s="291">
        <f>K25*12*I7</f>
        <v>5324.9280000000008</v>
      </c>
    </row>
    <row r="26" spans="1:13">
      <c r="A26" s="313" t="s">
        <v>334</v>
      </c>
      <c r="B26" s="312"/>
      <c r="C26" s="312"/>
      <c r="D26" s="312"/>
      <c r="E26" s="312"/>
      <c r="F26" s="312"/>
      <c r="G26" s="312"/>
      <c r="H26" s="311"/>
      <c r="I26" s="590" t="s">
        <v>333</v>
      </c>
      <c r="J26" s="591"/>
      <c r="K26" s="327"/>
      <c r="L26" s="292"/>
      <c r="M26" s="291"/>
    </row>
    <row r="27" spans="1:13">
      <c r="A27" s="323"/>
      <c r="B27" s="322"/>
      <c r="C27" s="322"/>
      <c r="D27" s="322"/>
      <c r="E27" s="322"/>
      <c r="F27" s="322"/>
      <c r="G27" s="322"/>
      <c r="H27" s="321"/>
      <c r="I27" s="334" t="s">
        <v>332</v>
      </c>
      <c r="J27" s="333"/>
      <c r="K27" s="352"/>
      <c r="L27" s="292"/>
      <c r="M27" s="291"/>
    </row>
    <row r="28" spans="1:13">
      <c r="A28" s="313" t="s">
        <v>331</v>
      </c>
      <c r="B28" s="312"/>
      <c r="C28" s="312"/>
      <c r="D28" s="312"/>
      <c r="E28" s="312"/>
      <c r="F28" s="312"/>
      <c r="G28" s="312"/>
      <c r="H28" s="311"/>
      <c r="I28" s="590" t="s">
        <v>35</v>
      </c>
      <c r="J28" s="591"/>
      <c r="K28" s="625">
        <v>1.4</v>
      </c>
      <c r="L28" s="626"/>
      <c r="M28" s="291">
        <f>K28*12*I7</f>
        <v>6656.1599999999989</v>
      </c>
    </row>
    <row r="29" spans="1:13">
      <c r="A29" s="323" t="s">
        <v>330</v>
      </c>
      <c r="B29" s="322"/>
      <c r="C29" s="322"/>
      <c r="D29" s="322"/>
      <c r="E29" s="322"/>
      <c r="F29" s="322"/>
      <c r="G29" s="322"/>
      <c r="H29" s="321"/>
      <c r="I29" s="334"/>
      <c r="J29" s="333"/>
      <c r="K29" s="327"/>
      <c r="L29" s="292"/>
      <c r="M29" s="291"/>
    </row>
    <row r="30" spans="1:13">
      <c r="A30" s="313" t="s">
        <v>329</v>
      </c>
      <c r="B30" s="312"/>
      <c r="C30" s="312"/>
      <c r="D30" s="312"/>
      <c r="E30" s="312"/>
      <c r="F30" s="312"/>
      <c r="G30" s="312"/>
      <c r="H30" s="311"/>
      <c r="I30" s="598" t="s">
        <v>328</v>
      </c>
      <c r="J30" s="599"/>
      <c r="K30" s="327"/>
      <c r="L30" s="292"/>
      <c r="M30" s="291"/>
    </row>
    <row r="31" spans="1:13">
      <c r="A31" s="313" t="s">
        <v>327</v>
      </c>
      <c r="B31" s="312"/>
      <c r="C31" s="312"/>
      <c r="D31" s="312"/>
      <c r="E31" s="312"/>
      <c r="F31" s="312"/>
      <c r="G31" s="312"/>
      <c r="H31" s="311"/>
      <c r="I31" s="590" t="s">
        <v>326</v>
      </c>
      <c r="J31" s="591"/>
      <c r="K31" s="351"/>
      <c r="L31" s="350"/>
      <c r="M31" s="349"/>
    </row>
    <row r="32" spans="1:13" ht="15.75" thickBot="1">
      <c r="A32" s="323"/>
      <c r="B32" s="322"/>
      <c r="C32" s="322"/>
      <c r="D32" s="322"/>
      <c r="E32" s="322"/>
      <c r="F32" s="322"/>
      <c r="G32" s="322"/>
      <c r="H32" s="321"/>
      <c r="I32" s="606" t="s">
        <v>325</v>
      </c>
      <c r="J32" s="607"/>
      <c r="K32" s="348"/>
      <c r="L32" s="347"/>
      <c r="M32" s="346"/>
    </row>
    <row r="33" spans="1:13">
      <c r="A33" s="345" t="s">
        <v>324</v>
      </c>
      <c r="B33" s="344"/>
      <c r="C33" s="344"/>
      <c r="D33" s="344"/>
      <c r="E33" s="344"/>
      <c r="F33" s="344"/>
      <c r="G33" s="343"/>
      <c r="H33" s="342"/>
      <c r="I33" s="341"/>
      <c r="J33" s="340"/>
      <c r="K33" s="648">
        <f>K35+K42+K50+K54+K55+K59</f>
        <v>20.47</v>
      </c>
      <c r="L33" s="628"/>
      <c r="M33" s="286">
        <f>M35+M42+M50+M54+M55+M59</f>
        <v>97322.567999999999</v>
      </c>
    </row>
    <row r="34" spans="1:13" ht="15.75" thickBot="1">
      <c r="A34" s="339"/>
      <c r="B34" s="338"/>
      <c r="C34" s="338"/>
      <c r="D34" s="338"/>
      <c r="E34" s="338"/>
      <c r="F34" s="338"/>
      <c r="G34" s="338"/>
      <c r="H34" s="337"/>
      <c r="I34" s="336"/>
      <c r="J34" s="282"/>
      <c r="K34" s="281"/>
      <c r="L34" s="280"/>
      <c r="M34" s="279"/>
    </row>
    <row r="35" spans="1:13" ht="15.75" thickBot="1">
      <c r="A35" s="603" t="s">
        <v>323</v>
      </c>
      <c r="B35" s="604"/>
      <c r="C35" s="604"/>
      <c r="D35" s="604"/>
      <c r="E35" s="604"/>
      <c r="F35" s="604"/>
      <c r="G35" s="604"/>
      <c r="H35" s="605"/>
      <c r="I35" s="305"/>
      <c r="J35" s="304"/>
      <c r="K35" s="646">
        <f>K36+K37+K38+K40+K41</f>
        <v>3.59</v>
      </c>
      <c r="L35" s="647"/>
      <c r="M35" s="303">
        <f>K35*12*I7</f>
        <v>17068.295999999998</v>
      </c>
    </row>
    <row r="36" spans="1:13">
      <c r="A36" s="323" t="s">
        <v>322</v>
      </c>
      <c r="B36" s="322"/>
      <c r="C36" s="322"/>
      <c r="D36" s="322"/>
      <c r="E36" s="322"/>
      <c r="F36" s="322"/>
      <c r="G36" s="322"/>
      <c r="H36" s="321"/>
      <c r="I36" s="596" t="s">
        <v>321</v>
      </c>
      <c r="J36" s="597"/>
      <c r="K36" s="629">
        <v>0.63</v>
      </c>
      <c r="L36" s="630"/>
      <c r="M36" s="291">
        <f>K36*12*I7</f>
        <v>2995.2719999999999</v>
      </c>
    </row>
    <row r="37" spans="1:13">
      <c r="A37" s="320" t="s">
        <v>320</v>
      </c>
      <c r="B37" s="319"/>
      <c r="C37" s="319"/>
      <c r="D37" s="319"/>
      <c r="E37" s="319"/>
      <c r="F37" s="319"/>
      <c r="G37" s="319"/>
      <c r="H37" s="318"/>
      <c r="I37" s="608" t="s">
        <v>57</v>
      </c>
      <c r="J37" s="609"/>
      <c r="K37" s="625">
        <v>1.48</v>
      </c>
      <c r="L37" s="626"/>
      <c r="M37" s="291">
        <f>K37*12*I7</f>
        <v>7036.5119999999988</v>
      </c>
    </row>
    <row r="38" spans="1:13">
      <c r="A38" s="313" t="s">
        <v>319</v>
      </c>
      <c r="B38" s="312"/>
      <c r="C38" s="312"/>
      <c r="D38" s="312"/>
      <c r="E38" s="312"/>
      <c r="F38" s="312"/>
      <c r="G38" s="312"/>
      <c r="H38" s="311"/>
      <c r="I38" s="590" t="s">
        <v>35</v>
      </c>
      <c r="J38" s="591"/>
      <c r="K38" s="625">
        <v>0.17</v>
      </c>
      <c r="L38" s="626"/>
      <c r="M38" s="291">
        <f>K38*12*I7</f>
        <v>808.24800000000005</v>
      </c>
    </row>
    <row r="39" spans="1:13">
      <c r="A39" s="335" t="s">
        <v>318</v>
      </c>
      <c r="B39" s="331"/>
      <c r="C39" s="331"/>
      <c r="D39" s="331"/>
      <c r="E39" s="322"/>
      <c r="F39" s="322"/>
      <c r="G39" s="322"/>
      <c r="H39" s="321"/>
      <c r="I39" s="334"/>
      <c r="J39" s="333"/>
      <c r="K39" s="293"/>
      <c r="L39" s="292"/>
      <c r="M39" s="291"/>
    </row>
    <row r="40" spans="1:13">
      <c r="A40" s="320" t="s">
        <v>317</v>
      </c>
      <c r="B40" s="319"/>
      <c r="C40" s="319"/>
      <c r="D40" s="319"/>
      <c r="E40" s="319"/>
      <c r="F40" s="319"/>
      <c r="G40" s="319"/>
      <c r="H40" s="318"/>
      <c r="I40" s="608" t="s">
        <v>19</v>
      </c>
      <c r="J40" s="609"/>
      <c r="K40" s="625">
        <v>0.05</v>
      </c>
      <c r="L40" s="626"/>
      <c r="M40" s="291">
        <f>K40*12*I7</f>
        <v>237.72000000000003</v>
      </c>
    </row>
    <row r="41" spans="1:13" ht="15.75" thickBot="1">
      <c r="A41" s="313" t="s">
        <v>316</v>
      </c>
      <c r="B41" s="312"/>
      <c r="C41" s="312"/>
      <c r="D41" s="312"/>
      <c r="E41" s="312"/>
      <c r="F41" s="312"/>
      <c r="G41" s="312"/>
      <c r="H41" s="311"/>
      <c r="I41" s="614" t="s">
        <v>19</v>
      </c>
      <c r="J41" s="615"/>
      <c r="K41" s="650">
        <v>1.26</v>
      </c>
      <c r="L41" s="651"/>
      <c r="M41" s="291">
        <f>K41*12*I7</f>
        <v>5990.5439999999999</v>
      </c>
    </row>
    <row r="42" spans="1:13" ht="15.75" thickBot="1">
      <c r="A42" s="654" t="s">
        <v>315</v>
      </c>
      <c r="B42" s="655"/>
      <c r="C42" s="655"/>
      <c r="D42" s="655"/>
      <c r="E42" s="655"/>
      <c r="F42" s="655"/>
      <c r="G42" s="655"/>
      <c r="H42" s="656"/>
      <c r="I42" s="305"/>
      <c r="J42" s="304"/>
      <c r="K42" s="642">
        <f>K43+K44+K46+K47+K48+K49</f>
        <v>1.35</v>
      </c>
      <c r="L42" s="647"/>
      <c r="M42" s="303">
        <f>K42*12*I7</f>
        <v>6418.4400000000005</v>
      </c>
    </row>
    <row r="43" spans="1:13">
      <c r="A43" s="332" t="s">
        <v>314</v>
      </c>
      <c r="B43" s="331"/>
      <c r="C43" s="331"/>
      <c r="D43" s="331"/>
      <c r="E43" s="331"/>
      <c r="F43" s="322"/>
      <c r="G43" s="322"/>
      <c r="H43" s="321"/>
      <c r="I43" s="330"/>
      <c r="J43" s="294"/>
      <c r="K43" s="629">
        <v>0.08</v>
      </c>
      <c r="L43" s="630"/>
      <c r="M43" s="291">
        <f>K43*12*I7</f>
        <v>380.35199999999998</v>
      </c>
    </row>
    <row r="44" spans="1:13">
      <c r="A44" s="329" t="s">
        <v>313</v>
      </c>
      <c r="B44" s="328"/>
      <c r="C44" s="328"/>
      <c r="D44" s="328"/>
      <c r="E44" s="328"/>
      <c r="F44" s="312"/>
      <c r="G44" s="312"/>
      <c r="H44" s="311"/>
      <c r="I44" s="598" t="s">
        <v>312</v>
      </c>
      <c r="J44" s="599"/>
      <c r="K44" s="625">
        <v>0.65</v>
      </c>
      <c r="L44" s="626"/>
      <c r="M44" s="291">
        <f>K44*12*I7</f>
        <v>3090.36</v>
      </c>
    </row>
    <row r="45" spans="1:13">
      <c r="A45" s="323" t="s">
        <v>311</v>
      </c>
      <c r="B45" s="322"/>
      <c r="C45" s="322"/>
      <c r="D45" s="322"/>
      <c r="E45" s="322"/>
      <c r="F45" s="322"/>
      <c r="G45" s="322"/>
      <c r="H45" s="321"/>
      <c r="I45" s="596" t="s">
        <v>310</v>
      </c>
      <c r="J45" s="597"/>
      <c r="K45" s="327"/>
      <c r="L45" s="292"/>
      <c r="M45" s="291"/>
    </row>
    <row r="46" spans="1:13">
      <c r="A46" s="320" t="s">
        <v>309</v>
      </c>
      <c r="B46" s="319"/>
      <c r="C46" s="319"/>
      <c r="D46" s="319"/>
      <c r="E46" s="319"/>
      <c r="F46" s="319"/>
      <c r="G46" s="319"/>
      <c r="H46" s="318"/>
      <c r="I46" s="608" t="s">
        <v>308</v>
      </c>
      <c r="J46" s="609"/>
      <c r="K46" s="625">
        <v>0.4</v>
      </c>
      <c r="L46" s="626"/>
      <c r="M46" s="291">
        <f>K46*12*I7</f>
        <v>1901.7600000000002</v>
      </c>
    </row>
    <row r="47" spans="1:13">
      <c r="A47" s="320" t="s">
        <v>307</v>
      </c>
      <c r="B47" s="319"/>
      <c r="C47" s="319"/>
      <c r="D47" s="319"/>
      <c r="E47" s="319"/>
      <c r="F47" s="319"/>
      <c r="G47" s="319"/>
      <c r="H47" s="318"/>
      <c r="I47" s="608" t="s">
        <v>306</v>
      </c>
      <c r="J47" s="609"/>
      <c r="K47" s="625">
        <v>0.1</v>
      </c>
      <c r="L47" s="626"/>
      <c r="M47" s="291">
        <f>K47*12*I7</f>
        <v>475.44000000000005</v>
      </c>
    </row>
    <row r="48" spans="1:13">
      <c r="A48" s="313" t="s">
        <v>299</v>
      </c>
      <c r="B48" s="312"/>
      <c r="C48" s="312"/>
      <c r="D48" s="312"/>
      <c r="E48" s="312"/>
      <c r="F48" s="312"/>
      <c r="G48" s="312"/>
      <c r="H48" s="311"/>
      <c r="I48" s="608" t="s">
        <v>298</v>
      </c>
      <c r="J48" s="609"/>
      <c r="K48" s="636">
        <v>0.05</v>
      </c>
      <c r="L48" s="637"/>
      <c r="M48" s="291">
        <f>K48*12*I7</f>
        <v>237.72000000000003</v>
      </c>
    </row>
    <row r="49" spans="1:13" ht="15.75" thickBot="1">
      <c r="A49" s="313" t="s">
        <v>305</v>
      </c>
      <c r="B49" s="312"/>
      <c r="C49" s="312"/>
      <c r="D49" s="312"/>
      <c r="E49" s="312"/>
      <c r="F49" s="312"/>
      <c r="G49" s="312"/>
      <c r="H49" s="311"/>
      <c r="I49" s="614" t="s">
        <v>88</v>
      </c>
      <c r="J49" s="615"/>
      <c r="K49" s="638">
        <v>7.0000000000000007E-2</v>
      </c>
      <c r="L49" s="639"/>
      <c r="M49" s="326">
        <f>K49*12*I7</f>
        <v>332.80800000000005</v>
      </c>
    </row>
    <row r="50" spans="1:13" ht="15.75" thickBot="1">
      <c r="A50" s="654" t="s">
        <v>304</v>
      </c>
      <c r="B50" s="655"/>
      <c r="C50" s="655"/>
      <c r="D50" s="655"/>
      <c r="E50" s="655"/>
      <c r="F50" s="655"/>
      <c r="G50" s="655"/>
      <c r="H50" s="656"/>
      <c r="I50" s="325"/>
      <c r="J50" s="324"/>
      <c r="K50" s="649">
        <f>K51+K52+K53</f>
        <v>0.88</v>
      </c>
      <c r="L50" s="643"/>
      <c r="M50" s="303">
        <f>K50*12*I7</f>
        <v>4183.8720000000003</v>
      </c>
    </row>
    <row r="51" spans="1:13">
      <c r="A51" s="323" t="s">
        <v>303</v>
      </c>
      <c r="B51" s="322"/>
      <c r="C51" s="322"/>
      <c r="D51" s="322"/>
      <c r="E51" s="322"/>
      <c r="F51" s="322"/>
      <c r="G51" s="322"/>
      <c r="H51" s="321"/>
      <c r="I51" s="612" t="s">
        <v>302</v>
      </c>
      <c r="J51" s="613"/>
      <c r="K51" s="644">
        <v>0.42</v>
      </c>
      <c r="L51" s="645"/>
      <c r="M51" s="291">
        <f>K51*12*I7</f>
        <v>1996.848</v>
      </c>
    </row>
    <row r="52" spans="1:13">
      <c r="A52" s="320" t="s">
        <v>301</v>
      </c>
      <c r="B52" s="319"/>
      <c r="C52" s="319"/>
      <c r="D52" s="319"/>
      <c r="E52" s="319"/>
      <c r="F52" s="319"/>
      <c r="G52" s="319"/>
      <c r="H52" s="318"/>
      <c r="I52" s="317" t="s">
        <v>300</v>
      </c>
      <c r="J52" s="316"/>
      <c r="K52" s="636">
        <v>0.37</v>
      </c>
      <c r="L52" s="637"/>
      <c r="M52" s="291">
        <f>K52*12*I7</f>
        <v>1759.1279999999997</v>
      </c>
    </row>
    <row r="53" spans="1:13" ht="15.75" thickBot="1">
      <c r="A53" s="313" t="s">
        <v>299</v>
      </c>
      <c r="B53" s="312"/>
      <c r="C53" s="312"/>
      <c r="D53" s="312"/>
      <c r="E53" s="312"/>
      <c r="F53" s="312"/>
      <c r="G53" s="312"/>
      <c r="H53" s="311"/>
      <c r="I53" s="614" t="s">
        <v>298</v>
      </c>
      <c r="J53" s="615"/>
      <c r="K53" s="638">
        <v>0.09</v>
      </c>
      <c r="L53" s="639"/>
      <c r="M53" s="291">
        <f>K53*12*I7</f>
        <v>427.89600000000002</v>
      </c>
    </row>
    <row r="54" spans="1:13" ht="15.75" thickBot="1">
      <c r="A54" s="309" t="s">
        <v>297</v>
      </c>
      <c r="B54" s="308"/>
      <c r="C54" s="308"/>
      <c r="D54" s="308"/>
      <c r="E54" s="308"/>
      <c r="F54" s="308"/>
      <c r="G54" s="308"/>
      <c r="H54" s="307"/>
      <c r="I54" s="619" t="s">
        <v>296</v>
      </c>
      <c r="J54" s="620"/>
      <c r="K54" s="640">
        <v>13</v>
      </c>
      <c r="L54" s="641"/>
      <c r="M54" s="303">
        <f>K54*12*I7</f>
        <v>61807.199999999997</v>
      </c>
    </row>
    <row r="55" spans="1:13" ht="15.75" thickBot="1">
      <c r="A55" s="603" t="s">
        <v>295</v>
      </c>
      <c r="B55" s="604"/>
      <c r="C55" s="604"/>
      <c r="D55" s="604"/>
      <c r="E55" s="604"/>
      <c r="F55" s="604"/>
      <c r="G55" s="604"/>
      <c r="H55" s="605"/>
      <c r="I55" s="305"/>
      <c r="J55" s="304"/>
      <c r="K55" s="642">
        <v>1.58</v>
      </c>
      <c r="L55" s="643"/>
      <c r="M55" s="303">
        <f>K55*12*I7</f>
        <v>7511.9520000000002</v>
      </c>
    </row>
    <row r="56" spans="1:13">
      <c r="A56" s="301" t="s">
        <v>294</v>
      </c>
      <c r="B56" s="300"/>
      <c r="C56" s="300"/>
      <c r="D56" s="300"/>
      <c r="E56" s="300"/>
      <c r="F56" s="300"/>
      <c r="G56" s="300"/>
      <c r="H56" s="298"/>
      <c r="I56" s="621" t="s">
        <v>293</v>
      </c>
      <c r="J56" s="622"/>
      <c r="K56" s="297"/>
      <c r="L56" s="403"/>
      <c r="M56" s="291"/>
    </row>
    <row r="57" spans="1:13">
      <c r="A57" s="301" t="s">
        <v>292</v>
      </c>
      <c r="B57" s="300"/>
      <c r="C57" s="300"/>
      <c r="D57" s="300"/>
      <c r="E57" s="300"/>
      <c r="F57" s="300"/>
      <c r="G57" s="300"/>
      <c r="H57" s="298"/>
      <c r="I57" s="295"/>
      <c r="J57" s="294"/>
      <c r="K57" s="297"/>
      <c r="L57" s="403"/>
      <c r="M57" s="291"/>
    </row>
    <row r="58" spans="1:13" ht="15.75" thickBot="1">
      <c r="A58" s="301" t="s">
        <v>291</v>
      </c>
      <c r="B58" s="300"/>
      <c r="C58" s="300"/>
      <c r="D58" s="300"/>
      <c r="E58" s="300"/>
      <c r="F58" s="300"/>
      <c r="G58" s="300"/>
      <c r="H58" s="298"/>
      <c r="I58" s="310"/>
      <c r="J58" s="294"/>
      <c r="K58" s="297"/>
      <c r="L58" s="403"/>
      <c r="M58" s="291"/>
    </row>
    <row r="59" spans="1:13" ht="15.75" thickBot="1">
      <c r="A59" s="309" t="s">
        <v>290</v>
      </c>
      <c r="B59" s="308"/>
      <c r="C59" s="308"/>
      <c r="D59" s="308"/>
      <c r="E59" s="308"/>
      <c r="F59" s="308"/>
      <c r="G59" s="308"/>
      <c r="H59" s="307"/>
      <c r="I59" s="305"/>
      <c r="J59" s="304"/>
      <c r="K59" s="642">
        <v>7.0000000000000007E-2</v>
      </c>
      <c r="L59" s="643"/>
      <c r="M59" s="303">
        <f>K59*12*I7</f>
        <v>332.80800000000005</v>
      </c>
    </row>
    <row r="60" spans="1:13">
      <c r="A60" s="301" t="s">
        <v>289</v>
      </c>
      <c r="B60" s="300"/>
      <c r="C60" s="300"/>
      <c r="D60" s="300"/>
      <c r="E60" s="300"/>
      <c r="F60" s="300"/>
      <c r="G60" s="300"/>
      <c r="H60" s="298"/>
      <c r="I60" s="621" t="s">
        <v>19</v>
      </c>
      <c r="J60" s="622"/>
      <c r="K60" s="402"/>
      <c r="L60" s="403"/>
      <c r="M60" s="291"/>
    </row>
    <row r="61" spans="1:13" ht="15.75" thickBot="1">
      <c r="A61" s="301" t="s">
        <v>288</v>
      </c>
      <c r="B61" s="300"/>
      <c r="C61" s="300"/>
      <c r="D61" s="300"/>
      <c r="E61" s="300"/>
      <c r="F61" s="300"/>
      <c r="G61" s="300"/>
      <c r="H61" s="298"/>
      <c r="I61" s="295"/>
      <c r="J61" s="294"/>
      <c r="K61" s="402"/>
      <c r="L61" s="403"/>
      <c r="M61" s="291"/>
    </row>
    <row r="62" spans="1:13" ht="15.75" thickBot="1">
      <c r="A62" s="603" t="s">
        <v>287</v>
      </c>
      <c r="B62" s="604"/>
      <c r="C62" s="604"/>
      <c r="D62" s="604"/>
      <c r="E62" s="604"/>
      <c r="F62" s="604"/>
      <c r="G62" s="604"/>
      <c r="H62" s="605"/>
      <c r="I62" s="305"/>
      <c r="J62" s="304"/>
      <c r="K62" s="642">
        <v>6</v>
      </c>
      <c r="L62" s="643"/>
      <c r="M62" s="303">
        <f>K62*12*I7</f>
        <v>28526.399999999998</v>
      </c>
    </row>
    <row r="63" spans="1:13">
      <c r="A63" s="301" t="s">
        <v>286</v>
      </c>
      <c r="B63" s="299"/>
      <c r="C63" s="299"/>
      <c r="D63" s="299"/>
      <c r="E63" s="299"/>
      <c r="F63" s="300"/>
      <c r="G63" s="299"/>
      <c r="H63" s="298"/>
      <c r="I63" s="598" t="s">
        <v>285</v>
      </c>
      <c r="J63" s="599"/>
      <c r="K63" s="297"/>
      <c r="L63" s="403"/>
      <c r="M63" s="291"/>
    </row>
    <row r="64" spans="1:13">
      <c r="A64" s="301" t="s">
        <v>284</v>
      </c>
      <c r="B64" s="299"/>
      <c r="C64" s="299"/>
      <c r="D64" s="299"/>
      <c r="E64" s="299"/>
      <c r="F64" s="300"/>
      <c r="G64" s="299"/>
      <c r="H64" s="298"/>
      <c r="I64" s="598" t="s">
        <v>283</v>
      </c>
      <c r="J64" s="599"/>
      <c r="K64" s="297"/>
      <c r="L64" s="403"/>
      <c r="M64" s="291"/>
    </row>
    <row r="65" spans="1:13">
      <c r="A65" s="301" t="s">
        <v>282</v>
      </c>
      <c r="B65" s="299"/>
      <c r="C65" s="299"/>
      <c r="D65" s="299"/>
      <c r="E65" s="299"/>
      <c r="F65" s="300"/>
      <c r="G65" s="299"/>
      <c r="H65" s="298"/>
      <c r="I65" s="598" t="s">
        <v>281</v>
      </c>
      <c r="J65" s="599"/>
      <c r="K65" s="297"/>
      <c r="L65" s="403"/>
      <c r="M65" s="291"/>
    </row>
    <row r="66" spans="1:13">
      <c r="A66" s="301" t="s">
        <v>280</v>
      </c>
      <c r="B66" s="299"/>
      <c r="C66" s="299"/>
      <c r="D66" s="299"/>
      <c r="E66" s="299"/>
      <c r="F66" s="300"/>
      <c r="G66" s="299"/>
      <c r="H66" s="298"/>
      <c r="I66" s="598" t="s">
        <v>279</v>
      </c>
      <c r="J66" s="599"/>
      <c r="K66" s="297"/>
      <c r="L66" s="403"/>
      <c r="M66" s="291"/>
    </row>
    <row r="67" spans="1:13">
      <c r="A67" s="301" t="s">
        <v>278</v>
      </c>
      <c r="B67" s="299"/>
      <c r="C67" s="299"/>
      <c r="D67" s="299"/>
      <c r="E67" s="299"/>
      <c r="F67" s="300"/>
      <c r="G67" s="299"/>
      <c r="H67" s="298"/>
      <c r="I67" s="598" t="s">
        <v>277</v>
      </c>
      <c r="J67" s="599"/>
      <c r="K67" s="297"/>
      <c r="L67" s="403"/>
      <c r="M67" s="291"/>
    </row>
    <row r="68" spans="1:13">
      <c r="A68" s="301" t="s">
        <v>276</v>
      </c>
      <c r="B68" s="299"/>
      <c r="C68" s="299"/>
      <c r="D68" s="299"/>
      <c r="E68" s="299"/>
      <c r="F68" s="300"/>
      <c r="G68" s="299"/>
      <c r="H68" s="298"/>
      <c r="I68" s="295"/>
      <c r="J68" s="294"/>
      <c r="K68" s="297"/>
      <c r="L68" s="302"/>
      <c r="M68" s="291"/>
    </row>
    <row r="69" spans="1:13">
      <c r="A69" s="301" t="s">
        <v>275</v>
      </c>
      <c r="B69" s="299"/>
      <c r="C69" s="299"/>
      <c r="D69" s="299"/>
      <c r="E69" s="299"/>
      <c r="F69" s="300"/>
      <c r="G69" s="299"/>
      <c r="H69" s="298"/>
      <c r="I69" s="295"/>
      <c r="J69" s="294"/>
      <c r="K69" s="297"/>
      <c r="L69" s="403"/>
      <c r="M69" s="291"/>
    </row>
    <row r="70" spans="1:13">
      <c r="A70" s="301" t="s">
        <v>274</v>
      </c>
      <c r="B70" s="299"/>
      <c r="C70" s="299"/>
      <c r="D70" s="299"/>
      <c r="E70" s="299"/>
      <c r="F70" s="300"/>
      <c r="G70" s="299"/>
      <c r="H70" s="298"/>
      <c r="I70" s="295"/>
      <c r="J70" s="294"/>
      <c r="K70" s="297"/>
      <c r="L70" s="403"/>
      <c r="M70" s="291"/>
    </row>
    <row r="71" spans="1:13">
      <c r="A71" s="301" t="s">
        <v>273</v>
      </c>
      <c r="B71" s="299"/>
      <c r="C71" s="299"/>
      <c r="D71" s="299"/>
      <c r="E71" s="299"/>
      <c r="F71" s="300"/>
      <c r="G71" s="299"/>
      <c r="H71" s="298"/>
      <c r="I71" s="295"/>
      <c r="J71" s="294"/>
      <c r="K71" s="297"/>
      <c r="L71" s="403"/>
      <c r="M71" s="291"/>
    </row>
    <row r="72" spans="1:13">
      <c r="A72" s="301" t="s">
        <v>272</v>
      </c>
      <c r="B72" s="299"/>
      <c r="C72" s="299"/>
      <c r="D72" s="299"/>
      <c r="E72" s="299"/>
      <c r="F72" s="300"/>
      <c r="G72" s="299"/>
      <c r="H72" s="298"/>
      <c r="I72" s="295"/>
      <c r="J72" s="294"/>
      <c r="K72" s="297"/>
      <c r="L72" s="403"/>
      <c r="M72" s="291"/>
    </row>
    <row r="73" spans="1:13" ht="15.75" thickBot="1">
      <c r="A73" s="616" t="s">
        <v>271</v>
      </c>
      <c r="B73" s="617"/>
      <c r="C73" s="617"/>
      <c r="D73" s="617"/>
      <c r="E73" s="617"/>
      <c r="F73" s="617"/>
      <c r="G73" s="617"/>
      <c r="H73" s="618"/>
      <c r="I73" s="295"/>
      <c r="J73" s="294"/>
      <c r="K73" s="293"/>
      <c r="L73" s="292"/>
      <c r="M73" s="291"/>
    </row>
    <row r="74" spans="1:13">
      <c r="A74" s="290" t="s">
        <v>270</v>
      </c>
      <c r="B74" s="289"/>
      <c r="C74" s="289"/>
      <c r="D74" s="289"/>
      <c r="E74" s="289"/>
      <c r="F74" s="289"/>
      <c r="G74" s="289"/>
      <c r="H74" s="289"/>
      <c r="I74" s="621" t="s">
        <v>55</v>
      </c>
      <c r="J74" s="622"/>
      <c r="K74" s="288"/>
      <c r="L74" s="287"/>
      <c r="M74" s="286"/>
    </row>
    <row r="75" spans="1:13" ht="15.75" thickBot="1">
      <c r="A75" s="285" t="s">
        <v>269</v>
      </c>
      <c r="B75" s="284"/>
      <c r="C75" s="284"/>
      <c r="D75" s="284"/>
      <c r="E75" s="284"/>
      <c r="F75" s="284"/>
      <c r="G75" s="284"/>
      <c r="H75" s="284"/>
      <c r="I75" s="283"/>
      <c r="J75" s="282"/>
      <c r="K75" s="281"/>
      <c r="L75" s="280"/>
      <c r="M75" s="279"/>
    </row>
    <row r="76" spans="1:13" ht="15.75" thickBot="1">
      <c r="A76" s="603" t="s">
        <v>355</v>
      </c>
      <c r="B76" s="604"/>
      <c r="C76" s="604"/>
      <c r="D76" s="604"/>
      <c r="E76" s="604"/>
      <c r="F76" s="604"/>
      <c r="G76" s="604"/>
      <c r="H76" s="657"/>
      <c r="I76" s="658" t="s">
        <v>32</v>
      </c>
      <c r="J76" s="659"/>
      <c r="K76" s="660">
        <v>1.46</v>
      </c>
      <c r="L76" s="661"/>
      <c r="M76" s="276">
        <f>K76*12*I7</f>
        <v>6941.424</v>
      </c>
    </row>
    <row r="77" spans="1:13" ht="15.75" thickBot="1">
      <c r="A77" s="400" t="s">
        <v>354</v>
      </c>
      <c r="B77" s="401"/>
      <c r="C77" s="401"/>
      <c r="D77" s="401"/>
      <c r="E77" s="401"/>
      <c r="F77" s="401"/>
      <c r="G77" s="401"/>
      <c r="H77" s="401"/>
      <c r="I77" s="406"/>
      <c r="J77" s="383"/>
      <c r="K77" s="660">
        <v>3.39</v>
      </c>
      <c r="L77" s="661"/>
      <c r="M77" s="276">
        <f>K77*12*I7</f>
        <v>16117.415999999999</v>
      </c>
    </row>
    <row r="78" spans="1:13" ht="15.75" thickBot="1">
      <c r="A78" s="652" t="s">
        <v>268</v>
      </c>
      <c r="B78" s="653"/>
      <c r="C78" s="653"/>
      <c r="D78" s="653"/>
      <c r="E78" s="653"/>
      <c r="F78" s="653"/>
      <c r="G78" s="653"/>
      <c r="H78" s="653"/>
      <c r="I78" s="278"/>
      <c r="J78" s="277"/>
      <c r="K78" s="610">
        <f>K8+K18+K33+K62+K76+K77</f>
        <v>42.54</v>
      </c>
      <c r="L78" s="611"/>
      <c r="M78" s="276">
        <f>M8+M18+M33+M62+M76+M77</f>
        <v>202252.17599999998</v>
      </c>
    </row>
    <row r="80" spans="1:13" ht="15.75">
      <c r="A80" s="601" t="s">
        <v>0</v>
      </c>
      <c r="B80" s="601"/>
      <c r="C80" s="601"/>
      <c r="D80" s="601"/>
      <c r="E80" s="601"/>
      <c r="F80" s="601"/>
      <c r="G80" s="601"/>
      <c r="H80" s="601"/>
      <c r="I80" s="601"/>
      <c r="J80" s="601"/>
      <c r="K80" s="601"/>
      <c r="L80" s="601"/>
      <c r="M80" s="327"/>
    </row>
    <row r="81" spans="1:13" ht="15.75">
      <c r="A81" s="600" t="s">
        <v>353</v>
      </c>
      <c r="B81" s="600"/>
      <c r="C81" s="600"/>
      <c r="D81" s="600"/>
      <c r="E81" s="600"/>
      <c r="F81" s="600"/>
      <c r="G81" s="600"/>
      <c r="H81" s="600"/>
      <c r="I81" s="600"/>
      <c r="J81" s="600"/>
      <c r="K81" s="600"/>
      <c r="L81" s="600"/>
      <c r="M81" s="327"/>
    </row>
    <row r="82" spans="1:13" ht="15.75">
      <c r="A82" s="370"/>
      <c r="B82" s="370"/>
      <c r="C82" s="370"/>
      <c r="D82" s="370"/>
      <c r="E82" s="370"/>
      <c r="F82" s="370" t="s">
        <v>508</v>
      </c>
      <c r="G82" s="370"/>
      <c r="H82" s="370"/>
      <c r="I82" s="370"/>
      <c r="J82" s="370"/>
      <c r="K82" s="370"/>
      <c r="L82" s="370"/>
      <c r="M82" s="327"/>
    </row>
    <row r="83" spans="1:13">
      <c r="A83" s="329"/>
      <c r="B83" s="328"/>
      <c r="C83" s="602" t="s">
        <v>351</v>
      </c>
      <c r="D83" s="602"/>
      <c r="E83" s="602"/>
      <c r="F83" s="328"/>
      <c r="G83" s="328"/>
      <c r="H83" s="368"/>
      <c r="I83" s="590" t="s">
        <v>3</v>
      </c>
      <c r="J83" s="591"/>
      <c r="K83" s="592" t="s">
        <v>4</v>
      </c>
      <c r="L83" s="593"/>
      <c r="M83" s="382"/>
    </row>
    <row r="84" spans="1:13">
      <c r="A84" s="381"/>
      <c r="B84" s="355"/>
      <c r="C84" s="355"/>
      <c r="D84" s="355"/>
      <c r="E84" s="355"/>
      <c r="F84" s="355"/>
      <c r="G84" s="355"/>
      <c r="H84" s="356"/>
      <c r="I84" s="295"/>
      <c r="J84" s="294"/>
      <c r="K84" s="594" t="s">
        <v>5</v>
      </c>
      <c r="L84" s="595"/>
      <c r="M84" s="380" t="s">
        <v>6</v>
      </c>
    </row>
    <row r="85" spans="1:13">
      <c r="A85" s="381"/>
      <c r="B85" s="355"/>
      <c r="C85" s="355"/>
      <c r="D85" s="355"/>
      <c r="E85" s="355"/>
      <c r="F85" s="355"/>
      <c r="G85" s="355"/>
      <c r="H85" s="356"/>
      <c r="I85" s="598" t="s">
        <v>7</v>
      </c>
      <c r="J85" s="599"/>
      <c r="K85" s="623" t="s">
        <v>8</v>
      </c>
      <c r="L85" s="624"/>
      <c r="M85" s="380" t="s">
        <v>9</v>
      </c>
    </row>
    <row r="86" spans="1:13" ht="16.5" thickBot="1">
      <c r="A86" s="379"/>
      <c r="B86" s="351"/>
      <c r="C86" s="351"/>
      <c r="D86" s="351"/>
      <c r="E86" s="351"/>
      <c r="F86" s="351"/>
      <c r="G86" s="351"/>
      <c r="H86" s="350"/>
      <c r="I86" s="631">
        <v>380.7</v>
      </c>
      <c r="J86" s="632"/>
      <c r="K86" s="633"/>
      <c r="L86" s="634"/>
      <c r="M86" s="378"/>
    </row>
    <row r="87" spans="1:13">
      <c r="A87" s="367" t="s">
        <v>350</v>
      </c>
      <c r="B87" s="344"/>
      <c r="C87" s="344"/>
      <c r="D87" s="344"/>
      <c r="E87" s="344"/>
      <c r="F87" s="344"/>
      <c r="G87" s="344"/>
      <c r="H87" s="377"/>
      <c r="I87" s="341"/>
      <c r="J87" s="340"/>
      <c r="K87" s="635">
        <f>K90+K93</f>
        <v>6.17</v>
      </c>
      <c r="L87" s="628"/>
      <c r="M87" s="286">
        <f>K87*12*I86</f>
        <v>28187.027999999995</v>
      </c>
    </row>
    <row r="88" spans="1:13">
      <c r="A88" s="376" t="s">
        <v>349</v>
      </c>
      <c r="B88" s="375"/>
      <c r="C88" s="375"/>
      <c r="D88" s="375"/>
      <c r="E88" s="375"/>
      <c r="F88" s="375"/>
      <c r="G88" s="375"/>
      <c r="H88" s="374"/>
      <c r="I88" s="295"/>
      <c r="J88" s="294"/>
      <c r="K88" s="293"/>
      <c r="L88" s="292"/>
      <c r="M88" s="373"/>
    </row>
    <row r="89" spans="1:13" ht="15.75" thickBot="1">
      <c r="A89" s="363" t="s">
        <v>348</v>
      </c>
      <c r="B89" s="372"/>
      <c r="C89" s="372"/>
      <c r="D89" s="372"/>
      <c r="E89" s="372"/>
      <c r="F89" s="372"/>
      <c r="G89" s="372"/>
      <c r="H89" s="371"/>
      <c r="I89" s="336"/>
      <c r="J89" s="282"/>
      <c r="K89" s="281"/>
      <c r="L89" s="280"/>
      <c r="M89" s="279"/>
    </row>
    <row r="90" spans="1:13">
      <c r="A90" s="323" t="s">
        <v>347</v>
      </c>
      <c r="B90" s="331"/>
      <c r="C90" s="331"/>
      <c r="D90" s="331"/>
      <c r="E90" s="331"/>
      <c r="F90" s="331"/>
      <c r="G90" s="331"/>
      <c r="H90" s="357"/>
      <c r="I90" s="596" t="s">
        <v>19</v>
      </c>
      <c r="J90" s="597"/>
      <c r="K90" s="629">
        <v>3.7</v>
      </c>
      <c r="L90" s="630"/>
      <c r="M90" s="291">
        <f>K90*12*I86</f>
        <v>16903.080000000002</v>
      </c>
    </row>
    <row r="91" spans="1:13">
      <c r="A91" s="301" t="s">
        <v>338</v>
      </c>
      <c r="B91" s="355"/>
      <c r="C91" s="355"/>
      <c r="D91" s="355"/>
      <c r="E91" s="355"/>
      <c r="F91" s="355"/>
      <c r="G91" s="355"/>
      <c r="H91" s="356"/>
      <c r="I91" s="598" t="s">
        <v>328</v>
      </c>
      <c r="J91" s="599"/>
      <c r="K91" s="327"/>
      <c r="L91" s="292"/>
      <c r="M91" s="291"/>
    </row>
    <row r="92" spans="1:13">
      <c r="A92" s="323" t="s">
        <v>337</v>
      </c>
      <c r="B92" s="331"/>
      <c r="C92" s="331"/>
      <c r="D92" s="331"/>
      <c r="E92" s="331"/>
      <c r="F92" s="331"/>
      <c r="G92" s="331"/>
      <c r="H92" s="357"/>
      <c r="I92" s="596"/>
      <c r="J92" s="597"/>
      <c r="K92" s="327"/>
      <c r="L92" s="292"/>
      <c r="M92" s="291"/>
    </row>
    <row r="93" spans="1:13">
      <c r="A93" s="323" t="s">
        <v>346</v>
      </c>
      <c r="B93" s="331"/>
      <c r="C93" s="331"/>
      <c r="D93" s="331"/>
      <c r="E93" s="331"/>
      <c r="F93" s="331"/>
      <c r="G93" s="331"/>
      <c r="H93" s="357"/>
      <c r="I93" s="608" t="s">
        <v>35</v>
      </c>
      <c r="J93" s="609"/>
      <c r="K93" s="625">
        <v>2.4700000000000002</v>
      </c>
      <c r="L93" s="626"/>
      <c r="M93" s="291">
        <f>K93*12*I86</f>
        <v>11283.948</v>
      </c>
    </row>
    <row r="94" spans="1:13" ht="15.75">
      <c r="A94" s="320" t="s">
        <v>345</v>
      </c>
      <c r="B94" s="354"/>
      <c r="C94" s="354"/>
      <c r="D94" s="354"/>
      <c r="E94" s="354"/>
      <c r="F94" s="354"/>
      <c r="G94" s="354"/>
      <c r="H94" s="353"/>
      <c r="I94" s="598" t="s">
        <v>328</v>
      </c>
      <c r="J94" s="599"/>
      <c r="K94" s="370"/>
      <c r="L94" s="369"/>
      <c r="M94" s="291"/>
    </row>
    <row r="95" spans="1:13">
      <c r="A95" s="313" t="s">
        <v>344</v>
      </c>
      <c r="B95" s="328"/>
      <c r="C95" s="328"/>
      <c r="D95" s="328"/>
      <c r="E95" s="328"/>
      <c r="F95" s="328"/>
      <c r="G95" s="328"/>
      <c r="H95" s="368"/>
      <c r="I95" s="598"/>
      <c r="J95" s="599"/>
      <c r="K95" s="352"/>
      <c r="L95" s="292"/>
      <c r="M95" s="291"/>
    </row>
    <row r="96" spans="1:13" ht="15.75" thickBot="1">
      <c r="A96" s="323" t="s">
        <v>343</v>
      </c>
      <c r="B96" s="322"/>
      <c r="C96" s="322"/>
      <c r="D96" s="322"/>
      <c r="E96" s="322"/>
      <c r="F96" s="322"/>
      <c r="G96" s="322"/>
      <c r="H96" s="321"/>
      <c r="I96" s="334"/>
      <c r="J96" s="333"/>
      <c r="K96" s="636"/>
      <c r="L96" s="637"/>
      <c r="M96" s="291"/>
    </row>
    <row r="97" spans="1:13">
      <c r="A97" s="367" t="s">
        <v>342</v>
      </c>
      <c r="B97" s="366"/>
      <c r="C97" s="366"/>
      <c r="D97" s="366"/>
      <c r="E97" s="366"/>
      <c r="F97" s="366"/>
      <c r="G97" s="366"/>
      <c r="H97" s="365"/>
      <c r="I97" s="341"/>
      <c r="J97" s="364"/>
      <c r="K97" s="627">
        <f>K99+K104+K107</f>
        <v>5.05</v>
      </c>
      <c r="L97" s="628"/>
      <c r="M97" s="286">
        <f>K97*12*I86</f>
        <v>23070.42</v>
      </c>
    </row>
    <row r="98" spans="1:13" ht="15.75" thickBot="1">
      <c r="A98" s="363" t="s">
        <v>341</v>
      </c>
      <c r="B98" s="362"/>
      <c r="C98" s="362"/>
      <c r="D98" s="362"/>
      <c r="E98" s="362"/>
      <c r="F98" s="362"/>
      <c r="G98" s="362"/>
      <c r="H98" s="361"/>
      <c r="I98" s="336"/>
      <c r="J98" s="360"/>
      <c r="K98" s="281"/>
      <c r="L98" s="280"/>
      <c r="M98" s="279"/>
    </row>
    <row r="99" spans="1:13">
      <c r="A99" s="301" t="s">
        <v>340</v>
      </c>
      <c r="B99" s="300"/>
      <c r="C99" s="300"/>
      <c r="D99" s="300"/>
      <c r="E99" s="300"/>
      <c r="F99" s="300"/>
      <c r="G99" s="300"/>
      <c r="H99" s="298"/>
      <c r="I99" s="598" t="s">
        <v>19</v>
      </c>
      <c r="J99" s="599"/>
      <c r="K99" s="629">
        <v>2.5299999999999998</v>
      </c>
      <c r="L99" s="630"/>
      <c r="M99" s="291">
        <f>K99*12*I86</f>
        <v>11558.052</v>
      </c>
    </row>
    <row r="100" spans="1:13">
      <c r="A100" s="323" t="s">
        <v>339</v>
      </c>
      <c r="B100" s="322"/>
      <c r="C100" s="322"/>
      <c r="D100" s="322"/>
      <c r="E100" s="322"/>
      <c r="F100" s="322"/>
      <c r="G100" s="322"/>
      <c r="H100" s="321"/>
      <c r="I100" s="404"/>
      <c r="J100" s="405"/>
      <c r="K100" s="327"/>
      <c r="L100" s="292"/>
      <c r="M100" s="291"/>
    </row>
    <row r="101" spans="1:13">
      <c r="A101" s="301" t="s">
        <v>338</v>
      </c>
      <c r="B101" s="355"/>
      <c r="C101" s="355"/>
      <c r="D101" s="355"/>
      <c r="E101" s="355"/>
      <c r="F101" s="355"/>
      <c r="G101" s="355"/>
      <c r="H101" s="356"/>
      <c r="I101" s="598" t="s">
        <v>328</v>
      </c>
      <c r="J101" s="599"/>
      <c r="K101" s="327"/>
      <c r="L101" s="292"/>
      <c r="M101" s="291"/>
    </row>
    <row r="102" spans="1:13">
      <c r="A102" s="323" t="s">
        <v>337</v>
      </c>
      <c r="B102" s="331"/>
      <c r="C102" s="331"/>
      <c r="D102" s="331"/>
      <c r="E102" s="331"/>
      <c r="F102" s="331"/>
      <c r="G102" s="331"/>
      <c r="H102" s="357"/>
      <c r="I102" s="596"/>
      <c r="J102" s="597"/>
      <c r="K102" s="327"/>
      <c r="L102" s="292"/>
      <c r="M102" s="291"/>
    </row>
    <row r="103" spans="1:13">
      <c r="A103" s="320" t="s">
        <v>336</v>
      </c>
      <c r="B103" s="354"/>
      <c r="C103" s="353"/>
      <c r="D103" s="355"/>
      <c r="E103" s="355"/>
      <c r="F103" s="355"/>
      <c r="G103" s="355"/>
      <c r="H103" s="356"/>
      <c r="I103" s="598" t="s">
        <v>328</v>
      </c>
      <c r="J103" s="599"/>
      <c r="K103" s="327"/>
      <c r="L103" s="292"/>
      <c r="M103" s="291"/>
    </row>
    <row r="104" spans="1:13">
      <c r="A104" s="301" t="s">
        <v>335</v>
      </c>
      <c r="B104" s="355"/>
      <c r="C104" s="355"/>
      <c r="D104" s="354"/>
      <c r="E104" s="354"/>
      <c r="F104" s="354"/>
      <c r="G104" s="354"/>
      <c r="H104" s="353"/>
      <c r="I104" s="608" t="s">
        <v>35</v>
      </c>
      <c r="J104" s="609"/>
      <c r="K104" s="625">
        <v>1.1200000000000001</v>
      </c>
      <c r="L104" s="626"/>
      <c r="M104" s="291">
        <f>K104*12*I86</f>
        <v>5116.6080000000002</v>
      </c>
    </row>
    <row r="105" spans="1:13">
      <c r="A105" s="313" t="s">
        <v>334</v>
      </c>
      <c r="B105" s="312"/>
      <c r="C105" s="312"/>
      <c r="D105" s="312"/>
      <c r="E105" s="312"/>
      <c r="F105" s="312"/>
      <c r="G105" s="312"/>
      <c r="H105" s="311"/>
      <c r="I105" s="590" t="s">
        <v>333</v>
      </c>
      <c r="J105" s="591"/>
      <c r="K105" s="327"/>
      <c r="L105" s="292"/>
      <c r="M105" s="291"/>
    </row>
    <row r="106" spans="1:13">
      <c r="A106" s="323"/>
      <c r="B106" s="322"/>
      <c r="C106" s="322"/>
      <c r="D106" s="322"/>
      <c r="E106" s="322"/>
      <c r="F106" s="322"/>
      <c r="G106" s="322"/>
      <c r="H106" s="321"/>
      <c r="I106" s="334" t="s">
        <v>332</v>
      </c>
      <c r="J106" s="333"/>
      <c r="K106" s="352"/>
      <c r="L106" s="292"/>
      <c r="M106" s="291"/>
    </row>
    <row r="107" spans="1:13">
      <c r="A107" s="313" t="s">
        <v>331</v>
      </c>
      <c r="B107" s="312"/>
      <c r="C107" s="312"/>
      <c r="D107" s="312"/>
      <c r="E107" s="312"/>
      <c r="F107" s="312"/>
      <c r="G107" s="312"/>
      <c r="H107" s="311"/>
      <c r="I107" s="590" t="s">
        <v>35</v>
      </c>
      <c r="J107" s="591"/>
      <c r="K107" s="625">
        <v>1.4</v>
      </c>
      <c r="L107" s="626"/>
      <c r="M107" s="291">
        <f>K107*12*I86</f>
        <v>6395.7599999999984</v>
      </c>
    </row>
    <row r="108" spans="1:13">
      <c r="A108" s="323" t="s">
        <v>330</v>
      </c>
      <c r="B108" s="322"/>
      <c r="C108" s="322"/>
      <c r="D108" s="322"/>
      <c r="E108" s="322"/>
      <c r="F108" s="322"/>
      <c r="G108" s="322"/>
      <c r="H108" s="321"/>
      <c r="I108" s="334"/>
      <c r="J108" s="333"/>
      <c r="K108" s="327"/>
      <c r="L108" s="292"/>
      <c r="M108" s="291"/>
    </row>
    <row r="109" spans="1:13">
      <c r="A109" s="313" t="s">
        <v>329</v>
      </c>
      <c r="B109" s="312"/>
      <c r="C109" s="312"/>
      <c r="D109" s="312"/>
      <c r="E109" s="312"/>
      <c r="F109" s="312"/>
      <c r="G109" s="312"/>
      <c r="H109" s="311"/>
      <c r="I109" s="598" t="s">
        <v>328</v>
      </c>
      <c r="J109" s="599"/>
      <c r="K109" s="327"/>
      <c r="L109" s="292"/>
      <c r="M109" s="291"/>
    </row>
    <row r="110" spans="1:13">
      <c r="A110" s="313" t="s">
        <v>327</v>
      </c>
      <c r="B110" s="312"/>
      <c r="C110" s="312"/>
      <c r="D110" s="312"/>
      <c r="E110" s="312"/>
      <c r="F110" s="312"/>
      <c r="G110" s="312"/>
      <c r="H110" s="311"/>
      <c r="I110" s="590" t="s">
        <v>326</v>
      </c>
      <c r="J110" s="591"/>
      <c r="K110" s="351"/>
      <c r="L110" s="350"/>
      <c r="M110" s="349"/>
    </row>
    <row r="111" spans="1:13" ht="15.75" thickBot="1">
      <c r="A111" s="323"/>
      <c r="B111" s="322"/>
      <c r="C111" s="322"/>
      <c r="D111" s="322"/>
      <c r="E111" s="322"/>
      <c r="F111" s="322"/>
      <c r="G111" s="322"/>
      <c r="H111" s="321"/>
      <c r="I111" s="606" t="s">
        <v>325</v>
      </c>
      <c r="J111" s="607"/>
      <c r="K111" s="348"/>
      <c r="L111" s="347"/>
      <c r="M111" s="346"/>
    </row>
    <row r="112" spans="1:13">
      <c r="A112" s="345" t="s">
        <v>324</v>
      </c>
      <c r="B112" s="344"/>
      <c r="C112" s="344"/>
      <c r="D112" s="344"/>
      <c r="E112" s="344"/>
      <c r="F112" s="344"/>
      <c r="G112" s="343"/>
      <c r="H112" s="342"/>
      <c r="I112" s="341"/>
      <c r="J112" s="340"/>
      <c r="K112" s="648">
        <f>K114+K121+K129+K133+K134+K138</f>
        <v>24.799999999999997</v>
      </c>
      <c r="L112" s="628"/>
      <c r="M112" s="286">
        <f>M114+M121+M129+M133+M134+M138</f>
        <v>113296.31999999999</v>
      </c>
    </row>
    <row r="113" spans="1:13" ht="15.75" thickBot="1">
      <c r="A113" s="339"/>
      <c r="B113" s="338"/>
      <c r="C113" s="338"/>
      <c r="D113" s="338"/>
      <c r="E113" s="338"/>
      <c r="F113" s="338"/>
      <c r="G113" s="338"/>
      <c r="H113" s="337"/>
      <c r="I113" s="336"/>
      <c r="J113" s="282"/>
      <c r="K113" s="281"/>
      <c r="L113" s="280"/>
      <c r="M113" s="279"/>
    </row>
    <row r="114" spans="1:13" ht="15.75" thickBot="1">
      <c r="A114" s="603" t="s">
        <v>323</v>
      </c>
      <c r="B114" s="604"/>
      <c r="C114" s="604"/>
      <c r="D114" s="604"/>
      <c r="E114" s="604"/>
      <c r="F114" s="604"/>
      <c r="G114" s="604"/>
      <c r="H114" s="605"/>
      <c r="I114" s="305"/>
      <c r="J114" s="304"/>
      <c r="K114" s="646">
        <f>K115+K116+K117+K119+K120</f>
        <v>3.6499999999999995</v>
      </c>
      <c r="L114" s="647"/>
      <c r="M114" s="303">
        <f>K114*12*I86</f>
        <v>16674.66</v>
      </c>
    </row>
    <row r="115" spans="1:13">
      <c r="A115" s="323" t="s">
        <v>322</v>
      </c>
      <c r="B115" s="322"/>
      <c r="C115" s="322"/>
      <c r="D115" s="322"/>
      <c r="E115" s="322"/>
      <c r="F115" s="322"/>
      <c r="G115" s="322"/>
      <c r="H115" s="321"/>
      <c r="I115" s="596" t="s">
        <v>321</v>
      </c>
      <c r="J115" s="597"/>
      <c r="K115" s="629">
        <v>0.63</v>
      </c>
      <c r="L115" s="630"/>
      <c r="M115" s="291">
        <f>K115*12*I86</f>
        <v>2878.0920000000001</v>
      </c>
    </row>
    <row r="116" spans="1:13">
      <c r="A116" s="320" t="s">
        <v>320</v>
      </c>
      <c r="B116" s="319"/>
      <c r="C116" s="319"/>
      <c r="D116" s="319"/>
      <c r="E116" s="319"/>
      <c r="F116" s="319"/>
      <c r="G116" s="319"/>
      <c r="H116" s="318"/>
      <c r="I116" s="608" t="s">
        <v>57</v>
      </c>
      <c r="J116" s="609"/>
      <c r="K116" s="625">
        <v>1.48</v>
      </c>
      <c r="L116" s="626"/>
      <c r="M116" s="291">
        <f>K116*12*I86</f>
        <v>6761.2319999999991</v>
      </c>
    </row>
    <row r="117" spans="1:13">
      <c r="A117" s="313" t="s">
        <v>319</v>
      </c>
      <c r="B117" s="312"/>
      <c r="C117" s="312"/>
      <c r="D117" s="312"/>
      <c r="E117" s="312"/>
      <c r="F117" s="312"/>
      <c r="G117" s="312"/>
      <c r="H117" s="311"/>
      <c r="I117" s="590" t="s">
        <v>35</v>
      </c>
      <c r="J117" s="591"/>
      <c r="K117" s="625">
        <v>0.17</v>
      </c>
      <c r="L117" s="626"/>
      <c r="M117" s="291">
        <f>K117*12*I86</f>
        <v>776.62800000000004</v>
      </c>
    </row>
    <row r="118" spans="1:13">
      <c r="A118" s="335" t="s">
        <v>318</v>
      </c>
      <c r="B118" s="331"/>
      <c r="C118" s="331"/>
      <c r="D118" s="331"/>
      <c r="E118" s="322"/>
      <c r="F118" s="322"/>
      <c r="G118" s="322"/>
      <c r="H118" s="321"/>
      <c r="I118" s="334"/>
      <c r="J118" s="333"/>
      <c r="K118" s="293"/>
      <c r="L118" s="292"/>
      <c r="M118" s="291"/>
    </row>
    <row r="119" spans="1:13">
      <c r="A119" s="320" t="s">
        <v>317</v>
      </c>
      <c r="B119" s="319"/>
      <c r="C119" s="319"/>
      <c r="D119" s="319"/>
      <c r="E119" s="319"/>
      <c r="F119" s="319"/>
      <c r="G119" s="319"/>
      <c r="H119" s="318"/>
      <c r="I119" s="608" t="s">
        <v>19</v>
      </c>
      <c r="J119" s="609"/>
      <c r="K119" s="625">
        <v>0.05</v>
      </c>
      <c r="L119" s="626"/>
      <c r="M119" s="291">
        <f>K119*12*I86</f>
        <v>228.42000000000002</v>
      </c>
    </row>
    <row r="120" spans="1:13" ht="15.75" thickBot="1">
      <c r="A120" s="313" t="s">
        <v>316</v>
      </c>
      <c r="B120" s="312"/>
      <c r="C120" s="312"/>
      <c r="D120" s="312"/>
      <c r="E120" s="312"/>
      <c r="F120" s="312"/>
      <c r="G120" s="312"/>
      <c r="H120" s="311"/>
      <c r="I120" s="614" t="s">
        <v>19</v>
      </c>
      <c r="J120" s="615"/>
      <c r="K120" s="650">
        <v>1.32</v>
      </c>
      <c r="L120" s="651"/>
      <c r="M120" s="291">
        <f>K120*12*I86</f>
        <v>6030.2879999999996</v>
      </c>
    </row>
    <row r="121" spans="1:13" ht="15.75" thickBot="1">
      <c r="A121" s="654" t="s">
        <v>315</v>
      </c>
      <c r="B121" s="655"/>
      <c r="C121" s="655"/>
      <c r="D121" s="655"/>
      <c r="E121" s="655"/>
      <c r="F121" s="655"/>
      <c r="G121" s="655"/>
      <c r="H121" s="656"/>
      <c r="I121" s="305"/>
      <c r="J121" s="304"/>
      <c r="K121" s="642">
        <f>K122+K123+K125+K126+K127+K128</f>
        <v>1.35</v>
      </c>
      <c r="L121" s="647"/>
      <c r="M121" s="303">
        <f>K121*12*I86</f>
        <v>6167.3400000000011</v>
      </c>
    </row>
    <row r="122" spans="1:13">
      <c r="A122" s="332" t="s">
        <v>314</v>
      </c>
      <c r="B122" s="331"/>
      <c r="C122" s="331"/>
      <c r="D122" s="331"/>
      <c r="E122" s="331"/>
      <c r="F122" s="322"/>
      <c r="G122" s="322"/>
      <c r="H122" s="321"/>
      <c r="I122" s="330"/>
      <c r="J122" s="294"/>
      <c r="K122" s="629">
        <v>0.08</v>
      </c>
      <c r="L122" s="630"/>
      <c r="M122" s="291">
        <f>K122*12*I86</f>
        <v>365.47199999999998</v>
      </c>
    </row>
    <row r="123" spans="1:13">
      <c r="A123" s="329" t="s">
        <v>313</v>
      </c>
      <c r="B123" s="328"/>
      <c r="C123" s="328"/>
      <c r="D123" s="328"/>
      <c r="E123" s="328"/>
      <c r="F123" s="312"/>
      <c r="G123" s="312"/>
      <c r="H123" s="311"/>
      <c r="I123" s="598" t="s">
        <v>312</v>
      </c>
      <c r="J123" s="599"/>
      <c r="K123" s="625">
        <v>0.65</v>
      </c>
      <c r="L123" s="626"/>
      <c r="M123" s="291">
        <f>K123*12*I86</f>
        <v>2969.46</v>
      </c>
    </row>
    <row r="124" spans="1:13">
      <c r="A124" s="323" t="s">
        <v>311</v>
      </c>
      <c r="B124" s="322"/>
      <c r="C124" s="322"/>
      <c r="D124" s="322"/>
      <c r="E124" s="322"/>
      <c r="F124" s="322"/>
      <c r="G124" s="322"/>
      <c r="H124" s="321"/>
      <c r="I124" s="596" t="s">
        <v>310</v>
      </c>
      <c r="J124" s="597"/>
      <c r="K124" s="327"/>
      <c r="L124" s="292"/>
      <c r="M124" s="291"/>
    </row>
    <row r="125" spans="1:13">
      <c r="A125" s="320" t="s">
        <v>309</v>
      </c>
      <c r="B125" s="319"/>
      <c r="C125" s="319"/>
      <c r="D125" s="319"/>
      <c r="E125" s="319"/>
      <c r="F125" s="319"/>
      <c r="G125" s="319"/>
      <c r="H125" s="318"/>
      <c r="I125" s="608" t="s">
        <v>308</v>
      </c>
      <c r="J125" s="609"/>
      <c r="K125" s="625">
        <v>0.4</v>
      </c>
      <c r="L125" s="626"/>
      <c r="M125" s="291">
        <f>K125*12*I86</f>
        <v>1827.3600000000001</v>
      </c>
    </row>
    <row r="126" spans="1:13">
      <c r="A126" s="320" t="s">
        <v>307</v>
      </c>
      <c r="B126" s="319"/>
      <c r="C126" s="319"/>
      <c r="D126" s="319"/>
      <c r="E126" s="319"/>
      <c r="F126" s="319"/>
      <c r="G126" s="319"/>
      <c r="H126" s="318"/>
      <c r="I126" s="608" t="s">
        <v>306</v>
      </c>
      <c r="J126" s="609"/>
      <c r="K126" s="625">
        <v>0.1</v>
      </c>
      <c r="L126" s="626"/>
      <c r="M126" s="291">
        <f>K126*12*I86</f>
        <v>456.84000000000003</v>
      </c>
    </row>
    <row r="127" spans="1:13">
      <c r="A127" s="313" t="s">
        <v>299</v>
      </c>
      <c r="B127" s="312"/>
      <c r="C127" s="312"/>
      <c r="D127" s="312"/>
      <c r="E127" s="312"/>
      <c r="F127" s="312"/>
      <c r="G127" s="312"/>
      <c r="H127" s="311"/>
      <c r="I127" s="608" t="s">
        <v>298</v>
      </c>
      <c r="J127" s="609"/>
      <c r="K127" s="636">
        <v>0.05</v>
      </c>
      <c r="L127" s="637"/>
      <c r="M127" s="291">
        <f>K127*12*I86</f>
        <v>228.42000000000002</v>
      </c>
    </row>
    <row r="128" spans="1:13" ht="15.75" thickBot="1">
      <c r="A128" s="313" t="s">
        <v>305</v>
      </c>
      <c r="B128" s="312"/>
      <c r="C128" s="312"/>
      <c r="D128" s="312"/>
      <c r="E128" s="312"/>
      <c r="F128" s="312"/>
      <c r="G128" s="312"/>
      <c r="H128" s="311"/>
      <c r="I128" s="614" t="s">
        <v>88</v>
      </c>
      <c r="J128" s="615"/>
      <c r="K128" s="638">
        <v>7.0000000000000007E-2</v>
      </c>
      <c r="L128" s="639"/>
      <c r="M128" s="326">
        <f>K128*12*I86</f>
        <v>319.78800000000001</v>
      </c>
    </row>
    <row r="129" spans="1:13" ht="15.75" thickBot="1">
      <c r="A129" s="654" t="s">
        <v>304</v>
      </c>
      <c r="B129" s="655"/>
      <c r="C129" s="655"/>
      <c r="D129" s="655"/>
      <c r="E129" s="655"/>
      <c r="F129" s="655"/>
      <c r="G129" s="655"/>
      <c r="H129" s="656"/>
      <c r="I129" s="325"/>
      <c r="J129" s="324"/>
      <c r="K129" s="649">
        <f>K130+K131+K132</f>
        <v>0.88</v>
      </c>
      <c r="L129" s="643"/>
      <c r="M129" s="303">
        <f>K129*12*I86</f>
        <v>4020.192</v>
      </c>
    </row>
    <row r="130" spans="1:13">
      <c r="A130" s="323" t="s">
        <v>303</v>
      </c>
      <c r="B130" s="322"/>
      <c r="C130" s="322"/>
      <c r="D130" s="322"/>
      <c r="E130" s="322"/>
      <c r="F130" s="322"/>
      <c r="G130" s="322"/>
      <c r="H130" s="321"/>
      <c r="I130" s="612" t="s">
        <v>302</v>
      </c>
      <c r="J130" s="613"/>
      <c r="K130" s="644">
        <v>0.42</v>
      </c>
      <c r="L130" s="645"/>
      <c r="M130" s="291">
        <f>K130*12*I86</f>
        <v>1918.7280000000001</v>
      </c>
    </row>
    <row r="131" spans="1:13">
      <c r="A131" s="320" t="s">
        <v>301</v>
      </c>
      <c r="B131" s="319"/>
      <c r="C131" s="319"/>
      <c r="D131" s="319"/>
      <c r="E131" s="319"/>
      <c r="F131" s="319"/>
      <c r="G131" s="319"/>
      <c r="H131" s="318"/>
      <c r="I131" s="317" t="s">
        <v>300</v>
      </c>
      <c r="J131" s="316"/>
      <c r="K131" s="636">
        <v>0.37</v>
      </c>
      <c r="L131" s="637"/>
      <c r="M131" s="291">
        <f>K131*12*I86</f>
        <v>1690.3079999999998</v>
      </c>
    </row>
    <row r="132" spans="1:13" ht="15.75" thickBot="1">
      <c r="A132" s="313" t="s">
        <v>299</v>
      </c>
      <c r="B132" s="312"/>
      <c r="C132" s="312"/>
      <c r="D132" s="312"/>
      <c r="E132" s="312"/>
      <c r="F132" s="312"/>
      <c r="G132" s="312"/>
      <c r="H132" s="311"/>
      <c r="I132" s="614" t="s">
        <v>298</v>
      </c>
      <c r="J132" s="615"/>
      <c r="K132" s="638">
        <v>0.09</v>
      </c>
      <c r="L132" s="639"/>
      <c r="M132" s="291">
        <f>K132*12*I86</f>
        <v>411.15600000000001</v>
      </c>
    </row>
    <row r="133" spans="1:13" ht="15.75" thickBot="1">
      <c r="A133" s="309" t="s">
        <v>297</v>
      </c>
      <c r="B133" s="308"/>
      <c r="C133" s="308"/>
      <c r="D133" s="308"/>
      <c r="E133" s="308"/>
      <c r="F133" s="308"/>
      <c r="G133" s="308"/>
      <c r="H133" s="307"/>
      <c r="I133" s="619" t="s">
        <v>296</v>
      </c>
      <c r="J133" s="620"/>
      <c r="K133" s="640">
        <v>17.27</v>
      </c>
      <c r="L133" s="641"/>
      <c r="M133" s="303">
        <f>K133*12*I86</f>
        <v>78896.267999999996</v>
      </c>
    </row>
    <row r="134" spans="1:13" ht="15.75" thickBot="1">
      <c r="A134" s="603" t="s">
        <v>295</v>
      </c>
      <c r="B134" s="604"/>
      <c r="C134" s="604"/>
      <c r="D134" s="604"/>
      <c r="E134" s="604"/>
      <c r="F134" s="604"/>
      <c r="G134" s="604"/>
      <c r="H134" s="605"/>
      <c r="I134" s="305"/>
      <c r="J134" s="304"/>
      <c r="K134" s="642">
        <v>1.58</v>
      </c>
      <c r="L134" s="643"/>
      <c r="M134" s="303">
        <f>K134*12*I86</f>
        <v>7218.0720000000001</v>
      </c>
    </row>
    <row r="135" spans="1:13">
      <c r="A135" s="301" t="s">
        <v>294</v>
      </c>
      <c r="B135" s="300"/>
      <c r="C135" s="300"/>
      <c r="D135" s="300"/>
      <c r="E135" s="300"/>
      <c r="F135" s="300"/>
      <c r="G135" s="300"/>
      <c r="H135" s="298"/>
      <c r="I135" s="621" t="s">
        <v>293</v>
      </c>
      <c r="J135" s="622"/>
      <c r="K135" s="297"/>
      <c r="L135" s="403"/>
      <c r="M135" s="291"/>
    </row>
    <row r="136" spans="1:13">
      <c r="A136" s="301" t="s">
        <v>292</v>
      </c>
      <c r="B136" s="300"/>
      <c r="C136" s="300"/>
      <c r="D136" s="300"/>
      <c r="E136" s="300"/>
      <c r="F136" s="300"/>
      <c r="G136" s="300"/>
      <c r="H136" s="298"/>
      <c r="I136" s="295"/>
      <c r="J136" s="294"/>
      <c r="K136" s="297"/>
      <c r="L136" s="403"/>
      <c r="M136" s="291"/>
    </row>
    <row r="137" spans="1:13" ht="15.75" thickBot="1">
      <c r="A137" s="301" t="s">
        <v>291</v>
      </c>
      <c r="B137" s="300"/>
      <c r="C137" s="300"/>
      <c r="D137" s="300"/>
      <c r="E137" s="300"/>
      <c r="F137" s="300"/>
      <c r="G137" s="300"/>
      <c r="H137" s="298"/>
      <c r="I137" s="310"/>
      <c r="J137" s="294"/>
      <c r="K137" s="297"/>
      <c r="L137" s="403"/>
      <c r="M137" s="291"/>
    </row>
    <row r="138" spans="1:13" ht="15.75" thickBot="1">
      <c r="A138" s="309" t="s">
        <v>290</v>
      </c>
      <c r="B138" s="308"/>
      <c r="C138" s="308"/>
      <c r="D138" s="308"/>
      <c r="E138" s="308"/>
      <c r="F138" s="308"/>
      <c r="G138" s="308"/>
      <c r="H138" s="307"/>
      <c r="I138" s="305"/>
      <c r="J138" s="304"/>
      <c r="K138" s="642">
        <v>7.0000000000000007E-2</v>
      </c>
      <c r="L138" s="643"/>
      <c r="M138" s="303">
        <f>K138*12*I86</f>
        <v>319.78800000000001</v>
      </c>
    </row>
    <row r="139" spans="1:13">
      <c r="A139" s="301" t="s">
        <v>289</v>
      </c>
      <c r="B139" s="300"/>
      <c r="C139" s="300"/>
      <c r="D139" s="300"/>
      <c r="E139" s="300"/>
      <c r="F139" s="300"/>
      <c r="G139" s="300"/>
      <c r="H139" s="298"/>
      <c r="I139" s="621" t="s">
        <v>19</v>
      </c>
      <c r="J139" s="622"/>
      <c r="K139" s="402"/>
      <c r="L139" s="403"/>
      <c r="M139" s="291"/>
    </row>
    <row r="140" spans="1:13" ht="15.75" thickBot="1">
      <c r="A140" s="301" t="s">
        <v>288</v>
      </c>
      <c r="B140" s="300"/>
      <c r="C140" s="300"/>
      <c r="D140" s="300"/>
      <c r="E140" s="300"/>
      <c r="F140" s="300"/>
      <c r="G140" s="300"/>
      <c r="H140" s="298"/>
      <c r="I140" s="295"/>
      <c r="J140" s="294"/>
      <c r="K140" s="402"/>
      <c r="L140" s="403"/>
      <c r="M140" s="291"/>
    </row>
    <row r="141" spans="1:13" ht="15.75" thickBot="1">
      <c r="A141" s="603" t="s">
        <v>287</v>
      </c>
      <c r="B141" s="604"/>
      <c r="C141" s="604"/>
      <c r="D141" s="604"/>
      <c r="E141" s="604"/>
      <c r="F141" s="604"/>
      <c r="G141" s="604"/>
      <c r="H141" s="605"/>
      <c r="I141" s="305"/>
      <c r="J141" s="304"/>
      <c r="K141" s="642">
        <v>6</v>
      </c>
      <c r="L141" s="643"/>
      <c r="M141" s="303">
        <f>K141*12*I86</f>
        <v>27410.399999999998</v>
      </c>
    </row>
    <row r="142" spans="1:13">
      <c r="A142" s="301" t="s">
        <v>286</v>
      </c>
      <c r="B142" s="299"/>
      <c r="C142" s="299"/>
      <c r="D142" s="299"/>
      <c r="E142" s="299"/>
      <c r="F142" s="300"/>
      <c r="G142" s="299"/>
      <c r="H142" s="298"/>
      <c r="I142" s="598" t="s">
        <v>285</v>
      </c>
      <c r="J142" s="599"/>
      <c r="K142" s="297"/>
      <c r="L142" s="403"/>
      <c r="M142" s="291"/>
    </row>
    <row r="143" spans="1:13">
      <c r="A143" s="301" t="s">
        <v>284</v>
      </c>
      <c r="B143" s="299"/>
      <c r="C143" s="299"/>
      <c r="D143" s="299"/>
      <c r="E143" s="299"/>
      <c r="F143" s="300"/>
      <c r="G143" s="299"/>
      <c r="H143" s="298"/>
      <c r="I143" s="598" t="s">
        <v>283</v>
      </c>
      <c r="J143" s="599"/>
      <c r="K143" s="297"/>
      <c r="L143" s="403"/>
      <c r="M143" s="291"/>
    </row>
    <row r="144" spans="1:13">
      <c r="A144" s="301" t="s">
        <v>282</v>
      </c>
      <c r="B144" s="299"/>
      <c r="C144" s="299"/>
      <c r="D144" s="299"/>
      <c r="E144" s="299"/>
      <c r="F144" s="300"/>
      <c r="G144" s="299"/>
      <c r="H144" s="298"/>
      <c r="I144" s="598" t="s">
        <v>281</v>
      </c>
      <c r="J144" s="599"/>
      <c r="K144" s="297"/>
      <c r="L144" s="403"/>
      <c r="M144" s="291"/>
    </row>
    <row r="145" spans="1:13">
      <c r="A145" s="301" t="s">
        <v>280</v>
      </c>
      <c r="B145" s="299"/>
      <c r="C145" s="299"/>
      <c r="D145" s="299"/>
      <c r="E145" s="299"/>
      <c r="F145" s="300"/>
      <c r="G145" s="299"/>
      <c r="H145" s="298"/>
      <c r="I145" s="598" t="s">
        <v>279</v>
      </c>
      <c r="J145" s="599"/>
      <c r="K145" s="297"/>
      <c r="L145" s="403"/>
      <c r="M145" s="291"/>
    </row>
    <row r="146" spans="1:13">
      <c r="A146" s="301" t="s">
        <v>278</v>
      </c>
      <c r="B146" s="299"/>
      <c r="C146" s="299"/>
      <c r="D146" s="299"/>
      <c r="E146" s="299"/>
      <c r="F146" s="300"/>
      <c r="G146" s="299"/>
      <c r="H146" s="298"/>
      <c r="I146" s="598" t="s">
        <v>277</v>
      </c>
      <c r="J146" s="599"/>
      <c r="K146" s="297"/>
      <c r="L146" s="403"/>
      <c r="M146" s="291"/>
    </row>
    <row r="147" spans="1:13">
      <c r="A147" s="301" t="s">
        <v>276</v>
      </c>
      <c r="B147" s="299"/>
      <c r="C147" s="299"/>
      <c r="D147" s="299"/>
      <c r="E147" s="299"/>
      <c r="F147" s="300"/>
      <c r="G147" s="299"/>
      <c r="H147" s="298"/>
      <c r="I147" s="295"/>
      <c r="J147" s="294"/>
      <c r="K147" s="297"/>
      <c r="L147" s="302"/>
      <c r="M147" s="291"/>
    </row>
    <row r="148" spans="1:13">
      <c r="A148" s="301" t="s">
        <v>275</v>
      </c>
      <c r="B148" s="299"/>
      <c r="C148" s="299"/>
      <c r="D148" s="299"/>
      <c r="E148" s="299"/>
      <c r="F148" s="300"/>
      <c r="G148" s="299"/>
      <c r="H148" s="298"/>
      <c r="I148" s="295"/>
      <c r="J148" s="294"/>
      <c r="K148" s="297"/>
      <c r="L148" s="403"/>
      <c r="M148" s="291"/>
    </row>
    <row r="149" spans="1:13">
      <c r="A149" s="301" t="s">
        <v>274</v>
      </c>
      <c r="B149" s="299"/>
      <c r="C149" s="299"/>
      <c r="D149" s="299"/>
      <c r="E149" s="299"/>
      <c r="F149" s="300"/>
      <c r="G149" s="299"/>
      <c r="H149" s="298"/>
      <c r="I149" s="295"/>
      <c r="J149" s="294"/>
      <c r="K149" s="297"/>
      <c r="L149" s="403"/>
      <c r="M149" s="291"/>
    </row>
    <row r="150" spans="1:13">
      <c r="A150" s="301" t="s">
        <v>273</v>
      </c>
      <c r="B150" s="299"/>
      <c r="C150" s="299"/>
      <c r="D150" s="299"/>
      <c r="E150" s="299"/>
      <c r="F150" s="300"/>
      <c r="G150" s="299"/>
      <c r="H150" s="298"/>
      <c r="I150" s="295"/>
      <c r="J150" s="294"/>
      <c r="K150" s="297"/>
      <c r="L150" s="403"/>
      <c r="M150" s="291"/>
    </row>
    <row r="151" spans="1:13">
      <c r="A151" s="301" t="s">
        <v>272</v>
      </c>
      <c r="B151" s="299"/>
      <c r="C151" s="299"/>
      <c r="D151" s="299"/>
      <c r="E151" s="299"/>
      <c r="F151" s="300"/>
      <c r="G151" s="299"/>
      <c r="H151" s="298"/>
      <c r="I151" s="295"/>
      <c r="J151" s="294"/>
      <c r="K151" s="297"/>
      <c r="L151" s="403"/>
      <c r="M151" s="291"/>
    </row>
    <row r="152" spans="1:13" ht="15.75" thickBot="1">
      <c r="A152" s="616" t="s">
        <v>271</v>
      </c>
      <c r="B152" s="617"/>
      <c r="C152" s="617"/>
      <c r="D152" s="617"/>
      <c r="E152" s="617"/>
      <c r="F152" s="617"/>
      <c r="G152" s="617"/>
      <c r="H152" s="618"/>
      <c r="I152" s="295"/>
      <c r="J152" s="294"/>
      <c r="K152" s="293"/>
      <c r="L152" s="292"/>
      <c r="M152" s="291"/>
    </row>
    <row r="153" spans="1:13">
      <c r="A153" s="290" t="s">
        <v>270</v>
      </c>
      <c r="B153" s="289"/>
      <c r="C153" s="289"/>
      <c r="D153" s="289"/>
      <c r="E153" s="289"/>
      <c r="F153" s="289"/>
      <c r="G153" s="289"/>
      <c r="H153" s="289"/>
      <c r="I153" s="621" t="s">
        <v>55</v>
      </c>
      <c r="J153" s="622"/>
      <c r="K153" s="288"/>
      <c r="L153" s="287"/>
      <c r="M153" s="286"/>
    </row>
    <row r="154" spans="1:13" ht="15.75" thickBot="1">
      <c r="A154" s="285" t="s">
        <v>269</v>
      </c>
      <c r="B154" s="284"/>
      <c r="C154" s="284"/>
      <c r="D154" s="284"/>
      <c r="E154" s="284"/>
      <c r="F154" s="284"/>
      <c r="G154" s="284"/>
      <c r="H154" s="284"/>
      <c r="I154" s="283"/>
      <c r="J154" s="282"/>
      <c r="K154" s="281"/>
      <c r="L154" s="280"/>
      <c r="M154" s="279"/>
    </row>
    <row r="155" spans="1:13" ht="15.75" thickBot="1">
      <c r="A155" s="603" t="s">
        <v>355</v>
      </c>
      <c r="B155" s="604"/>
      <c r="C155" s="604"/>
      <c r="D155" s="604"/>
      <c r="E155" s="604"/>
      <c r="F155" s="604"/>
      <c r="G155" s="604"/>
      <c r="H155" s="657"/>
      <c r="I155" s="658" t="s">
        <v>32</v>
      </c>
      <c r="J155" s="659"/>
      <c r="K155" s="660">
        <v>1.46</v>
      </c>
      <c r="L155" s="661"/>
      <c r="M155" s="276">
        <f>K155*12*I86</f>
        <v>6669.8639999999996</v>
      </c>
    </row>
    <row r="156" spans="1:13" ht="15.75" thickBot="1">
      <c r="A156" s="400" t="s">
        <v>354</v>
      </c>
      <c r="B156" s="401"/>
      <c r="C156" s="401"/>
      <c r="D156" s="401"/>
      <c r="E156" s="401"/>
      <c r="F156" s="401"/>
      <c r="G156" s="401"/>
      <c r="H156" s="401"/>
      <c r="I156" s="406"/>
      <c r="J156" s="383"/>
      <c r="K156" s="660">
        <v>3.53</v>
      </c>
      <c r="L156" s="661"/>
      <c r="M156" s="276">
        <f>K156*12*I86</f>
        <v>16126.451999999999</v>
      </c>
    </row>
    <row r="157" spans="1:13" ht="15.75" thickBot="1">
      <c r="A157" s="652" t="s">
        <v>268</v>
      </c>
      <c r="B157" s="653"/>
      <c r="C157" s="653"/>
      <c r="D157" s="653"/>
      <c r="E157" s="653"/>
      <c r="F157" s="653"/>
      <c r="G157" s="653"/>
      <c r="H157" s="653"/>
      <c r="I157" s="278"/>
      <c r="J157" s="277"/>
      <c r="K157" s="610">
        <f>K87+K97+K112+K141+K155+K156</f>
        <v>47.01</v>
      </c>
      <c r="L157" s="611"/>
      <c r="M157" s="276">
        <f>M87+M97+M112+M141+M155+M156</f>
        <v>214760.48399999997</v>
      </c>
    </row>
    <row r="159" spans="1:13" ht="15.75">
      <c r="A159" s="601" t="s">
        <v>0</v>
      </c>
      <c r="B159" s="601"/>
      <c r="C159" s="601"/>
      <c r="D159" s="601"/>
      <c r="E159" s="601"/>
      <c r="F159" s="601"/>
      <c r="G159" s="601"/>
      <c r="H159" s="601"/>
      <c r="I159" s="601"/>
      <c r="J159" s="601"/>
      <c r="K159" s="601"/>
      <c r="L159" s="601"/>
      <c r="M159" s="327"/>
    </row>
    <row r="160" spans="1:13" ht="15.75">
      <c r="A160" s="600" t="s">
        <v>353</v>
      </c>
      <c r="B160" s="600"/>
      <c r="C160" s="600"/>
      <c r="D160" s="600"/>
      <c r="E160" s="600"/>
      <c r="F160" s="600"/>
      <c r="G160" s="600"/>
      <c r="H160" s="600"/>
      <c r="I160" s="600"/>
      <c r="J160" s="600"/>
      <c r="K160" s="600"/>
      <c r="L160" s="600"/>
      <c r="M160" s="327"/>
    </row>
    <row r="161" spans="1:13" ht="15.75">
      <c r="A161" s="370"/>
      <c r="B161" s="370"/>
      <c r="C161" s="370"/>
      <c r="D161" s="370"/>
      <c r="E161" s="370"/>
      <c r="F161" s="370" t="s">
        <v>507</v>
      </c>
      <c r="G161" s="370"/>
      <c r="H161" s="370"/>
      <c r="I161" s="370"/>
      <c r="J161" s="370"/>
      <c r="K161" s="370"/>
      <c r="L161" s="370"/>
      <c r="M161" s="327"/>
    </row>
    <row r="162" spans="1:13">
      <c r="A162" s="329"/>
      <c r="B162" s="328"/>
      <c r="C162" s="602" t="s">
        <v>351</v>
      </c>
      <c r="D162" s="602"/>
      <c r="E162" s="602"/>
      <c r="F162" s="328"/>
      <c r="G162" s="328"/>
      <c r="H162" s="368"/>
      <c r="I162" s="590" t="s">
        <v>3</v>
      </c>
      <c r="J162" s="591"/>
      <c r="K162" s="592" t="s">
        <v>4</v>
      </c>
      <c r="L162" s="593"/>
      <c r="M162" s="382"/>
    </row>
    <row r="163" spans="1:13">
      <c r="A163" s="381"/>
      <c r="B163" s="355"/>
      <c r="C163" s="355"/>
      <c r="D163" s="355"/>
      <c r="E163" s="355"/>
      <c r="F163" s="355"/>
      <c r="G163" s="355"/>
      <c r="H163" s="356"/>
      <c r="I163" s="295"/>
      <c r="J163" s="294"/>
      <c r="K163" s="594" t="s">
        <v>5</v>
      </c>
      <c r="L163" s="595"/>
      <c r="M163" s="380" t="s">
        <v>6</v>
      </c>
    </row>
    <row r="164" spans="1:13">
      <c r="A164" s="381"/>
      <c r="B164" s="355"/>
      <c r="C164" s="355"/>
      <c r="D164" s="355"/>
      <c r="E164" s="355"/>
      <c r="F164" s="355"/>
      <c r="G164" s="355"/>
      <c r="H164" s="356"/>
      <c r="I164" s="596" t="s">
        <v>7</v>
      </c>
      <c r="J164" s="597"/>
      <c r="K164" s="623" t="s">
        <v>8</v>
      </c>
      <c r="L164" s="624"/>
      <c r="M164" s="380" t="s">
        <v>9</v>
      </c>
    </row>
    <row r="165" spans="1:13" ht="16.5" thickBot="1">
      <c r="A165" s="379"/>
      <c r="B165" s="351"/>
      <c r="C165" s="351"/>
      <c r="D165" s="351"/>
      <c r="E165" s="351"/>
      <c r="F165" s="351"/>
      <c r="G165" s="351"/>
      <c r="H165" s="350"/>
      <c r="I165" s="631">
        <v>363.6</v>
      </c>
      <c r="J165" s="632"/>
      <c r="K165" s="633"/>
      <c r="L165" s="634"/>
      <c r="M165" s="378"/>
    </row>
    <row r="166" spans="1:13">
      <c r="A166" s="367" t="s">
        <v>350</v>
      </c>
      <c r="B166" s="344"/>
      <c r="C166" s="344"/>
      <c r="D166" s="344"/>
      <c r="E166" s="344"/>
      <c r="F166" s="344"/>
      <c r="G166" s="344"/>
      <c r="H166" s="377"/>
      <c r="I166" s="341"/>
      <c r="J166" s="340"/>
      <c r="K166" s="635">
        <f>K169+K172</f>
        <v>6.17</v>
      </c>
      <c r="L166" s="628"/>
      <c r="M166" s="286">
        <f>K166*12*I165</f>
        <v>26920.944</v>
      </c>
    </row>
    <row r="167" spans="1:13">
      <c r="A167" s="376" t="s">
        <v>349</v>
      </c>
      <c r="B167" s="375"/>
      <c r="C167" s="375"/>
      <c r="D167" s="375"/>
      <c r="E167" s="375"/>
      <c r="F167" s="375"/>
      <c r="G167" s="375"/>
      <c r="H167" s="374"/>
      <c r="I167" s="295"/>
      <c r="J167" s="294"/>
      <c r="K167" s="293"/>
      <c r="L167" s="292"/>
      <c r="M167" s="373"/>
    </row>
    <row r="168" spans="1:13" ht="15.75" thickBot="1">
      <c r="A168" s="363" t="s">
        <v>348</v>
      </c>
      <c r="B168" s="372"/>
      <c r="C168" s="372"/>
      <c r="D168" s="372"/>
      <c r="E168" s="372"/>
      <c r="F168" s="372"/>
      <c r="G168" s="372"/>
      <c r="H168" s="371"/>
      <c r="I168" s="336"/>
      <c r="J168" s="282"/>
      <c r="K168" s="281"/>
      <c r="L168" s="280"/>
      <c r="M168" s="279"/>
    </row>
    <row r="169" spans="1:13">
      <c r="A169" s="323" t="s">
        <v>347</v>
      </c>
      <c r="B169" s="331"/>
      <c r="C169" s="331"/>
      <c r="D169" s="331"/>
      <c r="E169" s="331"/>
      <c r="F169" s="331"/>
      <c r="G169" s="331"/>
      <c r="H169" s="357"/>
      <c r="I169" s="612" t="s">
        <v>19</v>
      </c>
      <c r="J169" s="613"/>
      <c r="K169" s="629">
        <v>3.7</v>
      </c>
      <c r="L169" s="630"/>
      <c r="M169" s="291">
        <f>K169*12*I165</f>
        <v>16143.840000000004</v>
      </c>
    </row>
    <row r="170" spans="1:13">
      <c r="A170" s="301" t="s">
        <v>338</v>
      </c>
      <c r="B170" s="355"/>
      <c r="C170" s="355"/>
      <c r="D170" s="355"/>
      <c r="E170" s="355"/>
      <c r="F170" s="355"/>
      <c r="G170" s="355"/>
      <c r="H170" s="356"/>
      <c r="I170" s="590" t="s">
        <v>328</v>
      </c>
      <c r="J170" s="591"/>
      <c r="K170" s="327"/>
      <c r="L170" s="292"/>
      <c r="M170" s="291"/>
    </row>
    <row r="171" spans="1:13">
      <c r="A171" s="323" t="s">
        <v>337</v>
      </c>
      <c r="B171" s="331"/>
      <c r="C171" s="331"/>
      <c r="D171" s="331"/>
      <c r="E171" s="331"/>
      <c r="F171" s="331"/>
      <c r="G171" s="331"/>
      <c r="H171" s="357"/>
      <c r="I171" s="596"/>
      <c r="J171" s="597"/>
      <c r="K171" s="327"/>
      <c r="L171" s="292"/>
      <c r="M171" s="291"/>
    </row>
    <row r="172" spans="1:13">
      <c r="A172" s="323" t="s">
        <v>346</v>
      </c>
      <c r="B172" s="331"/>
      <c r="C172" s="331"/>
      <c r="D172" s="331"/>
      <c r="E172" s="331"/>
      <c r="F172" s="331"/>
      <c r="G172" s="331"/>
      <c r="H172" s="357"/>
      <c r="I172" s="608" t="s">
        <v>35</v>
      </c>
      <c r="J172" s="609"/>
      <c r="K172" s="625">
        <v>2.4700000000000002</v>
      </c>
      <c r="L172" s="626"/>
      <c r="M172" s="291">
        <f>K172*12*I165</f>
        <v>10777.104000000001</v>
      </c>
    </row>
    <row r="173" spans="1:13" ht="15.75">
      <c r="A173" s="320" t="s">
        <v>345</v>
      </c>
      <c r="B173" s="354"/>
      <c r="C173" s="354"/>
      <c r="D173" s="354"/>
      <c r="E173" s="354"/>
      <c r="F173" s="354"/>
      <c r="G173" s="354"/>
      <c r="H173" s="353"/>
      <c r="I173" s="590" t="s">
        <v>328</v>
      </c>
      <c r="J173" s="591"/>
      <c r="K173" s="370"/>
      <c r="L173" s="369"/>
      <c r="M173" s="291"/>
    </row>
    <row r="174" spans="1:13">
      <c r="A174" s="313" t="s">
        <v>344</v>
      </c>
      <c r="B174" s="328"/>
      <c r="C174" s="328"/>
      <c r="D174" s="328"/>
      <c r="E174" s="328"/>
      <c r="F174" s="328"/>
      <c r="G174" s="328"/>
      <c r="H174" s="368"/>
      <c r="I174" s="598"/>
      <c r="J174" s="599"/>
      <c r="K174" s="352"/>
      <c r="L174" s="292"/>
      <c r="M174" s="291"/>
    </row>
    <row r="175" spans="1:13" ht="15.75" thickBot="1">
      <c r="A175" s="323" t="s">
        <v>343</v>
      </c>
      <c r="B175" s="322"/>
      <c r="C175" s="322"/>
      <c r="D175" s="322"/>
      <c r="E175" s="322"/>
      <c r="F175" s="322"/>
      <c r="G175" s="322"/>
      <c r="H175" s="321"/>
      <c r="I175" s="334"/>
      <c r="J175" s="333"/>
      <c r="K175" s="638"/>
      <c r="L175" s="639"/>
      <c r="M175" s="291"/>
    </row>
    <row r="176" spans="1:13">
      <c r="A176" s="367" t="s">
        <v>342</v>
      </c>
      <c r="B176" s="366"/>
      <c r="C176" s="366"/>
      <c r="D176" s="366"/>
      <c r="E176" s="366"/>
      <c r="F176" s="366"/>
      <c r="G176" s="366"/>
      <c r="H176" s="365"/>
      <c r="I176" s="341"/>
      <c r="J176" s="364"/>
      <c r="K176" s="627">
        <f>K178+K183+K186</f>
        <v>5.05</v>
      </c>
      <c r="L176" s="628"/>
      <c r="M176" s="286">
        <f>K176*12*I165</f>
        <v>22034.16</v>
      </c>
    </row>
    <row r="177" spans="1:13" ht="15.75" thickBot="1">
      <c r="A177" s="363" t="s">
        <v>341</v>
      </c>
      <c r="B177" s="362"/>
      <c r="C177" s="362"/>
      <c r="D177" s="362"/>
      <c r="E177" s="362"/>
      <c r="F177" s="362"/>
      <c r="G177" s="362"/>
      <c r="H177" s="361"/>
      <c r="I177" s="336"/>
      <c r="J177" s="360"/>
      <c r="K177" s="281"/>
      <c r="L177" s="280"/>
      <c r="M177" s="279"/>
    </row>
    <row r="178" spans="1:13">
      <c r="A178" s="301" t="s">
        <v>340</v>
      </c>
      <c r="B178" s="300"/>
      <c r="C178" s="300"/>
      <c r="D178" s="300"/>
      <c r="E178" s="300"/>
      <c r="F178" s="300"/>
      <c r="G178" s="300"/>
      <c r="H178" s="298"/>
      <c r="I178" s="621" t="s">
        <v>19</v>
      </c>
      <c r="J178" s="622"/>
      <c r="K178" s="629">
        <v>2.5299999999999998</v>
      </c>
      <c r="L178" s="630"/>
      <c r="M178" s="291">
        <f>K178*12*I165</f>
        <v>11038.896000000001</v>
      </c>
    </row>
    <row r="179" spans="1:13">
      <c r="A179" s="323" t="s">
        <v>339</v>
      </c>
      <c r="B179" s="322"/>
      <c r="C179" s="322"/>
      <c r="D179" s="322"/>
      <c r="E179" s="322"/>
      <c r="F179" s="322"/>
      <c r="G179" s="322"/>
      <c r="H179" s="321"/>
      <c r="I179" s="404"/>
      <c r="J179" s="405"/>
      <c r="K179" s="327"/>
      <c r="L179" s="292"/>
      <c r="M179" s="291"/>
    </row>
    <row r="180" spans="1:13">
      <c r="A180" s="301" t="s">
        <v>338</v>
      </c>
      <c r="B180" s="355"/>
      <c r="C180" s="355"/>
      <c r="D180" s="355"/>
      <c r="E180" s="355"/>
      <c r="F180" s="355"/>
      <c r="G180" s="355"/>
      <c r="H180" s="356"/>
      <c r="I180" s="590" t="s">
        <v>328</v>
      </c>
      <c r="J180" s="591"/>
      <c r="K180" s="327"/>
      <c r="L180" s="292"/>
      <c r="M180" s="291"/>
    </row>
    <row r="181" spans="1:13">
      <c r="A181" s="323" t="s">
        <v>337</v>
      </c>
      <c r="B181" s="331"/>
      <c r="C181" s="331"/>
      <c r="D181" s="331"/>
      <c r="E181" s="331"/>
      <c r="F181" s="331"/>
      <c r="G181" s="331"/>
      <c r="H181" s="357"/>
      <c r="I181" s="596"/>
      <c r="J181" s="597"/>
      <c r="K181" s="327"/>
      <c r="L181" s="292"/>
      <c r="M181" s="291"/>
    </row>
    <row r="182" spans="1:13">
      <c r="A182" s="320" t="s">
        <v>336</v>
      </c>
      <c r="B182" s="354"/>
      <c r="C182" s="353"/>
      <c r="D182" s="355"/>
      <c r="E182" s="355"/>
      <c r="F182" s="355"/>
      <c r="G182" s="355"/>
      <c r="H182" s="356"/>
      <c r="I182" s="608" t="s">
        <v>328</v>
      </c>
      <c r="J182" s="609"/>
      <c r="K182" s="327"/>
      <c r="L182" s="292"/>
      <c r="M182" s="291"/>
    </row>
    <row r="183" spans="1:13">
      <c r="A183" s="301" t="s">
        <v>335</v>
      </c>
      <c r="B183" s="355"/>
      <c r="C183" s="355"/>
      <c r="D183" s="354"/>
      <c r="E183" s="354"/>
      <c r="F183" s="354"/>
      <c r="G183" s="354"/>
      <c r="H183" s="353"/>
      <c r="I183" s="608" t="s">
        <v>35</v>
      </c>
      <c r="J183" s="609"/>
      <c r="K183" s="625">
        <v>1.1200000000000001</v>
      </c>
      <c r="L183" s="626"/>
      <c r="M183" s="291">
        <f>K183*12*I165</f>
        <v>4886.7840000000006</v>
      </c>
    </row>
    <row r="184" spans="1:13">
      <c r="A184" s="313" t="s">
        <v>334</v>
      </c>
      <c r="B184" s="312"/>
      <c r="C184" s="312"/>
      <c r="D184" s="312"/>
      <c r="E184" s="312"/>
      <c r="F184" s="312"/>
      <c r="G184" s="312"/>
      <c r="H184" s="311"/>
      <c r="I184" s="590" t="s">
        <v>333</v>
      </c>
      <c r="J184" s="591"/>
      <c r="K184" s="327"/>
      <c r="L184" s="292"/>
      <c r="M184" s="291"/>
    </row>
    <row r="185" spans="1:13">
      <c r="A185" s="323"/>
      <c r="B185" s="322"/>
      <c r="C185" s="322"/>
      <c r="D185" s="322"/>
      <c r="E185" s="322"/>
      <c r="F185" s="322"/>
      <c r="G185" s="322"/>
      <c r="H185" s="321"/>
      <c r="I185" s="334" t="s">
        <v>332</v>
      </c>
      <c r="J185" s="333"/>
      <c r="K185" s="352"/>
      <c r="L185" s="292"/>
      <c r="M185" s="291"/>
    </row>
    <row r="186" spans="1:13">
      <c r="A186" s="313" t="s">
        <v>331</v>
      </c>
      <c r="B186" s="312"/>
      <c r="C186" s="312"/>
      <c r="D186" s="312"/>
      <c r="E186" s="312"/>
      <c r="F186" s="312"/>
      <c r="G186" s="312"/>
      <c r="H186" s="311"/>
      <c r="I186" s="590" t="s">
        <v>35</v>
      </c>
      <c r="J186" s="591"/>
      <c r="K186" s="625">
        <v>1.4</v>
      </c>
      <c r="L186" s="626"/>
      <c r="M186" s="291">
        <f>K186*12*I165</f>
        <v>6108.48</v>
      </c>
    </row>
    <row r="187" spans="1:13">
      <c r="A187" s="323" t="s">
        <v>330</v>
      </c>
      <c r="B187" s="322"/>
      <c r="C187" s="322"/>
      <c r="D187" s="322"/>
      <c r="E187" s="322"/>
      <c r="F187" s="322"/>
      <c r="G187" s="322"/>
      <c r="H187" s="321"/>
      <c r="I187" s="334"/>
      <c r="J187" s="333"/>
      <c r="K187" s="327"/>
      <c r="L187" s="292"/>
      <c r="M187" s="291"/>
    </row>
    <row r="188" spans="1:13">
      <c r="A188" s="313" t="s">
        <v>329</v>
      </c>
      <c r="B188" s="312"/>
      <c r="C188" s="312"/>
      <c r="D188" s="312"/>
      <c r="E188" s="312"/>
      <c r="F188" s="312"/>
      <c r="G188" s="312"/>
      <c r="H188" s="311"/>
      <c r="I188" s="608" t="s">
        <v>328</v>
      </c>
      <c r="J188" s="609"/>
      <c r="K188" s="327"/>
      <c r="L188" s="292"/>
      <c r="M188" s="291"/>
    </row>
    <row r="189" spans="1:13">
      <c r="A189" s="313" t="s">
        <v>327</v>
      </c>
      <c r="B189" s="312"/>
      <c r="C189" s="312"/>
      <c r="D189" s="312"/>
      <c r="E189" s="312"/>
      <c r="F189" s="312"/>
      <c r="G189" s="312"/>
      <c r="H189" s="311"/>
      <c r="I189" s="590" t="s">
        <v>326</v>
      </c>
      <c r="J189" s="591"/>
      <c r="K189" s="351"/>
      <c r="L189" s="350"/>
      <c r="M189" s="349"/>
    </row>
    <row r="190" spans="1:13" ht="15.75" thickBot="1">
      <c r="A190" s="323"/>
      <c r="B190" s="322"/>
      <c r="C190" s="322"/>
      <c r="D190" s="322"/>
      <c r="E190" s="322"/>
      <c r="F190" s="322"/>
      <c r="G190" s="322"/>
      <c r="H190" s="321"/>
      <c r="I190" s="606" t="s">
        <v>325</v>
      </c>
      <c r="J190" s="607"/>
      <c r="K190" s="348"/>
      <c r="L190" s="347"/>
      <c r="M190" s="346"/>
    </row>
    <row r="191" spans="1:13">
      <c r="A191" s="345" t="s">
        <v>324</v>
      </c>
      <c r="B191" s="344"/>
      <c r="C191" s="344"/>
      <c r="D191" s="344"/>
      <c r="E191" s="344"/>
      <c r="F191" s="344"/>
      <c r="G191" s="343"/>
      <c r="H191" s="342"/>
      <c r="I191" s="341"/>
      <c r="J191" s="340"/>
      <c r="K191" s="648">
        <f>K193+K200+K208+K212+K213+K217</f>
        <v>30.22</v>
      </c>
      <c r="L191" s="673"/>
      <c r="M191" s="286">
        <f>M193+M200+M208+M212+M213+M217</f>
        <v>131855.90400000001</v>
      </c>
    </row>
    <row r="192" spans="1:13" ht="15.75" thickBot="1">
      <c r="A192" s="339"/>
      <c r="B192" s="338"/>
      <c r="C192" s="338"/>
      <c r="D192" s="338"/>
      <c r="E192" s="338"/>
      <c r="F192" s="338"/>
      <c r="G192" s="338"/>
      <c r="H192" s="337"/>
      <c r="I192" s="336"/>
      <c r="J192" s="282"/>
      <c r="K192" s="281"/>
      <c r="L192" s="280"/>
      <c r="M192" s="279"/>
    </row>
    <row r="193" spans="1:13" ht="15.75" thickBot="1">
      <c r="A193" s="603" t="s">
        <v>323</v>
      </c>
      <c r="B193" s="604"/>
      <c r="C193" s="604"/>
      <c r="D193" s="604"/>
      <c r="E193" s="604"/>
      <c r="F193" s="604"/>
      <c r="G193" s="604"/>
      <c r="H193" s="605"/>
      <c r="I193" s="305"/>
      <c r="J193" s="304"/>
      <c r="K193" s="646">
        <f>K194+K195+K196+K198+K199</f>
        <v>2.3299999999999996</v>
      </c>
      <c r="L193" s="647"/>
      <c r="M193" s="303">
        <f>K193*12*I165</f>
        <v>10166.255999999998</v>
      </c>
    </row>
    <row r="194" spans="1:13">
      <c r="A194" s="323" t="s">
        <v>322</v>
      </c>
      <c r="B194" s="322"/>
      <c r="C194" s="322"/>
      <c r="D194" s="322"/>
      <c r="E194" s="322"/>
      <c r="F194" s="322"/>
      <c r="G194" s="322"/>
      <c r="H194" s="321"/>
      <c r="I194" s="612" t="s">
        <v>321</v>
      </c>
      <c r="J194" s="613"/>
      <c r="K194" s="629">
        <v>0.63</v>
      </c>
      <c r="L194" s="630"/>
      <c r="M194" s="291">
        <f>K194*12*I165</f>
        <v>2748.8160000000003</v>
      </c>
    </row>
    <row r="195" spans="1:13">
      <c r="A195" s="320" t="s">
        <v>320</v>
      </c>
      <c r="B195" s="319"/>
      <c r="C195" s="319"/>
      <c r="D195" s="319"/>
      <c r="E195" s="319"/>
      <c r="F195" s="319"/>
      <c r="G195" s="319"/>
      <c r="H195" s="318"/>
      <c r="I195" s="608" t="s">
        <v>57</v>
      </c>
      <c r="J195" s="609"/>
      <c r="K195" s="625">
        <v>1.48</v>
      </c>
      <c r="L195" s="626"/>
      <c r="M195" s="291">
        <f>K195*12*I165</f>
        <v>6457.5360000000001</v>
      </c>
    </row>
    <row r="196" spans="1:13">
      <c r="A196" s="313" t="s">
        <v>319</v>
      </c>
      <c r="B196" s="312"/>
      <c r="C196" s="312"/>
      <c r="D196" s="312"/>
      <c r="E196" s="312"/>
      <c r="F196" s="312"/>
      <c r="G196" s="312"/>
      <c r="H196" s="311"/>
      <c r="I196" s="590" t="s">
        <v>35</v>
      </c>
      <c r="J196" s="591"/>
      <c r="K196" s="625">
        <v>0.17</v>
      </c>
      <c r="L196" s="626"/>
      <c r="M196" s="291">
        <f>K196*12*I165</f>
        <v>741.74400000000003</v>
      </c>
    </row>
    <row r="197" spans="1:13">
      <c r="A197" s="335" t="s">
        <v>318</v>
      </c>
      <c r="B197" s="331"/>
      <c r="C197" s="331"/>
      <c r="D197" s="331"/>
      <c r="E197" s="322"/>
      <c r="F197" s="322"/>
      <c r="G197" s="322"/>
      <c r="H197" s="321"/>
      <c r="I197" s="334"/>
      <c r="J197" s="333"/>
      <c r="K197" s="293"/>
      <c r="L197" s="292"/>
      <c r="M197" s="291"/>
    </row>
    <row r="198" spans="1:13">
      <c r="A198" s="320" t="s">
        <v>317</v>
      </c>
      <c r="B198" s="319"/>
      <c r="C198" s="319"/>
      <c r="D198" s="319"/>
      <c r="E198" s="319"/>
      <c r="F198" s="319"/>
      <c r="G198" s="319"/>
      <c r="H198" s="318"/>
      <c r="I198" s="608" t="s">
        <v>19</v>
      </c>
      <c r="J198" s="609"/>
      <c r="K198" s="625">
        <v>0.05</v>
      </c>
      <c r="L198" s="626"/>
      <c r="M198" s="291">
        <f>K198*12*I165</f>
        <v>218.16000000000005</v>
      </c>
    </row>
    <row r="199" spans="1:13" ht="15.75" thickBot="1">
      <c r="A199" s="313" t="s">
        <v>316</v>
      </c>
      <c r="B199" s="312"/>
      <c r="C199" s="312"/>
      <c r="D199" s="312"/>
      <c r="E199" s="312"/>
      <c r="F199" s="312"/>
      <c r="G199" s="312"/>
      <c r="H199" s="311"/>
      <c r="I199" s="614" t="s">
        <v>19</v>
      </c>
      <c r="J199" s="615"/>
      <c r="K199" s="650"/>
      <c r="L199" s="651"/>
      <c r="M199" s="291"/>
    </row>
    <row r="200" spans="1:13" ht="15.75" thickBot="1">
      <c r="A200" s="654" t="s">
        <v>315</v>
      </c>
      <c r="B200" s="655"/>
      <c r="C200" s="655"/>
      <c r="D200" s="655"/>
      <c r="E200" s="655"/>
      <c r="F200" s="655"/>
      <c r="G200" s="655"/>
      <c r="H200" s="656"/>
      <c r="I200" s="305"/>
      <c r="J200" s="304"/>
      <c r="K200" s="642">
        <f>K201+K202+K204+K205+K206+K207</f>
        <v>1.35</v>
      </c>
      <c r="L200" s="643"/>
      <c r="M200" s="303">
        <f>K200*12*I165</f>
        <v>5890.3200000000015</v>
      </c>
    </row>
    <row r="201" spans="1:13">
      <c r="A201" s="332" t="s">
        <v>314</v>
      </c>
      <c r="B201" s="331"/>
      <c r="C201" s="331"/>
      <c r="D201" s="331"/>
      <c r="E201" s="331"/>
      <c r="F201" s="322"/>
      <c r="G201" s="322"/>
      <c r="H201" s="321"/>
      <c r="I201" s="330"/>
      <c r="J201" s="294"/>
      <c r="K201" s="629">
        <v>0.08</v>
      </c>
      <c r="L201" s="630"/>
      <c r="M201" s="291">
        <f>K201*12*I165</f>
        <v>349.05599999999998</v>
      </c>
    </row>
    <row r="202" spans="1:13">
      <c r="A202" s="329" t="s">
        <v>313</v>
      </c>
      <c r="B202" s="328"/>
      <c r="C202" s="328"/>
      <c r="D202" s="328"/>
      <c r="E202" s="328"/>
      <c r="F202" s="312"/>
      <c r="G202" s="312"/>
      <c r="H202" s="311"/>
      <c r="I202" s="598" t="s">
        <v>312</v>
      </c>
      <c r="J202" s="599"/>
      <c r="K202" s="625">
        <v>0.65</v>
      </c>
      <c r="L202" s="626"/>
      <c r="M202" s="291">
        <f>K202*12*I165</f>
        <v>2836.0800000000004</v>
      </c>
    </row>
    <row r="203" spans="1:13">
      <c r="A203" s="323" t="s">
        <v>311</v>
      </c>
      <c r="B203" s="322"/>
      <c r="C203" s="322"/>
      <c r="D203" s="322"/>
      <c r="E203" s="322"/>
      <c r="F203" s="322"/>
      <c r="G203" s="322"/>
      <c r="H203" s="321"/>
      <c r="I203" s="596" t="s">
        <v>310</v>
      </c>
      <c r="J203" s="597"/>
      <c r="K203" s="327"/>
      <c r="L203" s="292"/>
      <c r="M203" s="291"/>
    </row>
    <row r="204" spans="1:13">
      <c r="A204" s="320" t="s">
        <v>309</v>
      </c>
      <c r="B204" s="319"/>
      <c r="C204" s="319"/>
      <c r="D204" s="319"/>
      <c r="E204" s="319"/>
      <c r="F204" s="319"/>
      <c r="G204" s="319"/>
      <c r="H204" s="318"/>
      <c r="I204" s="608" t="s">
        <v>308</v>
      </c>
      <c r="J204" s="609"/>
      <c r="K204" s="625">
        <v>0.4</v>
      </c>
      <c r="L204" s="626"/>
      <c r="M204" s="291">
        <f>K204*12*I165</f>
        <v>1745.2800000000004</v>
      </c>
    </row>
    <row r="205" spans="1:13">
      <c r="A205" s="320" t="s">
        <v>307</v>
      </c>
      <c r="B205" s="319"/>
      <c r="C205" s="319"/>
      <c r="D205" s="319"/>
      <c r="E205" s="319"/>
      <c r="F205" s="319"/>
      <c r="G205" s="319"/>
      <c r="H205" s="318"/>
      <c r="I205" s="608" t="s">
        <v>306</v>
      </c>
      <c r="J205" s="609"/>
      <c r="K205" s="625">
        <v>0.1</v>
      </c>
      <c r="L205" s="626"/>
      <c r="M205" s="291">
        <f>K205*12*I165</f>
        <v>436.32000000000011</v>
      </c>
    </row>
    <row r="206" spans="1:13">
      <c r="A206" s="313" t="s">
        <v>299</v>
      </c>
      <c r="B206" s="312"/>
      <c r="C206" s="312"/>
      <c r="D206" s="312"/>
      <c r="E206" s="312"/>
      <c r="F206" s="312"/>
      <c r="G206" s="312"/>
      <c r="H206" s="311"/>
      <c r="I206" s="608" t="s">
        <v>298</v>
      </c>
      <c r="J206" s="609"/>
      <c r="K206" s="636">
        <v>0.05</v>
      </c>
      <c r="L206" s="637"/>
      <c r="M206" s="291">
        <f>K206*12*I165</f>
        <v>218.16000000000005</v>
      </c>
    </row>
    <row r="207" spans="1:13" ht="15.75" thickBot="1">
      <c r="A207" s="313" t="s">
        <v>305</v>
      </c>
      <c r="B207" s="312"/>
      <c r="C207" s="312"/>
      <c r="D207" s="312"/>
      <c r="E207" s="312"/>
      <c r="F207" s="312"/>
      <c r="G207" s="312"/>
      <c r="H207" s="311"/>
      <c r="I207" s="614" t="s">
        <v>88</v>
      </c>
      <c r="J207" s="615"/>
      <c r="K207" s="638">
        <v>7.0000000000000007E-2</v>
      </c>
      <c r="L207" s="639"/>
      <c r="M207" s="326">
        <f>K207*12*I165</f>
        <v>305.42400000000004</v>
      </c>
    </row>
    <row r="208" spans="1:13" ht="15.75" thickBot="1">
      <c r="A208" s="654" t="s">
        <v>304</v>
      </c>
      <c r="B208" s="655"/>
      <c r="C208" s="655"/>
      <c r="D208" s="655"/>
      <c r="E208" s="655"/>
      <c r="F208" s="655"/>
      <c r="G208" s="655"/>
      <c r="H208" s="656"/>
      <c r="I208" s="325"/>
      <c r="J208" s="324"/>
      <c r="K208" s="649">
        <f>K209+K210+K211</f>
        <v>0.88</v>
      </c>
      <c r="L208" s="643"/>
      <c r="M208" s="303">
        <f>K208*12*I165</f>
        <v>3839.6160000000004</v>
      </c>
    </row>
    <row r="209" spans="1:13">
      <c r="A209" s="323" t="s">
        <v>303</v>
      </c>
      <c r="B209" s="322"/>
      <c r="C209" s="322"/>
      <c r="D209" s="322"/>
      <c r="E209" s="322"/>
      <c r="F209" s="322"/>
      <c r="G209" s="322"/>
      <c r="H209" s="321"/>
      <c r="I209" s="612" t="s">
        <v>302</v>
      </c>
      <c r="J209" s="613"/>
      <c r="K209" s="644">
        <v>0.42</v>
      </c>
      <c r="L209" s="645"/>
      <c r="M209" s="291">
        <f>K209*12*I165</f>
        <v>1832.5440000000001</v>
      </c>
    </row>
    <row r="210" spans="1:13">
      <c r="A210" s="320" t="s">
        <v>301</v>
      </c>
      <c r="B210" s="319"/>
      <c r="C210" s="319"/>
      <c r="D210" s="319"/>
      <c r="E210" s="319"/>
      <c r="F210" s="319"/>
      <c r="G210" s="319"/>
      <c r="H210" s="318"/>
      <c r="I210" s="317" t="s">
        <v>300</v>
      </c>
      <c r="J210" s="316"/>
      <c r="K210" s="636">
        <v>0.37</v>
      </c>
      <c r="L210" s="637"/>
      <c r="M210" s="291">
        <f>K210*12*I165</f>
        <v>1614.384</v>
      </c>
    </row>
    <row r="211" spans="1:13" ht="15.75" thickBot="1">
      <c r="A211" s="313" t="s">
        <v>299</v>
      </c>
      <c r="B211" s="312"/>
      <c r="C211" s="312"/>
      <c r="D211" s="312"/>
      <c r="E211" s="312"/>
      <c r="F211" s="312"/>
      <c r="G211" s="312"/>
      <c r="H211" s="311"/>
      <c r="I211" s="614" t="s">
        <v>298</v>
      </c>
      <c r="J211" s="615"/>
      <c r="K211" s="638">
        <v>0.09</v>
      </c>
      <c r="L211" s="639"/>
      <c r="M211" s="291">
        <f>K211*12*I165</f>
        <v>392.68800000000005</v>
      </c>
    </row>
    <row r="212" spans="1:13" ht="15.75" thickBot="1">
      <c r="A212" s="309" t="s">
        <v>297</v>
      </c>
      <c r="B212" s="308"/>
      <c r="C212" s="308"/>
      <c r="D212" s="308"/>
      <c r="E212" s="308"/>
      <c r="F212" s="308"/>
      <c r="G212" s="308"/>
      <c r="H212" s="307"/>
      <c r="I212" s="619" t="s">
        <v>296</v>
      </c>
      <c r="J212" s="620"/>
      <c r="K212" s="640">
        <v>24.01</v>
      </c>
      <c r="L212" s="641"/>
      <c r="M212" s="303">
        <f>K212*12*I165</f>
        <v>104760.43200000002</v>
      </c>
    </row>
    <row r="213" spans="1:13" ht="15.75" thickBot="1">
      <c r="A213" s="603" t="s">
        <v>295</v>
      </c>
      <c r="B213" s="604"/>
      <c r="C213" s="604"/>
      <c r="D213" s="604"/>
      <c r="E213" s="604"/>
      <c r="F213" s="604"/>
      <c r="G213" s="604"/>
      <c r="H213" s="605"/>
      <c r="I213" s="305"/>
      <c r="J213" s="304"/>
      <c r="K213" s="642">
        <v>1.58</v>
      </c>
      <c r="L213" s="643"/>
      <c r="M213" s="303">
        <f>K213*12*I165</f>
        <v>6893.8560000000007</v>
      </c>
    </row>
    <row r="214" spans="1:13">
      <c r="A214" s="301" t="s">
        <v>294</v>
      </c>
      <c r="B214" s="300"/>
      <c r="C214" s="300"/>
      <c r="D214" s="300"/>
      <c r="E214" s="300"/>
      <c r="F214" s="300"/>
      <c r="G214" s="300"/>
      <c r="H214" s="298"/>
      <c r="I214" s="621" t="s">
        <v>293</v>
      </c>
      <c r="J214" s="622"/>
      <c r="K214" s="297"/>
      <c r="L214" s="403"/>
      <c r="M214" s="291"/>
    </row>
    <row r="215" spans="1:13">
      <c r="A215" s="301" t="s">
        <v>292</v>
      </c>
      <c r="B215" s="300"/>
      <c r="C215" s="300"/>
      <c r="D215" s="300"/>
      <c r="E215" s="300"/>
      <c r="F215" s="300"/>
      <c r="G215" s="300"/>
      <c r="H215" s="298"/>
      <c r="I215" s="295"/>
      <c r="J215" s="294"/>
      <c r="K215" s="297"/>
      <c r="L215" s="403"/>
      <c r="M215" s="291"/>
    </row>
    <row r="216" spans="1:13" ht="15.75" thickBot="1">
      <c r="A216" s="301" t="s">
        <v>291</v>
      </c>
      <c r="B216" s="300"/>
      <c r="C216" s="300"/>
      <c r="D216" s="300"/>
      <c r="E216" s="300"/>
      <c r="F216" s="300"/>
      <c r="G216" s="300"/>
      <c r="H216" s="298"/>
      <c r="I216" s="310"/>
      <c r="J216" s="294"/>
      <c r="K216" s="297"/>
      <c r="L216" s="403"/>
      <c r="M216" s="291"/>
    </row>
    <row r="217" spans="1:13" ht="15.75" thickBot="1">
      <c r="A217" s="309" t="s">
        <v>290</v>
      </c>
      <c r="B217" s="308"/>
      <c r="C217" s="308"/>
      <c r="D217" s="308"/>
      <c r="E217" s="308"/>
      <c r="F217" s="308"/>
      <c r="G217" s="308"/>
      <c r="H217" s="307"/>
      <c r="I217" s="305"/>
      <c r="J217" s="304"/>
      <c r="K217" s="642">
        <v>7.0000000000000007E-2</v>
      </c>
      <c r="L217" s="643"/>
      <c r="M217" s="303">
        <f>K217*12*I165</f>
        <v>305.42400000000004</v>
      </c>
    </row>
    <row r="218" spans="1:13">
      <c r="A218" s="301" t="s">
        <v>289</v>
      </c>
      <c r="B218" s="300"/>
      <c r="C218" s="300"/>
      <c r="D218" s="300"/>
      <c r="E218" s="300"/>
      <c r="F218" s="300"/>
      <c r="G218" s="300"/>
      <c r="H218" s="298"/>
      <c r="I218" s="621" t="s">
        <v>19</v>
      </c>
      <c r="J218" s="622"/>
      <c r="K218" s="402"/>
      <c r="L218" s="403"/>
      <c r="M218" s="291"/>
    </row>
    <row r="219" spans="1:13" ht="15.75" thickBot="1">
      <c r="A219" s="301" t="s">
        <v>288</v>
      </c>
      <c r="B219" s="300"/>
      <c r="C219" s="300"/>
      <c r="D219" s="300"/>
      <c r="E219" s="300"/>
      <c r="F219" s="300"/>
      <c r="G219" s="300"/>
      <c r="H219" s="298"/>
      <c r="I219" s="295"/>
      <c r="J219" s="294"/>
      <c r="K219" s="402"/>
      <c r="L219" s="403"/>
      <c r="M219" s="291"/>
    </row>
    <row r="220" spans="1:13" ht="15.75" thickBot="1">
      <c r="A220" s="603" t="s">
        <v>287</v>
      </c>
      <c r="B220" s="604"/>
      <c r="C220" s="604"/>
      <c r="D220" s="604"/>
      <c r="E220" s="604"/>
      <c r="F220" s="604"/>
      <c r="G220" s="604"/>
      <c r="H220" s="605"/>
      <c r="I220" s="305"/>
      <c r="J220" s="304"/>
      <c r="K220" s="642">
        <v>6</v>
      </c>
      <c r="L220" s="643"/>
      <c r="M220" s="303">
        <f>K220*12*I165</f>
        <v>26179.200000000001</v>
      </c>
    </row>
    <row r="221" spans="1:13">
      <c r="A221" s="301" t="s">
        <v>286</v>
      </c>
      <c r="B221" s="299"/>
      <c r="C221" s="299"/>
      <c r="D221" s="299"/>
      <c r="E221" s="299"/>
      <c r="F221" s="300"/>
      <c r="G221" s="299"/>
      <c r="H221" s="298"/>
      <c r="I221" s="621" t="s">
        <v>285</v>
      </c>
      <c r="J221" s="622"/>
      <c r="K221" s="297"/>
      <c r="L221" s="403"/>
      <c r="M221" s="291"/>
    </row>
    <row r="222" spans="1:13">
      <c r="A222" s="301" t="s">
        <v>284</v>
      </c>
      <c r="B222" s="299"/>
      <c r="C222" s="299"/>
      <c r="D222" s="299"/>
      <c r="E222" s="299"/>
      <c r="F222" s="300"/>
      <c r="G222" s="299"/>
      <c r="H222" s="298"/>
      <c r="I222" s="598" t="s">
        <v>283</v>
      </c>
      <c r="J222" s="599"/>
      <c r="K222" s="297"/>
      <c r="L222" s="403"/>
      <c r="M222" s="291"/>
    </row>
    <row r="223" spans="1:13">
      <c r="A223" s="301" t="s">
        <v>282</v>
      </c>
      <c r="B223" s="299"/>
      <c r="C223" s="299"/>
      <c r="D223" s="299"/>
      <c r="E223" s="299"/>
      <c r="F223" s="300"/>
      <c r="G223" s="299"/>
      <c r="H223" s="298"/>
      <c r="I223" s="598" t="s">
        <v>281</v>
      </c>
      <c r="J223" s="599"/>
      <c r="K223" s="297"/>
      <c r="L223" s="403"/>
      <c r="M223" s="291"/>
    </row>
    <row r="224" spans="1:13">
      <c r="A224" s="301" t="s">
        <v>280</v>
      </c>
      <c r="B224" s="299"/>
      <c r="C224" s="299"/>
      <c r="D224" s="299"/>
      <c r="E224" s="299"/>
      <c r="F224" s="300"/>
      <c r="G224" s="299"/>
      <c r="H224" s="298"/>
      <c r="I224" s="598" t="s">
        <v>279</v>
      </c>
      <c r="J224" s="599"/>
      <c r="K224" s="297"/>
      <c r="L224" s="403"/>
      <c r="M224" s="291"/>
    </row>
    <row r="225" spans="1:13">
      <c r="A225" s="301" t="s">
        <v>278</v>
      </c>
      <c r="B225" s="299"/>
      <c r="C225" s="299"/>
      <c r="D225" s="299"/>
      <c r="E225" s="299"/>
      <c r="F225" s="300"/>
      <c r="G225" s="299"/>
      <c r="H225" s="298"/>
      <c r="I225" s="598" t="s">
        <v>277</v>
      </c>
      <c r="J225" s="599"/>
      <c r="K225" s="297"/>
      <c r="L225" s="403"/>
      <c r="M225" s="291"/>
    </row>
    <row r="226" spans="1:13">
      <c r="A226" s="301" t="s">
        <v>276</v>
      </c>
      <c r="B226" s="299"/>
      <c r="C226" s="299"/>
      <c r="D226" s="299"/>
      <c r="E226" s="299"/>
      <c r="F226" s="300"/>
      <c r="G226" s="299"/>
      <c r="H226" s="298"/>
      <c r="I226" s="295"/>
      <c r="J226" s="294"/>
      <c r="K226" s="297"/>
      <c r="L226" s="302"/>
      <c r="M226" s="291"/>
    </row>
    <row r="227" spans="1:13">
      <c r="A227" s="301" t="s">
        <v>275</v>
      </c>
      <c r="B227" s="299"/>
      <c r="C227" s="299"/>
      <c r="D227" s="299"/>
      <c r="E227" s="299"/>
      <c r="F227" s="300"/>
      <c r="G227" s="299"/>
      <c r="H227" s="298"/>
      <c r="I227" s="295"/>
      <c r="J227" s="294"/>
      <c r="K227" s="297"/>
      <c r="L227" s="403"/>
      <c r="M227" s="291"/>
    </row>
    <row r="228" spans="1:13">
      <c r="A228" s="301" t="s">
        <v>274</v>
      </c>
      <c r="B228" s="299"/>
      <c r="C228" s="299"/>
      <c r="D228" s="299"/>
      <c r="E228" s="299"/>
      <c r="F228" s="300"/>
      <c r="G228" s="299"/>
      <c r="H228" s="298"/>
      <c r="I228" s="295"/>
      <c r="J228" s="294"/>
      <c r="K228" s="297"/>
      <c r="L228" s="403"/>
      <c r="M228" s="291"/>
    </row>
    <row r="229" spans="1:13">
      <c r="A229" s="301" t="s">
        <v>273</v>
      </c>
      <c r="B229" s="299"/>
      <c r="C229" s="299"/>
      <c r="D229" s="299"/>
      <c r="E229" s="299"/>
      <c r="F229" s="300"/>
      <c r="G229" s="299"/>
      <c r="H229" s="298"/>
      <c r="I229" s="295"/>
      <c r="J229" s="294"/>
      <c r="K229" s="297"/>
      <c r="L229" s="403"/>
      <c r="M229" s="291"/>
    </row>
    <row r="230" spans="1:13">
      <c r="A230" s="301" t="s">
        <v>272</v>
      </c>
      <c r="B230" s="299"/>
      <c r="C230" s="299"/>
      <c r="D230" s="299"/>
      <c r="E230" s="299"/>
      <c r="F230" s="300"/>
      <c r="G230" s="299"/>
      <c r="H230" s="298"/>
      <c r="I230" s="295"/>
      <c r="J230" s="294"/>
      <c r="K230" s="297"/>
      <c r="L230" s="403"/>
      <c r="M230" s="291"/>
    </row>
    <row r="231" spans="1:13" ht="15.75" thickBot="1">
      <c r="A231" s="669" t="s">
        <v>271</v>
      </c>
      <c r="B231" s="670"/>
      <c r="C231" s="670"/>
      <c r="D231" s="670"/>
      <c r="E231" s="670"/>
      <c r="F231" s="670"/>
      <c r="G231" s="670"/>
      <c r="H231" s="671"/>
      <c r="I231" s="295"/>
      <c r="J231" s="294"/>
      <c r="K231" s="293"/>
      <c r="L231" s="292"/>
      <c r="M231" s="291"/>
    </row>
    <row r="232" spans="1:13">
      <c r="A232" s="290" t="s">
        <v>270</v>
      </c>
      <c r="B232" s="289"/>
      <c r="C232" s="289"/>
      <c r="D232" s="289"/>
      <c r="E232" s="289"/>
      <c r="F232" s="289"/>
      <c r="G232" s="289"/>
      <c r="H232" s="289"/>
      <c r="I232" s="621" t="s">
        <v>55</v>
      </c>
      <c r="J232" s="622"/>
      <c r="K232" s="288"/>
      <c r="L232" s="287"/>
      <c r="M232" s="286"/>
    </row>
    <row r="233" spans="1:13" ht="15.75" thickBot="1">
      <c r="A233" s="285" t="s">
        <v>269</v>
      </c>
      <c r="B233" s="284"/>
      <c r="C233" s="284"/>
      <c r="D233" s="284"/>
      <c r="E233" s="284"/>
      <c r="F233" s="284"/>
      <c r="G233" s="284"/>
      <c r="H233" s="284"/>
      <c r="I233" s="283"/>
      <c r="J233" s="282"/>
      <c r="K233" s="281"/>
      <c r="L233" s="280"/>
      <c r="M233" s="279"/>
    </row>
    <row r="234" spans="1:13" ht="15.75" thickBot="1">
      <c r="A234" s="652" t="s">
        <v>268</v>
      </c>
      <c r="B234" s="653"/>
      <c r="C234" s="653"/>
      <c r="D234" s="653"/>
      <c r="E234" s="653"/>
      <c r="F234" s="653"/>
      <c r="G234" s="653"/>
      <c r="H234" s="672"/>
      <c r="I234" s="278"/>
      <c r="J234" s="277"/>
      <c r="K234" s="610">
        <f>K166+K176+K191+K220</f>
        <v>47.44</v>
      </c>
      <c r="L234" s="611"/>
      <c r="M234" s="276">
        <f>M166+M176+M191+M220</f>
        <v>206990.20800000001</v>
      </c>
    </row>
    <row r="236" spans="1:13" ht="15.75">
      <c r="A236" s="601" t="s">
        <v>0</v>
      </c>
      <c r="B236" s="601"/>
      <c r="C236" s="601"/>
      <c r="D236" s="601"/>
      <c r="E236" s="601"/>
      <c r="F236" s="601"/>
      <c r="G236" s="601"/>
      <c r="H236" s="601"/>
      <c r="I236" s="601"/>
      <c r="J236" s="601"/>
      <c r="K236" s="601"/>
      <c r="L236" s="601"/>
      <c r="M236" s="327"/>
    </row>
    <row r="237" spans="1:13" ht="15.75">
      <c r="A237" s="600" t="s">
        <v>353</v>
      </c>
      <c r="B237" s="600"/>
      <c r="C237" s="600"/>
      <c r="D237" s="600"/>
      <c r="E237" s="600"/>
      <c r="F237" s="600"/>
      <c r="G237" s="600"/>
      <c r="H237" s="600"/>
      <c r="I237" s="600"/>
      <c r="J237" s="600"/>
      <c r="K237" s="600"/>
      <c r="L237" s="600"/>
      <c r="M237" s="327"/>
    </row>
    <row r="238" spans="1:13" ht="15.75">
      <c r="A238" s="370"/>
      <c r="B238" s="370"/>
      <c r="C238" s="370"/>
      <c r="D238" s="370"/>
      <c r="E238" s="370"/>
      <c r="F238" s="370" t="s">
        <v>506</v>
      </c>
      <c r="G238" s="370"/>
      <c r="H238" s="370"/>
      <c r="I238" s="370"/>
      <c r="J238" s="370"/>
      <c r="K238" s="370"/>
      <c r="L238" s="370"/>
      <c r="M238" s="327"/>
    </row>
    <row r="239" spans="1:13">
      <c r="A239" s="329"/>
      <c r="B239" s="328"/>
      <c r="C239" s="602" t="s">
        <v>351</v>
      </c>
      <c r="D239" s="602"/>
      <c r="E239" s="602"/>
      <c r="F239" s="328"/>
      <c r="G239" s="328"/>
      <c r="H239" s="368"/>
      <c r="I239" s="590" t="s">
        <v>3</v>
      </c>
      <c r="J239" s="591"/>
      <c r="K239" s="592" t="s">
        <v>4</v>
      </c>
      <c r="L239" s="593"/>
      <c r="M239" s="382"/>
    </row>
    <row r="240" spans="1:13">
      <c r="A240" s="381"/>
      <c r="B240" s="355"/>
      <c r="C240" s="355"/>
      <c r="D240" s="355"/>
      <c r="E240" s="355"/>
      <c r="F240" s="355"/>
      <c r="G240" s="355"/>
      <c r="H240" s="356"/>
      <c r="I240" s="295"/>
      <c r="J240" s="294"/>
      <c r="K240" s="594" t="s">
        <v>5</v>
      </c>
      <c r="L240" s="595"/>
      <c r="M240" s="380" t="s">
        <v>6</v>
      </c>
    </row>
    <row r="241" spans="1:13">
      <c r="A241" s="381"/>
      <c r="B241" s="355"/>
      <c r="C241" s="355"/>
      <c r="D241" s="355"/>
      <c r="E241" s="355"/>
      <c r="F241" s="355"/>
      <c r="G241" s="355"/>
      <c r="H241" s="356"/>
      <c r="I241" s="598" t="s">
        <v>7</v>
      </c>
      <c r="J241" s="599"/>
      <c r="K241" s="623" t="s">
        <v>8</v>
      </c>
      <c r="L241" s="624"/>
      <c r="M241" s="380" t="s">
        <v>9</v>
      </c>
    </row>
    <row r="242" spans="1:13" ht="16.5" thickBot="1">
      <c r="A242" s="379"/>
      <c r="B242" s="351"/>
      <c r="C242" s="351"/>
      <c r="D242" s="351"/>
      <c r="E242" s="351"/>
      <c r="F242" s="351"/>
      <c r="G242" s="351"/>
      <c r="H242" s="350"/>
      <c r="I242" s="631">
        <v>367.5</v>
      </c>
      <c r="J242" s="632"/>
      <c r="K242" s="633"/>
      <c r="L242" s="634"/>
      <c r="M242" s="378"/>
    </row>
    <row r="243" spans="1:13">
      <c r="A243" s="367" t="s">
        <v>350</v>
      </c>
      <c r="B243" s="344"/>
      <c r="C243" s="344"/>
      <c r="D243" s="344"/>
      <c r="E243" s="344"/>
      <c r="F243" s="344"/>
      <c r="G243" s="344"/>
      <c r="H243" s="377"/>
      <c r="I243" s="341"/>
      <c r="J243" s="340"/>
      <c r="K243" s="635">
        <f>K246+K249</f>
        <v>6.17</v>
      </c>
      <c r="L243" s="628"/>
      <c r="M243" s="286">
        <f>K243*12*I242</f>
        <v>27209.699999999997</v>
      </c>
    </row>
    <row r="244" spans="1:13">
      <c r="A244" s="376" t="s">
        <v>349</v>
      </c>
      <c r="B244" s="375"/>
      <c r="C244" s="375"/>
      <c r="D244" s="375"/>
      <c r="E244" s="375"/>
      <c r="F244" s="375"/>
      <c r="G244" s="375"/>
      <c r="H244" s="374"/>
      <c r="I244" s="295"/>
      <c r="J244" s="294"/>
      <c r="K244" s="293"/>
      <c r="L244" s="292"/>
      <c r="M244" s="373"/>
    </row>
    <row r="245" spans="1:13" ht="15.75" thickBot="1">
      <c r="A245" s="363" t="s">
        <v>348</v>
      </c>
      <c r="B245" s="372"/>
      <c r="C245" s="372"/>
      <c r="D245" s="372"/>
      <c r="E245" s="372"/>
      <c r="F245" s="372"/>
      <c r="G245" s="372"/>
      <c r="H245" s="371"/>
      <c r="I245" s="336"/>
      <c r="J245" s="282"/>
      <c r="K245" s="281"/>
      <c r="L245" s="280"/>
      <c r="M245" s="279"/>
    </row>
    <row r="246" spans="1:13">
      <c r="A246" s="323" t="s">
        <v>347</v>
      </c>
      <c r="B246" s="331"/>
      <c r="C246" s="331"/>
      <c r="D246" s="331"/>
      <c r="E246" s="331"/>
      <c r="F246" s="331"/>
      <c r="G246" s="331"/>
      <c r="H246" s="357"/>
      <c r="I246" s="596" t="s">
        <v>19</v>
      </c>
      <c r="J246" s="597"/>
      <c r="K246" s="629">
        <v>3.7</v>
      </c>
      <c r="L246" s="630"/>
      <c r="M246" s="291">
        <f>K246*12*I242</f>
        <v>16317.000000000002</v>
      </c>
    </row>
    <row r="247" spans="1:13">
      <c r="A247" s="301" t="s">
        <v>338</v>
      </c>
      <c r="B247" s="355"/>
      <c r="C247" s="355"/>
      <c r="D247" s="355"/>
      <c r="E247" s="355"/>
      <c r="F247" s="355"/>
      <c r="G247" s="355"/>
      <c r="H247" s="356"/>
      <c r="I247" s="598" t="s">
        <v>328</v>
      </c>
      <c r="J247" s="599"/>
      <c r="K247" s="327"/>
      <c r="L247" s="292"/>
      <c r="M247" s="291"/>
    </row>
    <row r="248" spans="1:13">
      <c r="A248" s="323" t="s">
        <v>337</v>
      </c>
      <c r="B248" s="331"/>
      <c r="C248" s="331"/>
      <c r="D248" s="331"/>
      <c r="E248" s="331"/>
      <c r="F248" s="331"/>
      <c r="G248" s="331"/>
      <c r="H248" s="357"/>
      <c r="I248" s="596"/>
      <c r="J248" s="597"/>
      <c r="K248" s="327"/>
      <c r="L248" s="292"/>
      <c r="M248" s="291"/>
    </row>
    <row r="249" spans="1:13">
      <c r="A249" s="323" t="s">
        <v>346</v>
      </c>
      <c r="B249" s="331"/>
      <c r="C249" s="331"/>
      <c r="D249" s="331"/>
      <c r="E249" s="331"/>
      <c r="F249" s="331"/>
      <c r="G249" s="331"/>
      <c r="H249" s="357"/>
      <c r="I249" s="608" t="s">
        <v>35</v>
      </c>
      <c r="J249" s="609"/>
      <c r="K249" s="625">
        <v>2.4700000000000002</v>
      </c>
      <c r="L249" s="626"/>
      <c r="M249" s="291">
        <f>K249*12*I242</f>
        <v>10892.7</v>
      </c>
    </row>
    <row r="250" spans="1:13" ht="15.75">
      <c r="A250" s="320" t="s">
        <v>345</v>
      </c>
      <c r="B250" s="354"/>
      <c r="C250" s="354"/>
      <c r="D250" s="354"/>
      <c r="E250" s="354"/>
      <c r="F250" s="354"/>
      <c r="G250" s="354"/>
      <c r="H250" s="353"/>
      <c r="I250" s="598" t="s">
        <v>328</v>
      </c>
      <c r="J250" s="599"/>
      <c r="K250" s="370"/>
      <c r="L250" s="369"/>
      <c r="M250" s="291"/>
    </row>
    <row r="251" spans="1:13">
      <c r="A251" s="313" t="s">
        <v>344</v>
      </c>
      <c r="B251" s="328"/>
      <c r="C251" s="328"/>
      <c r="D251" s="328"/>
      <c r="E251" s="328"/>
      <c r="F251" s="328"/>
      <c r="G251" s="328"/>
      <c r="H251" s="368"/>
      <c r="I251" s="598"/>
      <c r="J251" s="599"/>
      <c r="K251" s="352"/>
      <c r="L251" s="292"/>
      <c r="M251" s="291"/>
    </row>
    <row r="252" spans="1:13" ht="15.75" thickBot="1">
      <c r="A252" s="323" t="s">
        <v>343</v>
      </c>
      <c r="B252" s="322"/>
      <c r="C252" s="322"/>
      <c r="D252" s="322"/>
      <c r="E252" s="322"/>
      <c r="F252" s="322"/>
      <c r="G252" s="322"/>
      <c r="H252" s="321"/>
      <c r="I252" s="334"/>
      <c r="J252" s="333"/>
      <c r="K252" s="636"/>
      <c r="L252" s="637"/>
      <c r="M252" s="291"/>
    </row>
    <row r="253" spans="1:13">
      <c r="A253" s="367" t="s">
        <v>342</v>
      </c>
      <c r="B253" s="366"/>
      <c r="C253" s="366"/>
      <c r="D253" s="366"/>
      <c r="E253" s="366"/>
      <c r="F253" s="366"/>
      <c r="G253" s="366"/>
      <c r="H253" s="365"/>
      <c r="I253" s="341"/>
      <c r="J253" s="364"/>
      <c r="K253" s="627">
        <f>K255+K260+K263</f>
        <v>5.05</v>
      </c>
      <c r="L253" s="628"/>
      <c r="M253" s="286">
        <f>K253*12*I242</f>
        <v>22270.499999999996</v>
      </c>
    </row>
    <row r="254" spans="1:13" ht="15.75" thickBot="1">
      <c r="A254" s="363" t="s">
        <v>341</v>
      </c>
      <c r="B254" s="362"/>
      <c r="C254" s="362"/>
      <c r="D254" s="362"/>
      <c r="E254" s="362"/>
      <c r="F254" s="362"/>
      <c r="G254" s="362"/>
      <c r="H254" s="361"/>
      <c r="I254" s="336"/>
      <c r="J254" s="360"/>
      <c r="K254" s="281"/>
      <c r="L254" s="280"/>
      <c r="M254" s="279"/>
    </row>
    <row r="255" spans="1:13">
      <c r="A255" s="301" t="s">
        <v>340</v>
      </c>
      <c r="B255" s="300"/>
      <c r="C255" s="300"/>
      <c r="D255" s="300"/>
      <c r="E255" s="300"/>
      <c r="F255" s="300"/>
      <c r="G255" s="300"/>
      <c r="H255" s="298"/>
      <c r="I255" s="598" t="s">
        <v>19</v>
      </c>
      <c r="J255" s="599"/>
      <c r="K255" s="629">
        <v>2.5299999999999998</v>
      </c>
      <c r="L255" s="630"/>
      <c r="M255" s="291">
        <f>K255*12*I242</f>
        <v>11157.3</v>
      </c>
    </row>
    <row r="256" spans="1:13">
      <c r="A256" s="323" t="s">
        <v>339</v>
      </c>
      <c r="B256" s="322"/>
      <c r="C256" s="322"/>
      <c r="D256" s="322"/>
      <c r="E256" s="322"/>
      <c r="F256" s="322"/>
      <c r="G256" s="322"/>
      <c r="H256" s="321"/>
      <c r="I256" s="404"/>
      <c r="J256" s="405"/>
      <c r="K256" s="327"/>
      <c r="L256" s="292"/>
      <c r="M256" s="291"/>
    </row>
    <row r="257" spans="1:13">
      <c r="A257" s="301" t="s">
        <v>338</v>
      </c>
      <c r="B257" s="355"/>
      <c r="C257" s="355"/>
      <c r="D257" s="355"/>
      <c r="E257" s="355"/>
      <c r="F257" s="355"/>
      <c r="G257" s="355"/>
      <c r="H257" s="356"/>
      <c r="I257" s="598" t="s">
        <v>328</v>
      </c>
      <c r="J257" s="599"/>
      <c r="K257" s="327"/>
      <c r="L257" s="292"/>
      <c r="M257" s="291"/>
    </row>
    <row r="258" spans="1:13">
      <c r="A258" s="323" t="s">
        <v>337</v>
      </c>
      <c r="B258" s="331"/>
      <c r="C258" s="331"/>
      <c r="D258" s="331"/>
      <c r="E258" s="331"/>
      <c r="F258" s="331"/>
      <c r="G258" s="331"/>
      <c r="H258" s="357"/>
      <c r="I258" s="596"/>
      <c r="J258" s="597"/>
      <c r="K258" s="327"/>
      <c r="L258" s="292"/>
      <c r="M258" s="291"/>
    </row>
    <row r="259" spans="1:13">
      <c r="A259" s="320" t="s">
        <v>336</v>
      </c>
      <c r="B259" s="354"/>
      <c r="C259" s="353"/>
      <c r="D259" s="355"/>
      <c r="E259" s="355"/>
      <c r="F259" s="355"/>
      <c r="G259" s="355"/>
      <c r="H259" s="356"/>
      <c r="I259" s="598" t="s">
        <v>328</v>
      </c>
      <c r="J259" s="599"/>
      <c r="K259" s="327"/>
      <c r="L259" s="292"/>
      <c r="M259" s="291"/>
    </row>
    <row r="260" spans="1:13">
      <c r="A260" s="301" t="s">
        <v>335</v>
      </c>
      <c r="B260" s="355"/>
      <c r="C260" s="355"/>
      <c r="D260" s="354"/>
      <c r="E260" s="354"/>
      <c r="F260" s="354"/>
      <c r="G260" s="354"/>
      <c r="H260" s="353"/>
      <c r="I260" s="608" t="s">
        <v>35</v>
      </c>
      <c r="J260" s="609"/>
      <c r="K260" s="625">
        <v>1.1200000000000001</v>
      </c>
      <c r="L260" s="626"/>
      <c r="M260" s="291">
        <f>K260*12*I242</f>
        <v>4939.2000000000007</v>
      </c>
    </row>
    <row r="261" spans="1:13">
      <c r="A261" s="313" t="s">
        <v>334</v>
      </c>
      <c r="B261" s="312"/>
      <c r="C261" s="312"/>
      <c r="D261" s="312"/>
      <c r="E261" s="312"/>
      <c r="F261" s="312"/>
      <c r="G261" s="312"/>
      <c r="H261" s="311"/>
      <c r="I261" s="590" t="s">
        <v>333</v>
      </c>
      <c r="J261" s="591"/>
      <c r="K261" s="327"/>
      <c r="L261" s="292"/>
      <c r="M261" s="291"/>
    </row>
    <row r="262" spans="1:13">
      <c r="A262" s="323"/>
      <c r="B262" s="322"/>
      <c r="C262" s="322"/>
      <c r="D262" s="322"/>
      <c r="E262" s="322"/>
      <c r="F262" s="322"/>
      <c r="G262" s="322"/>
      <c r="H262" s="321"/>
      <c r="I262" s="334" t="s">
        <v>332</v>
      </c>
      <c r="J262" s="333"/>
      <c r="K262" s="352"/>
      <c r="L262" s="292"/>
      <c r="M262" s="291"/>
    </row>
    <row r="263" spans="1:13">
      <c r="A263" s="313" t="s">
        <v>331</v>
      </c>
      <c r="B263" s="312"/>
      <c r="C263" s="312"/>
      <c r="D263" s="312"/>
      <c r="E263" s="312"/>
      <c r="F263" s="312"/>
      <c r="G263" s="312"/>
      <c r="H263" s="311"/>
      <c r="I263" s="590" t="s">
        <v>35</v>
      </c>
      <c r="J263" s="591"/>
      <c r="K263" s="625">
        <v>1.4</v>
      </c>
      <c r="L263" s="626"/>
      <c r="M263" s="291">
        <f>K263*12*I242</f>
        <v>6173.9999999999991</v>
      </c>
    </row>
    <row r="264" spans="1:13">
      <c r="A264" s="323" t="s">
        <v>330</v>
      </c>
      <c r="B264" s="322"/>
      <c r="C264" s="322"/>
      <c r="D264" s="322"/>
      <c r="E264" s="322"/>
      <c r="F264" s="322"/>
      <c r="G264" s="322"/>
      <c r="H264" s="321"/>
      <c r="I264" s="334"/>
      <c r="J264" s="333"/>
      <c r="K264" s="327"/>
      <c r="L264" s="292"/>
      <c r="M264" s="291"/>
    </row>
    <row r="265" spans="1:13">
      <c r="A265" s="313" t="s">
        <v>329</v>
      </c>
      <c r="B265" s="312"/>
      <c r="C265" s="312"/>
      <c r="D265" s="312"/>
      <c r="E265" s="312"/>
      <c r="F265" s="312"/>
      <c r="G265" s="312"/>
      <c r="H265" s="311"/>
      <c r="I265" s="598" t="s">
        <v>328</v>
      </c>
      <c r="J265" s="599"/>
      <c r="K265" s="327"/>
      <c r="L265" s="292"/>
      <c r="M265" s="291"/>
    </row>
    <row r="266" spans="1:13">
      <c r="A266" s="313" t="s">
        <v>327</v>
      </c>
      <c r="B266" s="312"/>
      <c r="C266" s="312"/>
      <c r="D266" s="312"/>
      <c r="E266" s="312"/>
      <c r="F266" s="312"/>
      <c r="G266" s="312"/>
      <c r="H266" s="311"/>
      <c r="I266" s="590" t="s">
        <v>326</v>
      </c>
      <c r="J266" s="591"/>
      <c r="K266" s="351"/>
      <c r="L266" s="350"/>
      <c r="M266" s="349"/>
    </row>
    <row r="267" spans="1:13" ht="15.75" thickBot="1">
      <c r="A267" s="323"/>
      <c r="B267" s="322"/>
      <c r="C267" s="322"/>
      <c r="D267" s="322"/>
      <c r="E267" s="322"/>
      <c r="F267" s="322"/>
      <c r="G267" s="322"/>
      <c r="H267" s="321"/>
      <c r="I267" s="606" t="s">
        <v>325</v>
      </c>
      <c r="J267" s="607"/>
      <c r="K267" s="348"/>
      <c r="L267" s="347"/>
      <c r="M267" s="346"/>
    </row>
    <row r="268" spans="1:13">
      <c r="A268" s="345" t="s">
        <v>324</v>
      </c>
      <c r="B268" s="344"/>
      <c r="C268" s="344"/>
      <c r="D268" s="344"/>
      <c r="E268" s="344"/>
      <c r="F268" s="344"/>
      <c r="G268" s="343"/>
      <c r="H268" s="342"/>
      <c r="I268" s="341"/>
      <c r="J268" s="340"/>
      <c r="K268" s="648">
        <f>K270+K277+K285+K289+K290+K294</f>
        <v>25.97</v>
      </c>
      <c r="L268" s="628"/>
      <c r="M268" s="286">
        <f>M270+M277+M285+M289+M290+M294</f>
        <v>114527.70000000001</v>
      </c>
    </row>
    <row r="269" spans="1:13" ht="15.75" thickBot="1">
      <c r="A269" s="339"/>
      <c r="B269" s="338"/>
      <c r="C269" s="338"/>
      <c r="D269" s="338"/>
      <c r="E269" s="338"/>
      <c r="F269" s="338"/>
      <c r="G269" s="338"/>
      <c r="H269" s="337"/>
      <c r="I269" s="336"/>
      <c r="J269" s="282"/>
      <c r="K269" s="281"/>
      <c r="L269" s="280"/>
      <c r="M269" s="279"/>
    </row>
    <row r="270" spans="1:13" ht="15.75" thickBot="1">
      <c r="A270" s="603" t="s">
        <v>323</v>
      </c>
      <c r="B270" s="604"/>
      <c r="C270" s="604"/>
      <c r="D270" s="604"/>
      <c r="E270" s="604"/>
      <c r="F270" s="604"/>
      <c r="G270" s="604"/>
      <c r="H270" s="605"/>
      <c r="I270" s="305"/>
      <c r="J270" s="304"/>
      <c r="K270" s="646">
        <f>K271+K272+K273+K275+K276</f>
        <v>6.4</v>
      </c>
      <c r="L270" s="647"/>
      <c r="M270" s="303">
        <f>K270*12*I242</f>
        <v>28224.000000000004</v>
      </c>
    </row>
    <row r="271" spans="1:13">
      <c r="A271" s="323" t="s">
        <v>322</v>
      </c>
      <c r="B271" s="322"/>
      <c r="C271" s="322"/>
      <c r="D271" s="322"/>
      <c r="E271" s="322"/>
      <c r="F271" s="322"/>
      <c r="G271" s="322"/>
      <c r="H271" s="321"/>
      <c r="I271" s="596" t="s">
        <v>321</v>
      </c>
      <c r="J271" s="597"/>
      <c r="K271" s="629">
        <v>0.63</v>
      </c>
      <c r="L271" s="630"/>
      <c r="M271" s="291">
        <f>K271*12*I242</f>
        <v>2778.3</v>
      </c>
    </row>
    <row r="272" spans="1:13">
      <c r="A272" s="320" t="s">
        <v>320</v>
      </c>
      <c r="B272" s="319"/>
      <c r="C272" s="319"/>
      <c r="D272" s="319"/>
      <c r="E272" s="319"/>
      <c r="F272" s="319"/>
      <c r="G272" s="319"/>
      <c r="H272" s="318"/>
      <c r="I272" s="608" t="s">
        <v>57</v>
      </c>
      <c r="J272" s="609"/>
      <c r="K272" s="625">
        <v>1.48</v>
      </c>
      <c r="L272" s="626"/>
      <c r="M272" s="291">
        <f>K272*12*I242</f>
        <v>6526.7999999999993</v>
      </c>
    </row>
    <row r="273" spans="1:13">
      <c r="A273" s="313" t="s">
        <v>319</v>
      </c>
      <c r="B273" s="312"/>
      <c r="C273" s="312"/>
      <c r="D273" s="312"/>
      <c r="E273" s="312"/>
      <c r="F273" s="312"/>
      <c r="G273" s="312"/>
      <c r="H273" s="311"/>
      <c r="I273" s="590" t="s">
        <v>35</v>
      </c>
      <c r="J273" s="591"/>
      <c r="K273" s="625">
        <v>0.17</v>
      </c>
      <c r="L273" s="626"/>
      <c r="M273" s="291">
        <f>K273*12*I242</f>
        <v>749.7</v>
      </c>
    </row>
    <row r="274" spans="1:13">
      <c r="A274" s="335" t="s">
        <v>318</v>
      </c>
      <c r="B274" s="331"/>
      <c r="C274" s="331"/>
      <c r="D274" s="331"/>
      <c r="E274" s="322"/>
      <c r="F274" s="322"/>
      <c r="G274" s="322"/>
      <c r="H274" s="321"/>
      <c r="I274" s="334"/>
      <c r="J274" s="333"/>
      <c r="K274" s="293"/>
      <c r="L274" s="292"/>
      <c r="M274" s="291"/>
    </row>
    <row r="275" spans="1:13">
      <c r="A275" s="320" t="s">
        <v>317</v>
      </c>
      <c r="B275" s="319"/>
      <c r="C275" s="319"/>
      <c r="D275" s="319"/>
      <c r="E275" s="319"/>
      <c r="F275" s="319"/>
      <c r="G275" s="319"/>
      <c r="H275" s="318"/>
      <c r="I275" s="608" t="s">
        <v>19</v>
      </c>
      <c r="J275" s="609"/>
      <c r="K275" s="625">
        <v>0.05</v>
      </c>
      <c r="L275" s="626"/>
      <c r="M275" s="291">
        <f>K275*12*I242</f>
        <v>220.50000000000003</v>
      </c>
    </row>
    <row r="276" spans="1:13" ht="15.75" thickBot="1">
      <c r="A276" s="313" t="s">
        <v>316</v>
      </c>
      <c r="B276" s="312"/>
      <c r="C276" s="312"/>
      <c r="D276" s="312"/>
      <c r="E276" s="312"/>
      <c r="F276" s="312"/>
      <c r="G276" s="312"/>
      <c r="H276" s="311"/>
      <c r="I276" s="614" t="s">
        <v>19</v>
      </c>
      <c r="J276" s="615"/>
      <c r="K276" s="650">
        <v>4.07</v>
      </c>
      <c r="L276" s="651"/>
      <c r="M276" s="291">
        <f>K276*12*I242</f>
        <v>17948.7</v>
      </c>
    </row>
    <row r="277" spans="1:13" ht="15.75" thickBot="1">
      <c r="A277" s="654" t="s">
        <v>315</v>
      </c>
      <c r="B277" s="655"/>
      <c r="C277" s="655"/>
      <c r="D277" s="655"/>
      <c r="E277" s="655"/>
      <c r="F277" s="655"/>
      <c r="G277" s="655"/>
      <c r="H277" s="656"/>
      <c r="I277" s="305"/>
      <c r="J277" s="304"/>
      <c r="K277" s="642">
        <f>K278+K279+K281+K282+K283+K284</f>
        <v>1.35</v>
      </c>
      <c r="L277" s="647"/>
      <c r="M277" s="303">
        <f>K277*12*I242</f>
        <v>5953.5000000000009</v>
      </c>
    </row>
    <row r="278" spans="1:13">
      <c r="A278" s="332" t="s">
        <v>314</v>
      </c>
      <c r="B278" s="331"/>
      <c r="C278" s="331"/>
      <c r="D278" s="331"/>
      <c r="E278" s="331"/>
      <c r="F278" s="322"/>
      <c r="G278" s="322"/>
      <c r="H278" s="321"/>
      <c r="I278" s="330"/>
      <c r="J278" s="294"/>
      <c r="K278" s="629">
        <v>0.08</v>
      </c>
      <c r="L278" s="630"/>
      <c r="M278" s="291">
        <f>K278*12*I242</f>
        <v>352.8</v>
      </c>
    </row>
    <row r="279" spans="1:13">
      <c r="A279" s="329" t="s">
        <v>313</v>
      </c>
      <c r="B279" s="328"/>
      <c r="C279" s="328"/>
      <c r="D279" s="328"/>
      <c r="E279" s="328"/>
      <c r="F279" s="312"/>
      <c r="G279" s="312"/>
      <c r="H279" s="311"/>
      <c r="I279" s="598" t="s">
        <v>312</v>
      </c>
      <c r="J279" s="599"/>
      <c r="K279" s="625">
        <v>0.65</v>
      </c>
      <c r="L279" s="626"/>
      <c r="M279" s="291">
        <f>K279*12*I242</f>
        <v>2866.5000000000005</v>
      </c>
    </row>
    <row r="280" spans="1:13">
      <c r="A280" s="323" t="s">
        <v>311</v>
      </c>
      <c r="B280" s="322"/>
      <c r="C280" s="322"/>
      <c r="D280" s="322"/>
      <c r="E280" s="322"/>
      <c r="F280" s="322"/>
      <c r="G280" s="322"/>
      <c r="H280" s="321"/>
      <c r="I280" s="596" t="s">
        <v>310</v>
      </c>
      <c r="J280" s="597"/>
      <c r="K280" s="327"/>
      <c r="L280" s="292"/>
      <c r="M280" s="291"/>
    </row>
    <row r="281" spans="1:13">
      <c r="A281" s="320" t="s">
        <v>309</v>
      </c>
      <c r="B281" s="319"/>
      <c r="C281" s="319"/>
      <c r="D281" s="319"/>
      <c r="E281" s="319"/>
      <c r="F281" s="319"/>
      <c r="G281" s="319"/>
      <c r="H281" s="318"/>
      <c r="I281" s="608" t="s">
        <v>308</v>
      </c>
      <c r="J281" s="609"/>
      <c r="K281" s="625">
        <v>0.4</v>
      </c>
      <c r="L281" s="626"/>
      <c r="M281" s="291">
        <f>K281*12*I242</f>
        <v>1764.0000000000002</v>
      </c>
    </row>
    <row r="282" spans="1:13">
      <c r="A282" s="320" t="s">
        <v>307</v>
      </c>
      <c r="B282" s="319"/>
      <c r="C282" s="319"/>
      <c r="D282" s="319"/>
      <c r="E282" s="319"/>
      <c r="F282" s="319"/>
      <c r="G282" s="319"/>
      <c r="H282" s="318"/>
      <c r="I282" s="608" t="s">
        <v>306</v>
      </c>
      <c r="J282" s="609"/>
      <c r="K282" s="625">
        <v>0.1</v>
      </c>
      <c r="L282" s="626"/>
      <c r="M282" s="291">
        <f>K282*12*I242</f>
        <v>441.00000000000006</v>
      </c>
    </row>
    <row r="283" spans="1:13">
      <c r="A283" s="313" t="s">
        <v>299</v>
      </c>
      <c r="B283" s="312"/>
      <c r="C283" s="312"/>
      <c r="D283" s="312"/>
      <c r="E283" s="312"/>
      <c r="F283" s="312"/>
      <c r="G283" s="312"/>
      <c r="H283" s="311"/>
      <c r="I283" s="608" t="s">
        <v>298</v>
      </c>
      <c r="J283" s="609"/>
      <c r="K283" s="636">
        <v>0.05</v>
      </c>
      <c r="L283" s="637"/>
      <c r="M283" s="291">
        <f>K283*12*I242</f>
        <v>220.50000000000003</v>
      </c>
    </row>
    <row r="284" spans="1:13" ht="15.75" thickBot="1">
      <c r="A284" s="313" t="s">
        <v>305</v>
      </c>
      <c r="B284" s="312"/>
      <c r="C284" s="312"/>
      <c r="D284" s="312"/>
      <c r="E284" s="312"/>
      <c r="F284" s="312"/>
      <c r="G284" s="312"/>
      <c r="H284" s="311"/>
      <c r="I284" s="614" t="s">
        <v>88</v>
      </c>
      <c r="J284" s="615"/>
      <c r="K284" s="638">
        <v>7.0000000000000007E-2</v>
      </c>
      <c r="L284" s="639"/>
      <c r="M284" s="326">
        <f>K284*12*I242</f>
        <v>308.70000000000005</v>
      </c>
    </row>
    <row r="285" spans="1:13" ht="15.75" thickBot="1">
      <c r="A285" s="654" t="s">
        <v>304</v>
      </c>
      <c r="B285" s="655"/>
      <c r="C285" s="655"/>
      <c r="D285" s="655"/>
      <c r="E285" s="655"/>
      <c r="F285" s="655"/>
      <c r="G285" s="655"/>
      <c r="H285" s="656"/>
      <c r="I285" s="325"/>
      <c r="J285" s="324"/>
      <c r="K285" s="649">
        <f>K286+K287+K288</f>
        <v>0.88</v>
      </c>
      <c r="L285" s="643"/>
      <c r="M285" s="303">
        <f>K285*12*I242</f>
        <v>3880.8</v>
      </c>
    </row>
    <row r="286" spans="1:13">
      <c r="A286" s="323" t="s">
        <v>303</v>
      </c>
      <c r="B286" s="322"/>
      <c r="C286" s="322"/>
      <c r="D286" s="322"/>
      <c r="E286" s="322"/>
      <c r="F286" s="322"/>
      <c r="G286" s="322"/>
      <c r="H286" s="321"/>
      <c r="I286" s="612" t="s">
        <v>302</v>
      </c>
      <c r="J286" s="613"/>
      <c r="K286" s="644">
        <v>0.42</v>
      </c>
      <c r="L286" s="645"/>
      <c r="M286" s="291">
        <f>K286*12*I242</f>
        <v>1852.2</v>
      </c>
    </row>
    <row r="287" spans="1:13">
      <c r="A287" s="320" t="s">
        <v>301</v>
      </c>
      <c r="B287" s="319"/>
      <c r="C287" s="319"/>
      <c r="D287" s="319"/>
      <c r="E287" s="319"/>
      <c r="F287" s="319"/>
      <c r="G287" s="319"/>
      <c r="H287" s="318"/>
      <c r="I287" s="317" t="s">
        <v>300</v>
      </c>
      <c r="J287" s="316"/>
      <c r="K287" s="636">
        <v>0.37</v>
      </c>
      <c r="L287" s="637"/>
      <c r="M287" s="291">
        <f>K287*12*I242</f>
        <v>1631.6999999999998</v>
      </c>
    </row>
    <row r="288" spans="1:13" ht="15.75" thickBot="1">
      <c r="A288" s="313" t="s">
        <v>299</v>
      </c>
      <c r="B288" s="312"/>
      <c r="C288" s="312"/>
      <c r="D288" s="312"/>
      <c r="E288" s="312"/>
      <c r="F288" s="312"/>
      <c r="G288" s="312"/>
      <c r="H288" s="311"/>
      <c r="I288" s="614" t="s">
        <v>298</v>
      </c>
      <c r="J288" s="615"/>
      <c r="K288" s="638">
        <v>0.09</v>
      </c>
      <c r="L288" s="639"/>
      <c r="M288" s="291">
        <f>K288*12*I242</f>
        <v>396.90000000000003</v>
      </c>
    </row>
    <row r="289" spans="1:13" ht="15.75" thickBot="1">
      <c r="A289" s="309" t="s">
        <v>297</v>
      </c>
      <c r="B289" s="308"/>
      <c r="C289" s="308"/>
      <c r="D289" s="308"/>
      <c r="E289" s="308"/>
      <c r="F289" s="308"/>
      <c r="G289" s="308"/>
      <c r="H289" s="307"/>
      <c r="I289" s="619" t="s">
        <v>296</v>
      </c>
      <c r="J289" s="620"/>
      <c r="K289" s="640">
        <v>15.69</v>
      </c>
      <c r="L289" s="641"/>
      <c r="M289" s="303">
        <f>K289*12*I242</f>
        <v>69192.899999999994</v>
      </c>
    </row>
    <row r="290" spans="1:13" ht="15.75" thickBot="1">
      <c r="A290" s="603" t="s">
        <v>295</v>
      </c>
      <c r="B290" s="604"/>
      <c r="C290" s="604"/>
      <c r="D290" s="604"/>
      <c r="E290" s="604"/>
      <c r="F290" s="604"/>
      <c r="G290" s="604"/>
      <c r="H290" s="605"/>
      <c r="I290" s="305"/>
      <c r="J290" s="304"/>
      <c r="K290" s="642">
        <v>1.58</v>
      </c>
      <c r="L290" s="643"/>
      <c r="M290" s="303">
        <f>K290*12*I242</f>
        <v>6967.8</v>
      </c>
    </row>
    <row r="291" spans="1:13">
      <c r="A291" s="301" t="s">
        <v>294</v>
      </c>
      <c r="B291" s="300"/>
      <c r="C291" s="300"/>
      <c r="D291" s="300"/>
      <c r="E291" s="300"/>
      <c r="F291" s="300"/>
      <c r="G291" s="300"/>
      <c r="H291" s="298"/>
      <c r="I291" s="621" t="s">
        <v>293</v>
      </c>
      <c r="J291" s="622"/>
      <c r="K291" s="297"/>
      <c r="L291" s="403"/>
      <c r="M291" s="291"/>
    </row>
    <row r="292" spans="1:13">
      <c r="A292" s="301" t="s">
        <v>292</v>
      </c>
      <c r="B292" s="300"/>
      <c r="C292" s="300"/>
      <c r="D292" s="300"/>
      <c r="E292" s="300"/>
      <c r="F292" s="300"/>
      <c r="G292" s="300"/>
      <c r="H292" s="298"/>
      <c r="I292" s="295"/>
      <c r="J292" s="294"/>
      <c r="K292" s="297"/>
      <c r="L292" s="403"/>
      <c r="M292" s="291"/>
    </row>
    <row r="293" spans="1:13" ht="15.75" thickBot="1">
      <c r="A293" s="301" t="s">
        <v>291</v>
      </c>
      <c r="B293" s="300"/>
      <c r="C293" s="300"/>
      <c r="D293" s="300"/>
      <c r="E293" s="300"/>
      <c r="F293" s="300"/>
      <c r="G293" s="300"/>
      <c r="H293" s="298"/>
      <c r="I293" s="310"/>
      <c r="J293" s="294"/>
      <c r="K293" s="297"/>
      <c r="L293" s="403"/>
      <c r="M293" s="291"/>
    </row>
    <row r="294" spans="1:13" ht="15.75" thickBot="1">
      <c r="A294" s="309" t="s">
        <v>290</v>
      </c>
      <c r="B294" s="308"/>
      <c r="C294" s="308"/>
      <c r="D294" s="308"/>
      <c r="E294" s="308"/>
      <c r="F294" s="308"/>
      <c r="G294" s="308"/>
      <c r="H294" s="307"/>
      <c r="I294" s="305"/>
      <c r="J294" s="304"/>
      <c r="K294" s="642">
        <v>7.0000000000000007E-2</v>
      </c>
      <c r="L294" s="643"/>
      <c r="M294" s="303">
        <f>K294*12*I242</f>
        <v>308.70000000000005</v>
      </c>
    </row>
    <row r="295" spans="1:13">
      <c r="A295" s="301" t="s">
        <v>289</v>
      </c>
      <c r="B295" s="300"/>
      <c r="C295" s="300"/>
      <c r="D295" s="300"/>
      <c r="E295" s="300"/>
      <c r="F295" s="300"/>
      <c r="G295" s="300"/>
      <c r="H295" s="298"/>
      <c r="I295" s="621" t="s">
        <v>19</v>
      </c>
      <c r="J295" s="622"/>
      <c r="K295" s="402"/>
      <c r="L295" s="403"/>
      <c r="M295" s="291"/>
    </row>
    <row r="296" spans="1:13" ht="15.75" thickBot="1">
      <c r="A296" s="301" t="s">
        <v>288</v>
      </c>
      <c r="B296" s="300"/>
      <c r="C296" s="300"/>
      <c r="D296" s="300"/>
      <c r="E296" s="300"/>
      <c r="F296" s="300"/>
      <c r="G296" s="300"/>
      <c r="H296" s="298"/>
      <c r="I296" s="295"/>
      <c r="J296" s="294"/>
      <c r="K296" s="402"/>
      <c r="L296" s="403"/>
      <c r="M296" s="291"/>
    </row>
    <row r="297" spans="1:13" ht="15.75" thickBot="1">
      <c r="A297" s="603" t="s">
        <v>287</v>
      </c>
      <c r="B297" s="604"/>
      <c r="C297" s="604"/>
      <c r="D297" s="604"/>
      <c r="E297" s="604"/>
      <c r="F297" s="604"/>
      <c r="G297" s="604"/>
      <c r="H297" s="605"/>
      <c r="I297" s="305"/>
      <c r="J297" s="304"/>
      <c r="K297" s="642">
        <v>6</v>
      </c>
      <c r="L297" s="643"/>
      <c r="M297" s="303">
        <f>K297*12*I242</f>
        <v>26460</v>
      </c>
    </row>
    <row r="298" spans="1:13">
      <c r="A298" s="301" t="s">
        <v>286</v>
      </c>
      <c r="B298" s="299"/>
      <c r="C298" s="299"/>
      <c r="D298" s="299"/>
      <c r="E298" s="299"/>
      <c r="F298" s="300"/>
      <c r="G298" s="299"/>
      <c r="H298" s="298"/>
      <c r="I298" s="598" t="s">
        <v>285</v>
      </c>
      <c r="J298" s="599"/>
      <c r="K298" s="297"/>
      <c r="L298" s="403"/>
      <c r="M298" s="291"/>
    </row>
    <row r="299" spans="1:13">
      <c r="A299" s="301" t="s">
        <v>284</v>
      </c>
      <c r="B299" s="299"/>
      <c r="C299" s="299"/>
      <c r="D299" s="299"/>
      <c r="E299" s="299"/>
      <c r="F299" s="300"/>
      <c r="G299" s="299"/>
      <c r="H299" s="298"/>
      <c r="I299" s="598" t="s">
        <v>283</v>
      </c>
      <c r="J299" s="599"/>
      <c r="K299" s="297"/>
      <c r="L299" s="403"/>
      <c r="M299" s="291"/>
    </row>
    <row r="300" spans="1:13">
      <c r="A300" s="301" t="s">
        <v>282</v>
      </c>
      <c r="B300" s="299"/>
      <c r="C300" s="299"/>
      <c r="D300" s="299"/>
      <c r="E300" s="299"/>
      <c r="F300" s="300"/>
      <c r="G300" s="299"/>
      <c r="H300" s="298"/>
      <c r="I300" s="598" t="s">
        <v>281</v>
      </c>
      <c r="J300" s="599"/>
      <c r="K300" s="297"/>
      <c r="L300" s="403"/>
      <c r="M300" s="291"/>
    </row>
    <row r="301" spans="1:13">
      <c r="A301" s="301" t="s">
        <v>280</v>
      </c>
      <c r="B301" s="299"/>
      <c r="C301" s="299"/>
      <c r="D301" s="299"/>
      <c r="E301" s="299"/>
      <c r="F301" s="300"/>
      <c r="G301" s="299"/>
      <c r="H301" s="298"/>
      <c r="I301" s="598" t="s">
        <v>279</v>
      </c>
      <c r="J301" s="599"/>
      <c r="K301" s="297"/>
      <c r="L301" s="403"/>
      <c r="M301" s="291"/>
    </row>
    <row r="302" spans="1:13">
      <c r="A302" s="301" t="s">
        <v>278</v>
      </c>
      <c r="B302" s="299"/>
      <c r="C302" s="299"/>
      <c r="D302" s="299"/>
      <c r="E302" s="299"/>
      <c r="F302" s="300"/>
      <c r="G302" s="299"/>
      <c r="H302" s="298"/>
      <c r="I302" s="598" t="s">
        <v>277</v>
      </c>
      <c r="J302" s="599"/>
      <c r="K302" s="297"/>
      <c r="L302" s="403"/>
      <c r="M302" s="291"/>
    </row>
    <row r="303" spans="1:13">
      <c r="A303" s="301" t="s">
        <v>276</v>
      </c>
      <c r="B303" s="299"/>
      <c r="C303" s="299"/>
      <c r="D303" s="299"/>
      <c r="E303" s="299"/>
      <c r="F303" s="300"/>
      <c r="G303" s="299"/>
      <c r="H303" s="298"/>
      <c r="I303" s="295"/>
      <c r="J303" s="294"/>
      <c r="K303" s="297"/>
      <c r="L303" s="302"/>
      <c r="M303" s="291"/>
    </row>
    <row r="304" spans="1:13">
      <c r="A304" s="301" t="s">
        <v>275</v>
      </c>
      <c r="B304" s="299"/>
      <c r="C304" s="299"/>
      <c r="D304" s="299"/>
      <c r="E304" s="299"/>
      <c r="F304" s="300"/>
      <c r="G304" s="299"/>
      <c r="H304" s="298"/>
      <c r="I304" s="295"/>
      <c r="J304" s="294"/>
      <c r="K304" s="297"/>
      <c r="L304" s="403"/>
      <c r="M304" s="291"/>
    </row>
    <row r="305" spans="1:13">
      <c r="A305" s="301" t="s">
        <v>274</v>
      </c>
      <c r="B305" s="299"/>
      <c r="C305" s="299"/>
      <c r="D305" s="299"/>
      <c r="E305" s="299"/>
      <c r="F305" s="300"/>
      <c r="G305" s="299"/>
      <c r="H305" s="298"/>
      <c r="I305" s="295"/>
      <c r="J305" s="294"/>
      <c r="K305" s="297"/>
      <c r="L305" s="403"/>
      <c r="M305" s="291"/>
    </row>
    <row r="306" spans="1:13">
      <c r="A306" s="301" t="s">
        <v>273</v>
      </c>
      <c r="B306" s="299"/>
      <c r="C306" s="299"/>
      <c r="D306" s="299"/>
      <c r="E306" s="299"/>
      <c r="F306" s="300"/>
      <c r="G306" s="299"/>
      <c r="H306" s="298"/>
      <c r="I306" s="295"/>
      <c r="J306" s="294"/>
      <c r="K306" s="297"/>
      <c r="L306" s="403"/>
      <c r="M306" s="291"/>
    </row>
    <row r="307" spans="1:13">
      <c r="A307" s="301" t="s">
        <v>272</v>
      </c>
      <c r="B307" s="299"/>
      <c r="C307" s="299"/>
      <c r="D307" s="299"/>
      <c r="E307" s="299"/>
      <c r="F307" s="300"/>
      <c r="G307" s="299"/>
      <c r="H307" s="298"/>
      <c r="I307" s="295"/>
      <c r="J307" s="294"/>
      <c r="K307" s="297"/>
      <c r="L307" s="403"/>
      <c r="M307" s="291"/>
    </row>
    <row r="308" spans="1:13" ht="15.75" thickBot="1">
      <c r="A308" s="616" t="s">
        <v>271</v>
      </c>
      <c r="B308" s="617"/>
      <c r="C308" s="617"/>
      <c r="D308" s="617"/>
      <c r="E308" s="617"/>
      <c r="F308" s="617"/>
      <c r="G308" s="617"/>
      <c r="H308" s="618"/>
      <c r="I308" s="295"/>
      <c r="J308" s="294"/>
      <c r="K308" s="293"/>
      <c r="L308" s="292"/>
      <c r="M308" s="291"/>
    </row>
    <row r="309" spans="1:13">
      <c r="A309" s="290" t="s">
        <v>270</v>
      </c>
      <c r="B309" s="289"/>
      <c r="C309" s="289"/>
      <c r="D309" s="289"/>
      <c r="E309" s="289"/>
      <c r="F309" s="289"/>
      <c r="G309" s="289"/>
      <c r="H309" s="289"/>
      <c r="I309" s="621" t="s">
        <v>55</v>
      </c>
      <c r="J309" s="622"/>
      <c r="K309" s="288"/>
      <c r="L309" s="287"/>
      <c r="M309" s="286"/>
    </row>
    <row r="310" spans="1:13" ht="15.75" thickBot="1">
      <c r="A310" s="285" t="s">
        <v>269</v>
      </c>
      <c r="B310" s="284"/>
      <c r="C310" s="284"/>
      <c r="D310" s="284"/>
      <c r="E310" s="284"/>
      <c r="F310" s="284"/>
      <c r="G310" s="284"/>
      <c r="H310" s="284"/>
      <c r="I310" s="283"/>
      <c r="J310" s="282"/>
      <c r="K310" s="281"/>
      <c r="L310" s="280"/>
      <c r="M310" s="279"/>
    </row>
    <row r="311" spans="1:13" ht="15.75" thickBot="1">
      <c r="A311" s="652" t="s">
        <v>268</v>
      </c>
      <c r="B311" s="653"/>
      <c r="C311" s="653"/>
      <c r="D311" s="653"/>
      <c r="E311" s="653"/>
      <c r="F311" s="653"/>
      <c r="G311" s="653"/>
      <c r="H311" s="653"/>
      <c r="I311" s="278"/>
      <c r="J311" s="277"/>
      <c r="K311" s="610">
        <f>K243+K253+K268+K297</f>
        <v>43.19</v>
      </c>
      <c r="L311" s="611"/>
      <c r="M311" s="276">
        <f>M243+M253+M268+M297</f>
        <v>190467.90000000002</v>
      </c>
    </row>
    <row r="313" spans="1:13" ht="15.75">
      <c r="A313" s="601" t="s">
        <v>0</v>
      </c>
      <c r="B313" s="601"/>
      <c r="C313" s="601"/>
      <c r="D313" s="601"/>
      <c r="E313" s="601"/>
      <c r="F313" s="601"/>
      <c r="G313" s="601"/>
      <c r="H313" s="601"/>
      <c r="I313" s="601"/>
      <c r="J313" s="601"/>
      <c r="K313" s="601"/>
      <c r="L313" s="601"/>
      <c r="M313" s="327"/>
    </row>
    <row r="314" spans="1:13" ht="15.75">
      <c r="A314" s="600" t="s">
        <v>353</v>
      </c>
      <c r="B314" s="600"/>
      <c r="C314" s="600"/>
      <c r="D314" s="600"/>
      <c r="E314" s="600"/>
      <c r="F314" s="600"/>
      <c r="G314" s="600"/>
      <c r="H314" s="600"/>
      <c r="I314" s="600"/>
      <c r="J314" s="600"/>
      <c r="K314" s="600"/>
      <c r="L314" s="600"/>
      <c r="M314" s="327"/>
    </row>
    <row r="315" spans="1:13" ht="15.75">
      <c r="A315" s="370"/>
      <c r="B315" s="370"/>
      <c r="C315" s="370"/>
      <c r="D315" s="370"/>
      <c r="E315" s="370"/>
      <c r="F315" s="370" t="s">
        <v>505</v>
      </c>
      <c r="G315" s="370"/>
      <c r="H315" s="370"/>
      <c r="I315" s="370"/>
      <c r="J315" s="370"/>
      <c r="K315" s="370"/>
      <c r="L315" s="370"/>
      <c r="M315" s="327"/>
    </row>
    <row r="316" spans="1:13">
      <c r="A316" s="329"/>
      <c r="B316" s="328"/>
      <c r="C316" s="602" t="s">
        <v>351</v>
      </c>
      <c r="D316" s="602"/>
      <c r="E316" s="602"/>
      <c r="F316" s="328"/>
      <c r="G316" s="328"/>
      <c r="H316" s="368"/>
      <c r="I316" s="590" t="s">
        <v>3</v>
      </c>
      <c r="J316" s="591"/>
      <c r="K316" s="592" t="s">
        <v>4</v>
      </c>
      <c r="L316" s="593"/>
      <c r="M316" s="382"/>
    </row>
    <row r="317" spans="1:13">
      <c r="A317" s="381"/>
      <c r="B317" s="355"/>
      <c r="C317" s="355"/>
      <c r="D317" s="355"/>
      <c r="E317" s="355"/>
      <c r="F317" s="355"/>
      <c r="G317" s="355"/>
      <c r="H317" s="356"/>
      <c r="I317" s="295"/>
      <c r="J317" s="294"/>
      <c r="K317" s="594" t="s">
        <v>5</v>
      </c>
      <c r="L317" s="595"/>
      <c r="M317" s="380" t="s">
        <v>6</v>
      </c>
    </row>
    <row r="318" spans="1:13">
      <c r="A318" s="381"/>
      <c r="B318" s="355"/>
      <c r="C318" s="355"/>
      <c r="D318" s="355"/>
      <c r="E318" s="355"/>
      <c r="F318" s="355"/>
      <c r="G318" s="355"/>
      <c r="H318" s="356"/>
      <c r="I318" s="598" t="s">
        <v>7</v>
      </c>
      <c r="J318" s="599"/>
      <c r="K318" s="623" t="s">
        <v>8</v>
      </c>
      <c r="L318" s="624"/>
      <c r="M318" s="380" t="s">
        <v>9</v>
      </c>
    </row>
    <row r="319" spans="1:13" ht="16.5" thickBot="1">
      <c r="A319" s="379"/>
      <c r="B319" s="351"/>
      <c r="C319" s="351"/>
      <c r="D319" s="351"/>
      <c r="E319" s="351"/>
      <c r="F319" s="351"/>
      <c r="G319" s="351"/>
      <c r="H319" s="350"/>
      <c r="I319" s="631">
        <v>364.55</v>
      </c>
      <c r="J319" s="632"/>
      <c r="K319" s="633"/>
      <c r="L319" s="634"/>
      <c r="M319" s="378"/>
    </row>
    <row r="320" spans="1:13">
      <c r="A320" s="367" t="s">
        <v>350</v>
      </c>
      <c r="B320" s="344"/>
      <c r="C320" s="344"/>
      <c r="D320" s="344"/>
      <c r="E320" s="344"/>
      <c r="F320" s="344"/>
      <c r="G320" s="344"/>
      <c r="H320" s="377"/>
      <c r="I320" s="341"/>
      <c r="J320" s="340"/>
      <c r="K320" s="635">
        <f>K323+K326</f>
        <v>6.17</v>
      </c>
      <c r="L320" s="628"/>
      <c r="M320" s="286">
        <f>K320*12*I319</f>
        <v>26991.281999999999</v>
      </c>
    </row>
    <row r="321" spans="1:13">
      <c r="A321" s="376" t="s">
        <v>349</v>
      </c>
      <c r="B321" s="375"/>
      <c r="C321" s="375"/>
      <c r="D321" s="375"/>
      <c r="E321" s="375"/>
      <c r="F321" s="375"/>
      <c r="G321" s="375"/>
      <c r="H321" s="374"/>
      <c r="I321" s="295"/>
      <c r="J321" s="294"/>
      <c r="K321" s="293"/>
      <c r="L321" s="292"/>
      <c r="M321" s="373"/>
    </row>
    <row r="322" spans="1:13" ht="15.75" thickBot="1">
      <c r="A322" s="363" t="s">
        <v>348</v>
      </c>
      <c r="B322" s="372"/>
      <c r="C322" s="372"/>
      <c r="D322" s="372"/>
      <c r="E322" s="372"/>
      <c r="F322" s="372"/>
      <c r="G322" s="372"/>
      <c r="H322" s="371"/>
      <c r="I322" s="336"/>
      <c r="J322" s="282"/>
      <c r="K322" s="281"/>
      <c r="L322" s="280"/>
      <c r="M322" s="279"/>
    </row>
    <row r="323" spans="1:13">
      <c r="A323" s="323" t="s">
        <v>347</v>
      </c>
      <c r="B323" s="331"/>
      <c r="C323" s="331"/>
      <c r="D323" s="331"/>
      <c r="E323" s="331"/>
      <c r="F323" s="331"/>
      <c r="G323" s="331"/>
      <c r="H323" s="357"/>
      <c r="I323" s="596" t="s">
        <v>19</v>
      </c>
      <c r="J323" s="597"/>
      <c r="K323" s="629">
        <v>3.7</v>
      </c>
      <c r="L323" s="630"/>
      <c r="M323" s="291">
        <f>K323*12*I319</f>
        <v>16186.020000000002</v>
      </c>
    </row>
    <row r="324" spans="1:13">
      <c r="A324" s="301" t="s">
        <v>338</v>
      </c>
      <c r="B324" s="355"/>
      <c r="C324" s="355"/>
      <c r="D324" s="355"/>
      <c r="E324" s="355"/>
      <c r="F324" s="355"/>
      <c r="G324" s="355"/>
      <c r="H324" s="356"/>
      <c r="I324" s="598" t="s">
        <v>328</v>
      </c>
      <c r="J324" s="599"/>
      <c r="K324" s="327"/>
      <c r="L324" s="292"/>
      <c r="M324" s="291"/>
    </row>
    <row r="325" spans="1:13">
      <c r="A325" s="323" t="s">
        <v>337</v>
      </c>
      <c r="B325" s="331"/>
      <c r="C325" s="331"/>
      <c r="D325" s="331"/>
      <c r="E325" s="331"/>
      <c r="F325" s="331"/>
      <c r="G325" s="331"/>
      <c r="H325" s="357"/>
      <c r="I325" s="596"/>
      <c r="J325" s="597"/>
      <c r="K325" s="327"/>
      <c r="L325" s="292"/>
      <c r="M325" s="291"/>
    </row>
    <row r="326" spans="1:13">
      <c r="A326" s="323" t="s">
        <v>346</v>
      </c>
      <c r="B326" s="331"/>
      <c r="C326" s="331"/>
      <c r="D326" s="331"/>
      <c r="E326" s="331"/>
      <c r="F326" s="331"/>
      <c r="G326" s="331"/>
      <c r="H326" s="357"/>
      <c r="I326" s="608" t="s">
        <v>35</v>
      </c>
      <c r="J326" s="609"/>
      <c r="K326" s="625">
        <v>2.4700000000000002</v>
      </c>
      <c r="L326" s="626"/>
      <c r="M326" s="291">
        <f>K326*12*I319</f>
        <v>10805.262000000001</v>
      </c>
    </row>
    <row r="327" spans="1:13" ht="15.75">
      <c r="A327" s="320" t="s">
        <v>345</v>
      </c>
      <c r="B327" s="354"/>
      <c r="C327" s="354"/>
      <c r="D327" s="354"/>
      <c r="E327" s="354"/>
      <c r="F327" s="354"/>
      <c r="G327" s="354"/>
      <c r="H327" s="353"/>
      <c r="I327" s="598" t="s">
        <v>328</v>
      </c>
      <c r="J327" s="599"/>
      <c r="K327" s="370"/>
      <c r="L327" s="369"/>
      <c r="M327" s="291"/>
    </row>
    <row r="328" spans="1:13">
      <c r="A328" s="313" t="s">
        <v>344</v>
      </c>
      <c r="B328" s="328"/>
      <c r="C328" s="328"/>
      <c r="D328" s="328"/>
      <c r="E328" s="328"/>
      <c r="F328" s="328"/>
      <c r="G328" s="328"/>
      <c r="H328" s="368"/>
      <c r="I328" s="598"/>
      <c r="J328" s="599"/>
      <c r="K328" s="352"/>
      <c r="L328" s="292"/>
      <c r="M328" s="291"/>
    </row>
    <row r="329" spans="1:13" ht="15.75" thickBot="1">
      <c r="A329" s="323" t="s">
        <v>343</v>
      </c>
      <c r="B329" s="322"/>
      <c r="C329" s="322"/>
      <c r="D329" s="322"/>
      <c r="E329" s="322"/>
      <c r="F329" s="322"/>
      <c r="G329" s="322"/>
      <c r="H329" s="321"/>
      <c r="I329" s="334"/>
      <c r="J329" s="333"/>
      <c r="K329" s="636"/>
      <c r="L329" s="637"/>
      <c r="M329" s="291"/>
    </row>
    <row r="330" spans="1:13">
      <c r="A330" s="367" t="s">
        <v>342</v>
      </c>
      <c r="B330" s="366"/>
      <c r="C330" s="366"/>
      <c r="D330" s="366"/>
      <c r="E330" s="366"/>
      <c r="F330" s="366"/>
      <c r="G330" s="366"/>
      <c r="H330" s="365"/>
      <c r="I330" s="341"/>
      <c r="J330" s="364"/>
      <c r="K330" s="627">
        <f>K332+K337+K340</f>
        <v>5.05</v>
      </c>
      <c r="L330" s="628"/>
      <c r="M330" s="286">
        <f>K330*12*I319</f>
        <v>22091.73</v>
      </c>
    </row>
    <row r="331" spans="1:13" ht="15.75" thickBot="1">
      <c r="A331" s="363" t="s">
        <v>341</v>
      </c>
      <c r="B331" s="362"/>
      <c r="C331" s="362"/>
      <c r="D331" s="362"/>
      <c r="E331" s="362"/>
      <c r="F331" s="362"/>
      <c r="G331" s="362"/>
      <c r="H331" s="361"/>
      <c r="I331" s="336"/>
      <c r="J331" s="360"/>
      <c r="K331" s="281"/>
      <c r="L331" s="280"/>
      <c r="M331" s="279"/>
    </row>
    <row r="332" spans="1:13">
      <c r="A332" s="301" t="s">
        <v>340</v>
      </c>
      <c r="B332" s="300"/>
      <c r="C332" s="300"/>
      <c r="D332" s="300"/>
      <c r="E332" s="300"/>
      <c r="F332" s="300"/>
      <c r="G332" s="300"/>
      <c r="H332" s="298"/>
      <c r="I332" s="598" t="s">
        <v>19</v>
      </c>
      <c r="J332" s="599"/>
      <c r="K332" s="629">
        <v>2.5299999999999998</v>
      </c>
      <c r="L332" s="630"/>
      <c r="M332" s="291">
        <f>K332*12*I319</f>
        <v>11067.737999999999</v>
      </c>
    </row>
    <row r="333" spans="1:13">
      <c r="A333" s="323" t="s">
        <v>339</v>
      </c>
      <c r="B333" s="322"/>
      <c r="C333" s="322"/>
      <c r="D333" s="322"/>
      <c r="E333" s="322"/>
      <c r="F333" s="322"/>
      <c r="G333" s="322"/>
      <c r="H333" s="321"/>
      <c r="I333" s="404"/>
      <c r="J333" s="405"/>
      <c r="K333" s="327"/>
      <c r="L333" s="292"/>
      <c r="M333" s="291"/>
    </row>
    <row r="334" spans="1:13">
      <c r="A334" s="301" t="s">
        <v>338</v>
      </c>
      <c r="B334" s="355"/>
      <c r="C334" s="355"/>
      <c r="D334" s="355"/>
      <c r="E334" s="355"/>
      <c r="F334" s="355"/>
      <c r="G334" s="355"/>
      <c r="H334" s="356"/>
      <c r="I334" s="598" t="s">
        <v>328</v>
      </c>
      <c r="J334" s="599"/>
      <c r="K334" s="327"/>
      <c r="L334" s="292"/>
      <c r="M334" s="291"/>
    </row>
    <row r="335" spans="1:13">
      <c r="A335" s="323" t="s">
        <v>337</v>
      </c>
      <c r="B335" s="331"/>
      <c r="C335" s="331"/>
      <c r="D335" s="331"/>
      <c r="E335" s="331"/>
      <c r="F335" s="331"/>
      <c r="G335" s="331"/>
      <c r="H335" s="357"/>
      <c r="I335" s="596"/>
      <c r="J335" s="597"/>
      <c r="K335" s="327"/>
      <c r="L335" s="292"/>
      <c r="M335" s="291"/>
    </row>
    <row r="336" spans="1:13">
      <c r="A336" s="320" t="s">
        <v>336</v>
      </c>
      <c r="B336" s="354"/>
      <c r="C336" s="353"/>
      <c r="D336" s="355"/>
      <c r="E336" s="355"/>
      <c r="F336" s="355"/>
      <c r="G336" s="355"/>
      <c r="H336" s="356"/>
      <c r="I336" s="598" t="s">
        <v>328</v>
      </c>
      <c r="J336" s="599"/>
      <c r="K336" s="327"/>
      <c r="L336" s="292"/>
      <c r="M336" s="291"/>
    </row>
    <row r="337" spans="1:13">
      <c r="A337" s="301" t="s">
        <v>335</v>
      </c>
      <c r="B337" s="355"/>
      <c r="C337" s="355"/>
      <c r="D337" s="354"/>
      <c r="E337" s="354"/>
      <c r="F337" s="354"/>
      <c r="G337" s="354"/>
      <c r="H337" s="353"/>
      <c r="I337" s="608" t="s">
        <v>35</v>
      </c>
      <c r="J337" s="609"/>
      <c r="K337" s="625">
        <v>1.1200000000000001</v>
      </c>
      <c r="L337" s="626"/>
      <c r="M337" s="291">
        <f>K337*12*I319</f>
        <v>4899.5520000000006</v>
      </c>
    </row>
    <row r="338" spans="1:13">
      <c r="A338" s="313" t="s">
        <v>334</v>
      </c>
      <c r="B338" s="312"/>
      <c r="C338" s="312"/>
      <c r="D338" s="312"/>
      <c r="E338" s="312"/>
      <c r="F338" s="312"/>
      <c r="G338" s="312"/>
      <c r="H338" s="311"/>
      <c r="I338" s="590" t="s">
        <v>333</v>
      </c>
      <c r="J338" s="591"/>
      <c r="K338" s="327"/>
      <c r="L338" s="292"/>
      <c r="M338" s="291"/>
    </row>
    <row r="339" spans="1:13">
      <c r="A339" s="323"/>
      <c r="B339" s="322"/>
      <c r="C339" s="322"/>
      <c r="D339" s="322"/>
      <c r="E339" s="322"/>
      <c r="F339" s="322"/>
      <c r="G339" s="322"/>
      <c r="H339" s="321"/>
      <c r="I339" s="334" t="s">
        <v>332</v>
      </c>
      <c r="J339" s="333"/>
      <c r="K339" s="352"/>
      <c r="L339" s="292"/>
      <c r="M339" s="291"/>
    </row>
    <row r="340" spans="1:13">
      <c r="A340" s="313" t="s">
        <v>331</v>
      </c>
      <c r="B340" s="312"/>
      <c r="C340" s="312"/>
      <c r="D340" s="312"/>
      <c r="E340" s="312"/>
      <c r="F340" s="312"/>
      <c r="G340" s="312"/>
      <c r="H340" s="311"/>
      <c r="I340" s="590" t="s">
        <v>35</v>
      </c>
      <c r="J340" s="591"/>
      <c r="K340" s="625">
        <v>1.4</v>
      </c>
      <c r="L340" s="626"/>
      <c r="M340" s="291">
        <f>K340*12*I319</f>
        <v>6124.44</v>
      </c>
    </row>
    <row r="341" spans="1:13">
      <c r="A341" s="323" t="s">
        <v>330</v>
      </c>
      <c r="B341" s="322"/>
      <c r="C341" s="322"/>
      <c r="D341" s="322"/>
      <c r="E341" s="322"/>
      <c r="F341" s="322"/>
      <c r="G341" s="322"/>
      <c r="H341" s="321"/>
      <c r="I341" s="334"/>
      <c r="J341" s="333"/>
      <c r="K341" s="327"/>
      <c r="L341" s="292"/>
      <c r="M341" s="291"/>
    </row>
    <row r="342" spans="1:13">
      <c r="A342" s="313" t="s">
        <v>329</v>
      </c>
      <c r="B342" s="312"/>
      <c r="C342" s="312"/>
      <c r="D342" s="312"/>
      <c r="E342" s="312"/>
      <c r="F342" s="312"/>
      <c r="G342" s="312"/>
      <c r="H342" s="311"/>
      <c r="I342" s="598" t="s">
        <v>328</v>
      </c>
      <c r="J342" s="599"/>
      <c r="K342" s="327"/>
      <c r="L342" s="292"/>
      <c r="M342" s="291"/>
    </row>
    <row r="343" spans="1:13">
      <c r="A343" s="313" t="s">
        <v>327</v>
      </c>
      <c r="B343" s="312"/>
      <c r="C343" s="312"/>
      <c r="D343" s="312"/>
      <c r="E343" s="312"/>
      <c r="F343" s="312"/>
      <c r="G343" s="312"/>
      <c r="H343" s="311"/>
      <c r="I343" s="590" t="s">
        <v>326</v>
      </c>
      <c r="J343" s="591"/>
      <c r="K343" s="351"/>
      <c r="L343" s="350"/>
      <c r="M343" s="349"/>
    </row>
    <row r="344" spans="1:13" ht="15.75" thickBot="1">
      <c r="A344" s="323"/>
      <c r="B344" s="322"/>
      <c r="C344" s="322"/>
      <c r="D344" s="322"/>
      <c r="E344" s="322"/>
      <c r="F344" s="322"/>
      <c r="G344" s="322"/>
      <c r="H344" s="321"/>
      <c r="I344" s="606" t="s">
        <v>325</v>
      </c>
      <c r="J344" s="607"/>
      <c r="K344" s="348"/>
      <c r="L344" s="347"/>
      <c r="M344" s="346"/>
    </row>
    <row r="345" spans="1:13">
      <c r="A345" s="345" t="s">
        <v>324</v>
      </c>
      <c r="B345" s="344"/>
      <c r="C345" s="344"/>
      <c r="D345" s="344"/>
      <c r="E345" s="344"/>
      <c r="F345" s="344"/>
      <c r="G345" s="343"/>
      <c r="H345" s="342"/>
      <c r="I345" s="341"/>
      <c r="J345" s="340"/>
      <c r="K345" s="648">
        <f>K347+K354+K362+K366+K367+K371</f>
        <v>23.35</v>
      </c>
      <c r="L345" s="628"/>
      <c r="M345" s="286">
        <f>M347+M354+M362+M366+M367+M371</f>
        <v>102146.91</v>
      </c>
    </row>
    <row r="346" spans="1:13" ht="15.75" thickBot="1">
      <c r="A346" s="339"/>
      <c r="B346" s="338"/>
      <c r="C346" s="338"/>
      <c r="D346" s="338"/>
      <c r="E346" s="338"/>
      <c r="F346" s="338"/>
      <c r="G346" s="338"/>
      <c r="H346" s="337"/>
      <c r="I346" s="336"/>
      <c r="J346" s="282"/>
      <c r="K346" s="281"/>
      <c r="L346" s="280"/>
      <c r="M346" s="279"/>
    </row>
    <row r="347" spans="1:13" ht="15.75" thickBot="1">
      <c r="A347" s="603" t="s">
        <v>323</v>
      </c>
      <c r="B347" s="604"/>
      <c r="C347" s="604"/>
      <c r="D347" s="604"/>
      <c r="E347" s="604"/>
      <c r="F347" s="604"/>
      <c r="G347" s="604"/>
      <c r="H347" s="605"/>
      <c r="I347" s="305"/>
      <c r="J347" s="304"/>
      <c r="K347" s="646">
        <f>K348+K349+K350+K352+K353</f>
        <v>3.7099999999999995</v>
      </c>
      <c r="L347" s="647"/>
      <c r="M347" s="303">
        <f>K347*12*I319</f>
        <v>16229.766</v>
      </c>
    </row>
    <row r="348" spans="1:13">
      <c r="A348" s="323" t="s">
        <v>322</v>
      </c>
      <c r="B348" s="322"/>
      <c r="C348" s="322"/>
      <c r="D348" s="322"/>
      <c r="E348" s="322"/>
      <c r="F348" s="322"/>
      <c r="G348" s="322"/>
      <c r="H348" s="321"/>
      <c r="I348" s="596" t="s">
        <v>321</v>
      </c>
      <c r="J348" s="597"/>
      <c r="K348" s="629">
        <v>0.63</v>
      </c>
      <c r="L348" s="630"/>
      <c r="M348" s="291">
        <f>K348*12*I319</f>
        <v>2755.998</v>
      </c>
    </row>
    <row r="349" spans="1:13">
      <c r="A349" s="320" t="s">
        <v>320</v>
      </c>
      <c r="B349" s="319"/>
      <c r="C349" s="319"/>
      <c r="D349" s="319"/>
      <c r="E349" s="319"/>
      <c r="F349" s="319"/>
      <c r="G349" s="319"/>
      <c r="H349" s="318"/>
      <c r="I349" s="608" t="s">
        <v>57</v>
      </c>
      <c r="J349" s="609"/>
      <c r="K349" s="625">
        <v>1.48</v>
      </c>
      <c r="L349" s="626"/>
      <c r="M349" s="291">
        <f>K349*12*I319</f>
        <v>6474.4079999999994</v>
      </c>
    </row>
    <row r="350" spans="1:13">
      <c r="A350" s="313" t="s">
        <v>319</v>
      </c>
      <c r="B350" s="312"/>
      <c r="C350" s="312"/>
      <c r="D350" s="312"/>
      <c r="E350" s="312"/>
      <c r="F350" s="312"/>
      <c r="G350" s="312"/>
      <c r="H350" s="311"/>
      <c r="I350" s="590" t="s">
        <v>35</v>
      </c>
      <c r="J350" s="591"/>
      <c r="K350" s="625">
        <v>0.17</v>
      </c>
      <c r="L350" s="626"/>
      <c r="M350" s="291">
        <f>K350*12*I319</f>
        <v>743.68200000000002</v>
      </c>
    </row>
    <row r="351" spans="1:13">
      <c r="A351" s="335" t="s">
        <v>318</v>
      </c>
      <c r="B351" s="331"/>
      <c r="C351" s="331"/>
      <c r="D351" s="331"/>
      <c r="E351" s="322"/>
      <c r="F351" s="322"/>
      <c r="G351" s="322"/>
      <c r="H351" s="321"/>
      <c r="I351" s="334"/>
      <c r="J351" s="333"/>
      <c r="K351" s="293"/>
      <c r="L351" s="292"/>
      <c r="M351" s="291"/>
    </row>
    <row r="352" spans="1:13">
      <c r="A352" s="320" t="s">
        <v>317</v>
      </c>
      <c r="B352" s="319"/>
      <c r="C352" s="319"/>
      <c r="D352" s="319"/>
      <c r="E352" s="319"/>
      <c r="F352" s="319"/>
      <c r="G352" s="319"/>
      <c r="H352" s="318"/>
      <c r="I352" s="608" t="s">
        <v>19</v>
      </c>
      <c r="J352" s="609"/>
      <c r="K352" s="625">
        <v>0.05</v>
      </c>
      <c r="L352" s="626"/>
      <c r="M352" s="291">
        <f>K352*12*I319</f>
        <v>218.73000000000005</v>
      </c>
    </row>
    <row r="353" spans="1:13" ht="15.75" thickBot="1">
      <c r="A353" s="313" t="s">
        <v>316</v>
      </c>
      <c r="B353" s="312"/>
      <c r="C353" s="312"/>
      <c r="D353" s="312"/>
      <c r="E353" s="312"/>
      <c r="F353" s="312"/>
      <c r="G353" s="312"/>
      <c r="H353" s="311"/>
      <c r="I353" s="614" t="s">
        <v>19</v>
      </c>
      <c r="J353" s="615"/>
      <c r="K353" s="650">
        <v>1.38</v>
      </c>
      <c r="L353" s="651"/>
      <c r="M353" s="291">
        <f>K353*12*I319</f>
        <v>6036.9479999999994</v>
      </c>
    </row>
    <row r="354" spans="1:13" ht="15.75" thickBot="1">
      <c r="A354" s="654" t="s">
        <v>315</v>
      </c>
      <c r="B354" s="655"/>
      <c r="C354" s="655"/>
      <c r="D354" s="655"/>
      <c r="E354" s="655"/>
      <c r="F354" s="655"/>
      <c r="G354" s="655"/>
      <c r="H354" s="656"/>
      <c r="I354" s="305"/>
      <c r="J354" s="304"/>
      <c r="K354" s="642">
        <f>K355+K356+K358+K359+K360+K361</f>
        <v>1.35</v>
      </c>
      <c r="L354" s="647"/>
      <c r="M354" s="303">
        <f>K354*12*I319</f>
        <v>5905.7100000000009</v>
      </c>
    </row>
    <row r="355" spans="1:13">
      <c r="A355" s="332" t="s">
        <v>314</v>
      </c>
      <c r="B355" s="331"/>
      <c r="C355" s="331"/>
      <c r="D355" s="331"/>
      <c r="E355" s="331"/>
      <c r="F355" s="322"/>
      <c r="G355" s="322"/>
      <c r="H355" s="321"/>
      <c r="I355" s="330"/>
      <c r="J355" s="294"/>
      <c r="K355" s="629">
        <v>0.08</v>
      </c>
      <c r="L355" s="630"/>
      <c r="M355" s="291">
        <f>K355*12*I319</f>
        <v>349.96800000000002</v>
      </c>
    </row>
    <row r="356" spans="1:13">
      <c r="A356" s="329" t="s">
        <v>313</v>
      </c>
      <c r="B356" s="328"/>
      <c r="C356" s="328"/>
      <c r="D356" s="328"/>
      <c r="E356" s="328"/>
      <c r="F356" s="312"/>
      <c r="G356" s="312"/>
      <c r="H356" s="311"/>
      <c r="I356" s="598" t="s">
        <v>312</v>
      </c>
      <c r="J356" s="599"/>
      <c r="K356" s="625">
        <v>0.65</v>
      </c>
      <c r="L356" s="626"/>
      <c r="M356" s="291">
        <f>K356*12*I319</f>
        <v>2843.4900000000002</v>
      </c>
    </row>
    <row r="357" spans="1:13">
      <c r="A357" s="323" t="s">
        <v>311</v>
      </c>
      <c r="B357" s="322"/>
      <c r="C357" s="322"/>
      <c r="D357" s="322"/>
      <c r="E357" s="322"/>
      <c r="F357" s="322"/>
      <c r="G357" s="322"/>
      <c r="H357" s="321"/>
      <c r="I357" s="596" t="s">
        <v>310</v>
      </c>
      <c r="J357" s="597"/>
      <c r="K357" s="327"/>
      <c r="L357" s="292"/>
      <c r="M357" s="291"/>
    </row>
    <row r="358" spans="1:13">
      <c r="A358" s="320" t="s">
        <v>309</v>
      </c>
      <c r="B358" s="319"/>
      <c r="C358" s="319"/>
      <c r="D358" s="319"/>
      <c r="E358" s="319"/>
      <c r="F358" s="319"/>
      <c r="G358" s="319"/>
      <c r="H358" s="318"/>
      <c r="I358" s="608" t="s">
        <v>308</v>
      </c>
      <c r="J358" s="609"/>
      <c r="K358" s="625">
        <v>0.4</v>
      </c>
      <c r="L358" s="626"/>
      <c r="M358" s="291">
        <f>K358*12*I319</f>
        <v>1749.8400000000004</v>
      </c>
    </row>
    <row r="359" spans="1:13">
      <c r="A359" s="320" t="s">
        <v>307</v>
      </c>
      <c r="B359" s="319"/>
      <c r="C359" s="319"/>
      <c r="D359" s="319"/>
      <c r="E359" s="319"/>
      <c r="F359" s="319"/>
      <c r="G359" s="319"/>
      <c r="H359" s="318"/>
      <c r="I359" s="608" t="s">
        <v>306</v>
      </c>
      <c r="J359" s="609"/>
      <c r="K359" s="625">
        <v>0.1</v>
      </c>
      <c r="L359" s="626"/>
      <c r="M359" s="291">
        <f>K359*12*I319</f>
        <v>437.46000000000009</v>
      </c>
    </row>
    <row r="360" spans="1:13">
      <c r="A360" s="313" t="s">
        <v>299</v>
      </c>
      <c r="B360" s="312"/>
      <c r="C360" s="312"/>
      <c r="D360" s="312"/>
      <c r="E360" s="312"/>
      <c r="F360" s="312"/>
      <c r="G360" s="312"/>
      <c r="H360" s="311"/>
      <c r="I360" s="608" t="s">
        <v>298</v>
      </c>
      <c r="J360" s="609"/>
      <c r="K360" s="636">
        <v>0.05</v>
      </c>
      <c r="L360" s="637"/>
      <c r="M360" s="291">
        <f>K360*12*I319</f>
        <v>218.73000000000005</v>
      </c>
    </row>
    <row r="361" spans="1:13" ht="15.75" thickBot="1">
      <c r="A361" s="313" t="s">
        <v>305</v>
      </c>
      <c r="B361" s="312"/>
      <c r="C361" s="312"/>
      <c r="D361" s="312"/>
      <c r="E361" s="312"/>
      <c r="F361" s="312"/>
      <c r="G361" s="312"/>
      <c r="H361" s="311"/>
      <c r="I361" s="614" t="s">
        <v>88</v>
      </c>
      <c r="J361" s="615"/>
      <c r="K361" s="638">
        <v>7.0000000000000007E-2</v>
      </c>
      <c r="L361" s="639"/>
      <c r="M361" s="326">
        <f>K361*12*I319</f>
        <v>306.22200000000004</v>
      </c>
    </row>
    <row r="362" spans="1:13" ht="15.75" thickBot="1">
      <c r="A362" s="654" t="s">
        <v>304</v>
      </c>
      <c r="B362" s="655"/>
      <c r="C362" s="655"/>
      <c r="D362" s="655"/>
      <c r="E362" s="655"/>
      <c r="F362" s="655"/>
      <c r="G362" s="655"/>
      <c r="H362" s="656"/>
      <c r="I362" s="325"/>
      <c r="J362" s="324"/>
      <c r="K362" s="649">
        <f>K363+K364+K365</f>
        <v>0.88</v>
      </c>
      <c r="L362" s="643"/>
      <c r="M362" s="303">
        <f>K362*12*I319</f>
        <v>3849.6480000000001</v>
      </c>
    </row>
    <row r="363" spans="1:13">
      <c r="A363" s="323" t="s">
        <v>303</v>
      </c>
      <c r="B363" s="322"/>
      <c r="C363" s="322"/>
      <c r="D363" s="322"/>
      <c r="E363" s="322"/>
      <c r="F363" s="322"/>
      <c r="G363" s="322"/>
      <c r="H363" s="321"/>
      <c r="I363" s="612" t="s">
        <v>302</v>
      </c>
      <c r="J363" s="613"/>
      <c r="K363" s="644">
        <v>0.42</v>
      </c>
      <c r="L363" s="645"/>
      <c r="M363" s="291">
        <f>K363*12*I319</f>
        <v>1837.3320000000001</v>
      </c>
    </row>
    <row r="364" spans="1:13">
      <c r="A364" s="320" t="s">
        <v>301</v>
      </c>
      <c r="B364" s="319"/>
      <c r="C364" s="319"/>
      <c r="D364" s="319"/>
      <c r="E364" s="319"/>
      <c r="F364" s="319"/>
      <c r="G364" s="319"/>
      <c r="H364" s="318"/>
      <c r="I364" s="317" t="s">
        <v>300</v>
      </c>
      <c r="J364" s="316"/>
      <c r="K364" s="636">
        <v>0.37</v>
      </c>
      <c r="L364" s="637"/>
      <c r="M364" s="291">
        <f>K364*12*I319</f>
        <v>1618.6019999999999</v>
      </c>
    </row>
    <row r="365" spans="1:13" ht="15.75" thickBot="1">
      <c r="A365" s="313" t="s">
        <v>299</v>
      </c>
      <c r="B365" s="312"/>
      <c r="C365" s="312"/>
      <c r="D365" s="312"/>
      <c r="E365" s="312"/>
      <c r="F365" s="312"/>
      <c r="G365" s="312"/>
      <c r="H365" s="311"/>
      <c r="I365" s="614" t="s">
        <v>298</v>
      </c>
      <c r="J365" s="615"/>
      <c r="K365" s="638">
        <v>0.09</v>
      </c>
      <c r="L365" s="639"/>
      <c r="M365" s="291">
        <f>K365*12*I319</f>
        <v>393.71400000000006</v>
      </c>
    </row>
    <row r="366" spans="1:13" ht="15.75" thickBot="1">
      <c r="A366" s="309" t="s">
        <v>297</v>
      </c>
      <c r="B366" s="308"/>
      <c r="C366" s="308"/>
      <c r="D366" s="308"/>
      <c r="E366" s="308"/>
      <c r="F366" s="308"/>
      <c r="G366" s="308"/>
      <c r="H366" s="307"/>
      <c r="I366" s="619" t="s">
        <v>296</v>
      </c>
      <c r="J366" s="620"/>
      <c r="K366" s="640">
        <v>15.76</v>
      </c>
      <c r="L366" s="641"/>
      <c r="M366" s="303">
        <f>K366*12*I319</f>
        <v>68943.696000000011</v>
      </c>
    </row>
    <row r="367" spans="1:13" ht="15.75" thickBot="1">
      <c r="A367" s="603" t="s">
        <v>295</v>
      </c>
      <c r="B367" s="604"/>
      <c r="C367" s="604"/>
      <c r="D367" s="604"/>
      <c r="E367" s="604"/>
      <c r="F367" s="604"/>
      <c r="G367" s="604"/>
      <c r="H367" s="605"/>
      <c r="I367" s="305"/>
      <c r="J367" s="304"/>
      <c r="K367" s="642">
        <v>1.58</v>
      </c>
      <c r="L367" s="643"/>
      <c r="M367" s="303">
        <f>K367*12*I319</f>
        <v>6911.8680000000004</v>
      </c>
    </row>
    <row r="368" spans="1:13">
      <c r="A368" s="301" t="s">
        <v>294</v>
      </c>
      <c r="B368" s="300"/>
      <c r="C368" s="300"/>
      <c r="D368" s="300"/>
      <c r="E368" s="300"/>
      <c r="F368" s="300"/>
      <c r="G368" s="300"/>
      <c r="H368" s="298"/>
      <c r="I368" s="621" t="s">
        <v>293</v>
      </c>
      <c r="J368" s="622"/>
      <c r="K368" s="297"/>
      <c r="L368" s="403"/>
      <c r="M368" s="291"/>
    </row>
    <row r="369" spans="1:13">
      <c r="A369" s="301" t="s">
        <v>292</v>
      </c>
      <c r="B369" s="300"/>
      <c r="C369" s="300"/>
      <c r="D369" s="300"/>
      <c r="E369" s="300"/>
      <c r="F369" s="300"/>
      <c r="G369" s="300"/>
      <c r="H369" s="298"/>
      <c r="I369" s="295"/>
      <c r="J369" s="294"/>
      <c r="K369" s="297"/>
      <c r="L369" s="403"/>
      <c r="M369" s="291"/>
    </row>
    <row r="370" spans="1:13" ht="15.75" thickBot="1">
      <c r="A370" s="301" t="s">
        <v>291</v>
      </c>
      <c r="B370" s="300"/>
      <c r="C370" s="300"/>
      <c r="D370" s="300"/>
      <c r="E370" s="300"/>
      <c r="F370" s="300"/>
      <c r="G370" s="300"/>
      <c r="H370" s="298"/>
      <c r="I370" s="310"/>
      <c r="J370" s="294"/>
      <c r="K370" s="297"/>
      <c r="L370" s="403"/>
      <c r="M370" s="291"/>
    </row>
    <row r="371" spans="1:13" ht="15.75" thickBot="1">
      <c r="A371" s="309" t="s">
        <v>290</v>
      </c>
      <c r="B371" s="308"/>
      <c r="C371" s="308"/>
      <c r="D371" s="308"/>
      <c r="E371" s="308"/>
      <c r="F371" s="308"/>
      <c r="G371" s="308"/>
      <c r="H371" s="307"/>
      <c r="I371" s="305"/>
      <c r="J371" s="304"/>
      <c r="K371" s="642">
        <v>7.0000000000000007E-2</v>
      </c>
      <c r="L371" s="643"/>
      <c r="M371" s="303">
        <f>K371*12*I319</f>
        <v>306.22200000000004</v>
      </c>
    </row>
    <row r="372" spans="1:13">
      <c r="A372" s="301" t="s">
        <v>289</v>
      </c>
      <c r="B372" s="300"/>
      <c r="C372" s="300"/>
      <c r="D372" s="300"/>
      <c r="E372" s="300"/>
      <c r="F372" s="300"/>
      <c r="G372" s="300"/>
      <c r="H372" s="298"/>
      <c r="I372" s="621" t="s">
        <v>19</v>
      </c>
      <c r="J372" s="622"/>
      <c r="K372" s="402"/>
      <c r="L372" s="403"/>
      <c r="M372" s="291"/>
    </row>
    <row r="373" spans="1:13" ht="15.75" thickBot="1">
      <c r="A373" s="301" t="s">
        <v>288</v>
      </c>
      <c r="B373" s="300"/>
      <c r="C373" s="300"/>
      <c r="D373" s="300"/>
      <c r="E373" s="300"/>
      <c r="F373" s="300"/>
      <c r="G373" s="300"/>
      <c r="H373" s="298"/>
      <c r="I373" s="295"/>
      <c r="J373" s="294"/>
      <c r="K373" s="402"/>
      <c r="L373" s="403"/>
      <c r="M373" s="291"/>
    </row>
    <row r="374" spans="1:13" ht="15.75" thickBot="1">
      <c r="A374" s="603" t="s">
        <v>287</v>
      </c>
      <c r="B374" s="604"/>
      <c r="C374" s="604"/>
      <c r="D374" s="604"/>
      <c r="E374" s="604"/>
      <c r="F374" s="604"/>
      <c r="G374" s="604"/>
      <c r="H374" s="605"/>
      <c r="I374" s="305"/>
      <c r="J374" s="304"/>
      <c r="K374" s="642">
        <v>6</v>
      </c>
      <c r="L374" s="643"/>
      <c r="M374" s="303">
        <f>K374*12*I319</f>
        <v>26247.600000000002</v>
      </c>
    </row>
    <row r="375" spans="1:13">
      <c r="A375" s="301" t="s">
        <v>286</v>
      </c>
      <c r="B375" s="299"/>
      <c r="C375" s="299"/>
      <c r="D375" s="299"/>
      <c r="E375" s="299"/>
      <c r="F375" s="300"/>
      <c r="G375" s="299"/>
      <c r="H375" s="298"/>
      <c r="I375" s="598" t="s">
        <v>285</v>
      </c>
      <c r="J375" s="599"/>
      <c r="K375" s="297"/>
      <c r="L375" s="403"/>
      <c r="M375" s="291"/>
    </row>
    <row r="376" spans="1:13">
      <c r="A376" s="301" t="s">
        <v>284</v>
      </c>
      <c r="B376" s="299"/>
      <c r="C376" s="299"/>
      <c r="D376" s="299"/>
      <c r="E376" s="299"/>
      <c r="F376" s="300"/>
      <c r="G376" s="299"/>
      <c r="H376" s="298"/>
      <c r="I376" s="598" t="s">
        <v>283</v>
      </c>
      <c r="J376" s="599"/>
      <c r="K376" s="297"/>
      <c r="L376" s="403"/>
      <c r="M376" s="291"/>
    </row>
    <row r="377" spans="1:13">
      <c r="A377" s="301" t="s">
        <v>282</v>
      </c>
      <c r="B377" s="299"/>
      <c r="C377" s="299"/>
      <c r="D377" s="299"/>
      <c r="E377" s="299"/>
      <c r="F377" s="300"/>
      <c r="G377" s="299"/>
      <c r="H377" s="298"/>
      <c r="I377" s="598" t="s">
        <v>281</v>
      </c>
      <c r="J377" s="599"/>
      <c r="K377" s="297"/>
      <c r="L377" s="403"/>
      <c r="M377" s="291"/>
    </row>
    <row r="378" spans="1:13">
      <c r="A378" s="301" t="s">
        <v>280</v>
      </c>
      <c r="B378" s="299"/>
      <c r="C378" s="299"/>
      <c r="D378" s="299"/>
      <c r="E378" s="299"/>
      <c r="F378" s="300"/>
      <c r="G378" s="299"/>
      <c r="H378" s="298"/>
      <c r="I378" s="598" t="s">
        <v>279</v>
      </c>
      <c r="J378" s="599"/>
      <c r="K378" s="297"/>
      <c r="L378" s="403"/>
      <c r="M378" s="291"/>
    </row>
    <row r="379" spans="1:13">
      <c r="A379" s="301" t="s">
        <v>278</v>
      </c>
      <c r="B379" s="299"/>
      <c r="C379" s="299"/>
      <c r="D379" s="299"/>
      <c r="E379" s="299"/>
      <c r="F379" s="300"/>
      <c r="G379" s="299"/>
      <c r="H379" s="298"/>
      <c r="I379" s="598" t="s">
        <v>277</v>
      </c>
      <c r="J379" s="599"/>
      <c r="K379" s="297"/>
      <c r="L379" s="403"/>
      <c r="M379" s="291"/>
    </row>
    <row r="380" spans="1:13">
      <c r="A380" s="301" t="s">
        <v>276</v>
      </c>
      <c r="B380" s="299"/>
      <c r="C380" s="299"/>
      <c r="D380" s="299"/>
      <c r="E380" s="299"/>
      <c r="F380" s="300"/>
      <c r="G380" s="299"/>
      <c r="H380" s="298"/>
      <c r="I380" s="295"/>
      <c r="J380" s="294"/>
      <c r="K380" s="297"/>
      <c r="L380" s="302"/>
      <c r="M380" s="291"/>
    </row>
    <row r="381" spans="1:13">
      <c r="A381" s="301" t="s">
        <v>275</v>
      </c>
      <c r="B381" s="299"/>
      <c r="C381" s="299"/>
      <c r="D381" s="299"/>
      <c r="E381" s="299"/>
      <c r="F381" s="300"/>
      <c r="G381" s="299"/>
      <c r="H381" s="298"/>
      <c r="I381" s="295"/>
      <c r="J381" s="294"/>
      <c r="K381" s="297"/>
      <c r="L381" s="403"/>
      <c r="M381" s="291"/>
    </row>
    <row r="382" spans="1:13">
      <c r="A382" s="301" t="s">
        <v>274</v>
      </c>
      <c r="B382" s="299"/>
      <c r="C382" s="299"/>
      <c r="D382" s="299"/>
      <c r="E382" s="299"/>
      <c r="F382" s="300"/>
      <c r="G382" s="299"/>
      <c r="H382" s="298"/>
      <c r="I382" s="295"/>
      <c r="J382" s="294"/>
      <c r="K382" s="297"/>
      <c r="L382" s="403"/>
      <c r="M382" s="291"/>
    </row>
    <row r="383" spans="1:13">
      <c r="A383" s="301" t="s">
        <v>273</v>
      </c>
      <c r="B383" s="299"/>
      <c r="C383" s="299"/>
      <c r="D383" s="299"/>
      <c r="E383" s="299"/>
      <c r="F383" s="300"/>
      <c r="G383" s="299"/>
      <c r="H383" s="298"/>
      <c r="I383" s="295"/>
      <c r="J383" s="294"/>
      <c r="K383" s="297"/>
      <c r="L383" s="403"/>
      <c r="M383" s="291"/>
    </row>
    <row r="384" spans="1:13">
      <c r="A384" s="301" t="s">
        <v>272</v>
      </c>
      <c r="B384" s="299"/>
      <c r="C384" s="299"/>
      <c r="D384" s="299"/>
      <c r="E384" s="299"/>
      <c r="F384" s="300"/>
      <c r="G384" s="299"/>
      <c r="H384" s="298"/>
      <c r="I384" s="295"/>
      <c r="J384" s="294"/>
      <c r="K384" s="297"/>
      <c r="L384" s="403"/>
      <c r="M384" s="291"/>
    </row>
    <row r="385" spans="1:13" ht="15.75" thickBot="1">
      <c r="A385" s="616" t="s">
        <v>271</v>
      </c>
      <c r="B385" s="617"/>
      <c r="C385" s="617"/>
      <c r="D385" s="617"/>
      <c r="E385" s="617"/>
      <c r="F385" s="617"/>
      <c r="G385" s="617"/>
      <c r="H385" s="618"/>
      <c r="I385" s="295"/>
      <c r="J385" s="294"/>
      <c r="K385" s="293"/>
      <c r="L385" s="292"/>
      <c r="M385" s="291"/>
    </row>
    <row r="386" spans="1:13">
      <c r="A386" s="290" t="s">
        <v>270</v>
      </c>
      <c r="B386" s="289"/>
      <c r="C386" s="289"/>
      <c r="D386" s="289"/>
      <c r="E386" s="289"/>
      <c r="F386" s="289"/>
      <c r="G386" s="289"/>
      <c r="H386" s="289"/>
      <c r="I386" s="621" t="s">
        <v>55</v>
      </c>
      <c r="J386" s="622"/>
      <c r="K386" s="288"/>
      <c r="L386" s="287"/>
      <c r="M386" s="286"/>
    </row>
    <row r="387" spans="1:13" ht="15.75" thickBot="1">
      <c r="A387" s="285" t="s">
        <v>269</v>
      </c>
      <c r="B387" s="284"/>
      <c r="C387" s="284"/>
      <c r="D387" s="284"/>
      <c r="E387" s="284"/>
      <c r="F387" s="284"/>
      <c r="G387" s="284"/>
      <c r="H387" s="284"/>
      <c r="I387" s="283"/>
      <c r="J387" s="282"/>
      <c r="K387" s="281"/>
      <c r="L387" s="280"/>
      <c r="M387" s="279"/>
    </row>
    <row r="388" spans="1:13" ht="15.75" thickBot="1">
      <c r="A388" s="603" t="s">
        <v>355</v>
      </c>
      <c r="B388" s="604"/>
      <c r="C388" s="604"/>
      <c r="D388" s="604"/>
      <c r="E388" s="604"/>
      <c r="F388" s="604"/>
      <c r="G388" s="604"/>
      <c r="H388" s="657"/>
      <c r="I388" s="658" t="s">
        <v>32</v>
      </c>
      <c r="J388" s="659"/>
      <c r="K388" s="660">
        <v>1.46</v>
      </c>
      <c r="L388" s="661"/>
      <c r="M388" s="276">
        <f>K388*12*I319</f>
        <v>6386.9160000000002</v>
      </c>
    </row>
    <row r="389" spans="1:13" ht="15.75" thickBot="1">
      <c r="A389" s="400" t="s">
        <v>354</v>
      </c>
      <c r="B389" s="401"/>
      <c r="C389" s="401"/>
      <c r="D389" s="401"/>
      <c r="E389" s="401"/>
      <c r="F389" s="401"/>
      <c r="G389" s="401"/>
      <c r="H389" s="401"/>
      <c r="I389" s="406"/>
      <c r="J389" s="383"/>
      <c r="K389" s="660"/>
      <c r="L389" s="661"/>
      <c r="M389" s="276"/>
    </row>
    <row r="390" spans="1:13" ht="15.75" thickBot="1">
      <c r="A390" s="652" t="s">
        <v>268</v>
      </c>
      <c r="B390" s="653"/>
      <c r="C390" s="653"/>
      <c r="D390" s="653"/>
      <c r="E390" s="653"/>
      <c r="F390" s="653"/>
      <c r="G390" s="653"/>
      <c r="H390" s="653"/>
      <c r="I390" s="278"/>
      <c r="J390" s="277"/>
      <c r="K390" s="610">
        <f>K320+K330+K345+K374+K388+K389</f>
        <v>42.03</v>
      </c>
      <c r="L390" s="611"/>
      <c r="M390" s="276">
        <f>M320+M330+M345+M374+M388+M389</f>
        <v>183864.43800000002</v>
      </c>
    </row>
    <row r="392" spans="1:13" ht="15.75">
      <c r="A392" s="601" t="s">
        <v>0</v>
      </c>
      <c r="B392" s="601"/>
      <c r="C392" s="601"/>
      <c r="D392" s="601"/>
      <c r="E392" s="601"/>
      <c r="F392" s="601"/>
      <c r="G392" s="601"/>
      <c r="H392" s="601"/>
      <c r="I392" s="601"/>
      <c r="J392" s="601"/>
      <c r="K392" s="601"/>
      <c r="L392" s="601"/>
      <c r="M392" s="327"/>
    </row>
    <row r="393" spans="1:13" ht="15.75">
      <c r="A393" s="600" t="s">
        <v>353</v>
      </c>
      <c r="B393" s="600"/>
      <c r="C393" s="600"/>
      <c r="D393" s="600"/>
      <c r="E393" s="600"/>
      <c r="F393" s="600"/>
      <c r="G393" s="600"/>
      <c r="H393" s="600"/>
      <c r="I393" s="600"/>
      <c r="J393" s="600"/>
      <c r="K393" s="600"/>
      <c r="L393" s="600"/>
      <c r="M393" s="327"/>
    </row>
    <row r="394" spans="1:13" ht="15.75">
      <c r="A394" s="370"/>
      <c r="B394" s="370"/>
      <c r="C394" s="370"/>
      <c r="D394" s="370"/>
      <c r="E394" s="370"/>
      <c r="F394" s="370" t="s">
        <v>504</v>
      </c>
      <c r="G394" s="370"/>
      <c r="H394" s="370"/>
      <c r="I394" s="370"/>
      <c r="J394" s="370"/>
      <c r="K394" s="370"/>
      <c r="L394" s="370"/>
      <c r="M394" s="327"/>
    </row>
    <row r="395" spans="1:13">
      <c r="A395" s="329"/>
      <c r="B395" s="328"/>
      <c r="C395" s="602" t="s">
        <v>351</v>
      </c>
      <c r="D395" s="602"/>
      <c r="E395" s="602"/>
      <c r="F395" s="328"/>
      <c r="G395" s="328"/>
      <c r="H395" s="368"/>
      <c r="I395" s="590" t="s">
        <v>3</v>
      </c>
      <c r="J395" s="591"/>
      <c r="K395" s="592" t="s">
        <v>4</v>
      </c>
      <c r="L395" s="593"/>
      <c r="M395" s="382"/>
    </row>
    <row r="396" spans="1:13">
      <c r="A396" s="381"/>
      <c r="B396" s="355"/>
      <c r="C396" s="355"/>
      <c r="D396" s="355"/>
      <c r="E396" s="355"/>
      <c r="F396" s="355"/>
      <c r="G396" s="355"/>
      <c r="H396" s="356"/>
      <c r="I396" s="295"/>
      <c r="J396" s="294"/>
      <c r="K396" s="594" t="s">
        <v>5</v>
      </c>
      <c r="L396" s="595"/>
      <c r="M396" s="380" t="s">
        <v>6</v>
      </c>
    </row>
    <row r="397" spans="1:13">
      <c r="A397" s="381"/>
      <c r="B397" s="355"/>
      <c r="C397" s="355"/>
      <c r="D397" s="355"/>
      <c r="E397" s="355"/>
      <c r="F397" s="355"/>
      <c r="G397" s="355"/>
      <c r="H397" s="356"/>
      <c r="I397" s="598" t="s">
        <v>7</v>
      </c>
      <c r="J397" s="599"/>
      <c r="K397" s="623" t="s">
        <v>8</v>
      </c>
      <c r="L397" s="624"/>
      <c r="M397" s="380" t="s">
        <v>9</v>
      </c>
    </row>
    <row r="398" spans="1:13" ht="16.5" thickBot="1">
      <c r="A398" s="379"/>
      <c r="B398" s="351"/>
      <c r="C398" s="351"/>
      <c r="D398" s="351"/>
      <c r="E398" s="351"/>
      <c r="F398" s="351"/>
      <c r="G398" s="351"/>
      <c r="H398" s="350"/>
      <c r="I398" s="631">
        <v>743.2</v>
      </c>
      <c r="J398" s="632"/>
      <c r="K398" s="633"/>
      <c r="L398" s="634"/>
      <c r="M398" s="378"/>
    </row>
    <row r="399" spans="1:13">
      <c r="A399" s="367" t="s">
        <v>350</v>
      </c>
      <c r="B399" s="344"/>
      <c r="C399" s="344"/>
      <c r="D399" s="344"/>
      <c r="E399" s="344"/>
      <c r="F399" s="344"/>
      <c r="G399" s="344"/>
      <c r="H399" s="377"/>
      <c r="I399" s="341"/>
      <c r="J399" s="340"/>
      <c r="K399" s="635">
        <f>K402+K405</f>
        <v>6.17</v>
      </c>
      <c r="L399" s="628"/>
      <c r="M399" s="286">
        <f>K399*12*I398</f>
        <v>55026.527999999998</v>
      </c>
    </row>
    <row r="400" spans="1:13">
      <c r="A400" s="376" t="s">
        <v>349</v>
      </c>
      <c r="B400" s="375"/>
      <c r="C400" s="375"/>
      <c r="D400" s="375"/>
      <c r="E400" s="375"/>
      <c r="F400" s="375"/>
      <c r="G400" s="375"/>
      <c r="H400" s="374"/>
      <c r="I400" s="295"/>
      <c r="J400" s="294"/>
      <c r="K400" s="293"/>
      <c r="L400" s="292"/>
      <c r="M400" s="373"/>
    </row>
    <row r="401" spans="1:13" ht="15.75" thickBot="1">
      <c r="A401" s="363" t="s">
        <v>348</v>
      </c>
      <c r="B401" s="372"/>
      <c r="C401" s="372"/>
      <c r="D401" s="372"/>
      <c r="E401" s="372"/>
      <c r="F401" s="372"/>
      <c r="G401" s="372"/>
      <c r="H401" s="371"/>
      <c r="I401" s="336"/>
      <c r="J401" s="282"/>
      <c r="K401" s="281"/>
      <c r="L401" s="280"/>
      <c r="M401" s="279"/>
    </row>
    <row r="402" spans="1:13">
      <c r="A402" s="323" t="s">
        <v>347</v>
      </c>
      <c r="B402" s="331"/>
      <c r="C402" s="331"/>
      <c r="D402" s="331"/>
      <c r="E402" s="331"/>
      <c r="F402" s="331"/>
      <c r="G402" s="331"/>
      <c r="H402" s="357"/>
      <c r="I402" s="596" t="s">
        <v>19</v>
      </c>
      <c r="J402" s="597"/>
      <c r="K402" s="629">
        <v>3.7</v>
      </c>
      <c r="L402" s="630"/>
      <c r="M402" s="291">
        <f>K402*12*I398</f>
        <v>32998.080000000009</v>
      </c>
    </row>
    <row r="403" spans="1:13">
      <c r="A403" s="301" t="s">
        <v>338</v>
      </c>
      <c r="B403" s="355"/>
      <c r="C403" s="355"/>
      <c r="D403" s="355"/>
      <c r="E403" s="355"/>
      <c r="F403" s="355"/>
      <c r="G403" s="355"/>
      <c r="H403" s="356"/>
      <c r="I403" s="598" t="s">
        <v>328</v>
      </c>
      <c r="J403" s="599"/>
      <c r="K403" s="327"/>
      <c r="L403" s="292"/>
      <c r="M403" s="291"/>
    </row>
    <row r="404" spans="1:13">
      <c r="A404" s="323" t="s">
        <v>337</v>
      </c>
      <c r="B404" s="331"/>
      <c r="C404" s="331"/>
      <c r="D404" s="331"/>
      <c r="E404" s="331"/>
      <c r="F404" s="331"/>
      <c r="G404" s="331"/>
      <c r="H404" s="357"/>
      <c r="I404" s="596"/>
      <c r="J404" s="597"/>
      <c r="K404" s="327"/>
      <c r="L404" s="292"/>
      <c r="M404" s="291"/>
    </row>
    <row r="405" spans="1:13">
      <c r="A405" s="323" t="s">
        <v>346</v>
      </c>
      <c r="B405" s="331"/>
      <c r="C405" s="331"/>
      <c r="D405" s="331"/>
      <c r="E405" s="331"/>
      <c r="F405" s="331"/>
      <c r="G405" s="331"/>
      <c r="H405" s="357"/>
      <c r="I405" s="608" t="s">
        <v>35</v>
      </c>
      <c r="J405" s="609"/>
      <c r="K405" s="625">
        <v>2.4700000000000002</v>
      </c>
      <c r="L405" s="626"/>
      <c r="M405" s="291">
        <f>K405*12*I398</f>
        <v>22028.448</v>
      </c>
    </row>
    <row r="406" spans="1:13" ht="15.75">
      <c r="A406" s="320" t="s">
        <v>345</v>
      </c>
      <c r="B406" s="354"/>
      <c r="C406" s="354"/>
      <c r="D406" s="354"/>
      <c r="E406" s="354"/>
      <c r="F406" s="354"/>
      <c r="G406" s="354"/>
      <c r="H406" s="353"/>
      <c r="I406" s="598" t="s">
        <v>328</v>
      </c>
      <c r="J406" s="599"/>
      <c r="K406" s="370"/>
      <c r="L406" s="369"/>
      <c r="M406" s="291"/>
    </row>
    <row r="407" spans="1:13">
      <c r="A407" s="313" t="s">
        <v>344</v>
      </c>
      <c r="B407" s="328"/>
      <c r="C407" s="328"/>
      <c r="D407" s="328"/>
      <c r="E407" s="328"/>
      <c r="F407" s="328"/>
      <c r="G407" s="328"/>
      <c r="H407" s="368"/>
      <c r="I407" s="598"/>
      <c r="J407" s="599"/>
      <c r="K407" s="352"/>
      <c r="L407" s="292"/>
      <c r="M407" s="291"/>
    </row>
    <row r="408" spans="1:13" ht="15.75" thickBot="1">
      <c r="A408" s="323" t="s">
        <v>343</v>
      </c>
      <c r="B408" s="322"/>
      <c r="C408" s="322"/>
      <c r="D408" s="322"/>
      <c r="E408" s="322"/>
      <c r="F408" s="322"/>
      <c r="G408" s="322"/>
      <c r="H408" s="321"/>
      <c r="I408" s="334"/>
      <c r="J408" s="333"/>
      <c r="K408" s="636"/>
      <c r="L408" s="637"/>
      <c r="M408" s="291"/>
    </row>
    <row r="409" spans="1:13">
      <c r="A409" s="367" t="s">
        <v>342</v>
      </c>
      <c r="B409" s="366"/>
      <c r="C409" s="366"/>
      <c r="D409" s="366"/>
      <c r="E409" s="366"/>
      <c r="F409" s="366"/>
      <c r="G409" s="366"/>
      <c r="H409" s="365"/>
      <c r="I409" s="341"/>
      <c r="J409" s="364"/>
      <c r="K409" s="627">
        <f>K411+K416+K419</f>
        <v>5.05</v>
      </c>
      <c r="L409" s="628"/>
      <c r="M409" s="286">
        <f>K409*12*I398</f>
        <v>45037.919999999998</v>
      </c>
    </row>
    <row r="410" spans="1:13" ht="15.75" thickBot="1">
      <c r="A410" s="363" t="s">
        <v>341</v>
      </c>
      <c r="B410" s="362"/>
      <c r="C410" s="362"/>
      <c r="D410" s="362"/>
      <c r="E410" s="362"/>
      <c r="F410" s="362"/>
      <c r="G410" s="362"/>
      <c r="H410" s="361"/>
      <c r="I410" s="336"/>
      <c r="J410" s="360"/>
      <c r="K410" s="281"/>
      <c r="L410" s="280"/>
      <c r="M410" s="279"/>
    </row>
    <row r="411" spans="1:13">
      <c r="A411" s="301" t="s">
        <v>340</v>
      </c>
      <c r="B411" s="300"/>
      <c r="C411" s="300"/>
      <c r="D411" s="300"/>
      <c r="E411" s="300"/>
      <c r="F411" s="300"/>
      <c r="G411" s="300"/>
      <c r="H411" s="298"/>
      <c r="I411" s="598" t="s">
        <v>19</v>
      </c>
      <c r="J411" s="599"/>
      <c r="K411" s="629">
        <v>2.5299999999999998</v>
      </c>
      <c r="L411" s="630"/>
      <c r="M411" s="291">
        <f>K411*12*I398</f>
        <v>22563.552</v>
      </c>
    </row>
    <row r="412" spans="1:13">
      <c r="A412" s="323" t="s">
        <v>339</v>
      </c>
      <c r="B412" s="322"/>
      <c r="C412" s="322"/>
      <c r="D412" s="322"/>
      <c r="E412" s="322"/>
      <c r="F412" s="322"/>
      <c r="G412" s="322"/>
      <c r="H412" s="321"/>
      <c r="I412" s="404"/>
      <c r="J412" s="405"/>
      <c r="K412" s="327"/>
      <c r="L412" s="292"/>
      <c r="M412" s="291"/>
    </row>
    <row r="413" spans="1:13">
      <c r="A413" s="301" t="s">
        <v>338</v>
      </c>
      <c r="B413" s="355"/>
      <c r="C413" s="355"/>
      <c r="D413" s="355"/>
      <c r="E413" s="355"/>
      <c r="F413" s="355"/>
      <c r="G413" s="355"/>
      <c r="H413" s="356"/>
      <c r="I413" s="598" t="s">
        <v>328</v>
      </c>
      <c r="J413" s="599"/>
      <c r="K413" s="327"/>
      <c r="L413" s="292"/>
      <c r="M413" s="291"/>
    </row>
    <row r="414" spans="1:13">
      <c r="A414" s="323" t="s">
        <v>337</v>
      </c>
      <c r="B414" s="331"/>
      <c r="C414" s="331"/>
      <c r="D414" s="331"/>
      <c r="E414" s="331"/>
      <c r="F414" s="331"/>
      <c r="G414" s="331"/>
      <c r="H414" s="357"/>
      <c r="I414" s="596"/>
      <c r="J414" s="597"/>
      <c r="K414" s="327"/>
      <c r="L414" s="292"/>
      <c r="M414" s="291"/>
    </row>
    <row r="415" spans="1:13">
      <c r="A415" s="320" t="s">
        <v>336</v>
      </c>
      <c r="B415" s="354"/>
      <c r="C415" s="353"/>
      <c r="D415" s="355"/>
      <c r="E415" s="355"/>
      <c r="F415" s="355"/>
      <c r="G415" s="355"/>
      <c r="H415" s="356"/>
      <c r="I415" s="598" t="s">
        <v>328</v>
      </c>
      <c r="J415" s="599"/>
      <c r="K415" s="327"/>
      <c r="L415" s="292"/>
      <c r="M415" s="291"/>
    </row>
    <row r="416" spans="1:13">
      <c r="A416" s="301" t="s">
        <v>335</v>
      </c>
      <c r="B416" s="355"/>
      <c r="C416" s="355"/>
      <c r="D416" s="354"/>
      <c r="E416" s="354"/>
      <c r="F416" s="354"/>
      <c r="G416" s="354"/>
      <c r="H416" s="353"/>
      <c r="I416" s="608" t="s">
        <v>35</v>
      </c>
      <c r="J416" s="609"/>
      <c r="K416" s="625">
        <v>1.1200000000000001</v>
      </c>
      <c r="L416" s="626"/>
      <c r="M416" s="291">
        <f>K416*12*I398</f>
        <v>9988.608000000002</v>
      </c>
    </row>
    <row r="417" spans="1:13">
      <c r="A417" s="313" t="s">
        <v>334</v>
      </c>
      <c r="B417" s="312"/>
      <c r="C417" s="312"/>
      <c r="D417" s="312"/>
      <c r="E417" s="312"/>
      <c r="F417" s="312"/>
      <c r="G417" s="312"/>
      <c r="H417" s="311"/>
      <c r="I417" s="590" t="s">
        <v>333</v>
      </c>
      <c r="J417" s="591"/>
      <c r="K417" s="327"/>
      <c r="L417" s="292"/>
      <c r="M417" s="291"/>
    </row>
    <row r="418" spans="1:13">
      <c r="A418" s="323"/>
      <c r="B418" s="322"/>
      <c r="C418" s="322"/>
      <c r="D418" s="322"/>
      <c r="E418" s="322"/>
      <c r="F418" s="322"/>
      <c r="G418" s="322"/>
      <c r="H418" s="321"/>
      <c r="I418" s="334" t="s">
        <v>332</v>
      </c>
      <c r="J418" s="333"/>
      <c r="K418" s="352"/>
      <c r="L418" s="292"/>
      <c r="M418" s="291"/>
    </row>
    <row r="419" spans="1:13">
      <c r="A419" s="313" t="s">
        <v>331</v>
      </c>
      <c r="B419" s="312"/>
      <c r="C419" s="312"/>
      <c r="D419" s="312"/>
      <c r="E419" s="312"/>
      <c r="F419" s="312"/>
      <c r="G419" s="312"/>
      <c r="H419" s="311"/>
      <c r="I419" s="590" t="s">
        <v>35</v>
      </c>
      <c r="J419" s="591"/>
      <c r="K419" s="625">
        <v>1.4</v>
      </c>
      <c r="L419" s="626"/>
      <c r="M419" s="291">
        <f>K419*12*I398</f>
        <v>12485.759999999998</v>
      </c>
    </row>
    <row r="420" spans="1:13">
      <c r="A420" s="323" t="s">
        <v>330</v>
      </c>
      <c r="B420" s="322"/>
      <c r="C420" s="322"/>
      <c r="D420" s="322"/>
      <c r="E420" s="322"/>
      <c r="F420" s="322"/>
      <c r="G420" s="322"/>
      <c r="H420" s="321"/>
      <c r="I420" s="334"/>
      <c r="J420" s="333"/>
      <c r="K420" s="327"/>
      <c r="L420" s="292"/>
      <c r="M420" s="291"/>
    </row>
    <row r="421" spans="1:13">
      <c r="A421" s="313" t="s">
        <v>329</v>
      </c>
      <c r="B421" s="312"/>
      <c r="C421" s="312"/>
      <c r="D421" s="312"/>
      <c r="E421" s="312"/>
      <c r="F421" s="312"/>
      <c r="G421" s="312"/>
      <c r="H421" s="311"/>
      <c r="I421" s="598" t="s">
        <v>328</v>
      </c>
      <c r="J421" s="599"/>
      <c r="K421" s="327"/>
      <c r="L421" s="292"/>
      <c r="M421" s="291"/>
    </row>
    <row r="422" spans="1:13">
      <c r="A422" s="313" t="s">
        <v>327</v>
      </c>
      <c r="B422" s="312"/>
      <c r="C422" s="312"/>
      <c r="D422" s="312"/>
      <c r="E422" s="312"/>
      <c r="F422" s="312"/>
      <c r="G422" s="312"/>
      <c r="H422" s="311"/>
      <c r="I422" s="590" t="s">
        <v>326</v>
      </c>
      <c r="J422" s="591"/>
      <c r="K422" s="351"/>
      <c r="L422" s="350"/>
      <c r="M422" s="349"/>
    </row>
    <row r="423" spans="1:13" ht="15.75" thickBot="1">
      <c r="A423" s="323"/>
      <c r="B423" s="322"/>
      <c r="C423" s="322"/>
      <c r="D423" s="322"/>
      <c r="E423" s="322"/>
      <c r="F423" s="322"/>
      <c r="G423" s="322"/>
      <c r="H423" s="321"/>
      <c r="I423" s="606" t="s">
        <v>325</v>
      </c>
      <c r="J423" s="607"/>
      <c r="K423" s="348"/>
      <c r="L423" s="347"/>
      <c r="M423" s="346"/>
    </row>
    <row r="424" spans="1:13">
      <c r="A424" s="345" t="s">
        <v>324</v>
      </c>
      <c r="B424" s="344"/>
      <c r="C424" s="344"/>
      <c r="D424" s="344"/>
      <c r="E424" s="344"/>
      <c r="F424" s="344"/>
      <c r="G424" s="343"/>
      <c r="H424" s="342"/>
      <c r="I424" s="341"/>
      <c r="J424" s="340"/>
      <c r="K424" s="648">
        <f>K426+K433+K441+K445+K446+K450</f>
        <v>33.81</v>
      </c>
      <c r="L424" s="628"/>
      <c r="M424" s="286">
        <f>M426+M433+M441+M445+M446+M450</f>
        <v>301531.10400000005</v>
      </c>
    </row>
    <row r="425" spans="1:13" ht="15.75" thickBot="1">
      <c r="A425" s="339"/>
      <c r="B425" s="338"/>
      <c r="C425" s="338"/>
      <c r="D425" s="338"/>
      <c r="E425" s="338"/>
      <c r="F425" s="338"/>
      <c r="G425" s="338"/>
      <c r="H425" s="337"/>
      <c r="I425" s="336"/>
      <c r="J425" s="282"/>
      <c r="K425" s="281"/>
      <c r="L425" s="280"/>
      <c r="M425" s="279"/>
    </row>
    <row r="426" spans="1:13" ht="15.75" thickBot="1">
      <c r="A426" s="603" t="s">
        <v>323</v>
      </c>
      <c r="B426" s="604"/>
      <c r="C426" s="604"/>
      <c r="D426" s="604"/>
      <c r="E426" s="604"/>
      <c r="F426" s="604"/>
      <c r="G426" s="604"/>
      <c r="H426" s="605"/>
      <c r="I426" s="305"/>
      <c r="J426" s="304"/>
      <c r="K426" s="646">
        <f>K427+K428+K429+K431+K432</f>
        <v>3.01</v>
      </c>
      <c r="L426" s="647"/>
      <c r="M426" s="303">
        <f>K426*12*I398</f>
        <v>26844.383999999998</v>
      </c>
    </row>
    <row r="427" spans="1:13">
      <c r="A427" s="323" t="s">
        <v>322</v>
      </c>
      <c r="B427" s="322"/>
      <c r="C427" s="322"/>
      <c r="D427" s="322"/>
      <c r="E427" s="322"/>
      <c r="F427" s="322"/>
      <c r="G427" s="322"/>
      <c r="H427" s="321"/>
      <c r="I427" s="596" t="s">
        <v>321</v>
      </c>
      <c r="J427" s="597"/>
      <c r="K427" s="629">
        <v>0.63</v>
      </c>
      <c r="L427" s="630"/>
      <c r="M427" s="291">
        <f>K427*12*I398</f>
        <v>5618.5920000000006</v>
      </c>
    </row>
    <row r="428" spans="1:13">
      <c r="A428" s="320" t="s">
        <v>320</v>
      </c>
      <c r="B428" s="319"/>
      <c r="C428" s="319"/>
      <c r="D428" s="319"/>
      <c r="E428" s="319"/>
      <c r="F428" s="319"/>
      <c r="G428" s="319"/>
      <c r="H428" s="318"/>
      <c r="I428" s="608" t="s">
        <v>57</v>
      </c>
      <c r="J428" s="609"/>
      <c r="K428" s="625">
        <v>1.48</v>
      </c>
      <c r="L428" s="626"/>
      <c r="M428" s="291">
        <f>K428*12*I398</f>
        <v>13199.232</v>
      </c>
    </row>
    <row r="429" spans="1:13">
      <c r="A429" s="313" t="s">
        <v>319</v>
      </c>
      <c r="B429" s="312"/>
      <c r="C429" s="312"/>
      <c r="D429" s="312"/>
      <c r="E429" s="312"/>
      <c r="F429" s="312"/>
      <c r="G429" s="312"/>
      <c r="H429" s="311"/>
      <c r="I429" s="590" t="s">
        <v>35</v>
      </c>
      <c r="J429" s="591"/>
      <c r="K429" s="625">
        <v>0.17</v>
      </c>
      <c r="L429" s="626"/>
      <c r="M429" s="291">
        <f>K429*12*I398</f>
        <v>1516.1280000000002</v>
      </c>
    </row>
    <row r="430" spans="1:13">
      <c r="A430" s="335" t="s">
        <v>318</v>
      </c>
      <c r="B430" s="331"/>
      <c r="C430" s="331"/>
      <c r="D430" s="331"/>
      <c r="E430" s="322"/>
      <c r="F430" s="322"/>
      <c r="G430" s="322"/>
      <c r="H430" s="321"/>
      <c r="I430" s="334"/>
      <c r="J430" s="333"/>
      <c r="K430" s="293"/>
      <c r="L430" s="292"/>
      <c r="M430" s="291"/>
    </row>
    <row r="431" spans="1:13">
      <c r="A431" s="320" t="s">
        <v>317</v>
      </c>
      <c r="B431" s="319"/>
      <c r="C431" s="319"/>
      <c r="D431" s="319"/>
      <c r="E431" s="319"/>
      <c r="F431" s="319"/>
      <c r="G431" s="319"/>
      <c r="H431" s="318"/>
      <c r="I431" s="608" t="s">
        <v>19</v>
      </c>
      <c r="J431" s="609"/>
      <c r="K431" s="625">
        <v>0.05</v>
      </c>
      <c r="L431" s="626"/>
      <c r="M431" s="291">
        <f>K431*12*I398</f>
        <v>445.92000000000007</v>
      </c>
    </row>
    <row r="432" spans="1:13" ht="15.75" thickBot="1">
      <c r="A432" s="313" t="s">
        <v>316</v>
      </c>
      <c r="B432" s="312"/>
      <c r="C432" s="312"/>
      <c r="D432" s="312"/>
      <c r="E432" s="312"/>
      <c r="F432" s="312"/>
      <c r="G432" s="312"/>
      <c r="H432" s="311"/>
      <c r="I432" s="614" t="s">
        <v>19</v>
      </c>
      <c r="J432" s="615"/>
      <c r="K432" s="650">
        <v>0.68</v>
      </c>
      <c r="L432" s="651"/>
      <c r="M432" s="291">
        <f>K432*12*I398</f>
        <v>6064.5120000000006</v>
      </c>
    </row>
    <row r="433" spans="1:13" ht="15.75" thickBot="1">
      <c r="A433" s="654" t="s">
        <v>315</v>
      </c>
      <c r="B433" s="655"/>
      <c r="C433" s="655"/>
      <c r="D433" s="655"/>
      <c r="E433" s="655"/>
      <c r="F433" s="655"/>
      <c r="G433" s="655"/>
      <c r="H433" s="656"/>
      <c r="I433" s="305"/>
      <c r="J433" s="304"/>
      <c r="K433" s="642">
        <f>K434+K435+K437+K438+K439+K440</f>
        <v>1.35</v>
      </c>
      <c r="L433" s="647"/>
      <c r="M433" s="303">
        <f>K433*12*I398</f>
        <v>12039.840000000002</v>
      </c>
    </row>
    <row r="434" spans="1:13">
      <c r="A434" s="332" t="s">
        <v>314</v>
      </c>
      <c r="B434" s="331"/>
      <c r="C434" s="331"/>
      <c r="D434" s="331"/>
      <c r="E434" s="331"/>
      <c r="F434" s="322"/>
      <c r="G434" s="322"/>
      <c r="H434" s="321"/>
      <c r="I434" s="330"/>
      <c r="J434" s="294"/>
      <c r="K434" s="629">
        <v>0.08</v>
      </c>
      <c r="L434" s="630"/>
      <c r="M434" s="291">
        <f>K434*12*I398</f>
        <v>713.47199999999998</v>
      </c>
    </row>
    <row r="435" spans="1:13">
      <c r="A435" s="329" t="s">
        <v>313</v>
      </c>
      <c r="B435" s="328"/>
      <c r="C435" s="328"/>
      <c r="D435" s="328"/>
      <c r="E435" s="328"/>
      <c r="F435" s="312"/>
      <c r="G435" s="312"/>
      <c r="H435" s="311"/>
      <c r="I435" s="598" t="s">
        <v>312</v>
      </c>
      <c r="J435" s="599"/>
      <c r="K435" s="625">
        <v>0.65</v>
      </c>
      <c r="L435" s="626"/>
      <c r="M435" s="291">
        <f>K435*12*I398</f>
        <v>5796.9600000000009</v>
      </c>
    </row>
    <row r="436" spans="1:13">
      <c r="A436" s="323" t="s">
        <v>311</v>
      </c>
      <c r="B436" s="322"/>
      <c r="C436" s="322"/>
      <c r="D436" s="322"/>
      <c r="E436" s="322"/>
      <c r="F436" s="322"/>
      <c r="G436" s="322"/>
      <c r="H436" s="321"/>
      <c r="I436" s="596" t="s">
        <v>310</v>
      </c>
      <c r="J436" s="597"/>
      <c r="K436" s="327"/>
      <c r="L436" s="292"/>
      <c r="M436" s="291"/>
    </row>
    <row r="437" spans="1:13">
      <c r="A437" s="320" t="s">
        <v>309</v>
      </c>
      <c r="B437" s="319"/>
      <c r="C437" s="319"/>
      <c r="D437" s="319"/>
      <c r="E437" s="319"/>
      <c r="F437" s="319"/>
      <c r="G437" s="319"/>
      <c r="H437" s="318"/>
      <c r="I437" s="608" t="s">
        <v>308</v>
      </c>
      <c r="J437" s="609"/>
      <c r="K437" s="625">
        <v>0.4</v>
      </c>
      <c r="L437" s="626"/>
      <c r="M437" s="291">
        <f>K437*12*I398</f>
        <v>3567.3600000000006</v>
      </c>
    </row>
    <row r="438" spans="1:13">
      <c r="A438" s="320" t="s">
        <v>307</v>
      </c>
      <c r="B438" s="319"/>
      <c r="C438" s="319"/>
      <c r="D438" s="319"/>
      <c r="E438" s="319"/>
      <c r="F438" s="319"/>
      <c r="G438" s="319"/>
      <c r="H438" s="318"/>
      <c r="I438" s="608" t="s">
        <v>306</v>
      </c>
      <c r="J438" s="609"/>
      <c r="K438" s="625">
        <v>0.1</v>
      </c>
      <c r="L438" s="626"/>
      <c r="M438" s="291">
        <f>K438*12*I398</f>
        <v>891.84000000000015</v>
      </c>
    </row>
    <row r="439" spans="1:13">
      <c r="A439" s="313" t="s">
        <v>299</v>
      </c>
      <c r="B439" s="312"/>
      <c r="C439" s="312"/>
      <c r="D439" s="312"/>
      <c r="E439" s="312"/>
      <c r="F439" s="312"/>
      <c r="G439" s="312"/>
      <c r="H439" s="311"/>
      <c r="I439" s="608" t="s">
        <v>298</v>
      </c>
      <c r="J439" s="609"/>
      <c r="K439" s="636">
        <v>0.05</v>
      </c>
      <c r="L439" s="637"/>
      <c r="M439" s="291">
        <f>K439*12*I398</f>
        <v>445.92000000000007</v>
      </c>
    </row>
    <row r="440" spans="1:13" ht="15.75" thickBot="1">
      <c r="A440" s="313" t="s">
        <v>305</v>
      </c>
      <c r="B440" s="312"/>
      <c r="C440" s="312"/>
      <c r="D440" s="312"/>
      <c r="E440" s="312"/>
      <c r="F440" s="312"/>
      <c r="G440" s="312"/>
      <c r="H440" s="311"/>
      <c r="I440" s="614" t="s">
        <v>88</v>
      </c>
      <c r="J440" s="615"/>
      <c r="K440" s="638">
        <v>7.0000000000000007E-2</v>
      </c>
      <c r="L440" s="639"/>
      <c r="M440" s="326">
        <f>K440*12*I398</f>
        <v>624.28800000000012</v>
      </c>
    </row>
    <row r="441" spans="1:13" ht="15.75" thickBot="1">
      <c r="A441" s="654" t="s">
        <v>304</v>
      </c>
      <c r="B441" s="655"/>
      <c r="C441" s="655"/>
      <c r="D441" s="655"/>
      <c r="E441" s="655"/>
      <c r="F441" s="655"/>
      <c r="G441" s="655"/>
      <c r="H441" s="656"/>
      <c r="I441" s="325"/>
      <c r="J441" s="324"/>
      <c r="K441" s="649">
        <f>K442+K443+K444</f>
        <v>0.88</v>
      </c>
      <c r="L441" s="643"/>
      <c r="M441" s="303">
        <f>K441*12*I398</f>
        <v>7848.1920000000009</v>
      </c>
    </row>
    <row r="442" spans="1:13">
      <c r="A442" s="323" t="s">
        <v>303</v>
      </c>
      <c r="B442" s="322"/>
      <c r="C442" s="322"/>
      <c r="D442" s="322"/>
      <c r="E442" s="322"/>
      <c r="F442" s="322"/>
      <c r="G442" s="322"/>
      <c r="H442" s="321"/>
      <c r="I442" s="612" t="s">
        <v>302</v>
      </c>
      <c r="J442" s="613"/>
      <c r="K442" s="644">
        <v>0.42</v>
      </c>
      <c r="L442" s="645"/>
      <c r="M442" s="291">
        <f>K442*12*I398</f>
        <v>3745.7280000000001</v>
      </c>
    </row>
    <row r="443" spans="1:13">
      <c r="A443" s="320" t="s">
        <v>301</v>
      </c>
      <c r="B443" s="319"/>
      <c r="C443" s="319"/>
      <c r="D443" s="319"/>
      <c r="E443" s="319"/>
      <c r="F443" s="319"/>
      <c r="G443" s="319"/>
      <c r="H443" s="318"/>
      <c r="I443" s="317" t="s">
        <v>300</v>
      </c>
      <c r="J443" s="316"/>
      <c r="K443" s="636">
        <v>0.37</v>
      </c>
      <c r="L443" s="637"/>
      <c r="M443" s="291">
        <f>K443*12*I398</f>
        <v>3299.808</v>
      </c>
    </row>
    <row r="444" spans="1:13" ht="15.75" thickBot="1">
      <c r="A444" s="313" t="s">
        <v>299</v>
      </c>
      <c r="B444" s="312"/>
      <c r="C444" s="312"/>
      <c r="D444" s="312"/>
      <c r="E444" s="312"/>
      <c r="F444" s="312"/>
      <c r="G444" s="312"/>
      <c r="H444" s="311"/>
      <c r="I444" s="614" t="s">
        <v>298</v>
      </c>
      <c r="J444" s="615"/>
      <c r="K444" s="638">
        <v>0.09</v>
      </c>
      <c r="L444" s="639"/>
      <c r="M444" s="291">
        <f>K444*12*I398</f>
        <v>802.65600000000006</v>
      </c>
    </row>
    <row r="445" spans="1:13" ht="15.75" thickBot="1">
      <c r="A445" s="309" t="s">
        <v>297</v>
      </c>
      <c r="B445" s="308"/>
      <c r="C445" s="308"/>
      <c r="D445" s="308"/>
      <c r="E445" s="308"/>
      <c r="F445" s="308"/>
      <c r="G445" s="308"/>
      <c r="H445" s="307"/>
      <c r="I445" s="619" t="s">
        <v>296</v>
      </c>
      <c r="J445" s="620"/>
      <c r="K445" s="640">
        <v>26.92</v>
      </c>
      <c r="L445" s="641"/>
      <c r="M445" s="303">
        <f>K445*12*I398</f>
        <v>240083.32800000004</v>
      </c>
    </row>
    <row r="446" spans="1:13" ht="15.75" thickBot="1">
      <c r="A446" s="603" t="s">
        <v>295</v>
      </c>
      <c r="B446" s="604"/>
      <c r="C446" s="604"/>
      <c r="D446" s="604"/>
      <c r="E446" s="604"/>
      <c r="F446" s="604"/>
      <c r="G446" s="604"/>
      <c r="H446" s="605"/>
      <c r="I446" s="305"/>
      <c r="J446" s="304"/>
      <c r="K446" s="642">
        <v>1.58</v>
      </c>
      <c r="L446" s="643"/>
      <c r="M446" s="303">
        <f>K446*12*I398</f>
        <v>14091.072000000002</v>
      </c>
    </row>
    <row r="447" spans="1:13">
      <c r="A447" s="301" t="s">
        <v>294</v>
      </c>
      <c r="B447" s="300"/>
      <c r="C447" s="300"/>
      <c r="D447" s="300"/>
      <c r="E447" s="300"/>
      <c r="F447" s="300"/>
      <c r="G447" s="300"/>
      <c r="H447" s="298"/>
      <c r="I447" s="621" t="s">
        <v>293</v>
      </c>
      <c r="J447" s="622"/>
      <c r="K447" s="297"/>
      <c r="L447" s="403"/>
      <c r="M447" s="291"/>
    </row>
    <row r="448" spans="1:13">
      <c r="A448" s="301" t="s">
        <v>292</v>
      </c>
      <c r="B448" s="300"/>
      <c r="C448" s="300"/>
      <c r="D448" s="300"/>
      <c r="E448" s="300"/>
      <c r="F448" s="300"/>
      <c r="G448" s="300"/>
      <c r="H448" s="298"/>
      <c r="I448" s="295"/>
      <c r="J448" s="294"/>
      <c r="K448" s="297"/>
      <c r="L448" s="403"/>
      <c r="M448" s="291"/>
    </row>
    <row r="449" spans="1:13" ht="15.75" thickBot="1">
      <c r="A449" s="301" t="s">
        <v>291</v>
      </c>
      <c r="B449" s="300"/>
      <c r="C449" s="300"/>
      <c r="D449" s="300"/>
      <c r="E449" s="300"/>
      <c r="F449" s="300"/>
      <c r="G449" s="300"/>
      <c r="H449" s="298"/>
      <c r="I449" s="310"/>
      <c r="J449" s="294"/>
      <c r="K449" s="297"/>
      <c r="L449" s="403"/>
      <c r="M449" s="291"/>
    </row>
    <row r="450" spans="1:13" ht="15.75" thickBot="1">
      <c r="A450" s="309" t="s">
        <v>290</v>
      </c>
      <c r="B450" s="308"/>
      <c r="C450" s="308"/>
      <c r="D450" s="308"/>
      <c r="E450" s="308"/>
      <c r="F450" s="308"/>
      <c r="G450" s="308"/>
      <c r="H450" s="307"/>
      <c r="I450" s="305"/>
      <c r="J450" s="304"/>
      <c r="K450" s="642">
        <v>7.0000000000000007E-2</v>
      </c>
      <c r="L450" s="643"/>
      <c r="M450" s="303">
        <f>K450*12*I398</f>
        <v>624.28800000000012</v>
      </c>
    </row>
    <row r="451" spans="1:13">
      <c r="A451" s="301" t="s">
        <v>289</v>
      </c>
      <c r="B451" s="300"/>
      <c r="C451" s="300"/>
      <c r="D451" s="300"/>
      <c r="E451" s="300"/>
      <c r="F451" s="300"/>
      <c r="G451" s="300"/>
      <c r="H451" s="298"/>
      <c r="I451" s="621" t="s">
        <v>19</v>
      </c>
      <c r="J451" s="622"/>
      <c r="K451" s="402"/>
      <c r="L451" s="403"/>
      <c r="M451" s="291"/>
    </row>
    <row r="452" spans="1:13" ht="15.75" thickBot="1">
      <c r="A452" s="301" t="s">
        <v>288</v>
      </c>
      <c r="B452" s="300"/>
      <c r="C452" s="300"/>
      <c r="D452" s="300"/>
      <c r="E452" s="300"/>
      <c r="F452" s="300"/>
      <c r="G452" s="300"/>
      <c r="H452" s="298"/>
      <c r="I452" s="295"/>
      <c r="J452" s="294"/>
      <c r="K452" s="402"/>
      <c r="L452" s="403"/>
      <c r="M452" s="291"/>
    </row>
    <row r="453" spans="1:13" ht="15.75" thickBot="1">
      <c r="A453" s="603" t="s">
        <v>287</v>
      </c>
      <c r="B453" s="604"/>
      <c r="C453" s="604"/>
      <c r="D453" s="604"/>
      <c r="E453" s="604"/>
      <c r="F453" s="604"/>
      <c r="G453" s="604"/>
      <c r="H453" s="605"/>
      <c r="I453" s="305"/>
      <c r="J453" s="304"/>
      <c r="K453" s="642">
        <v>6</v>
      </c>
      <c r="L453" s="643"/>
      <c r="M453" s="303">
        <f>K453*12*I398</f>
        <v>53510.400000000001</v>
      </c>
    </row>
    <row r="454" spans="1:13">
      <c r="A454" s="301" t="s">
        <v>286</v>
      </c>
      <c r="B454" s="299"/>
      <c r="C454" s="299"/>
      <c r="D454" s="299"/>
      <c r="E454" s="299"/>
      <c r="F454" s="300"/>
      <c r="G454" s="299"/>
      <c r="H454" s="298"/>
      <c r="I454" s="598" t="s">
        <v>285</v>
      </c>
      <c r="J454" s="599"/>
      <c r="K454" s="297"/>
      <c r="L454" s="403"/>
      <c r="M454" s="291"/>
    </row>
    <row r="455" spans="1:13">
      <c r="A455" s="301" t="s">
        <v>284</v>
      </c>
      <c r="B455" s="299"/>
      <c r="C455" s="299"/>
      <c r="D455" s="299"/>
      <c r="E455" s="299"/>
      <c r="F455" s="300"/>
      <c r="G455" s="299"/>
      <c r="H455" s="298"/>
      <c r="I455" s="598" t="s">
        <v>283</v>
      </c>
      <c r="J455" s="599"/>
      <c r="K455" s="297"/>
      <c r="L455" s="403"/>
      <c r="M455" s="291"/>
    </row>
    <row r="456" spans="1:13">
      <c r="A456" s="301" t="s">
        <v>282</v>
      </c>
      <c r="B456" s="299"/>
      <c r="C456" s="299"/>
      <c r="D456" s="299"/>
      <c r="E456" s="299"/>
      <c r="F456" s="300"/>
      <c r="G456" s="299"/>
      <c r="H456" s="298"/>
      <c r="I456" s="598" t="s">
        <v>281</v>
      </c>
      <c r="J456" s="599"/>
      <c r="K456" s="297"/>
      <c r="L456" s="403"/>
      <c r="M456" s="291"/>
    </row>
    <row r="457" spans="1:13">
      <c r="A457" s="301" t="s">
        <v>280</v>
      </c>
      <c r="B457" s="299"/>
      <c r="C457" s="299"/>
      <c r="D457" s="299"/>
      <c r="E457" s="299"/>
      <c r="F457" s="300"/>
      <c r="G457" s="299"/>
      <c r="H457" s="298"/>
      <c r="I457" s="598" t="s">
        <v>279</v>
      </c>
      <c r="J457" s="599"/>
      <c r="K457" s="297"/>
      <c r="L457" s="403"/>
      <c r="M457" s="291"/>
    </row>
    <row r="458" spans="1:13">
      <c r="A458" s="301" t="s">
        <v>278</v>
      </c>
      <c r="B458" s="299"/>
      <c r="C458" s="299"/>
      <c r="D458" s="299"/>
      <c r="E458" s="299"/>
      <c r="F458" s="300"/>
      <c r="G458" s="299"/>
      <c r="H458" s="298"/>
      <c r="I458" s="598" t="s">
        <v>277</v>
      </c>
      <c r="J458" s="599"/>
      <c r="K458" s="297"/>
      <c r="L458" s="403"/>
      <c r="M458" s="291"/>
    </row>
    <row r="459" spans="1:13">
      <c r="A459" s="301" t="s">
        <v>276</v>
      </c>
      <c r="B459" s="299"/>
      <c r="C459" s="299"/>
      <c r="D459" s="299"/>
      <c r="E459" s="299"/>
      <c r="F459" s="300"/>
      <c r="G459" s="299"/>
      <c r="H459" s="298"/>
      <c r="I459" s="295"/>
      <c r="J459" s="294"/>
      <c r="K459" s="297"/>
      <c r="L459" s="302"/>
      <c r="M459" s="291"/>
    </row>
    <row r="460" spans="1:13">
      <c r="A460" s="301" t="s">
        <v>275</v>
      </c>
      <c r="B460" s="299"/>
      <c r="C460" s="299"/>
      <c r="D460" s="299"/>
      <c r="E460" s="299"/>
      <c r="F460" s="300"/>
      <c r="G460" s="299"/>
      <c r="H460" s="298"/>
      <c r="I460" s="295"/>
      <c r="J460" s="294"/>
      <c r="K460" s="297"/>
      <c r="L460" s="403"/>
      <c r="M460" s="291"/>
    </row>
    <row r="461" spans="1:13">
      <c r="A461" s="301" t="s">
        <v>274</v>
      </c>
      <c r="B461" s="299"/>
      <c r="C461" s="299"/>
      <c r="D461" s="299"/>
      <c r="E461" s="299"/>
      <c r="F461" s="300"/>
      <c r="G461" s="299"/>
      <c r="H461" s="298"/>
      <c r="I461" s="295"/>
      <c r="J461" s="294"/>
      <c r="K461" s="297"/>
      <c r="L461" s="403"/>
      <c r="M461" s="291"/>
    </row>
    <row r="462" spans="1:13">
      <c r="A462" s="301" t="s">
        <v>273</v>
      </c>
      <c r="B462" s="299"/>
      <c r="C462" s="299"/>
      <c r="D462" s="299"/>
      <c r="E462" s="299"/>
      <c r="F462" s="300"/>
      <c r="G462" s="299"/>
      <c r="H462" s="298"/>
      <c r="I462" s="295"/>
      <c r="J462" s="294"/>
      <c r="K462" s="297"/>
      <c r="L462" s="403"/>
      <c r="M462" s="291"/>
    </row>
    <row r="463" spans="1:13">
      <c r="A463" s="301" t="s">
        <v>272</v>
      </c>
      <c r="B463" s="299"/>
      <c r="C463" s="299"/>
      <c r="D463" s="299"/>
      <c r="E463" s="299"/>
      <c r="F463" s="300"/>
      <c r="G463" s="299"/>
      <c r="H463" s="298"/>
      <c r="I463" s="295"/>
      <c r="J463" s="294"/>
      <c r="K463" s="297"/>
      <c r="L463" s="403"/>
      <c r="M463" s="291"/>
    </row>
    <row r="464" spans="1:13" ht="15.75" thickBot="1">
      <c r="A464" s="616" t="s">
        <v>271</v>
      </c>
      <c r="B464" s="617"/>
      <c r="C464" s="617"/>
      <c r="D464" s="617"/>
      <c r="E464" s="617"/>
      <c r="F464" s="617"/>
      <c r="G464" s="617"/>
      <c r="H464" s="618"/>
      <c r="I464" s="295"/>
      <c r="J464" s="294"/>
      <c r="K464" s="293"/>
      <c r="L464" s="292"/>
      <c r="M464" s="291"/>
    </row>
    <row r="465" spans="1:13">
      <c r="A465" s="290" t="s">
        <v>270</v>
      </c>
      <c r="B465" s="289"/>
      <c r="C465" s="289"/>
      <c r="D465" s="289"/>
      <c r="E465" s="289"/>
      <c r="F465" s="289"/>
      <c r="G465" s="289"/>
      <c r="H465" s="289"/>
      <c r="I465" s="621" t="s">
        <v>55</v>
      </c>
      <c r="J465" s="622"/>
      <c r="K465" s="288"/>
      <c r="L465" s="287"/>
      <c r="M465" s="286"/>
    </row>
    <row r="466" spans="1:13" ht="15.75" thickBot="1">
      <c r="A466" s="285" t="s">
        <v>269</v>
      </c>
      <c r="B466" s="284"/>
      <c r="C466" s="284"/>
      <c r="D466" s="284"/>
      <c r="E466" s="284"/>
      <c r="F466" s="284"/>
      <c r="G466" s="284"/>
      <c r="H466" s="284"/>
      <c r="I466" s="283"/>
      <c r="J466" s="282"/>
      <c r="K466" s="281"/>
      <c r="L466" s="280"/>
      <c r="M466" s="279"/>
    </row>
    <row r="467" spans="1:13" ht="15.75" thickBot="1">
      <c r="A467" s="603" t="s">
        <v>355</v>
      </c>
      <c r="B467" s="604"/>
      <c r="C467" s="604"/>
      <c r="D467" s="604"/>
      <c r="E467" s="604"/>
      <c r="F467" s="604"/>
      <c r="G467" s="604"/>
      <c r="H467" s="657"/>
      <c r="I467" s="658" t="s">
        <v>32</v>
      </c>
      <c r="J467" s="659"/>
      <c r="K467" s="660">
        <v>1.46</v>
      </c>
      <c r="L467" s="661"/>
      <c r="M467" s="276">
        <f>K467*12*I398</f>
        <v>13020.864</v>
      </c>
    </row>
    <row r="468" spans="1:13" ht="15.75" thickBot="1">
      <c r="A468" s="400" t="s">
        <v>354</v>
      </c>
      <c r="B468" s="401"/>
      <c r="C468" s="401"/>
      <c r="D468" s="401"/>
      <c r="E468" s="401"/>
      <c r="F468" s="401"/>
      <c r="G468" s="401"/>
      <c r="H468" s="401"/>
      <c r="I468" s="406"/>
      <c r="J468" s="383"/>
      <c r="K468" s="660"/>
      <c r="L468" s="661"/>
      <c r="M468" s="276"/>
    </row>
    <row r="469" spans="1:13" ht="15.75" thickBot="1">
      <c r="A469" s="652" t="s">
        <v>268</v>
      </c>
      <c r="B469" s="653"/>
      <c r="C469" s="653"/>
      <c r="D469" s="653"/>
      <c r="E469" s="653"/>
      <c r="F469" s="653"/>
      <c r="G469" s="653"/>
      <c r="H469" s="653"/>
      <c r="I469" s="278"/>
      <c r="J469" s="277"/>
      <c r="K469" s="610">
        <f>K399+K409+K424+K453+K467+K468</f>
        <v>52.49</v>
      </c>
      <c r="L469" s="611"/>
      <c r="M469" s="276">
        <f>M399+M409+M424+M453+M467+M468</f>
        <v>468126.81600000005</v>
      </c>
    </row>
  </sheetData>
  <mergeCells count="532">
    <mergeCell ref="K38:L38"/>
    <mergeCell ref="I40:J40"/>
    <mergeCell ref="K33:L33"/>
    <mergeCell ref="A35:H35"/>
    <mergeCell ref="I7:J7"/>
    <mergeCell ref="K7:L7"/>
    <mergeCell ref="K18:L18"/>
    <mergeCell ref="I20:J20"/>
    <mergeCell ref="K20:L20"/>
    <mergeCell ref="I22:J22"/>
    <mergeCell ref="C162:E162"/>
    <mergeCell ref="I162:J162"/>
    <mergeCell ref="K162:L162"/>
    <mergeCell ref="K35:L35"/>
    <mergeCell ref="I24:J24"/>
    <mergeCell ref="I25:J25"/>
    <mergeCell ref="K25:L25"/>
    <mergeCell ref="I26:J26"/>
    <mergeCell ref="I28:J28"/>
    <mergeCell ref="K28:L28"/>
    <mergeCell ref="I30:J30"/>
    <mergeCell ref="I36:J36"/>
    <mergeCell ref="K36:L36"/>
    <mergeCell ref="I37:J37"/>
    <mergeCell ref="K37:L37"/>
    <mergeCell ref="I38:J38"/>
    <mergeCell ref="K8:L8"/>
    <mergeCell ref="I11:J11"/>
    <mergeCell ref="K11:L11"/>
    <mergeCell ref="I12:J12"/>
    <mergeCell ref="I13:J13"/>
    <mergeCell ref="I31:J31"/>
    <mergeCell ref="I32:J32"/>
    <mergeCell ref="A1:L1"/>
    <mergeCell ref="A2:L2"/>
    <mergeCell ref="C4:E4"/>
    <mergeCell ref="I4:J4"/>
    <mergeCell ref="K4:L4"/>
    <mergeCell ref="K5:L5"/>
    <mergeCell ref="I6:J6"/>
    <mergeCell ref="K6:L6"/>
    <mergeCell ref="I23:J23"/>
    <mergeCell ref="I14:J14"/>
    <mergeCell ref="K14:L14"/>
    <mergeCell ref="I15:J15"/>
    <mergeCell ref="I16:J16"/>
    <mergeCell ref="K17:L17"/>
    <mergeCell ref="K40:L40"/>
    <mergeCell ref="I41:J41"/>
    <mergeCell ref="K41:L41"/>
    <mergeCell ref="A42:H42"/>
    <mergeCell ref="K42:L42"/>
    <mergeCell ref="K43:L43"/>
    <mergeCell ref="I44:J44"/>
    <mergeCell ref="K44:L44"/>
    <mergeCell ref="I45:J45"/>
    <mergeCell ref="I46:J46"/>
    <mergeCell ref="K46:L46"/>
    <mergeCell ref="I47:J47"/>
    <mergeCell ref="K47:L47"/>
    <mergeCell ref="I48:J48"/>
    <mergeCell ref="K48:L48"/>
    <mergeCell ref="I49:J49"/>
    <mergeCell ref="K49:L49"/>
    <mergeCell ref="K55:L55"/>
    <mergeCell ref="A50:H50"/>
    <mergeCell ref="K50:L50"/>
    <mergeCell ref="I51:J51"/>
    <mergeCell ref="K51:L51"/>
    <mergeCell ref="K52:L52"/>
    <mergeCell ref="I56:J56"/>
    <mergeCell ref="K59:L59"/>
    <mergeCell ref="I60:J60"/>
    <mergeCell ref="A62:H62"/>
    <mergeCell ref="K62:L62"/>
    <mergeCell ref="I53:J53"/>
    <mergeCell ref="K53:L53"/>
    <mergeCell ref="I54:J54"/>
    <mergeCell ref="K54:L54"/>
    <mergeCell ref="A55:H55"/>
    <mergeCell ref="I109:J109"/>
    <mergeCell ref="I63:J63"/>
    <mergeCell ref="I64:J64"/>
    <mergeCell ref="I65:J65"/>
    <mergeCell ref="I66:J66"/>
    <mergeCell ref="I67:J67"/>
    <mergeCell ref="I102:J102"/>
    <mergeCell ref="I103:J103"/>
    <mergeCell ref="I104:J104"/>
    <mergeCell ref="K104:L104"/>
    <mergeCell ref="I105:J105"/>
    <mergeCell ref="I107:J107"/>
    <mergeCell ref="K107:L107"/>
    <mergeCell ref="A80:L80"/>
    <mergeCell ref="A81:L81"/>
    <mergeCell ref="C83:E83"/>
    <mergeCell ref="I83:J83"/>
    <mergeCell ref="K83:L83"/>
    <mergeCell ref="I101:J101"/>
    <mergeCell ref="K77:L77"/>
    <mergeCell ref="A159:L159"/>
    <mergeCell ref="A160:L160"/>
    <mergeCell ref="A73:H73"/>
    <mergeCell ref="I74:J74"/>
    <mergeCell ref="A76:H76"/>
    <mergeCell ref="I76:J76"/>
    <mergeCell ref="K76:L76"/>
    <mergeCell ref="A78:H78"/>
    <mergeCell ref="K78:L78"/>
    <mergeCell ref="I85:J85"/>
    <mergeCell ref="K85:L85"/>
    <mergeCell ref="K86:L86"/>
    <mergeCell ref="K87:L87"/>
    <mergeCell ref="I92:J92"/>
    <mergeCell ref="I93:J93"/>
    <mergeCell ref="I94:J94"/>
    <mergeCell ref="K84:L84"/>
    <mergeCell ref="I86:J86"/>
    <mergeCell ref="I90:J90"/>
    <mergeCell ref="K90:L90"/>
    <mergeCell ref="I91:J91"/>
    <mergeCell ref="K93:L93"/>
    <mergeCell ref="K119:L119"/>
    <mergeCell ref="K163:L163"/>
    <mergeCell ref="I164:J164"/>
    <mergeCell ref="K164:L164"/>
    <mergeCell ref="K165:L165"/>
    <mergeCell ref="I169:J169"/>
    <mergeCell ref="K169:L169"/>
    <mergeCell ref="K166:L166"/>
    <mergeCell ref="I174:J174"/>
    <mergeCell ref="K175:L175"/>
    <mergeCell ref="I165:J165"/>
    <mergeCell ref="K176:L176"/>
    <mergeCell ref="I178:J178"/>
    <mergeCell ref="K178:L178"/>
    <mergeCell ref="I170:J170"/>
    <mergeCell ref="I171:J171"/>
    <mergeCell ref="I172:J172"/>
    <mergeCell ref="K172:L172"/>
    <mergeCell ref="I173:J173"/>
    <mergeCell ref="I184:J184"/>
    <mergeCell ref="I186:J186"/>
    <mergeCell ref="K186:L186"/>
    <mergeCell ref="I188:J188"/>
    <mergeCell ref="I189:J189"/>
    <mergeCell ref="I180:J180"/>
    <mergeCell ref="I181:J181"/>
    <mergeCell ref="I182:J182"/>
    <mergeCell ref="I183:J183"/>
    <mergeCell ref="K183:L183"/>
    <mergeCell ref="I190:J190"/>
    <mergeCell ref="K191:L191"/>
    <mergeCell ref="A193:H193"/>
    <mergeCell ref="K193:L193"/>
    <mergeCell ref="I194:J194"/>
    <mergeCell ref="K194:L194"/>
    <mergeCell ref="A200:H200"/>
    <mergeCell ref="K200:L200"/>
    <mergeCell ref="K201:L201"/>
    <mergeCell ref="I195:J195"/>
    <mergeCell ref="K195:L195"/>
    <mergeCell ref="I196:J196"/>
    <mergeCell ref="K196:L196"/>
    <mergeCell ref="I198:J198"/>
    <mergeCell ref="K198:L198"/>
    <mergeCell ref="I202:J202"/>
    <mergeCell ref="K202:L202"/>
    <mergeCell ref="I203:J203"/>
    <mergeCell ref="I204:J204"/>
    <mergeCell ref="K204:L204"/>
    <mergeCell ref="I199:J199"/>
    <mergeCell ref="K199:L199"/>
    <mergeCell ref="I205:J205"/>
    <mergeCell ref="K205:L205"/>
    <mergeCell ref="I206:J206"/>
    <mergeCell ref="K206:L206"/>
    <mergeCell ref="I207:J207"/>
    <mergeCell ref="K207:L207"/>
    <mergeCell ref="A213:H213"/>
    <mergeCell ref="K213:L213"/>
    <mergeCell ref="A208:H208"/>
    <mergeCell ref="K208:L208"/>
    <mergeCell ref="I209:J209"/>
    <mergeCell ref="K209:L209"/>
    <mergeCell ref="K210:L210"/>
    <mergeCell ref="I222:J222"/>
    <mergeCell ref="I224:J224"/>
    <mergeCell ref="I211:J211"/>
    <mergeCell ref="K211:L211"/>
    <mergeCell ref="I212:J212"/>
    <mergeCell ref="K212:L212"/>
    <mergeCell ref="C239:E239"/>
    <mergeCell ref="I239:J239"/>
    <mergeCell ref="K239:L239"/>
    <mergeCell ref="I221:J221"/>
    <mergeCell ref="I223:J223"/>
    <mergeCell ref="I214:J214"/>
    <mergeCell ref="K217:L217"/>
    <mergeCell ref="I218:J218"/>
    <mergeCell ref="A220:H220"/>
    <mergeCell ref="K220:L220"/>
    <mergeCell ref="I246:J246"/>
    <mergeCell ref="K246:L246"/>
    <mergeCell ref="I247:J247"/>
    <mergeCell ref="I225:J225"/>
    <mergeCell ref="A231:H231"/>
    <mergeCell ref="I232:J232"/>
    <mergeCell ref="A234:H234"/>
    <mergeCell ref="K234:L234"/>
    <mergeCell ref="A236:L236"/>
    <mergeCell ref="A237:L237"/>
    <mergeCell ref="K240:L240"/>
    <mergeCell ref="I241:J241"/>
    <mergeCell ref="K241:L241"/>
    <mergeCell ref="I242:J242"/>
    <mergeCell ref="K242:L242"/>
    <mergeCell ref="K243:L243"/>
    <mergeCell ref="I248:J248"/>
    <mergeCell ref="I249:J249"/>
    <mergeCell ref="K249:L249"/>
    <mergeCell ref="I250:J250"/>
    <mergeCell ref="I251:J251"/>
    <mergeCell ref="K252:L252"/>
    <mergeCell ref="K253:L253"/>
    <mergeCell ref="I255:J255"/>
    <mergeCell ref="K255:L255"/>
    <mergeCell ref="I257:J257"/>
    <mergeCell ref="I258:J258"/>
    <mergeCell ref="I259:J259"/>
    <mergeCell ref="I260:J260"/>
    <mergeCell ref="K260:L260"/>
    <mergeCell ref="I261:J261"/>
    <mergeCell ref="I263:J263"/>
    <mergeCell ref="K263:L263"/>
    <mergeCell ref="I265:J265"/>
    <mergeCell ref="I266:J266"/>
    <mergeCell ref="I267:J267"/>
    <mergeCell ref="K268:L268"/>
    <mergeCell ref="A270:H270"/>
    <mergeCell ref="K270:L270"/>
    <mergeCell ref="I271:J271"/>
    <mergeCell ref="K271:L271"/>
    <mergeCell ref="I272:J272"/>
    <mergeCell ref="K272:L272"/>
    <mergeCell ref="I288:J288"/>
    <mergeCell ref="K288:L288"/>
    <mergeCell ref="I279:J279"/>
    <mergeCell ref="K279:L279"/>
    <mergeCell ref="I280:J280"/>
    <mergeCell ref="I281:J281"/>
    <mergeCell ref="K281:L281"/>
    <mergeCell ref="I282:J282"/>
    <mergeCell ref="K282:L282"/>
    <mergeCell ref="I283:J283"/>
    <mergeCell ref="I284:J284"/>
    <mergeCell ref="K284:L284"/>
    <mergeCell ref="A285:H285"/>
    <mergeCell ref="K285:L285"/>
    <mergeCell ref="I286:J286"/>
    <mergeCell ref="K286:L286"/>
    <mergeCell ref="K287:L287"/>
    <mergeCell ref="K283:L283"/>
    <mergeCell ref="I273:J273"/>
    <mergeCell ref="K273:L273"/>
    <mergeCell ref="I275:J275"/>
    <mergeCell ref="K275:L275"/>
    <mergeCell ref="I276:J276"/>
    <mergeCell ref="K276:L276"/>
    <mergeCell ref="A277:H277"/>
    <mergeCell ref="K277:L277"/>
    <mergeCell ref="K278:L278"/>
    <mergeCell ref="I289:J289"/>
    <mergeCell ref="K289:L289"/>
    <mergeCell ref="A290:H290"/>
    <mergeCell ref="K290:L290"/>
    <mergeCell ref="I291:J291"/>
    <mergeCell ref="K294:L294"/>
    <mergeCell ref="I295:J295"/>
    <mergeCell ref="A297:H297"/>
    <mergeCell ref="K297:L297"/>
    <mergeCell ref="I298:J298"/>
    <mergeCell ref="I299:J299"/>
    <mergeCell ref="I300:J300"/>
    <mergeCell ref="I301:J301"/>
    <mergeCell ref="I302:J302"/>
    <mergeCell ref="I327:J327"/>
    <mergeCell ref="I328:J328"/>
    <mergeCell ref="A313:L313"/>
    <mergeCell ref="A314:L314"/>
    <mergeCell ref="C316:E316"/>
    <mergeCell ref="I316:J316"/>
    <mergeCell ref="K316:L316"/>
    <mergeCell ref="K317:L317"/>
    <mergeCell ref="I318:J318"/>
    <mergeCell ref="K318:L318"/>
    <mergeCell ref="A308:H308"/>
    <mergeCell ref="I309:J309"/>
    <mergeCell ref="A311:H311"/>
    <mergeCell ref="K311:L311"/>
    <mergeCell ref="K320:L320"/>
    <mergeCell ref="I323:J323"/>
    <mergeCell ref="K323:L323"/>
    <mergeCell ref="I324:J324"/>
    <mergeCell ref="I325:J325"/>
    <mergeCell ref="I326:J326"/>
    <mergeCell ref="K326:L326"/>
    <mergeCell ref="I319:J319"/>
    <mergeCell ref="K319:L319"/>
    <mergeCell ref="K329:L329"/>
    <mergeCell ref="K330:L330"/>
    <mergeCell ref="I332:J332"/>
    <mergeCell ref="K332:L332"/>
    <mergeCell ref="I334:J334"/>
    <mergeCell ref="I335:J335"/>
    <mergeCell ref="I336:J336"/>
    <mergeCell ref="I337:J337"/>
    <mergeCell ref="K337:L337"/>
    <mergeCell ref="I338:J338"/>
    <mergeCell ref="I340:J340"/>
    <mergeCell ref="K340:L340"/>
    <mergeCell ref="I342:J342"/>
    <mergeCell ref="I343:J343"/>
    <mergeCell ref="I344:J344"/>
    <mergeCell ref="K345:L345"/>
    <mergeCell ref="A347:H347"/>
    <mergeCell ref="K347:L347"/>
    <mergeCell ref="I348:J348"/>
    <mergeCell ref="K348:L348"/>
    <mergeCell ref="I349:J349"/>
    <mergeCell ref="K349:L349"/>
    <mergeCell ref="I350:J350"/>
    <mergeCell ref="K350:L350"/>
    <mergeCell ref="I352:J352"/>
    <mergeCell ref="K352:L352"/>
    <mergeCell ref="I353:J353"/>
    <mergeCell ref="K353:L353"/>
    <mergeCell ref="A354:H354"/>
    <mergeCell ref="K354:L354"/>
    <mergeCell ref="K355:L355"/>
    <mergeCell ref="I356:J356"/>
    <mergeCell ref="K356:L356"/>
    <mergeCell ref="I357:J357"/>
    <mergeCell ref="I358:J358"/>
    <mergeCell ref="K358:L358"/>
    <mergeCell ref="I359:J359"/>
    <mergeCell ref="K359:L359"/>
    <mergeCell ref="I379:J379"/>
    <mergeCell ref="A385:H385"/>
    <mergeCell ref="I386:J386"/>
    <mergeCell ref="I365:J365"/>
    <mergeCell ref="K365:L365"/>
    <mergeCell ref="I366:J366"/>
    <mergeCell ref="K366:L366"/>
    <mergeCell ref="A367:H367"/>
    <mergeCell ref="K367:L367"/>
    <mergeCell ref="I368:J368"/>
    <mergeCell ref="A374:H374"/>
    <mergeCell ref="K374:L374"/>
    <mergeCell ref="I375:J375"/>
    <mergeCell ref="I376:J376"/>
    <mergeCell ref="I377:J377"/>
    <mergeCell ref="I378:J378"/>
    <mergeCell ref="K371:L371"/>
    <mergeCell ref="I372:J372"/>
    <mergeCell ref="I360:J360"/>
    <mergeCell ref="K360:L360"/>
    <mergeCell ref="I361:J361"/>
    <mergeCell ref="K361:L361"/>
    <mergeCell ref="A362:H362"/>
    <mergeCell ref="K362:L362"/>
    <mergeCell ref="I363:J363"/>
    <mergeCell ref="K363:L363"/>
    <mergeCell ref="K364:L364"/>
    <mergeCell ref="I402:J402"/>
    <mergeCell ref="K402:L402"/>
    <mergeCell ref="I403:J403"/>
    <mergeCell ref="A388:H388"/>
    <mergeCell ref="I388:J388"/>
    <mergeCell ref="K388:L388"/>
    <mergeCell ref="K389:L389"/>
    <mergeCell ref="A390:H390"/>
    <mergeCell ref="K390:L390"/>
    <mergeCell ref="A392:L392"/>
    <mergeCell ref="K396:L396"/>
    <mergeCell ref="I397:J397"/>
    <mergeCell ref="K397:L397"/>
    <mergeCell ref="I398:J398"/>
    <mergeCell ref="K398:L398"/>
    <mergeCell ref="K399:L399"/>
    <mergeCell ref="A393:L393"/>
    <mergeCell ref="C395:E395"/>
    <mergeCell ref="I395:J395"/>
    <mergeCell ref="K395:L395"/>
    <mergeCell ref="I404:J404"/>
    <mergeCell ref="I405:J405"/>
    <mergeCell ref="K405:L405"/>
    <mergeCell ref="I406:J406"/>
    <mergeCell ref="I407:J407"/>
    <mergeCell ref="K408:L408"/>
    <mergeCell ref="K409:L409"/>
    <mergeCell ref="I411:J411"/>
    <mergeCell ref="K411:L411"/>
    <mergeCell ref="I413:J413"/>
    <mergeCell ref="I414:J414"/>
    <mergeCell ref="I415:J415"/>
    <mergeCell ref="I416:J416"/>
    <mergeCell ref="K416:L416"/>
    <mergeCell ref="I417:J417"/>
    <mergeCell ref="I419:J419"/>
    <mergeCell ref="K419:L419"/>
    <mergeCell ref="I421:J421"/>
    <mergeCell ref="A433:H433"/>
    <mergeCell ref="K433:L433"/>
    <mergeCell ref="K434:L434"/>
    <mergeCell ref="I422:J422"/>
    <mergeCell ref="I423:J423"/>
    <mergeCell ref="K424:L424"/>
    <mergeCell ref="A426:H426"/>
    <mergeCell ref="K426:L426"/>
    <mergeCell ref="I427:J427"/>
    <mergeCell ref="K427:L427"/>
    <mergeCell ref="I428:J428"/>
    <mergeCell ref="K428:L428"/>
    <mergeCell ref="I439:J439"/>
    <mergeCell ref="K439:L439"/>
    <mergeCell ref="I429:J429"/>
    <mergeCell ref="K429:L429"/>
    <mergeCell ref="I431:J431"/>
    <mergeCell ref="K431:L431"/>
    <mergeCell ref="I432:J432"/>
    <mergeCell ref="K432:L432"/>
    <mergeCell ref="I435:J435"/>
    <mergeCell ref="K435:L435"/>
    <mergeCell ref="I436:J436"/>
    <mergeCell ref="I437:J437"/>
    <mergeCell ref="K437:L437"/>
    <mergeCell ref="I438:J438"/>
    <mergeCell ref="K438:L438"/>
    <mergeCell ref="K453:L453"/>
    <mergeCell ref="I440:J440"/>
    <mergeCell ref="K440:L440"/>
    <mergeCell ref="A441:H441"/>
    <mergeCell ref="K441:L441"/>
    <mergeCell ref="I442:J442"/>
    <mergeCell ref="K442:L442"/>
    <mergeCell ref="K443:L443"/>
    <mergeCell ref="I444:J444"/>
    <mergeCell ref="K444:L444"/>
    <mergeCell ref="K445:L445"/>
    <mergeCell ref="A446:H446"/>
    <mergeCell ref="K446:L446"/>
    <mergeCell ref="I447:J447"/>
    <mergeCell ref="K450:L450"/>
    <mergeCell ref="I451:J451"/>
    <mergeCell ref="I458:J458"/>
    <mergeCell ref="A464:H464"/>
    <mergeCell ref="I465:J465"/>
    <mergeCell ref="A467:H467"/>
    <mergeCell ref="I467:J467"/>
    <mergeCell ref="I445:J445"/>
    <mergeCell ref="A453:H453"/>
    <mergeCell ref="I95:J95"/>
    <mergeCell ref="K99:L99"/>
    <mergeCell ref="K467:L467"/>
    <mergeCell ref="K121:L121"/>
    <mergeCell ref="K122:L122"/>
    <mergeCell ref="I110:J110"/>
    <mergeCell ref="I111:J111"/>
    <mergeCell ref="K112:L112"/>
    <mergeCell ref="A114:H114"/>
    <mergeCell ref="K114:L114"/>
    <mergeCell ref="I115:J115"/>
    <mergeCell ref="K115:L115"/>
    <mergeCell ref="I127:J127"/>
    <mergeCell ref="K127:L127"/>
    <mergeCell ref="I117:J117"/>
    <mergeCell ref="K117:L117"/>
    <mergeCell ref="I119:J119"/>
    <mergeCell ref="K468:L468"/>
    <mergeCell ref="A469:H469"/>
    <mergeCell ref="K469:L469"/>
    <mergeCell ref="I454:J454"/>
    <mergeCell ref="I455:J455"/>
    <mergeCell ref="I456:J456"/>
    <mergeCell ref="I457:J457"/>
    <mergeCell ref="K96:L96"/>
    <mergeCell ref="K97:L97"/>
    <mergeCell ref="I99:J99"/>
    <mergeCell ref="I139:J139"/>
    <mergeCell ref="A141:H141"/>
    <mergeCell ref="K141:L141"/>
    <mergeCell ref="I142:J142"/>
    <mergeCell ref="I143:J143"/>
    <mergeCell ref="K134:L134"/>
    <mergeCell ref="I135:J135"/>
    <mergeCell ref="I116:J116"/>
    <mergeCell ref="K116:L116"/>
    <mergeCell ref="A129:H129"/>
    <mergeCell ref="I133:J133"/>
    <mergeCell ref="A134:H134"/>
    <mergeCell ref="K138:L138"/>
    <mergeCell ref="A121:H121"/>
    <mergeCell ref="I120:J120"/>
    <mergeCell ref="K120:L120"/>
    <mergeCell ref="I123:J123"/>
    <mergeCell ref="K123:L123"/>
    <mergeCell ref="I124:J124"/>
    <mergeCell ref="I125:J125"/>
    <mergeCell ref="K125:L125"/>
    <mergeCell ref="I126:J126"/>
    <mergeCell ref="K126:L126"/>
    <mergeCell ref="I128:J128"/>
    <mergeCell ref="K128:L128"/>
    <mergeCell ref="K129:L129"/>
    <mergeCell ref="I130:J130"/>
    <mergeCell ref="K130:L130"/>
    <mergeCell ref="K131:L131"/>
    <mergeCell ref="I132:J132"/>
    <mergeCell ref="K132:L132"/>
    <mergeCell ref="K133:L133"/>
    <mergeCell ref="A157:H157"/>
    <mergeCell ref="K157:L157"/>
    <mergeCell ref="I144:J144"/>
    <mergeCell ref="I145:J145"/>
    <mergeCell ref="I146:J146"/>
    <mergeCell ref="A152:H152"/>
    <mergeCell ref="I153:J153"/>
    <mergeCell ref="A155:H155"/>
    <mergeCell ref="I155:J155"/>
    <mergeCell ref="K155:L155"/>
    <mergeCell ref="K156:L156"/>
  </mergeCells>
  <pageMargins left="0.7" right="0.7" top="0.75" bottom="0.75" header="0.3" footer="0.3"/>
  <pageSetup paperSize="9" scale="72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553"/>
  <sheetViews>
    <sheetView topLeftCell="A31" workbookViewId="0">
      <selection activeCell="I511" sqref="I511:J513"/>
    </sheetView>
  </sheetViews>
  <sheetFormatPr defaultRowHeight="15"/>
  <cols>
    <col min="7" max="7" width="9.140625" customWidth="1"/>
    <col min="8" max="8" width="4.7109375" customWidth="1"/>
    <col min="10" max="10" width="9.85546875" customWidth="1"/>
    <col min="12" max="12" width="9.140625" customWidth="1"/>
    <col min="13" max="13" width="14.5703125" customWidth="1"/>
  </cols>
  <sheetData>
    <row r="2" spans="1:13" ht="15.75">
      <c r="A2" s="601" t="s">
        <v>0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327"/>
    </row>
    <row r="3" spans="1:13" ht="15.75">
      <c r="A3" s="600" t="s">
        <v>353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327"/>
    </row>
    <row r="4" spans="1:13" ht="15.75">
      <c r="A4" s="370"/>
      <c r="B4" s="370"/>
      <c r="C4" s="370"/>
      <c r="D4" s="370"/>
      <c r="E4" s="370"/>
      <c r="F4" s="370" t="s">
        <v>516</v>
      </c>
      <c r="G4" s="370"/>
      <c r="H4" s="370"/>
      <c r="I4" s="370"/>
      <c r="J4" s="370"/>
      <c r="K4" s="370"/>
      <c r="L4" s="370"/>
      <c r="M4" s="327"/>
    </row>
    <row r="5" spans="1:13">
      <c r="A5" s="329"/>
      <c r="B5" s="328"/>
      <c r="C5" s="602" t="s">
        <v>351</v>
      </c>
      <c r="D5" s="602"/>
      <c r="E5" s="602"/>
      <c r="F5" s="328"/>
      <c r="G5" s="328"/>
      <c r="H5" s="368"/>
      <c r="I5" s="590" t="s">
        <v>3</v>
      </c>
      <c r="J5" s="591"/>
      <c r="K5" s="592" t="s">
        <v>4</v>
      </c>
      <c r="L5" s="593"/>
      <c r="M5" s="382"/>
    </row>
    <row r="6" spans="1:13">
      <c r="A6" s="381"/>
      <c r="B6" s="355"/>
      <c r="C6" s="355"/>
      <c r="D6" s="355"/>
      <c r="E6" s="355"/>
      <c r="F6" s="355"/>
      <c r="G6" s="355"/>
      <c r="H6" s="356"/>
      <c r="I6" s="295"/>
      <c r="J6" s="294"/>
      <c r="K6" s="594" t="s">
        <v>5</v>
      </c>
      <c r="L6" s="595"/>
      <c r="M6" s="380" t="s">
        <v>6</v>
      </c>
    </row>
    <row r="7" spans="1:13">
      <c r="A7" s="381"/>
      <c r="B7" s="355"/>
      <c r="C7" s="355"/>
      <c r="D7" s="355"/>
      <c r="E7" s="355"/>
      <c r="F7" s="355"/>
      <c r="G7" s="355"/>
      <c r="H7" s="356"/>
      <c r="I7" s="598" t="s">
        <v>7</v>
      </c>
      <c r="J7" s="599"/>
      <c r="K7" s="623" t="s">
        <v>8</v>
      </c>
      <c r="L7" s="624"/>
      <c r="M7" s="380" t="s">
        <v>9</v>
      </c>
    </row>
    <row r="8" spans="1:13" ht="16.5" thickBot="1">
      <c r="A8" s="379"/>
      <c r="B8" s="351"/>
      <c r="C8" s="351"/>
      <c r="D8" s="351"/>
      <c r="E8" s="351"/>
      <c r="F8" s="351"/>
      <c r="G8" s="351"/>
      <c r="H8" s="350"/>
      <c r="I8" s="631">
        <v>201.8</v>
      </c>
      <c r="J8" s="632"/>
      <c r="K8" s="633"/>
      <c r="L8" s="634"/>
      <c r="M8" s="378"/>
    </row>
    <row r="9" spans="1:13">
      <c r="A9" s="367" t="s">
        <v>350</v>
      </c>
      <c r="B9" s="344"/>
      <c r="C9" s="344"/>
      <c r="D9" s="344"/>
      <c r="E9" s="344"/>
      <c r="F9" s="344"/>
      <c r="G9" s="344"/>
      <c r="H9" s="377"/>
      <c r="I9" s="341"/>
      <c r="J9" s="340"/>
      <c r="K9" s="635">
        <f>K12+K15</f>
        <v>6.46</v>
      </c>
      <c r="L9" s="628"/>
      <c r="M9" s="286">
        <f>K9*12*I8</f>
        <v>15643.536</v>
      </c>
    </row>
    <row r="10" spans="1:13">
      <c r="A10" s="376" t="s">
        <v>349</v>
      </c>
      <c r="B10" s="375"/>
      <c r="C10" s="375"/>
      <c r="D10" s="375"/>
      <c r="E10" s="375"/>
      <c r="F10" s="375"/>
      <c r="G10" s="375"/>
      <c r="H10" s="374"/>
      <c r="I10" s="295"/>
      <c r="J10" s="294"/>
      <c r="K10" s="293"/>
      <c r="L10" s="292"/>
      <c r="M10" s="373"/>
    </row>
    <row r="11" spans="1:13" ht="15.75" thickBot="1">
      <c r="A11" s="363" t="s">
        <v>348</v>
      </c>
      <c r="B11" s="372"/>
      <c r="C11" s="372"/>
      <c r="D11" s="372"/>
      <c r="E11" s="372"/>
      <c r="F11" s="372"/>
      <c r="G11" s="372"/>
      <c r="H11" s="371"/>
      <c r="I11" s="336"/>
      <c r="J11" s="282"/>
      <c r="K11" s="281"/>
      <c r="L11" s="280"/>
      <c r="M11" s="279"/>
    </row>
    <row r="12" spans="1:13">
      <c r="A12" s="323" t="s">
        <v>347</v>
      </c>
      <c r="B12" s="331"/>
      <c r="C12" s="331"/>
      <c r="D12" s="331"/>
      <c r="E12" s="331"/>
      <c r="F12" s="331"/>
      <c r="G12" s="331"/>
      <c r="H12" s="357"/>
      <c r="I12" s="596" t="s">
        <v>19</v>
      </c>
      <c r="J12" s="597"/>
      <c r="K12" s="629">
        <v>3.87</v>
      </c>
      <c r="L12" s="630"/>
      <c r="M12" s="291">
        <f>K12*12*I8</f>
        <v>9371.5920000000006</v>
      </c>
    </row>
    <row r="13" spans="1:13">
      <c r="A13" s="301" t="s">
        <v>338</v>
      </c>
      <c r="B13" s="355"/>
      <c r="C13" s="355"/>
      <c r="D13" s="355"/>
      <c r="E13" s="355"/>
      <c r="F13" s="355"/>
      <c r="G13" s="355"/>
      <c r="H13" s="356"/>
      <c r="I13" s="598" t="s">
        <v>328</v>
      </c>
      <c r="J13" s="599"/>
      <c r="K13" s="327"/>
      <c r="L13" s="292"/>
      <c r="M13" s="291"/>
    </row>
    <row r="14" spans="1:13">
      <c r="A14" s="323" t="s">
        <v>337</v>
      </c>
      <c r="B14" s="331"/>
      <c r="C14" s="331"/>
      <c r="D14" s="331"/>
      <c r="E14" s="331"/>
      <c r="F14" s="331"/>
      <c r="G14" s="331"/>
      <c r="H14" s="357"/>
      <c r="I14" s="596"/>
      <c r="J14" s="597"/>
      <c r="K14" s="327"/>
      <c r="L14" s="292"/>
      <c r="M14" s="291"/>
    </row>
    <row r="15" spans="1:13">
      <c r="A15" s="323" t="s">
        <v>346</v>
      </c>
      <c r="B15" s="331"/>
      <c r="C15" s="331"/>
      <c r="D15" s="331"/>
      <c r="E15" s="331"/>
      <c r="F15" s="331"/>
      <c r="G15" s="331"/>
      <c r="H15" s="357"/>
      <c r="I15" s="608" t="s">
        <v>35</v>
      </c>
      <c r="J15" s="609"/>
      <c r="K15" s="625">
        <v>2.59</v>
      </c>
      <c r="L15" s="626"/>
      <c r="M15" s="291">
        <f>K15*12*I8</f>
        <v>6271.9440000000004</v>
      </c>
    </row>
    <row r="16" spans="1:13" ht="15.75">
      <c r="A16" s="320" t="s">
        <v>345</v>
      </c>
      <c r="B16" s="354"/>
      <c r="C16" s="354"/>
      <c r="D16" s="354"/>
      <c r="E16" s="354"/>
      <c r="F16" s="354"/>
      <c r="G16" s="354"/>
      <c r="H16" s="353"/>
      <c r="I16" s="598" t="s">
        <v>328</v>
      </c>
      <c r="J16" s="599"/>
      <c r="K16" s="370"/>
      <c r="L16" s="369"/>
      <c r="M16" s="291"/>
    </row>
    <row r="17" spans="1:13">
      <c r="A17" s="313" t="s">
        <v>344</v>
      </c>
      <c r="B17" s="328"/>
      <c r="C17" s="328"/>
      <c r="D17" s="328"/>
      <c r="E17" s="328"/>
      <c r="F17" s="328"/>
      <c r="G17" s="328"/>
      <c r="H17" s="368"/>
      <c r="I17" s="598"/>
      <c r="J17" s="599"/>
      <c r="K17" s="352"/>
      <c r="L17" s="292"/>
      <c r="M17" s="291"/>
    </row>
    <row r="18" spans="1:13" ht="15.75" thickBot="1">
      <c r="A18" s="323" t="s">
        <v>343</v>
      </c>
      <c r="B18" s="322"/>
      <c r="C18" s="322"/>
      <c r="D18" s="322"/>
      <c r="E18" s="322"/>
      <c r="F18" s="322"/>
      <c r="G18" s="322"/>
      <c r="H18" s="321"/>
      <c r="I18" s="334"/>
      <c r="J18" s="333"/>
      <c r="K18" s="636"/>
      <c r="L18" s="637"/>
      <c r="M18" s="291"/>
    </row>
    <row r="19" spans="1:13">
      <c r="A19" s="367" t="s">
        <v>342</v>
      </c>
      <c r="B19" s="366"/>
      <c r="C19" s="366"/>
      <c r="D19" s="366"/>
      <c r="E19" s="366"/>
      <c r="F19" s="366"/>
      <c r="G19" s="366"/>
      <c r="H19" s="365"/>
      <c r="I19" s="341"/>
      <c r="J19" s="364"/>
      <c r="K19" s="627">
        <f>K21+K26+K29</f>
        <v>5.29</v>
      </c>
      <c r="L19" s="628"/>
      <c r="M19" s="286">
        <f>K19*12*I8</f>
        <v>12810.264000000001</v>
      </c>
    </row>
    <row r="20" spans="1:13" ht="15.75" thickBot="1">
      <c r="A20" s="363" t="s">
        <v>341</v>
      </c>
      <c r="B20" s="362"/>
      <c r="C20" s="362"/>
      <c r="D20" s="362"/>
      <c r="E20" s="362"/>
      <c r="F20" s="362"/>
      <c r="G20" s="362"/>
      <c r="H20" s="361"/>
      <c r="I20" s="336"/>
      <c r="J20" s="360"/>
      <c r="K20" s="281"/>
      <c r="L20" s="280"/>
      <c r="M20" s="279"/>
    </row>
    <row r="21" spans="1:13">
      <c r="A21" s="301" t="s">
        <v>340</v>
      </c>
      <c r="B21" s="300"/>
      <c r="C21" s="300"/>
      <c r="D21" s="300"/>
      <c r="E21" s="300"/>
      <c r="F21" s="300"/>
      <c r="G21" s="300"/>
      <c r="H21" s="298"/>
      <c r="I21" s="598" t="s">
        <v>19</v>
      </c>
      <c r="J21" s="599"/>
      <c r="K21" s="629">
        <v>2.65</v>
      </c>
      <c r="L21" s="630"/>
      <c r="M21" s="291">
        <f>K21*12*I8</f>
        <v>6417.24</v>
      </c>
    </row>
    <row r="22" spans="1:13">
      <c r="A22" s="323" t="s">
        <v>339</v>
      </c>
      <c r="B22" s="322"/>
      <c r="C22" s="322"/>
      <c r="D22" s="322"/>
      <c r="E22" s="322"/>
      <c r="F22" s="322"/>
      <c r="G22" s="322"/>
      <c r="H22" s="321"/>
      <c r="I22" s="407"/>
      <c r="J22" s="408"/>
      <c r="K22" s="327"/>
      <c r="L22" s="292"/>
      <c r="M22" s="291"/>
    </row>
    <row r="23" spans="1:13">
      <c r="A23" s="301" t="s">
        <v>338</v>
      </c>
      <c r="B23" s="355"/>
      <c r="C23" s="355"/>
      <c r="D23" s="355"/>
      <c r="E23" s="355"/>
      <c r="F23" s="355"/>
      <c r="G23" s="355"/>
      <c r="H23" s="356"/>
      <c r="I23" s="598" t="s">
        <v>328</v>
      </c>
      <c r="J23" s="599"/>
      <c r="K23" s="327"/>
      <c r="L23" s="292"/>
      <c r="M23" s="291"/>
    </row>
    <row r="24" spans="1:13">
      <c r="A24" s="323" t="s">
        <v>337</v>
      </c>
      <c r="B24" s="331"/>
      <c r="C24" s="331"/>
      <c r="D24" s="331"/>
      <c r="E24" s="331"/>
      <c r="F24" s="331"/>
      <c r="G24" s="331"/>
      <c r="H24" s="357"/>
      <c r="I24" s="596"/>
      <c r="J24" s="597"/>
      <c r="K24" s="327"/>
      <c r="L24" s="292"/>
      <c r="M24" s="291"/>
    </row>
    <row r="25" spans="1:13">
      <c r="A25" s="320" t="s">
        <v>336</v>
      </c>
      <c r="B25" s="354"/>
      <c r="C25" s="353"/>
      <c r="D25" s="355"/>
      <c r="E25" s="355"/>
      <c r="F25" s="355"/>
      <c r="G25" s="355"/>
      <c r="H25" s="356"/>
      <c r="I25" s="598" t="s">
        <v>328</v>
      </c>
      <c r="J25" s="599"/>
      <c r="K25" s="327"/>
      <c r="L25" s="292"/>
      <c r="M25" s="291"/>
    </row>
    <row r="26" spans="1:13">
      <c r="A26" s="301" t="s">
        <v>335</v>
      </c>
      <c r="B26" s="355"/>
      <c r="C26" s="355"/>
      <c r="D26" s="354"/>
      <c r="E26" s="354"/>
      <c r="F26" s="354"/>
      <c r="G26" s="354"/>
      <c r="H26" s="353"/>
      <c r="I26" s="608" t="s">
        <v>35</v>
      </c>
      <c r="J26" s="609"/>
      <c r="K26" s="625">
        <v>1.17</v>
      </c>
      <c r="L26" s="626"/>
      <c r="M26" s="291">
        <f>K26*12*I8</f>
        <v>2833.2719999999999</v>
      </c>
    </row>
    <row r="27" spans="1:13">
      <c r="A27" s="313" t="s">
        <v>334</v>
      </c>
      <c r="B27" s="312"/>
      <c r="C27" s="312"/>
      <c r="D27" s="312"/>
      <c r="E27" s="312"/>
      <c r="F27" s="312"/>
      <c r="G27" s="312"/>
      <c r="H27" s="311"/>
      <c r="I27" s="590" t="s">
        <v>333</v>
      </c>
      <c r="J27" s="591"/>
      <c r="K27" s="327"/>
      <c r="L27" s="292"/>
      <c r="M27" s="291"/>
    </row>
    <row r="28" spans="1:13">
      <c r="A28" s="323"/>
      <c r="B28" s="322"/>
      <c r="C28" s="322"/>
      <c r="D28" s="322"/>
      <c r="E28" s="322"/>
      <c r="F28" s="322"/>
      <c r="G28" s="322"/>
      <c r="H28" s="321"/>
      <c r="I28" s="334" t="s">
        <v>332</v>
      </c>
      <c r="J28" s="333"/>
      <c r="K28" s="352"/>
      <c r="L28" s="292"/>
      <c r="M28" s="291"/>
    </row>
    <row r="29" spans="1:13">
      <c r="A29" s="313" t="s">
        <v>331</v>
      </c>
      <c r="B29" s="312"/>
      <c r="C29" s="312"/>
      <c r="D29" s="312"/>
      <c r="E29" s="312"/>
      <c r="F29" s="312"/>
      <c r="G29" s="312"/>
      <c r="H29" s="311"/>
      <c r="I29" s="590" t="s">
        <v>35</v>
      </c>
      <c r="J29" s="591"/>
      <c r="K29" s="625">
        <v>1.47</v>
      </c>
      <c r="L29" s="626"/>
      <c r="M29" s="291">
        <f>K29*12*I8</f>
        <v>3559.7520000000004</v>
      </c>
    </row>
    <row r="30" spans="1:13">
      <c r="A30" s="323" t="s">
        <v>330</v>
      </c>
      <c r="B30" s="322"/>
      <c r="C30" s="322"/>
      <c r="D30" s="322"/>
      <c r="E30" s="322"/>
      <c r="F30" s="322"/>
      <c r="G30" s="322"/>
      <c r="H30" s="321"/>
      <c r="I30" s="334"/>
      <c r="J30" s="333"/>
      <c r="K30" s="327"/>
      <c r="L30" s="292"/>
      <c r="M30" s="291"/>
    </row>
    <row r="31" spans="1:13">
      <c r="A31" s="313" t="s">
        <v>329</v>
      </c>
      <c r="B31" s="312"/>
      <c r="C31" s="312"/>
      <c r="D31" s="312"/>
      <c r="E31" s="312"/>
      <c r="F31" s="312"/>
      <c r="G31" s="312"/>
      <c r="H31" s="311"/>
      <c r="I31" s="598" t="s">
        <v>328</v>
      </c>
      <c r="J31" s="599"/>
      <c r="K31" s="327"/>
      <c r="L31" s="292"/>
      <c r="M31" s="291"/>
    </row>
    <row r="32" spans="1:13">
      <c r="A32" s="313" t="s">
        <v>327</v>
      </c>
      <c r="B32" s="312"/>
      <c r="C32" s="312"/>
      <c r="D32" s="312"/>
      <c r="E32" s="312"/>
      <c r="F32" s="312"/>
      <c r="G32" s="312"/>
      <c r="H32" s="311"/>
      <c r="I32" s="590" t="s">
        <v>326</v>
      </c>
      <c r="J32" s="591"/>
      <c r="K32" s="351"/>
      <c r="L32" s="350"/>
      <c r="M32" s="349"/>
    </row>
    <row r="33" spans="1:13" ht="15.75" thickBot="1">
      <c r="A33" s="323"/>
      <c r="B33" s="322"/>
      <c r="C33" s="322"/>
      <c r="D33" s="322"/>
      <c r="E33" s="322"/>
      <c r="F33" s="322"/>
      <c r="G33" s="322"/>
      <c r="H33" s="321"/>
      <c r="I33" s="606" t="s">
        <v>325</v>
      </c>
      <c r="J33" s="607"/>
      <c r="K33" s="348"/>
      <c r="L33" s="347"/>
      <c r="M33" s="346"/>
    </row>
    <row r="34" spans="1:13">
      <c r="A34" s="345" t="s">
        <v>324</v>
      </c>
      <c r="B34" s="344"/>
      <c r="C34" s="344"/>
      <c r="D34" s="344"/>
      <c r="E34" s="344"/>
      <c r="F34" s="344"/>
      <c r="G34" s="343"/>
      <c r="H34" s="342"/>
      <c r="I34" s="341"/>
      <c r="J34" s="340"/>
      <c r="K34" s="648">
        <f>K36+K43+K51+K55+K56+K60</f>
        <v>41.68</v>
      </c>
      <c r="L34" s="628"/>
      <c r="M34" s="286">
        <f>M36+M43+M51+M55+M56+M60</f>
        <v>100932.28800000002</v>
      </c>
    </row>
    <row r="35" spans="1:13" ht="15.75" thickBot="1">
      <c r="A35" s="339"/>
      <c r="B35" s="338"/>
      <c r="C35" s="338"/>
      <c r="D35" s="338"/>
      <c r="E35" s="338"/>
      <c r="F35" s="338"/>
      <c r="G35" s="338"/>
      <c r="H35" s="337"/>
      <c r="I35" s="336"/>
      <c r="J35" s="282"/>
      <c r="K35" s="281"/>
      <c r="L35" s="280"/>
      <c r="M35" s="279"/>
    </row>
    <row r="36" spans="1:13" ht="15.75" thickBot="1">
      <c r="A36" s="603" t="s">
        <v>323</v>
      </c>
      <c r="B36" s="604"/>
      <c r="C36" s="604"/>
      <c r="D36" s="604"/>
      <c r="E36" s="604"/>
      <c r="F36" s="604"/>
      <c r="G36" s="604"/>
      <c r="H36" s="605"/>
      <c r="I36" s="305"/>
      <c r="J36" s="304"/>
      <c r="K36" s="646">
        <f>K37+K38+K39+K41+K42</f>
        <v>7.4</v>
      </c>
      <c r="L36" s="647"/>
      <c r="M36" s="303">
        <f>K36*12*I8</f>
        <v>17919.840000000004</v>
      </c>
    </row>
    <row r="37" spans="1:13">
      <c r="A37" s="323" t="s">
        <v>322</v>
      </c>
      <c r="B37" s="322"/>
      <c r="C37" s="322"/>
      <c r="D37" s="322"/>
      <c r="E37" s="322"/>
      <c r="F37" s="322"/>
      <c r="G37" s="322"/>
      <c r="H37" s="321"/>
      <c r="I37" s="596" t="s">
        <v>321</v>
      </c>
      <c r="J37" s="597"/>
      <c r="K37" s="629">
        <v>2</v>
      </c>
      <c r="L37" s="630"/>
      <c r="M37" s="291">
        <f>K37*12*I8</f>
        <v>4843.2000000000007</v>
      </c>
    </row>
    <row r="38" spans="1:13">
      <c r="A38" s="320" t="s">
        <v>320</v>
      </c>
      <c r="B38" s="319"/>
      <c r="C38" s="319"/>
      <c r="D38" s="319"/>
      <c r="E38" s="319"/>
      <c r="F38" s="319"/>
      <c r="G38" s="319"/>
      <c r="H38" s="318"/>
      <c r="I38" s="596" t="s">
        <v>57</v>
      </c>
      <c r="J38" s="597"/>
      <c r="K38" s="625">
        <v>4.7</v>
      </c>
      <c r="L38" s="626"/>
      <c r="M38" s="291">
        <f>K38*12*I8</f>
        <v>11381.520000000002</v>
      </c>
    </row>
    <row r="39" spans="1:13">
      <c r="A39" s="313" t="s">
        <v>319</v>
      </c>
      <c r="B39" s="312"/>
      <c r="C39" s="312"/>
      <c r="D39" s="312"/>
      <c r="E39" s="312"/>
      <c r="F39" s="312"/>
      <c r="G39" s="312"/>
      <c r="H39" s="311"/>
      <c r="I39" s="596" t="s">
        <v>35</v>
      </c>
      <c r="J39" s="597"/>
      <c r="K39" s="625">
        <v>0.54</v>
      </c>
      <c r="L39" s="626"/>
      <c r="M39" s="291">
        <f>K39*12*I8</f>
        <v>1307.6640000000002</v>
      </c>
    </row>
    <row r="40" spans="1:13">
      <c r="A40" s="335" t="s">
        <v>318</v>
      </c>
      <c r="B40" s="331"/>
      <c r="C40" s="331"/>
      <c r="D40" s="331"/>
      <c r="E40" s="322"/>
      <c r="F40" s="322"/>
      <c r="G40" s="322"/>
      <c r="H40" s="321"/>
      <c r="I40" s="334"/>
      <c r="J40" s="333"/>
      <c r="K40" s="293"/>
      <c r="L40" s="292"/>
      <c r="M40" s="291"/>
    </row>
    <row r="41" spans="1:13">
      <c r="A41" s="320" t="s">
        <v>317</v>
      </c>
      <c r="B41" s="319"/>
      <c r="C41" s="319"/>
      <c r="D41" s="319"/>
      <c r="E41" s="319"/>
      <c r="F41" s="319"/>
      <c r="G41" s="319"/>
      <c r="H41" s="318"/>
      <c r="I41" s="608" t="s">
        <v>19</v>
      </c>
      <c r="J41" s="609"/>
      <c r="K41" s="625">
        <v>0.16</v>
      </c>
      <c r="L41" s="626"/>
      <c r="M41" s="291">
        <f>K41*12*I8</f>
        <v>387.45600000000002</v>
      </c>
    </row>
    <row r="42" spans="1:13" ht="15.75" thickBot="1">
      <c r="A42" s="313" t="s">
        <v>316</v>
      </c>
      <c r="B42" s="312"/>
      <c r="C42" s="312"/>
      <c r="D42" s="312"/>
      <c r="E42" s="312"/>
      <c r="F42" s="312"/>
      <c r="G42" s="312"/>
      <c r="H42" s="311"/>
      <c r="I42" s="614" t="s">
        <v>19</v>
      </c>
      <c r="J42" s="615"/>
      <c r="K42" s="650"/>
      <c r="L42" s="651"/>
      <c r="M42" s="291">
        <f>K42*12*I8</f>
        <v>0</v>
      </c>
    </row>
    <row r="43" spans="1:13" ht="15.75" thickBot="1">
      <c r="A43" s="654" t="s">
        <v>315</v>
      </c>
      <c r="B43" s="655"/>
      <c r="C43" s="655"/>
      <c r="D43" s="655"/>
      <c r="E43" s="655"/>
      <c r="F43" s="655"/>
      <c r="G43" s="655"/>
      <c r="H43" s="656"/>
      <c r="I43" s="305"/>
      <c r="J43" s="304"/>
      <c r="K43" s="642">
        <f>K44+K45+K47+K48+K49+K50</f>
        <v>1.94</v>
      </c>
      <c r="L43" s="647"/>
      <c r="M43" s="303">
        <f>K43*12*I8</f>
        <v>4697.9040000000005</v>
      </c>
    </row>
    <row r="44" spans="1:13">
      <c r="A44" s="332" t="s">
        <v>314</v>
      </c>
      <c r="B44" s="331"/>
      <c r="C44" s="331"/>
      <c r="D44" s="331"/>
      <c r="E44" s="331"/>
      <c r="F44" s="322"/>
      <c r="G44" s="322"/>
      <c r="H44" s="321"/>
      <c r="I44" s="330"/>
      <c r="J44" s="294"/>
      <c r="K44" s="629">
        <v>0.11</v>
      </c>
      <c r="L44" s="630"/>
      <c r="M44" s="291">
        <f>K44*12*I8</f>
        <v>266.37600000000003</v>
      </c>
    </row>
    <row r="45" spans="1:13">
      <c r="A45" s="329" t="s">
        <v>313</v>
      </c>
      <c r="B45" s="328"/>
      <c r="C45" s="328"/>
      <c r="D45" s="328"/>
      <c r="E45" s="328"/>
      <c r="F45" s="312"/>
      <c r="G45" s="312"/>
      <c r="H45" s="311"/>
      <c r="I45" s="598" t="s">
        <v>312</v>
      </c>
      <c r="J45" s="599"/>
      <c r="K45" s="625">
        <v>0.93</v>
      </c>
      <c r="L45" s="626"/>
      <c r="M45" s="291">
        <f>K45*12*I8</f>
        <v>2252.0880000000002</v>
      </c>
    </row>
    <row r="46" spans="1:13">
      <c r="A46" s="323" t="s">
        <v>311</v>
      </c>
      <c r="B46" s="322"/>
      <c r="C46" s="322"/>
      <c r="D46" s="322"/>
      <c r="E46" s="322"/>
      <c r="F46" s="322"/>
      <c r="G46" s="322"/>
      <c r="H46" s="321"/>
      <c r="I46" s="596" t="s">
        <v>310</v>
      </c>
      <c r="J46" s="597"/>
      <c r="K46" s="327"/>
      <c r="L46" s="292"/>
      <c r="M46" s="291"/>
    </row>
    <row r="47" spans="1:13">
      <c r="A47" s="320" t="s">
        <v>309</v>
      </c>
      <c r="B47" s="319"/>
      <c r="C47" s="319"/>
      <c r="D47" s="319"/>
      <c r="E47" s="319"/>
      <c r="F47" s="319"/>
      <c r="G47" s="319"/>
      <c r="H47" s="318"/>
      <c r="I47" s="608" t="s">
        <v>308</v>
      </c>
      <c r="J47" s="609"/>
      <c r="K47" s="625">
        <v>0.56999999999999995</v>
      </c>
      <c r="L47" s="626"/>
      <c r="M47" s="291">
        <f>K47*12*I8</f>
        <v>1380.3120000000001</v>
      </c>
    </row>
    <row r="48" spans="1:13">
      <c r="A48" s="320" t="s">
        <v>307</v>
      </c>
      <c r="B48" s="319"/>
      <c r="C48" s="319"/>
      <c r="D48" s="319"/>
      <c r="E48" s="319"/>
      <c r="F48" s="319"/>
      <c r="G48" s="319"/>
      <c r="H48" s="318"/>
      <c r="I48" s="608" t="s">
        <v>306</v>
      </c>
      <c r="J48" s="609"/>
      <c r="K48" s="625">
        <v>0.14000000000000001</v>
      </c>
      <c r="L48" s="626"/>
      <c r="M48" s="291">
        <f>K48*12*I8</f>
        <v>339.02400000000006</v>
      </c>
    </row>
    <row r="49" spans="1:13">
      <c r="A49" s="313" t="s">
        <v>299</v>
      </c>
      <c r="B49" s="312"/>
      <c r="C49" s="312"/>
      <c r="D49" s="312"/>
      <c r="E49" s="312"/>
      <c r="F49" s="312"/>
      <c r="G49" s="312"/>
      <c r="H49" s="311"/>
      <c r="I49" s="608" t="s">
        <v>298</v>
      </c>
      <c r="J49" s="609"/>
      <c r="K49" s="636">
        <v>7.0000000000000007E-2</v>
      </c>
      <c r="L49" s="637"/>
      <c r="M49" s="291">
        <f>K49*12*I8</f>
        <v>169.51200000000003</v>
      </c>
    </row>
    <row r="50" spans="1:13" ht="15.75" thickBot="1">
      <c r="A50" s="313" t="s">
        <v>305</v>
      </c>
      <c r="B50" s="312"/>
      <c r="C50" s="312"/>
      <c r="D50" s="312"/>
      <c r="E50" s="312"/>
      <c r="F50" s="312"/>
      <c r="G50" s="312"/>
      <c r="H50" s="311"/>
      <c r="I50" s="614" t="s">
        <v>88</v>
      </c>
      <c r="J50" s="615"/>
      <c r="K50" s="638">
        <v>0.12</v>
      </c>
      <c r="L50" s="639"/>
      <c r="M50" s="326">
        <f>K50*12*I8</f>
        <v>290.59199999999998</v>
      </c>
    </row>
    <row r="51" spans="1:13" ht="15.75" thickBot="1">
      <c r="A51" s="654" t="s">
        <v>304</v>
      </c>
      <c r="B51" s="655"/>
      <c r="C51" s="655"/>
      <c r="D51" s="655"/>
      <c r="E51" s="655"/>
      <c r="F51" s="655"/>
      <c r="G51" s="655"/>
      <c r="H51" s="656"/>
      <c r="I51" s="325"/>
      <c r="J51" s="324"/>
      <c r="K51" s="649">
        <f>K52+K53+K54</f>
        <v>1.27</v>
      </c>
      <c r="L51" s="643"/>
      <c r="M51" s="303">
        <f>K51*12*I8</f>
        <v>3075.4320000000002</v>
      </c>
    </row>
    <row r="52" spans="1:13">
      <c r="A52" s="323" t="s">
        <v>303</v>
      </c>
      <c r="B52" s="322"/>
      <c r="C52" s="322"/>
      <c r="D52" s="322"/>
      <c r="E52" s="322"/>
      <c r="F52" s="322"/>
      <c r="G52" s="322"/>
      <c r="H52" s="321"/>
      <c r="I52" s="612" t="s">
        <v>302</v>
      </c>
      <c r="J52" s="613"/>
      <c r="K52" s="644">
        <v>0.61</v>
      </c>
      <c r="L52" s="645"/>
      <c r="M52" s="291">
        <f>K52*12*I8</f>
        <v>1477.1760000000002</v>
      </c>
    </row>
    <row r="53" spans="1:13">
      <c r="A53" s="320" t="s">
        <v>301</v>
      </c>
      <c r="B53" s="319"/>
      <c r="C53" s="319"/>
      <c r="D53" s="319"/>
      <c r="E53" s="319"/>
      <c r="F53" s="319"/>
      <c r="G53" s="319"/>
      <c r="H53" s="318"/>
      <c r="I53" s="317" t="s">
        <v>300</v>
      </c>
      <c r="J53" s="316"/>
      <c r="K53" s="636">
        <v>0.53</v>
      </c>
      <c r="L53" s="637"/>
      <c r="M53" s="291">
        <f>K53*12*I8</f>
        <v>1283.4480000000001</v>
      </c>
    </row>
    <row r="54" spans="1:13" ht="15.75" thickBot="1">
      <c r="A54" s="313" t="s">
        <v>299</v>
      </c>
      <c r="B54" s="312"/>
      <c r="C54" s="312"/>
      <c r="D54" s="312"/>
      <c r="E54" s="312"/>
      <c r="F54" s="312"/>
      <c r="G54" s="312"/>
      <c r="H54" s="311"/>
      <c r="I54" s="614" t="s">
        <v>298</v>
      </c>
      <c r="J54" s="615"/>
      <c r="K54" s="638">
        <v>0.13</v>
      </c>
      <c r="L54" s="639"/>
      <c r="M54" s="291">
        <f>K54*12*I8</f>
        <v>314.80800000000005</v>
      </c>
    </row>
    <row r="55" spans="1:13" ht="15.75" thickBot="1">
      <c r="A55" s="309" t="s">
        <v>297</v>
      </c>
      <c r="B55" s="308"/>
      <c r="C55" s="308"/>
      <c r="D55" s="308"/>
      <c r="E55" s="308"/>
      <c r="F55" s="308"/>
      <c r="G55" s="308"/>
      <c r="H55" s="307"/>
      <c r="I55" s="619" t="s">
        <v>296</v>
      </c>
      <c r="J55" s="620"/>
      <c r="K55" s="640">
        <v>29.31</v>
      </c>
      <c r="L55" s="641"/>
      <c r="M55" s="303">
        <f>K55*12*I8</f>
        <v>70977.096000000005</v>
      </c>
    </row>
    <row r="56" spans="1:13" ht="15.75" thickBot="1">
      <c r="A56" s="603" t="s">
        <v>295</v>
      </c>
      <c r="B56" s="604"/>
      <c r="C56" s="604"/>
      <c r="D56" s="604"/>
      <c r="E56" s="604"/>
      <c r="F56" s="604"/>
      <c r="G56" s="604"/>
      <c r="H56" s="605"/>
      <c r="I56" s="305"/>
      <c r="J56" s="304"/>
      <c r="K56" s="642">
        <v>1.68</v>
      </c>
      <c r="L56" s="643"/>
      <c r="M56" s="303">
        <f>K56*12*I8</f>
        <v>4068.2880000000005</v>
      </c>
    </row>
    <row r="57" spans="1:13">
      <c r="A57" s="301" t="s">
        <v>294</v>
      </c>
      <c r="B57" s="300"/>
      <c r="C57" s="300"/>
      <c r="D57" s="300"/>
      <c r="E57" s="300"/>
      <c r="F57" s="300"/>
      <c r="G57" s="300"/>
      <c r="H57" s="298"/>
      <c r="I57" s="621" t="s">
        <v>293</v>
      </c>
      <c r="J57" s="622"/>
      <c r="K57" s="297"/>
      <c r="L57" s="412"/>
      <c r="M57" s="291"/>
    </row>
    <row r="58" spans="1:13">
      <c r="A58" s="301" t="s">
        <v>292</v>
      </c>
      <c r="B58" s="300"/>
      <c r="C58" s="300"/>
      <c r="D58" s="300"/>
      <c r="E58" s="300"/>
      <c r="F58" s="300"/>
      <c r="G58" s="300"/>
      <c r="H58" s="298"/>
      <c r="I58" s="295"/>
      <c r="J58" s="294"/>
      <c r="K58" s="297"/>
      <c r="L58" s="412"/>
      <c r="M58" s="291"/>
    </row>
    <row r="59" spans="1:13" ht="15.75" thickBot="1">
      <c r="A59" s="301" t="s">
        <v>291</v>
      </c>
      <c r="B59" s="300"/>
      <c r="C59" s="300"/>
      <c r="D59" s="300"/>
      <c r="E59" s="300"/>
      <c r="F59" s="300"/>
      <c r="G59" s="300"/>
      <c r="H59" s="298"/>
      <c r="I59" s="310"/>
      <c r="J59" s="294"/>
      <c r="K59" s="297"/>
      <c r="L59" s="412"/>
      <c r="M59" s="291"/>
    </row>
    <row r="60" spans="1:13" ht="15.75" thickBot="1">
      <c r="A60" s="309" t="s">
        <v>290</v>
      </c>
      <c r="B60" s="308"/>
      <c r="C60" s="308"/>
      <c r="D60" s="308"/>
      <c r="E60" s="308"/>
      <c r="F60" s="308"/>
      <c r="G60" s="308"/>
      <c r="H60" s="307"/>
      <c r="I60" s="305"/>
      <c r="J60" s="304"/>
      <c r="K60" s="642">
        <v>0.08</v>
      </c>
      <c r="L60" s="643"/>
      <c r="M60" s="303">
        <f>K60*12*I8</f>
        <v>193.72800000000001</v>
      </c>
    </row>
    <row r="61" spans="1:13">
      <c r="A61" s="301" t="s">
        <v>289</v>
      </c>
      <c r="B61" s="300"/>
      <c r="C61" s="300"/>
      <c r="D61" s="300"/>
      <c r="E61" s="300"/>
      <c r="F61" s="300"/>
      <c r="G61" s="300"/>
      <c r="H61" s="298"/>
      <c r="I61" s="621" t="s">
        <v>19</v>
      </c>
      <c r="J61" s="622"/>
      <c r="K61" s="411"/>
      <c r="L61" s="412"/>
      <c r="M61" s="291"/>
    </row>
    <row r="62" spans="1:13" ht="15.75" thickBot="1">
      <c r="A62" s="301" t="s">
        <v>288</v>
      </c>
      <c r="B62" s="300"/>
      <c r="C62" s="300"/>
      <c r="D62" s="300"/>
      <c r="E62" s="300"/>
      <c r="F62" s="300"/>
      <c r="G62" s="300"/>
      <c r="H62" s="298"/>
      <c r="I62" s="295"/>
      <c r="J62" s="294"/>
      <c r="K62" s="411"/>
      <c r="L62" s="412"/>
      <c r="M62" s="291"/>
    </row>
    <row r="63" spans="1:13" ht="15.75" thickBot="1">
      <c r="A63" s="603" t="s">
        <v>287</v>
      </c>
      <c r="B63" s="604"/>
      <c r="C63" s="604"/>
      <c r="D63" s="604"/>
      <c r="E63" s="604"/>
      <c r="F63" s="604"/>
      <c r="G63" s="604"/>
      <c r="H63" s="605"/>
      <c r="I63" s="305"/>
      <c r="J63" s="304"/>
      <c r="K63" s="642">
        <v>6.19</v>
      </c>
      <c r="L63" s="643"/>
      <c r="M63" s="303">
        <f>K63*12*I8</f>
        <v>14989.704000000002</v>
      </c>
    </row>
    <row r="64" spans="1:13">
      <c r="A64" s="301" t="s">
        <v>286</v>
      </c>
      <c r="B64" s="299"/>
      <c r="C64" s="299"/>
      <c r="D64" s="299"/>
      <c r="E64" s="299"/>
      <c r="F64" s="300"/>
      <c r="G64" s="299"/>
      <c r="H64" s="298"/>
      <c r="I64" s="598" t="s">
        <v>285</v>
      </c>
      <c r="J64" s="599"/>
      <c r="K64" s="297"/>
      <c r="L64" s="412"/>
      <c r="M64" s="291"/>
    </row>
    <row r="65" spans="1:13">
      <c r="A65" s="301" t="s">
        <v>284</v>
      </c>
      <c r="B65" s="299"/>
      <c r="C65" s="299"/>
      <c r="D65" s="299"/>
      <c r="E65" s="299"/>
      <c r="F65" s="300"/>
      <c r="G65" s="299"/>
      <c r="H65" s="298"/>
      <c r="I65" s="598" t="s">
        <v>283</v>
      </c>
      <c r="J65" s="599"/>
      <c r="K65" s="297"/>
      <c r="L65" s="412"/>
      <c r="M65" s="291"/>
    </row>
    <row r="66" spans="1:13">
      <c r="A66" s="301" t="s">
        <v>282</v>
      </c>
      <c r="B66" s="299"/>
      <c r="C66" s="299"/>
      <c r="D66" s="299"/>
      <c r="E66" s="299"/>
      <c r="F66" s="300"/>
      <c r="G66" s="299"/>
      <c r="H66" s="298"/>
      <c r="I66" s="598" t="s">
        <v>281</v>
      </c>
      <c r="J66" s="599"/>
      <c r="K66" s="297"/>
      <c r="L66" s="412"/>
      <c r="M66" s="291"/>
    </row>
    <row r="67" spans="1:13">
      <c r="A67" s="301" t="s">
        <v>280</v>
      </c>
      <c r="B67" s="299"/>
      <c r="C67" s="299"/>
      <c r="D67" s="299"/>
      <c r="E67" s="299"/>
      <c r="F67" s="300"/>
      <c r="G67" s="299"/>
      <c r="H67" s="298"/>
      <c r="I67" s="598" t="s">
        <v>279</v>
      </c>
      <c r="J67" s="599"/>
      <c r="K67" s="297"/>
      <c r="L67" s="412"/>
      <c r="M67" s="291"/>
    </row>
    <row r="68" spans="1:13">
      <c r="A68" s="301" t="s">
        <v>278</v>
      </c>
      <c r="B68" s="299"/>
      <c r="C68" s="299"/>
      <c r="D68" s="299"/>
      <c r="E68" s="299"/>
      <c r="F68" s="300"/>
      <c r="G68" s="299"/>
      <c r="H68" s="298"/>
      <c r="I68" s="598" t="s">
        <v>277</v>
      </c>
      <c r="J68" s="599"/>
      <c r="K68" s="297"/>
      <c r="L68" s="412"/>
      <c r="M68" s="291"/>
    </row>
    <row r="69" spans="1:13">
      <c r="A69" s="301" t="s">
        <v>276</v>
      </c>
      <c r="B69" s="299"/>
      <c r="C69" s="299"/>
      <c r="D69" s="299"/>
      <c r="E69" s="299"/>
      <c r="F69" s="300"/>
      <c r="G69" s="299"/>
      <c r="H69" s="298"/>
      <c r="I69" s="295"/>
      <c r="J69" s="294"/>
      <c r="K69" s="297"/>
      <c r="L69" s="302"/>
      <c r="M69" s="291"/>
    </row>
    <row r="70" spans="1:13">
      <c r="A70" s="301" t="s">
        <v>275</v>
      </c>
      <c r="B70" s="299"/>
      <c r="C70" s="299"/>
      <c r="D70" s="299"/>
      <c r="E70" s="299"/>
      <c r="F70" s="300"/>
      <c r="G70" s="299"/>
      <c r="H70" s="298"/>
      <c r="I70" s="295"/>
      <c r="J70" s="294"/>
      <c r="K70" s="297"/>
      <c r="L70" s="412"/>
      <c r="M70" s="291"/>
    </row>
    <row r="71" spans="1:13">
      <c r="A71" s="301" t="s">
        <v>274</v>
      </c>
      <c r="B71" s="299"/>
      <c r="C71" s="299"/>
      <c r="D71" s="299"/>
      <c r="E71" s="299"/>
      <c r="F71" s="300"/>
      <c r="G71" s="299"/>
      <c r="H71" s="298"/>
      <c r="I71" s="295"/>
      <c r="J71" s="294"/>
      <c r="K71" s="297"/>
      <c r="L71" s="412"/>
      <c r="M71" s="291"/>
    </row>
    <row r="72" spans="1:13">
      <c r="A72" s="301" t="s">
        <v>273</v>
      </c>
      <c r="B72" s="299"/>
      <c r="C72" s="299"/>
      <c r="D72" s="299"/>
      <c r="E72" s="299"/>
      <c r="F72" s="300"/>
      <c r="G72" s="299"/>
      <c r="H72" s="298"/>
      <c r="I72" s="295"/>
      <c r="J72" s="294"/>
      <c r="K72" s="297"/>
      <c r="L72" s="412"/>
      <c r="M72" s="291"/>
    </row>
    <row r="73" spans="1:13">
      <c r="A73" s="301" t="s">
        <v>272</v>
      </c>
      <c r="B73" s="299"/>
      <c r="C73" s="299"/>
      <c r="D73" s="299"/>
      <c r="E73" s="299"/>
      <c r="F73" s="300"/>
      <c r="G73" s="299"/>
      <c r="H73" s="298"/>
      <c r="I73" s="295"/>
      <c r="J73" s="294"/>
      <c r="K73" s="297"/>
      <c r="L73" s="412"/>
      <c r="M73" s="291"/>
    </row>
    <row r="74" spans="1:13" ht="15.75" thickBot="1">
      <c r="A74" s="616" t="s">
        <v>271</v>
      </c>
      <c r="B74" s="617"/>
      <c r="C74" s="617"/>
      <c r="D74" s="617"/>
      <c r="E74" s="617"/>
      <c r="F74" s="617"/>
      <c r="G74" s="617"/>
      <c r="H74" s="618"/>
      <c r="I74" s="295"/>
      <c r="J74" s="294"/>
      <c r="K74" s="293"/>
      <c r="L74" s="292"/>
      <c r="M74" s="291"/>
    </row>
    <row r="75" spans="1:13">
      <c r="A75" s="290" t="s">
        <v>270</v>
      </c>
      <c r="B75" s="289"/>
      <c r="C75" s="289"/>
      <c r="D75" s="289"/>
      <c r="E75" s="289"/>
      <c r="F75" s="289"/>
      <c r="G75" s="289"/>
      <c r="H75" s="289"/>
      <c r="I75" s="621" t="s">
        <v>55</v>
      </c>
      <c r="J75" s="622"/>
      <c r="K75" s="288"/>
      <c r="L75" s="287"/>
      <c r="M75" s="286"/>
    </row>
    <row r="76" spans="1:13" ht="15.75" thickBot="1">
      <c r="A76" s="285" t="s">
        <v>269</v>
      </c>
      <c r="B76" s="284"/>
      <c r="C76" s="284"/>
      <c r="D76" s="284"/>
      <c r="E76" s="284"/>
      <c r="F76" s="284"/>
      <c r="G76" s="284"/>
      <c r="H76" s="284"/>
      <c r="I76" s="283"/>
      <c r="J76" s="282"/>
      <c r="K76" s="281"/>
      <c r="L76" s="280"/>
      <c r="M76" s="279"/>
    </row>
    <row r="77" spans="1:13" ht="15.75" thickBot="1">
      <c r="A77" s="603" t="s">
        <v>355</v>
      </c>
      <c r="B77" s="604"/>
      <c r="C77" s="604"/>
      <c r="D77" s="604"/>
      <c r="E77" s="604"/>
      <c r="F77" s="604"/>
      <c r="G77" s="604"/>
      <c r="H77" s="657"/>
      <c r="I77" s="658" t="s">
        <v>32</v>
      </c>
      <c r="J77" s="659"/>
      <c r="K77" s="660">
        <v>1.52</v>
      </c>
      <c r="L77" s="661"/>
      <c r="M77" s="276">
        <f>K77*12*I8</f>
        <v>3680.8320000000008</v>
      </c>
    </row>
    <row r="78" spans="1:13" ht="15.75" thickBot="1">
      <c r="A78" s="409" t="s">
        <v>354</v>
      </c>
      <c r="B78" s="410"/>
      <c r="C78" s="410"/>
      <c r="D78" s="410"/>
      <c r="E78" s="410"/>
      <c r="F78" s="410"/>
      <c r="G78" s="410"/>
      <c r="H78" s="410"/>
      <c r="I78" s="413"/>
      <c r="J78" s="383"/>
      <c r="K78" s="660"/>
      <c r="L78" s="661"/>
      <c r="M78" s="276"/>
    </row>
    <row r="79" spans="1:13" ht="15.75" thickBot="1">
      <c r="A79" s="652" t="s">
        <v>268</v>
      </c>
      <c r="B79" s="653"/>
      <c r="C79" s="653"/>
      <c r="D79" s="653"/>
      <c r="E79" s="653"/>
      <c r="F79" s="653"/>
      <c r="G79" s="653"/>
      <c r="H79" s="653"/>
      <c r="I79" s="278"/>
      <c r="J79" s="277"/>
      <c r="K79" s="610">
        <f>K9+K19+K34+K63+K77+K78</f>
        <v>61.14</v>
      </c>
      <c r="L79" s="611"/>
      <c r="M79" s="276">
        <f>M9+M19+M34+M63+M77+M78</f>
        <v>148056.62400000001</v>
      </c>
    </row>
    <row r="81" spans="1:13" ht="15.75">
      <c r="A81" s="601" t="s">
        <v>0</v>
      </c>
      <c r="B81" s="601"/>
      <c r="C81" s="601"/>
      <c r="D81" s="601"/>
      <c r="E81" s="601"/>
      <c r="F81" s="601"/>
      <c r="G81" s="601"/>
      <c r="H81" s="601"/>
      <c r="I81" s="601"/>
      <c r="J81" s="601"/>
      <c r="K81" s="601"/>
      <c r="L81" s="601"/>
      <c r="M81" s="327"/>
    </row>
    <row r="82" spans="1:13" ht="15.75">
      <c r="A82" s="600" t="s">
        <v>353</v>
      </c>
      <c r="B82" s="600"/>
      <c r="C82" s="600"/>
      <c r="D82" s="600"/>
      <c r="E82" s="600"/>
      <c r="F82" s="600"/>
      <c r="G82" s="600"/>
      <c r="H82" s="600"/>
      <c r="I82" s="600"/>
      <c r="J82" s="600"/>
      <c r="K82" s="600"/>
      <c r="L82" s="600"/>
      <c r="M82" s="327"/>
    </row>
    <row r="83" spans="1:13" ht="15.75">
      <c r="A83" s="370"/>
      <c r="B83" s="370"/>
      <c r="C83" s="370"/>
      <c r="D83" s="370"/>
      <c r="E83" s="370"/>
      <c r="F83" s="370" t="s">
        <v>515</v>
      </c>
      <c r="G83" s="370"/>
      <c r="H83" s="370"/>
      <c r="I83" s="370"/>
      <c r="J83" s="370"/>
      <c r="K83" s="370"/>
      <c r="L83" s="370"/>
      <c r="M83" s="327"/>
    </row>
    <row r="84" spans="1:13">
      <c r="A84" s="329"/>
      <c r="B84" s="328"/>
      <c r="C84" s="602" t="s">
        <v>351</v>
      </c>
      <c r="D84" s="602"/>
      <c r="E84" s="602"/>
      <c r="F84" s="328"/>
      <c r="G84" s="328"/>
      <c r="H84" s="368"/>
      <c r="I84" s="590" t="s">
        <v>3</v>
      </c>
      <c r="J84" s="591"/>
      <c r="K84" s="592" t="s">
        <v>4</v>
      </c>
      <c r="L84" s="593"/>
      <c r="M84" s="382"/>
    </row>
    <row r="85" spans="1:13">
      <c r="A85" s="381"/>
      <c r="B85" s="355"/>
      <c r="C85" s="355"/>
      <c r="D85" s="355"/>
      <c r="E85" s="355"/>
      <c r="F85" s="355"/>
      <c r="G85" s="355"/>
      <c r="H85" s="356"/>
      <c r="I85" s="295"/>
      <c r="J85" s="294"/>
      <c r="K85" s="594" t="s">
        <v>5</v>
      </c>
      <c r="L85" s="595"/>
      <c r="M85" s="380" t="s">
        <v>6</v>
      </c>
    </row>
    <row r="86" spans="1:13">
      <c r="A86" s="381"/>
      <c r="B86" s="355"/>
      <c r="C86" s="355"/>
      <c r="D86" s="355"/>
      <c r="E86" s="355"/>
      <c r="F86" s="355"/>
      <c r="G86" s="355"/>
      <c r="H86" s="356"/>
      <c r="I86" s="598" t="s">
        <v>7</v>
      </c>
      <c r="J86" s="599"/>
      <c r="K86" s="623" t="s">
        <v>8</v>
      </c>
      <c r="L86" s="624"/>
      <c r="M86" s="380" t="s">
        <v>9</v>
      </c>
    </row>
    <row r="87" spans="1:13" ht="16.5" thickBot="1">
      <c r="A87" s="379"/>
      <c r="B87" s="351"/>
      <c r="C87" s="351"/>
      <c r="D87" s="351"/>
      <c r="E87" s="351"/>
      <c r="F87" s="351"/>
      <c r="G87" s="351"/>
      <c r="H87" s="350"/>
      <c r="I87" s="631">
        <v>201.8</v>
      </c>
      <c r="J87" s="632"/>
      <c r="K87" s="633"/>
      <c r="L87" s="634"/>
      <c r="M87" s="378"/>
    </row>
    <row r="88" spans="1:13">
      <c r="A88" s="367" t="s">
        <v>350</v>
      </c>
      <c r="B88" s="344"/>
      <c r="C88" s="344"/>
      <c r="D88" s="344"/>
      <c r="E88" s="344"/>
      <c r="F88" s="344"/>
      <c r="G88" s="344"/>
      <c r="H88" s="377"/>
      <c r="I88" s="341"/>
      <c r="J88" s="340"/>
      <c r="K88" s="635">
        <f>K91+K94</f>
        <v>6.46</v>
      </c>
      <c r="L88" s="628"/>
      <c r="M88" s="286">
        <f>K88*12*I87</f>
        <v>15643.536</v>
      </c>
    </row>
    <row r="89" spans="1:13">
      <c r="A89" s="376" t="s">
        <v>349</v>
      </c>
      <c r="B89" s="375"/>
      <c r="C89" s="375"/>
      <c r="D89" s="375"/>
      <c r="E89" s="375"/>
      <c r="F89" s="375"/>
      <c r="G89" s="375"/>
      <c r="H89" s="374"/>
      <c r="I89" s="295"/>
      <c r="J89" s="294"/>
      <c r="K89" s="293"/>
      <c r="L89" s="292"/>
      <c r="M89" s="373"/>
    </row>
    <row r="90" spans="1:13" ht="15.75" thickBot="1">
      <c r="A90" s="363" t="s">
        <v>348</v>
      </c>
      <c r="B90" s="372"/>
      <c r="C90" s="372"/>
      <c r="D90" s="372"/>
      <c r="E90" s="372"/>
      <c r="F90" s="372"/>
      <c r="G90" s="372"/>
      <c r="H90" s="371"/>
      <c r="I90" s="336"/>
      <c r="J90" s="282"/>
      <c r="K90" s="281"/>
      <c r="L90" s="280"/>
      <c r="M90" s="279"/>
    </row>
    <row r="91" spans="1:13">
      <c r="A91" s="323" t="s">
        <v>347</v>
      </c>
      <c r="B91" s="331"/>
      <c r="C91" s="331"/>
      <c r="D91" s="331"/>
      <c r="E91" s="331"/>
      <c r="F91" s="331"/>
      <c r="G91" s="331"/>
      <c r="H91" s="357"/>
      <c r="I91" s="596" t="s">
        <v>19</v>
      </c>
      <c r="J91" s="597"/>
      <c r="K91" s="629">
        <v>3.87</v>
      </c>
      <c r="L91" s="630"/>
      <c r="M91" s="291">
        <f>K91*12*I87</f>
        <v>9371.5920000000006</v>
      </c>
    </row>
    <row r="92" spans="1:13">
      <c r="A92" s="301" t="s">
        <v>338</v>
      </c>
      <c r="B92" s="355"/>
      <c r="C92" s="355"/>
      <c r="D92" s="355"/>
      <c r="E92" s="355"/>
      <c r="F92" s="355"/>
      <c r="G92" s="355"/>
      <c r="H92" s="356"/>
      <c r="I92" s="598" t="s">
        <v>328</v>
      </c>
      <c r="J92" s="599"/>
      <c r="K92" s="327"/>
      <c r="L92" s="292"/>
      <c r="M92" s="291"/>
    </row>
    <row r="93" spans="1:13">
      <c r="A93" s="323" t="s">
        <v>337</v>
      </c>
      <c r="B93" s="331"/>
      <c r="C93" s="331"/>
      <c r="D93" s="331"/>
      <c r="E93" s="331"/>
      <c r="F93" s="331"/>
      <c r="G93" s="331"/>
      <c r="H93" s="357"/>
      <c r="I93" s="596"/>
      <c r="J93" s="597"/>
      <c r="K93" s="327"/>
      <c r="L93" s="292"/>
      <c r="M93" s="291"/>
    </row>
    <row r="94" spans="1:13">
      <c r="A94" s="323" t="s">
        <v>346</v>
      </c>
      <c r="B94" s="331"/>
      <c r="C94" s="331"/>
      <c r="D94" s="331"/>
      <c r="E94" s="331"/>
      <c r="F94" s="331"/>
      <c r="G94" s="331"/>
      <c r="H94" s="357"/>
      <c r="I94" s="608" t="s">
        <v>35</v>
      </c>
      <c r="J94" s="609"/>
      <c r="K94" s="625">
        <v>2.59</v>
      </c>
      <c r="L94" s="626"/>
      <c r="M94" s="291">
        <f>K94*12*I87</f>
        <v>6271.9440000000004</v>
      </c>
    </row>
    <row r="95" spans="1:13" ht="15.75">
      <c r="A95" s="320" t="s">
        <v>345</v>
      </c>
      <c r="B95" s="354"/>
      <c r="C95" s="354"/>
      <c r="D95" s="354"/>
      <c r="E95" s="354"/>
      <c r="F95" s="354"/>
      <c r="G95" s="354"/>
      <c r="H95" s="353"/>
      <c r="I95" s="598" t="s">
        <v>328</v>
      </c>
      <c r="J95" s="599"/>
      <c r="K95" s="370"/>
      <c r="L95" s="369"/>
      <c r="M95" s="291"/>
    </row>
    <row r="96" spans="1:13">
      <c r="A96" s="313" t="s">
        <v>344</v>
      </c>
      <c r="B96" s="328"/>
      <c r="C96" s="328"/>
      <c r="D96" s="328"/>
      <c r="E96" s="328"/>
      <c r="F96" s="328"/>
      <c r="G96" s="328"/>
      <c r="H96" s="368"/>
      <c r="I96" s="598"/>
      <c r="J96" s="599"/>
      <c r="K96" s="352"/>
      <c r="L96" s="292"/>
      <c r="M96" s="291"/>
    </row>
    <row r="97" spans="1:13" ht="15.75" thickBot="1">
      <c r="A97" s="323" t="s">
        <v>343</v>
      </c>
      <c r="B97" s="322"/>
      <c r="C97" s="322"/>
      <c r="D97" s="322"/>
      <c r="E97" s="322"/>
      <c r="F97" s="322"/>
      <c r="G97" s="322"/>
      <c r="H97" s="321"/>
      <c r="I97" s="334"/>
      <c r="J97" s="333"/>
      <c r="K97" s="636"/>
      <c r="L97" s="637"/>
      <c r="M97" s="291"/>
    </row>
    <row r="98" spans="1:13">
      <c r="A98" s="367" t="s">
        <v>342</v>
      </c>
      <c r="B98" s="366"/>
      <c r="C98" s="366"/>
      <c r="D98" s="366"/>
      <c r="E98" s="366"/>
      <c r="F98" s="366"/>
      <c r="G98" s="366"/>
      <c r="H98" s="365"/>
      <c r="I98" s="341"/>
      <c r="J98" s="364"/>
      <c r="K98" s="627">
        <f>K100+K105+K108</f>
        <v>5.29</v>
      </c>
      <c r="L98" s="628"/>
      <c r="M98" s="286">
        <f>K98*12*I87</f>
        <v>12810.264000000001</v>
      </c>
    </row>
    <row r="99" spans="1:13" ht="15.75" thickBot="1">
      <c r="A99" s="363" t="s">
        <v>341</v>
      </c>
      <c r="B99" s="362"/>
      <c r="C99" s="362"/>
      <c r="D99" s="362"/>
      <c r="E99" s="362"/>
      <c r="F99" s="362"/>
      <c r="G99" s="362"/>
      <c r="H99" s="361"/>
      <c r="I99" s="336"/>
      <c r="J99" s="360"/>
      <c r="K99" s="281"/>
      <c r="L99" s="280"/>
      <c r="M99" s="279"/>
    </row>
    <row r="100" spans="1:13">
      <c r="A100" s="301" t="s">
        <v>340</v>
      </c>
      <c r="B100" s="300"/>
      <c r="C100" s="300"/>
      <c r="D100" s="300"/>
      <c r="E100" s="300"/>
      <c r="F100" s="300"/>
      <c r="G100" s="300"/>
      <c r="H100" s="298"/>
      <c r="I100" s="598" t="s">
        <v>19</v>
      </c>
      <c r="J100" s="599"/>
      <c r="K100" s="629">
        <v>2.65</v>
      </c>
      <c r="L100" s="630"/>
      <c r="M100" s="291">
        <f>K100*12*I87</f>
        <v>6417.24</v>
      </c>
    </row>
    <row r="101" spans="1:13">
      <c r="A101" s="323" t="s">
        <v>339</v>
      </c>
      <c r="B101" s="322"/>
      <c r="C101" s="322"/>
      <c r="D101" s="322"/>
      <c r="E101" s="322"/>
      <c r="F101" s="322"/>
      <c r="G101" s="322"/>
      <c r="H101" s="321"/>
      <c r="I101" s="407"/>
      <c r="J101" s="408"/>
      <c r="K101" s="327"/>
      <c r="L101" s="292"/>
      <c r="M101" s="291"/>
    </row>
    <row r="102" spans="1:13">
      <c r="A102" s="301" t="s">
        <v>338</v>
      </c>
      <c r="B102" s="355"/>
      <c r="C102" s="355"/>
      <c r="D102" s="355"/>
      <c r="E102" s="355"/>
      <c r="F102" s="355"/>
      <c r="G102" s="355"/>
      <c r="H102" s="356"/>
      <c r="I102" s="598" t="s">
        <v>328</v>
      </c>
      <c r="J102" s="599"/>
      <c r="K102" s="327"/>
      <c r="L102" s="292"/>
      <c r="M102" s="291"/>
    </row>
    <row r="103" spans="1:13">
      <c r="A103" s="323" t="s">
        <v>337</v>
      </c>
      <c r="B103" s="331"/>
      <c r="C103" s="331"/>
      <c r="D103" s="331"/>
      <c r="E103" s="331"/>
      <c r="F103" s="331"/>
      <c r="G103" s="331"/>
      <c r="H103" s="357"/>
      <c r="I103" s="596"/>
      <c r="J103" s="597"/>
      <c r="K103" s="327"/>
      <c r="L103" s="292"/>
      <c r="M103" s="291"/>
    </row>
    <row r="104" spans="1:13">
      <c r="A104" s="320" t="s">
        <v>336</v>
      </c>
      <c r="B104" s="354"/>
      <c r="C104" s="353"/>
      <c r="D104" s="355"/>
      <c r="E104" s="355"/>
      <c r="F104" s="355"/>
      <c r="G104" s="355"/>
      <c r="H104" s="356"/>
      <c r="I104" s="598" t="s">
        <v>328</v>
      </c>
      <c r="J104" s="599"/>
      <c r="K104" s="327"/>
      <c r="L104" s="292"/>
      <c r="M104" s="291"/>
    </row>
    <row r="105" spans="1:13">
      <c r="A105" s="301" t="s">
        <v>335</v>
      </c>
      <c r="B105" s="355"/>
      <c r="C105" s="355"/>
      <c r="D105" s="354"/>
      <c r="E105" s="354"/>
      <c r="F105" s="354"/>
      <c r="G105" s="354"/>
      <c r="H105" s="353"/>
      <c r="I105" s="608" t="s">
        <v>35</v>
      </c>
      <c r="J105" s="609"/>
      <c r="K105" s="625">
        <v>1.17</v>
      </c>
      <c r="L105" s="626"/>
      <c r="M105" s="291">
        <f>K105*12*I87</f>
        <v>2833.2719999999999</v>
      </c>
    </row>
    <row r="106" spans="1:13">
      <c r="A106" s="313" t="s">
        <v>334</v>
      </c>
      <c r="B106" s="312"/>
      <c r="C106" s="312"/>
      <c r="D106" s="312"/>
      <c r="E106" s="312"/>
      <c r="F106" s="312"/>
      <c r="G106" s="312"/>
      <c r="H106" s="311"/>
      <c r="I106" s="590" t="s">
        <v>333</v>
      </c>
      <c r="J106" s="591"/>
      <c r="K106" s="327"/>
      <c r="L106" s="292"/>
      <c r="M106" s="291"/>
    </row>
    <row r="107" spans="1:13">
      <c r="A107" s="323"/>
      <c r="B107" s="322"/>
      <c r="C107" s="322"/>
      <c r="D107" s="322"/>
      <c r="E107" s="322"/>
      <c r="F107" s="322"/>
      <c r="G107" s="322"/>
      <c r="H107" s="321"/>
      <c r="I107" s="334" t="s">
        <v>332</v>
      </c>
      <c r="J107" s="333"/>
      <c r="K107" s="352"/>
      <c r="L107" s="292"/>
      <c r="M107" s="291"/>
    </row>
    <row r="108" spans="1:13">
      <c r="A108" s="313" t="s">
        <v>331</v>
      </c>
      <c r="B108" s="312"/>
      <c r="C108" s="312"/>
      <c r="D108" s="312"/>
      <c r="E108" s="312"/>
      <c r="F108" s="312"/>
      <c r="G108" s="312"/>
      <c r="H108" s="311"/>
      <c r="I108" s="590" t="s">
        <v>35</v>
      </c>
      <c r="J108" s="591"/>
      <c r="K108" s="625">
        <v>1.47</v>
      </c>
      <c r="L108" s="626"/>
      <c r="M108" s="291">
        <f>K108*12*I87</f>
        <v>3559.7520000000004</v>
      </c>
    </row>
    <row r="109" spans="1:13">
      <c r="A109" s="323" t="s">
        <v>330</v>
      </c>
      <c r="B109" s="322"/>
      <c r="C109" s="322"/>
      <c r="D109" s="322"/>
      <c r="E109" s="322"/>
      <c r="F109" s="322"/>
      <c r="G109" s="322"/>
      <c r="H109" s="321"/>
      <c r="I109" s="334"/>
      <c r="J109" s="333"/>
      <c r="K109" s="327"/>
      <c r="L109" s="292"/>
      <c r="M109" s="291"/>
    </row>
    <row r="110" spans="1:13">
      <c r="A110" s="313" t="s">
        <v>329</v>
      </c>
      <c r="B110" s="312"/>
      <c r="C110" s="312"/>
      <c r="D110" s="312"/>
      <c r="E110" s="312"/>
      <c r="F110" s="312"/>
      <c r="G110" s="312"/>
      <c r="H110" s="311"/>
      <c r="I110" s="598" t="s">
        <v>328</v>
      </c>
      <c r="J110" s="599"/>
      <c r="K110" s="327"/>
      <c r="L110" s="292"/>
      <c r="M110" s="291"/>
    </row>
    <row r="111" spans="1:13">
      <c r="A111" s="313" t="s">
        <v>327</v>
      </c>
      <c r="B111" s="312"/>
      <c r="C111" s="312"/>
      <c r="D111" s="312"/>
      <c r="E111" s="312"/>
      <c r="F111" s="312"/>
      <c r="G111" s="312"/>
      <c r="H111" s="311"/>
      <c r="I111" s="590" t="s">
        <v>326</v>
      </c>
      <c r="J111" s="591"/>
      <c r="K111" s="351"/>
      <c r="L111" s="350"/>
      <c r="M111" s="349"/>
    </row>
    <row r="112" spans="1:13" ht="15.75" thickBot="1">
      <c r="A112" s="323"/>
      <c r="B112" s="322"/>
      <c r="C112" s="322"/>
      <c r="D112" s="322"/>
      <c r="E112" s="322"/>
      <c r="F112" s="322"/>
      <c r="G112" s="322"/>
      <c r="H112" s="321"/>
      <c r="I112" s="606" t="s">
        <v>325</v>
      </c>
      <c r="J112" s="607"/>
      <c r="K112" s="348"/>
      <c r="L112" s="347"/>
      <c r="M112" s="346"/>
    </row>
    <row r="113" spans="1:13">
      <c r="A113" s="345" t="s">
        <v>324</v>
      </c>
      <c r="B113" s="344"/>
      <c r="C113" s="344"/>
      <c r="D113" s="344"/>
      <c r="E113" s="344"/>
      <c r="F113" s="344"/>
      <c r="G113" s="343"/>
      <c r="H113" s="342"/>
      <c r="I113" s="341"/>
      <c r="J113" s="340"/>
      <c r="K113" s="648">
        <f>K115+K122+K130+K134+K135+K139</f>
        <v>44.589999999999996</v>
      </c>
      <c r="L113" s="628"/>
      <c r="M113" s="286">
        <f>M115+M122+M130+M134+M135+M139</f>
        <v>107979.14400000001</v>
      </c>
    </row>
    <row r="114" spans="1:13" ht="15.75" thickBot="1">
      <c r="A114" s="339"/>
      <c r="B114" s="338"/>
      <c r="C114" s="338"/>
      <c r="D114" s="338"/>
      <c r="E114" s="338"/>
      <c r="F114" s="338"/>
      <c r="G114" s="338"/>
      <c r="H114" s="337"/>
      <c r="I114" s="336"/>
      <c r="J114" s="282"/>
      <c r="K114" s="281"/>
      <c r="L114" s="280"/>
      <c r="M114" s="279"/>
    </row>
    <row r="115" spans="1:13" ht="15.75" thickBot="1">
      <c r="A115" s="603" t="s">
        <v>323</v>
      </c>
      <c r="B115" s="604"/>
      <c r="C115" s="604"/>
      <c r="D115" s="604"/>
      <c r="E115" s="604"/>
      <c r="F115" s="604"/>
      <c r="G115" s="604"/>
      <c r="H115" s="605"/>
      <c r="I115" s="305"/>
      <c r="J115" s="304"/>
      <c r="K115" s="646">
        <f>K116+K117+K118+K120+K121</f>
        <v>7.4</v>
      </c>
      <c r="L115" s="647"/>
      <c r="M115" s="303">
        <f>K115*12*I87</f>
        <v>17919.840000000004</v>
      </c>
    </row>
    <row r="116" spans="1:13">
      <c r="A116" s="323" t="s">
        <v>322</v>
      </c>
      <c r="B116" s="322"/>
      <c r="C116" s="322"/>
      <c r="D116" s="322"/>
      <c r="E116" s="322"/>
      <c r="F116" s="322"/>
      <c r="G116" s="322"/>
      <c r="H116" s="321"/>
      <c r="I116" s="596" t="s">
        <v>321</v>
      </c>
      <c r="J116" s="597"/>
      <c r="K116" s="629">
        <v>2</v>
      </c>
      <c r="L116" s="630"/>
      <c r="M116" s="291">
        <f>K116*12*I87</f>
        <v>4843.2000000000007</v>
      </c>
    </row>
    <row r="117" spans="1:13">
      <c r="A117" s="320" t="s">
        <v>320</v>
      </c>
      <c r="B117" s="319"/>
      <c r="C117" s="319"/>
      <c r="D117" s="319"/>
      <c r="E117" s="319"/>
      <c r="F117" s="319"/>
      <c r="G117" s="319"/>
      <c r="H117" s="318"/>
      <c r="I117" s="596" t="s">
        <v>57</v>
      </c>
      <c r="J117" s="597"/>
      <c r="K117" s="625">
        <v>4.7</v>
      </c>
      <c r="L117" s="626"/>
      <c r="M117" s="291">
        <f>K117*12*I87</f>
        <v>11381.520000000002</v>
      </c>
    </row>
    <row r="118" spans="1:13">
      <c r="A118" s="313" t="s">
        <v>319</v>
      </c>
      <c r="B118" s="312"/>
      <c r="C118" s="312"/>
      <c r="D118" s="312"/>
      <c r="E118" s="312"/>
      <c r="F118" s="312"/>
      <c r="G118" s="312"/>
      <c r="H118" s="311"/>
      <c r="I118" s="596" t="s">
        <v>35</v>
      </c>
      <c r="J118" s="597"/>
      <c r="K118" s="625">
        <v>0.54</v>
      </c>
      <c r="L118" s="626"/>
      <c r="M118" s="291">
        <f>K118*12*I87</f>
        <v>1307.6640000000002</v>
      </c>
    </row>
    <row r="119" spans="1:13">
      <c r="A119" s="335" t="s">
        <v>318</v>
      </c>
      <c r="B119" s="331"/>
      <c r="C119" s="331"/>
      <c r="D119" s="331"/>
      <c r="E119" s="322"/>
      <c r="F119" s="322"/>
      <c r="G119" s="322"/>
      <c r="H119" s="321"/>
      <c r="I119" s="334"/>
      <c r="J119" s="333"/>
      <c r="K119" s="293"/>
      <c r="L119" s="292"/>
      <c r="M119" s="291"/>
    </row>
    <row r="120" spans="1:13">
      <c r="A120" s="320" t="s">
        <v>317</v>
      </c>
      <c r="B120" s="319"/>
      <c r="C120" s="319"/>
      <c r="D120" s="319"/>
      <c r="E120" s="319"/>
      <c r="F120" s="319"/>
      <c r="G120" s="319"/>
      <c r="H120" s="318"/>
      <c r="I120" s="608" t="s">
        <v>19</v>
      </c>
      <c r="J120" s="609"/>
      <c r="K120" s="625">
        <v>0.16</v>
      </c>
      <c r="L120" s="626"/>
      <c r="M120" s="291">
        <f>K120*12*I87</f>
        <v>387.45600000000002</v>
      </c>
    </row>
    <row r="121" spans="1:13" ht="15.75" thickBot="1">
      <c r="A121" s="313" t="s">
        <v>316</v>
      </c>
      <c r="B121" s="312"/>
      <c r="C121" s="312"/>
      <c r="D121" s="312"/>
      <c r="E121" s="312"/>
      <c r="F121" s="312"/>
      <c r="G121" s="312"/>
      <c r="H121" s="311"/>
      <c r="I121" s="614" t="s">
        <v>19</v>
      </c>
      <c r="J121" s="615"/>
      <c r="K121" s="650"/>
      <c r="L121" s="651"/>
      <c r="M121" s="291">
        <f>K121*12*I87</f>
        <v>0</v>
      </c>
    </row>
    <row r="122" spans="1:13" ht="15.75" thickBot="1">
      <c r="A122" s="654" t="s">
        <v>315</v>
      </c>
      <c r="B122" s="655"/>
      <c r="C122" s="655"/>
      <c r="D122" s="655"/>
      <c r="E122" s="655"/>
      <c r="F122" s="655"/>
      <c r="G122" s="655"/>
      <c r="H122" s="656"/>
      <c r="I122" s="305"/>
      <c r="J122" s="304"/>
      <c r="K122" s="642">
        <f>K123+K124+K126+K127+K128+K129</f>
        <v>1.94</v>
      </c>
      <c r="L122" s="647"/>
      <c r="M122" s="303">
        <f>K122*12*I87</f>
        <v>4697.9040000000005</v>
      </c>
    </row>
    <row r="123" spans="1:13">
      <c r="A123" s="332" t="s">
        <v>314</v>
      </c>
      <c r="B123" s="331"/>
      <c r="C123" s="331"/>
      <c r="D123" s="331"/>
      <c r="E123" s="331"/>
      <c r="F123" s="322"/>
      <c r="G123" s="322"/>
      <c r="H123" s="321"/>
      <c r="I123" s="330"/>
      <c r="J123" s="294"/>
      <c r="K123" s="629">
        <v>0.11</v>
      </c>
      <c r="L123" s="630"/>
      <c r="M123" s="291">
        <f>K123*12*I87</f>
        <v>266.37600000000003</v>
      </c>
    </row>
    <row r="124" spans="1:13">
      <c r="A124" s="329" t="s">
        <v>313</v>
      </c>
      <c r="B124" s="328"/>
      <c r="C124" s="328"/>
      <c r="D124" s="328"/>
      <c r="E124" s="328"/>
      <c r="F124" s="312"/>
      <c r="G124" s="312"/>
      <c r="H124" s="311"/>
      <c r="I124" s="598" t="s">
        <v>312</v>
      </c>
      <c r="J124" s="599"/>
      <c r="K124" s="625">
        <v>0.93</v>
      </c>
      <c r="L124" s="626"/>
      <c r="M124" s="291">
        <f>K124*12*I87</f>
        <v>2252.0880000000002</v>
      </c>
    </row>
    <row r="125" spans="1:13">
      <c r="A125" s="323" t="s">
        <v>311</v>
      </c>
      <c r="B125" s="322"/>
      <c r="C125" s="322"/>
      <c r="D125" s="322"/>
      <c r="E125" s="322"/>
      <c r="F125" s="322"/>
      <c r="G125" s="322"/>
      <c r="H125" s="321"/>
      <c r="I125" s="596" t="s">
        <v>310</v>
      </c>
      <c r="J125" s="597"/>
      <c r="K125" s="327"/>
      <c r="L125" s="292"/>
      <c r="M125" s="291"/>
    </row>
    <row r="126" spans="1:13">
      <c r="A126" s="320" t="s">
        <v>309</v>
      </c>
      <c r="B126" s="319"/>
      <c r="C126" s="319"/>
      <c r="D126" s="319"/>
      <c r="E126" s="319"/>
      <c r="F126" s="319"/>
      <c r="G126" s="319"/>
      <c r="H126" s="318"/>
      <c r="I126" s="608" t="s">
        <v>308</v>
      </c>
      <c r="J126" s="609"/>
      <c r="K126" s="625">
        <v>0.56999999999999995</v>
      </c>
      <c r="L126" s="626"/>
      <c r="M126" s="291">
        <f>K126*12*I87</f>
        <v>1380.3120000000001</v>
      </c>
    </row>
    <row r="127" spans="1:13">
      <c r="A127" s="320" t="s">
        <v>307</v>
      </c>
      <c r="B127" s="319"/>
      <c r="C127" s="319"/>
      <c r="D127" s="319"/>
      <c r="E127" s="319"/>
      <c r="F127" s="319"/>
      <c r="G127" s="319"/>
      <c r="H127" s="318"/>
      <c r="I127" s="608" t="s">
        <v>306</v>
      </c>
      <c r="J127" s="609"/>
      <c r="K127" s="625">
        <v>0.14000000000000001</v>
      </c>
      <c r="L127" s="626"/>
      <c r="M127" s="291">
        <f>K127*12*I87</f>
        <v>339.02400000000006</v>
      </c>
    </row>
    <row r="128" spans="1:13">
      <c r="A128" s="313" t="s">
        <v>299</v>
      </c>
      <c r="B128" s="312"/>
      <c r="C128" s="312"/>
      <c r="D128" s="312"/>
      <c r="E128" s="312"/>
      <c r="F128" s="312"/>
      <c r="G128" s="312"/>
      <c r="H128" s="311"/>
      <c r="I128" s="608" t="s">
        <v>298</v>
      </c>
      <c r="J128" s="609"/>
      <c r="K128" s="636">
        <v>7.0000000000000007E-2</v>
      </c>
      <c r="L128" s="637"/>
      <c r="M128" s="291">
        <f>K128*12*I87</f>
        <v>169.51200000000003</v>
      </c>
    </row>
    <row r="129" spans="1:13" ht="15.75" thickBot="1">
      <c r="A129" s="313" t="s">
        <v>305</v>
      </c>
      <c r="B129" s="312"/>
      <c r="C129" s="312"/>
      <c r="D129" s="312"/>
      <c r="E129" s="312"/>
      <c r="F129" s="312"/>
      <c r="G129" s="312"/>
      <c r="H129" s="311"/>
      <c r="I129" s="614" t="s">
        <v>88</v>
      </c>
      <c r="J129" s="615"/>
      <c r="K129" s="638">
        <v>0.12</v>
      </c>
      <c r="L129" s="639"/>
      <c r="M129" s="326">
        <f>K129*12*I87</f>
        <v>290.59199999999998</v>
      </c>
    </row>
    <row r="130" spans="1:13" ht="15.75" thickBot="1">
      <c r="A130" s="654" t="s">
        <v>304</v>
      </c>
      <c r="B130" s="655"/>
      <c r="C130" s="655"/>
      <c r="D130" s="655"/>
      <c r="E130" s="655"/>
      <c r="F130" s="655"/>
      <c r="G130" s="655"/>
      <c r="H130" s="656"/>
      <c r="I130" s="325"/>
      <c r="J130" s="324"/>
      <c r="K130" s="649">
        <f>K131+K132+K133</f>
        <v>1.27</v>
      </c>
      <c r="L130" s="643"/>
      <c r="M130" s="303">
        <f>K130*12*I87</f>
        <v>3075.4320000000002</v>
      </c>
    </row>
    <row r="131" spans="1:13">
      <c r="A131" s="323" t="s">
        <v>303</v>
      </c>
      <c r="B131" s="322"/>
      <c r="C131" s="322"/>
      <c r="D131" s="322"/>
      <c r="E131" s="322"/>
      <c r="F131" s="322"/>
      <c r="G131" s="322"/>
      <c r="H131" s="321"/>
      <c r="I131" s="612" t="s">
        <v>302</v>
      </c>
      <c r="J131" s="613"/>
      <c r="K131" s="644">
        <v>0.61</v>
      </c>
      <c r="L131" s="645"/>
      <c r="M131" s="291">
        <f>K131*12*I87</f>
        <v>1477.1760000000002</v>
      </c>
    </row>
    <row r="132" spans="1:13">
      <c r="A132" s="320" t="s">
        <v>301</v>
      </c>
      <c r="B132" s="319"/>
      <c r="C132" s="319"/>
      <c r="D132" s="319"/>
      <c r="E132" s="319"/>
      <c r="F132" s="319"/>
      <c r="G132" s="319"/>
      <c r="H132" s="318"/>
      <c r="I132" s="317" t="s">
        <v>300</v>
      </c>
      <c r="J132" s="316"/>
      <c r="K132" s="636">
        <v>0.53</v>
      </c>
      <c r="L132" s="637"/>
      <c r="M132" s="291">
        <f>K132*12*I87</f>
        <v>1283.4480000000001</v>
      </c>
    </row>
    <row r="133" spans="1:13" ht="15.75" thickBot="1">
      <c r="A133" s="313" t="s">
        <v>299</v>
      </c>
      <c r="B133" s="312"/>
      <c r="C133" s="312"/>
      <c r="D133" s="312"/>
      <c r="E133" s="312"/>
      <c r="F133" s="312"/>
      <c r="G133" s="312"/>
      <c r="H133" s="311"/>
      <c r="I133" s="614" t="s">
        <v>298</v>
      </c>
      <c r="J133" s="615"/>
      <c r="K133" s="638">
        <v>0.13</v>
      </c>
      <c r="L133" s="639"/>
      <c r="M133" s="291">
        <f>K133*12*I87</f>
        <v>314.80800000000005</v>
      </c>
    </row>
    <row r="134" spans="1:13" ht="15.75" thickBot="1">
      <c r="A134" s="309" t="s">
        <v>297</v>
      </c>
      <c r="B134" s="308"/>
      <c r="C134" s="308"/>
      <c r="D134" s="308"/>
      <c r="E134" s="308"/>
      <c r="F134" s="308"/>
      <c r="G134" s="308"/>
      <c r="H134" s="307"/>
      <c r="I134" s="619" t="s">
        <v>296</v>
      </c>
      <c r="J134" s="620"/>
      <c r="K134" s="640">
        <v>32.22</v>
      </c>
      <c r="L134" s="641"/>
      <c r="M134" s="303">
        <f>K134*12*I87</f>
        <v>78023.952000000005</v>
      </c>
    </row>
    <row r="135" spans="1:13" ht="15.75" thickBot="1">
      <c r="A135" s="603" t="s">
        <v>295</v>
      </c>
      <c r="B135" s="604"/>
      <c r="C135" s="604"/>
      <c r="D135" s="604"/>
      <c r="E135" s="604"/>
      <c r="F135" s="604"/>
      <c r="G135" s="604"/>
      <c r="H135" s="605"/>
      <c r="I135" s="305"/>
      <c r="J135" s="304"/>
      <c r="K135" s="642">
        <v>1.68</v>
      </c>
      <c r="L135" s="643"/>
      <c r="M135" s="303">
        <f>K135*12*I87</f>
        <v>4068.2880000000005</v>
      </c>
    </row>
    <row r="136" spans="1:13">
      <c r="A136" s="301" t="s">
        <v>294</v>
      </c>
      <c r="B136" s="300"/>
      <c r="C136" s="300"/>
      <c r="D136" s="300"/>
      <c r="E136" s="300"/>
      <c r="F136" s="300"/>
      <c r="G136" s="300"/>
      <c r="H136" s="298"/>
      <c r="I136" s="621" t="s">
        <v>293</v>
      </c>
      <c r="J136" s="622"/>
      <c r="K136" s="297"/>
      <c r="L136" s="412"/>
      <c r="M136" s="291"/>
    </row>
    <row r="137" spans="1:13">
      <c r="A137" s="301" t="s">
        <v>292</v>
      </c>
      <c r="B137" s="300"/>
      <c r="C137" s="300"/>
      <c r="D137" s="300"/>
      <c r="E137" s="300"/>
      <c r="F137" s="300"/>
      <c r="G137" s="300"/>
      <c r="H137" s="298"/>
      <c r="I137" s="295"/>
      <c r="J137" s="294"/>
      <c r="K137" s="297"/>
      <c r="L137" s="412"/>
      <c r="M137" s="291"/>
    </row>
    <row r="138" spans="1:13" ht="15.75" thickBot="1">
      <c r="A138" s="301" t="s">
        <v>291</v>
      </c>
      <c r="B138" s="300"/>
      <c r="C138" s="300"/>
      <c r="D138" s="300"/>
      <c r="E138" s="300"/>
      <c r="F138" s="300"/>
      <c r="G138" s="300"/>
      <c r="H138" s="298"/>
      <c r="I138" s="310"/>
      <c r="J138" s="294"/>
      <c r="K138" s="297"/>
      <c r="L138" s="412"/>
      <c r="M138" s="291"/>
    </row>
    <row r="139" spans="1:13" ht="15.75" thickBot="1">
      <c r="A139" s="309" t="s">
        <v>290</v>
      </c>
      <c r="B139" s="308"/>
      <c r="C139" s="308"/>
      <c r="D139" s="308"/>
      <c r="E139" s="308"/>
      <c r="F139" s="308"/>
      <c r="G139" s="308"/>
      <c r="H139" s="307"/>
      <c r="I139" s="305"/>
      <c r="J139" s="304"/>
      <c r="K139" s="642">
        <v>0.08</v>
      </c>
      <c r="L139" s="643"/>
      <c r="M139" s="303">
        <f>K139*12*I87</f>
        <v>193.72800000000001</v>
      </c>
    </row>
    <row r="140" spans="1:13">
      <c r="A140" s="301" t="s">
        <v>289</v>
      </c>
      <c r="B140" s="300"/>
      <c r="C140" s="300"/>
      <c r="D140" s="300"/>
      <c r="E140" s="300"/>
      <c r="F140" s="300"/>
      <c r="G140" s="300"/>
      <c r="H140" s="298"/>
      <c r="I140" s="621" t="s">
        <v>19</v>
      </c>
      <c r="J140" s="622"/>
      <c r="K140" s="411"/>
      <c r="L140" s="412"/>
      <c r="M140" s="291"/>
    </row>
    <row r="141" spans="1:13" ht="15.75" thickBot="1">
      <c r="A141" s="301" t="s">
        <v>288</v>
      </c>
      <c r="B141" s="300"/>
      <c r="C141" s="300"/>
      <c r="D141" s="300"/>
      <c r="E141" s="300"/>
      <c r="F141" s="300"/>
      <c r="G141" s="300"/>
      <c r="H141" s="298"/>
      <c r="I141" s="295"/>
      <c r="J141" s="294"/>
      <c r="K141" s="411"/>
      <c r="L141" s="412"/>
      <c r="M141" s="291"/>
    </row>
    <row r="142" spans="1:13" ht="15.75" thickBot="1">
      <c r="A142" s="603" t="s">
        <v>287</v>
      </c>
      <c r="B142" s="604"/>
      <c r="C142" s="604"/>
      <c r="D142" s="604"/>
      <c r="E142" s="604"/>
      <c r="F142" s="604"/>
      <c r="G142" s="604"/>
      <c r="H142" s="605"/>
      <c r="I142" s="305"/>
      <c r="J142" s="304"/>
      <c r="K142" s="642">
        <v>6.19</v>
      </c>
      <c r="L142" s="643"/>
      <c r="M142" s="303">
        <f>K142*12*I87</f>
        <v>14989.704000000002</v>
      </c>
    </row>
    <row r="143" spans="1:13">
      <c r="A143" s="301" t="s">
        <v>286</v>
      </c>
      <c r="B143" s="299"/>
      <c r="C143" s="299"/>
      <c r="D143" s="299"/>
      <c r="E143" s="299"/>
      <c r="F143" s="300"/>
      <c r="G143" s="299"/>
      <c r="H143" s="298"/>
      <c r="I143" s="598" t="s">
        <v>285</v>
      </c>
      <c r="J143" s="599"/>
      <c r="K143" s="297"/>
      <c r="L143" s="412"/>
      <c r="M143" s="291"/>
    </row>
    <row r="144" spans="1:13">
      <c r="A144" s="301" t="s">
        <v>284</v>
      </c>
      <c r="B144" s="299"/>
      <c r="C144" s="299"/>
      <c r="D144" s="299"/>
      <c r="E144" s="299"/>
      <c r="F144" s="300"/>
      <c r="G144" s="299"/>
      <c r="H144" s="298"/>
      <c r="I144" s="598" t="s">
        <v>283</v>
      </c>
      <c r="J144" s="599"/>
      <c r="K144" s="297"/>
      <c r="L144" s="412"/>
      <c r="M144" s="291"/>
    </row>
    <row r="145" spans="1:13">
      <c r="A145" s="301" t="s">
        <v>282</v>
      </c>
      <c r="B145" s="299"/>
      <c r="C145" s="299"/>
      <c r="D145" s="299"/>
      <c r="E145" s="299"/>
      <c r="F145" s="300"/>
      <c r="G145" s="299"/>
      <c r="H145" s="298"/>
      <c r="I145" s="598" t="s">
        <v>281</v>
      </c>
      <c r="J145" s="599"/>
      <c r="K145" s="297"/>
      <c r="L145" s="412"/>
      <c r="M145" s="291"/>
    </row>
    <row r="146" spans="1:13">
      <c r="A146" s="301" t="s">
        <v>280</v>
      </c>
      <c r="B146" s="299"/>
      <c r="C146" s="299"/>
      <c r="D146" s="299"/>
      <c r="E146" s="299"/>
      <c r="F146" s="300"/>
      <c r="G146" s="299"/>
      <c r="H146" s="298"/>
      <c r="I146" s="598" t="s">
        <v>279</v>
      </c>
      <c r="J146" s="599"/>
      <c r="K146" s="297"/>
      <c r="L146" s="412"/>
      <c r="M146" s="291"/>
    </row>
    <row r="147" spans="1:13">
      <c r="A147" s="301" t="s">
        <v>278</v>
      </c>
      <c r="B147" s="299"/>
      <c r="C147" s="299"/>
      <c r="D147" s="299"/>
      <c r="E147" s="299"/>
      <c r="F147" s="300"/>
      <c r="G147" s="299"/>
      <c r="H147" s="298"/>
      <c r="I147" s="598" t="s">
        <v>277</v>
      </c>
      <c r="J147" s="599"/>
      <c r="K147" s="297"/>
      <c r="L147" s="412"/>
      <c r="M147" s="291"/>
    </row>
    <row r="148" spans="1:13">
      <c r="A148" s="301" t="s">
        <v>276</v>
      </c>
      <c r="B148" s="299"/>
      <c r="C148" s="299"/>
      <c r="D148" s="299"/>
      <c r="E148" s="299"/>
      <c r="F148" s="300"/>
      <c r="G148" s="299"/>
      <c r="H148" s="298"/>
      <c r="I148" s="295"/>
      <c r="J148" s="294"/>
      <c r="K148" s="297"/>
      <c r="L148" s="302"/>
      <c r="M148" s="291"/>
    </row>
    <row r="149" spans="1:13">
      <c r="A149" s="301" t="s">
        <v>275</v>
      </c>
      <c r="B149" s="299"/>
      <c r="C149" s="299"/>
      <c r="D149" s="299"/>
      <c r="E149" s="299"/>
      <c r="F149" s="300"/>
      <c r="G149" s="299"/>
      <c r="H149" s="298"/>
      <c r="I149" s="295"/>
      <c r="J149" s="294"/>
      <c r="K149" s="297"/>
      <c r="L149" s="412"/>
      <c r="M149" s="291"/>
    </row>
    <row r="150" spans="1:13">
      <c r="A150" s="301" t="s">
        <v>274</v>
      </c>
      <c r="B150" s="299"/>
      <c r="C150" s="299"/>
      <c r="D150" s="299"/>
      <c r="E150" s="299"/>
      <c r="F150" s="300"/>
      <c r="G150" s="299"/>
      <c r="H150" s="298"/>
      <c r="I150" s="295"/>
      <c r="J150" s="294"/>
      <c r="K150" s="297"/>
      <c r="L150" s="412"/>
      <c r="M150" s="291"/>
    </row>
    <row r="151" spans="1:13">
      <c r="A151" s="301" t="s">
        <v>273</v>
      </c>
      <c r="B151" s="299"/>
      <c r="C151" s="299"/>
      <c r="D151" s="299"/>
      <c r="E151" s="299"/>
      <c r="F151" s="300"/>
      <c r="G151" s="299"/>
      <c r="H151" s="298"/>
      <c r="I151" s="295"/>
      <c r="J151" s="294"/>
      <c r="K151" s="297"/>
      <c r="L151" s="412"/>
      <c r="M151" s="291"/>
    </row>
    <row r="152" spans="1:13">
      <c r="A152" s="301" t="s">
        <v>272</v>
      </c>
      <c r="B152" s="299"/>
      <c r="C152" s="299"/>
      <c r="D152" s="299"/>
      <c r="E152" s="299"/>
      <c r="F152" s="300"/>
      <c r="G152" s="299"/>
      <c r="H152" s="298"/>
      <c r="I152" s="295"/>
      <c r="J152" s="294"/>
      <c r="K152" s="297"/>
      <c r="L152" s="412"/>
      <c r="M152" s="291"/>
    </row>
    <row r="153" spans="1:13" ht="15.75" thickBot="1">
      <c r="A153" s="616" t="s">
        <v>271</v>
      </c>
      <c r="B153" s="617"/>
      <c r="C153" s="617"/>
      <c r="D153" s="617"/>
      <c r="E153" s="617"/>
      <c r="F153" s="617"/>
      <c r="G153" s="617"/>
      <c r="H153" s="618"/>
      <c r="I153" s="295"/>
      <c r="J153" s="294"/>
      <c r="K153" s="293"/>
      <c r="L153" s="292"/>
      <c r="M153" s="291"/>
    </row>
    <row r="154" spans="1:13">
      <c r="A154" s="290" t="s">
        <v>270</v>
      </c>
      <c r="B154" s="289"/>
      <c r="C154" s="289"/>
      <c r="D154" s="289"/>
      <c r="E154" s="289"/>
      <c r="F154" s="289"/>
      <c r="G154" s="289"/>
      <c r="H154" s="289"/>
      <c r="I154" s="621" t="s">
        <v>55</v>
      </c>
      <c r="J154" s="622"/>
      <c r="K154" s="288"/>
      <c r="L154" s="287"/>
      <c r="M154" s="286"/>
    </row>
    <row r="155" spans="1:13" ht="15.75" thickBot="1">
      <c r="A155" s="285" t="s">
        <v>269</v>
      </c>
      <c r="B155" s="284"/>
      <c r="C155" s="284"/>
      <c r="D155" s="284"/>
      <c r="E155" s="284"/>
      <c r="F155" s="284"/>
      <c r="G155" s="284"/>
      <c r="H155" s="284"/>
      <c r="I155" s="283"/>
      <c r="J155" s="282"/>
      <c r="K155" s="281"/>
      <c r="L155" s="280"/>
      <c r="M155" s="279"/>
    </row>
    <row r="156" spans="1:13" ht="15.75" thickBot="1">
      <c r="A156" s="603" t="s">
        <v>355</v>
      </c>
      <c r="B156" s="604"/>
      <c r="C156" s="604"/>
      <c r="D156" s="604"/>
      <c r="E156" s="604"/>
      <c r="F156" s="604"/>
      <c r="G156" s="604"/>
      <c r="H156" s="657"/>
      <c r="I156" s="658" t="s">
        <v>32</v>
      </c>
      <c r="J156" s="659"/>
      <c r="K156" s="660">
        <v>1.52</v>
      </c>
      <c r="L156" s="661"/>
      <c r="M156" s="276">
        <f>K156*12*I87</f>
        <v>3680.8320000000008</v>
      </c>
    </row>
    <row r="157" spans="1:13" ht="15.75" thickBot="1">
      <c r="A157" s="409" t="s">
        <v>354</v>
      </c>
      <c r="B157" s="410"/>
      <c r="C157" s="410"/>
      <c r="D157" s="410"/>
      <c r="E157" s="410"/>
      <c r="F157" s="410"/>
      <c r="G157" s="410"/>
      <c r="H157" s="410"/>
      <c r="I157" s="413"/>
      <c r="J157" s="383"/>
      <c r="K157" s="660"/>
      <c r="L157" s="661"/>
      <c r="M157" s="276"/>
    </row>
    <row r="158" spans="1:13" ht="15.75" thickBot="1">
      <c r="A158" s="652" t="s">
        <v>268</v>
      </c>
      <c r="B158" s="653"/>
      <c r="C158" s="653"/>
      <c r="D158" s="653"/>
      <c r="E158" s="653"/>
      <c r="F158" s="653"/>
      <c r="G158" s="653"/>
      <c r="H158" s="653"/>
      <c r="I158" s="278"/>
      <c r="J158" s="277"/>
      <c r="K158" s="610">
        <f>K88+K98+K113+K142+K156+K157</f>
        <v>64.05</v>
      </c>
      <c r="L158" s="611"/>
      <c r="M158" s="276">
        <f>M88+M98+M113+M142+M156+M157</f>
        <v>155103.48000000001</v>
      </c>
    </row>
    <row r="160" spans="1:13" ht="15.75">
      <c r="A160" s="601" t="s">
        <v>0</v>
      </c>
      <c r="B160" s="601"/>
      <c r="C160" s="601"/>
      <c r="D160" s="601"/>
      <c r="E160" s="601"/>
      <c r="F160" s="601"/>
      <c r="G160" s="601"/>
      <c r="H160" s="601"/>
      <c r="I160" s="601"/>
      <c r="J160" s="601"/>
      <c r="K160" s="601"/>
      <c r="L160" s="601"/>
      <c r="M160" s="327"/>
    </row>
    <row r="161" spans="1:13" ht="15.75">
      <c r="A161" s="600" t="s">
        <v>353</v>
      </c>
      <c r="B161" s="600"/>
      <c r="C161" s="600"/>
      <c r="D161" s="600"/>
      <c r="E161" s="600"/>
      <c r="F161" s="600"/>
      <c r="G161" s="600"/>
      <c r="H161" s="600"/>
      <c r="I161" s="600"/>
      <c r="J161" s="600"/>
      <c r="K161" s="600"/>
      <c r="L161" s="600"/>
      <c r="M161" s="327"/>
    </row>
    <row r="162" spans="1:13" ht="15.75">
      <c r="A162" s="370"/>
      <c r="B162" s="370"/>
      <c r="C162" s="370"/>
      <c r="D162" s="370"/>
      <c r="E162" s="370"/>
      <c r="F162" s="370" t="s">
        <v>514</v>
      </c>
      <c r="G162" s="370"/>
      <c r="H162" s="370"/>
      <c r="I162" s="370"/>
      <c r="J162" s="370"/>
      <c r="K162" s="370"/>
      <c r="L162" s="370"/>
      <c r="M162" s="327"/>
    </row>
    <row r="163" spans="1:13">
      <c r="A163" s="329"/>
      <c r="B163" s="328"/>
      <c r="C163" s="602" t="s">
        <v>351</v>
      </c>
      <c r="D163" s="602"/>
      <c r="E163" s="602"/>
      <c r="F163" s="328"/>
      <c r="G163" s="328"/>
      <c r="H163" s="368"/>
      <c r="I163" s="590" t="s">
        <v>3</v>
      </c>
      <c r="J163" s="591"/>
      <c r="K163" s="592" t="s">
        <v>4</v>
      </c>
      <c r="L163" s="593"/>
      <c r="M163" s="382"/>
    </row>
    <row r="164" spans="1:13">
      <c r="A164" s="381"/>
      <c r="B164" s="355"/>
      <c r="C164" s="355"/>
      <c r="D164" s="355"/>
      <c r="E164" s="355"/>
      <c r="F164" s="355"/>
      <c r="G164" s="355"/>
      <c r="H164" s="356"/>
      <c r="I164" s="295"/>
      <c r="J164" s="294"/>
      <c r="K164" s="594" t="s">
        <v>5</v>
      </c>
      <c r="L164" s="595"/>
      <c r="M164" s="380" t="s">
        <v>6</v>
      </c>
    </row>
    <row r="165" spans="1:13">
      <c r="A165" s="381"/>
      <c r="B165" s="355"/>
      <c r="C165" s="355"/>
      <c r="D165" s="355"/>
      <c r="E165" s="355"/>
      <c r="F165" s="355"/>
      <c r="G165" s="355"/>
      <c r="H165" s="356"/>
      <c r="I165" s="598" t="s">
        <v>7</v>
      </c>
      <c r="J165" s="599"/>
      <c r="K165" s="623" t="s">
        <v>8</v>
      </c>
      <c r="L165" s="624"/>
      <c r="M165" s="380" t="s">
        <v>9</v>
      </c>
    </row>
    <row r="166" spans="1:13" ht="16.5" thickBot="1">
      <c r="A166" s="379"/>
      <c r="B166" s="351"/>
      <c r="C166" s="351"/>
      <c r="D166" s="351"/>
      <c r="E166" s="351"/>
      <c r="F166" s="351"/>
      <c r="G166" s="351"/>
      <c r="H166" s="350"/>
      <c r="I166" s="631">
        <v>201.8</v>
      </c>
      <c r="J166" s="632"/>
      <c r="K166" s="633"/>
      <c r="L166" s="634"/>
      <c r="M166" s="378"/>
    </row>
    <row r="167" spans="1:13">
      <c r="A167" s="367" t="s">
        <v>350</v>
      </c>
      <c r="B167" s="344"/>
      <c r="C167" s="344"/>
      <c r="D167" s="344"/>
      <c r="E167" s="344"/>
      <c r="F167" s="344"/>
      <c r="G167" s="344"/>
      <c r="H167" s="377"/>
      <c r="I167" s="341"/>
      <c r="J167" s="340"/>
      <c r="K167" s="635">
        <f>K170+K173</f>
        <v>6.46</v>
      </c>
      <c r="L167" s="628"/>
      <c r="M167" s="286">
        <f>K167*12*I166</f>
        <v>15643.536</v>
      </c>
    </row>
    <row r="168" spans="1:13">
      <c r="A168" s="376" t="s">
        <v>349</v>
      </c>
      <c r="B168" s="375"/>
      <c r="C168" s="375"/>
      <c r="D168" s="375"/>
      <c r="E168" s="375"/>
      <c r="F168" s="375"/>
      <c r="G168" s="375"/>
      <c r="H168" s="374"/>
      <c r="I168" s="295"/>
      <c r="J168" s="294"/>
      <c r="K168" s="293"/>
      <c r="L168" s="292"/>
      <c r="M168" s="373"/>
    </row>
    <row r="169" spans="1:13" ht="15.75" thickBot="1">
      <c r="A169" s="363" t="s">
        <v>348</v>
      </c>
      <c r="B169" s="372"/>
      <c r="C169" s="372"/>
      <c r="D169" s="372"/>
      <c r="E169" s="372"/>
      <c r="F169" s="372"/>
      <c r="G169" s="372"/>
      <c r="H169" s="371"/>
      <c r="I169" s="336"/>
      <c r="J169" s="282"/>
      <c r="K169" s="281"/>
      <c r="L169" s="280"/>
      <c r="M169" s="279"/>
    </row>
    <row r="170" spans="1:13">
      <c r="A170" s="323" t="s">
        <v>347</v>
      </c>
      <c r="B170" s="331"/>
      <c r="C170" s="331"/>
      <c r="D170" s="331"/>
      <c r="E170" s="331"/>
      <c r="F170" s="331"/>
      <c r="G170" s="331"/>
      <c r="H170" s="357"/>
      <c r="I170" s="596" t="s">
        <v>19</v>
      </c>
      <c r="J170" s="597"/>
      <c r="K170" s="629">
        <v>3.87</v>
      </c>
      <c r="L170" s="630"/>
      <c r="M170" s="291">
        <f>K170*12*I166</f>
        <v>9371.5920000000006</v>
      </c>
    </row>
    <row r="171" spans="1:13">
      <c r="A171" s="301" t="s">
        <v>338</v>
      </c>
      <c r="B171" s="355"/>
      <c r="C171" s="355"/>
      <c r="D171" s="355"/>
      <c r="E171" s="355"/>
      <c r="F171" s="355"/>
      <c r="G171" s="355"/>
      <c r="H171" s="356"/>
      <c r="I171" s="598" t="s">
        <v>328</v>
      </c>
      <c r="J171" s="599"/>
      <c r="K171" s="327"/>
      <c r="L171" s="292"/>
      <c r="M171" s="291"/>
    </row>
    <row r="172" spans="1:13">
      <c r="A172" s="323" t="s">
        <v>337</v>
      </c>
      <c r="B172" s="331"/>
      <c r="C172" s="331"/>
      <c r="D172" s="331"/>
      <c r="E172" s="331"/>
      <c r="F172" s="331"/>
      <c r="G172" s="331"/>
      <c r="H172" s="357"/>
      <c r="I172" s="596"/>
      <c r="J172" s="597"/>
      <c r="K172" s="327"/>
      <c r="L172" s="292"/>
      <c r="M172" s="291"/>
    </row>
    <row r="173" spans="1:13">
      <c r="A173" s="323" t="s">
        <v>346</v>
      </c>
      <c r="B173" s="331"/>
      <c r="C173" s="331"/>
      <c r="D173" s="331"/>
      <c r="E173" s="331"/>
      <c r="F173" s="331"/>
      <c r="G173" s="331"/>
      <c r="H173" s="357"/>
      <c r="I173" s="608" t="s">
        <v>35</v>
      </c>
      <c r="J173" s="609"/>
      <c r="K173" s="625">
        <v>2.59</v>
      </c>
      <c r="L173" s="626"/>
      <c r="M173" s="291">
        <f>K173*12*I166</f>
        <v>6271.9440000000004</v>
      </c>
    </row>
    <row r="174" spans="1:13" ht="15.75">
      <c r="A174" s="320" t="s">
        <v>345</v>
      </c>
      <c r="B174" s="354"/>
      <c r="C174" s="354"/>
      <c r="D174" s="354"/>
      <c r="E174" s="354"/>
      <c r="F174" s="354"/>
      <c r="G174" s="354"/>
      <c r="H174" s="353"/>
      <c r="I174" s="598" t="s">
        <v>328</v>
      </c>
      <c r="J174" s="599"/>
      <c r="K174" s="370"/>
      <c r="L174" s="369"/>
      <c r="M174" s="291"/>
    </row>
    <row r="175" spans="1:13">
      <c r="A175" s="313" t="s">
        <v>344</v>
      </c>
      <c r="B175" s="328"/>
      <c r="C175" s="328"/>
      <c r="D175" s="328"/>
      <c r="E175" s="328"/>
      <c r="F175" s="328"/>
      <c r="G175" s="328"/>
      <c r="H175" s="368"/>
      <c r="I175" s="598"/>
      <c r="J175" s="599"/>
      <c r="K175" s="352"/>
      <c r="L175" s="292"/>
      <c r="M175" s="291"/>
    </row>
    <row r="176" spans="1:13" ht="15.75" thickBot="1">
      <c r="A176" s="323" t="s">
        <v>343</v>
      </c>
      <c r="B176" s="322"/>
      <c r="C176" s="322"/>
      <c r="D176" s="322"/>
      <c r="E176" s="322"/>
      <c r="F176" s="322"/>
      <c r="G176" s="322"/>
      <c r="H176" s="321"/>
      <c r="I176" s="334"/>
      <c r="J176" s="333"/>
      <c r="K176" s="636"/>
      <c r="L176" s="637"/>
      <c r="M176" s="291"/>
    </row>
    <row r="177" spans="1:13">
      <c r="A177" s="367" t="s">
        <v>342</v>
      </c>
      <c r="B177" s="366"/>
      <c r="C177" s="366"/>
      <c r="D177" s="366"/>
      <c r="E177" s="366"/>
      <c r="F177" s="366"/>
      <c r="G177" s="366"/>
      <c r="H177" s="365"/>
      <c r="I177" s="341"/>
      <c r="J177" s="364"/>
      <c r="K177" s="627">
        <f>K179+K184+K187</f>
        <v>5.29</v>
      </c>
      <c r="L177" s="628"/>
      <c r="M177" s="286">
        <f>K177*12*I166</f>
        <v>12810.264000000001</v>
      </c>
    </row>
    <row r="178" spans="1:13" ht="15.75" thickBot="1">
      <c r="A178" s="363" t="s">
        <v>341</v>
      </c>
      <c r="B178" s="362"/>
      <c r="C178" s="362"/>
      <c r="D178" s="362"/>
      <c r="E178" s="362"/>
      <c r="F178" s="362"/>
      <c r="G178" s="362"/>
      <c r="H178" s="361"/>
      <c r="I178" s="336"/>
      <c r="J178" s="360"/>
      <c r="K178" s="281"/>
      <c r="L178" s="280"/>
      <c r="M178" s="279"/>
    </row>
    <row r="179" spans="1:13">
      <c r="A179" s="301" t="s">
        <v>340</v>
      </c>
      <c r="B179" s="300"/>
      <c r="C179" s="300"/>
      <c r="D179" s="300"/>
      <c r="E179" s="300"/>
      <c r="F179" s="300"/>
      <c r="G179" s="300"/>
      <c r="H179" s="298"/>
      <c r="I179" s="598" t="s">
        <v>19</v>
      </c>
      <c r="J179" s="599"/>
      <c r="K179" s="629">
        <v>2.65</v>
      </c>
      <c r="L179" s="630"/>
      <c r="M179" s="291">
        <f>K179*12*I166</f>
        <v>6417.24</v>
      </c>
    </row>
    <row r="180" spans="1:13">
      <c r="A180" s="323" t="s">
        <v>339</v>
      </c>
      <c r="B180" s="322"/>
      <c r="C180" s="322"/>
      <c r="D180" s="322"/>
      <c r="E180" s="322"/>
      <c r="F180" s="322"/>
      <c r="G180" s="322"/>
      <c r="H180" s="321"/>
      <c r="I180" s="407"/>
      <c r="J180" s="408"/>
      <c r="K180" s="327"/>
      <c r="L180" s="292"/>
      <c r="M180" s="291"/>
    </row>
    <row r="181" spans="1:13">
      <c r="A181" s="301" t="s">
        <v>338</v>
      </c>
      <c r="B181" s="355"/>
      <c r="C181" s="355"/>
      <c r="D181" s="355"/>
      <c r="E181" s="355"/>
      <c r="F181" s="355"/>
      <c r="G181" s="355"/>
      <c r="H181" s="356"/>
      <c r="I181" s="598" t="s">
        <v>328</v>
      </c>
      <c r="J181" s="599"/>
      <c r="K181" s="327"/>
      <c r="L181" s="292"/>
      <c r="M181" s="291"/>
    </row>
    <row r="182" spans="1:13">
      <c r="A182" s="323" t="s">
        <v>337</v>
      </c>
      <c r="B182" s="331"/>
      <c r="C182" s="331"/>
      <c r="D182" s="331"/>
      <c r="E182" s="331"/>
      <c r="F182" s="331"/>
      <c r="G182" s="331"/>
      <c r="H182" s="357"/>
      <c r="I182" s="596"/>
      <c r="J182" s="597"/>
      <c r="K182" s="327"/>
      <c r="L182" s="292"/>
      <c r="M182" s="291"/>
    </row>
    <row r="183" spans="1:13">
      <c r="A183" s="320" t="s">
        <v>336</v>
      </c>
      <c r="B183" s="354"/>
      <c r="C183" s="353"/>
      <c r="D183" s="355"/>
      <c r="E183" s="355"/>
      <c r="F183" s="355"/>
      <c r="G183" s="355"/>
      <c r="H183" s="356"/>
      <c r="I183" s="598" t="s">
        <v>328</v>
      </c>
      <c r="J183" s="599"/>
      <c r="K183" s="327"/>
      <c r="L183" s="292"/>
      <c r="M183" s="291"/>
    </row>
    <row r="184" spans="1:13">
      <c r="A184" s="301" t="s">
        <v>335</v>
      </c>
      <c r="B184" s="355"/>
      <c r="C184" s="355"/>
      <c r="D184" s="354"/>
      <c r="E184" s="354"/>
      <c r="F184" s="354"/>
      <c r="G184" s="354"/>
      <c r="H184" s="353"/>
      <c r="I184" s="608" t="s">
        <v>35</v>
      </c>
      <c r="J184" s="609"/>
      <c r="K184" s="625">
        <v>1.17</v>
      </c>
      <c r="L184" s="626"/>
      <c r="M184" s="291">
        <f>K184*12*I166</f>
        <v>2833.2719999999999</v>
      </c>
    </row>
    <row r="185" spans="1:13">
      <c r="A185" s="313" t="s">
        <v>334</v>
      </c>
      <c r="B185" s="312"/>
      <c r="C185" s="312"/>
      <c r="D185" s="312"/>
      <c r="E185" s="312"/>
      <c r="F185" s="312"/>
      <c r="G185" s="312"/>
      <c r="H185" s="311"/>
      <c r="I185" s="590" t="s">
        <v>333</v>
      </c>
      <c r="J185" s="591"/>
      <c r="K185" s="327"/>
      <c r="L185" s="292"/>
      <c r="M185" s="291"/>
    </row>
    <row r="186" spans="1:13">
      <c r="A186" s="323"/>
      <c r="B186" s="322"/>
      <c r="C186" s="322"/>
      <c r="D186" s="322"/>
      <c r="E186" s="322"/>
      <c r="F186" s="322"/>
      <c r="G186" s="322"/>
      <c r="H186" s="321"/>
      <c r="I186" s="334" t="s">
        <v>332</v>
      </c>
      <c r="J186" s="333"/>
      <c r="K186" s="352"/>
      <c r="L186" s="292"/>
      <c r="M186" s="291"/>
    </row>
    <row r="187" spans="1:13">
      <c r="A187" s="313" t="s">
        <v>331</v>
      </c>
      <c r="B187" s="312"/>
      <c r="C187" s="312"/>
      <c r="D187" s="312"/>
      <c r="E187" s="312"/>
      <c r="F187" s="312"/>
      <c r="G187" s="312"/>
      <c r="H187" s="311"/>
      <c r="I187" s="590" t="s">
        <v>35</v>
      </c>
      <c r="J187" s="591"/>
      <c r="K187" s="625">
        <v>1.47</v>
      </c>
      <c r="L187" s="626"/>
      <c r="M187" s="291">
        <f>K187*12*I166</f>
        <v>3559.7520000000004</v>
      </c>
    </row>
    <row r="188" spans="1:13">
      <c r="A188" s="323" t="s">
        <v>330</v>
      </c>
      <c r="B188" s="322"/>
      <c r="C188" s="322"/>
      <c r="D188" s="322"/>
      <c r="E188" s="322"/>
      <c r="F188" s="322"/>
      <c r="G188" s="322"/>
      <c r="H188" s="321"/>
      <c r="I188" s="334"/>
      <c r="J188" s="333"/>
      <c r="K188" s="327"/>
      <c r="L188" s="292"/>
      <c r="M188" s="291"/>
    </row>
    <row r="189" spans="1:13">
      <c r="A189" s="313" t="s">
        <v>329</v>
      </c>
      <c r="B189" s="312"/>
      <c r="C189" s="312"/>
      <c r="D189" s="312"/>
      <c r="E189" s="312"/>
      <c r="F189" s="312"/>
      <c r="G189" s="312"/>
      <c r="H189" s="311"/>
      <c r="I189" s="598" t="s">
        <v>328</v>
      </c>
      <c r="J189" s="599"/>
      <c r="K189" s="327"/>
      <c r="L189" s="292"/>
      <c r="M189" s="291"/>
    </row>
    <row r="190" spans="1:13">
      <c r="A190" s="313" t="s">
        <v>327</v>
      </c>
      <c r="B190" s="312"/>
      <c r="C190" s="312"/>
      <c r="D190" s="312"/>
      <c r="E190" s="312"/>
      <c r="F190" s="312"/>
      <c r="G190" s="312"/>
      <c r="H190" s="311"/>
      <c r="I190" s="590" t="s">
        <v>326</v>
      </c>
      <c r="J190" s="591"/>
      <c r="K190" s="351"/>
      <c r="L190" s="350"/>
      <c r="M190" s="349"/>
    </row>
    <row r="191" spans="1:13" ht="15.75" thickBot="1">
      <c r="A191" s="323"/>
      <c r="B191" s="322"/>
      <c r="C191" s="322"/>
      <c r="D191" s="322"/>
      <c r="E191" s="322"/>
      <c r="F191" s="322"/>
      <c r="G191" s="322"/>
      <c r="H191" s="321"/>
      <c r="I191" s="606" t="s">
        <v>325</v>
      </c>
      <c r="J191" s="607"/>
      <c r="K191" s="348"/>
      <c r="L191" s="347"/>
      <c r="M191" s="346"/>
    </row>
    <row r="192" spans="1:13">
      <c r="A192" s="345" t="s">
        <v>324</v>
      </c>
      <c r="B192" s="344"/>
      <c r="C192" s="344"/>
      <c r="D192" s="344"/>
      <c r="E192" s="344"/>
      <c r="F192" s="344"/>
      <c r="G192" s="343"/>
      <c r="H192" s="342"/>
      <c r="I192" s="341"/>
      <c r="J192" s="340"/>
      <c r="K192" s="648">
        <f>K194+K201+K209+K213+K214+K218</f>
        <v>39.869999999999997</v>
      </c>
      <c r="L192" s="628"/>
      <c r="M192" s="286">
        <f>M194+M201+M209+M213+M214+M218</f>
        <v>96549.19200000001</v>
      </c>
    </row>
    <row r="193" spans="1:13" ht="15.75" thickBot="1">
      <c r="A193" s="339"/>
      <c r="B193" s="338"/>
      <c r="C193" s="338"/>
      <c r="D193" s="338"/>
      <c r="E193" s="338"/>
      <c r="F193" s="338"/>
      <c r="G193" s="338"/>
      <c r="H193" s="337"/>
      <c r="I193" s="336"/>
      <c r="J193" s="282"/>
      <c r="K193" s="281"/>
      <c r="L193" s="280"/>
      <c r="M193" s="279"/>
    </row>
    <row r="194" spans="1:13" ht="15.75" thickBot="1">
      <c r="A194" s="603" t="s">
        <v>323</v>
      </c>
      <c r="B194" s="604"/>
      <c r="C194" s="604"/>
      <c r="D194" s="604"/>
      <c r="E194" s="604"/>
      <c r="F194" s="604"/>
      <c r="G194" s="604"/>
      <c r="H194" s="605"/>
      <c r="I194" s="305"/>
      <c r="J194" s="304"/>
      <c r="K194" s="646">
        <f>K195+K196+K197+K199+K200</f>
        <v>7.4</v>
      </c>
      <c r="L194" s="647"/>
      <c r="M194" s="303">
        <f>K194*12*I166</f>
        <v>17919.840000000004</v>
      </c>
    </row>
    <row r="195" spans="1:13">
      <c r="A195" s="323" t="s">
        <v>322</v>
      </c>
      <c r="B195" s="322"/>
      <c r="C195" s="322"/>
      <c r="D195" s="322"/>
      <c r="E195" s="322"/>
      <c r="F195" s="322"/>
      <c r="G195" s="322"/>
      <c r="H195" s="321"/>
      <c r="I195" s="596" t="s">
        <v>321</v>
      </c>
      <c r="J195" s="597"/>
      <c r="K195" s="629">
        <v>2</v>
      </c>
      <c r="L195" s="630"/>
      <c r="M195" s="291">
        <f>K195*12*I166</f>
        <v>4843.2000000000007</v>
      </c>
    </row>
    <row r="196" spans="1:13">
      <c r="A196" s="320" t="s">
        <v>320</v>
      </c>
      <c r="B196" s="319"/>
      <c r="C196" s="319"/>
      <c r="D196" s="319"/>
      <c r="E196" s="319"/>
      <c r="F196" s="319"/>
      <c r="G196" s="319"/>
      <c r="H196" s="318"/>
      <c r="I196" s="596" t="s">
        <v>57</v>
      </c>
      <c r="J196" s="597"/>
      <c r="K196" s="625">
        <v>4.7</v>
      </c>
      <c r="L196" s="626"/>
      <c r="M196" s="291">
        <f>K196*12*I166</f>
        <v>11381.520000000002</v>
      </c>
    </row>
    <row r="197" spans="1:13">
      <c r="A197" s="313" t="s">
        <v>319</v>
      </c>
      <c r="B197" s="312"/>
      <c r="C197" s="312"/>
      <c r="D197" s="312"/>
      <c r="E197" s="312"/>
      <c r="F197" s="312"/>
      <c r="G197" s="312"/>
      <c r="H197" s="311"/>
      <c r="I197" s="596" t="s">
        <v>35</v>
      </c>
      <c r="J197" s="597"/>
      <c r="K197" s="625">
        <v>0.54</v>
      </c>
      <c r="L197" s="626"/>
      <c r="M197" s="291">
        <f>K197*12*I166</f>
        <v>1307.6640000000002</v>
      </c>
    </row>
    <row r="198" spans="1:13">
      <c r="A198" s="335" t="s">
        <v>318</v>
      </c>
      <c r="B198" s="331"/>
      <c r="C198" s="331"/>
      <c r="D198" s="331"/>
      <c r="E198" s="322"/>
      <c r="F198" s="322"/>
      <c r="G198" s="322"/>
      <c r="H198" s="321"/>
      <c r="I198" s="334"/>
      <c r="J198" s="333"/>
      <c r="K198" s="293"/>
      <c r="L198" s="292"/>
      <c r="M198" s="291"/>
    </row>
    <row r="199" spans="1:13">
      <c r="A199" s="320" t="s">
        <v>317</v>
      </c>
      <c r="B199" s="319"/>
      <c r="C199" s="319"/>
      <c r="D199" s="319"/>
      <c r="E199" s="319"/>
      <c r="F199" s="319"/>
      <c r="G199" s="319"/>
      <c r="H199" s="318"/>
      <c r="I199" s="608" t="s">
        <v>19</v>
      </c>
      <c r="J199" s="609"/>
      <c r="K199" s="625">
        <v>0.16</v>
      </c>
      <c r="L199" s="626"/>
      <c r="M199" s="291">
        <f>K199*12*I166</f>
        <v>387.45600000000002</v>
      </c>
    </row>
    <row r="200" spans="1:13" ht="15.75" thickBot="1">
      <c r="A200" s="313" t="s">
        <v>316</v>
      </c>
      <c r="B200" s="312"/>
      <c r="C200" s="312"/>
      <c r="D200" s="312"/>
      <c r="E200" s="312"/>
      <c r="F200" s="312"/>
      <c r="G200" s="312"/>
      <c r="H200" s="311"/>
      <c r="I200" s="614" t="s">
        <v>19</v>
      </c>
      <c r="J200" s="615"/>
      <c r="K200" s="650"/>
      <c r="L200" s="651"/>
      <c r="M200" s="291">
        <f>K200*12*I166</f>
        <v>0</v>
      </c>
    </row>
    <row r="201" spans="1:13" ht="15.75" thickBot="1">
      <c r="A201" s="654" t="s">
        <v>315</v>
      </c>
      <c r="B201" s="655"/>
      <c r="C201" s="655"/>
      <c r="D201" s="655"/>
      <c r="E201" s="655"/>
      <c r="F201" s="655"/>
      <c r="G201" s="655"/>
      <c r="H201" s="656"/>
      <c r="I201" s="305"/>
      <c r="J201" s="304"/>
      <c r="K201" s="642">
        <f>K202+K203+K205+K206+K207+K208</f>
        <v>1.94</v>
      </c>
      <c r="L201" s="647"/>
      <c r="M201" s="303">
        <f>K201*12*I166</f>
        <v>4697.9040000000005</v>
      </c>
    </row>
    <row r="202" spans="1:13">
      <c r="A202" s="332" t="s">
        <v>314</v>
      </c>
      <c r="B202" s="331"/>
      <c r="C202" s="331"/>
      <c r="D202" s="331"/>
      <c r="E202" s="331"/>
      <c r="F202" s="322"/>
      <c r="G202" s="322"/>
      <c r="H202" s="321"/>
      <c r="I202" s="330"/>
      <c r="J202" s="294"/>
      <c r="K202" s="629">
        <v>0.11</v>
      </c>
      <c r="L202" s="630"/>
      <c r="M202" s="291">
        <f>K202*12*I166</f>
        <v>266.37600000000003</v>
      </c>
    </row>
    <row r="203" spans="1:13">
      <c r="A203" s="329" t="s">
        <v>313</v>
      </c>
      <c r="B203" s="328"/>
      <c r="C203" s="328"/>
      <c r="D203" s="328"/>
      <c r="E203" s="328"/>
      <c r="F203" s="312"/>
      <c r="G203" s="312"/>
      <c r="H203" s="311"/>
      <c r="I203" s="598" t="s">
        <v>312</v>
      </c>
      <c r="J203" s="599"/>
      <c r="K203" s="625">
        <v>0.93</v>
      </c>
      <c r="L203" s="626"/>
      <c r="M203" s="291">
        <f>K203*12*I166</f>
        <v>2252.0880000000002</v>
      </c>
    </row>
    <row r="204" spans="1:13">
      <c r="A204" s="323" t="s">
        <v>311</v>
      </c>
      <c r="B204" s="322"/>
      <c r="C204" s="322"/>
      <c r="D204" s="322"/>
      <c r="E204" s="322"/>
      <c r="F204" s="322"/>
      <c r="G204" s="322"/>
      <c r="H204" s="321"/>
      <c r="I204" s="596" t="s">
        <v>310</v>
      </c>
      <c r="J204" s="597"/>
      <c r="K204" s="327"/>
      <c r="L204" s="292"/>
      <c r="M204" s="291"/>
    </row>
    <row r="205" spans="1:13">
      <c r="A205" s="320" t="s">
        <v>309</v>
      </c>
      <c r="B205" s="319"/>
      <c r="C205" s="319"/>
      <c r="D205" s="319"/>
      <c r="E205" s="319"/>
      <c r="F205" s="319"/>
      <c r="G205" s="319"/>
      <c r="H205" s="318"/>
      <c r="I205" s="608" t="s">
        <v>308</v>
      </c>
      <c r="J205" s="609"/>
      <c r="K205" s="625">
        <v>0.56999999999999995</v>
      </c>
      <c r="L205" s="626"/>
      <c r="M205" s="291">
        <f>K205*12*I166</f>
        <v>1380.3120000000001</v>
      </c>
    </row>
    <row r="206" spans="1:13">
      <c r="A206" s="320" t="s">
        <v>307</v>
      </c>
      <c r="B206" s="319"/>
      <c r="C206" s="319"/>
      <c r="D206" s="319"/>
      <c r="E206" s="319"/>
      <c r="F206" s="319"/>
      <c r="G206" s="319"/>
      <c r="H206" s="318"/>
      <c r="I206" s="608" t="s">
        <v>306</v>
      </c>
      <c r="J206" s="609"/>
      <c r="K206" s="625">
        <v>0.14000000000000001</v>
      </c>
      <c r="L206" s="626"/>
      <c r="M206" s="291">
        <f>K206*12*I166</f>
        <v>339.02400000000006</v>
      </c>
    </row>
    <row r="207" spans="1:13">
      <c r="A207" s="313" t="s">
        <v>299</v>
      </c>
      <c r="B207" s="312"/>
      <c r="C207" s="312"/>
      <c r="D207" s="312"/>
      <c r="E207" s="312"/>
      <c r="F207" s="312"/>
      <c r="G207" s="312"/>
      <c r="H207" s="311"/>
      <c r="I207" s="608" t="s">
        <v>298</v>
      </c>
      <c r="J207" s="609"/>
      <c r="K207" s="636">
        <v>7.0000000000000007E-2</v>
      </c>
      <c r="L207" s="637"/>
      <c r="M207" s="291">
        <f>K207*12*I166</f>
        <v>169.51200000000003</v>
      </c>
    </row>
    <row r="208" spans="1:13" ht="15.75" thickBot="1">
      <c r="A208" s="313" t="s">
        <v>305</v>
      </c>
      <c r="B208" s="312"/>
      <c r="C208" s="312"/>
      <c r="D208" s="312"/>
      <c r="E208" s="312"/>
      <c r="F208" s="312"/>
      <c r="G208" s="312"/>
      <c r="H208" s="311"/>
      <c r="I208" s="614" t="s">
        <v>88</v>
      </c>
      <c r="J208" s="615"/>
      <c r="K208" s="638">
        <v>0.12</v>
      </c>
      <c r="L208" s="639"/>
      <c r="M208" s="326">
        <f>K208*12*I166</f>
        <v>290.59199999999998</v>
      </c>
    </row>
    <row r="209" spans="1:13" ht="15.75" thickBot="1">
      <c r="A209" s="654" t="s">
        <v>304</v>
      </c>
      <c r="B209" s="655"/>
      <c r="C209" s="655"/>
      <c r="D209" s="655"/>
      <c r="E209" s="655"/>
      <c r="F209" s="655"/>
      <c r="G209" s="655"/>
      <c r="H209" s="656"/>
      <c r="I209" s="325"/>
      <c r="J209" s="324"/>
      <c r="K209" s="649">
        <f>K210+K211+K212</f>
        <v>1.27</v>
      </c>
      <c r="L209" s="643"/>
      <c r="M209" s="303">
        <f>K209*12*I166</f>
        <v>3075.4320000000002</v>
      </c>
    </row>
    <row r="210" spans="1:13">
      <c r="A210" s="323" t="s">
        <v>303</v>
      </c>
      <c r="B210" s="322"/>
      <c r="C210" s="322"/>
      <c r="D210" s="322"/>
      <c r="E210" s="322"/>
      <c r="F210" s="322"/>
      <c r="G210" s="322"/>
      <c r="H210" s="321"/>
      <c r="I210" s="612" t="s">
        <v>302</v>
      </c>
      <c r="J210" s="613"/>
      <c r="K210" s="644">
        <v>0.61</v>
      </c>
      <c r="L210" s="645"/>
      <c r="M210" s="291">
        <f>K210*12*I166</f>
        <v>1477.1760000000002</v>
      </c>
    </row>
    <row r="211" spans="1:13">
      <c r="A211" s="320" t="s">
        <v>301</v>
      </c>
      <c r="B211" s="319"/>
      <c r="C211" s="319"/>
      <c r="D211" s="319"/>
      <c r="E211" s="319"/>
      <c r="F211" s="319"/>
      <c r="G211" s="319"/>
      <c r="H211" s="318"/>
      <c r="I211" s="317" t="s">
        <v>300</v>
      </c>
      <c r="J211" s="316"/>
      <c r="K211" s="636">
        <v>0.53</v>
      </c>
      <c r="L211" s="637"/>
      <c r="M211" s="291">
        <f>K211*12*I166</f>
        <v>1283.4480000000001</v>
      </c>
    </row>
    <row r="212" spans="1:13" ht="15.75" thickBot="1">
      <c r="A212" s="313" t="s">
        <v>299</v>
      </c>
      <c r="B212" s="312"/>
      <c r="C212" s="312"/>
      <c r="D212" s="312"/>
      <c r="E212" s="312"/>
      <c r="F212" s="312"/>
      <c r="G212" s="312"/>
      <c r="H212" s="311"/>
      <c r="I212" s="614" t="s">
        <v>298</v>
      </c>
      <c r="J212" s="615"/>
      <c r="K212" s="638">
        <v>0.13</v>
      </c>
      <c r="L212" s="639"/>
      <c r="M212" s="291">
        <f>K212*12*I166</f>
        <v>314.80800000000005</v>
      </c>
    </row>
    <row r="213" spans="1:13" ht="15.75" thickBot="1">
      <c r="A213" s="309" t="s">
        <v>297</v>
      </c>
      <c r="B213" s="308"/>
      <c r="C213" s="308"/>
      <c r="D213" s="308"/>
      <c r="E213" s="308"/>
      <c r="F213" s="308"/>
      <c r="G213" s="308"/>
      <c r="H213" s="307"/>
      <c r="I213" s="619" t="s">
        <v>296</v>
      </c>
      <c r="J213" s="620"/>
      <c r="K213" s="640">
        <v>27.5</v>
      </c>
      <c r="L213" s="641"/>
      <c r="M213" s="303">
        <f>K213*12*I166</f>
        <v>66594</v>
      </c>
    </row>
    <row r="214" spans="1:13" ht="15.75" thickBot="1">
      <c r="A214" s="603" t="s">
        <v>295</v>
      </c>
      <c r="B214" s="604"/>
      <c r="C214" s="604"/>
      <c r="D214" s="604"/>
      <c r="E214" s="604"/>
      <c r="F214" s="604"/>
      <c r="G214" s="604"/>
      <c r="H214" s="605"/>
      <c r="I214" s="305"/>
      <c r="J214" s="304"/>
      <c r="K214" s="642">
        <v>1.68</v>
      </c>
      <c r="L214" s="643"/>
      <c r="M214" s="303">
        <f>K214*12*I166</f>
        <v>4068.2880000000005</v>
      </c>
    </row>
    <row r="215" spans="1:13">
      <c r="A215" s="301" t="s">
        <v>294</v>
      </c>
      <c r="B215" s="300"/>
      <c r="C215" s="300"/>
      <c r="D215" s="300"/>
      <c r="E215" s="300"/>
      <c r="F215" s="300"/>
      <c r="G215" s="300"/>
      <c r="H215" s="298"/>
      <c r="I215" s="621" t="s">
        <v>293</v>
      </c>
      <c r="J215" s="622"/>
      <c r="K215" s="297"/>
      <c r="L215" s="412"/>
      <c r="M215" s="291"/>
    </row>
    <row r="216" spans="1:13">
      <c r="A216" s="301" t="s">
        <v>292</v>
      </c>
      <c r="B216" s="300"/>
      <c r="C216" s="300"/>
      <c r="D216" s="300"/>
      <c r="E216" s="300"/>
      <c r="F216" s="300"/>
      <c r="G216" s="300"/>
      <c r="H216" s="298"/>
      <c r="I216" s="295"/>
      <c r="J216" s="294"/>
      <c r="K216" s="297"/>
      <c r="L216" s="412"/>
      <c r="M216" s="291"/>
    </row>
    <row r="217" spans="1:13" ht="15.75" thickBot="1">
      <c r="A217" s="301" t="s">
        <v>291</v>
      </c>
      <c r="B217" s="300"/>
      <c r="C217" s="300"/>
      <c r="D217" s="300"/>
      <c r="E217" s="300"/>
      <c r="F217" s="300"/>
      <c r="G217" s="300"/>
      <c r="H217" s="298"/>
      <c r="I217" s="310"/>
      <c r="J217" s="294"/>
      <c r="K217" s="297"/>
      <c r="L217" s="412"/>
      <c r="M217" s="291"/>
    </row>
    <row r="218" spans="1:13" ht="15.75" thickBot="1">
      <c r="A218" s="309" t="s">
        <v>290</v>
      </c>
      <c r="B218" s="308"/>
      <c r="C218" s="308"/>
      <c r="D218" s="308"/>
      <c r="E218" s="308"/>
      <c r="F218" s="308"/>
      <c r="G218" s="308"/>
      <c r="H218" s="307"/>
      <c r="I218" s="305"/>
      <c r="J218" s="304"/>
      <c r="K218" s="642">
        <v>0.08</v>
      </c>
      <c r="L218" s="643"/>
      <c r="M218" s="303">
        <f>K218*12*I166</f>
        <v>193.72800000000001</v>
      </c>
    </row>
    <row r="219" spans="1:13">
      <c r="A219" s="301" t="s">
        <v>289</v>
      </c>
      <c r="B219" s="300"/>
      <c r="C219" s="300"/>
      <c r="D219" s="300"/>
      <c r="E219" s="300"/>
      <c r="F219" s="300"/>
      <c r="G219" s="300"/>
      <c r="H219" s="298"/>
      <c r="I219" s="621" t="s">
        <v>19</v>
      </c>
      <c r="J219" s="622"/>
      <c r="K219" s="411"/>
      <c r="L219" s="412"/>
      <c r="M219" s="291"/>
    </row>
    <row r="220" spans="1:13" ht="15.75" thickBot="1">
      <c r="A220" s="301" t="s">
        <v>288</v>
      </c>
      <c r="B220" s="300"/>
      <c r="C220" s="300"/>
      <c r="D220" s="300"/>
      <c r="E220" s="300"/>
      <c r="F220" s="300"/>
      <c r="G220" s="300"/>
      <c r="H220" s="298"/>
      <c r="I220" s="295"/>
      <c r="J220" s="294"/>
      <c r="K220" s="411"/>
      <c r="L220" s="412"/>
      <c r="M220" s="291"/>
    </row>
    <row r="221" spans="1:13" ht="15.75" thickBot="1">
      <c r="A221" s="603" t="s">
        <v>287</v>
      </c>
      <c r="B221" s="604"/>
      <c r="C221" s="604"/>
      <c r="D221" s="604"/>
      <c r="E221" s="604"/>
      <c r="F221" s="604"/>
      <c r="G221" s="604"/>
      <c r="H221" s="605"/>
      <c r="I221" s="305"/>
      <c r="J221" s="304"/>
      <c r="K221" s="642">
        <v>6.19</v>
      </c>
      <c r="L221" s="643"/>
      <c r="M221" s="303">
        <f>K221*12*I166</f>
        <v>14989.704000000002</v>
      </c>
    </row>
    <row r="222" spans="1:13">
      <c r="A222" s="301" t="s">
        <v>286</v>
      </c>
      <c r="B222" s="299"/>
      <c r="C222" s="299"/>
      <c r="D222" s="299"/>
      <c r="E222" s="299"/>
      <c r="F222" s="300"/>
      <c r="G222" s="299"/>
      <c r="H222" s="298"/>
      <c r="I222" s="598" t="s">
        <v>285</v>
      </c>
      <c r="J222" s="599"/>
      <c r="K222" s="297"/>
      <c r="L222" s="412"/>
      <c r="M222" s="291"/>
    </row>
    <row r="223" spans="1:13">
      <c r="A223" s="301" t="s">
        <v>284</v>
      </c>
      <c r="B223" s="299"/>
      <c r="C223" s="299"/>
      <c r="D223" s="299"/>
      <c r="E223" s="299"/>
      <c r="F223" s="300"/>
      <c r="G223" s="299"/>
      <c r="H223" s="298"/>
      <c r="I223" s="598" t="s">
        <v>283</v>
      </c>
      <c r="J223" s="599"/>
      <c r="K223" s="297"/>
      <c r="L223" s="412"/>
      <c r="M223" s="291"/>
    </row>
    <row r="224" spans="1:13">
      <c r="A224" s="301" t="s">
        <v>282</v>
      </c>
      <c r="B224" s="299"/>
      <c r="C224" s="299"/>
      <c r="D224" s="299"/>
      <c r="E224" s="299"/>
      <c r="F224" s="300"/>
      <c r="G224" s="299"/>
      <c r="H224" s="298"/>
      <c r="I224" s="598" t="s">
        <v>281</v>
      </c>
      <c r="J224" s="599"/>
      <c r="K224" s="297"/>
      <c r="L224" s="412"/>
      <c r="M224" s="291"/>
    </row>
    <row r="225" spans="1:13">
      <c r="A225" s="301" t="s">
        <v>280</v>
      </c>
      <c r="B225" s="299"/>
      <c r="C225" s="299"/>
      <c r="D225" s="299"/>
      <c r="E225" s="299"/>
      <c r="F225" s="300"/>
      <c r="G225" s="299"/>
      <c r="H225" s="298"/>
      <c r="I225" s="598" t="s">
        <v>279</v>
      </c>
      <c r="J225" s="599"/>
      <c r="K225" s="297"/>
      <c r="L225" s="412"/>
      <c r="M225" s="291"/>
    </row>
    <row r="226" spans="1:13">
      <c r="A226" s="301" t="s">
        <v>278</v>
      </c>
      <c r="B226" s="299"/>
      <c r="C226" s="299"/>
      <c r="D226" s="299"/>
      <c r="E226" s="299"/>
      <c r="F226" s="300"/>
      <c r="G226" s="299"/>
      <c r="H226" s="298"/>
      <c r="I226" s="598" t="s">
        <v>277</v>
      </c>
      <c r="J226" s="599"/>
      <c r="K226" s="297"/>
      <c r="L226" s="412"/>
      <c r="M226" s="291"/>
    </row>
    <row r="227" spans="1:13">
      <c r="A227" s="301" t="s">
        <v>276</v>
      </c>
      <c r="B227" s="299"/>
      <c r="C227" s="299"/>
      <c r="D227" s="299"/>
      <c r="E227" s="299"/>
      <c r="F227" s="300"/>
      <c r="G227" s="299"/>
      <c r="H227" s="298"/>
      <c r="I227" s="295"/>
      <c r="J227" s="294"/>
      <c r="K227" s="297"/>
      <c r="L227" s="302"/>
      <c r="M227" s="291"/>
    </row>
    <row r="228" spans="1:13">
      <c r="A228" s="301" t="s">
        <v>275</v>
      </c>
      <c r="B228" s="299"/>
      <c r="C228" s="299"/>
      <c r="D228" s="299"/>
      <c r="E228" s="299"/>
      <c r="F228" s="300"/>
      <c r="G228" s="299"/>
      <c r="H228" s="298"/>
      <c r="I228" s="295"/>
      <c r="J228" s="294"/>
      <c r="K228" s="297"/>
      <c r="L228" s="412"/>
      <c r="M228" s="291"/>
    </row>
    <row r="229" spans="1:13">
      <c r="A229" s="301" t="s">
        <v>274</v>
      </c>
      <c r="B229" s="299"/>
      <c r="C229" s="299"/>
      <c r="D229" s="299"/>
      <c r="E229" s="299"/>
      <c r="F229" s="300"/>
      <c r="G229" s="299"/>
      <c r="H229" s="298"/>
      <c r="I229" s="295"/>
      <c r="J229" s="294"/>
      <c r="K229" s="297"/>
      <c r="L229" s="412"/>
      <c r="M229" s="291"/>
    </row>
    <row r="230" spans="1:13">
      <c r="A230" s="301" t="s">
        <v>273</v>
      </c>
      <c r="B230" s="299"/>
      <c r="C230" s="299"/>
      <c r="D230" s="299"/>
      <c r="E230" s="299"/>
      <c r="F230" s="300"/>
      <c r="G230" s="299"/>
      <c r="H230" s="298"/>
      <c r="I230" s="295"/>
      <c r="J230" s="294"/>
      <c r="K230" s="297"/>
      <c r="L230" s="412"/>
      <c r="M230" s="291"/>
    </row>
    <row r="231" spans="1:13">
      <c r="A231" s="301" t="s">
        <v>272</v>
      </c>
      <c r="B231" s="299"/>
      <c r="C231" s="299"/>
      <c r="D231" s="299"/>
      <c r="E231" s="299"/>
      <c r="F231" s="300"/>
      <c r="G231" s="299"/>
      <c r="H231" s="298"/>
      <c r="I231" s="295"/>
      <c r="J231" s="294"/>
      <c r="K231" s="297"/>
      <c r="L231" s="412"/>
      <c r="M231" s="291"/>
    </row>
    <row r="232" spans="1:13" ht="15.75" thickBot="1">
      <c r="A232" s="616" t="s">
        <v>271</v>
      </c>
      <c r="B232" s="617"/>
      <c r="C232" s="617"/>
      <c r="D232" s="617"/>
      <c r="E232" s="617"/>
      <c r="F232" s="617"/>
      <c r="G232" s="617"/>
      <c r="H232" s="618"/>
      <c r="I232" s="295"/>
      <c r="J232" s="294"/>
      <c r="K232" s="293"/>
      <c r="L232" s="292"/>
      <c r="M232" s="291"/>
    </row>
    <row r="233" spans="1:13">
      <c r="A233" s="290" t="s">
        <v>270</v>
      </c>
      <c r="B233" s="289"/>
      <c r="C233" s="289"/>
      <c r="D233" s="289"/>
      <c r="E233" s="289"/>
      <c r="F233" s="289"/>
      <c r="G233" s="289"/>
      <c r="H233" s="289"/>
      <c r="I233" s="621" t="s">
        <v>55</v>
      </c>
      <c r="J233" s="622"/>
      <c r="K233" s="288"/>
      <c r="L233" s="287"/>
      <c r="M233" s="286"/>
    </row>
    <row r="234" spans="1:13" ht="15.75" thickBot="1">
      <c r="A234" s="285" t="s">
        <v>269</v>
      </c>
      <c r="B234" s="284"/>
      <c r="C234" s="284"/>
      <c r="D234" s="284"/>
      <c r="E234" s="284"/>
      <c r="F234" s="284"/>
      <c r="G234" s="284"/>
      <c r="H234" s="284"/>
      <c r="I234" s="283"/>
      <c r="J234" s="282"/>
      <c r="K234" s="281"/>
      <c r="L234" s="280"/>
      <c r="M234" s="279"/>
    </row>
    <row r="235" spans="1:13" ht="15.75" thickBot="1">
      <c r="A235" s="603" t="s">
        <v>355</v>
      </c>
      <c r="B235" s="604"/>
      <c r="C235" s="604"/>
      <c r="D235" s="604"/>
      <c r="E235" s="604"/>
      <c r="F235" s="604"/>
      <c r="G235" s="604"/>
      <c r="H235" s="657"/>
      <c r="I235" s="658" t="s">
        <v>32</v>
      </c>
      <c r="J235" s="659"/>
      <c r="K235" s="660">
        <v>1.52</v>
      </c>
      <c r="L235" s="661"/>
      <c r="M235" s="276">
        <f>K235*12*I166</f>
        <v>3680.8320000000008</v>
      </c>
    </row>
    <row r="236" spans="1:13" ht="15.75" thickBot="1">
      <c r="A236" s="409" t="s">
        <v>354</v>
      </c>
      <c r="B236" s="410"/>
      <c r="C236" s="410"/>
      <c r="D236" s="410"/>
      <c r="E236" s="410"/>
      <c r="F236" s="410"/>
      <c r="G236" s="410"/>
      <c r="H236" s="410"/>
      <c r="I236" s="413"/>
      <c r="J236" s="383"/>
      <c r="K236" s="660"/>
      <c r="L236" s="661"/>
      <c r="M236" s="276"/>
    </row>
    <row r="237" spans="1:13" ht="15.75" thickBot="1">
      <c r="A237" s="652" t="s">
        <v>268</v>
      </c>
      <c r="B237" s="653"/>
      <c r="C237" s="653"/>
      <c r="D237" s="653"/>
      <c r="E237" s="653"/>
      <c r="F237" s="653"/>
      <c r="G237" s="653"/>
      <c r="H237" s="653"/>
      <c r="I237" s="278"/>
      <c r="J237" s="277"/>
      <c r="K237" s="610">
        <f>K167+K177+K192+K221+K235+K236</f>
        <v>59.33</v>
      </c>
      <c r="L237" s="611"/>
      <c r="M237" s="276">
        <f>M167+M177+M192+M221+M235+M236</f>
        <v>143673.52800000002</v>
      </c>
    </row>
    <row r="239" spans="1:13" ht="15.75">
      <c r="A239" s="601" t="s">
        <v>0</v>
      </c>
      <c r="B239" s="601"/>
      <c r="C239" s="601"/>
      <c r="D239" s="601"/>
      <c r="E239" s="601"/>
      <c r="F239" s="601"/>
      <c r="G239" s="601"/>
      <c r="H239" s="601"/>
      <c r="I239" s="601"/>
      <c r="J239" s="601"/>
      <c r="K239" s="601"/>
      <c r="L239" s="601"/>
      <c r="M239" s="327"/>
    </row>
    <row r="240" spans="1:13" ht="15.75">
      <c r="A240" s="600" t="s">
        <v>353</v>
      </c>
      <c r="B240" s="600"/>
      <c r="C240" s="600"/>
      <c r="D240" s="600"/>
      <c r="E240" s="600"/>
      <c r="F240" s="600"/>
      <c r="G240" s="600"/>
      <c r="H240" s="600"/>
      <c r="I240" s="600"/>
      <c r="J240" s="600"/>
      <c r="K240" s="600"/>
      <c r="L240" s="600"/>
      <c r="M240" s="327"/>
    </row>
    <row r="241" spans="1:13" ht="15.75">
      <c r="A241" s="370"/>
      <c r="B241" s="370"/>
      <c r="C241" s="370"/>
      <c r="D241" s="370"/>
      <c r="E241" s="370"/>
      <c r="F241" s="370" t="s">
        <v>513</v>
      </c>
      <c r="G241" s="370"/>
      <c r="H241" s="370"/>
      <c r="I241" s="370"/>
      <c r="J241" s="370"/>
      <c r="K241" s="370"/>
      <c r="L241" s="370"/>
      <c r="M241" s="327"/>
    </row>
    <row r="242" spans="1:13">
      <c r="A242" s="329"/>
      <c r="B242" s="328"/>
      <c r="C242" s="602" t="s">
        <v>351</v>
      </c>
      <c r="D242" s="602"/>
      <c r="E242" s="602"/>
      <c r="F242" s="328"/>
      <c r="G242" s="328"/>
      <c r="H242" s="368"/>
      <c r="I242" s="590" t="s">
        <v>3</v>
      </c>
      <c r="J242" s="591"/>
      <c r="K242" s="592" t="s">
        <v>4</v>
      </c>
      <c r="L242" s="593"/>
      <c r="M242" s="382"/>
    </row>
    <row r="243" spans="1:13">
      <c r="A243" s="381"/>
      <c r="B243" s="355"/>
      <c r="C243" s="355"/>
      <c r="D243" s="355"/>
      <c r="E243" s="355"/>
      <c r="F243" s="355"/>
      <c r="G243" s="355"/>
      <c r="H243" s="356"/>
      <c r="I243" s="295"/>
      <c r="J243" s="294"/>
      <c r="K243" s="594" t="s">
        <v>5</v>
      </c>
      <c r="L243" s="595"/>
      <c r="M243" s="380" t="s">
        <v>6</v>
      </c>
    </row>
    <row r="244" spans="1:13">
      <c r="A244" s="381"/>
      <c r="B244" s="355"/>
      <c r="C244" s="355"/>
      <c r="D244" s="355"/>
      <c r="E244" s="355"/>
      <c r="F244" s="355"/>
      <c r="G244" s="355"/>
      <c r="H244" s="356"/>
      <c r="I244" s="598" t="s">
        <v>7</v>
      </c>
      <c r="J244" s="599"/>
      <c r="K244" s="623" t="s">
        <v>8</v>
      </c>
      <c r="L244" s="624"/>
      <c r="M244" s="380" t="s">
        <v>9</v>
      </c>
    </row>
    <row r="245" spans="1:13" ht="16.5" thickBot="1">
      <c r="A245" s="379"/>
      <c r="B245" s="351"/>
      <c r="C245" s="351"/>
      <c r="D245" s="351"/>
      <c r="E245" s="351"/>
      <c r="F245" s="351"/>
      <c r="G245" s="351"/>
      <c r="H245" s="350"/>
      <c r="I245" s="631">
        <v>201.8</v>
      </c>
      <c r="J245" s="632"/>
      <c r="K245" s="633"/>
      <c r="L245" s="634"/>
      <c r="M245" s="378"/>
    </row>
    <row r="246" spans="1:13">
      <c r="A246" s="367" t="s">
        <v>350</v>
      </c>
      <c r="B246" s="344"/>
      <c r="C246" s="344"/>
      <c r="D246" s="344"/>
      <c r="E246" s="344"/>
      <c r="F246" s="344"/>
      <c r="G246" s="344"/>
      <c r="H246" s="377"/>
      <c r="I246" s="341"/>
      <c r="J246" s="340"/>
      <c r="K246" s="635">
        <f>K249+K252</f>
        <v>6.46</v>
      </c>
      <c r="L246" s="628"/>
      <c r="M246" s="286">
        <f>K246*12*I245</f>
        <v>15643.536</v>
      </c>
    </row>
    <row r="247" spans="1:13">
      <c r="A247" s="376" t="s">
        <v>349</v>
      </c>
      <c r="B247" s="375"/>
      <c r="C247" s="375"/>
      <c r="D247" s="375"/>
      <c r="E247" s="375"/>
      <c r="F247" s="375"/>
      <c r="G247" s="375"/>
      <c r="H247" s="374"/>
      <c r="I247" s="295"/>
      <c r="J247" s="294"/>
      <c r="K247" s="293"/>
      <c r="L247" s="292"/>
      <c r="M247" s="373"/>
    </row>
    <row r="248" spans="1:13" ht="15.75" thickBot="1">
      <c r="A248" s="363" t="s">
        <v>348</v>
      </c>
      <c r="B248" s="372"/>
      <c r="C248" s="372"/>
      <c r="D248" s="372"/>
      <c r="E248" s="372"/>
      <c r="F248" s="372"/>
      <c r="G248" s="372"/>
      <c r="H248" s="371"/>
      <c r="I248" s="336"/>
      <c r="J248" s="282"/>
      <c r="K248" s="281"/>
      <c r="L248" s="280"/>
      <c r="M248" s="279"/>
    </row>
    <row r="249" spans="1:13">
      <c r="A249" s="323" t="s">
        <v>347</v>
      </c>
      <c r="B249" s="331"/>
      <c r="C249" s="331"/>
      <c r="D249" s="331"/>
      <c r="E249" s="331"/>
      <c r="F249" s="331"/>
      <c r="G249" s="331"/>
      <c r="H249" s="357"/>
      <c r="I249" s="596" t="s">
        <v>19</v>
      </c>
      <c r="J249" s="597"/>
      <c r="K249" s="629">
        <v>3.87</v>
      </c>
      <c r="L249" s="630"/>
      <c r="M249" s="291">
        <f>K249*12*I245</f>
        <v>9371.5920000000006</v>
      </c>
    </row>
    <row r="250" spans="1:13">
      <c r="A250" s="301" t="s">
        <v>338</v>
      </c>
      <c r="B250" s="355"/>
      <c r="C250" s="355"/>
      <c r="D250" s="355"/>
      <c r="E250" s="355"/>
      <c r="F250" s="355"/>
      <c r="G250" s="355"/>
      <c r="H250" s="356"/>
      <c r="I250" s="598" t="s">
        <v>328</v>
      </c>
      <c r="J250" s="599"/>
      <c r="K250" s="327"/>
      <c r="L250" s="292"/>
      <c r="M250" s="291"/>
    </row>
    <row r="251" spans="1:13">
      <c r="A251" s="323" t="s">
        <v>337</v>
      </c>
      <c r="B251" s="331"/>
      <c r="C251" s="331"/>
      <c r="D251" s="331"/>
      <c r="E251" s="331"/>
      <c r="F251" s="331"/>
      <c r="G251" s="331"/>
      <c r="H251" s="357"/>
      <c r="I251" s="596"/>
      <c r="J251" s="597"/>
      <c r="K251" s="327"/>
      <c r="L251" s="292"/>
      <c r="M251" s="291"/>
    </row>
    <row r="252" spans="1:13">
      <c r="A252" s="323" t="s">
        <v>346</v>
      </c>
      <c r="B252" s="331"/>
      <c r="C252" s="331"/>
      <c r="D252" s="331"/>
      <c r="E252" s="331"/>
      <c r="F252" s="331"/>
      <c r="G252" s="331"/>
      <c r="H252" s="357"/>
      <c r="I252" s="608" t="s">
        <v>35</v>
      </c>
      <c r="J252" s="609"/>
      <c r="K252" s="625">
        <v>2.59</v>
      </c>
      <c r="L252" s="626"/>
      <c r="M252" s="291">
        <f>K252*12*I245</f>
        <v>6271.9440000000004</v>
      </c>
    </row>
    <row r="253" spans="1:13" ht="15.75">
      <c r="A253" s="320" t="s">
        <v>345</v>
      </c>
      <c r="B253" s="354"/>
      <c r="C253" s="354"/>
      <c r="D253" s="354"/>
      <c r="E253" s="354"/>
      <c r="F253" s="354"/>
      <c r="G253" s="354"/>
      <c r="H253" s="353"/>
      <c r="I253" s="598" t="s">
        <v>328</v>
      </c>
      <c r="J253" s="599"/>
      <c r="K253" s="370"/>
      <c r="L253" s="369"/>
      <c r="M253" s="291"/>
    </row>
    <row r="254" spans="1:13">
      <c r="A254" s="313" t="s">
        <v>344</v>
      </c>
      <c r="B254" s="328"/>
      <c r="C254" s="328"/>
      <c r="D254" s="328"/>
      <c r="E254" s="328"/>
      <c r="F254" s="328"/>
      <c r="G254" s="328"/>
      <c r="H254" s="368"/>
      <c r="I254" s="598"/>
      <c r="J254" s="599"/>
      <c r="K254" s="352"/>
      <c r="L254" s="292"/>
      <c r="M254" s="291"/>
    </row>
    <row r="255" spans="1:13" ht="15.75" thickBot="1">
      <c r="A255" s="323" t="s">
        <v>343</v>
      </c>
      <c r="B255" s="322"/>
      <c r="C255" s="322"/>
      <c r="D255" s="322"/>
      <c r="E255" s="322"/>
      <c r="F255" s="322"/>
      <c r="G255" s="322"/>
      <c r="H255" s="321"/>
      <c r="I255" s="334"/>
      <c r="J255" s="333"/>
      <c r="K255" s="636"/>
      <c r="L255" s="637"/>
      <c r="M255" s="291"/>
    </row>
    <row r="256" spans="1:13">
      <c r="A256" s="367" t="s">
        <v>342</v>
      </c>
      <c r="B256" s="366"/>
      <c r="C256" s="366"/>
      <c r="D256" s="366"/>
      <c r="E256" s="366"/>
      <c r="F256" s="366"/>
      <c r="G256" s="366"/>
      <c r="H256" s="365"/>
      <c r="I256" s="341"/>
      <c r="J256" s="364"/>
      <c r="K256" s="627">
        <f>K258+K263+K266</f>
        <v>5.29</v>
      </c>
      <c r="L256" s="628"/>
      <c r="M256" s="286">
        <f>K256*12*I245</f>
        <v>12810.264000000001</v>
      </c>
    </row>
    <row r="257" spans="1:13" ht="15.75" thickBot="1">
      <c r="A257" s="363" t="s">
        <v>341</v>
      </c>
      <c r="B257" s="362"/>
      <c r="C257" s="362"/>
      <c r="D257" s="362"/>
      <c r="E257" s="362"/>
      <c r="F257" s="362"/>
      <c r="G257" s="362"/>
      <c r="H257" s="361"/>
      <c r="I257" s="336"/>
      <c r="J257" s="360"/>
      <c r="K257" s="281"/>
      <c r="L257" s="280"/>
      <c r="M257" s="279"/>
    </row>
    <row r="258" spans="1:13">
      <c r="A258" s="301" t="s">
        <v>340</v>
      </c>
      <c r="B258" s="300"/>
      <c r="C258" s="300"/>
      <c r="D258" s="300"/>
      <c r="E258" s="300"/>
      <c r="F258" s="300"/>
      <c r="G258" s="300"/>
      <c r="H258" s="298"/>
      <c r="I258" s="598" t="s">
        <v>19</v>
      </c>
      <c r="J258" s="599"/>
      <c r="K258" s="629">
        <v>2.65</v>
      </c>
      <c r="L258" s="630"/>
      <c r="M258" s="291">
        <f>K258*12*I245</f>
        <v>6417.24</v>
      </c>
    </row>
    <row r="259" spans="1:13">
      <c r="A259" s="323" t="s">
        <v>339</v>
      </c>
      <c r="B259" s="322"/>
      <c r="C259" s="322"/>
      <c r="D259" s="322"/>
      <c r="E259" s="322"/>
      <c r="F259" s="322"/>
      <c r="G259" s="322"/>
      <c r="H259" s="321"/>
      <c r="I259" s="407"/>
      <c r="J259" s="408"/>
      <c r="K259" s="327"/>
      <c r="L259" s="292"/>
      <c r="M259" s="291"/>
    </row>
    <row r="260" spans="1:13">
      <c r="A260" s="301" t="s">
        <v>338</v>
      </c>
      <c r="B260" s="355"/>
      <c r="C260" s="355"/>
      <c r="D260" s="355"/>
      <c r="E260" s="355"/>
      <c r="F260" s="355"/>
      <c r="G260" s="355"/>
      <c r="H260" s="356"/>
      <c r="I260" s="598" t="s">
        <v>328</v>
      </c>
      <c r="J260" s="599"/>
      <c r="K260" s="327"/>
      <c r="L260" s="292"/>
      <c r="M260" s="291"/>
    </row>
    <row r="261" spans="1:13">
      <c r="A261" s="323" t="s">
        <v>337</v>
      </c>
      <c r="B261" s="331"/>
      <c r="C261" s="331"/>
      <c r="D261" s="331"/>
      <c r="E261" s="331"/>
      <c r="F261" s="331"/>
      <c r="G261" s="331"/>
      <c r="H261" s="357"/>
      <c r="I261" s="596"/>
      <c r="J261" s="597"/>
      <c r="K261" s="327"/>
      <c r="L261" s="292"/>
      <c r="M261" s="291"/>
    </row>
    <row r="262" spans="1:13">
      <c r="A262" s="320" t="s">
        <v>336</v>
      </c>
      <c r="B262" s="354"/>
      <c r="C262" s="353"/>
      <c r="D262" s="355"/>
      <c r="E262" s="355"/>
      <c r="F262" s="355"/>
      <c r="G262" s="355"/>
      <c r="H262" s="356"/>
      <c r="I262" s="598" t="s">
        <v>328</v>
      </c>
      <c r="J262" s="599"/>
      <c r="K262" s="327"/>
      <c r="L262" s="292"/>
      <c r="M262" s="291"/>
    </row>
    <row r="263" spans="1:13">
      <c r="A263" s="301" t="s">
        <v>335</v>
      </c>
      <c r="B263" s="355"/>
      <c r="C263" s="355"/>
      <c r="D263" s="354"/>
      <c r="E263" s="354"/>
      <c r="F263" s="354"/>
      <c r="G263" s="354"/>
      <c r="H263" s="353"/>
      <c r="I263" s="608" t="s">
        <v>35</v>
      </c>
      <c r="J263" s="609"/>
      <c r="K263" s="625">
        <v>1.17</v>
      </c>
      <c r="L263" s="626"/>
      <c r="M263" s="291">
        <f>K263*12*I245</f>
        <v>2833.2719999999999</v>
      </c>
    </row>
    <row r="264" spans="1:13">
      <c r="A264" s="313" t="s">
        <v>334</v>
      </c>
      <c r="B264" s="312"/>
      <c r="C264" s="312"/>
      <c r="D264" s="312"/>
      <c r="E264" s="312"/>
      <c r="F264" s="312"/>
      <c r="G264" s="312"/>
      <c r="H264" s="311"/>
      <c r="I264" s="590" t="s">
        <v>333</v>
      </c>
      <c r="J264" s="591"/>
      <c r="K264" s="327"/>
      <c r="L264" s="292"/>
      <c r="M264" s="291"/>
    </row>
    <row r="265" spans="1:13">
      <c r="A265" s="323"/>
      <c r="B265" s="322"/>
      <c r="C265" s="322"/>
      <c r="D265" s="322"/>
      <c r="E265" s="322"/>
      <c r="F265" s="322"/>
      <c r="G265" s="322"/>
      <c r="H265" s="321"/>
      <c r="I265" s="334" t="s">
        <v>332</v>
      </c>
      <c r="J265" s="333"/>
      <c r="K265" s="352"/>
      <c r="L265" s="292"/>
      <c r="M265" s="291"/>
    </row>
    <row r="266" spans="1:13">
      <c r="A266" s="313" t="s">
        <v>331</v>
      </c>
      <c r="B266" s="312"/>
      <c r="C266" s="312"/>
      <c r="D266" s="312"/>
      <c r="E266" s="312"/>
      <c r="F266" s="312"/>
      <c r="G266" s="312"/>
      <c r="H266" s="311"/>
      <c r="I266" s="590" t="s">
        <v>35</v>
      </c>
      <c r="J266" s="591"/>
      <c r="K266" s="625">
        <v>1.47</v>
      </c>
      <c r="L266" s="626"/>
      <c r="M266" s="291">
        <f>K266*12*I245</f>
        <v>3559.7520000000004</v>
      </c>
    </row>
    <row r="267" spans="1:13">
      <c r="A267" s="323" t="s">
        <v>330</v>
      </c>
      <c r="B267" s="322"/>
      <c r="C267" s="322"/>
      <c r="D267" s="322"/>
      <c r="E267" s="322"/>
      <c r="F267" s="322"/>
      <c r="G267" s="322"/>
      <c r="H267" s="321"/>
      <c r="I267" s="334"/>
      <c r="J267" s="333"/>
      <c r="K267" s="327"/>
      <c r="L267" s="292"/>
      <c r="M267" s="291"/>
    </row>
    <row r="268" spans="1:13">
      <c r="A268" s="313" t="s">
        <v>329</v>
      </c>
      <c r="B268" s="312"/>
      <c r="C268" s="312"/>
      <c r="D268" s="312"/>
      <c r="E268" s="312"/>
      <c r="F268" s="312"/>
      <c r="G268" s="312"/>
      <c r="H268" s="311"/>
      <c r="I268" s="598" t="s">
        <v>328</v>
      </c>
      <c r="J268" s="599"/>
      <c r="K268" s="327"/>
      <c r="L268" s="292"/>
      <c r="M268" s="291"/>
    </row>
    <row r="269" spans="1:13">
      <c r="A269" s="313" t="s">
        <v>327</v>
      </c>
      <c r="B269" s="312"/>
      <c r="C269" s="312"/>
      <c r="D269" s="312"/>
      <c r="E269" s="312"/>
      <c r="F269" s="312"/>
      <c r="G269" s="312"/>
      <c r="H269" s="311"/>
      <c r="I269" s="590" t="s">
        <v>326</v>
      </c>
      <c r="J269" s="591"/>
      <c r="K269" s="351"/>
      <c r="L269" s="350"/>
      <c r="M269" s="349"/>
    </row>
    <row r="270" spans="1:13" ht="15.75" thickBot="1">
      <c r="A270" s="323"/>
      <c r="B270" s="322"/>
      <c r="C270" s="322"/>
      <c r="D270" s="322"/>
      <c r="E270" s="322"/>
      <c r="F270" s="322"/>
      <c r="G270" s="322"/>
      <c r="H270" s="321"/>
      <c r="I270" s="606" t="s">
        <v>325</v>
      </c>
      <c r="J270" s="607"/>
      <c r="K270" s="348"/>
      <c r="L270" s="347"/>
      <c r="M270" s="346"/>
    </row>
    <row r="271" spans="1:13">
      <c r="A271" s="345" t="s">
        <v>324</v>
      </c>
      <c r="B271" s="344"/>
      <c r="C271" s="344"/>
      <c r="D271" s="344"/>
      <c r="E271" s="344"/>
      <c r="F271" s="344"/>
      <c r="G271" s="343"/>
      <c r="H271" s="342"/>
      <c r="I271" s="341"/>
      <c r="J271" s="340"/>
      <c r="K271" s="648">
        <f>K273+K280+K288+K292+K293+K297</f>
        <v>42.94</v>
      </c>
      <c r="L271" s="628"/>
      <c r="M271" s="286">
        <f>M273+M280+M288+M292+M293+M297</f>
        <v>103983.50400000002</v>
      </c>
    </row>
    <row r="272" spans="1:13" ht="15.75" thickBot="1">
      <c r="A272" s="339"/>
      <c r="B272" s="338"/>
      <c r="C272" s="338"/>
      <c r="D272" s="338"/>
      <c r="E272" s="338"/>
      <c r="F272" s="338"/>
      <c r="G272" s="338"/>
      <c r="H272" s="337"/>
      <c r="I272" s="336"/>
      <c r="J272" s="282"/>
      <c r="K272" s="281"/>
      <c r="L272" s="280"/>
      <c r="M272" s="279"/>
    </row>
    <row r="273" spans="1:13" ht="15.75" thickBot="1">
      <c r="A273" s="603" t="s">
        <v>323</v>
      </c>
      <c r="B273" s="604"/>
      <c r="C273" s="604"/>
      <c r="D273" s="604"/>
      <c r="E273" s="604"/>
      <c r="F273" s="604"/>
      <c r="G273" s="604"/>
      <c r="H273" s="605"/>
      <c r="I273" s="305"/>
      <c r="J273" s="304"/>
      <c r="K273" s="646">
        <f>K274+K275+K276+K278+K279</f>
        <v>7.4</v>
      </c>
      <c r="L273" s="647"/>
      <c r="M273" s="303">
        <f>K273*12*I245</f>
        <v>17919.840000000004</v>
      </c>
    </row>
    <row r="274" spans="1:13">
      <c r="A274" s="323" t="s">
        <v>322</v>
      </c>
      <c r="B274" s="322"/>
      <c r="C274" s="322"/>
      <c r="D274" s="322"/>
      <c r="E274" s="322"/>
      <c r="F274" s="322"/>
      <c r="G274" s="322"/>
      <c r="H274" s="321"/>
      <c r="I274" s="596" t="s">
        <v>321</v>
      </c>
      <c r="J274" s="597"/>
      <c r="K274" s="629">
        <v>2</v>
      </c>
      <c r="L274" s="630"/>
      <c r="M274" s="291">
        <f>K274*12*I245</f>
        <v>4843.2000000000007</v>
      </c>
    </row>
    <row r="275" spans="1:13">
      <c r="A275" s="320" t="s">
        <v>320</v>
      </c>
      <c r="B275" s="319"/>
      <c r="C275" s="319"/>
      <c r="D275" s="319"/>
      <c r="E275" s="319"/>
      <c r="F275" s="319"/>
      <c r="G275" s="319"/>
      <c r="H275" s="318"/>
      <c r="I275" s="596" t="s">
        <v>57</v>
      </c>
      <c r="J275" s="597"/>
      <c r="K275" s="625">
        <v>4.7</v>
      </c>
      <c r="L275" s="626"/>
      <c r="M275" s="291">
        <f>K275*12*I245</f>
        <v>11381.520000000002</v>
      </c>
    </row>
    <row r="276" spans="1:13">
      <c r="A276" s="313" t="s">
        <v>319</v>
      </c>
      <c r="B276" s="312"/>
      <c r="C276" s="312"/>
      <c r="D276" s="312"/>
      <c r="E276" s="312"/>
      <c r="F276" s="312"/>
      <c r="G276" s="312"/>
      <c r="H276" s="311"/>
      <c r="I276" s="596" t="s">
        <v>35</v>
      </c>
      <c r="J276" s="597"/>
      <c r="K276" s="625">
        <v>0.54</v>
      </c>
      <c r="L276" s="626"/>
      <c r="M276" s="291">
        <f>K276*12*I245</f>
        <v>1307.6640000000002</v>
      </c>
    </row>
    <row r="277" spans="1:13">
      <c r="A277" s="335" t="s">
        <v>318</v>
      </c>
      <c r="B277" s="331"/>
      <c r="C277" s="331"/>
      <c r="D277" s="331"/>
      <c r="E277" s="322"/>
      <c r="F277" s="322"/>
      <c r="G277" s="322"/>
      <c r="H277" s="321"/>
      <c r="I277" s="334"/>
      <c r="J277" s="333"/>
      <c r="K277" s="293"/>
      <c r="L277" s="292"/>
      <c r="M277" s="291"/>
    </row>
    <row r="278" spans="1:13">
      <c r="A278" s="320" t="s">
        <v>317</v>
      </c>
      <c r="B278" s="319"/>
      <c r="C278" s="319"/>
      <c r="D278" s="319"/>
      <c r="E278" s="319"/>
      <c r="F278" s="319"/>
      <c r="G278" s="319"/>
      <c r="H278" s="318"/>
      <c r="I278" s="608" t="s">
        <v>19</v>
      </c>
      <c r="J278" s="609"/>
      <c r="K278" s="625">
        <v>0.16</v>
      </c>
      <c r="L278" s="626"/>
      <c r="M278" s="291">
        <f>K278*12*I245</f>
        <v>387.45600000000002</v>
      </c>
    </row>
    <row r="279" spans="1:13" ht="15.75" thickBot="1">
      <c r="A279" s="313" t="s">
        <v>316</v>
      </c>
      <c r="B279" s="312"/>
      <c r="C279" s="312"/>
      <c r="D279" s="312"/>
      <c r="E279" s="312"/>
      <c r="F279" s="312"/>
      <c r="G279" s="312"/>
      <c r="H279" s="311"/>
      <c r="I279" s="614" t="s">
        <v>19</v>
      </c>
      <c r="J279" s="615"/>
      <c r="K279" s="650"/>
      <c r="L279" s="651"/>
      <c r="M279" s="291">
        <f>K279*12*I245</f>
        <v>0</v>
      </c>
    </row>
    <row r="280" spans="1:13" ht="15.75" thickBot="1">
      <c r="A280" s="654" t="s">
        <v>315</v>
      </c>
      <c r="B280" s="655"/>
      <c r="C280" s="655"/>
      <c r="D280" s="655"/>
      <c r="E280" s="655"/>
      <c r="F280" s="655"/>
      <c r="G280" s="655"/>
      <c r="H280" s="656"/>
      <c r="I280" s="305"/>
      <c r="J280" s="304"/>
      <c r="K280" s="642">
        <f>K281+K282+K284+K285+K286+K287</f>
        <v>1.94</v>
      </c>
      <c r="L280" s="647"/>
      <c r="M280" s="303">
        <f>K280*12*I245</f>
        <v>4697.9040000000005</v>
      </c>
    </row>
    <row r="281" spans="1:13">
      <c r="A281" s="332" t="s">
        <v>314</v>
      </c>
      <c r="B281" s="331"/>
      <c r="C281" s="331"/>
      <c r="D281" s="331"/>
      <c r="E281" s="331"/>
      <c r="F281" s="322"/>
      <c r="G281" s="322"/>
      <c r="H281" s="321"/>
      <c r="I281" s="330"/>
      <c r="J281" s="294"/>
      <c r="K281" s="629">
        <v>0.11</v>
      </c>
      <c r="L281" s="630"/>
      <c r="M281" s="291">
        <f>K281*12*I245</f>
        <v>266.37600000000003</v>
      </c>
    </row>
    <row r="282" spans="1:13">
      <c r="A282" s="329" t="s">
        <v>313</v>
      </c>
      <c r="B282" s="328"/>
      <c r="C282" s="328"/>
      <c r="D282" s="328"/>
      <c r="E282" s="328"/>
      <c r="F282" s="312"/>
      <c r="G282" s="312"/>
      <c r="H282" s="311"/>
      <c r="I282" s="598" t="s">
        <v>312</v>
      </c>
      <c r="J282" s="599"/>
      <c r="K282" s="625">
        <v>0.93</v>
      </c>
      <c r="L282" s="626"/>
      <c r="M282" s="291">
        <f>K282*12*I245</f>
        <v>2252.0880000000002</v>
      </c>
    </row>
    <row r="283" spans="1:13">
      <c r="A283" s="323" t="s">
        <v>311</v>
      </c>
      <c r="B283" s="322"/>
      <c r="C283" s="322"/>
      <c r="D283" s="322"/>
      <c r="E283" s="322"/>
      <c r="F283" s="322"/>
      <c r="G283" s="322"/>
      <c r="H283" s="321"/>
      <c r="I283" s="596" t="s">
        <v>310</v>
      </c>
      <c r="J283" s="597"/>
      <c r="K283" s="327"/>
      <c r="L283" s="292"/>
      <c r="M283" s="291"/>
    </row>
    <row r="284" spans="1:13">
      <c r="A284" s="320" t="s">
        <v>309</v>
      </c>
      <c r="B284" s="319"/>
      <c r="C284" s="319"/>
      <c r="D284" s="319"/>
      <c r="E284" s="319"/>
      <c r="F284" s="319"/>
      <c r="G284" s="319"/>
      <c r="H284" s="318"/>
      <c r="I284" s="608" t="s">
        <v>308</v>
      </c>
      <c r="J284" s="609"/>
      <c r="K284" s="625">
        <v>0.56999999999999995</v>
      </c>
      <c r="L284" s="626"/>
      <c r="M284" s="291">
        <f>K284*12*I245</f>
        <v>1380.3120000000001</v>
      </c>
    </row>
    <row r="285" spans="1:13">
      <c r="A285" s="320" t="s">
        <v>307</v>
      </c>
      <c r="B285" s="319"/>
      <c r="C285" s="319"/>
      <c r="D285" s="319"/>
      <c r="E285" s="319"/>
      <c r="F285" s="319"/>
      <c r="G285" s="319"/>
      <c r="H285" s="318"/>
      <c r="I285" s="608" t="s">
        <v>306</v>
      </c>
      <c r="J285" s="609"/>
      <c r="K285" s="625">
        <v>0.14000000000000001</v>
      </c>
      <c r="L285" s="626"/>
      <c r="M285" s="291">
        <f>K285*12*I245</f>
        <v>339.02400000000006</v>
      </c>
    </row>
    <row r="286" spans="1:13">
      <c r="A286" s="313" t="s">
        <v>299</v>
      </c>
      <c r="B286" s="312"/>
      <c r="C286" s="312"/>
      <c r="D286" s="312"/>
      <c r="E286" s="312"/>
      <c r="F286" s="312"/>
      <c r="G286" s="312"/>
      <c r="H286" s="311"/>
      <c r="I286" s="608" t="s">
        <v>298</v>
      </c>
      <c r="J286" s="609"/>
      <c r="K286" s="636">
        <v>7.0000000000000007E-2</v>
      </c>
      <c r="L286" s="637"/>
      <c r="M286" s="291">
        <f>K286*12*I245</f>
        <v>169.51200000000003</v>
      </c>
    </row>
    <row r="287" spans="1:13" ht="15.75" thickBot="1">
      <c r="A287" s="313" t="s">
        <v>305</v>
      </c>
      <c r="B287" s="312"/>
      <c r="C287" s="312"/>
      <c r="D287" s="312"/>
      <c r="E287" s="312"/>
      <c r="F287" s="312"/>
      <c r="G287" s="312"/>
      <c r="H287" s="311"/>
      <c r="I287" s="614" t="s">
        <v>88</v>
      </c>
      <c r="J287" s="615"/>
      <c r="K287" s="638">
        <v>0.12</v>
      </c>
      <c r="L287" s="639"/>
      <c r="M287" s="326">
        <f>K287*12*I245</f>
        <v>290.59199999999998</v>
      </c>
    </row>
    <row r="288" spans="1:13" ht="15.75" thickBot="1">
      <c r="A288" s="654" t="s">
        <v>304</v>
      </c>
      <c r="B288" s="655"/>
      <c r="C288" s="655"/>
      <c r="D288" s="655"/>
      <c r="E288" s="655"/>
      <c r="F288" s="655"/>
      <c r="G288" s="655"/>
      <c r="H288" s="656"/>
      <c r="I288" s="325"/>
      <c r="J288" s="324"/>
      <c r="K288" s="649">
        <f>K289+K290+K291</f>
        <v>1.27</v>
      </c>
      <c r="L288" s="643"/>
      <c r="M288" s="303">
        <f>K288*12*I245</f>
        <v>3075.4320000000002</v>
      </c>
    </row>
    <row r="289" spans="1:13">
      <c r="A289" s="323" t="s">
        <v>303</v>
      </c>
      <c r="B289" s="322"/>
      <c r="C289" s="322"/>
      <c r="D289" s="322"/>
      <c r="E289" s="322"/>
      <c r="F289" s="322"/>
      <c r="G289" s="322"/>
      <c r="H289" s="321"/>
      <c r="I289" s="612" t="s">
        <v>302</v>
      </c>
      <c r="J289" s="613"/>
      <c r="K289" s="644">
        <v>0.61</v>
      </c>
      <c r="L289" s="645"/>
      <c r="M289" s="291">
        <f>K289*12*I245</f>
        <v>1477.1760000000002</v>
      </c>
    </row>
    <row r="290" spans="1:13">
      <c r="A290" s="320" t="s">
        <v>301</v>
      </c>
      <c r="B290" s="319"/>
      <c r="C290" s="319"/>
      <c r="D290" s="319"/>
      <c r="E290" s="319"/>
      <c r="F290" s="319"/>
      <c r="G290" s="319"/>
      <c r="H290" s="318"/>
      <c r="I290" s="317" t="s">
        <v>300</v>
      </c>
      <c r="J290" s="316"/>
      <c r="K290" s="636">
        <v>0.53</v>
      </c>
      <c r="L290" s="637"/>
      <c r="M290" s="291">
        <f>K290*12*I245</f>
        <v>1283.4480000000001</v>
      </c>
    </row>
    <row r="291" spans="1:13" ht="15.75" thickBot="1">
      <c r="A291" s="313" t="s">
        <v>299</v>
      </c>
      <c r="B291" s="312"/>
      <c r="C291" s="312"/>
      <c r="D291" s="312"/>
      <c r="E291" s="312"/>
      <c r="F291" s="312"/>
      <c r="G291" s="312"/>
      <c r="H291" s="311"/>
      <c r="I291" s="614" t="s">
        <v>298</v>
      </c>
      <c r="J291" s="615"/>
      <c r="K291" s="638">
        <v>0.13</v>
      </c>
      <c r="L291" s="639"/>
      <c r="M291" s="291">
        <f>K291*12*I245</f>
        <v>314.80800000000005</v>
      </c>
    </row>
    <row r="292" spans="1:13" ht="15.75" thickBot="1">
      <c r="A292" s="309" t="s">
        <v>297</v>
      </c>
      <c r="B292" s="308"/>
      <c r="C292" s="308"/>
      <c r="D292" s="308"/>
      <c r="E292" s="308"/>
      <c r="F292" s="308"/>
      <c r="G292" s="308"/>
      <c r="H292" s="307"/>
      <c r="I292" s="619" t="s">
        <v>296</v>
      </c>
      <c r="J292" s="620"/>
      <c r="K292" s="640">
        <v>30.57</v>
      </c>
      <c r="L292" s="641"/>
      <c r="M292" s="303">
        <f>K292*12*I245</f>
        <v>74028.312000000005</v>
      </c>
    </row>
    <row r="293" spans="1:13" ht="15.75" thickBot="1">
      <c r="A293" s="603" t="s">
        <v>295</v>
      </c>
      <c r="B293" s="604"/>
      <c r="C293" s="604"/>
      <c r="D293" s="604"/>
      <c r="E293" s="604"/>
      <c r="F293" s="604"/>
      <c r="G293" s="604"/>
      <c r="H293" s="605"/>
      <c r="I293" s="305"/>
      <c r="J293" s="304"/>
      <c r="K293" s="642">
        <v>1.68</v>
      </c>
      <c r="L293" s="643"/>
      <c r="M293" s="303">
        <f>K293*12*I245</f>
        <v>4068.2880000000005</v>
      </c>
    </row>
    <row r="294" spans="1:13">
      <c r="A294" s="301" t="s">
        <v>294</v>
      </c>
      <c r="B294" s="300"/>
      <c r="C294" s="300"/>
      <c r="D294" s="300"/>
      <c r="E294" s="300"/>
      <c r="F294" s="300"/>
      <c r="G294" s="300"/>
      <c r="H294" s="298"/>
      <c r="I294" s="621" t="s">
        <v>293</v>
      </c>
      <c r="J294" s="622"/>
      <c r="K294" s="297"/>
      <c r="L294" s="412"/>
      <c r="M294" s="291"/>
    </row>
    <row r="295" spans="1:13">
      <c r="A295" s="301" t="s">
        <v>292</v>
      </c>
      <c r="B295" s="300"/>
      <c r="C295" s="300"/>
      <c r="D295" s="300"/>
      <c r="E295" s="300"/>
      <c r="F295" s="300"/>
      <c r="G295" s="300"/>
      <c r="H295" s="298"/>
      <c r="I295" s="295"/>
      <c r="J295" s="294"/>
      <c r="K295" s="297"/>
      <c r="L295" s="412"/>
      <c r="M295" s="291"/>
    </row>
    <row r="296" spans="1:13" ht="15.75" thickBot="1">
      <c r="A296" s="301" t="s">
        <v>291</v>
      </c>
      <c r="B296" s="300"/>
      <c r="C296" s="300"/>
      <c r="D296" s="300"/>
      <c r="E296" s="300"/>
      <c r="F296" s="300"/>
      <c r="G296" s="300"/>
      <c r="H296" s="298"/>
      <c r="I296" s="310"/>
      <c r="J296" s="294"/>
      <c r="K296" s="297"/>
      <c r="L296" s="412"/>
      <c r="M296" s="291"/>
    </row>
    <row r="297" spans="1:13" ht="15.75" thickBot="1">
      <c r="A297" s="309" t="s">
        <v>290</v>
      </c>
      <c r="B297" s="308"/>
      <c r="C297" s="308"/>
      <c r="D297" s="308"/>
      <c r="E297" s="308"/>
      <c r="F297" s="308"/>
      <c r="G297" s="308"/>
      <c r="H297" s="307"/>
      <c r="I297" s="305"/>
      <c r="J297" s="304"/>
      <c r="K297" s="642">
        <v>0.08</v>
      </c>
      <c r="L297" s="643"/>
      <c r="M297" s="303">
        <f>K297*12*I245</f>
        <v>193.72800000000001</v>
      </c>
    </row>
    <row r="298" spans="1:13">
      <c r="A298" s="301" t="s">
        <v>289</v>
      </c>
      <c r="B298" s="300"/>
      <c r="C298" s="300"/>
      <c r="D298" s="300"/>
      <c r="E298" s="300"/>
      <c r="F298" s="300"/>
      <c r="G298" s="300"/>
      <c r="H298" s="298"/>
      <c r="I298" s="621" t="s">
        <v>19</v>
      </c>
      <c r="J298" s="622"/>
      <c r="K298" s="411"/>
      <c r="L298" s="412"/>
      <c r="M298" s="291"/>
    </row>
    <row r="299" spans="1:13" ht="15.75" thickBot="1">
      <c r="A299" s="301" t="s">
        <v>288</v>
      </c>
      <c r="B299" s="300"/>
      <c r="C299" s="300"/>
      <c r="D299" s="300"/>
      <c r="E299" s="300"/>
      <c r="F299" s="300"/>
      <c r="G299" s="300"/>
      <c r="H299" s="298"/>
      <c r="I299" s="295"/>
      <c r="J299" s="294"/>
      <c r="K299" s="411"/>
      <c r="L299" s="412"/>
      <c r="M299" s="291"/>
    </row>
    <row r="300" spans="1:13" ht="15.75" thickBot="1">
      <c r="A300" s="603" t="s">
        <v>287</v>
      </c>
      <c r="B300" s="604"/>
      <c r="C300" s="604"/>
      <c r="D300" s="604"/>
      <c r="E300" s="604"/>
      <c r="F300" s="604"/>
      <c r="G300" s="604"/>
      <c r="H300" s="605"/>
      <c r="I300" s="305"/>
      <c r="J300" s="304"/>
      <c r="K300" s="642">
        <v>6.19</v>
      </c>
      <c r="L300" s="643"/>
      <c r="M300" s="303">
        <f>K300*12*I245</f>
        <v>14989.704000000002</v>
      </c>
    </row>
    <row r="301" spans="1:13">
      <c r="A301" s="301" t="s">
        <v>286</v>
      </c>
      <c r="B301" s="299"/>
      <c r="C301" s="299"/>
      <c r="D301" s="299"/>
      <c r="E301" s="299"/>
      <c r="F301" s="300"/>
      <c r="G301" s="299"/>
      <c r="H301" s="298"/>
      <c r="I301" s="598" t="s">
        <v>285</v>
      </c>
      <c r="J301" s="599"/>
      <c r="K301" s="297"/>
      <c r="L301" s="412"/>
      <c r="M301" s="291"/>
    </row>
    <row r="302" spans="1:13">
      <c r="A302" s="301" t="s">
        <v>284</v>
      </c>
      <c r="B302" s="299"/>
      <c r="C302" s="299"/>
      <c r="D302" s="299"/>
      <c r="E302" s="299"/>
      <c r="F302" s="300"/>
      <c r="G302" s="299"/>
      <c r="H302" s="298"/>
      <c r="I302" s="598" t="s">
        <v>283</v>
      </c>
      <c r="J302" s="599"/>
      <c r="K302" s="297"/>
      <c r="L302" s="412"/>
      <c r="M302" s="291"/>
    </row>
    <row r="303" spans="1:13">
      <c r="A303" s="301" t="s">
        <v>282</v>
      </c>
      <c r="B303" s="299"/>
      <c r="C303" s="299"/>
      <c r="D303" s="299"/>
      <c r="E303" s="299"/>
      <c r="F303" s="300"/>
      <c r="G303" s="299"/>
      <c r="H303" s="298"/>
      <c r="I303" s="598" t="s">
        <v>281</v>
      </c>
      <c r="J303" s="599"/>
      <c r="K303" s="297"/>
      <c r="L303" s="412"/>
      <c r="M303" s="291"/>
    </row>
    <row r="304" spans="1:13">
      <c r="A304" s="301" t="s">
        <v>280</v>
      </c>
      <c r="B304" s="299"/>
      <c r="C304" s="299"/>
      <c r="D304" s="299"/>
      <c r="E304" s="299"/>
      <c r="F304" s="300"/>
      <c r="G304" s="299"/>
      <c r="H304" s="298"/>
      <c r="I304" s="598" t="s">
        <v>279</v>
      </c>
      <c r="J304" s="599"/>
      <c r="K304" s="297"/>
      <c r="L304" s="412"/>
      <c r="M304" s="291"/>
    </row>
    <row r="305" spans="1:13">
      <c r="A305" s="301" t="s">
        <v>278</v>
      </c>
      <c r="B305" s="299"/>
      <c r="C305" s="299"/>
      <c r="D305" s="299"/>
      <c r="E305" s="299"/>
      <c r="F305" s="300"/>
      <c r="G305" s="299"/>
      <c r="H305" s="298"/>
      <c r="I305" s="598" t="s">
        <v>277</v>
      </c>
      <c r="J305" s="599"/>
      <c r="K305" s="297"/>
      <c r="L305" s="412"/>
      <c r="M305" s="291"/>
    </row>
    <row r="306" spans="1:13">
      <c r="A306" s="301" t="s">
        <v>276</v>
      </c>
      <c r="B306" s="299"/>
      <c r="C306" s="299"/>
      <c r="D306" s="299"/>
      <c r="E306" s="299"/>
      <c r="F306" s="300"/>
      <c r="G306" s="299"/>
      <c r="H306" s="298"/>
      <c r="I306" s="295"/>
      <c r="J306" s="294"/>
      <c r="K306" s="297"/>
      <c r="L306" s="302"/>
      <c r="M306" s="291"/>
    </row>
    <row r="307" spans="1:13">
      <c r="A307" s="301" t="s">
        <v>275</v>
      </c>
      <c r="B307" s="299"/>
      <c r="C307" s="299"/>
      <c r="D307" s="299"/>
      <c r="E307" s="299"/>
      <c r="F307" s="300"/>
      <c r="G307" s="299"/>
      <c r="H307" s="298"/>
      <c r="I307" s="295"/>
      <c r="J307" s="294"/>
      <c r="K307" s="297"/>
      <c r="L307" s="412"/>
      <c r="M307" s="291"/>
    </row>
    <row r="308" spans="1:13">
      <c r="A308" s="301" t="s">
        <v>274</v>
      </c>
      <c r="B308" s="299"/>
      <c r="C308" s="299"/>
      <c r="D308" s="299"/>
      <c r="E308" s="299"/>
      <c r="F308" s="300"/>
      <c r="G308" s="299"/>
      <c r="H308" s="298"/>
      <c r="I308" s="295"/>
      <c r="J308" s="294"/>
      <c r="K308" s="297"/>
      <c r="L308" s="412"/>
      <c r="M308" s="291"/>
    </row>
    <row r="309" spans="1:13">
      <c r="A309" s="301" t="s">
        <v>273</v>
      </c>
      <c r="B309" s="299"/>
      <c r="C309" s="299"/>
      <c r="D309" s="299"/>
      <c r="E309" s="299"/>
      <c r="F309" s="300"/>
      <c r="G309" s="299"/>
      <c r="H309" s="298"/>
      <c r="I309" s="295"/>
      <c r="J309" s="294"/>
      <c r="K309" s="297"/>
      <c r="L309" s="412"/>
      <c r="M309" s="291"/>
    </row>
    <row r="310" spans="1:13">
      <c r="A310" s="301" t="s">
        <v>272</v>
      </c>
      <c r="B310" s="299"/>
      <c r="C310" s="299"/>
      <c r="D310" s="299"/>
      <c r="E310" s="299"/>
      <c r="F310" s="300"/>
      <c r="G310" s="299"/>
      <c r="H310" s="298"/>
      <c r="I310" s="295"/>
      <c r="J310" s="294"/>
      <c r="K310" s="297"/>
      <c r="L310" s="412"/>
      <c r="M310" s="291"/>
    </row>
    <row r="311" spans="1:13" ht="15.75" thickBot="1">
      <c r="A311" s="616" t="s">
        <v>271</v>
      </c>
      <c r="B311" s="617"/>
      <c r="C311" s="617"/>
      <c r="D311" s="617"/>
      <c r="E311" s="617"/>
      <c r="F311" s="617"/>
      <c r="G311" s="617"/>
      <c r="H311" s="618"/>
      <c r="I311" s="295"/>
      <c r="J311" s="294"/>
      <c r="K311" s="293"/>
      <c r="L311" s="292"/>
      <c r="M311" s="291"/>
    </row>
    <row r="312" spans="1:13">
      <c r="A312" s="290" t="s">
        <v>270</v>
      </c>
      <c r="B312" s="289"/>
      <c r="C312" s="289"/>
      <c r="D312" s="289"/>
      <c r="E312" s="289"/>
      <c r="F312" s="289"/>
      <c r="G312" s="289"/>
      <c r="H312" s="289"/>
      <c r="I312" s="621" t="s">
        <v>55</v>
      </c>
      <c r="J312" s="622"/>
      <c r="K312" s="288"/>
      <c r="L312" s="287"/>
      <c r="M312" s="286"/>
    </row>
    <row r="313" spans="1:13" ht="15.75" thickBot="1">
      <c r="A313" s="285" t="s">
        <v>269</v>
      </c>
      <c r="B313" s="284"/>
      <c r="C313" s="284"/>
      <c r="D313" s="284"/>
      <c r="E313" s="284"/>
      <c r="F313" s="284"/>
      <c r="G313" s="284"/>
      <c r="H313" s="284"/>
      <c r="I313" s="283"/>
      <c r="J313" s="282"/>
      <c r="K313" s="281"/>
      <c r="L313" s="280"/>
      <c r="M313" s="279"/>
    </row>
    <row r="314" spans="1:13" ht="15.75" thickBot="1">
      <c r="A314" s="603" t="s">
        <v>355</v>
      </c>
      <c r="B314" s="604"/>
      <c r="C314" s="604"/>
      <c r="D314" s="604"/>
      <c r="E314" s="604"/>
      <c r="F314" s="604"/>
      <c r="G314" s="604"/>
      <c r="H314" s="657"/>
      <c r="I314" s="658" t="s">
        <v>32</v>
      </c>
      <c r="J314" s="659"/>
      <c r="K314" s="660">
        <v>1.52</v>
      </c>
      <c r="L314" s="661"/>
      <c r="M314" s="276">
        <f>K314*12*I245</f>
        <v>3680.8320000000008</v>
      </c>
    </row>
    <row r="315" spans="1:13" ht="15.75" thickBot="1">
      <c r="A315" s="409" t="s">
        <v>354</v>
      </c>
      <c r="B315" s="410"/>
      <c r="C315" s="410"/>
      <c r="D315" s="410"/>
      <c r="E315" s="410"/>
      <c r="F315" s="410"/>
      <c r="G315" s="410"/>
      <c r="H315" s="410"/>
      <c r="I315" s="413"/>
      <c r="J315" s="383"/>
      <c r="K315" s="660"/>
      <c r="L315" s="661"/>
      <c r="M315" s="276"/>
    </row>
    <row r="316" spans="1:13" ht="15.75" thickBot="1">
      <c r="A316" s="652" t="s">
        <v>268</v>
      </c>
      <c r="B316" s="653"/>
      <c r="C316" s="653"/>
      <c r="D316" s="653"/>
      <c r="E316" s="653"/>
      <c r="F316" s="653"/>
      <c r="G316" s="653"/>
      <c r="H316" s="653"/>
      <c r="I316" s="278"/>
      <c r="J316" s="277"/>
      <c r="K316" s="610">
        <f>K246+K256+K271+K300+K314+K315</f>
        <v>62.4</v>
      </c>
      <c r="L316" s="611"/>
      <c r="M316" s="276">
        <f>M246+M256+M271+M300+M314+M315</f>
        <v>151107.84</v>
      </c>
    </row>
    <row r="318" spans="1:13" ht="15.75">
      <c r="A318" s="601" t="s">
        <v>0</v>
      </c>
      <c r="B318" s="601"/>
      <c r="C318" s="601"/>
      <c r="D318" s="601"/>
      <c r="E318" s="601"/>
      <c r="F318" s="601"/>
      <c r="G318" s="601"/>
      <c r="H318" s="601"/>
      <c r="I318" s="601"/>
      <c r="J318" s="601"/>
      <c r="K318" s="601"/>
      <c r="L318" s="601"/>
      <c r="M318" s="327"/>
    </row>
    <row r="319" spans="1:13" ht="15.75">
      <c r="A319" s="600" t="s">
        <v>353</v>
      </c>
      <c r="B319" s="600"/>
      <c r="C319" s="600"/>
      <c r="D319" s="600"/>
      <c r="E319" s="600"/>
      <c r="F319" s="600"/>
      <c r="G319" s="600"/>
      <c r="H319" s="600"/>
      <c r="I319" s="600"/>
      <c r="J319" s="600"/>
      <c r="K319" s="600"/>
      <c r="L319" s="600"/>
      <c r="M319" s="327"/>
    </row>
    <row r="320" spans="1:13" ht="15.75">
      <c r="A320" s="370"/>
      <c r="B320" s="370"/>
      <c r="C320" s="370"/>
      <c r="D320" s="370"/>
      <c r="E320" s="370"/>
      <c r="F320" s="370" t="s">
        <v>512</v>
      </c>
      <c r="G320" s="370"/>
      <c r="H320" s="370"/>
      <c r="I320" s="370"/>
      <c r="J320" s="370"/>
      <c r="K320" s="370"/>
      <c r="L320" s="370"/>
      <c r="M320" s="327"/>
    </row>
    <row r="321" spans="1:13">
      <c r="A321" s="329"/>
      <c r="B321" s="328"/>
      <c r="C321" s="602" t="s">
        <v>351</v>
      </c>
      <c r="D321" s="602"/>
      <c r="E321" s="602"/>
      <c r="F321" s="328"/>
      <c r="G321" s="328"/>
      <c r="H321" s="368"/>
      <c r="I321" s="590" t="s">
        <v>3</v>
      </c>
      <c r="J321" s="591"/>
      <c r="K321" s="592" t="s">
        <v>4</v>
      </c>
      <c r="L321" s="593"/>
      <c r="M321" s="382"/>
    </row>
    <row r="322" spans="1:13">
      <c r="A322" s="381"/>
      <c r="B322" s="355"/>
      <c r="C322" s="355"/>
      <c r="D322" s="355"/>
      <c r="E322" s="355"/>
      <c r="F322" s="355"/>
      <c r="G322" s="355"/>
      <c r="H322" s="356"/>
      <c r="I322" s="295"/>
      <c r="J322" s="294"/>
      <c r="K322" s="594" t="s">
        <v>5</v>
      </c>
      <c r="L322" s="595"/>
      <c r="M322" s="380" t="s">
        <v>6</v>
      </c>
    </row>
    <row r="323" spans="1:13">
      <c r="A323" s="381"/>
      <c r="B323" s="355"/>
      <c r="C323" s="355"/>
      <c r="D323" s="355"/>
      <c r="E323" s="355"/>
      <c r="F323" s="355"/>
      <c r="G323" s="355"/>
      <c r="H323" s="356"/>
      <c r="I323" s="598" t="s">
        <v>7</v>
      </c>
      <c r="J323" s="599"/>
      <c r="K323" s="623" t="s">
        <v>8</v>
      </c>
      <c r="L323" s="624"/>
      <c r="M323" s="380" t="s">
        <v>9</v>
      </c>
    </row>
    <row r="324" spans="1:13" ht="16.5" thickBot="1">
      <c r="A324" s="379"/>
      <c r="B324" s="351"/>
      <c r="C324" s="351"/>
      <c r="D324" s="351"/>
      <c r="E324" s="351"/>
      <c r="F324" s="351"/>
      <c r="G324" s="351"/>
      <c r="H324" s="350"/>
      <c r="I324" s="631">
        <v>201.8</v>
      </c>
      <c r="J324" s="632"/>
      <c r="K324" s="633"/>
      <c r="L324" s="634"/>
      <c r="M324" s="378"/>
    </row>
    <row r="325" spans="1:13">
      <c r="A325" s="367" t="s">
        <v>350</v>
      </c>
      <c r="B325" s="344"/>
      <c r="C325" s="344"/>
      <c r="D325" s="344"/>
      <c r="E325" s="344"/>
      <c r="F325" s="344"/>
      <c r="G325" s="344"/>
      <c r="H325" s="377"/>
      <c r="I325" s="341"/>
      <c r="J325" s="340"/>
      <c r="K325" s="635">
        <f>K328+K331</f>
        <v>6.46</v>
      </c>
      <c r="L325" s="628"/>
      <c r="M325" s="286">
        <f>K325*12*I324</f>
        <v>15643.536</v>
      </c>
    </row>
    <row r="326" spans="1:13">
      <c r="A326" s="376" t="s">
        <v>349</v>
      </c>
      <c r="B326" s="375"/>
      <c r="C326" s="375"/>
      <c r="D326" s="375"/>
      <c r="E326" s="375"/>
      <c r="F326" s="375"/>
      <c r="G326" s="375"/>
      <c r="H326" s="374"/>
      <c r="I326" s="295"/>
      <c r="J326" s="294"/>
      <c r="K326" s="293"/>
      <c r="L326" s="292"/>
      <c r="M326" s="373"/>
    </row>
    <row r="327" spans="1:13" ht="15.75" thickBot="1">
      <c r="A327" s="363" t="s">
        <v>348</v>
      </c>
      <c r="B327" s="372"/>
      <c r="C327" s="372"/>
      <c r="D327" s="372"/>
      <c r="E327" s="372"/>
      <c r="F327" s="372"/>
      <c r="G327" s="372"/>
      <c r="H327" s="371"/>
      <c r="I327" s="336"/>
      <c r="J327" s="282"/>
      <c r="K327" s="281"/>
      <c r="L327" s="280"/>
      <c r="M327" s="279"/>
    </row>
    <row r="328" spans="1:13">
      <c r="A328" s="323" t="s">
        <v>347</v>
      </c>
      <c r="B328" s="331"/>
      <c r="C328" s="331"/>
      <c r="D328" s="331"/>
      <c r="E328" s="331"/>
      <c r="F328" s="331"/>
      <c r="G328" s="331"/>
      <c r="H328" s="357"/>
      <c r="I328" s="596" t="s">
        <v>19</v>
      </c>
      <c r="J328" s="597"/>
      <c r="K328" s="629">
        <v>3.87</v>
      </c>
      <c r="L328" s="630"/>
      <c r="M328" s="291">
        <f>K328*12*I324</f>
        <v>9371.5920000000006</v>
      </c>
    </row>
    <row r="329" spans="1:13">
      <c r="A329" s="301" t="s">
        <v>338</v>
      </c>
      <c r="B329" s="355"/>
      <c r="C329" s="355"/>
      <c r="D329" s="355"/>
      <c r="E329" s="355"/>
      <c r="F329" s="355"/>
      <c r="G329" s="355"/>
      <c r="H329" s="356"/>
      <c r="I329" s="598" t="s">
        <v>328</v>
      </c>
      <c r="J329" s="599"/>
      <c r="K329" s="327"/>
      <c r="L329" s="292"/>
      <c r="M329" s="291"/>
    </row>
    <row r="330" spans="1:13">
      <c r="A330" s="323" t="s">
        <v>337</v>
      </c>
      <c r="B330" s="331"/>
      <c r="C330" s="331"/>
      <c r="D330" s="331"/>
      <c r="E330" s="331"/>
      <c r="F330" s="331"/>
      <c r="G330" s="331"/>
      <c r="H330" s="357"/>
      <c r="I330" s="596"/>
      <c r="J330" s="597"/>
      <c r="K330" s="327"/>
      <c r="L330" s="292"/>
      <c r="M330" s="291"/>
    </row>
    <row r="331" spans="1:13">
      <c r="A331" s="323" t="s">
        <v>346</v>
      </c>
      <c r="B331" s="331"/>
      <c r="C331" s="331"/>
      <c r="D331" s="331"/>
      <c r="E331" s="331"/>
      <c r="F331" s="331"/>
      <c r="G331" s="331"/>
      <c r="H331" s="357"/>
      <c r="I331" s="608" t="s">
        <v>35</v>
      </c>
      <c r="J331" s="609"/>
      <c r="K331" s="625">
        <v>2.59</v>
      </c>
      <c r="L331" s="626"/>
      <c r="M331" s="291">
        <f>K331*12*I324</f>
        <v>6271.9440000000004</v>
      </c>
    </row>
    <row r="332" spans="1:13" ht="15.75">
      <c r="A332" s="320" t="s">
        <v>345</v>
      </c>
      <c r="B332" s="354"/>
      <c r="C332" s="354"/>
      <c r="D332" s="354"/>
      <c r="E332" s="354"/>
      <c r="F332" s="354"/>
      <c r="G332" s="354"/>
      <c r="H332" s="353"/>
      <c r="I332" s="598" t="s">
        <v>328</v>
      </c>
      <c r="J332" s="599"/>
      <c r="K332" s="370"/>
      <c r="L332" s="369"/>
      <c r="M332" s="291"/>
    </row>
    <row r="333" spans="1:13">
      <c r="A333" s="313" t="s">
        <v>344</v>
      </c>
      <c r="B333" s="328"/>
      <c r="C333" s="328"/>
      <c r="D333" s="328"/>
      <c r="E333" s="328"/>
      <c r="F333" s="328"/>
      <c r="G333" s="328"/>
      <c r="H333" s="368"/>
      <c r="I333" s="598"/>
      <c r="J333" s="599"/>
      <c r="K333" s="352"/>
      <c r="L333" s="292"/>
      <c r="M333" s="291"/>
    </row>
    <row r="334" spans="1:13" ht="15.75" thickBot="1">
      <c r="A334" s="323" t="s">
        <v>343</v>
      </c>
      <c r="B334" s="322"/>
      <c r="C334" s="322"/>
      <c r="D334" s="322"/>
      <c r="E334" s="322"/>
      <c r="F334" s="322"/>
      <c r="G334" s="322"/>
      <c r="H334" s="321"/>
      <c r="I334" s="334"/>
      <c r="J334" s="333"/>
      <c r="K334" s="636"/>
      <c r="L334" s="637"/>
      <c r="M334" s="291"/>
    </row>
    <row r="335" spans="1:13">
      <c r="A335" s="367" t="s">
        <v>342</v>
      </c>
      <c r="B335" s="366"/>
      <c r="C335" s="366"/>
      <c r="D335" s="366"/>
      <c r="E335" s="366"/>
      <c r="F335" s="366"/>
      <c r="G335" s="366"/>
      <c r="H335" s="365"/>
      <c r="I335" s="341"/>
      <c r="J335" s="364"/>
      <c r="K335" s="627">
        <f>K337+K342+K345</f>
        <v>5.29</v>
      </c>
      <c r="L335" s="628"/>
      <c r="M335" s="286">
        <f>K335*12*I324</f>
        <v>12810.264000000001</v>
      </c>
    </row>
    <row r="336" spans="1:13" ht="15.75" thickBot="1">
      <c r="A336" s="363" t="s">
        <v>341</v>
      </c>
      <c r="B336" s="362"/>
      <c r="C336" s="362"/>
      <c r="D336" s="362"/>
      <c r="E336" s="362"/>
      <c r="F336" s="362"/>
      <c r="G336" s="362"/>
      <c r="H336" s="361"/>
      <c r="I336" s="336"/>
      <c r="J336" s="360"/>
      <c r="K336" s="281"/>
      <c r="L336" s="280"/>
      <c r="M336" s="279"/>
    </row>
    <row r="337" spans="1:13">
      <c r="A337" s="301" t="s">
        <v>340</v>
      </c>
      <c r="B337" s="300"/>
      <c r="C337" s="300"/>
      <c r="D337" s="300"/>
      <c r="E337" s="300"/>
      <c r="F337" s="300"/>
      <c r="G337" s="300"/>
      <c r="H337" s="298"/>
      <c r="I337" s="598" t="s">
        <v>19</v>
      </c>
      <c r="J337" s="599"/>
      <c r="K337" s="629">
        <v>2.65</v>
      </c>
      <c r="L337" s="630"/>
      <c r="M337" s="291">
        <f>K337*12*I324</f>
        <v>6417.24</v>
      </c>
    </row>
    <row r="338" spans="1:13">
      <c r="A338" s="323" t="s">
        <v>339</v>
      </c>
      <c r="B338" s="322"/>
      <c r="C338" s="322"/>
      <c r="D338" s="322"/>
      <c r="E338" s="322"/>
      <c r="F338" s="322"/>
      <c r="G338" s="322"/>
      <c r="H338" s="321"/>
      <c r="I338" s="407"/>
      <c r="J338" s="408"/>
      <c r="K338" s="327"/>
      <c r="L338" s="292"/>
      <c r="M338" s="291"/>
    </row>
    <row r="339" spans="1:13">
      <c r="A339" s="301" t="s">
        <v>338</v>
      </c>
      <c r="B339" s="355"/>
      <c r="C339" s="355"/>
      <c r="D339" s="355"/>
      <c r="E339" s="355"/>
      <c r="F339" s="355"/>
      <c r="G339" s="355"/>
      <c r="H339" s="356"/>
      <c r="I339" s="598" t="s">
        <v>328</v>
      </c>
      <c r="J339" s="599"/>
      <c r="K339" s="327"/>
      <c r="L339" s="292"/>
      <c r="M339" s="291"/>
    </row>
    <row r="340" spans="1:13">
      <c r="A340" s="323" t="s">
        <v>337</v>
      </c>
      <c r="B340" s="331"/>
      <c r="C340" s="331"/>
      <c r="D340" s="331"/>
      <c r="E340" s="331"/>
      <c r="F340" s="331"/>
      <c r="G340" s="331"/>
      <c r="H340" s="357"/>
      <c r="I340" s="596"/>
      <c r="J340" s="597"/>
      <c r="K340" s="327"/>
      <c r="L340" s="292"/>
      <c r="M340" s="291"/>
    </row>
    <row r="341" spans="1:13">
      <c r="A341" s="320" t="s">
        <v>336</v>
      </c>
      <c r="B341" s="354"/>
      <c r="C341" s="353"/>
      <c r="D341" s="355"/>
      <c r="E341" s="355"/>
      <c r="F341" s="355"/>
      <c r="G341" s="355"/>
      <c r="H341" s="356"/>
      <c r="I341" s="598" t="s">
        <v>328</v>
      </c>
      <c r="J341" s="599"/>
      <c r="K341" s="327"/>
      <c r="L341" s="292"/>
      <c r="M341" s="291"/>
    </row>
    <row r="342" spans="1:13">
      <c r="A342" s="301" t="s">
        <v>335</v>
      </c>
      <c r="B342" s="355"/>
      <c r="C342" s="355"/>
      <c r="D342" s="354"/>
      <c r="E342" s="354"/>
      <c r="F342" s="354"/>
      <c r="G342" s="354"/>
      <c r="H342" s="353"/>
      <c r="I342" s="608" t="s">
        <v>35</v>
      </c>
      <c r="J342" s="609"/>
      <c r="K342" s="625">
        <v>1.17</v>
      </c>
      <c r="L342" s="626"/>
      <c r="M342" s="291">
        <f>K342*12*I324</f>
        <v>2833.2719999999999</v>
      </c>
    </row>
    <row r="343" spans="1:13">
      <c r="A343" s="313" t="s">
        <v>334</v>
      </c>
      <c r="B343" s="312"/>
      <c r="C343" s="312"/>
      <c r="D343" s="312"/>
      <c r="E343" s="312"/>
      <c r="F343" s="312"/>
      <c r="G343" s="312"/>
      <c r="H343" s="311"/>
      <c r="I343" s="590" t="s">
        <v>333</v>
      </c>
      <c r="J343" s="591"/>
      <c r="K343" s="327"/>
      <c r="L343" s="292"/>
      <c r="M343" s="291"/>
    </row>
    <row r="344" spans="1:13">
      <c r="A344" s="323"/>
      <c r="B344" s="322"/>
      <c r="C344" s="322"/>
      <c r="D344" s="322"/>
      <c r="E344" s="322"/>
      <c r="F344" s="322"/>
      <c r="G344" s="322"/>
      <c r="H344" s="321"/>
      <c r="I344" s="334" t="s">
        <v>332</v>
      </c>
      <c r="J344" s="333"/>
      <c r="K344" s="352"/>
      <c r="L344" s="292"/>
      <c r="M344" s="291"/>
    </row>
    <row r="345" spans="1:13">
      <c r="A345" s="313" t="s">
        <v>331</v>
      </c>
      <c r="B345" s="312"/>
      <c r="C345" s="312"/>
      <c r="D345" s="312"/>
      <c r="E345" s="312"/>
      <c r="F345" s="312"/>
      <c r="G345" s="312"/>
      <c r="H345" s="311"/>
      <c r="I345" s="590" t="s">
        <v>35</v>
      </c>
      <c r="J345" s="591"/>
      <c r="K345" s="625">
        <v>1.47</v>
      </c>
      <c r="L345" s="626"/>
      <c r="M345" s="291">
        <f>K345*12*I324</f>
        <v>3559.7520000000004</v>
      </c>
    </row>
    <row r="346" spans="1:13">
      <c r="A346" s="323" t="s">
        <v>330</v>
      </c>
      <c r="B346" s="322"/>
      <c r="C346" s="322"/>
      <c r="D346" s="322"/>
      <c r="E346" s="322"/>
      <c r="F346" s="322"/>
      <c r="G346" s="322"/>
      <c r="H346" s="321"/>
      <c r="I346" s="334"/>
      <c r="J346" s="333"/>
      <c r="K346" s="327"/>
      <c r="L346" s="292"/>
      <c r="M346" s="291"/>
    </row>
    <row r="347" spans="1:13">
      <c r="A347" s="313" t="s">
        <v>329</v>
      </c>
      <c r="B347" s="312"/>
      <c r="C347" s="312"/>
      <c r="D347" s="312"/>
      <c r="E347" s="312"/>
      <c r="F347" s="312"/>
      <c r="G347" s="312"/>
      <c r="H347" s="311"/>
      <c r="I347" s="598" t="s">
        <v>328</v>
      </c>
      <c r="J347" s="599"/>
      <c r="K347" s="327"/>
      <c r="L347" s="292"/>
      <c r="M347" s="291"/>
    </row>
    <row r="348" spans="1:13">
      <c r="A348" s="313" t="s">
        <v>327</v>
      </c>
      <c r="B348" s="312"/>
      <c r="C348" s="312"/>
      <c r="D348" s="312"/>
      <c r="E348" s="312"/>
      <c r="F348" s="312"/>
      <c r="G348" s="312"/>
      <c r="H348" s="311"/>
      <c r="I348" s="590" t="s">
        <v>326</v>
      </c>
      <c r="J348" s="591"/>
      <c r="K348" s="351"/>
      <c r="L348" s="350"/>
      <c r="M348" s="349"/>
    </row>
    <row r="349" spans="1:13" ht="15.75" thickBot="1">
      <c r="A349" s="323"/>
      <c r="B349" s="322"/>
      <c r="C349" s="322"/>
      <c r="D349" s="322"/>
      <c r="E349" s="322"/>
      <c r="F349" s="322"/>
      <c r="G349" s="322"/>
      <c r="H349" s="321"/>
      <c r="I349" s="606" t="s">
        <v>325</v>
      </c>
      <c r="J349" s="607"/>
      <c r="K349" s="348"/>
      <c r="L349" s="347"/>
      <c r="M349" s="346"/>
    </row>
    <row r="350" spans="1:13">
      <c r="A350" s="345" t="s">
        <v>324</v>
      </c>
      <c r="B350" s="344"/>
      <c r="C350" s="344"/>
      <c r="D350" s="344"/>
      <c r="E350" s="344"/>
      <c r="F350" s="344"/>
      <c r="G350" s="343"/>
      <c r="H350" s="342"/>
      <c r="I350" s="341"/>
      <c r="J350" s="340"/>
      <c r="K350" s="648">
        <f>K352+K359+K367+K371+K372+K376</f>
        <v>37.94</v>
      </c>
      <c r="L350" s="628"/>
      <c r="M350" s="286">
        <f>M352+M359+M367+M371+M372+M376</f>
        <v>91875.504000000015</v>
      </c>
    </row>
    <row r="351" spans="1:13" ht="15.75" thickBot="1">
      <c r="A351" s="339"/>
      <c r="B351" s="338"/>
      <c r="C351" s="338"/>
      <c r="D351" s="338"/>
      <c r="E351" s="338"/>
      <c r="F351" s="338"/>
      <c r="G351" s="338"/>
      <c r="H351" s="337"/>
      <c r="I351" s="336"/>
      <c r="J351" s="282"/>
      <c r="K351" s="281"/>
      <c r="L351" s="280"/>
      <c r="M351" s="279"/>
    </row>
    <row r="352" spans="1:13" ht="15.75" thickBot="1">
      <c r="A352" s="603" t="s">
        <v>323</v>
      </c>
      <c r="B352" s="604"/>
      <c r="C352" s="604"/>
      <c r="D352" s="604"/>
      <c r="E352" s="604"/>
      <c r="F352" s="604"/>
      <c r="G352" s="604"/>
      <c r="H352" s="605"/>
      <c r="I352" s="305"/>
      <c r="J352" s="304"/>
      <c r="K352" s="646">
        <f>K353+K354+K355+K357+K358</f>
        <v>7.4</v>
      </c>
      <c r="L352" s="647"/>
      <c r="M352" s="303">
        <f>K352*12*I324</f>
        <v>17919.840000000004</v>
      </c>
    </row>
    <row r="353" spans="1:13">
      <c r="A353" s="323" t="s">
        <v>322</v>
      </c>
      <c r="B353" s="322"/>
      <c r="C353" s="322"/>
      <c r="D353" s="322"/>
      <c r="E353" s="322"/>
      <c r="F353" s="322"/>
      <c r="G353" s="322"/>
      <c r="H353" s="321"/>
      <c r="I353" s="596" t="s">
        <v>321</v>
      </c>
      <c r="J353" s="597"/>
      <c r="K353" s="629">
        <v>2</v>
      </c>
      <c r="L353" s="630"/>
      <c r="M353" s="291">
        <f>K353*12*I324</f>
        <v>4843.2000000000007</v>
      </c>
    </row>
    <row r="354" spans="1:13">
      <c r="A354" s="320" t="s">
        <v>320</v>
      </c>
      <c r="B354" s="319"/>
      <c r="C354" s="319"/>
      <c r="D354" s="319"/>
      <c r="E354" s="319"/>
      <c r="F354" s="319"/>
      <c r="G354" s="319"/>
      <c r="H354" s="318"/>
      <c r="I354" s="596" t="s">
        <v>57</v>
      </c>
      <c r="J354" s="597"/>
      <c r="K354" s="625">
        <v>4.7</v>
      </c>
      <c r="L354" s="626"/>
      <c r="M354" s="291">
        <f>K354*12*I324</f>
        <v>11381.520000000002</v>
      </c>
    </row>
    <row r="355" spans="1:13">
      <c r="A355" s="313" t="s">
        <v>319</v>
      </c>
      <c r="B355" s="312"/>
      <c r="C355" s="312"/>
      <c r="D355" s="312"/>
      <c r="E355" s="312"/>
      <c r="F355" s="312"/>
      <c r="G355" s="312"/>
      <c r="H355" s="311"/>
      <c r="I355" s="596" t="s">
        <v>35</v>
      </c>
      <c r="J355" s="597"/>
      <c r="K355" s="625">
        <v>0.54</v>
      </c>
      <c r="L355" s="626"/>
      <c r="M355" s="291">
        <f>K355*12*I324</f>
        <v>1307.6640000000002</v>
      </c>
    </row>
    <row r="356" spans="1:13">
      <c r="A356" s="335" t="s">
        <v>318</v>
      </c>
      <c r="B356" s="331"/>
      <c r="C356" s="331"/>
      <c r="D356" s="331"/>
      <c r="E356" s="322"/>
      <c r="F356" s="322"/>
      <c r="G356" s="322"/>
      <c r="H356" s="321"/>
      <c r="I356" s="334"/>
      <c r="J356" s="333"/>
      <c r="K356" s="293"/>
      <c r="L356" s="292"/>
      <c r="M356" s="291"/>
    </row>
    <row r="357" spans="1:13">
      <c r="A357" s="320" t="s">
        <v>317</v>
      </c>
      <c r="B357" s="319"/>
      <c r="C357" s="319"/>
      <c r="D357" s="319"/>
      <c r="E357" s="319"/>
      <c r="F357" s="319"/>
      <c r="G357" s="319"/>
      <c r="H357" s="318"/>
      <c r="I357" s="608" t="s">
        <v>19</v>
      </c>
      <c r="J357" s="609"/>
      <c r="K357" s="625">
        <v>0.16</v>
      </c>
      <c r="L357" s="626"/>
      <c r="M357" s="291">
        <f>K357*12*I324</f>
        <v>387.45600000000002</v>
      </c>
    </row>
    <row r="358" spans="1:13" ht="15.75" thickBot="1">
      <c r="A358" s="313" t="s">
        <v>316</v>
      </c>
      <c r="B358" s="312"/>
      <c r="C358" s="312"/>
      <c r="D358" s="312"/>
      <c r="E358" s="312"/>
      <c r="F358" s="312"/>
      <c r="G358" s="312"/>
      <c r="H358" s="311"/>
      <c r="I358" s="614" t="s">
        <v>19</v>
      </c>
      <c r="J358" s="615"/>
      <c r="K358" s="650"/>
      <c r="L358" s="651"/>
      <c r="M358" s="291">
        <f>K358*12*I324</f>
        <v>0</v>
      </c>
    </row>
    <row r="359" spans="1:13" ht="15.75" thickBot="1">
      <c r="A359" s="654" t="s">
        <v>315</v>
      </c>
      <c r="B359" s="655"/>
      <c r="C359" s="655"/>
      <c r="D359" s="655"/>
      <c r="E359" s="655"/>
      <c r="F359" s="655"/>
      <c r="G359" s="655"/>
      <c r="H359" s="656"/>
      <c r="I359" s="305"/>
      <c r="J359" s="304"/>
      <c r="K359" s="642">
        <f>K360+K361+K363+K364+K365+K366</f>
        <v>1.94</v>
      </c>
      <c r="L359" s="647"/>
      <c r="M359" s="303">
        <f>K359*12*I324</f>
        <v>4697.9040000000005</v>
      </c>
    </row>
    <row r="360" spans="1:13">
      <c r="A360" s="332" t="s">
        <v>314</v>
      </c>
      <c r="B360" s="331"/>
      <c r="C360" s="331"/>
      <c r="D360" s="331"/>
      <c r="E360" s="331"/>
      <c r="F360" s="322"/>
      <c r="G360" s="322"/>
      <c r="H360" s="321"/>
      <c r="I360" s="330"/>
      <c r="J360" s="294"/>
      <c r="K360" s="629">
        <v>0.11</v>
      </c>
      <c r="L360" s="630"/>
      <c r="M360" s="291">
        <f>K360*12*I324</f>
        <v>266.37600000000003</v>
      </c>
    </row>
    <row r="361" spans="1:13">
      <c r="A361" s="329" t="s">
        <v>313</v>
      </c>
      <c r="B361" s="328"/>
      <c r="C361" s="328"/>
      <c r="D361" s="328"/>
      <c r="E361" s="328"/>
      <c r="F361" s="312"/>
      <c r="G361" s="312"/>
      <c r="H361" s="311"/>
      <c r="I361" s="598" t="s">
        <v>312</v>
      </c>
      <c r="J361" s="599"/>
      <c r="K361" s="625">
        <v>0.93</v>
      </c>
      <c r="L361" s="626"/>
      <c r="M361" s="291">
        <f>K361*12*I324</f>
        <v>2252.0880000000002</v>
      </c>
    </row>
    <row r="362" spans="1:13">
      <c r="A362" s="323" t="s">
        <v>311</v>
      </c>
      <c r="B362" s="322"/>
      <c r="C362" s="322"/>
      <c r="D362" s="322"/>
      <c r="E362" s="322"/>
      <c r="F362" s="322"/>
      <c r="G362" s="322"/>
      <c r="H362" s="321"/>
      <c r="I362" s="596" t="s">
        <v>310</v>
      </c>
      <c r="J362" s="597"/>
      <c r="K362" s="327"/>
      <c r="L362" s="292"/>
      <c r="M362" s="291"/>
    </row>
    <row r="363" spans="1:13">
      <c r="A363" s="320" t="s">
        <v>309</v>
      </c>
      <c r="B363" s="319"/>
      <c r="C363" s="319"/>
      <c r="D363" s="319"/>
      <c r="E363" s="319"/>
      <c r="F363" s="319"/>
      <c r="G363" s="319"/>
      <c r="H363" s="318"/>
      <c r="I363" s="608" t="s">
        <v>308</v>
      </c>
      <c r="J363" s="609"/>
      <c r="K363" s="625">
        <v>0.56999999999999995</v>
      </c>
      <c r="L363" s="626"/>
      <c r="M363" s="291">
        <f>K363*12*I324</f>
        <v>1380.3120000000001</v>
      </c>
    </row>
    <row r="364" spans="1:13">
      <c r="A364" s="320" t="s">
        <v>307</v>
      </c>
      <c r="B364" s="319"/>
      <c r="C364" s="319"/>
      <c r="D364" s="319"/>
      <c r="E364" s="319"/>
      <c r="F364" s="319"/>
      <c r="G364" s="319"/>
      <c r="H364" s="318"/>
      <c r="I364" s="608" t="s">
        <v>306</v>
      </c>
      <c r="J364" s="609"/>
      <c r="K364" s="625">
        <v>0.14000000000000001</v>
      </c>
      <c r="L364" s="626"/>
      <c r="M364" s="291">
        <f>K364*12*I324</f>
        <v>339.02400000000006</v>
      </c>
    </row>
    <row r="365" spans="1:13">
      <c r="A365" s="313" t="s">
        <v>299</v>
      </c>
      <c r="B365" s="312"/>
      <c r="C365" s="312"/>
      <c r="D365" s="312"/>
      <c r="E365" s="312"/>
      <c r="F365" s="312"/>
      <c r="G365" s="312"/>
      <c r="H365" s="311"/>
      <c r="I365" s="608" t="s">
        <v>298</v>
      </c>
      <c r="J365" s="609"/>
      <c r="K365" s="636">
        <v>7.0000000000000007E-2</v>
      </c>
      <c r="L365" s="637"/>
      <c r="M365" s="291">
        <f>K365*12*I324</f>
        <v>169.51200000000003</v>
      </c>
    </row>
    <row r="366" spans="1:13" ht="15.75" thickBot="1">
      <c r="A366" s="313" t="s">
        <v>305</v>
      </c>
      <c r="B366" s="312"/>
      <c r="C366" s="312"/>
      <c r="D366" s="312"/>
      <c r="E366" s="312"/>
      <c r="F366" s="312"/>
      <c r="G366" s="312"/>
      <c r="H366" s="311"/>
      <c r="I366" s="614" t="s">
        <v>88</v>
      </c>
      <c r="J366" s="615"/>
      <c r="K366" s="638">
        <v>0.12</v>
      </c>
      <c r="L366" s="639"/>
      <c r="M366" s="326">
        <f>K366*12*I324</f>
        <v>290.59199999999998</v>
      </c>
    </row>
    <row r="367" spans="1:13" ht="15.75" thickBot="1">
      <c r="A367" s="654" t="s">
        <v>304</v>
      </c>
      <c r="B367" s="655"/>
      <c r="C367" s="655"/>
      <c r="D367" s="655"/>
      <c r="E367" s="655"/>
      <c r="F367" s="655"/>
      <c r="G367" s="655"/>
      <c r="H367" s="656"/>
      <c r="I367" s="325"/>
      <c r="J367" s="324"/>
      <c r="K367" s="649">
        <f>K368+K369+K370</f>
        <v>1.27</v>
      </c>
      <c r="L367" s="643"/>
      <c r="M367" s="303">
        <f>K367*12*I324</f>
        <v>3075.4320000000002</v>
      </c>
    </row>
    <row r="368" spans="1:13">
      <c r="A368" s="323" t="s">
        <v>303</v>
      </c>
      <c r="B368" s="322"/>
      <c r="C368" s="322"/>
      <c r="D368" s="322"/>
      <c r="E368" s="322"/>
      <c r="F368" s="322"/>
      <c r="G368" s="322"/>
      <c r="H368" s="321"/>
      <c r="I368" s="612" t="s">
        <v>302</v>
      </c>
      <c r="J368" s="613"/>
      <c r="K368" s="644">
        <v>0.61</v>
      </c>
      <c r="L368" s="645"/>
      <c r="M368" s="291">
        <f>K368*12*I324</f>
        <v>1477.1760000000002</v>
      </c>
    </row>
    <row r="369" spans="1:13">
      <c r="A369" s="320" t="s">
        <v>301</v>
      </c>
      <c r="B369" s="319"/>
      <c r="C369" s="319"/>
      <c r="D369" s="319"/>
      <c r="E369" s="319"/>
      <c r="F369" s="319"/>
      <c r="G369" s="319"/>
      <c r="H369" s="318"/>
      <c r="I369" s="317" t="s">
        <v>300</v>
      </c>
      <c r="J369" s="316"/>
      <c r="K369" s="636">
        <v>0.53</v>
      </c>
      <c r="L369" s="637"/>
      <c r="M369" s="291">
        <f>K369*12*I324</f>
        <v>1283.4480000000001</v>
      </c>
    </row>
    <row r="370" spans="1:13" ht="15.75" thickBot="1">
      <c r="A370" s="313" t="s">
        <v>299</v>
      </c>
      <c r="B370" s="312"/>
      <c r="C370" s="312"/>
      <c r="D370" s="312"/>
      <c r="E370" s="312"/>
      <c r="F370" s="312"/>
      <c r="G370" s="312"/>
      <c r="H370" s="311"/>
      <c r="I370" s="614" t="s">
        <v>298</v>
      </c>
      <c r="J370" s="615"/>
      <c r="K370" s="638">
        <v>0.13</v>
      </c>
      <c r="L370" s="639"/>
      <c r="M370" s="291">
        <f>K370*12*I324</f>
        <v>314.80800000000005</v>
      </c>
    </row>
    <row r="371" spans="1:13" ht="15.75" thickBot="1">
      <c r="A371" s="309" t="s">
        <v>297</v>
      </c>
      <c r="B371" s="308"/>
      <c r="C371" s="308"/>
      <c r="D371" s="308"/>
      <c r="E371" s="308"/>
      <c r="F371" s="308"/>
      <c r="G371" s="308"/>
      <c r="H371" s="307"/>
      <c r="I371" s="619" t="s">
        <v>296</v>
      </c>
      <c r="J371" s="620"/>
      <c r="K371" s="640">
        <v>25.57</v>
      </c>
      <c r="L371" s="641"/>
      <c r="M371" s="303">
        <f>K371*12*I324</f>
        <v>61920.312000000013</v>
      </c>
    </row>
    <row r="372" spans="1:13" ht="15.75" thickBot="1">
      <c r="A372" s="603" t="s">
        <v>295</v>
      </c>
      <c r="B372" s="604"/>
      <c r="C372" s="604"/>
      <c r="D372" s="604"/>
      <c r="E372" s="604"/>
      <c r="F372" s="604"/>
      <c r="G372" s="604"/>
      <c r="H372" s="605"/>
      <c r="I372" s="305"/>
      <c r="J372" s="304"/>
      <c r="K372" s="642">
        <v>1.68</v>
      </c>
      <c r="L372" s="643"/>
      <c r="M372" s="303">
        <f>K372*12*I324</f>
        <v>4068.2880000000005</v>
      </c>
    </row>
    <row r="373" spans="1:13">
      <c r="A373" s="301" t="s">
        <v>294</v>
      </c>
      <c r="B373" s="300"/>
      <c r="C373" s="300"/>
      <c r="D373" s="300"/>
      <c r="E373" s="300"/>
      <c r="F373" s="300"/>
      <c r="G373" s="300"/>
      <c r="H373" s="298"/>
      <c r="I373" s="621" t="s">
        <v>293</v>
      </c>
      <c r="J373" s="622"/>
      <c r="K373" s="297"/>
      <c r="L373" s="412"/>
      <c r="M373" s="291"/>
    </row>
    <row r="374" spans="1:13">
      <c r="A374" s="301" t="s">
        <v>292</v>
      </c>
      <c r="B374" s="300"/>
      <c r="C374" s="300"/>
      <c r="D374" s="300"/>
      <c r="E374" s="300"/>
      <c r="F374" s="300"/>
      <c r="G374" s="300"/>
      <c r="H374" s="298"/>
      <c r="I374" s="295"/>
      <c r="J374" s="294"/>
      <c r="K374" s="297"/>
      <c r="L374" s="412"/>
      <c r="M374" s="291"/>
    </row>
    <row r="375" spans="1:13" ht="15.75" thickBot="1">
      <c r="A375" s="301" t="s">
        <v>291</v>
      </c>
      <c r="B375" s="300"/>
      <c r="C375" s="300"/>
      <c r="D375" s="300"/>
      <c r="E375" s="300"/>
      <c r="F375" s="300"/>
      <c r="G375" s="300"/>
      <c r="H375" s="298"/>
      <c r="I375" s="310"/>
      <c r="J375" s="294"/>
      <c r="K375" s="297"/>
      <c r="L375" s="412"/>
      <c r="M375" s="291"/>
    </row>
    <row r="376" spans="1:13" ht="15.75" thickBot="1">
      <c r="A376" s="309" t="s">
        <v>290</v>
      </c>
      <c r="B376" s="308"/>
      <c r="C376" s="308"/>
      <c r="D376" s="308"/>
      <c r="E376" s="308"/>
      <c r="F376" s="308"/>
      <c r="G376" s="308"/>
      <c r="H376" s="307"/>
      <c r="I376" s="305"/>
      <c r="J376" s="304"/>
      <c r="K376" s="642">
        <v>0.08</v>
      </c>
      <c r="L376" s="643"/>
      <c r="M376" s="303">
        <f>K376*12*I324</f>
        <v>193.72800000000001</v>
      </c>
    </row>
    <row r="377" spans="1:13">
      <c r="A377" s="301" t="s">
        <v>289</v>
      </c>
      <c r="B377" s="300"/>
      <c r="C377" s="300"/>
      <c r="D377" s="300"/>
      <c r="E377" s="300"/>
      <c r="F377" s="300"/>
      <c r="G377" s="300"/>
      <c r="H377" s="298"/>
      <c r="I377" s="621" t="s">
        <v>19</v>
      </c>
      <c r="J377" s="622"/>
      <c r="K377" s="411"/>
      <c r="L377" s="412"/>
      <c r="M377" s="291"/>
    </row>
    <row r="378" spans="1:13" ht="15.75" thickBot="1">
      <c r="A378" s="301" t="s">
        <v>288</v>
      </c>
      <c r="B378" s="300"/>
      <c r="C378" s="300"/>
      <c r="D378" s="300"/>
      <c r="E378" s="300"/>
      <c r="F378" s="300"/>
      <c r="G378" s="300"/>
      <c r="H378" s="298"/>
      <c r="I378" s="295"/>
      <c r="J378" s="294"/>
      <c r="K378" s="411"/>
      <c r="L378" s="412"/>
      <c r="M378" s="291"/>
    </row>
    <row r="379" spans="1:13" ht="15.75" thickBot="1">
      <c r="A379" s="603" t="s">
        <v>287</v>
      </c>
      <c r="B379" s="604"/>
      <c r="C379" s="604"/>
      <c r="D379" s="604"/>
      <c r="E379" s="604"/>
      <c r="F379" s="604"/>
      <c r="G379" s="604"/>
      <c r="H379" s="605"/>
      <c r="I379" s="305"/>
      <c r="J379" s="304"/>
      <c r="K379" s="642">
        <v>6.19</v>
      </c>
      <c r="L379" s="643"/>
      <c r="M379" s="303">
        <f>K379*12*I324</f>
        <v>14989.704000000002</v>
      </c>
    </row>
    <row r="380" spans="1:13">
      <c r="A380" s="301" t="s">
        <v>286</v>
      </c>
      <c r="B380" s="299"/>
      <c r="C380" s="299"/>
      <c r="D380" s="299"/>
      <c r="E380" s="299"/>
      <c r="F380" s="300"/>
      <c r="G380" s="299"/>
      <c r="H380" s="298"/>
      <c r="I380" s="598" t="s">
        <v>285</v>
      </c>
      <c r="J380" s="599"/>
      <c r="K380" s="297"/>
      <c r="L380" s="412"/>
      <c r="M380" s="291"/>
    </row>
    <row r="381" spans="1:13">
      <c r="A381" s="301" t="s">
        <v>284</v>
      </c>
      <c r="B381" s="299"/>
      <c r="C381" s="299"/>
      <c r="D381" s="299"/>
      <c r="E381" s="299"/>
      <c r="F381" s="300"/>
      <c r="G381" s="299"/>
      <c r="H381" s="298"/>
      <c r="I381" s="598" t="s">
        <v>283</v>
      </c>
      <c r="J381" s="599"/>
      <c r="K381" s="297"/>
      <c r="L381" s="412"/>
      <c r="M381" s="291"/>
    </row>
    <row r="382" spans="1:13">
      <c r="A382" s="301" t="s">
        <v>282</v>
      </c>
      <c r="B382" s="299"/>
      <c r="C382" s="299"/>
      <c r="D382" s="299"/>
      <c r="E382" s="299"/>
      <c r="F382" s="300"/>
      <c r="G382" s="299"/>
      <c r="H382" s="298"/>
      <c r="I382" s="598" t="s">
        <v>281</v>
      </c>
      <c r="J382" s="599"/>
      <c r="K382" s="297"/>
      <c r="L382" s="412"/>
      <c r="M382" s="291"/>
    </row>
    <row r="383" spans="1:13">
      <c r="A383" s="301" t="s">
        <v>280</v>
      </c>
      <c r="B383" s="299"/>
      <c r="C383" s="299"/>
      <c r="D383" s="299"/>
      <c r="E383" s="299"/>
      <c r="F383" s="300"/>
      <c r="G383" s="299"/>
      <c r="H383" s="298"/>
      <c r="I383" s="598" t="s">
        <v>279</v>
      </c>
      <c r="J383" s="599"/>
      <c r="K383" s="297"/>
      <c r="L383" s="412"/>
      <c r="M383" s="291"/>
    </row>
    <row r="384" spans="1:13">
      <c r="A384" s="301" t="s">
        <v>278</v>
      </c>
      <c r="B384" s="299"/>
      <c r="C384" s="299"/>
      <c r="D384" s="299"/>
      <c r="E384" s="299"/>
      <c r="F384" s="300"/>
      <c r="G384" s="299"/>
      <c r="H384" s="298"/>
      <c r="I384" s="598" t="s">
        <v>277</v>
      </c>
      <c r="J384" s="599"/>
      <c r="K384" s="297"/>
      <c r="L384" s="412"/>
      <c r="M384" s="291"/>
    </row>
    <row r="385" spans="1:13">
      <c r="A385" s="301" t="s">
        <v>276</v>
      </c>
      <c r="B385" s="299"/>
      <c r="C385" s="299"/>
      <c r="D385" s="299"/>
      <c r="E385" s="299"/>
      <c r="F385" s="300"/>
      <c r="G385" s="299"/>
      <c r="H385" s="298"/>
      <c r="I385" s="295"/>
      <c r="J385" s="294"/>
      <c r="K385" s="297"/>
      <c r="L385" s="302"/>
      <c r="M385" s="291"/>
    </row>
    <row r="386" spans="1:13">
      <c r="A386" s="301" t="s">
        <v>275</v>
      </c>
      <c r="B386" s="299"/>
      <c r="C386" s="299"/>
      <c r="D386" s="299"/>
      <c r="E386" s="299"/>
      <c r="F386" s="300"/>
      <c r="G386" s="299"/>
      <c r="H386" s="298"/>
      <c r="I386" s="295"/>
      <c r="J386" s="294"/>
      <c r="K386" s="297"/>
      <c r="L386" s="412"/>
      <c r="M386" s="291"/>
    </row>
    <row r="387" spans="1:13">
      <c r="A387" s="301" t="s">
        <v>274</v>
      </c>
      <c r="B387" s="299"/>
      <c r="C387" s="299"/>
      <c r="D387" s="299"/>
      <c r="E387" s="299"/>
      <c r="F387" s="300"/>
      <c r="G387" s="299"/>
      <c r="H387" s="298"/>
      <c r="I387" s="295"/>
      <c r="J387" s="294"/>
      <c r="K387" s="297"/>
      <c r="L387" s="412"/>
      <c r="M387" s="291"/>
    </row>
    <row r="388" spans="1:13">
      <c r="A388" s="301" t="s">
        <v>273</v>
      </c>
      <c r="B388" s="299"/>
      <c r="C388" s="299"/>
      <c r="D388" s="299"/>
      <c r="E388" s="299"/>
      <c r="F388" s="300"/>
      <c r="G388" s="299"/>
      <c r="H388" s="298"/>
      <c r="I388" s="295"/>
      <c r="J388" s="294"/>
      <c r="K388" s="297"/>
      <c r="L388" s="412"/>
      <c r="M388" s="291"/>
    </row>
    <row r="389" spans="1:13">
      <c r="A389" s="301" t="s">
        <v>272</v>
      </c>
      <c r="B389" s="299"/>
      <c r="C389" s="299"/>
      <c r="D389" s="299"/>
      <c r="E389" s="299"/>
      <c r="F389" s="300"/>
      <c r="G389" s="299"/>
      <c r="H389" s="298"/>
      <c r="I389" s="295"/>
      <c r="J389" s="294"/>
      <c r="K389" s="297"/>
      <c r="L389" s="412"/>
      <c r="M389" s="291"/>
    </row>
    <row r="390" spans="1:13" ht="15.75" thickBot="1">
      <c r="A390" s="616" t="s">
        <v>271</v>
      </c>
      <c r="B390" s="617"/>
      <c r="C390" s="617"/>
      <c r="D390" s="617"/>
      <c r="E390" s="617"/>
      <c r="F390" s="617"/>
      <c r="G390" s="617"/>
      <c r="H390" s="618"/>
      <c r="I390" s="295"/>
      <c r="J390" s="294"/>
      <c r="K390" s="293"/>
      <c r="L390" s="292"/>
      <c r="M390" s="291"/>
    </row>
    <row r="391" spans="1:13">
      <c r="A391" s="290" t="s">
        <v>270</v>
      </c>
      <c r="B391" s="289"/>
      <c r="C391" s="289"/>
      <c r="D391" s="289"/>
      <c r="E391" s="289"/>
      <c r="F391" s="289"/>
      <c r="G391" s="289"/>
      <c r="H391" s="289"/>
      <c r="I391" s="621" t="s">
        <v>55</v>
      </c>
      <c r="J391" s="622"/>
      <c r="K391" s="288"/>
      <c r="L391" s="287"/>
      <c r="M391" s="286"/>
    </row>
    <row r="392" spans="1:13" ht="15.75" thickBot="1">
      <c r="A392" s="285" t="s">
        <v>269</v>
      </c>
      <c r="B392" s="284"/>
      <c r="C392" s="284"/>
      <c r="D392" s="284"/>
      <c r="E392" s="284"/>
      <c r="F392" s="284"/>
      <c r="G392" s="284"/>
      <c r="H392" s="284"/>
      <c r="I392" s="283"/>
      <c r="J392" s="282"/>
      <c r="K392" s="281"/>
      <c r="L392" s="280"/>
      <c r="M392" s="279"/>
    </row>
    <row r="393" spans="1:13" ht="15.75" thickBot="1">
      <c r="A393" s="603" t="s">
        <v>355</v>
      </c>
      <c r="B393" s="604"/>
      <c r="C393" s="604"/>
      <c r="D393" s="604"/>
      <c r="E393" s="604"/>
      <c r="F393" s="604"/>
      <c r="G393" s="604"/>
      <c r="H393" s="657"/>
      <c r="I393" s="658" t="s">
        <v>32</v>
      </c>
      <c r="J393" s="659"/>
      <c r="K393" s="660">
        <v>1.52</v>
      </c>
      <c r="L393" s="661"/>
      <c r="M393" s="276">
        <f>K393*12*I324</f>
        <v>3680.8320000000008</v>
      </c>
    </row>
    <row r="394" spans="1:13" ht="15.75" thickBot="1">
      <c r="A394" s="409" t="s">
        <v>354</v>
      </c>
      <c r="B394" s="410"/>
      <c r="C394" s="410"/>
      <c r="D394" s="410"/>
      <c r="E394" s="410"/>
      <c r="F394" s="410"/>
      <c r="G394" s="410"/>
      <c r="H394" s="410"/>
      <c r="I394" s="413"/>
      <c r="J394" s="383"/>
      <c r="K394" s="660"/>
      <c r="L394" s="661"/>
      <c r="M394" s="276"/>
    </row>
    <row r="395" spans="1:13" ht="15.75" thickBot="1">
      <c r="A395" s="652" t="s">
        <v>268</v>
      </c>
      <c r="B395" s="653"/>
      <c r="C395" s="653"/>
      <c r="D395" s="653"/>
      <c r="E395" s="653"/>
      <c r="F395" s="653"/>
      <c r="G395" s="653"/>
      <c r="H395" s="653"/>
      <c r="I395" s="278"/>
      <c r="J395" s="277"/>
      <c r="K395" s="610">
        <f>K325+K335+K350+K379+K393+K394</f>
        <v>57.4</v>
      </c>
      <c r="L395" s="611"/>
      <c r="M395" s="276">
        <f>M325+M335+M350+M379+M393+M394</f>
        <v>138999.84000000003</v>
      </c>
    </row>
    <row r="397" spans="1:13" ht="15.75">
      <c r="A397" s="601" t="s">
        <v>0</v>
      </c>
      <c r="B397" s="601"/>
      <c r="C397" s="601"/>
      <c r="D397" s="601"/>
      <c r="E397" s="601"/>
      <c r="F397" s="601"/>
      <c r="G397" s="601"/>
      <c r="H397" s="601"/>
      <c r="I397" s="601"/>
      <c r="J397" s="601"/>
      <c r="K397" s="601"/>
      <c r="L397" s="601"/>
      <c r="M397" s="327"/>
    </row>
    <row r="398" spans="1:13" ht="15.75">
      <c r="A398" s="600" t="s">
        <v>353</v>
      </c>
      <c r="B398" s="600"/>
      <c r="C398" s="600"/>
      <c r="D398" s="600"/>
      <c r="E398" s="600"/>
      <c r="F398" s="600"/>
      <c r="G398" s="600"/>
      <c r="H398" s="600"/>
      <c r="I398" s="600"/>
      <c r="J398" s="600"/>
      <c r="K398" s="600"/>
      <c r="L398" s="600"/>
      <c r="M398" s="327"/>
    </row>
    <row r="399" spans="1:13" ht="15.75">
      <c r="A399" s="370"/>
      <c r="B399" s="370"/>
      <c r="C399" s="370"/>
      <c r="D399" s="370"/>
      <c r="E399" s="370"/>
      <c r="F399" s="370" t="s">
        <v>511</v>
      </c>
      <c r="G399" s="370"/>
      <c r="H399" s="370"/>
      <c r="I399" s="370"/>
      <c r="J399" s="370"/>
      <c r="K399" s="370"/>
      <c r="L399" s="370"/>
      <c r="M399" s="327"/>
    </row>
    <row r="400" spans="1:13">
      <c r="A400" s="329"/>
      <c r="B400" s="328"/>
      <c r="C400" s="602" t="s">
        <v>351</v>
      </c>
      <c r="D400" s="602"/>
      <c r="E400" s="602"/>
      <c r="F400" s="328"/>
      <c r="G400" s="328"/>
      <c r="H400" s="368"/>
      <c r="I400" s="590" t="s">
        <v>3</v>
      </c>
      <c r="J400" s="591"/>
      <c r="K400" s="592" t="s">
        <v>4</v>
      </c>
      <c r="L400" s="593"/>
      <c r="M400" s="382"/>
    </row>
    <row r="401" spans="1:13">
      <c r="A401" s="381"/>
      <c r="B401" s="355"/>
      <c r="C401" s="355"/>
      <c r="D401" s="355"/>
      <c r="E401" s="355"/>
      <c r="F401" s="355"/>
      <c r="G401" s="355"/>
      <c r="H401" s="356"/>
      <c r="I401" s="295"/>
      <c r="J401" s="294"/>
      <c r="K401" s="594" t="s">
        <v>5</v>
      </c>
      <c r="L401" s="595"/>
      <c r="M401" s="380" t="s">
        <v>6</v>
      </c>
    </row>
    <row r="402" spans="1:13">
      <c r="A402" s="381"/>
      <c r="B402" s="355"/>
      <c r="C402" s="355"/>
      <c r="D402" s="355"/>
      <c r="E402" s="355"/>
      <c r="F402" s="355"/>
      <c r="G402" s="355"/>
      <c r="H402" s="356"/>
      <c r="I402" s="598" t="s">
        <v>7</v>
      </c>
      <c r="J402" s="599"/>
      <c r="K402" s="623" t="s">
        <v>8</v>
      </c>
      <c r="L402" s="624"/>
      <c r="M402" s="380" t="s">
        <v>9</v>
      </c>
    </row>
    <row r="403" spans="1:13" ht="16.5" thickBot="1">
      <c r="A403" s="379"/>
      <c r="B403" s="351"/>
      <c r="C403" s="351"/>
      <c r="D403" s="351"/>
      <c r="E403" s="351"/>
      <c r="F403" s="351"/>
      <c r="G403" s="351"/>
      <c r="H403" s="350"/>
      <c r="I403" s="631">
        <v>201.8</v>
      </c>
      <c r="J403" s="632"/>
      <c r="K403" s="633"/>
      <c r="L403" s="634"/>
      <c r="M403" s="378"/>
    </row>
    <row r="404" spans="1:13">
      <c r="A404" s="367" t="s">
        <v>350</v>
      </c>
      <c r="B404" s="344"/>
      <c r="C404" s="344"/>
      <c r="D404" s="344"/>
      <c r="E404" s="344"/>
      <c r="F404" s="344"/>
      <c r="G404" s="344"/>
      <c r="H404" s="377"/>
      <c r="I404" s="341"/>
      <c r="J404" s="340"/>
      <c r="K404" s="635">
        <f>K407+K410</f>
        <v>6.46</v>
      </c>
      <c r="L404" s="628"/>
      <c r="M404" s="286">
        <f>K404*12*I403</f>
        <v>15643.536</v>
      </c>
    </row>
    <row r="405" spans="1:13">
      <c r="A405" s="376" t="s">
        <v>349</v>
      </c>
      <c r="B405" s="375"/>
      <c r="C405" s="375"/>
      <c r="D405" s="375"/>
      <c r="E405" s="375"/>
      <c r="F405" s="375"/>
      <c r="G405" s="375"/>
      <c r="H405" s="374"/>
      <c r="I405" s="295"/>
      <c r="J405" s="294"/>
      <c r="K405" s="293"/>
      <c r="L405" s="292"/>
      <c r="M405" s="373"/>
    </row>
    <row r="406" spans="1:13" ht="15.75" thickBot="1">
      <c r="A406" s="363" t="s">
        <v>348</v>
      </c>
      <c r="B406" s="372"/>
      <c r="C406" s="372"/>
      <c r="D406" s="372"/>
      <c r="E406" s="372"/>
      <c r="F406" s="372"/>
      <c r="G406" s="372"/>
      <c r="H406" s="371"/>
      <c r="I406" s="336"/>
      <c r="J406" s="282"/>
      <c r="K406" s="281"/>
      <c r="L406" s="280"/>
      <c r="M406" s="279"/>
    </row>
    <row r="407" spans="1:13">
      <c r="A407" s="323" t="s">
        <v>347</v>
      </c>
      <c r="B407" s="331"/>
      <c r="C407" s="331"/>
      <c r="D407" s="331"/>
      <c r="E407" s="331"/>
      <c r="F407" s="331"/>
      <c r="G407" s="331"/>
      <c r="H407" s="357"/>
      <c r="I407" s="596" t="s">
        <v>19</v>
      </c>
      <c r="J407" s="597"/>
      <c r="K407" s="629">
        <v>3.87</v>
      </c>
      <c r="L407" s="630"/>
      <c r="M407" s="291">
        <f>K407*12*I403</f>
        <v>9371.5920000000006</v>
      </c>
    </row>
    <row r="408" spans="1:13">
      <c r="A408" s="301" t="s">
        <v>338</v>
      </c>
      <c r="B408" s="355"/>
      <c r="C408" s="355"/>
      <c r="D408" s="355"/>
      <c r="E408" s="355"/>
      <c r="F408" s="355"/>
      <c r="G408" s="355"/>
      <c r="H408" s="356"/>
      <c r="I408" s="598" t="s">
        <v>328</v>
      </c>
      <c r="J408" s="599"/>
      <c r="K408" s="327"/>
      <c r="L408" s="292"/>
      <c r="M408" s="291"/>
    </row>
    <row r="409" spans="1:13">
      <c r="A409" s="323" t="s">
        <v>337</v>
      </c>
      <c r="B409" s="331"/>
      <c r="C409" s="331"/>
      <c r="D409" s="331"/>
      <c r="E409" s="331"/>
      <c r="F409" s="331"/>
      <c r="G409" s="331"/>
      <c r="H409" s="357"/>
      <c r="I409" s="596"/>
      <c r="J409" s="597"/>
      <c r="K409" s="327"/>
      <c r="L409" s="292"/>
      <c r="M409" s="291"/>
    </row>
    <row r="410" spans="1:13">
      <c r="A410" s="323" t="s">
        <v>346</v>
      </c>
      <c r="B410" s="331"/>
      <c r="C410" s="331"/>
      <c r="D410" s="331"/>
      <c r="E410" s="331"/>
      <c r="F410" s="331"/>
      <c r="G410" s="331"/>
      <c r="H410" s="357"/>
      <c r="I410" s="608" t="s">
        <v>35</v>
      </c>
      <c r="J410" s="609"/>
      <c r="K410" s="625">
        <v>2.59</v>
      </c>
      <c r="L410" s="626"/>
      <c r="M410" s="291">
        <f>K410*12*I403</f>
        <v>6271.9440000000004</v>
      </c>
    </row>
    <row r="411" spans="1:13" ht="15.75">
      <c r="A411" s="320" t="s">
        <v>345</v>
      </c>
      <c r="B411" s="354"/>
      <c r="C411" s="354"/>
      <c r="D411" s="354"/>
      <c r="E411" s="354"/>
      <c r="F411" s="354"/>
      <c r="G411" s="354"/>
      <c r="H411" s="353"/>
      <c r="I411" s="598" t="s">
        <v>328</v>
      </c>
      <c r="J411" s="599"/>
      <c r="K411" s="370"/>
      <c r="L411" s="369"/>
      <c r="M411" s="291"/>
    </row>
    <row r="412" spans="1:13">
      <c r="A412" s="313" t="s">
        <v>344</v>
      </c>
      <c r="B412" s="328"/>
      <c r="C412" s="328"/>
      <c r="D412" s="328"/>
      <c r="E412" s="328"/>
      <c r="F412" s="328"/>
      <c r="G412" s="328"/>
      <c r="H412" s="368"/>
      <c r="I412" s="598"/>
      <c r="J412" s="599"/>
      <c r="K412" s="352"/>
      <c r="L412" s="292"/>
      <c r="M412" s="291"/>
    </row>
    <row r="413" spans="1:13" ht="15.75" thickBot="1">
      <c r="A413" s="323" t="s">
        <v>343</v>
      </c>
      <c r="B413" s="322"/>
      <c r="C413" s="322"/>
      <c r="D413" s="322"/>
      <c r="E413" s="322"/>
      <c r="F413" s="322"/>
      <c r="G413" s="322"/>
      <c r="H413" s="321"/>
      <c r="I413" s="334"/>
      <c r="J413" s="333"/>
      <c r="K413" s="636"/>
      <c r="L413" s="637"/>
      <c r="M413" s="291"/>
    </row>
    <row r="414" spans="1:13">
      <c r="A414" s="367" t="s">
        <v>342</v>
      </c>
      <c r="B414" s="366"/>
      <c r="C414" s="366"/>
      <c r="D414" s="366"/>
      <c r="E414" s="366"/>
      <c r="F414" s="366"/>
      <c r="G414" s="366"/>
      <c r="H414" s="365"/>
      <c r="I414" s="341"/>
      <c r="J414" s="364"/>
      <c r="K414" s="627">
        <f>K416+K421+K424</f>
        <v>5.29</v>
      </c>
      <c r="L414" s="628"/>
      <c r="M414" s="286">
        <f>K414*12*I403</f>
        <v>12810.264000000001</v>
      </c>
    </row>
    <row r="415" spans="1:13" ht="15.75" thickBot="1">
      <c r="A415" s="363" t="s">
        <v>341</v>
      </c>
      <c r="B415" s="362"/>
      <c r="C415" s="362"/>
      <c r="D415" s="362"/>
      <c r="E415" s="362"/>
      <c r="F415" s="362"/>
      <c r="G415" s="362"/>
      <c r="H415" s="361"/>
      <c r="I415" s="336"/>
      <c r="J415" s="360"/>
      <c r="K415" s="281"/>
      <c r="L415" s="280"/>
      <c r="M415" s="279"/>
    </row>
    <row r="416" spans="1:13">
      <c r="A416" s="301" t="s">
        <v>340</v>
      </c>
      <c r="B416" s="300"/>
      <c r="C416" s="300"/>
      <c r="D416" s="300"/>
      <c r="E416" s="300"/>
      <c r="F416" s="300"/>
      <c r="G416" s="300"/>
      <c r="H416" s="298"/>
      <c r="I416" s="598" t="s">
        <v>19</v>
      </c>
      <c r="J416" s="599"/>
      <c r="K416" s="629">
        <v>2.65</v>
      </c>
      <c r="L416" s="630"/>
      <c r="M416" s="291">
        <f>K416*12*I403</f>
        <v>6417.24</v>
      </c>
    </row>
    <row r="417" spans="1:13">
      <c r="A417" s="323" t="s">
        <v>339</v>
      </c>
      <c r="B417" s="322"/>
      <c r="C417" s="322"/>
      <c r="D417" s="322"/>
      <c r="E417" s="322"/>
      <c r="F417" s="322"/>
      <c r="G417" s="322"/>
      <c r="H417" s="321"/>
      <c r="I417" s="407"/>
      <c r="J417" s="408"/>
      <c r="K417" s="327"/>
      <c r="L417" s="292"/>
      <c r="M417" s="291"/>
    </row>
    <row r="418" spans="1:13">
      <c r="A418" s="301" t="s">
        <v>338</v>
      </c>
      <c r="B418" s="355"/>
      <c r="C418" s="355"/>
      <c r="D418" s="355"/>
      <c r="E418" s="355"/>
      <c r="F418" s="355"/>
      <c r="G418" s="355"/>
      <c r="H418" s="356"/>
      <c r="I418" s="598" t="s">
        <v>328</v>
      </c>
      <c r="J418" s="599"/>
      <c r="K418" s="327"/>
      <c r="L418" s="292"/>
      <c r="M418" s="291"/>
    </row>
    <row r="419" spans="1:13">
      <c r="A419" s="323" t="s">
        <v>337</v>
      </c>
      <c r="B419" s="331"/>
      <c r="C419" s="331"/>
      <c r="D419" s="331"/>
      <c r="E419" s="331"/>
      <c r="F419" s="331"/>
      <c r="G419" s="331"/>
      <c r="H419" s="357"/>
      <c r="I419" s="596"/>
      <c r="J419" s="597"/>
      <c r="K419" s="327"/>
      <c r="L419" s="292"/>
      <c r="M419" s="291"/>
    </row>
    <row r="420" spans="1:13">
      <c r="A420" s="320" t="s">
        <v>336</v>
      </c>
      <c r="B420" s="354"/>
      <c r="C420" s="353"/>
      <c r="D420" s="355"/>
      <c r="E420" s="355"/>
      <c r="F420" s="355"/>
      <c r="G420" s="355"/>
      <c r="H420" s="356"/>
      <c r="I420" s="598" t="s">
        <v>328</v>
      </c>
      <c r="J420" s="599"/>
      <c r="K420" s="327"/>
      <c r="L420" s="292"/>
      <c r="M420" s="291"/>
    </row>
    <row r="421" spans="1:13">
      <c r="A421" s="301" t="s">
        <v>335</v>
      </c>
      <c r="B421" s="355"/>
      <c r="C421" s="355"/>
      <c r="D421" s="354"/>
      <c r="E421" s="354"/>
      <c r="F421" s="354"/>
      <c r="G421" s="354"/>
      <c r="H421" s="353"/>
      <c r="I421" s="608" t="s">
        <v>35</v>
      </c>
      <c r="J421" s="609"/>
      <c r="K421" s="625">
        <v>1.17</v>
      </c>
      <c r="L421" s="626"/>
      <c r="M421" s="291">
        <f>K421*12*I403</f>
        <v>2833.2719999999999</v>
      </c>
    </row>
    <row r="422" spans="1:13">
      <c r="A422" s="313" t="s">
        <v>334</v>
      </c>
      <c r="B422" s="312"/>
      <c r="C422" s="312"/>
      <c r="D422" s="312"/>
      <c r="E422" s="312"/>
      <c r="F422" s="312"/>
      <c r="G422" s="312"/>
      <c r="H422" s="311"/>
      <c r="I422" s="590" t="s">
        <v>333</v>
      </c>
      <c r="J422" s="591"/>
      <c r="K422" s="327"/>
      <c r="L422" s="292"/>
      <c r="M422" s="291"/>
    </row>
    <row r="423" spans="1:13">
      <c r="A423" s="323"/>
      <c r="B423" s="322"/>
      <c r="C423" s="322"/>
      <c r="D423" s="322"/>
      <c r="E423" s="322"/>
      <c r="F423" s="322"/>
      <c r="G423" s="322"/>
      <c r="H423" s="321"/>
      <c r="I423" s="334" t="s">
        <v>332</v>
      </c>
      <c r="J423" s="333"/>
      <c r="K423" s="352"/>
      <c r="L423" s="292"/>
      <c r="M423" s="291"/>
    </row>
    <row r="424" spans="1:13">
      <c r="A424" s="313" t="s">
        <v>331</v>
      </c>
      <c r="B424" s="312"/>
      <c r="C424" s="312"/>
      <c r="D424" s="312"/>
      <c r="E424" s="312"/>
      <c r="F424" s="312"/>
      <c r="G424" s="312"/>
      <c r="H424" s="311"/>
      <c r="I424" s="590" t="s">
        <v>35</v>
      </c>
      <c r="J424" s="591"/>
      <c r="K424" s="625">
        <v>1.47</v>
      </c>
      <c r="L424" s="626"/>
      <c r="M424" s="291">
        <f>K424*12*I403</f>
        <v>3559.7520000000004</v>
      </c>
    </row>
    <row r="425" spans="1:13">
      <c r="A425" s="323" t="s">
        <v>330</v>
      </c>
      <c r="B425" s="322"/>
      <c r="C425" s="322"/>
      <c r="D425" s="322"/>
      <c r="E425" s="322"/>
      <c r="F425" s="322"/>
      <c r="G425" s="322"/>
      <c r="H425" s="321"/>
      <c r="I425" s="334"/>
      <c r="J425" s="333"/>
      <c r="K425" s="327"/>
      <c r="L425" s="292"/>
      <c r="M425" s="291"/>
    </row>
    <row r="426" spans="1:13">
      <c r="A426" s="313" t="s">
        <v>329</v>
      </c>
      <c r="B426" s="312"/>
      <c r="C426" s="312"/>
      <c r="D426" s="312"/>
      <c r="E426" s="312"/>
      <c r="F426" s="312"/>
      <c r="G426" s="312"/>
      <c r="H426" s="311"/>
      <c r="I426" s="598" t="s">
        <v>328</v>
      </c>
      <c r="J426" s="599"/>
      <c r="K426" s="327"/>
      <c r="L426" s="292"/>
      <c r="M426" s="291"/>
    </row>
    <row r="427" spans="1:13">
      <c r="A427" s="313" t="s">
        <v>327</v>
      </c>
      <c r="B427" s="312"/>
      <c r="C427" s="312"/>
      <c r="D427" s="312"/>
      <c r="E427" s="312"/>
      <c r="F427" s="312"/>
      <c r="G427" s="312"/>
      <c r="H427" s="311"/>
      <c r="I427" s="590" t="s">
        <v>326</v>
      </c>
      <c r="J427" s="591"/>
      <c r="K427" s="351"/>
      <c r="L427" s="350"/>
      <c r="M427" s="349"/>
    </row>
    <row r="428" spans="1:13" ht="15.75" thickBot="1">
      <c r="A428" s="323"/>
      <c r="B428" s="322"/>
      <c r="C428" s="322"/>
      <c r="D428" s="322"/>
      <c r="E428" s="322"/>
      <c r="F428" s="322"/>
      <c r="G428" s="322"/>
      <c r="H428" s="321"/>
      <c r="I428" s="606" t="s">
        <v>325</v>
      </c>
      <c r="J428" s="607"/>
      <c r="K428" s="348"/>
      <c r="L428" s="347"/>
      <c r="M428" s="346"/>
    </row>
    <row r="429" spans="1:13">
      <c r="A429" s="345" t="s">
        <v>324</v>
      </c>
      <c r="B429" s="344"/>
      <c r="C429" s="344"/>
      <c r="D429" s="344"/>
      <c r="E429" s="344"/>
      <c r="F429" s="344"/>
      <c r="G429" s="343"/>
      <c r="H429" s="342"/>
      <c r="I429" s="341"/>
      <c r="J429" s="340"/>
      <c r="K429" s="648">
        <f>K431+K438+K446+K450+K451+K455</f>
        <v>31.019999999999996</v>
      </c>
      <c r="L429" s="628"/>
      <c r="M429" s="286">
        <f>M431+M438+M446+M450+M451+M455</f>
        <v>75118.032000000007</v>
      </c>
    </row>
    <row r="430" spans="1:13" ht="15.75" thickBot="1">
      <c r="A430" s="339"/>
      <c r="B430" s="338"/>
      <c r="C430" s="338"/>
      <c r="D430" s="338"/>
      <c r="E430" s="338"/>
      <c r="F430" s="338"/>
      <c r="G430" s="338"/>
      <c r="H430" s="337"/>
      <c r="I430" s="336"/>
      <c r="J430" s="282"/>
      <c r="K430" s="281"/>
      <c r="L430" s="280"/>
      <c r="M430" s="279"/>
    </row>
    <row r="431" spans="1:13" ht="15.75" thickBot="1">
      <c r="A431" s="603" t="s">
        <v>323</v>
      </c>
      <c r="B431" s="604"/>
      <c r="C431" s="604"/>
      <c r="D431" s="604"/>
      <c r="E431" s="604"/>
      <c r="F431" s="604"/>
      <c r="G431" s="604"/>
      <c r="H431" s="605"/>
      <c r="I431" s="305"/>
      <c r="J431" s="304"/>
      <c r="K431" s="646">
        <f>K432+K433+K434+K436+K437</f>
        <v>7.4</v>
      </c>
      <c r="L431" s="647"/>
      <c r="M431" s="303">
        <f>K431*12*I403</f>
        <v>17919.840000000004</v>
      </c>
    </row>
    <row r="432" spans="1:13">
      <c r="A432" s="323" t="s">
        <v>322</v>
      </c>
      <c r="B432" s="322"/>
      <c r="C432" s="322"/>
      <c r="D432" s="322"/>
      <c r="E432" s="322"/>
      <c r="F432" s="322"/>
      <c r="G432" s="322"/>
      <c r="H432" s="321"/>
      <c r="I432" s="596" t="s">
        <v>321</v>
      </c>
      <c r="J432" s="597"/>
      <c r="K432" s="629">
        <v>2</v>
      </c>
      <c r="L432" s="630"/>
      <c r="M432" s="291">
        <f>K432*12*I403</f>
        <v>4843.2000000000007</v>
      </c>
    </row>
    <row r="433" spans="1:13">
      <c r="A433" s="320" t="s">
        <v>320</v>
      </c>
      <c r="B433" s="319"/>
      <c r="C433" s="319"/>
      <c r="D433" s="319"/>
      <c r="E433" s="319"/>
      <c r="F433" s="319"/>
      <c r="G433" s="319"/>
      <c r="H433" s="318"/>
      <c r="I433" s="596" t="s">
        <v>57</v>
      </c>
      <c r="J433" s="597"/>
      <c r="K433" s="625">
        <v>4.7</v>
      </c>
      <c r="L433" s="626"/>
      <c r="M433" s="291">
        <f>K433*12*I403</f>
        <v>11381.520000000002</v>
      </c>
    </row>
    <row r="434" spans="1:13">
      <c r="A434" s="313" t="s">
        <v>319</v>
      </c>
      <c r="B434" s="312"/>
      <c r="C434" s="312"/>
      <c r="D434" s="312"/>
      <c r="E434" s="312"/>
      <c r="F434" s="312"/>
      <c r="G434" s="312"/>
      <c r="H434" s="311"/>
      <c r="I434" s="596" t="s">
        <v>35</v>
      </c>
      <c r="J434" s="597"/>
      <c r="K434" s="625">
        <v>0.54</v>
      </c>
      <c r="L434" s="626"/>
      <c r="M434" s="291">
        <f>K434*12*I403</f>
        <v>1307.6640000000002</v>
      </c>
    </row>
    <row r="435" spans="1:13">
      <c r="A435" s="335" t="s">
        <v>318</v>
      </c>
      <c r="B435" s="331"/>
      <c r="C435" s="331"/>
      <c r="D435" s="331"/>
      <c r="E435" s="322"/>
      <c r="F435" s="322"/>
      <c r="G435" s="322"/>
      <c r="H435" s="321"/>
      <c r="I435" s="334"/>
      <c r="J435" s="333"/>
      <c r="K435" s="293"/>
      <c r="L435" s="292"/>
      <c r="M435" s="291"/>
    </row>
    <row r="436" spans="1:13">
      <c r="A436" s="320" t="s">
        <v>317</v>
      </c>
      <c r="B436" s="319"/>
      <c r="C436" s="319"/>
      <c r="D436" s="319"/>
      <c r="E436" s="319"/>
      <c r="F436" s="319"/>
      <c r="G436" s="319"/>
      <c r="H436" s="318"/>
      <c r="I436" s="608" t="s">
        <v>19</v>
      </c>
      <c r="J436" s="609"/>
      <c r="K436" s="625">
        <v>0.16</v>
      </c>
      <c r="L436" s="626"/>
      <c r="M436" s="291">
        <f>K436*12*I403</f>
        <v>387.45600000000002</v>
      </c>
    </row>
    <row r="437" spans="1:13" ht="15.75" thickBot="1">
      <c r="A437" s="313" t="s">
        <v>316</v>
      </c>
      <c r="B437" s="312"/>
      <c r="C437" s="312"/>
      <c r="D437" s="312"/>
      <c r="E437" s="312"/>
      <c r="F437" s="312"/>
      <c r="G437" s="312"/>
      <c r="H437" s="311"/>
      <c r="I437" s="614" t="s">
        <v>19</v>
      </c>
      <c r="J437" s="615"/>
      <c r="K437" s="650"/>
      <c r="L437" s="651"/>
      <c r="M437" s="291">
        <f>K437*12*I403</f>
        <v>0</v>
      </c>
    </row>
    <row r="438" spans="1:13" ht="15.75" thickBot="1">
      <c r="A438" s="654" t="s">
        <v>315</v>
      </c>
      <c r="B438" s="655"/>
      <c r="C438" s="655"/>
      <c r="D438" s="655"/>
      <c r="E438" s="655"/>
      <c r="F438" s="655"/>
      <c r="G438" s="655"/>
      <c r="H438" s="656"/>
      <c r="I438" s="305"/>
      <c r="J438" s="304"/>
      <c r="K438" s="642">
        <f>K439+K440+K442+K443+K444+K445</f>
        <v>1.94</v>
      </c>
      <c r="L438" s="647"/>
      <c r="M438" s="303">
        <f>K438*12*I403</f>
        <v>4697.9040000000005</v>
      </c>
    </row>
    <row r="439" spans="1:13">
      <c r="A439" s="332" t="s">
        <v>314</v>
      </c>
      <c r="B439" s="331"/>
      <c r="C439" s="331"/>
      <c r="D439" s="331"/>
      <c r="E439" s="331"/>
      <c r="F439" s="322"/>
      <c r="G439" s="322"/>
      <c r="H439" s="321"/>
      <c r="I439" s="330"/>
      <c r="J439" s="294"/>
      <c r="K439" s="629">
        <v>0.11</v>
      </c>
      <c r="L439" s="630"/>
      <c r="M439" s="291">
        <f>K439*12*I403</f>
        <v>266.37600000000003</v>
      </c>
    </row>
    <row r="440" spans="1:13">
      <c r="A440" s="329" t="s">
        <v>313</v>
      </c>
      <c r="B440" s="328"/>
      <c r="C440" s="328"/>
      <c r="D440" s="328"/>
      <c r="E440" s="328"/>
      <c r="F440" s="312"/>
      <c r="G440" s="312"/>
      <c r="H440" s="311"/>
      <c r="I440" s="598" t="s">
        <v>312</v>
      </c>
      <c r="J440" s="599"/>
      <c r="K440" s="625">
        <v>0.93</v>
      </c>
      <c r="L440" s="626"/>
      <c r="M440" s="291">
        <f>K440*12*I403</f>
        <v>2252.0880000000002</v>
      </c>
    </row>
    <row r="441" spans="1:13">
      <c r="A441" s="323" t="s">
        <v>311</v>
      </c>
      <c r="B441" s="322"/>
      <c r="C441" s="322"/>
      <c r="D441" s="322"/>
      <c r="E441" s="322"/>
      <c r="F441" s="322"/>
      <c r="G441" s="322"/>
      <c r="H441" s="321"/>
      <c r="I441" s="596" t="s">
        <v>310</v>
      </c>
      <c r="J441" s="597"/>
      <c r="K441" s="327"/>
      <c r="L441" s="292"/>
      <c r="M441" s="291"/>
    </row>
    <row r="442" spans="1:13">
      <c r="A442" s="320" t="s">
        <v>309</v>
      </c>
      <c r="B442" s="319"/>
      <c r="C442" s="319"/>
      <c r="D442" s="319"/>
      <c r="E442" s="319"/>
      <c r="F442" s="319"/>
      <c r="G442" s="319"/>
      <c r="H442" s="318"/>
      <c r="I442" s="608" t="s">
        <v>308</v>
      </c>
      <c r="J442" s="609"/>
      <c r="K442" s="625">
        <v>0.56999999999999995</v>
      </c>
      <c r="L442" s="626"/>
      <c r="M442" s="291">
        <f>K442*12*I403</f>
        <v>1380.3120000000001</v>
      </c>
    </row>
    <row r="443" spans="1:13">
      <c r="A443" s="320" t="s">
        <v>307</v>
      </c>
      <c r="B443" s="319"/>
      <c r="C443" s="319"/>
      <c r="D443" s="319"/>
      <c r="E443" s="319"/>
      <c r="F443" s="319"/>
      <c r="G443" s="319"/>
      <c r="H443" s="318"/>
      <c r="I443" s="608" t="s">
        <v>306</v>
      </c>
      <c r="J443" s="609"/>
      <c r="K443" s="625">
        <v>0.14000000000000001</v>
      </c>
      <c r="L443" s="626"/>
      <c r="M443" s="291">
        <f>K443*12*I403</f>
        <v>339.02400000000006</v>
      </c>
    </row>
    <row r="444" spans="1:13">
      <c r="A444" s="313" t="s">
        <v>299</v>
      </c>
      <c r="B444" s="312"/>
      <c r="C444" s="312"/>
      <c r="D444" s="312"/>
      <c r="E444" s="312"/>
      <c r="F444" s="312"/>
      <c r="G444" s="312"/>
      <c r="H444" s="311"/>
      <c r="I444" s="608" t="s">
        <v>298</v>
      </c>
      <c r="J444" s="609"/>
      <c r="K444" s="636">
        <v>7.0000000000000007E-2</v>
      </c>
      <c r="L444" s="637"/>
      <c r="M444" s="291">
        <f>K444*12*I403</f>
        <v>169.51200000000003</v>
      </c>
    </row>
    <row r="445" spans="1:13" ht="15.75" thickBot="1">
      <c r="A445" s="313" t="s">
        <v>305</v>
      </c>
      <c r="B445" s="312"/>
      <c r="C445" s="312"/>
      <c r="D445" s="312"/>
      <c r="E445" s="312"/>
      <c r="F445" s="312"/>
      <c r="G445" s="312"/>
      <c r="H445" s="311"/>
      <c r="I445" s="614" t="s">
        <v>88</v>
      </c>
      <c r="J445" s="615"/>
      <c r="K445" s="638">
        <v>0.12</v>
      </c>
      <c r="L445" s="639"/>
      <c r="M445" s="326">
        <f>K445*12*I403</f>
        <v>290.59199999999998</v>
      </c>
    </row>
    <row r="446" spans="1:13" ht="15.75" thickBot="1">
      <c r="A446" s="654" t="s">
        <v>304</v>
      </c>
      <c r="B446" s="655"/>
      <c r="C446" s="655"/>
      <c r="D446" s="655"/>
      <c r="E446" s="655"/>
      <c r="F446" s="655"/>
      <c r="G446" s="655"/>
      <c r="H446" s="656"/>
      <c r="I446" s="325"/>
      <c r="J446" s="324"/>
      <c r="K446" s="649">
        <f>K447+K448+K449</f>
        <v>1.27</v>
      </c>
      <c r="L446" s="643"/>
      <c r="M446" s="303">
        <f>K446*12*I403</f>
        <v>3075.4320000000002</v>
      </c>
    </row>
    <row r="447" spans="1:13">
      <c r="A447" s="323" t="s">
        <v>303</v>
      </c>
      <c r="B447" s="322"/>
      <c r="C447" s="322"/>
      <c r="D447" s="322"/>
      <c r="E447" s="322"/>
      <c r="F447" s="322"/>
      <c r="G447" s="322"/>
      <c r="H447" s="321"/>
      <c r="I447" s="612" t="s">
        <v>302</v>
      </c>
      <c r="J447" s="613"/>
      <c r="K447" s="644">
        <v>0.61</v>
      </c>
      <c r="L447" s="645"/>
      <c r="M447" s="291">
        <f>K447*12*I403</f>
        <v>1477.1760000000002</v>
      </c>
    </row>
    <row r="448" spans="1:13">
      <c r="A448" s="320" t="s">
        <v>301</v>
      </c>
      <c r="B448" s="319"/>
      <c r="C448" s="319"/>
      <c r="D448" s="319"/>
      <c r="E448" s="319"/>
      <c r="F448" s="319"/>
      <c r="G448" s="319"/>
      <c r="H448" s="318"/>
      <c r="I448" s="317" t="s">
        <v>300</v>
      </c>
      <c r="J448" s="316"/>
      <c r="K448" s="636">
        <v>0.53</v>
      </c>
      <c r="L448" s="637"/>
      <c r="M448" s="291">
        <f>K448*12*I403</f>
        <v>1283.4480000000001</v>
      </c>
    </row>
    <row r="449" spans="1:13" ht="15.75" thickBot="1">
      <c r="A449" s="313" t="s">
        <v>299</v>
      </c>
      <c r="B449" s="312"/>
      <c r="C449" s="312"/>
      <c r="D449" s="312"/>
      <c r="E449" s="312"/>
      <c r="F449" s="312"/>
      <c r="G449" s="312"/>
      <c r="H449" s="311"/>
      <c r="I449" s="614" t="s">
        <v>298</v>
      </c>
      <c r="J449" s="615"/>
      <c r="K449" s="638">
        <v>0.13</v>
      </c>
      <c r="L449" s="639"/>
      <c r="M449" s="291">
        <f>K449*12*I403</f>
        <v>314.80800000000005</v>
      </c>
    </row>
    <row r="450" spans="1:13" ht="15.75" thickBot="1">
      <c r="A450" s="309" t="s">
        <v>297</v>
      </c>
      <c r="B450" s="308"/>
      <c r="C450" s="308"/>
      <c r="D450" s="308"/>
      <c r="E450" s="308"/>
      <c r="F450" s="308"/>
      <c r="G450" s="308"/>
      <c r="H450" s="307"/>
      <c r="I450" s="619" t="s">
        <v>296</v>
      </c>
      <c r="J450" s="620"/>
      <c r="K450" s="640">
        <v>18.649999999999999</v>
      </c>
      <c r="L450" s="641"/>
      <c r="M450" s="303">
        <f>K450*12*I403</f>
        <v>45162.84</v>
      </c>
    </row>
    <row r="451" spans="1:13" ht="15.75" thickBot="1">
      <c r="A451" s="603" t="s">
        <v>295</v>
      </c>
      <c r="B451" s="604"/>
      <c r="C451" s="604"/>
      <c r="D451" s="604"/>
      <c r="E451" s="604"/>
      <c r="F451" s="604"/>
      <c r="G451" s="604"/>
      <c r="H451" s="605"/>
      <c r="I451" s="305"/>
      <c r="J451" s="304"/>
      <c r="K451" s="642">
        <v>1.68</v>
      </c>
      <c r="L451" s="643"/>
      <c r="M451" s="303">
        <f>K451*12*I403</f>
        <v>4068.2880000000005</v>
      </c>
    </row>
    <row r="452" spans="1:13">
      <c r="A452" s="301" t="s">
        <v>294</v>
      </c>
      <c r="B452" s="300"/>
      <c r="C452" s="300"/>
      <c r="D452" s="300"/>
      <c r="E452" s="300"/>
      <c r="F452" s="300"/>
      <c r="G452" s="300"/>
      <c r="H452" s="298"/>
      <c r="I452" s="621" t="s">
        <v>293</v>
      </c>
      <c r="J452" s="622"/>
      <c r="K452" s="297"/>
      <c r="L452" s="412"/>
      <c r="M452" s="291"/>
    </row>
    <row r="453" spans="1:13">
      <c r="A453" s="301" t="s">
        <v>292</v>
      </c>
      <c r="B453" s="300"/>
      <c r="C453" s="300"/>
      <c r="D453" s="300"/>
      <c r="E453" s="300"/>
      <c r="F453" s="300"/>
      <c r="G453" s="300"/>
      <c r="H453" s="298"/>
      <c r="I453" s="295"/>
      <c r="J453" s="294"/>
      <c r="K453" s="297"/>
      <c r="L453" s="412"/>
      <c r="M453" s="291"/>
    </row>
    <row r="454" spans="1:13" ht="15.75" thickBot="1">
      <c r="A454" s="301" t="s">
        <v>291</v>
      </c>
      <c r="B454" s="300"/>
      <c r="C454" s="300"/>
      <c r="D454" s="300"/>
      <c r="E454" s="300"/>
      <c r="F454" s="300"/>
      <c r="G454" s="300"/>
      <c r="H454" s="298"/>
      <c r="I454" s="310"/>
      <c r="J454" s="294"/>
      <c r="K454" s="297"/>
      <c r="L454" s="412"/>
      <c r="M454" s="291"/>
    </row>
    <row r="455" spans="1:13" ht="15.75" thickBot="1">
      <c r="A455" s="309" t="s">
        <v>290</v>
      </c>
      <c r="B455" s="308"/>
      <c r="C455" s="308"/>
      <c r="D455" s="308"/>
      <c r="E455" s="308"/>
      <c r="F455" s="308"/>
      <c r="G455" s="308"/>
      <c r="H455" s="307"/>
      <c r="I455" s="305"/>
      <c r="J455" s="304"/>
      <c r="K455" s="642">
        <v>0.08</v>
      </c>
      <c r="L455" s="643"/>
      <c r="M455" s="303">
        <f>K455*12*I403</f>
        <v>193.72800000000001</v>
      </c>
    </row>
    <row r="456" spans="1:13">
      <c r="A456" s="301" t="s">
        <v>289</v>
      </c>
      <c r="B456" s="300"/>
      <c r="C456" s="300"/>
      <c r="D456" s="300"/>
      <c r="E456" s="300"/>
      <c r="F456" s="300"/>
      <c r="G456" s="300"/>
      <c r="H456" s="298"/>
      <c r="I456" s="621" t="s">
        <v>19</v>
      </c>
      <c r="J456" s="622"/>
      <c r="K456" s="411"/>
      <c r="L456" s="412"/>
      <c r="M456" s="291"/>
    </row>
    <row r="457" spans="1:13" ht="15.75" thickBot="1">
      <c r="A457" s="301" t="s">
        <v>288</v>
      </c>
      <c r="B457" s="300"/>
      <c r="C457" s="300"/>
      <c r="D457" s="300"/>
      <c r="E457" s="300"/>
      <c r="F457" s="300"/>
      <c r="G457" s="300"/>
      <c r="H457" s="298"/>
      <c r="I457" s="295"/>
      <c r="J457" s="294"/>
      <c r="K457" s="411"/>
      <c r="L457" s="412"/>
      <c r="M457" s="291"/>
    </row>
    <row r="458" spans="1:13" ht="15.75" thickBot="1">
      <c r="A458" s="603" t="s">
        <v>287</v>
      </c>
      <c r="B458" s="604"/>
      <c r="C458" s="604"/>
      <c r="D458" s="604"/>
      <c r="E458" s="604"/>
      <c r="F458" s="604"/>
      <c r="G458" s="604"/>
      <c r="H458" s="605"/>
      <c r="I458" s="305"/>
      <c r="J458" s="304"/>
      <c r="K458" s="642">
        <v>6.19</v>
      </c>
      <c r="L458" s="643"/>
      <c r="M458" s="303">
        <f>K458*12*I403</f>
        <v>14989.704000000002</v>
      </c>
    </row>
    <row r="459" spans="1:13">
      <c r="A459" s="301" t="s">
        <v>286</v>
      </c>
      <c r="B459" s="299"/>
      <c r="C459" s="299"/>
      <c r="D459" s="299"/>
      <c r="E459" s="299"/>
      <c r="F459" s="300"/>
      <c r="G459" s="299"/>
      <c r="H459" s="298"/>
      <c r="I459" s="598" t="s">
        <v>285</v>
      </c>
      <c r="J459" s="599"/>
      <c r="K459" s="297"/>
      <c r="L459" s="412"/>
      <c r="M459" s="291"/>
    </row>
    <row r="460" spans="1:13">
      <c r="A460" s="301" t="s">
        <v>284</v>
      </c>
      <c r="B460" s="299"/>
      <c r="C460" s="299"/>
      <c r="D460" s="299"/>
      <c r="E460" s="299"/>
      <c r="F460" s="300"/>
      <c r="G460" s="299"/>
      <c r="H460" s="298"/>
      <c r="I460" s="598" t="s">
        <v>283</v>
      </c>
      <c r="J460" s="599"/>
      <c r="K460" s="297"/>
      <c r="L460" s="412"/>
      <c r="M460" s="291"/>
    </row>
    <row r="461" spans="1:13">
      <c r="A461" s="301" t="s">
        <v>282</v>
      </c>
      <c r="B461" s="299"/>
      <c r="C461" s="299"/>
      <c r="D461" s="299"/>
      <c r="E461" s="299"/>
      <c r="F461" s="300"/>
      <c r="G461" s="299"/>
      <c r="H461" s="298"/>
      <c r="I461" s="598" t="s">
        <v>281</v>
      </c>
      <c r="J461" s="599"/>
      <c r="K461" s="297"/>
      <c r="L461" s="412"/>
      <c r="M461" s="291"/>
    </row>
    <row r="462" spans="1:13">
      <c r="A462" s="301" t="s">
        <v>280</v>
      </c>
      <c r="B462" s="299"/>
      <c r="C462" s="299"/>
      <c r="D462" s="299"/>
      <c r="E462" s="299"/>
      <c r="F462" s="300"/>
      <c r="G462" s="299"/>
      <c r="H462" s="298"/>
      <c r="I462" s="598" t="s">
        <v>279</v>
      </c>
      <c r="J462" s="599"/>
      <c r="K462" s="297"/>
      <c r="L462" s="412"/>
      <c r="M462" s="291"/>
    </row>
    <row r="463" spans="1:13">
      <c r="A463" s="301" t="s">
        <v>278</v>
      </c>
      <c r="B463" s="299"/>
      <c r="C463" s="299"/>
      <c r="D463" s="299"/>
      <c r="E463" s="299"/>
      <c r="F463" s="300"/>
      <c r="G463" s="299"/>
      <c r="H463" s="298"/>
      <c r="I463" s="598" t="s">
        <v>277</v>
      </c>
      <c r="J463" s="599"/>
      <c r="K463" s="297"/>
      <c r="L463" s="412"/>
      <c r="M463" s="291"/>
    </row>
    <row r="464" spans="1:13">
      <c r="A464" s="301" t="s">
        <v>276</v>
      </c>
      <c r="B464" s="299"/>
      <c r="C464" s="299"/>
      <c r="D464" s="299"/>
      <c r="E464" s="299"/>
      <c r="F464" s="300"/>
      <c r="G464" s="299"/>
      <c r="H464" s="298"/>
      <c r="I464" s="295"/>
      <c r="J464" s="294"/>
      <c r="K464" s="297"/>
      <c r="L464" s="302"/>
      <c r="M464" s="291"/>
    </row>
    <row r="465" spans="1:13">
      <c r="A465" s="301" t="s">
        <v>275</v>
      </c>
      <c r="B465" s="299"/>
      <c r="C465" s="299"/>
      <c r="D465" s="299"/>
      <c r="E465" s="299"/>
      <c r="F465" s="300"/>
      <c r="G465" s="299"/>
      <c r="H465" s="298"/>
      <c r="I465" s="295"/>
      <c r="J465" s="294"/>
      <c r="K465" s="297"/>
      <c r="L465" s="412"/>
      <c r="M465" s="291"/>
    </row>
    <row r="466" spans="1:13">
      <c r="A466" s="301" t="s">
        <v>274</v>
      </c>
      <c r="B466" s="299"/>
      <c r="C466" s="299"/>
      <c r="D466" s="299"/>
      <c r="E466" s="299"/>
      <c r="F466" s="300"/>
      <c r="G466" s="299"/>
      <c r="H466" s="298"/>
      <c r="I466" s="295"/>
      <c r="J466" s="294"/>
      <c r="K466" s="297"/>
      <c r="L466" s="412"/>
      <c r="M466" s="291"/>
    </row>
    <row r="467" spans="1:13">
      <c r="A467" s="301" t="s">
        <v>273</v>
      </c>
      <c r="B467" s="299"/>
      <c r="C467" s="299"/>
      <c r="D467" s="299"/>
      <c r="E467" s="299"/>
      <c r="F467" s="300"/>
      <c r="G467" s="299"/>
      <c r="H467" s="298"/>
      <c r="I467" s="295"/>
      <c r="J467" s="294"/>
      <c r="K467" s="297"/>
      <c r="L467" s="412"/>
      <c r="M467" s="291"/>
    </row>
    <row r="468" spans="1:13">
      <c r="A468" s="301" t="s">
        <v>272</v>
      </c>
      <c r="B468" s="299"/>
      <c r="C468" s="299"/>
      <c r="D468" s="299"/>
      <c r="E468" s="299"/>
      <c r="F468" s="300"/>
      <c r="G468" s="299"/>
      <c r="H468" s="298"/>
      <c r="I468" s="295"/>
      <c r="J468" s="294"/>
      <c r="K468" s="297"/>
      <c r="L468" s="412"/>
      <c r="M468" s="291"/>
    </row>
    <row r="469" spans="1:13" ht="15.75" thickBot="1">
      <c r="A469" s="616" t="s">
        <v>271</v>
      </c>
      <c r="B469" s="617"/>
      <c r="C469" s="617"/>
      <c r="D469" s="617"/>
      <c r="E469" s="617"/>
      <c r="F469" s="617"/>
      <c r="G469" s="617"/>
      <c r="H469" s="618"/>
      <c r="I469" s="295"/>
      <c r="J469" s="294"/>
      <c r="K469" s="293"/>
      <c r="L469" s="292"/>
      <c r="M469" s="291"/>
    </row>
    <row r="470" spans="1:13">
      <c r="A470" s="290" t="s">
        <v>270</v>
      </c>
      <c r="B470" s="289"/>
      <c r="C470" s="289"/>
      <c r="D470" s="289"/>
      <c r="E470" s="289"/>
      <c r="F470" s="289"/>
      <c r="G470" s="289"/>
      <c r="H470" s="289"/>
      <c r="I470" s="621" t="s">
        <v>55</v>
      </c>
      <c r="J470" s="622"/>
      <c r="K470" s="288"/>
      <c r="L470" s="287"/>
      <c r="M470" s="286"/>
    </row>
    <row r="471" spans="1:13" ht="15.75" thickBot="1">
      <c r="A471" s="285" t="s">
        <v>269</v>
      </c>
      <c r="B471" s="284"/>
      <c r="C471" s="284"/>
      <c r="D471" s="284"/>
      <c r="E471" s="284"/>
      <c r="F471" s="284"/>
      <c r="G471" s="284"/>
      <c r="H471" s="284"/>
      <c r="I471" s="283"/>
      <c r="J471" s="282"/>
      <c r="K471" s="281"/>
      <c r="L471" s="280"/>
      <c r="M471" s="279"/>
    </row>
    <row r="472" spans="1:13" ht="15.75" thickBot="1">
      <c r="A472" s="603" t="s">
        <v>355</v>
      </c>
      <c r="B472" s="604"/>
      <c r="C472" s="604"/>
      <c r="D472" s="604"/>
      <c r="E472" s="604"/>
      <c r="F472" s="604"/>
      <c r="G472" s="604"/>
      <c r="H472" s="657"/>
      <c r="I472" s="658" t="s">
        <v>32</v>
      </c>
      <c r="J472" s="659"/>
      <c r="K472" s="660">
        <v>1.52</v>
      </c>
      <c r="L472" s="661"/>
      <c r="M472" s="276">
        <f>K472*12*I403</f>
        <v>3680.8320000000008</v>
      </c>
    </row>
    <row r="473" spans="1:13" ht="15.75" thickBot="1">
      <c r="A473" s="409" t="s">
        <v>354</v>
      </c>
      <c r="B473" s="410"/>
      <c r="C473" s="410"/>
      <c r="D473" s="410"/>
      <c r="E473" s="410"/>
      <c r="F473" s="410"/>
      <c r="G473" s="410"/>
      <c r="H473" s="410"/>
      <c r="I473" s="413"/>
      <c r="J473" s="383"/>
      <c r="K473" s="660"/>
      <c r="L473" s="661"/>
      <c r="M473" s="276"/>
    </row>
    <row r="474" spans="1:13" ht="15.75" thickBot="1">
      <c r="A474" s="652" t="s">
        <v>268</v>
      </c>
      <c r="B474" s="653"/>
      <c r="C474" s="653"/>
      <c r="D474" s="653"/>
      <c r="E474" s="653"/>
      <c r="F474" s="653"/>
      <c r="G474" s="653"/>
      <c r="H474" s="653"/>
      <c r="I474" s="278"/>
      <c r="J474" s="277"/>
      <c r="K474" s="610">
        <f>K404+K414+K429+K458+K472+K473</f>
        <v>50.48</v>
      </c>
      <c r="L474" s="611"/>
      <c r="M474" s="276">
        <f>M404+M414+M429+M458+M472+M473</f>
        <v>122242.368</v>
      </c>
    </row>
    <row r="476" spans="1:13" ht="15.75">
      <c r="A476" s="601" t="s">
        <v>0</v>
      </c>
      <c r="B476" s="601"/>
      <c r="C476" s="601"/>
      <c r="D476" s="601"/>
      <c r="E476" s="601"/>
      <c r="F476" s="601"/>
      <c r="G476" s="601"/>
      <c r="H476" s="601"/>
      <c r="I476" s="601"/>
      <c r="J476" s="601"/>
      <c r="K476" s="601"/>
      <c r="L476" s="601"/>
      <c r="M476" s="327"/>
    </row>
    <row r="477" spans="1:13" ht="15.75">
      <c r="A477" s="600" t="s">
        <v>353</v>
      </c>
      <c r="B477" s="600"/>
      <c r="C477" s="600"/>
      <c r="D477" s="600"/>
      <c r="E477" s="600"/>
      <c r="F477" s="600"/>
      <c r="G477" s="600"/>
      <c r="H477" s="600"/>
      <c r="I477" s="600"/>
      <c r="J477" s="600"/>
      <c r="K477" s="600"/>
      <c r="L477" s="600"/>
      <c r="M477" s="327"/>
    </row>
    <row r="478" spans="1:13" ht="15.75">
      <c r="A478" s="370"/>
      <c r="B478" s="370"/>
      <c r="C478" s="370"/>
      <c r="D478" s="370"/>
      <c r="E478" s="370"/>
      <c r="F478" s="370" t="s">
        <v>510</v>
      </c>
      <c r="G478" s="370"/>
      <c r="H478" s="370"/>
      <c r="I478" s="370"/>
      <c r="J478" s="370"/>
      <c r="K478" s="370"/>
      <c r="L478" s="370"/>
      <c r="M478" s="327"/>
    </row>
    <row r="479" spans="1:13">
      <c r="A479" s="329"/>
      <c r="B479" s="328"/>
      <c r="C479" s="602" t="s">
        <v>351</v>
      </c>
      <c r="D479" s="602"/>
      <c r="E479" s="602"/>
      <c r="F479" s="328"/>
      <c r="G479" s="328"/>
      <c r="H479" s="368"/>
      <c r="I479" s="590" t="s">
        <v>3</v>
      </c>
      <c r="J479" s="591"/>
      <c r="K479" s="592" t="s">
        <v>4</v>
      </c>
      <c r="L479" s="593"/>
      <c r="M479" s="382"/>
    </row>
    <row r="480" spans="1:13">
      <c r="A480" s="381"/>
      <c r="B480" s="355"/>
      <c r="C480" s="355"/>
      <c r="D480" s="355"/>
      <c r="E480" s="355"/>
      <c r="F480" s="355"/>
      <c r="G480" s="355"/>
      <c r="H480" s="356"/>
      <c r="I480" s="295"/>
      <c r="J480" s="294"/>
      <c r="K480" s="594" t="s">
        <v>5</v>
      </c>
      <c r="L480" s="595"/>
      <c r="M480" s="380" t="s">
        <v>6</v>
      </c>
    </row>
    <row r="481" spans="1:13">
      <c r="A481" s="381"/>
      <c r="B481" s="355"/>
      <c r="C481" s="355"/>
      <c r="D481" s="355"/>
      <c r="E481" s="355"/>
      <c r="F481" s="355"/>
      <c r="G481" s="355"/>
      <c r="H481" s="356"/>
      <c r="I481" s="598" t="s">
        <v>7</v>
      </c>
      <c r="J481" s="599"/>
      <c r="K481" s="623" t="s">
        <v>8</v>
      </c>
      <c r="L481" s="624"/>
      <c r="M481" s="380" t="s">
        <v>9</v>
      </c>
    </row>
    <row r="482" spans="1:13" ht="16.5" thickBot="1">
      <c r="A482" s="379"/>
      <c r="B482" s="351"/>
      <c r="C482" s="351"/>
      <c r="D482" s="351"/>
      <c r="E482" s="351"/>
      <c r="F482" s="351"/>
      <c r="G482" s="351"/>
      <c r="H482" s="350"/>
      <c r="I482" s="631">
        <v>201.8</v>
      </c>
      <c r="J482" s="632"/>
      <c r="K482" s="633"/>
      <c r="L482" s="634"/>
      <c r="M482" s="378"/>
    </row>
    <row r="483" spans="1:13">
      <c r="A483" s="367" t="s">
        <v>350</v>
      </c>
      <c r="B483" s="344"/>
      <c r="C483" s="344"/>
      <c r="D483" s="344"/>
      <c r="E483" s="344"/>
      <c r="F483" s="344"/>
      <c r="G483" s="344"/>
      <c r="H483" s="377"/>
      <c r="I483" s="341"/>
      <c r="J483" s="340"/>
      <c r="K483" s="635">
        <f>K486+K489</f>
        <v>6.46</v>
      </c>
      <c r="L483" s="628"/>
      <c r="M483" s="286">
        <f>K483*12*I482</f>
        <v>15643.536</v>
      </c>
    </row>
    <row r="484" spans="1:13">
      <c r="A484" s="376" t="s">
        <v>349</v>
      </c>
      <c r="B484" s="375"/>
      <c r="C484" s="375"/>
      <c r="D484" s="375"/>
      <c r="E484" s="375"/>
      <c r="F484" s="375"/>
      <c r="G484" s="375"/>
      <c r="H484" s="374"/>
      <c r="I484" s="295"/>
      <c r="J484" s="294"/>
      <c r="K484" s="293"/>
      <c r="L484" s="292"/>
      <c r="M484" s="373"/>
    </row>
    <row r="485" spans="1:13" ht="15.75" thickBot="1">
      <c r="A485" s="363" t="s">
        <v>348</v>
      </c>
      <c r="B485" s="372"/>
      <c r="C485" s="372"/>
      <c r="D485" s="372"/>
      <c r="E485" s="372"/>
      <c r="F485" s="372"/>
      <c r="G485" s="372"/>
      <c r="H485" s="371"/>
      <c r="I485" s="336"/>
      <c r="J485" s="282"/>
      <c r="K485" s="281"/>
      <c r="L485" s="280"/>
      <c r="M485" s="279"/>
    </row>
    <row r="486" spans="1:13">
      <c r="A486" s="323" t="s">
        <v>347</v>
      </c>
      <c r="B486" s="331"/>
      <c r="C486" s="331"/>
      <c r="D486" s="331"/>
      <c r="E486" s="331"/>
      <c r="F486" s="331"/>
      <c r="G486" s="331"/>
      <c r="H486" s="357"/>
      <c r="I486" s="596" t="s">
        <v>19</v>
      </c>
      <c r="J486" s="597"/>
      <c r="K486" s="629">
        <v>3.87</v>
      </c>
      <c r="L486" s="630"/>
      <c r="M486" s="291">
        <f>K486*12*I482</f>
        <v>9371.5920000000006</v>
      </c>
    </row>
    <row r="487" spans="1:13">
      <c r="A487" s="301" t="s">
        <v>338</v>
      </c>
      <c r="B487" s="355"/>
      <c r="C487" s="355"/>
      <c r="D487" s="355"/>
      <c r="E487" s="355"/>
      <c r="F487" s="355"/>
      <c r="G487" s="355"/>
      <c r="H487" s="356"/>
      <c r="I487" s="598" t="s">
        <v>328</v>
      </c>
      <c r="J487" s="599"/>
      <c r="K487" s="327"/>
      <c r="L487" s="292"/>
      <c r="M487" s="291"/>
    </row>
    <row r="488" spans="1:13">
      <c r="A488" s="323" t="s">
        <v>337</v>
      </c>
      <c r="B488" s="331"/>
      <c r="C488" s="331"/>
      <c r="D488" s="331"/>
      <c r="E488" s="331"/>
      <c r="F488" s="331"/>
      <c r="G488" s="331"/>
      <c r="H488" s="357"/>
      <c r="I488" s="596"/>
      <c r="J488" s="597"/>
      <c r="K488" s="327"/>
      <c r="L488" s="292"/>
      <c r="M488" s="291"/>
    </row>
    <row r="489" spans="1:13">
      <c r="A489" s="323" t="s">
        <v>346</v>
      </c>
      <c r="B489" s="331"/>
      <c r="C489" s="331"/>
      <c r="D489" s="331"/>
      <c r="E489" s="331"/>
      <c r="F489" s="331"/>
      <c r="G489" s="331"/>
      <c r="H489" s="357"/>
      <c r="I489" s="608" t="s">
        <v>35</v>
      </c>
      <c r="J489" s="609"/>
      <c r="K489" s="625">
        <v>2.59</v>
      </c>
      <c r="L489" s="626"/>
      <c r="M489" s="291">
        <f>K489*12*I482</f>
        <v>6271.9440000000004</v>
      </c>
    </row>
    <row r="490" spans="1:13" ht="15.75">
      <c r="A490" s="320" t="s">
        <v>345</v>
      </c>
      <c r="B490" s="354"/>
      <c r="C490" s="354"/>
      <c r="D490" s="354"/>
      <c r="E490" s="354"/>
      <c r="F490" s="354"/>
      <c r="G490" s="354"/>
      <c r="H490" s="353"/>
      <c r="I490" s="598" t="s">
        <v>328</v>
      </c>
      <c r="J490" s="599"/>
      <c r="K490" s="370"/>
      <c r="L490" s="369"/>
      <c r="M490" s="291"/>
    </row>
    <row r="491" spans="1:13">
      <c r="A491" s="313" t="s">
        <v>344</v>
      </c>
      <c r="B491" s="328"/>
      <c r="C491" s="328"/>
      <c r="D491" s="328"/>
      <c r="E491" s="328"/>
      <c r="F491" s="328"/>
      <c r="G491" s="328"/>
      <c r="H491" s="368"/>
      <c r="I491" s="598"/>
      <c r="J491" s="599"/>
      <c r="K491" s="352"/>
      <c r="L491" s="292"/>
      <c r="M491" s="291"/>
    </row>
    <row r="492" spans="1:13" ht="15.75" thickBot="1">
      <c r="A492" s="323" t="s">
        <v>343</v>
      </c>
      <c r="B492" s="322"/>
      <c r="C492" s="322"/>
      <c r="D492" s="322"/>
      <c r="E492" s="322"/>
      <c r="F492" s="322"/>
      <c r="G492" s="322"/>
      <c r="H492" s="321"/>
      <c r="I492" s="334"/>
      <c r="J492" s="333"/>
      <c r="K492" s="636"/>
      <c r="L492" s="637"/>
      <c r="M492" s="291"/>
    </row>
    <row r="493" spans="1:13">
      <c r="A493" s="367" t="s">
        <v>342</v>
      </c>
      <c r="B493" s="366"/>
      <c r="C493" s="366"/>
      <c r="D493" s="366"/>
      <c r="E493" s="366"/>
      <c r="F493" s="366"/>
      <c r="G493" s="366"/>
      <c r="H493" s="365"/>
      <c r="I493" s="341"/>
      <c r="J493" s="364"/>
      <c r="K493" s="627">
        <f>K495+K500+K503</f>
        <v>5.29</v>
      </c>
      <c r="L493" s="628"/>
      <c r="M493" s="286">
        <f>K493*12*I482</f>
        <v>12810.264000000001</v>
      </c>
    </row>
    <row r="494" spans="1:13" ht="15.75" thickBot="1">
      <c r="A494" s="363" t="s">
        <v>341</v>
      </c>
      <c r="B494" s="362"/>
      <c r="C494" s="362"/>
      <c r="D494" s="362"/>
      <c r="E494" s="362"/>
      <c r="F494" s="362"/>
      <c r="G494" s="362"/>
      <c r="H494" s="361"/>
      <c r="I494" s="336"/>
      <c r="J494" s="360"/>
      <c r="K494" s="281"/>
      <c r="L494" s="280"/>
      <c r="M494" s="279"/>
    </row>
    <row r="495" spans="1:13">
      <c r="A495" s="301" t="s">
        <v>340</v>
      </c>
      <c r="B495" s="300"/>
      <c r="C495" s="300"/>
      <c r="D495" s="300"/>
      <c r="E495" s="300"/>
      <c r="F495" s="300"/>
      <c r="G495" s="300"/>
      <c r="H495" s="298"/>
      <c r="I495" s="598" t="s">
        <v>19</v>
      </c>
      <c r="J495" s="599"/>
      <c r="K495" s="629">
        <v>2.65</v>
      </c>
      <c r="L495" s="630"/>
      <c r="M495" s="291">
        <f>K495*12*I482</f>
        <v>6417.24</v>
      </c>
    </row>
    <row r="496" spans="1:13">
      <c r="A496" s="323" t="s">
        <v>339</v>
      </c>
      <c r="B496" s="322"/>
      <c r="C496" s="322"/>
      <c r="D496" s="322"/>
      <c r="E496" s="322"/>
      <c r="F496" s="322"/>
      <c r="G496" s="322"/>
      <c r="H496" s="321"/>
      <c r="I496" s="407"/>
      <c r="J496" s="408"/>
      <c r="K496" s="327"/>
      <c r="L496" s="292"/>
      <c r="M496" s="291"/>
    </row>
    <row r="497" spans="1:13">
      <c r="A497" s="301" t="s">
        <v>338</v>
      </c>
      <c r="B497" s="355"/>
      <c r="C497" s="355"/>
      <c r="D497" s="355"/>
      <c r="E497" s="355"/>
      <c r="F497" s="355"/>
      <c r="G497" s="355"/>
      <c r="H497" s="356"/>
      <c r="I497" s="598" t="s">
        <v>328</v>
      </c>
      <c r="J497" s="599"/>
      <c r="K497" s="327"/>
      <c r="L497" s="292"/>
      <c r="M497" s="291"/>
    </row>
    <row r="498" spans="1:13">
      <c r="A498" s="323" t="s">
        <v>337</v>
      </c>
      <c r="B498" s="331"/>
      <c r="C498" s="331"/>
      <c r="D498" s="331"/>
      <c r="E498" s="331"/>
      <c r="F498" s="331"/>
      <c r="G498" s="331"/>
      <c r="H498" s="357"/>
      <c r="I498" s="596"/>
      <c r="J498" s="597"/>
      <c r="K498" s="327"/>
      <c r="L498" s="292"/>
      <c r="M498" s="291"/>
    </row>
    <row r="499" spans="1:13">
      <c r="A499" s="320" t="s">
        <v>336</v>
      </c>
      <c r="B499" s="354"/>
      <c r="C499" s="353"/>
      <c r="D499" s="355"/>
      <c r="E499" s="355"/>
      <c r="F499" s="355"/>
      <c r="G499" s="355"/>
      <c r="H499" s="356"/>
      <c r="I499" s="598" t="s">
        <v>328</v>
      </c>
      <c r="J499" s="599"/>
      <c r="K499" s="327"/>
      <c r="L499" s="292"/>
      <c r="M499" s="291"/>
    </row>
    <row r="500" spans="1:13">
      <c r="A500" s="301" t="s">
        <v>335</v>
      </c>
      <c r="B500" s="355"/>
      <c r="C500" s="355"/>
      <c r="D500" s="354"/>
      <c r="E500" s="354"/>
      <c r="F500" s="354"/>
      <c r="G500" s="354"/>
      <c r="H500" s="353"/>
      <c r="I500" s="608" t="s">
        <v>35</v>
      </c>
      <c r="J500" s="609"/>
      <c r="K500" s="625">
        <v>1.17</v>
      </c>
      <c r="L500" s="626"/>
      <c r="M500" s="291">
        <f>K500*12*I482</f>
        <v>2833.2719999999999</v>
      </c>
    </row>
    <row r="501" spans="1:13">
      <c r="A501" s="313" t="s">
        <v>334</v>
      </c>
      <c r="B501" s="312"/>
      <c r="C501" s="312"/>
      <c r="D501" s="312"/>
      <c r="E501" s="312"/>
      <c r="F501" s="312"/>
      <c r="G501" s="312"/>
      <c r="H501" s="311"/>
      <c r="I501" s="590" t="s">
        <v>333</v>
      </c>
      <c r="J501" s="591"/>
      <c r="K501" s="327"/>
      <c r="L501" s="292"/>
      <c r="M501" s="291"/>
    </row>
    <row r="502" spans="1:13">
      <c r="A502" s="323"/>
      <c r="B502" s="322"/>
      <c r="C502" s="322"/>
      <c r="D502" s="322"/>
      <c r="E502" s="322"/>
      <c r="F502" s="322"/>
      <c r="G502" s="322"/>
      <c r="H502" s="321"/>
      <c r="I502" s="334" t="s">
        <v>332</v>
      </c>
      <c r="J502" s="333"/>
      <c r="K502" s="352"/>
      <c r="L502" s="292"/>
      <c r="M502" s="291"/>
    </row>
    <row r="503" spans="1:13">
      <c r="A503" s="313" t="s">
        <v>331</v>
      </c>
      <c r="B503" s="312"/>
      <c r="C503" s="312"/>
      <c r="D503" s="312"/>
      <c r="E503" s="312"/>
      <c r="F503" s="312"/>
      <c r="G503" s="312"/>
      <c r="H503" s="311"/>
      <c r="I503" s="590" t="s">
        <v>35</v>
      </c>
      <c r="J503" s="591"/>
      <c r="K503" s="625">
        <v>1.47</v>
      </c>
      <c r="L503" s="626"/>
      <c r="M503" s="291">
        <f>K503*12*I482</f>
        <v>3559.7520000000004</v>
      </c>
    </row>
    <row r="504" spans="1:13">
      <c r="A504" s="323" t="s">
        <v>330</v>
      </c>
      <c r="B504" s="322"/>
      <c r="C504" s="322"/>
      <c r="D504" s="322"/>
      <c r="E504" s="322"/>
      <c r="F504" s="322"/>
      <c r="G504" s="322"/>
      <c r="H504" s="321"/>
      <c r="I504" s="334"/>
      <c r="J504" s="333"/>
      <c r="K504" s="327"/>
      <c r="L504" s="292"/>
      <c r="M504" s="291"/>
    </row>
    <row r="505" spans="1:13">
      <c r="A505" s="313" t="s">
        <v>329</v>
      </c>
      <c r="B505" s="312"/>
      <c r="C505" s="312"/>
      <c r="D505" s="312"/>
      <c r="E505" s="312"/>
      <c r="F505" s="312"/>
      <c r="G505" s="312"/>
      <c r="H505" s="311"/>
      <c r="I505" s="598" t="s">
        <v>328</v>
      </c>
      <c r="J505" s="599"/>
      <c r="K505" s="327"/>
      <c r="L505" s="292"/>
      <c r="M505" s="291"/>
    </row>
    <row r="506" spans="1:13">
      <c r="A506" s="313" t="s">
        <v>327</v>
      </c>
      <c r="B506" s="312"/>
      <c r="C506" s="312"/>
      <c r="D506" s="312"/>
      <c r="E506" s="312"/>
      <c r="F506" s="312"/>
      <c r="G506" s="312"/>
      <c r="H506" s="311"/>
      <c r="I506" s="590" t="s">
        <v>326</v>
      </c>
      <c r="J506" s="591"/>
      <c r="K506" s="351"/>
      <c r="L506" s="350"/>
      <c r="M506" s="349"/>
    </row>
    <row r="507" spans="1:13" ht="15.75" thickBot="1">
      <c r="A507" s="323"/>
      <c r="B507" s="322"/>
      <c r="C507" s="322"/>
      <c r="D507" s="322"/>
      <c r="E507" s="322"/>
      <c r="F507" s="322"/>
      <c r="G507" s="322"/>
      <c r="H507" s="321"/>
      <c r="I507" s="606" t="s">
        <v>325</v>
      </c>
      <c r="J507" s="607"/>
      <c r="K507" s="348"/>
      <c r="L507" s="347"/>
      <c r="M507" s="346"/>
    </row>
    <row r="508" spans="1:13">
      <c r="A508" s="345" t="s">
        <v>324</v>
      </c>
      <c r="B508" s="344"/>
      <c r="C508" s="344"/>
      <c r="D508" s="344"/>
      <c r="E508" s="344"/>
      <c r="F508" s="344"/>
      <c r="G508" s="343"/>
      <c r="H508" s="342"/>
      <c r="I508" s="341"/>
      <c r="J508" s="340"/>
      <c r="K508" s="648">
        <f>K510+K517+K525+K529+K530+K534</f>
        <v>43.91</v>
      </c>
      <c r="L508" s="628"/>
      <c r="M508" s="286">
        <f>M510+M517+M525+M529+M530+M534</f>
        <v>106332.45600000002</v>
      </c>
    </row>
    <row r="509" spans="1:13" ht="15.75" thickBot="1">
      <c r="A509" s="339"/>
      <c r="B509" s="338"/>
      <c r="C509" s="338"/>
      <c r="D509" s="338"/>
      <c r="E509" s="338"/>
      <c r="F509" s="338"/>
      <c r="G509" s="338"/>
      <c r="H509" s="337"/>
      <c r="I509" s="336"/>
      <c r="J509" s="282"/>
      <c r="K509" s="281"/>
      <c r="L509" s="280"/>
      <c r="M509" s="279"/>
    </row>
    <row r="510" spans="1:13" ht="15.75" thickBot="1">
      <c r="A510" s="603" t="s">
        <v>323</v>
      </c>
      <c r="B510" s="604"/>
      <c r="C510" s="604"/>
      <c r="D510" s="604"/>
      <c r="E510" s="604"/>
      <c r="F510" s="604"/>
      <c r="G510" s="604"/>
      <c r="H510" s="605"/>
      <c r="I510" s="305"/>
      <c r="J510" s="304"/>
      <c r="K510" s="646">
        <f>K511+K512+K513+K515+K516</f>
        <v>7.4</v>
      </c>
      <c r="L510" s="647"/>
      <c r="M510" s="303">
        <f>K510*12*I482</f>
        <v>17919.840000000004</v>
      </c>
    </row>
    <row r="511" spans="1:13">
      <c r="A511" s="323" t="s">
        <v>322</v>
      </c>
      <c r="B511" s="322"/>
      <c r="C511" s="322"/>
      <c r="D511" s="322"/>
      <c r="E511" s="322"/>
      <c r="F511" s="322"/>
      <c r="G511" s="322"/>
      <c r="H511" s="321"/>
      <c r="I511" s="596" t="s">
        <v>321</v>
      </c>
      <c r="J511" s="597"/>
      <c r="K511" s="629">
        <v>2</v>
      </c>
      <c r="L511" s="630"/>
      <c r="M511" s="291">
        <f>K511*12*I482</f>
        <v>4843.2000000000007</v>
      </c>
    </row>
    <row r="512" spans="1:13">
      <c r="A512" s="320" t="s">
        <v>320</v>
      </c>
      <c r="B512" s="319"/>
      <c r="C512" s="319"/>
      <c r="D512" s="319"/>
      <c r="E512" s="319"/>
      <c r="F512" s="319"/>
      <c r="G512" s="319"/>
      <c r="H512" s="318"/>
      <c r="I512" s="596" t="s">
        <v>57</v>
      </c>
      <c r="J512" s="597"/>
      <c r="K512" s="625">
        <v>4.7</v>
      </c>
      <c r="L512" s="626"/>
      <c r="M512" s="291">
        <f>K512*12*I482</f>
        <v>11381.520000000002</v>
      </c>
    </row>
    <row r="513" spans="1:13">
      <c r="A513" s="313" t="s">
        <v>319</v>
      </c>
      <c r="B513" s="312"/>
      <c r="C513" s="312"/>
      <c r="D513" s="312"/>
      <c r="E513" s="312"/>
      <c r="F513" s="312"/>
      <c r="G513" s="312"/>
      <c r="H513" s="311"/>
      <c r="I513" s="596" t="s">
        <v>35</v>
      </c>
      <c r="J513" s="597"/>
      <c r="K513" s="625">
        <v>0.54</v>
      </c>
      <c r="L513" s="626"/>
      <c r="M513" s="291">
        <f>K513*12*I482</f>
        <v>1307.6640000000002</v>
      </c>
    </row>
    <row r="514" spans="1:13">
      <c r="A514" s="335" t="s">
        <v>318</v>
      </c>
      <c r="B514" s="331"/>
      <c r="C514" s="331"/>
      <c r="D514" s="331"/>
      <c r="E514" s="322"/>
      <c r="F514" s="322"/>
      <c r="G514" s="322"/>
      <c r="H514" s="321"/>
      <c r="I514" s="334"/>
      <c r="J514" s="333"/>
      <c r="K514" s="293"/>
      <c r="L514" s="292"/>
      <c r="M514" s="291"/>
    </row>
    <row r="515" spans="1:13">
      <c r="A515" s="320" t="s">
        <v>317</v>
      </c>
      <c r="B515" s="319"/>
      <c r="C515" s="319"/>
      <c r="D515" s="319"/>
      <c r="E515" s="319"/>
      <c r="F515" s="319"/>
      <c r="G515" s="319"/>
      <c r="H515" s="318"/>
      <c r="I515" s="608" t="s">
        <v>19</v>
      </c>
      <c r="J515" s="609"/>
      <c r="K515" s="625">
        <v>0.16</v>
      </c>
      <c r="L515" s="626"/>
      <c r="M515" s="291">
        <f>K515*12*I482</f>
        <v>387.45600000000002</v>
      </c>
    </row>
    <row r="516" spans="1:13" ht="15.75" thickBot="1">
      <c r="A516" s="313" t="s">
        <v>316</v>
      </c>
      <c r="B516" s="312"/>
      <c r="C516" s="312"/>
      <c r="D516" s="312"/>
      <c r="E516" s="312"/>
      <c r="F516" s="312"/>
      <c r="G516" s="312"/>
      <c r="H516" s="311"/>
      <c r="I516" s="614" t="s">
        <v>19</v>
      </c>
      <c r="J516" s="615"/>
      <c r="K516" s="650"/>
      <c r="L516" s="651"/>
      <c r="M516" s="291">
        <f>K516*12*I482</f>
        <v>0</v>
      </c>
    </row>
    <row r="517" spans="1:13" ht="15.75" thickBot="1">
      <c r="A517" s="654" t="s">
        <v>315</v>
      </c>
      <c r="B517" s="655"/>
      <c r="C517" s="655"/>
      <c r="D517" s="655"/>
      <c r="E517" s="655"/>
      <c r="F517" s="655"/>
      <c r="G517" s="655"/>
      <c r="H517" s="656"/>
      <c r="I517" s="305"/>
      <c r="J517" s="304"/>
      <c r="K517" s="642">
        <f>K518+K519+K521+K522+K523+K524</f>
        <v>1.94</v>
      </c>
      <c r="L517" s="647"/>
      <c r="M517" s="303">
        <f>K517*12*I482</f>
        <v>4697.9040000000005</v>
      </c>
    </row>
    <row r="518" spans="1:13">
      <c r="A518" s="332" t="s">
        <v>314</v>
      </c>
      <c r="B518" s="331"/>
      <c r="C518" s="331"/>
      <c r="D518" s="331"/>
      <c r="E518" s="331"/>
      <c r="F518" s="322"/>
      <c r="G518" s="322"/>
      <c r="H518" s="321"/>
      <c r="I518" s="330"/>
      <c r="J518" s="294"/>
      <c r="K518" s="629">
        <v>0.11</v>
      </c>
      <c r="L518" s="630"/>
      <c r="M518" s="291">
        <f>K518*12*I482</f>
        <v>266.37600000000003</v>
      </c>
    </row>
    <row r="519" spans="1:13">
      <c r="A519" s="329" t="s">
        <v>313</v>
      </c>
      <c r="B519" s="328"/>
      <c r="C519" s="328"/>
      <c r="D519" s="328"/>
      <c r="E519" s="328"/>
      <c r="F519" s="312"/>
      <c r="G519" s="312"/>
      <c r="H519" s="311"/>
      <c r="I519" s="598" t="s">
        <v>312</v>
      </c>
      <c r="J519" s="599"/>
      <c r="K519" s="625">
        <v>0.93</v>
      </c>
      <c r="L519" s="626"/>
      <c r="M519" s="291">
        <f>K519*12*I482</f>
        <v>2252.0880000000002</v>
      </c>
    </row>
    <row r="520" spans="1:13">
      <c r="A520" s="323" t="s">
        <v>311</v>
      </c>
      <c r="B520" s="322"/>
      <c r="C520" s="322"/>
      <c r="D520" s="322"/>
      <c r="E520" s="322"/>
      <c r="F520" s="322"/>
      <c r="G520" s="322"/>
      <c r="H520" s="321"/>
      <c r="I520" s="596" t="s">
        <v>310</v>
      </c>
      <c r="J520" s="597"/>
      <c r="K520" s="327"/>
      <c r="L520" s="292"/>
      <c r="M520" s="291"/>
    </row>
    <row r="521" spans="1:13">
      <c r="A521" s="320" t="s">
        <v>309</v>
      </c>
      <c r="B521" s="319"/>
      <c r="C521" s="319"/>
      <c r="D521" s="319"/>
      <c r="E521" s="319"/>
      <c r="F521" s="319"/>
      <c r="G521" s="319"/>
      <c r="H521" s="318"/>
      <c r="I521" s="608" t="s">
        <v>308</v>
      </c>
      <c r="J521" s="609"/>
      <c r="K521" s="625">
        <v>0.56999999999999995</v>
      </c>
      <c r="L521" s="626"/>
      <c r="M521" s="291">
        <f>K521*12*I482</f>
        <v>1380.3120000000001</v>
      </c>
    </row>
    <row r="522" spans="1:13">
      <c r="A522" s="320" t="s">
        <v>307</v>
      </c>
      <c r="B522" s="319"/>
      <c r="C522" s="319"/>
      <c r="D522" s="319"/>
      <c r="E522" s="319"/>
      <c r="F522" s="319"/>
      <c r="G522" s="319"/>
      <c r="H522" s="318"/>
      <c r="I522" s="608" t="s">
        <v>306</v>
      </c>
      <c r="J522" s="609"/>
      <c r="K522" s="625">
        <v>0.14000000000000001</v>
      </c>
      <c r="L522" s="626"/>
      <c r="M522" s="291">
        <f>K522*12*I482</f>
        <v>339.02400000000006</v>
      </c>
    </row>
    <row r="523" spans="1:13">
      <c r="A523" s="313" t="s">
        <v>299</v>
      </c>
      <c r="B523" s="312"/>
      <c r="C523" s="312"/>
      <c r="D523" s="312"/>
      <c r="E523" s="312"/>
      <c r="F523" s="312"/>
      <c r="G523" s="312"/>
      <c r="H523" s="311"/>
      <c r="I523" s="608" t="s">
        <v>298</v>
      </c>
      <c r="J523" s="609"/>
      <c r="K523" s="636">
        <v>7.0000000000000007E-2</v>
      </c>
      <c r="L523" s="637"/>
      <c r="M523" s="291">
        <f>K523*12*I482</f>
        <v>169.51200000000003</v>
      </c>
    </row>
    <row r="524" spans="1:13" ht="15.75" thickBot="1">
      <c r="A524" s="313" t="s">
        <v>305</v>
      </c>
      <c r="B524" s="312"/>
      <c r="C524" s="312"/>
      <c r="D524" s="312"/>
      <c r="E524" s="312"/>
      <c r="F524" s="312"/>
      <c r="G524" s="312"/>
      <c r="H524" s="311"/>
      <c r="I524" s="614" t="s">
        <v>88</v>
      </c>
      <c r="J524" s="615"/>
      <c r="K524" s="638">
        <v>0.12</v>
      </c>
      <c r="L524" s="639"/>
      <c r="M524" s="326">
        <f>K524*12*I482</f>
        <v>290.59199999999998</v>
      </c>
    </row>
    <row r="525" spans="1:13" ht="15.75" thickBot="1">
      <c r="A525" s="654" t="s">
        <v>304</v>
      </c>
      <c r="B525" s="655"/>
      <c r="C525" s="655"/>
      <c r="D525" s="655"/>
      <c r="E525" s="655"/>
      <c r="F525" s="655"/>
      <c r="G525" s="655"/>
      <c r="H525" s="656"/>
      <c r="I525" s="325"/>
      <c r="J525" s="324"/>
      <c r="K525" s="649">
        <f>K526+K527+K528</f>
        <v>1.27</v>
      </c>
      <c r="L525" s="643"/>
      <c r="M525" s="303">
        <f>K525*12*I482</f>
        <v>3075.4320000000002</v>
      </c>
    </row>
    <row r="526" spans="1:13">
      <c r="A526" s="323" t="s">
        <v>303</v>
      </c>
      <c r="B526" s="322"/>
      <c r="C526" s="322"/>
      <c r="D526" s="322"/>
      <c r="E526" s="322"/>
      <c r="F526" s="322"/>
      <c r="G526" s="322"/>
      <c r="H526" s="321"/>
      <c r="I526" s="612" t="s">
        <v>302</v>
      </c>
      <c r="J526" s="613"/>
      <c r="K526" s="644">
        <v>0.61</v>
      </c>
      <c r="L526" s="645"/>
      <c r="M526" s="291">
        <f>K526*12*I482</f>
        <v>1477.1760000000002</v>
      </c>
    </row>
    <row r="527" spans="1:13">
      <c r="A527" s="320" t="s">
        <v>301</v>
      </c>
      <c r="B527" s="319"/>
      <c r="C527" s="319"/>
      <c r="D527" s="319"/>
      <c r="E527" s="319"/>
      <c r="F527" s="319"/>
      <c r="G527" s="319"/>
      <c r="H527" s="318"/>
      <c r="I527" s="317" t="s">
        <v>300</v>
      </c>
      <c r="J527" s="316"/>
      <c r="K527" s="636">
        <v>0.53</v>
      </c>
      <c r="L527" s="637"/>
      <c r="M527" s="291">
        <f>K527*12*I482</f>
        <v>1283.4480000000001</v>
      </c>
    </row>
    <row r="528" spans="1:13" ht="15.75" thickBot="1">
      <c r="A528" s="313" t="s">
        <v>299</v>
      </c>
      <c r="B528" s="312"/>
      <c r="C528" s="312"/>
      <c r="D528" s="312"/>
      <c r="E528" s="312"/>
      <c r="F528" s="312"/>
      <c r="G528" s="312"/>
      <c r="H528" s="311"/>
      <c r="I528" s="614" t="s">
        <v>298</v>
      </c>
      <c r="J528" s="615"/>
      <c r="K528" s="638">
        <v>0.13</v>
      </c>
      <c r="L528" s="639"/>
      <c r="M528" s="291">
        <f>K528*12*I482</f>
        <v>314.80800000000005</v>
      </c>
    </row>
    <row r="529" spans="1:13" ht="15.75" thickBot="1">
      <c r="A529" s="309" t="s">
        <v>297</v>
      </c>
      <c r="B529" s="308"/>
      <c r="C529" s="308"/>
      <c r="D529" s="308"/>
      <c r="E529" s="308"/>
      <c r="F529" s="308"/>
      <c r="G529" s="308"/>
      <c r="H529" s="307"/>
      <c r="I529" s="619" t="s">
        <v>296</v>
      </c>
      <c r="J529" s="620"/>
      <c r="K529" s="640">
        <v>31.54</v>
      </c>
      <c r="L529" s="641"/>
      <c r="M529" s="303">
        <f>K529*12*I482</f>
        <v>76377.26400000001</v>
      </c>
    </row>
    <row r="530" spans="1:13" ht="15.75" thickBot="1">
      <c r="A530" s="603" t="s">
        <v>295</v>
      </c>
      <c r="B530" s="604"/>
      <c r="C530" s="604"/>
      <c r="D530" s="604"/>
      <c r="E530" s="604"/>
      <c r="F530" s="604"/>
      <c r="G530" s="604"/>
      <c r="H530" s="605"/>
      <c r="I530" s="305"/>
      <c r="J530" s="304"/>
      <c r="K530" s="642">
        <v>1.68</v>
      </c>
      <c r="L530" s="643"/>
      <c r="M530" s="303">
        <f>K530*12*I482</f>
        <v>4068.2880000000005</v>
      </c>
    </row>
    <row r="531" spans="1:13">
      <c r="A531" s="301" t="s">
        <v>294</v>
      </c>
      <c r="B531" s="300"/>
      <c r="C531" s="300"/>
      <c r="D531" s="300"/>
      <c r="E531" s="300"/>
      <c r="F531" s="300"/>
      <c r="G531" s="300"/>
      <c r="H531" s="298"/>
      <c r="I531" s="621" t="s">
        <v>293</v>
      </c>
      <c r="J531" s="622"/>
      <c r="K531" s="297"/>
      <c r="L531" s="412"/>
      <c r="M531" s="291"/>
    </row>
    <row r="532" spans="1:13">
      <c r="A532" s="301" t="s">
        <v>292</v>
      </c>
      <c r="B532" s="300"/>
      <c r="C532" s="300"/>
      <c r="D532" s="300"/>
      <c r="E532" s="300"/>
      <c r="F532" s="300"/>
      <c r="G532" s="300"/>
      <c r="H532" s="298"/>
      <c r="I532" s="295"/>
      <c r="J532" s="294"/>
      <c r="K532" s="297"/>
      <c r="L532" s="412"/>
      <c r="M532" s="291"/>
    </row>
    <row r="533" spans="1:13" ht="15.75" thickBot="1">
      <c r="A533" s="301" t="s">
        <v>291</v>
      </c>
      <c r="B533" s="300"/>
      <c r="C533" s="300"/>
      <c r="D533" s="300"/>
      <c r="E533" s="300"/>
      <c r="F533" s="300"/>
      <c r="G533" s="300"/>
      <c r="H533" s="298"/>
      <c r="I533" s="310"/>
      <c r="J533" s="294"/>
      <c r="K533" s="297"/>
      <c r="L533" s="412"/>
      <c r="M533" s="291"/>
    </row>
    <row r="534" spans="1:13" ht="15.75" thickBot="1">
      <c r="A534" s="309" t="s">
        <v>290</v>
      </c>
      <c r="B534" s="308"/>
      <c r="C534" s="308"/>
      <c r="D534" s="308"/>
      <c r="E534" s="308"/>
      <c r="F534" s="308"/>
      <c r="G534" s="308"/>
      <c r="H534" s="307"/>
      <c r="I534" s="305"/>
      <c r="J534" s="304"/>
      <c r="K534" s="642">
        <v>0.08</v>
      </c>
      <c r="L534" s="643"/>
      <c r="M534" s="303">
        <f>K534*12*I482</f>
        <v>193.72800000000001</v>
      </c>
    </row>
    <row r="535" spans="1:13">
      <c r="A535" s="301" t="s">
        <v>289</v>
      </c>
      <c r="B535" s="300"/>
      <c r="C535" s="300"/>
      <c r="D535" s="300"/>
      <c r="E535" s="300"/>
      <c r="F535" s="300"/>
      <c r="G535" s="300"/>
      <c r="H535" s="298"/>
      <c r="I535" s="621" t="s">
        <v>19</v>
      </c>
      <c r="J535" s="622"/>
      <c r="K535" s="411"/>
      <c r="L535" s="412"/>
      <c r="M535" s="291"/>
    </row>
    <row r="536" spans="1:13" ht="15.75" thickBot="1">
      <c r="A536" s="301" t="s">
        <v>288</v>
      </c>
      <c r="B536" s="300"/>
      <c r="C536" s="300"/>
      <c r="D536" s="300"/>
      <c r="E536" s="300"/>
      <c r="F536" s="300"/>
      <c r="G536" s="300"/>
      <c r="H536" s="298"/>
      <c r="I536" s="295"/>
      <c r="J536" s="294"/>
      <c r="K536" s="411"/>
      <c r="L536" s="412"/>
      <c r="M536" s="291"/>
    </row>
    <row r="537" spans="1:13" ht="15.75" thickBot="1">
      <c r="A537" s="603" t="s">
        <v>287</v>
      </c>
      <c r="B537" s="604"/>
      <c r="C537" s="604"/>
      <c r="D537" s="604"/>
      <c r="E537" s="604"/>
      <c r="F537" s="604"/>
      <c r="G537" s="604"/>
      <c r="H537" s="605"/>
      <c r="I537" s="305"/>
      <c r="J537" s="304"/>
      <c r="K537" s="642">
        <v>6.19</v>
      </c>
      <c r="L537" s="643"/>
      <c r="M537" s="303">
        <f>K537*12*I482</f>
        <v>14989.704000000002</v>
      </c>
    </row>
    <row r="538" spans="1:13">
      <c r="A538" s="301" t="s">
        <v>286</v>
      </c>
      <c r="B538" s="299"/>
      <c r="C538" s="299"/>
      <c r="D538" s="299"/>
      <c r="E538" s="299"/>
      <c r="F538" s="300"/>
      <c r="G538" s="299"/>
      <c r="H538" s="298"/>
      <c r="I538" s="598" t="s">
        <v>285</v>
      </c>
      <c r="J538" s="599"/>
      <c r="K538" s="297"/>
      <c r="L538" s="412"/>
      <c r="M538" s="291"/>
    </row>
    <row r="539" spans="1:13">
      <c r="A539" s="301" t="s">
        <v>284</v>
      </c>
      <c r="B539" s="299"/>
      <c r="C539" s="299"/>
      <c r="D539" s="299"/>
      <c r="E539" s="299"/>
      <c r="F539" s="300"/>
      <c r="G539" s="299"/>
      <c r="H539" s="298"/>
      <c r="I539" s="598" t="s">
        <v>283</v>
      </c>
      <c r="J539" s="599"/>
      <c r="K539" s="297"/>
      <c r="L539" s="412"/>
      <c r="M539" s="291"/>
    </row>
    <row r="540" spans="1:13">
      <c r="A540" s="301" t="s">
        <v>282</v>
      </c>
      <c r="B540" s="299"/>
      <c r="C540" s="299"/>
      <c r="D540" s="299"/>
      <c r="E540" s="299"/>
      <c r="F540" s="300"/>
      <c r="G540" s="299"/>
      <c r="H540" s="298"/>
      <c r="I540" s="598" t="s">
        <v>281</v>
      </c>
      <c r="J540" s="599"/>
      <c r="K540" s="297"/>
      <c r="L540" s="412"/>
      <c r="M540" s="291"/>
    </row>
    <row r="541" spans="1:13">
      <c r="A541" s="301" t="s">
        <v>280</v>
      </c>
      <c r="B541" s="299"/>
      <c r="C541" s="299"/>
      <c r="D541" s="299"/>
      <c r="E541" s="299"/>
      <c r="F541" s="300"/>
      <c r="G541" s="299"/>
      <c r="H541" s="298"/>
      <c r="I541" s="598" t="s">
        <v>279</v>
      </c>
      <c r="J541" s="599"/>
      <c r="K541" s="297"/>
      <c r="L541" s="412"/>
      <c r="M541" s="291"/>
    </row>
    <row r="542" spans="1:13">
      <c r="A542" s="301" t="s">
        <v>278</v>
      </c>
      <c r="B542" s="299"/>
      <c r="C542" s="299"/>
      <c r="D542" s="299"/>
      <c r="E542" s="299"/>
      <c r="F542" s="300"/>
      <c r="G542" s="299"/>
      <c r="H542" s="298"/>
      <c r="I542" s="598" t="s">
        <v>277</v>
      </c>
      <c r="J542" s="599"/>
      <c r="K542" s="297"/>
      <c r="L542" s="412"/>
      <c r="M542" s="291"/>
    </row>
    <row r="543" spans="1:13">
      <c r="A543" s="301" t="s">
        <v>276</v>
      </c>
      <c r="B543" s="299"/>
      <c r="C543" s="299"/>
      <c r="D543" s="299"/>
      <c r="E543" s="299"/>
      <c r="F543" s="300"/>
      <c r="G543" s="299"/>
      <c r="H543" s="298"/>
      <c r="I543" s="295"/>
      <c r="J543" s="294"/>
      <c r="K543" s="297"/>
      <c r="L543" s="302"/>
      <c r="M543" s="291"/>
    </row>
    <row r="544" spans="1:13">
      <c r="A544" s="301" t="s">
        <v>275</v>
      </c>
      <c r="B544" s="299"/>
      <c r="C544" s="299"/>
      <c r="D544" s="299"/>
      <c r="E544" s="299"/>
      <c r="F544" s="300"/>
      <c r="G544" s="299"/>
      <c r="H544" s="298"/>
      <c r="I544" s="295"/>
      <c r="J544" s="294"/>
      <c r="K544" s="297"/>
      <c r="L544" s="412"/>
      <c r="M544" s="291"/>
    </row>
    <row r="545" spans="1:13">
      <c r="A545" s="301" t="s">
        <v>274</v>
      </c>
      <c r="B545" s="299"/>
      <c r="C545" s="299"/>
      <c r="D545" s="299"/>
      <c r="E545" s="299"/>
      <c r="F545" s="300"/>
      <c r="G545" s="299"/>
      <c r="H545" s="298"/>
      <c r="I545" s="295"/>
      <c r="J545" s="294"/>
      <c r="K545" s="297"/>
      <c r="L545" s="412"/>
      <c r="M545" s="291"/>
    </row>
    <row r="546" spans="1:13">
      <c r="A546" s="301" t="s">
        <v>273</v>
      </c>
      <c r="B546" s="299"/>
      <c r="C546" s="299"/>
      <c r="D546" s="299"/>
      <c r="E546" s="299"/>
      <c r="F546" s="300"/>
      <c r="G546" s="299"/>
      <c r="H546" s="298"/>
      <c r="I546" s="295"/>
      <c r="J546" s="294"/>
      <c r="K546" s="297"/>
      <c r="L546" s="412"/>
      <c r="M546" s="291"/>
    </row>
    <row r="547" spans="1:13">
      <c r="A547" s="301" t="s">
        <v>272</v>
      </c>
      <c r="B547" s="299"/>
      <c r="C547" s="299"/>
      <c r="D547" s="299"/>
      <c r="E547" s="299"/>
      <c r="F547" s="300"/>
      <c r="G547" s="299"/>
      <c r="H547" s="298"/>
      <c r="I547" s="295"/>
      <c r="J547" s="294"/>
      <c r="K547" s="297"/>
      <c r="L547" s="412"/>
      <c r="M547" s="291"/>
    </row>
    <row r="548" spans="1:13" ht="15.75" thickBot="1">
      <c r="A548" s="616" t="s">
        <v>271</v>
      </c>
      <c r="B548" s="617"/>
      <c r="C548" s="617"/>
      <c r="D548" s="617"/>
      <c r="E548" s="617"/>
      <c r="F548" s="617"/>
      <c r="G548" s="617"/>
      <c r="H548" s="618"/>
      <c r="I548" s="295"/>
      <c r="J548" s="294"/>
      <c r="K548" s="293"/>
      <c r="L548" s="292"/>
      <c r="M548" s="291"/>
    </row>
    <row r="549" spans="1:13">
      <c r="A549" s="290" t="s">
        <v>270</v>
      </c>
      <c r="B549" s="289"/>
      <c r="C549" s="289"/>
      <c r="D549" s="289"/>
      <c r="E549" s="289"/>
      <c r="F549" s="289"/>
      <c r="G549" s="289"/>
      <c r="H549" s="289"/>
      <c r="I549" s="621" t="s">
        <v>55</v>
      </c>
      <c r="J549" s="622"/>
      <c r="K549" s="288"/>
      <c r="L549" s="287"/>
      <c r="M549" s="286"/>
    </row>
    <row r="550" spans="1:13" ht="15.75" thickBot="1">
      <c r="A550" s="285" t="s">
        <v>269</v>
      </c>
      <c r="B550" s="284"/>
      <c r="C550" s="284"/>
      <c r="D550" s="284"/>
      <c r="E550" s="284"/>
      <c r="F550" s="284"/>
      <c r="G550" s="284"/>
      <c r="H550" s="284"/>
      <c r="I550" s="283"/>
      <c r="J550" s="282"/>
      <c r="K550" s="281"/>
      <c r="L550" s="280"/>
      <c r="M550" s="279"/>
    </row>
    <row r="551" spans="1:13" ht="15.75" thickBot="1">
      <c r="A551" s="603" t="s">
        <v>355</v>
      </c>
      <c r="B551" s="604"/>
      <c r="C551" s="604"/>
      <c r="D551" s="604"/>
      <c r="E551" s="604"/>
      <c r="F551" s="604"/>
      <c r="G551" s="604"/>
      <c r="H551" s="657"/>
      <c r="I551" s="658" t="s">
        <v>32</v>
      </c>
      <c r="J551" s="659"/>
      <c r="K551" s="660">
        <v>1.52</v>
      </c>
      <c r="L551" s="661"/>
      <c r="M551" s="276">
        <f>K551*12*I482</f>
        <v>3680.8320000000008</v>
      </c>
    </row>
    <row r="552" spans="1:13" ht="15.75" thickBot="1">
      <c r="A552" s="409" t="s">
        <v>354</v>
      </c>
      <c r="B552" s="410"/>
      <c r="C552" s="410"/>
      <c r="D552" s="410"/>
      <c r="E552" s="410"/>
      <c r="F552" s="410"/>
      <c r="G552" s="410"/>
      <c r="H552" s="410"/>
      <c r="I552" s="413"/>
      <c r="J552" s="383"/>
      <c r="K552" s="660"/>
      <c r="L552" s="661"/>
      <c r="M552" s="276"/>
    </row>
    <row r="553" spans="1:13" ht="15.75" thickBot="1">
      <c r="A553" s="652" t="s">
        <v>268</v>
      </c>
      <c r="B553" s="653"/>
      <c r="C553" s="653"/>
      <c r="D553" s="653"/>
      <c r="E553" s="653"/>
      <c r="F553" s="653"/>
      <c r="G553" s="653"/>
      <c r="H553" s="653"/>
      <c r="I553" s="278"/>
      <c r="J553" s="277"/>
      <c r="K553" s="610">
        <f>K483+K493+K508+K537+K551+K552</f>
        <v>63.37</v>
      </c>
      <c r="L553" s="611"/>
      <c r="M553" s="276">
        <f>M483+M493+M508+M537+M551+M552</f>
        <v>153456.79200000002</v>
      </c>
    </row>
  </sheetData>
  <mergeCells count="630">
    <mergeCell ref="I538:J538"/>
    <mergeCell ref="I539:J539"/>
    <mergeCell ref="I540:J540"/>
    <mergeCell ref="I541:J541"/>
    <mergeCell ref="I542:J542"/>
    <mergeCell ref="I531:J531"/>
    <mergeCell ref="K552:L552"/>
    <mergeCell ref="A553:H553"/>
    <mergeCell ref="K553:L553"/>
    <mergeCell ref="A548:H548"/>
    <mergeCell ref="I549:J549"/>
    <mergeCell ref="A551:H551"/>
    <mergeCell ref="I551:J551"/>
    <mergeCell ref="K551:L551"/>
    <mergeCell ref="K534:L534"/>
    <mergeCell ref="I535:J535"/>
    <mergeCell ref="A537:H537"/>
    <mergeCell ref="K537:L537"/>
    <mergeCell ref="I528:J528"/>
    <mergeCell ref="K528:L528"/>
    <mergeCell ref="I529:J529"/>
    <mergeCell ref="K529:L529"/>
    <mergeCell ref="A530:H530"/>
    <mergeCell ref="K530:L530"/>
    <mergeCell ref="A525:H525"/>
    <mergeCell ref="K525:L525"/>
    <mergeCell ref="I526:J526"/>
    <mergeCell ref="K526:L526"/>
    <mergeCell ref="K527:L527"/>
    <mergeCell ref="I522:J522"/>
    <mergeCell ref="K522:L522"/>
    <mergeCell ref="I523:J523"/>
    <mergeCell ref="K523:L523"/>
    <mergeCell ref="I524:J524"/>
    <mergeCell ref="A517:H517"/>
    <mergeCell ref="K517:L517"/>
    <mergeCell ref="K518:L518"/>
    <mergeCell ref="I512:J512"/>
    <mergeCell ref="K512:L512"/>
    <mergeCell ref="I513:J513"/>
    <mergeCell ref="K513:L513"/>
    <mergeCell ref="I515:J515"/>
    <mergeCell ref="K524:L524"/>
    <mergeCell ref="I519:J519"/>
    <mergeCell ref="K519:L519"/>
    <mergeCell ref="I520:J520"/>
    <mergeCell ref="I521:J521"/>
    <mergeCell ref="K521:L521"/>
    <mergeCell ref="K515:L515"/>
    <mergeCell ref="I507:J507"/>
    <mergeCell ref="K508:L508"/>
    <mergeCell ref="A510:H510"/>
    <mergeCell ref="K510:L510"/>
    <mergeCell ref="I511:J511"/>
    <mergeCell ref="K511:L511"/>
    <mergeCell ref="I516:J516"/>
    <mergeCell ref="K516:L516"/>
    <mergeCell ref="I503:J503"/>
    <mergeCell ref="K503:L503"/>
    <mergeCell ref="I505:J505"/>
    <mergeCell ref="I506:J506"/>
    <mergeCell ref="I497:J497"/>
    <mergeCell ref="I498:J498"/>
    <mergeCell ref="I499:J499"/>
    <mergeCell ref="I500:J500"/>
    <mergeCell ref="K500:L500"/>
    <mergeCell ref="K493:L493"/>
    <mergeCell ref="I495:J495"/>
    <mergeCell ref="K495:L495"/>
    <mergeCell ref="I487:J487"/>
    <mergeCell ref="I488:J488"/>
    <mergeCell ref="I489:J489"/>
    <mergeCell ref="K489:L489"/>
    <mergeCell ref="I490:J490"/>
    <mergeCell ref="I501:J501"/>
    <mergeCell ref="I486:J486"/>
    <mergeCell ref="K486:L486"/>
    <mergeCell ref="C479:E479"/>
    <mergeCell ref="I479:J479"/>
    <mergeCell ref="K479:L479"/>
    <mergeCell ref="K480:L480"/>
    <mergeCell ref="I481:J481"/>
    <mergeCell ref="I491:J491"/>
    <mergeCell ref="K492:L492"/>
    <mergeCell ref="K481:L481"/>
    <mergeCell ref="K473:L473"/>
    <mergeCell ref="A474:H474"/>
    <mergeCell ref="K474:L474"/>
    <mergeCell ref="A476:L476"/>
    <mergeCell ref="A477:L477"/>
    <mergeCell ref="I482:J482"/>
    <mergeCell ref="K482:L482"/>
    <mergeCell ref="K483:L483"/>
    <mergeCell ref="A469:H469"/>
    <mergeCell ref="I470:J470"/>
    <mergeCell ref="A472:H472"/>
    <mergeCell ref="I472:J472"/>
    <mergeCell ref="K472:L472"/>
    <mergeCell ref="I459:J459"/>
    <mergeCell ref="I460:J460"/>
    <mergeCell ref="I461:J461"/>
    <mergeCell ref="I462:J462"/>
    <mergeCell ref="I463:J463"/>
    <mergeCell ref="I452:J452"/>
    <mergeCell ref="K455:L455"/>
    <mergeCell ref="I456:J456"/>
    <mergeCell ref="A458:H458"/>
    <mergeCell ref="K458:L458"/>
    <mergeCell ref="I449:J449"/>
    <mergeCell ref="K449:L449"/>
    <mergeCell ref="I450:J450"/>
    <mergeCell ref="K450:L450"/>
    <mergeCell ref="A451:H451"/>
    <mergeCell ref="I444:J444"/>
    <mergeCell ref="K444:L444"/>
    <mergeCell ref="I445:J445"/>
    <mergeCell ref="K445:L445"/>
    <mergeCell ref="K451:L451"/>
    <mergeCell ref="A446:H446"/>
    <mergeCell ref="K446:L446"/>
    <mergeCell ref="I447:J447"/>
    <mergeCell ref="K447:L447"/>
    <mergeCell ref="K448:L448"/>
    <mergeCell ref="I440:J440"/>
    <mergeCell ref="K440:L440"/>
    <mergeCell ref="I441:J441"/>
    <mergeCell ref="I442:J442"/>
    <mergeCell ref="K442:L442"/>
    <mergeCell ref="I437:J437"/>
    <mergeCell ref="K437:L437"/>
    <mergeCell ref="I443:J443"/>
    <mergeCell ref="K443:L443"/>
    <mergeCell ref="I428:J428"/>
    <mergeCell ref="K429:L429"/>
    <mergeCell ref="A431:H431"/>
    <mergeCell ref="K431:L431"/>
    <mergeCell ref="I432:J432"/>
    <mergeCell ref="K432:L432"/>
    <mergeCell ref="A438:H438"/>
    <mergeCell ref="K438:L438"/>
    <mergeCell ref="K439:L439"/>
    <mergeCell ref="I433:J433"/>
    <mergeCell ref="K433:L433"/>
    <mergeCell ref="I434:J434"/>
    <mergeCell ref="K434:L434"/>
    <mergeCell ref="I436:J436"/>
    <mergeCell ref="K436:L436"/>
    <mergeCell ref="I424:J424"/>
    <mergeCell ref="K424:L424"/>
    <mergeCell ref="I426:J426"/>
    <mergeCell ref="I427:J427"/>
    <mergeCell ref="I418:J418"/>
    <mergeCell ref="I419:J419"/>
    <mergeCell ref="I420:J420"/>
    <mergeCell ref="I421:J421"/>
    <mergeCell ref="K421:L421"/>
    <mergeCell ref="K414:L414"/>
    <mergeCell ref="I416:J416"/>
    <mergeCell ref="K416:L416"/>
    <mergeCell ref="I408:J408"/>
    <mergeCell ref="I409:J409"/>
    <mergeCell ref="I410:J410"/>
    <mergeCell ref="K410:L410"/>
    <mergeCell ref="I411:J411"/>
    <mergeCell ref="I422:J422"/>
    <mergeCell ref="I407:J407"/>
    <mergeCell ref="K407:L407"/>
    <mergeCell ref="C400:E400"/>
    <mergeCell ref="I400:J400"/>
    <mergeCell ref="K400:L400"/>
    <mergeCell ref="K401:L401"/>
    <mergeCell ref="I402:J402"/>
    <mergeCell ref="I412:J412"/>
    <mergeCell ref="K413:L413"/>
    <mergeCell ref="K402:L402"/>
    <mergeCell ref="K394:L394"/>
    <mergeCell ref="A395:H395"/>
    <mergeCell ref="K395:L395"/>
    <mergeCell ref="A397:L397"/>
    <mergeCell ref="A398:L398"/>
    <mergeCell ref="I403:J403"/>
    <mergeCell ref="K403:L403"/>
    <mergeCell ref="K404:L404"/>
    <mergeCell ref="A390:H390"/>
    <mergeCell ref="I391:J391"/>
    <mergeCell ref="A393:H393"/>
    <mergeCell ref="I393:J393"/>
    <mergeCell ref="K393:L393"/>
    <mergeCell ref="I380:J380"/>
    <mergeCell ref="I381:J381"/>
    <mergeCell ref="I382:J382"/>
    <mergeCell ref="I383:J383"/>
    <mergeCell ref="I384:J384"/>
    <mergeCell ref="I373:J373"/>
    <mergeCell ref="K376:L376"/>
    <mergeCell ref="I377:J377"/>
    <mergeCell ref="A379:H379"/>
    <mergeCell ref="K379:L379"/>
    <mergeCell ref="I370:J370"/>
    <mergeCell ref="K370:L370"/>
    <mergeCell ref="I371:J371"/>
    <mergeCell ref="K371:L371"/>
    <mergeCell ref="A372:H372"/>
    <mergeCell ref="I365:J365"/>
    <mergeCell ref="K365:L365"/>
    <mergeCell ref="I366:J366"/>
    <mergeCell ref="K366:L366"/>
    <mergeCell ref="K372:L372"/>
    <mergeCell ref="A367:H367"/>
    <mergeCell ref="K367:L367"/>
    <mergeCell ref="I368:J368"/>
    <mergeCell ref="K368:L368"/>
    <mergeCell ref="K369:L369"/>
    <mergeCell ref="I361:J361"/>
    <mergeCell ref="K361:L361"/>
    <mergeCell ref="I362:J362"/>
    <mergeCell ref="I363:J363"/>
    <mergeCell ref="K363:L363"/>
    <mergeCell ref="I358:J358"/>
    <mergeCell ref="K358:L358"/>
    <mergeCell ref="I364:J364"/>
    <mergeCell ref="K364:L364"/>
    <mergeCell ref="I349:J349"/>
    <mergeCell ref="K350:L350"/>
    <mergeCell ref="A352:H352"/>
    <mergeCell ref="K352:L352"/>
    <mergeCell ref="I353:J353"/>
    <mergeCell ref="K353:L353"/>
    <mergeCell ref="A359:H359"/>
    <mergeCell ref="K359:L359"/>
    <mergeCell ref="K360:L360"/>
    <mergeCell ref="I354:J354"/>
    <mergeCell ref="K354:L354"/>
    <mergeCell ref="I355:J355"/>
    <mergeCell ref="K355:L355"/>
    <mergeCell ref="I357:J357"/>
    <mergeCell ref="K357:L357"/>
    <mergeCell ref="I345:J345"/>
    <mergeCell ref="K345:L345"/>
    <mergeCell ref="I347:J347"/>
    <mergeCell ref="I348:J348"/>
    <mergeCell ref="I339:J339"/>
    <mergeCell ref="I340:J340"/>
    <mergeCell ref="I341:J341"/>
    <mergeCell ref="I342:J342"/>
    <mergeCell ref="K342:L342"/>
    <mergeCell ref="K335:L335"/>
    <mergeCell ref="I337:J337"/>
    <mergeCell ref="K337:L337"/>
    <mergeCell ref="I329:J329"/>
    <mergeCell ref="I330:J330"/>
    <mergeCell ref="I331:J331"/>
    <mergeCell ref="K331:L331"/>
    <mergeCell ref="I332:J332"/>
    <mergeCell ref="I343:J343"/>
    <mergeCell ref="I328:J328"/>
    <mergeCell ref="K328:L328"/>
    <mergeCell ref="C321:E321"/>
    <mergeCell ref="I321:J321"/>
    <mergeCell ref="K321:L321"/>
    <mergeCell ref="K322:L322"/>
    <mergeCell ref="I323:J323"/>
    <mergeCell ref="I333:J333"/>
    <mergeCell ref="K334:L334"/>
    <mergeCell ref="K323:L323"/>
    <mergeCell ref="K315:L315"/>
    <mergeCell ref="A316:H316"/>
    <mergeCell ref="K316:L316"/>
    <mergeCell ref="A318:L318"/>
    <mergeCell ref="A319:L319"/>
    <mergeCell ref="I324:J324"/>
    <mergeCell ref="K324:L324"/>
    <mergeCell ref="K325:L325"/>
    <mergeCell ref="A311:H311"/>
    <mergeCell ref="I312:J312"/>
    <mergeCell ref="A314:H314"/>
    <mergeCell ref="I314:J314"/>
    <mergeCell ref="K314:L314"/>
    <mergeCell ref="I301:J301"/>
    <mergeCell ref="I302:J302"/>
    <mergeCell ref="I303:J303"/>
    <mergeCell ref="I304:J304"/>
    <mergeCell ref="I305:J305"/>
    <mergeCell ref="I294:J294"/>
    <mergeCell ref="K297:L297"/>
    <mergeCell ref="I298:J298"/>
    <mergeCell ref="A300:H300"/>
    <mergeCell ref="K300:L300"/>
    <mergeCell ref="I291:J291"/>
    <mergeCell ref="K291:L291"/>
    <mergeCell ref="I292:J292"/>
    <mergeCell ref="K292:L292"/>
    <mergeCell ref="A293:H293"/>
    <mergeCell ref="I286:J286"/>
    <mergeCell ref="K286:L286"/>
    <mergeCell ref="I287:J287"/>
    <mergeCell ref="K287:L287"/>
    <mergeCell ref="K293:L293"/>
    <mergeCell ref="A288:H288"/>
    <mergeCell ref="K288:L288"/>
    <mergeCell ref="I289:J289"/>
    <mergeCell ref="K289:L289"/>
    <mergeCell ref="K290:L290"/>
    <mergeCell ref="I282:J282"/>
    <mergeCell ref="K282:L282"/>
    <mergeCell ref="I283:J283"/>
    <mergeCell ref="I284:J284"/>
    <mergeCell ref="K284:L284"/>
    <mergeCell ref="I279:J279"/>
    <mergeCell ref="K279:L279"/>
    <mergeCell ref="I285:J285"/>
    <mergeCell ref="K285:L285"/>
    <mergeCell ref="I270:J270"/>
    <mergeCell ref="K271:L271"/>
    <mergeCell ref="A273:H273"/>
    <mergeCell ref="K273:L273"/>
    <mergeCell ref="I274:J274"/>
    <mergeCell ref="K274:L274"/>
    <mergeCell ref="A280:H280"/>
    <mergeCell ref="K280:L280"/>
    <mergeCell ref="K281:L281"/>
    <mergeCell ref="I275:J275"/>
    <mergeCell ref="K275:L275"/>
    <mergeCell ref="I276:J276"/>
    <mergeCell ref="K276:L276"/>
    <mergeCell ref="I278:J278"/>
    <mergeCell ref="K278:L278"/>
    <mergeCell ref="I266:J266"/>
    <mergeCell ref="K266:L266"/>
    <mergeCell ref="I268:J268"/>
    <mergeCell ref="I269:J269"/>
    <mergeCell ref="I260:J260"/>
    <mergeCell ref="I261:J261"/>
    <mergeCell ref="I262:J262"/>
    <mergeCell ref="I263:J263"/>
    <mergeCell ref="K263:L263"/>
    <mergeCell ref="K256:L256"/>
    <mergeCell ref="I258:J258"/>
    <mergeCell ref="K258:L258"/>
    <mergeCell ref="I250:J250"/>
    <mergeCell ref="I251:J251"/>
    <mergeCell ref="I252:J252"/>
    <mergeCell ref="K252:L252"/>
    <mergeCell ref="I253:J253"/>
    <mergeCell ref="I264:J264"/>
    <mergeCell ref="I249:J249"/>
    <mergeCell ref="K249:L249"/>
    <mergeCell ref="C242:E242"/>
    <mergeCell ref="I242:J242"/>
    <mergeCell ref="K242:L242"/>
    <mergeCell ref="K243:L243"/>
    <mergeCell ref="I244:J244"/>
    <mergeCell ref="I254:J254"/>
    <mergeCell ref="K255:L255"/>
    <mergeCell ref="K244:L244"/>
    <mergeCell ref="K236:L236"/>
    <mergeCell ref="A237:H237"/>
    <mergeCell ref="K237:L237"/>
    <mergeCell ref="A239:L239"/>
    <mergeCell ref="A240:L240"/>
    <mergeCell ref="I245:J245"/>
    <mergeCell ref="K245:L245"/>
    <mergeCell ref="K246:L246"/>
    <mergeCell ref="A232:H232"/>
    <mergeCell ref="I233:J233"/>
    <mergeCell ref="A235:H235"/>
    <mergeCell ref="I235:J235"/>
    <mergeCell ref="K235:L235"/>
    <mergeCell ref="I222:J222"/>
    <mergeCell ref="I223:J223"/>
    <mergeCell ref="I224:J224"/>
    <mergeCell ref="I225:J225"/>
    <mergeCell ref="I226:J226"/>
    <mergeCell ref="I215:J215"/>
    <mergeCell ref="K218:L218"/>
    <mergeCell ref="I219:J219"/>
    <mergeCell ref="A221:H221"/>
    <mergeCell ref="K221:L221"/>
    <mergeCell ref="I212:J212"/>
    <mergeCell ref="K212:L212"/>
    <mergeCell ref="I213:J213"/>
    <mergeCell ref="K213:L213"/>
    <mergeCell ref="A214:H214"/>
    <mergeCell ref="I207:J207"/>
    <mergeCell ref="K207:L207"/>
    <mergeCell ref="I208:J208"/>
    <mergeCell ref="K208:L208"/>
    <mergeCell ref="K214:L214"/>
    <mergeCell ref="A209:H209"/>
    <mergeCell ref="K209:L209"/>
    <mergeCell ref="I210:J210"/>
    <mergeCell ref="K210:L210"/>
    <mergeCell ref="K211:L211"/>
    <mergeCell ref="I203:J203"/>
    <mergeCell ref="K203:L203"/>
    <mergeCell ref="I204:J204"/>
    <mergeCell ref="I205:J205"/>
    <mergeCell ref="K205:L205"/>
    <mergeCell ref="I200:J200"/>
    <mergeCell ref="K200:L200"/>
    <mergeCell ref="I206:J206"/>
    <mergeCell ref="K206:L206"/>
    <mergeCell ref="I191:J191"/>
    <mergeCell ref="K192:L192"/>
    <mergeCell ref="A194:H194"/>
    <mergeCell ref="K194:L194"/>
    <mergeCell ref="I195:J195"/>
    <mergeCell ref="K195:L195"/>
    <mergeCell ref="A201:H201"/>
    <mergeCell ref="K201:L201"/>
    <mergeCell ref="K202:L202"/>
    <mergeCell ref="I196:J196"/>
    <mergeCell ref="K196:L196"/>
    <mergeCell ref="I197:J197"/>
    <mergeCell ref="K197:L197"/>
    <mergeCell ref="I199:J199"/>
    <mergeCell ref="K199:L199"/>
    <mergeCell ref="I185:J185"/>
    <mergeCell ref="I187:J187"/>
    <mergeCell ref="K187:L187"/>
    <mergeCell ref="I189:J189"/>
    <mergeCell ref="I190:J190"/>
    <mergeCell ref="I181:J181"/>
    <mergeCell ref="I182:J182"/>
    <mergeCell ref="I183:J183"/>
    <mergeCell ref="I184:J184"/>
    <mergeCell ref="K184:L184"/>
    <mergeCell ref="I175:J175"/>
    <mergeCell ref="K176:L176"/>
    <mergeCell ref="K177:L177"/>
    <mergeCell ref="I179:J179"/>
    <mergeCell ref="K179:L179"/>
    <mergeCell ref="I171:J171"/>
    <mergeCell ref="I172:J172"/>
    <mergeCell ref="I173:J173"/>
    <mergeCell ref="K173:L173"/>
    <mergeCell ref="I174:J174"/>
    <mergeCell ref="I166:J166"/>
    <mergeCell ref="K166:L166"/>
    <mergeCell ref="K167:L167"/>
    <mergeCell ref="I170:J170"/>
    <mergeCell ref="K170:L170"/>
    <mergeCell ref="C163:E163"/>
    <mergeCell ref="I163:J163"/>
    <mergeCell ref="K163:L163"/>
    <mergeCell ref="K164:L164"/>
    <mergeCell ref="I165:J165"/>
    <mergeCell ref="A156:H156"/>
    <mergeCell ref="I156:J156"/>
    <mergeCell ref="K156:L156"/>
    <mergeCell ref="I143:J143"/>
    <mergeCell ref="I144:J144"/>
    <mergeCell ref="I145:J145"/>
    <mergeCell ref="I146:J146"/>
    <mergeCell ref="I147:J147"/>
    <mergeCell ref="K165:L165"/>
    <mergeCell ref="K157:L157"/>
    <mergeCell ref="A158:H158"/>
    <mergeCell ref="K158:L158"/>
    <mergeCell ref="A160:L160"/>
    <mergeCell ref="A161:L161"/>
    <mergeCell ref="A142:H142"/>
    <mergeCell ref="K142:L142"/>
    <mergeCell ref="I133:J133"/>
    <mergeCell ref="K133:L133"/>
    <mergeCell ref="I134:J134"/>
    <mergeCell ref="K134:L134"/>
    <mergeCell ref="A135:H135"/>
    <mergeCell ref="A153:H153"/>
    <mergeCell ref="I154:J154"/>
    <mergeCell ref="K135:L135"/>
    <mergeCell ref="A130:H130"/>
    <mergeCell ref="K130:L130"/>
    <mergeCell ref="I131:J131"/>
    <mergeCell ref="K131:L131"/>
    <mergeCell ref="K132:L132"/>
    <mergeCell ref="I136:J136"/>
    <mergeCell ref="K139:L139"/>
    <mergeCell ref="I140:J140"/>
    <mergeCell ref="I125:J125"/>
    <mergeCell ref="I126:J126"/>
    <mergeCell ref="K126:L126"/>
    <mergeCell ref="I127:J127"/>
    <mergeCell ref="K127:L127"/>
    <mergeCell ref="I128:J128"/>
    <mergeCell ref="K128:L128"/>
    <mergeCell ref="I129:J129"/>
    <mergeCell ref="K129:L129"/>
    <mergeCell ref="I120:J120"/>
    <mergeCell ref="K120:L120"/>
    <mergeCell ref="I121:J121"/>
    <mergeCell ref="K121:L121"/>
    <mergeCell ref="A122:H122"/>
    <mergeCell ref="K122:L122"/>
    <mergeCell ref="K123:L123"/>
    <mergeCell ref="I124:J124"/>
    <mergeCell ref="K124:L124"/>
    <mergeCell ref="K113:L113"/>
    <mergeCell ref="A115:H115"/>
    <mergeCell ref="K115:L115"/>
    <mergeCell ref="I116:J116"/>
    <mergeCell ref="K116:L116"/>
    <mergeCell ref="I117:J117"/>
    <mergeCell ref="K117:L117"/>
    <mergeCell ref="I118:J118"/>
    <mergeCell ref="K118:L118"/>
    <mergeCell ref="I104:J104"/>
    <mergeCell ref="I105:J105"/>
    <mergeCell ref="K105:L105"/>
    <mergeCell ref="I106:J106"/>
    <mergeCell ref="I108:J108"/>
    <mergeCell ref="K108:L108"/>
    <mergeCell ref="I110:J110"/>
    <mergeCell ref="I111:J111"/>
    <mergeCell ref="I112:J112"/>
    <mergeCell ref="K98:L98"/>
    <mergeCell ref="I100:J100"/>
    <mergeCell ref="K100:L100"/>
    <mergeCell ref="I102:J102"/>
    <mergeCell ref="I103:J103"/>
    <mergeCell ref="I94:J94"/>
    <mergeCell ref="K94:L94"/>
    <mergeCell ref="I95:J95"/>
    <mergeCell ref="I96:J96"/>
    <mergeCell ref="K97:L97"/>
    <mergeCell ref="K88:L88"/>
    <mergeCell ref="I91:J91"/>
    <mergeCell ref="K91:L91"/>
    <mergeCell ref="I92:J92"/>
    <mergeCell ref="I93:J93"/>
    <mergeCell ref="K85:L85"/>
    <mergeCell ref="I86:J86"/>
    <mergeCell ref="K86:L86"/>
    <mergeCell ref="I87:J87"/>
    <mergeCell ref="K87:L87"/>
    <mergeCell ref="A81:L81"/>
    <mergeCell ref="A82:L82"/>
    <mergeCell ref="C84:E84"/>
    <mergeCell ref="I84:J84"/>
    <mergeCell ref="K84:L84"/>
    <mergeCell ref="A74:H74"/>
    <mergeCell ref="I75:J75"/>
    <mergeCell ref="K79:L79"/>
    <mergeCell ref="K78:L78"/>
    <mergeCell ref="A56:H56"/>
    <mergeCell ref="K56:L56"/>
    <mergeCell ref="I55:J55"/>
    <mergeCell ref="I64:J64"/>
    <mergeCell ref="I65:J65"/>
    <mergeCell ref="I66:J66"/>
    <mergeCell ref="I67:J67"/>
    <mergeCell ref="I68:J68"/>
    <mergeCell ref="A79:H79"/>
    <mergeCell ref="K44:L44"/>
    <mergeCell ref="I45:J45"/>
    <mergeCell ref="K45:L45"/>
    <mergeCell ref="I46:J46"/>
    <mergeCell ref="I47:J47"/>
    <mergeCell ref="K47:L47"/>
    <mergeCell ref="K55:L55"/>
    <mergeCell ref="K53:L53"/>
    <mergeCell ref="I54:J54"/>
    <mergeCell ref="K54:L54"/>
    <mergeCell ref="A51:H51"/>
    <mergeCell ref="K51:L51"/>
    <mergeCell ref="I48:J48"/>
    <mergeCell ref="K48:L48"/>
    <mergeCell ref="I49:J49"/>
    <mergeCell ref="K49:L49"/>
    <mergeCell ref="I50:J50"/>
    <mergeCell ref="K50:L50"/>
    <mergeCell ref="I52:J52"/>
    <mergeCell ref="K52:L52"/>
    <mergeCell ref="K36:L36"/>
    <mergeCell ref="I29:J29"/>
    <mergeCell ref="A43:H43"/>
    <mergeCell ref="K43:L43"/>
    <mergeCell ref="I37:J37"/>
    <mergeCell ref="K37:L37"/>
    <mergeCell ref="I38:J38"/>
    <mergeCell ref="K38:L38"/>
    <mergeCell ref="I39:J39"/>
    <mergeCell ref="K39:L39"/>
    <mergeCell ref="A2:L2"/>
    <mergeCell ref="A3:L3"/>
    <mergeCell ref="C5:E5"/>
    <mergeCell ref="I5:J5"/>
    <mergeCell ref="K5:L5"/>
    <mergeCell ref="K19:L19"/>
    <mergeCell ref="I14:J14"/>
    <mergeCell ref="K6:L6"/>
    <mergeCell ref="I7:J7"/>
    <mergeCell ref="K7:L7"/>
    <mergeCell ref="I8:J8"/>
    <mergeCell ref="K8:L8"/>
    <mergeCell ref="K9:L9"/>
    <mergeCell ref="I12:J12"/>
    <mergeCell ref="K12:L12"/>
    <mergeCell ref="I13:J13"/>
    <mergeCell ref="I21:J21"/>
    <mergeCell ref="K21:L21"/>
    <mergeCell ref="I15:J15"/>
    <mergeCell ref="K15:L15"/>
    <mergeCell ref="I16:J16"/>
    <mergeCell ref="I17:J17"/>
    <mergeCell ref="K18:L18"/>
    <mergeCell ref="I57:J57"/>
    <mergeCell ref="K60:L60"/>
    <mergeCell ref="I61:J61"/>
    <mergeCell ref="A63:H63"/>
    <mergeCell ref="K63:L63"/>
    <mergeCell ref="A77:H77"/>
    <mergeCell ref="I77:J77"/>
    <mergeCell ref="K77:L77"/>
    <mergeCell ref="I23:J23"/>
    <mergeCell ref="I24:J24"/>
    <mergeCell ref="I41:J41"/>
    <mergeCell ref="K41:L41"/>
    <mergeCell ref="I42:J42"/>
    <mergeCell ref="K42:L42"/>
    <mergeCell ref="I25:J25"/>
    <mergeCell ref="I26:J26"/>
    <mergeCell ref="K26:L26"/>
    <mergeCell ref="I27:J27"/>
    <mergeCell ref="K29:L29"/>
    <mergeCell ref="I31:J31"/>
    <mergeCell ref="I32:J32"/>
    <mergeCell ref="I33:J33"/>
    <mergeCell ref="K34:L34"/>
    <mergeCell ref="A36:H36"/>
  </mergeCells>
  <pageMargins left="0.7" right="0.7" top="0.75" bottom="0.75" header="0.3" footer="0.3"/>
  <pageSetup paperSize="9" scale="72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3670"/>
  <sheetViews>
    <sheetView topLeftCell="A3631" workbookViewId="0">
      <selection activeCell="P3667" sqref="P3667"/>
    </sheetView>
  </sheetViews>
  <sheetFormatPr defaultRowHeight="15"/>
  <cols>
    <col min="7" max="7" width="9.140625" customWidth="1"/>
    <col min="8" max="8" width="4.7109375" customWidth="1"/>
    <col min="10" max="10" width="9.85546875" customWidth="1"/>
    <col min="12" max="12" width="9.140625" customWidth="1"/>
    <col min="13" max="13" width="14.5703125" customWidth="1"/>
    <col min="16" max="16" width="13.28515625" customWidth="1"/>
  </cols>
  <sheetData>
    <row r="1" spans="1:13" ht="15.75">
      <c r="A1" s="601" t="s">
        <v>0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327"/>
    </row>
    <row r="2" spans="1:13" ht="15.75">
      <c r="A2" s="600" t="s">
        <v>353</v>
      </c>
      <c r="B2" s="600"/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327"/>
    </row>
    <row r="3" spans="1:13" ht="15.75">
      <c r="A3" s="370"/>
      <c r="B3" s="370"/>
      <c r="C3" s="370"/>
      <c r="D3" s="370"/>
      <c r="E3" s="370"/>
      <c r="F3" s="370" t="s">
        <v>420</v>
      </c>
      <c r="G3" s="370"/>
      <c r="H3" s="370"/>
      <c r="I3" s="370"/>
      <c r="J3" s="370"/>
      <c r="K3" s="370"/>
      <c r="L3" s="370"/>
      <c r="M3" s="327"/>
    </row>
    <row r="4" spans="1:13">
      <c r="A4" s="329"/>
      <c r="B4" s="328"/>
      <c r="C4" s="602" t="s">
        <v>351</v>
      </c>
      <c r="D4" s="602"/>
      <c r="E4" s="602"/>
      <c r="F4" s="328"/>
      <c r="G4" s="328"/>
      <c r="H4" s="368"/>
      <c r="I4" s="590" t="s">
        <v>3</v>
      </c>
      <c r="J4" s="591"/>
      <c r="K4" s="592" t="s">
        <v>4</v>
      </c>
      <c r="L4" s="593"/>
      <c r="M4" s="382"/>
    </row>
    <row r="5" spans="1:13">
      <c r="A5" s="381"/>
      <c r="B5" s="355"/>
      <c r="C5" s="355"/>
      <c r="D5" s="355"/>
      <c r="E5" s="355"/>
      <c r="F5" s="355"/>
      <c r="G5" s="355"/>
      <c r="H5" s="356"/>
      <c r="I5" s="295"/>
      <c r="J5" s="294"/>
      <c r="K5" s="594" t="s">
        <v>5</v>
      </c>
      <c r="L5" s="595"/>
      <c r="M5" s="380" t="s">
        <v>6</v>
      </c>
    </row>
    <row r="6" spans="1:13">
      <c r="A6" s="381"/>
      <c r="B6" s="355"/>
      <c r="C6" s="355"/>
      <c r="D6" s="355"/>
      <c r="E6" s="355"/>
      <c r="F6" s="355"/>
      <c r="G6" s="355"/>
      <c r="H6" s="356"/>
      <c r="I6" s="598" t="s">
        <v>7</v>
      </c>
      <c r="J6" s="599"/>
      <c r="K6" s="623" t="s">
        <v>8</v>
      </c>
      <c r="L6" s="624"/>
      <c r="M6" s="380" t="s">
        <v>9</v>
      </c>
    </row>
    <row r="7" spans="1:13" ht="16.5" thickBot="1">
      <c r="A7" s="379"/>
      <c r="B7" s="351"/>
      <c r="C7" s="351"/>
      <c r="D7" s="351"/>
      <c r="E7" s="351"/>
      <c r="F7" s="351"/>
      <c r="G7" s="351"/>
      <c r="H7" s="350"/>
      <c r="I7" s="631">
        <v>277.39999999999998</v>
      </c>
      <c r="J7" s="632"/>
      <c r="K7" s="633"/>
      <c r="L7" s="634"/>
      <c r="M7" s="378"/>
    </row>
    <row r="8" spans="1:13">
      <c r="A8" s="367" t="s">
        <v>350</v>
      </c>
      <c r="B8" s="344"/>
      <c r="C8" s="344"/>
      <c r="D8" s="344"/>
      <c r="E8" s="344"/>
      <c r="F8" s="344"/>
      <c r="G8" s="344"/>
      <c r="H8" s="377"/>
      <c r="I8" s="341"/>
      <c r="J8" s="340"/>
      <c r="K8" s="635">
        <f>K11+K14</f>
        <v>6.4499999999999993</v>
      </c>
      <c r="L8" s="628"/>
      <c r="M8" s="286">
        <f>K8*12*I7</f>
        <v>21470.759999999995</v>
      </c>
    </row>
    <row r="9" spans="1:13">
      <c r="A9" s="376" t="s">
        <v>349</v>
      </c>
      <c r="B9" s="375"/>
      <c r="C9" s="375"/>
      <c r="D9" s="375"/>
      <c r="E9" s="375"/>
      <c r="F9" s="375"/>
      <c r="G9" s="375"/>
      <c r="H9" s="374"/>
      <c r="I9" s="295"/>
      <c r="J9" s="294"/>
      <c r="K9" s="293"/>
      <c r="L9" s="292"/>
      <c r="M9" s="373"/>
    </row>
    <row r="10" spans="1:13" ht="15.75" thickBot="1">
      <c r="A10" s="363" t="s">
        <v>348</v>
      </c>
      <c r="B10" s="372"/>
      <c r="C10" s="372"/>
      <c r="D10" s="372"/>
      <c r="E10" s="372"/>
      <c r="F10" s="372"/>
      <c r="G10" s="372"/>
      <c r="H10" s="371"/>
      <c r="I10" s="336"/>
      <c r="J10" s="282"/>
      <c r="K10" s="281"/>
      <c r="L10" s="280"/>
      <c r="M10" s="279"/>
    </row>
    <row r="11" spans="1:13">
      <c r="A11" s="323" t="s">
        <v>347</v>
      </c>
      <c r="B11" s="331"/>
      <c r="C11" s="331"/>
      <c r="D11" s="331"/>
      <c r="E11" s="331"/>
      <c r="F11" s="331"/>
      <c r="G11" s="331"/>
      <c r="H11" s="357"/>
      <c r="I11" s="596" t="s">
        <v>19</v>
      </c>
      <c r="J11" s="597"/>
      <c r="K11" s="629">
        <v>3.86</v>
      </c>
      <c r="L11" s="630"/>
      <c r="M11" s="291">
        <f>K11*12*I7</f>
        <v>12849.168</v>
      </c>
    </row>
    <row r="12" spans="1:13">
      <c r="A12" s="301" t="s">
        <v>338</v>
      </c>
      <c r="B12" s="355"/>
      <c r="C12" s="355"/>
      <c r="D12" s="355"/>
      <c r="E12" s="355"/>
      <c r="F12" s="355"/>
      <c r="G12" s="355"/>
      <c r="H12" s="356"/>
      <c r="I12" s="598" t="s">
        <v>328</v>
      </c>
      <c r="J12" s="599"/>
      <c r="K12" s="327"/>
      <c r="L12" s="292"/>
      <c r="M12" s="291"/>
    </row>
    <row r="13" spans="1:13">
      <c r="A13" s="323" t="s">
        <v>337</v>
      </c>
      <c r="B13" s="331"/>
      <c r="C13" s="331"/>
      <c r="D13" s="331"/>
      <c r="E13" s="331"/>
      <c r="F13" s="331"/>
      <c r="G13" s="331"/>
      <c r="H13" s="357"/>
      <c r="I13" s="596"/>
      <c r="J13" s="597"/>
      <c r="K13" s="327"/>
      <c r="L13" s="292"/>
      <c r="M13" s="291"/>
    </row>
    <row r="14" spans="1:13">
      <c r="A14" s="323" t="s">
        <v>346</v>
      </c>
      <c r="B14" s="331"/>
      <c r="C14" s="331"/>
      <c r="D14" s="331"/>
      <c r="E14" s="331"/>
      <c r="F14" s="331"/>
      <c r="G14" s="331"/>
      <c r="H14" s="357"/>
      <c r="I14" s="608" t="s">
        <v>35</v>
      </c>
      <c r="J14" s="609"/>
      <c r="K14" s="625">
        <v>2.59</v>
      </c>
      <c r="L14" s="626"/>
      <c r="M14" s="291">
        <f>K14*12*I7</f>
        <v>8621.5919999999987</v>
      </c>
    </row>
    <row r="15" spans="1:13" ht="15.75">
      <c r="A15" s="320" t="s">
        <v>345</v>
      </c>
      <c r="B15" s="354"/>
      <c r="C15" s="354"/>
      <c r="D15" s="354"/>
      <c r="E15" s="354"/>
      <c r="F15" s="354"/>
      <c r="G15" s="354"/>
      <c r="H15" s="353"/>
      <c r="I15" s="598" t="s">
        <v>328</v>
      </c>
      <c r="J15" s="599"/>
      <c r="K15" s="370"/>
      <c r="L15" s="369"/>
      <c r="M15" s="291"/>
    </row>
    <row r="16" spans="1:13">
      <c r="A16" s="313" t="s">
        <v>344</v>
      </c>
      <c r="B16" s="328"/>
      <c r="C16" s="328"/>
      <c r="D16" s="328"/>
      <c r="E16" s="328"/>
      <c r="F16" s="328"/>
      <c r="G16" s="328"/>
      <c r="H16" s="368"/>
      <c r="I16" s="598"/>
      <c r="J16" s="599"/>
      <c r="K16" s="352"/>
      <c r="L16" s="292"/>
      <c r="M16" s="291"/>
    </row>
    <row r="17" spans="1:16" ht="15.75" thickBot="1">
      <c r="A17" s="323" t="s">
        <v>343</v>
      </c>
      <c r="B17" s="322"/>
      <c r="C17" s="322"/>
      <c r="D17" s="322"/>
      <c r="E17" s="322"/>
      <c r="F17" s="322"/>
      <c r="G17" s="322"/>
      <c r="H17" s="321"/>
      <c r="I17" s="334"/>
      <c r="J17" s="333"/>
      <c r="K17" s="636"/>
      <c r="L17" s="637"/>
      <c r="M17" s="291"/>
      <c r="P17" s="1"/>
    </row>
    <row r="18" spans="1:16">
      <c r="A18" s="367" t="s">
        <v>342</v>
      </c>
      <c r="B18" s="366"/>
      <c r="C18" s="366"/>
      <c r="D18" s="366"/>
      <c r="E18" s="366"/>
      <c r="F18" s="366"/>
      <c r="G18" s="366"/>
      <c r="H18" s="365"/>
      <c r="I18" s="341"/>
      <c r="J18" s="364"/>
      <c r="K18" s="627">
        <f>K20+K25+K28</f>
        <v>5.28</v>
      </c>
      <c r="L18" s="628"/>
      <c r="M18" s="286">
        <f>K18*12*I7</f>
        <v>17576.063999999998</v>
      </c>
    </row>
    <row r="19" spans="1:16" ht="15.75" thickBot="1">
      <c r="A19" s="363" t="s">
        <v>341</v>
      </c>
      <c r="B19" s="362"/>
      <c r="C19" s="362"/>
      <c r="D19" s="362"/>
      <c r="E19" s="362"/>
      <c r="F19" s="362"/>
      <c r="G19" s="362"/>
      <c r="H19" s="361"/>
      <c r="I19" s="336"/>
      <c r="J19" s="360"/>
      <c r="K19" s="281"/>
      <c r="L19" s="280"/>
      <c r="M19" s="279"/>
    </row>
    <row r="20" spans="1:16">
      <c r="A20" s="301" t="s">
        <v>340</v>
      </c>
      <c r="B20" s="300"/>
      <c r="C20" s="300"/>
      <c r="D20" s="300"/>
      <c r="E20" s="300"/>
      <c r="F20" s="300"/>
      <c r="G20" s="300"/>
      <c r="H20" s="298"/>
      <c r="I20" s="598" t="s">
        <v>19</v>
      </c>
      <c r="J20" s="599"/>
      <c r="K20" s="629">
        <v>2.64</v>
      </c>
      <c r="L20" s="630"/>
      <c r="M20" s="291">
        <f>K20*12*I7</f>
        <v>8788.0319999999992</v>
      </c>
    </row>
    <row r="21" spans="1:16">
      <c r="A21" s="323" t="s">
        <v>339</v>
      </c>
      <c r="B21" s="322"/>
      <c r="C21" s="322"/>
      <c r="D21" s="322"/>
      <c r="E21" s="322"/>
      <c r="F21" s="322"/>
      <c r="G21" s="322"/>
      <c r="H21" s="321"/>
      <c r="I21" s="407"/>
      <c r="J21" s="408"/>
      <c r="K21" s="327"/>
      <c r="L21" s="292"/>
      <c r="M21" s="291"/>
    </row>
    <row r="22" spans="1:16">
      <c r="A22" s="301" t="s">
        <v>338</v>
      </c>
      <c r="B22" s="355"/>
      <c r="C22" s="355"/>
      <c r="D22" s="355"/>
      <c r="E22" s="355"/>
      <c r="F22" s="355"/>
      <c r="G22" s="355"/>
      <c r="H22" s="356"/>
      <c r="I22" s="598" t="s">
        <v>328</v>
      </c>
      <c r="J22" s="599"/>
      <c r="K22" s="327"/>
      <c r="L22" s="292"/>
      <c r="M22" s="291"/>
    </row>
    <row r="23" spans="1:16">
      <c r="A23" s="323" t="s">
        <v>337</v>
      </c>
      <c r="B23" s="331"/>
      <c r="C23" s="331"/>
      <c r="D23" s="331"/>
      <c r="E23" s="331"/>
      <c r="F23" s="331"/>
      <c r="G23" s="331"/>
      <c r="H23" s="357"/>
      <c r="I23" s="596"/>
      <c r="J23" s="597"/>
      <c r="K23" s="327"/>
      <c r="L23" s="292"/>
      <c r="M23" s="291"/>
    </row>
    <row r="24" spans="1:16">
      <c r="A24" s="320" t="s">
        <v>336</v>
      </c>
      <c r="B24" s="354"/>
      <c r="C24" s="353"/>
      <c r="D24" s="355"/>
      <c r="E24" s="355"/>
      <c r="F24" s="355"/>
      <c r="G24" s="355"/>
      <c r="H24" s="356"/>
      <c r="I24" s="598" t="s">
        <v>328</v>
      </c>
      <c r="J24" s="599"/>
      <c r="K24" s="327"/>
      <c r="L24" s="292"/>
      <c r="M24" s="291"/>
    </row>
    <row r="25" spans="1:16">
      <c r="A25" s="301" t="s">
        <v>335</v>
      </c>
      <c r="B25" s="355"/>
      <c r="C25" s="355"/>
      <c r="D25" s="354"/>
      <c r="E25" s="354"/>
      <c r="F25" s="354"/>
      <c r="G25" s="354"/>
      <c r="H25" s="353"/>
      <c r="I25" s="608" t="s">
        <v>35</v>
      </c>
      <c r="J25" s="609"/>
      <c r="K25" s="625">
        <v>1.17</v>
      </c>
      <c r="L25" s="626"/>
      <c r="M25" s="291">
        <f>K25*12*I7</f>
        <v>3894.6959999999995</v>
      </c>
    </row>
    <row r="26" spans="1:16">
      <c r="A26" s="313" t="s">
        <v>334</v>
      </c>
      <c r="B26" s="312"/>
      <c r="C26" s="312"/>
      <c r="D26" s="312"/>
      <c r="E26" s="312"/>
      <c r="F26" s="312"/>
      <c r="G26" s="312"/>
      <c r="H26" s="311"/>
      <c r="I26" s="590" t="s">
        <v>333</v>
      </c>
      <c r="J26" s="591"/>
      <c r="K26" s="327"/>
      <c r="L26" s="292"/>
      <c r="M26" s="291"/>
    </row>
    <row r="27" spans="1:16">
      <c r="A27" s="323"/>
      <c r="B27" s="322"/>
      <c r="C27" s="322"/>
      <c r="D27" s="322"/>
      <c r="E27" s="322"/>
      <c r="F27" s="322"/>
      <c r="G27" s="322"/>
      <c r="H27" s="321"/>
      <c r="I27" s="334" t="s">
        <v>332</v>
      </c>
      <c r="J27" s="333"/>
      <c r="K27" s="352"/>
      <c r="L27" s="292"/>
      <c r="M27" s="291"/>
    </row>
    <row r="28" spans="1:16">
      <c r="A28" s="313" t="s">
        <v>331</v>
      </c>
      <c r="B28" s="312"/>
      <c r="C28" s="312"/>
      <c r="D28" s="312"/>
      <c r="E28" s="312"/>
      <c r="F28" s="312"/>
      <c r="G28" s="312"/>
      <c r="H28" s="311"/>
      <c r="I28" s="590" t="s">
        <v>35</v>
      </c>
      <c r="J28" s="591"/>
      <c r="K28" s="625">
        <v>1.47</v>
      </c>
      <c r="L28" s="626"/>
      <c r="M28" s="291">
        <f>K28*12*I7</f>
        <v>4893.3359999999993</v>
      </c>
    </row>
    <row r="29" spans="1:16">
      <c r="A29" s="323" t="s">
        <v>330</v>
      </c>
      <c r="B29" s="322"/>
      <c r="C29" s="322"/>
      <c r="D29" s="322"/>
      <c r="E29" s="322"/>
      <c r="F29" s="322"/>
      <c r="G29" s="322"/>
      <c r="H29" s="321"/>
      <c r="I29" s="334"/>
      <c r="J29" s="333"/>
      <c r="K29" s="327"/>
      <c r="L29" s="292"/>
      <c r="M29" s="291"/>
    </row>
    <row r="30" spans="1:16">
      <c r="A30" s="313" t="s">
        <v>329</v>
      </c>
      <c r="B30" s="312"/>
      <c r="C30" s="312"/>
      <c r="D30" s="312"/>
      <c r="E30" s="312"/>
      <c r="F30" s="312"/>
      <c r="G30" s="312"/>
      <c r="H30" s="311"/>
      <c r="I30" s="598" t="s">
        <v>328</v>
      </c>
      <c r="J30" s="599"/>
      <c r="K30" s="327"/>
      <c r="L30" s="292"/>
      <c r="M30" s="291"/>
    </row>
    <row r="31" spans="1:16">
      <c r="A31" s="313" t="s">
        <v>327</v>
      </c>
      <c r="B31" s="312"/>
      <c r="C31" s="312"/>
      <c r="D31" s="312"/>
      <c r="E31" s="312"/>
      <c r="F31" s="312"/>
      <c r="G31" s="312"/>
      <c r="H31" s="311"/>
      <c r="I31" s="590" t="s">
        <v>326</v>
      </c>
      <c r="J31" s="591"/>
      <c r="K31" s="351"/>
      <c r="L31" s="350"/>
      <c r="M31" s="349"/>
      <c r="N31" s="388"/>
    </row>
    <row r="32" spans="1:16" ht="15.75" thickBot="1">
      <c r="A32" s="323"/>
      <c r="B32" s="322"/>
      <c r="C32" s="322"/>
      <c r="D32" s="322"/>
      <c r="E32" s="322"/>
      <c r="F32" s="322"/>
      <c r="G32" s="322"/>
      <c r="H32" s="321"/>
      <c r="I32" s="606" t="s">
        <v>325</v>
      </c>
      <c r="J32" s="607"/>
      <c r="K32" s="348"/>
      <c r="L32" s="347"/>
      <c r="M32" s="346"/>
    </row>
    <row r="33" spans="1:16">
      <c r="A33" s="345" t="s">
        <v>324</v>
      </c>
      <c r="B33" s="344"/>
      <c r="C33" s="344"/>
      <c r="D33" s="344"/>
      <c r="E33" s="344"/>
      <c r="F33" s="344"/>
      <c r="G33" s="343"/>
      <c r="H33" s="342"/>
      <c r="I33" s="341"/>
      <c r="J33" s="340"/>
      <c r="K33" s="648">
        <f>K35+K42+K50+K54+K55+K59</f>
        <v>35.68</v>
      </c>
      <c r="L33" s="628"/>
      <c r="M33" s="286">
        <f>M35+M42+M50+M54+M55+M59</f>
        <v>118771.58399999999</v>
      </c>
      <c r="P33" s="1"/>
    </row>
    <row r="34" spans="1:16" ht="15.75" thickBot="1">
      <c r="A34" s="339"/>
      <c r="B34" s="338"/>
      <c r="C34" s="338"/>
      <c r="D34" s="338"/>
      <c r="E34" s="338"/>
      <c r="F34" s="338"/>
      <c r="G34" s="338"/>
      <c r="H34" s="337"/>
      <c r="I34" s="336"/>
      <c r="J34" s="282"/>
      <c r="K34" s="281"/>
      <c r="L34" s="280"/>
      <c r="M34" s="279"/>
      <c r="P34" s="1"/>
    </row>
    <row r="35" spans="1:16" ht="15.75" thickBot="1">
      <c r="A35" s="603" t="s">
        <v>323</v>
      </c>
      <c r="B35" s="604"/>
      <c r="C35" s="604"/>
      <c r="D35" s="604"/>
      <c r="E35" s="604"/>
      <c r="F35" s="604"/>
      <c r="G35" s="604"/>
      <c r="H35" s="605"/>
      <c r="I35" s="305"/>
      <c r="J35" s="304"/>
      <c r="K35" s="646">
        <f>K36+K37+K38+K40+K41</f>
        <v>9.9699999999999989</v>
      </c>
      <c r="L35" s="647"/>
      <c r="M35" s="303">
        <f>K35*12*I7</f>
        <v>33188.135999999991</v>
      </c>
      <c r="P35" s="418"/>
    </row>
    <row r="36" spans="1:16">
      <c r="A36" s="323" t="s">
        <v>322</v>
      </c>
      <c r="B36" s="322"/>
      <c r="C36" s="322"/>
      <c r="D36" s="322"/>
      <c r="E36" s="322"/>
      <c r="F36" s="322"/>
      <c r="G36" s="322"/>
      <c r="H36" s="321"/>
      <c r="I36" s="596" t="s">
        <v>321</v>
      </c>
      <c r="J36" s="597"/>
      <c r="K36" s="629">
        <v>1.23</v>
      </c>
      <c r="L36" s="630"/>
      <c r="M36" s="291">
        <f>K36*12*I7</f>
        <v>4094.4239999999995</v>
      </c>
    </row>
    <row r="37" spans="1:16">
      <c r="A37" s="320" t="s">
        <v>320</v>
      </c>
      <c r="B37" s="319"/>
      <c r="C37" s="319"/>
      <c r="D37" s="319"/>
      <c r="E37" s="319"/>
      <c r="F37" s="319"/>
      <c r="G37" s="319"/>
      <c r="H37" s="318"/>
      <c r="I37" s="608" t="s">
        <v>57</v>
      </c>
      <c r="J37" s="609"/>
      <c r="K37" s="625">
        <v>2.9</v>
      </c>
      <c r="L37" s="626"/>
      <c r="M37" s="291">
        <f>K37*12*I7</f>
        <v>9653.5199999999986</v>
      </c>
    </row>
    <row r="38" spans="1:16">
      <c r="A38" s="313" t="s">
        <v>319</v>
      </c>
      <c r="B38" s="312"/>
      <c r="C38" s="312"/>
      <c r="D38" s="312"/>
      <c r="E38" s="312"/>
      <c r="F38" s="312"/>
      <c r="G38" s="312"/>
      <c r="H38" s="311"/>
      <c r="I38" s="590" t="s">
        <v>35</v>
      </c>
      <c r="J38" s="591"/>
      <c r="K38" s="625">
        <v>0.33</v>
      </c>
      <c r="L38" s="626"/>
      <c r="M38" s="291">
        <f>K38*12*I7</f>
        <v>1098.5039999999999</v>
      </c>
    </row>
    <row r="39" spans="1:16">
      <c r="A39" s="335" t="s">
        <v>318</v>
      </c>
      <c r="B39" s="331"/>
      <c r="C39" s="331"/>
      <c r="D39" s="331"/>
      <c r="E39" s="322"/>
      <c r="F39" s="322"/>
      <c r="G39" s="322"/>
      <c r="H39" s="321"/>
      <c r="I39" s="334"/>
      <c r="J39" s="333"/>
      <c r="K39" s="293"/>
      <c r="L39" s="292"/>
      <c r="M39" s="291"/>
    </row>
    <row r="40" spans="1:16">
      <c r="A40" s="320" t="s">
        <v>317</v>
      </c>
      <c r="B40" s="319"/>
      <c r="C40" s="319"/>
      <c r="D40" s="319"/>
      <c r="E40" s="319"/>
      <c r="F40" s="319"/>
      <c r="G40" s="319"/>
      <c r="H40" s="318"/>
      <c r="I40" s="608" t="s">
        <v>19</v>
      </c>
      <c r="J40" s="609"/>
      <c r="K40" s="625">
        <v>0.1</v>
      </c>
      <c r="L40" s="626"/>
      <c r="M40" s="291">
        <f>K40*12*I7</f>
        <v>332.88</v>
      </c>
    </row>
    <row r="41" spans="1:16" ht="15.75" thickBot="1">
      <c r="A41" s="313" t="s">
        <v>316</v>
      </c>
      <c r="B41" s="312"/>
      <c r="C41" s="312"/>
      <c r="D41" s="312"/>
      <c r="E41" s="312"/>
      <c r="F41" s="312"/>
      <c r="G41" s="312"/>
      <c r="H41" s="311"/>
      <c r="I41" s="614" t="s">
        <v>19</v>
      </c>
      <c r="J41" s="615"/>
      <c r="K41" s="650">
        <v>5.41</v>
      </c>
      <c r="L41" s="651"/>
      <c r="M41" s="291">
        <f>K41*12*I7</f>
        <v>18008.807999999997</v>
      </c>
    </row>
    <row r="42" spans="1:16" ht="15.75" thickBot="1">
      <c r="A42" s="654" t="s">
        <v>315</v>
      </c>
      <c r="B42" s="655"/>
      <c r="C42" s="655"/>
      <c r="D42" s="655"/>
      <c r="E42" s="655"/>
      <c r="F42" s="655"/>
      <c r="G42" s="655"/>
      <c r="H42" s="656"/>
      <c r="I42" s="305"/>
      <c r="J42" s="304"/>
      <c r="K42" s="642">
        <f>K43+K44+K46+K47+K48+K49</f>
        <v>1.94</v>
      </c>
      <c r="L42" s="647"/>
      <c r="M42" s="303">
        <f>K42*12*I7</f>
        <v>6457.8719999999994</v>
      </c>
    </row>
    <row r="43" spans="1:16">
      <c r="A43" s="332" t="s">
        <v>314</v>
      </c>
      <c r="B43" s="331"/>
      <c r="C43" s="331"/>
      <c r="D43" s="331"/>
      <c r="E43" s="331"/>
      <c r="F43" s="322"/>
      <c r="G43" s="322"/>
      <c r="H43" s="321"/>
      <c r="I43" s="330"/>
      <c r="J43" s="294"/>
      <c r="K43" s="629">
        <v>0.11</v>
      </c>
      <c r="L43" s="630"/>
      <c r="M43" s="291">
        <f>K43*12*I7</f>
        <v>366.16800000000001</v>
      </c>
      <c r="O43" s="9"/>
      <c r="P43" s="1"/>
    </row>
    <row r="44" spans="1:16">
      <c r="A44" s="329" t="s">
        <v>313</v>
      </c>
      <c r="B44" s="328"/>
      <c r="C44" s="328"/>
      <c r="D44" s="328"/>
      <c r="E44" s="328"/>
      <c r="F44" s="312"/>
      <c r="G44" s="312"/>
      <c r="H44" s="311"/>
      <c r="I44" s="598" t="s">
        <v>312</v>
      </c>
      <c r="J44" s="599"/>
      <c r="K44" s="625">
        <v>0.93</v>
      </c>
      <c r="L44" s="626"/>
      <c r="M44" s="291">
        <f>K44*12*I7</f>
        <v>3095.7839999999997</v>
      </c>
    </row>
    <row r="45" spans="1:16">
      <c r="A45" s="323" t="s">
        <v>311</v>
      </c>
      <c r="B45" s="322"/>
      <c r="C45" s="322"/>
      <c r="D45" s="322"/>
      <c r="E45" s="322"/>
      <c r="F45" s="322"/>
      <c r="G45" s="322"/>
      <c r="H45" s="321"/>
      <c r="I45" s="596" t="s">
        <v>310</v>
      </c>
      <c r="J45" s="597"/>
      <c r="K45" s="327"/>
      <c r="L45" s="292"/>
      <c r="M45" s="291"/>
    </row>
    <row r="46" spans="1:16">
      <c r="A46" s="320" t="s">
        <v>309</v>
      </c>
      <c r="B46" s="319"/>
      <c r="C46" s="319"/>
      <c r="D46" s="319"/>
      <c r="E46" s="319"/>
      <c r="F46" s="319"/>
      <c r="G46" s="319"/>
      <c r="H46" s="318"/>
      <c r="I46" s="608" t="s">
        <v>308</v>
      </c>
      <c r="J46" s="609"/>
      <c r="K46" s="625">
        <v>0.56999999999999995</v>
      </c>
      <c r="L46" s="626"/>
      <c r="M46" s="291">
        <f>K46*12*I7</f>
        <v>1897.4159999999997</v>
      </c>
    </row>
    <row r="47" spans="1:16">
      <c r="A47" s="320" t="s">
        <v>307</v>
      </c>
      <c r="B47" s="319"/>
      <c r="C47" s="319"/>
      <c r="D47" s="319"/>
      <c r="E47" s="319"/>
      <c r="F47" s="319"/>
      <c r="G47" s="319"/>
      <c r="H47" s="318"/>
      <c r="I47" s="608" t="s">
        <v>306</v>
      </c>
      <c r="J47" s="609"/>
      <c r="K47" s="625">
        <v>0.14000000000000001</v>
      </c>
      <c r="L47" s="626"/>
      <c r="M47" s="291">
        <f>K47*12*I7</f>
        <v>466.03199999999998</v>
      </c>
    </row>
    <row r="48" spans="1:16">
      <c r="A48" s="313" t="s">
        <v>299</v>
      </c>
      <c r="B48" s="312"/>
      <c r="C48" s="312"/>
      <c r="D48" s="312"/>
      <c r="E48" s="312"/>
      <c r="F48" s="312"/>
      <c r="G48" s="312"/>
      <c r="H48" s="311"/>
      <c r="I48" s="608" t="s">
        <v>298</v>
      </c>
      <c r="J48" s="609"/>
      <c r="K48" s="636">
        <v>7.0000000000000007E-2</v>
      </c>
      <c r="L48" s="637"/>
      <c r="M48" s="291">
        <f>K48*12*I7</f>
        <v>233.01599999999999</v>
      </c>
    </row>
    <row r="49" spans="1:13" ht="15.75" thickBot="1">
      <c r="A49" s="313" t="s">
        <v>305</v>
      </c>
      <c r="B49" s="312"/>
      <c r="C49" s="312"/>
      <c r="D49" s="312"/>
      <c r="E49" s="312"/>
      <c r="F49" s="312"/>
      <c r="G49" s="312"/>
      <c r="H49" s="311"/>
      <c r="I49" s="614" t="s">
        <v>88</v>
      </c>
      <c r="J49" s="615"/>
      <c r="K49" s="638">
        <v>0.12</v>
      </c>
      <c r="L49" s="639"/>
      <c r="M49" s="326">
        <f>K49*12*I7</f>
        <v>399.45599999999996</v>
      </c>
    </row>
    <row r="50" spans="1:13" ht="15.75" thickBot="1">
      <c r="A50" s="654" t="s">
        <v>304</v>
      </c>
      <c r="B50" s="655"/>
      <c r="C50" s="655"/>
      <c r="D50" s="655"/>
      <c r="E50" s="655"/>
      <c r="F50" s="655"/>
      <c r="G50" s="655"/>
      <c r="H50" s="656"/>
      <c r="I50" s="325"/>
      <c r="J50" s="324"/>
      <c r="K50" s="649">
        <f>K51+K52+K53</f>
        <v>1.27</v>
      </c>
      <c r="L50" s="643"/>
      <c r="M50" s="303">
        <f>K50*12*I7</f>
        <v>4227.576</v>
      </c>
    </row>
    <row r="51" spans="1:13">
      <c r="A51" s="323" t="s">
        <v>303</v>
      </c>
      <c r="B51" s="322"/>
      <c r="C51" s="322"/>
      <c r="D51" s="322"/>
      <c r="E51" s="322"/>
      <c r="F51" s="322"/>
      <c r="G51" s="322"/>
      <c r="H51" s="321"/>
      <c r="I51" s="612" t="s">
        <v>302</v>
      </c>
      <c r="J51" s="613"/>
      <c r="K51" s="644">
        <v>0.61</v>
      </c>
      <c r="L51" s="645"/>
      <c r="M51" s="291">
        <f>K51*12*I7</f>
        <v>2030.568</v>
      </c>
    </row>
    <row r="52" spans="1:13">
      <c r="A52" s="320" t="s">
        <v>301</v>
      </c>
      <c r="B52" s="319"/>
      <c r="C52" s="319"/>
      <c r="D52" s="319"/>
      <c r="E52" s="319"/>
      <c r="F52" s="319"/>
      <c r="G52" s="319"/>
      <c r="H52" s="318"/>
      <c r="I52" s="317" t="s">
        <v>300</v>
      </c>
      <c r="J52" s="316"/>
      <c r="K52" s="636">
        <v>0.53</v>
      </c>
      <c r="L52" s="637"/>
      <c r="M52" s="291">
        <f>K52*12*I7</f>
        <v>1764.2639999999999</v>
      </c>
    </row>
    <row r="53" spans="1:13" ht="15.75" thickBot="1">
      <c r="A53" s="313" t="s">
        <v>299</v>
      </c>
      <c r="B53" s="312"/>
      <c r="C53" s="312"/>
      <c r="D53" s="312"/>
      <c r="E53" s="312"/>
      <c r="F53" s="312"/>
      <c r="G53" s="312"/>
      <c r="H53" s="311"/>
      <c r="I53" s="614" t="s">
        <v>298</v>
      </c>
      <c r="J53" s="615"/>
      <c r="K53" s="638">
        <v>0.13</v>
      </c>
      <c r="L53" s="639"/>
      <c r="M53" s="291">
        <f>K53*12*I7</f>
        <v>432.74399999999997</v>
      </c>
    </row>
    <row r="54" spans="1:13" ht="15.75" thickBot="1">
      <c r="A54" s="309" t="s">
        <v>297</v>
      </c>
      <c r="B54" s="308"/>
      <c r="C54" s="308"/>
      <c r="D54" s="308"/>
      <c r="E54" s="308"/>
      <c r="F54" s="308"/>
      <c r="G54" s="308"/>
      <c r="H54" s="307"/>
      <c r="I54" s="619" t="s">
        <v>296</v>
      </c>
      <c r="J54" s="620"/>
      <c r="K54" s="640">
        <v>20.78</v>
      </c>
      <c r="L54" s="641"/>
      <c r="M54" s="303">
        <f>K54*12*I7</f>
        <v>69172.463999999993</v>
      </c>
    </row>
    <row r="55" spans="1:13" ht="15.75" thickBot="1">
      <c r="A55" s="603" t="s">
        <v>295</v>
      </c>
      <c r="B55" s="604"/>
      <c r="C55" s="604"/>
      <c r="D55" s="604"/>
      <c r="E55" s="604"/>
      <c r="F55" s="604"/>
      <c r="G55" s="604"/>
      <c r="H55" s="605"/>
      <c r="I55" s="305"/>
      <c r="J55" s="304"/>
      <c r="K55" s="642">
        <v>1.65</v>
      </c>
      <c r="L55" s="643"/>
      <c r="M55" s="303">
        <f>K55*12*I7</f>
        <v>5492.5199999999986</v>
      </c>
    </row>
    <row r="56" spans="1:13">
      <c r="A56" s="301" t="s">
        <v>294</v>
      </c>
      <c r="B56" s="300"/>
      <c r="C56" s="300"/>
      <c r="D56" s="300"/>
      <c r="E56" s="300"/>
      <c r="F56" s="300"/>
      <c r="G56" s="300"/>
      <c r="H56" s="298"/>
      <c r="I56" s="621" t="s">
        <v>293</v>
      </c>
      <c r="J56" s="622"/>
      <c r="K56" s="297"/>
      <c r="L56" s="412"/>
      <c r="M56" s="291"/>
    </row>
    <row r="57" spans="1:13">
      <c r="A57" s="301" t="s">
        <v>292</v>
      </c>
      <c r="B57" s="300"/>
      <c r="C57" s="300"/>
      <c r="D57" s="300"/>
      <c r="E57" s="300"/>
      <c r="F57" s="300"/>
      <c r="G57" s="300"/>
      <c r="H57" s="298"/>
      <c r="I57" s="295"/>
      <c r="J57" s="294"/>
      <c r="K57" s="297"/>
      <c r="L57" s="412"/>
      <c r="M57" s="291"/>
    </row>
    <row r="58" spans="1:13" ht="15.75" thickBot="1">
      <c r="A58" s="301" t="s">
        <v>291</v>
      </c>
      <c r="B58" s="300"/>
      <c r="C58" s="300"/>
      <c r="D58" s="300"/>
      <c r="E58" s="300"/>
      <c r="F58" s="300"/>
      <c r="G58" s="300"/>
      <c r="H58" s="298"/>
      <c r="I58" s="310"/>
      <c r="J58" s="294"/>
      <c r="K58" s="297"/>
      <c r="L58" s="412"/>
      <c r="M58" s="291"/>
    </row>
    <row r="59" spans="1:13" ht="15.75" thickBot="1">
      <c r="A59" s="309" t="s">
        <v>290</v>
      </c>
      <c r="B59" s="308"/>
      <c r="C59" s="308"/>
      <c r="D59" s="308"/>
      <c r="E59" s="308"/>
      <c r="F59" s="308"/>
      <c r="G59" s="308"/>
      <c r="H59" s="307"/>
      <c r="I59" s="305"/>
      <c r="J59" s="304"/>
      <c r="K59" s="642">
        <v>7.0000000000000007E-2</v>
      </c>
      <c r="L59" s="643"/>
      <c r="M59" s="303">
        <f>K59*12*I7</f>
        <v>233.01599999999999</v>
      </c>
    </row>
    <row r="60" spans="1:13">
      <c r="A60" s="301" t="s">
        <v>289</v>
      </c>
      <c r="B60" s="300"/>
      <c r="C60" s="300"/>
      <c r="D60" s="300"/>
      <c r="E60" s="300"/>
      <c r="F60" s="300"/>
      <c r="G60" s="300"/>
      <c r="H60" s="298"/>
      <c r="I60" s="621" t="s">
        <v>19</v>
      </c>
      <c r="J60" s="622"/>
      <c r="K60" s="411"/>
      <c r="L60" s="412"/>
      <c r="M60" s="291"/>
    </row>
    <row r="61" spans="1:13" ht="15.75" thickBot="1">
      <c r="A61" s="301" t="s">
        <v>288</v>
      </c>
      <c r="B61" s="300"/>
      <c r="C61" s="300"/>
      <c r="D61" s="300"/>
      <c r="E61" s="300"/>
      <c r="F61" s="300"/>
      <c r="G61" s="300"/>
      <c r="H61" s="298"/>
      <c r="I61" s="295"/>
      <c r="J61" s="294"/>
      <c r="K61" s="411"/>
      <c r="L61" s="412"/>
      <c r="M61" s="291"/>
    </row>
    <row r="62" spans="1:13" ht="15.75" thickBot="1">
      <c r="A62" s="603" t="s">
        <v>287</v>
      </c>
      <c r="B62" s="604"/>
      <c r="C62" s="604"/>
      <c r="D62" s="604"/>
      <c r="E62" s="604"/>
      <c r="F62" s="604"/>
      <c r="G62" s="604"/>
      <c r="H62" s="605"/>
      <c r="I62" s="305"/>
      <c r="J62" s="304"/>
      <c r="K62" s="642">
        <v>6.19</v>
      </c>
      <c r="L62" s="643"/>
      <c r="M62" s="303">
        <f>K62*12*I7</f>
        <v>20605.271999999997</v>
      </c>
    </row>
    <row r="63" spans="1:13">
      <c r="A63" s="301" t="s">
        <v>286</v>
      </c>
      <c r="B63" s="299"/>
      <c r="C63" s="299"/>
      <c r="D63" s="299"/>
      <c r="E63" s="299"/>
      <c r="F63" s="300"/>
      <c r="G63" s="299"/>
      <c r="H63" s="298"/>
      <c r="I63" s="598" t="s">
        <v>285</v>
      </c>
      <c r="J63" s="599"/>
      <c r="K63" s="297"/>
      <c r="L63" s="412"/>
      <c r="M63" s="291"/>
    </row>
    <row r="64" spans="1:13">
      <c r="A64" s="301" t="s">
        <v>284</v>
      </c>
      <c r="B64" s="299"/>
      <c r="C64" s="299"/>
      <c r="D64" s="299"/>
      <c r="E64" s="299"/>
      <c r="F64" s="300"/>
      <c r="G64" s="299"/>
      <c r="H64" s="298"/>
      <c r="I64" s="598" t="s">
        <v>283</v>
      </c>
      <c r="J64" s="599"/>
      <c r="K64" s="297"/>
      <c r="L64" s="412"/>
      <c r="M64" s="291"/>
    </row>
    <row r="65" spans="1:13">
      <c r="A65" s="301" t="s">
        <v>282</v>
      </c>
      <c r="B65" s="299"/>
      <c r="C65" s="299"/>
      <c r="D65" s="299"/>
      <c r="E65" s="299"/>
      <c r="F65" s="300"/>
      <c r="G65" s="299"/>
      <c r="H65" s="298"/>
      <c r="I65" s="598" t="s">
        <v>281</v>
      </c>
      <c r="J65" s="599"/>
      <c r="K65" s="297"/>
      <c r="L65" s="412"/>
      <c r="M65" s="291"/>
    </row>
    <row r="66" spans="1:13">
      <c r="A66" s="301" t="s">
        <v>280</v>
      </c>
      <c r="B66" s="299"/>
      <c r="C66" s="299"/>
      <c r="D66" s="299"/>
      <c r="E66" s="299"/>
      <c r="F66" s="300"/>
      <c r="G66" s="299"/>
      <c r="H66" s="298"/>
      <c r="I66" s="598" t="s">
        <v>279</v>
      </c>
      <c r="J66" s="599"/>
      <c r="K66" s="297"/>
      <c r="L66" s="412"/>
      <c r="M66" s="291"/>
    </row>
    <row r="67" spans="1:13">
      <c r="A67" s="301" t="s">
        <v>278</v>
      </c>
      <c r="B67" s="299"/>
      <c r="C67" s="299"/>
      <c r="D67" s="299"/>
      <c r="E67" s="299"/>
      <c r="F67" s="300"/>
      <c r="G67" s="299"/>
      <c r="H67" s="298"/>
      <c r="I67" s="598" t="s">
        <v>277</v>
      </c>
      <c r="J67" s="599"/>
      <c r="K67" s="297"/>
      <c r="L67" s="412"/>
      <c r="M67" s="291"/>
    </row>
    <row r="68" spans="1:13">
      <c r="A68" s="301" t="s">
        <v>276</v>
      </c>
      <c r="B68" s="299"/>
      <c r="C68" s="299"/>
      <c r="D68" s="299"/>
      <c r="E68" s="299"/>
      <c r="F68" s="300"/>
      <c r="G68" s="299"/>
      <c r="H68" s="298"/>
      <c r="I68" s="295"/>
      <c r="J68" s="294"/>
      <c r="K68" s="297"/>
      <c r="L68" s="302"/>
      <c r="M68" s="291"/>
    </row>
    <row r="69" spans="1:13">
      <c r="A69" s="301" t="s">
        <v>275</v>
      </c>
      <c r="B69" s="299"/>
      <c r="C69" s="299"/>
      <c r="D69" s="299"/>
      <c r="E69" s="299"/>
      <c r="F69" s="300"/>
      <c r="G69" s="299"/>
      <c r="H69" s="298"/>
      <c r="I69" s="295"/>
      <c r="J69" s="294"/>
      <c r="K69" s="297"/>
      <c r="L69" s="412"/>
      <c r="M69" s="291"/>
    </row>
    <row r="70" spans="1:13">
      <c r="A70" s="301" t="s">
        <v>274</v>
      </c>
      <c r="B70" s="299"/>
      <c r="C70" s="299"/>
      <c r="D70" s="299"/>
      <c r="E70" s="299"/>
      <c r="F70" s="300"/>
      <c r="G70" s="299"/>
      <c r="H70" s="298"/>
      <c r="I70" s="295"/>
      <c r="J70" s="294"/>
      <c r="K70" s="297"/>
      <c r="L70" s="412"/>
      <c r="M70" s="291"/>
    </row>
    <row r="71" spans="1:13">
      <c r="A71" s="301" t="s">
        <v>273</v>
      </c>
      <c r="B71" s="299"/>
      <c r="C71" s="299"/>
      <c r="D71" s="299"/>
      <c r="E71" s="299"/>
      <c r="F71" s="300"/>
      <c r="G71" s="299"/>
      <c r="H71" s="298"/>
      <c r="I71" s="295"/>
      <c r="J71" s="294"/>
      <c r="K71" s="297"/>
      <c r="L71" s="412"/>
      <c r="M71" s="291"/>
    </row>
    <row r="72" spans="1:13">
      <c r="A72" s="301" t="s">
        <v>272</v>
      </c>
      <c r="B72" s="299"/>
      <c r="C72" s="299"/>
      <c r="D72" s="299"/>
      <c r="E72" s="299"/>
      <c r="F72" s="300"/>
      <c r="G72" s="299"/>
      <c r="H72" s="298"/>
      <c r="I72" s="295"/>
      <c r="J72" s="294"/>
      <c r="K72" s="297"/>
      <c r="L72" s="412"/>
      <c r="M72" s="291"/>
    </row>
    <row r="73" spans="1:13" ht="15.75" thickBot="1">
      <c r="A73" s="616" t="s">
        <v>271</v>
      </c>
      <c r="B73" s="617"/>
      <c r="C73" s="617"/>
      <c r="D73" s="617"/>
      <c r="E73" s="617"/>
      <c r="F73" s="617"/>
      <c r="G73" s="617"/>
      <c r="H73" s="618"/>
      <c r="I73" s="295"/>
      <c r="J73" s="294"/>
      <c r="K73" s="293"/>
      <c r="L73" s="292"/>
      <c r="M73" s="291"/>
    </row>
    <row r="74" spans="1:13">
      <c r="A74" s="290" t="s">
        <v>270</v>
      </c>
      <c r="B74" s="289"/>
      <c r="C74" s="289"/>
      <c r="D74" s="289"/>
      <c r="E74" s="289"/>
      <c r="F74" s="289"/>
      <c r="G74" s="289"/>
      <c r="H74" s="289"/>
      <c r="I74" s="621" t="s">
        <v>55</v>
      </c>
      <c r="J74" s="622"/>
      <c r="K74" s="288"/>
      <c r="L74" s="287"/>
      <c r="M74" s="286"/>
    </row>
    <row r="75" spans="1:13" ht="15.75" thickBot="1">
      <c r="A75" s="285" t="s">
        <v>269</v>
      </c>
      <c r="B75" s="284"/>
      <c r="C75" s="284"/>
      <c r="D75" s="284"/>
      <c r="E75" s="284"/>
      <c r="F75" s="284"/>
      <c r="G75" s="284"/>
      <c r="H75" s="284"/>
      <c r="I75" s="283"/>
      <c r="J75" s="282"/>
      <c r="K75" s="281"/>
      <c r="L75" s="280"/>
      <c r="M75" s="279"/>
    </row>
    <row r="76" spans="1:13" ht="15.75" thickBot="1">
      <c r="A76" s="652" t="s">
        <v>268</v>
      </c>
      <c r="B76" s="653"/>
      <c r="C76" s="653"/>
      <c r="D76" s="653"/>
      <c r="E76" s="653"/>
      <c r="F76" s="653"/>
      <c r="G76" s="653"/>
      <c r="H76" s="653"/>
      <c r="I76" s="278"/>
      <c r="J76" s="277"/>
      <c r="K76" s="610">
        <f>K8+K18+K33+K62</f>
        <v>53.599999999999994</v>
      </c>
      <c r="L76" s="611"/>
      <c r="M76" s="276">
        <f>M8+M18+M33+M62</f>
        <v>178423.67999999999</v>
      </c>
    </row>
    <row r="78" spans="1:13" ht="15.75">
      <c r="A78" s="601" t="s">
        <v>0</v>
      </c>
      <c r="B78" s="601"/>
      <c r="C78" s="601"/>
      <c r="D78" s="601"/>
      <c r="E78" s="601"/>
      <c r="F78" s="601"/>
      <c r="G78" s="601"/>
      <c r="H78" s="601"/>
      <c r="I78" s="601"/>
      <c r="J78" s="601"/>
      <c r="K78" s="601"/>
      <c r="L78" s="601"/>
      <c r="M78" s="327"/>
    </row>
    <row r="79" spans="1:13" ht="15.75">
      <c r="A79" s="600" t="s">
        <v>353</v>
      </c>
      <c r="B79" s="600"/>
      <c r="C79" s="600"/>
      <c r="D79" s="600"/>
      <c r="E79" s="600"/>
      <c r="F79" s="600"/>
      <c r="G79" s="600"/>
      <c r="H79" s="600"/>
      <c r="I79" s="600"/>
      <c r="J79" s="600"/>
      <c r="K79" s="600"/>
      <c r="L79" s="600"/>
      <c r="M79" s="327"/>
    </row>
    <row r="80" spans="1:13" ht="15.75">
      <c r="A80" s="370"/>
      <c r="B80" s="370"/>
      <c r="C80" s="370"/>
      <c r="D80" s="370"/>
      <c r="E80" s="370"/>
      <c r="F80" s="370" t="s">
        <v>419</v>
      </c>
      <c r="G80" s="370"/>
      <c r="H80" s="370"/>
      <c r="I80" s="370"/>
      <c r="J80" s="370"/>
      <c r="K80" s="370"/>
      <c r="L80" s="370"/>
      <c r="M80" s="327"/>
    </row>
    <row r="81" spans="1:13">
      <c r="A81" s="329"/>
      <c r="B81" s="328"/>
      <c r="C81" s="602" t="s">
        <v>351</v>
      </c>
      <c r="D81" s="602"/>
      <c r="E81" s="602"/>
      <c r="F81" s="328"/>
      <c r="G81" s="328"/>
      <c r="H81" s="368"/>
      <c r="I81" s="590" t="s">
        <v>3</v>
      </c>
      <c r="J81" s="591"/>
      <c r="K81" s="592" t="s">
        <v>4</v>
      </c>
      <c r="L81" s="593"/>
      <c r="M81" s="382"/>
    </row>
    <row r="82" spans="1:13">
      <c r="A82" s="381"/>
      <c r="B82" s="355"/>
      <c r="C82" s="355"/>
      <c r="D82" s="355"/>
      <c r="E82" s="355"/>
      <c r="F82" s="355"/>
      <c r="G82" s="355"/>
      <c r="H82" s="356"/>
      <c r="I82" s="295"/>
      <c r="J82" s="294"/>
      <c r="K82" s="594" t="s">
        <v>5</v>
      </c>
      <c r="L82" s="595"/>
      <c r="M82" s="380" t="s">
        <v>6</v>
      </c>
    </row>
    <row r="83" spans="1:13">
      <c r="A83" s="381"/>
      <c r="B83" s="355"/>
      <c r="C83" s="355"/>
      <c r="D83" s="355"/>
      <c r="E83" s="355"/>
      <c r="F83" s="355"/>
      <c r="G83" s="355"/>
      <c r="H83" s="356"/>
      <c r="I83" s="598" t="s">
        <v>7</v>
      </c>
      <c r="J83" s="599"/>
      <c r="K83" s="623" t="s">
        <v>8</v>
      </c>
      <c r="L83" s="624"/>
      <c r="M83" s="380" t="s">
        <v>9</v>
      </c>
    </row>
    <row r="84" spans="1:13" ht="16.5" thickBot="1">
      <c r="A84" s="379"/>
      <c r="B84" s="351"/>
      <c r="C84" s="351"/>
      <c r="D84" s="351"/>
      <c r="E84" s="351"/>
      <c r="F84" s="351"/>
      <c r="G84" s="351"/>
      <c r="H84" s="350"/>
      <c r="I84" s="631">
        <v>375.2</v>
      </c>
      <c r="J84" s="632"/>
      <c r="K84" s="633"/>
      <c r="L84" s="634"/>
      <c r="M84" s="378"/>
    </row>
    <row r="85" spans="1:13">
      <c r="A85" s="367" t="s">
        <v>350</v>
      </c>
      <c r="B85" s="344"/>
      <c r="C85" s="344"/>
      <c r="D85" s="344"/>
      <c r="E85" s="344"/>
      <c r="F85" s="344"/>
      <c r="G85" s="344"/>
      <c r="H85" s="377"/>
      <c r="I85" s="341"/>
      <c r="J85" s="340"/>
      <c r="K85" s="635">
        <f>K88+K91</f>
        <v>6.4499999999999993</v>
      </c>
      <c r="L85" s="628"/>
      <c r="M85" s="286">
        <f>K85*12*I84</f>
        <v>29040.479999999996</v>
      </c>
    </row>
    <row r="86" spans="1:13">
      <c r="A86" s="376" t="s">
        <v>349</v>
      </c>
      <c r="B86" s="375"/>
      <c r="C86" s="375"/>
      <c r="D86" s="375"/>
      <c r="E86" s="375"/>
      <c r="F86" s="375"/>
      <c r="G86" s="375"/>
      <c r="H86" s="374"/>
      <c r="I86" s="295"/>
      <c r="J86" s="294"/>
      <c r="K86" s="293"/>
      <c r="L86" s="292"/>
      <c r="M86" s="373"/>
    </row>
    <row r="87" spans="1:13" ht="15.75" thickBot="1">
      <c r="A87" s="363" t="s">
        <v>348</v>
      </c>
      <c r="B87" s="372"/>
      <c r="C87" s="372"/>
      <c r="D87" s="372"/>
      <c r="E87" s="372"/>
      <c r="F87" s="372"/>
      <c r="G87" s="372"/>
      <c r="H87" s="371"/>
      <c r="I87" s="336"/>
      <c r="J87" s="282"/>
      <c r="K87" s="281"/>
      <c r="L87" s="280"/>
      <c r="M87" s="279"/>
    </row>
    <row r="88" spans="1:13">
      <c r="A88" s="323" t="s">
        <v>347</v>
      </c>
      <c r="B88" s="331"/>
      <c r="C88" s="331"/>
      <c r="D88" s="331"/>
      <c r="E88" s="331"/>
      <c r="F88" s="331"/>
      <c r="G88" s="331"/>
      <c r="H88" s="357"/>
      <c r="I88" s="596" t="s">
        <v>19</v>
      </c>
      <c r="J88" s="597"/>
      <c r="K88" s="629">
        <v>3.86</v>
      </c>
      <c r="L88" s="630"/>
      <c r="M88" s="291">
        <f>K88*12*I84</f>
        <v>17379.263999999999</v>
      </c>
    </row>
    <row r="89" spans="1:13">
      <c r="A89" s="301" t="s">
        <v>338</v>
      </c>
      <c r="B89" s="355"/>
      <c r="C89" s="355"/>
      <c r="D89" s="355"/>
      <c r="E89" s="355"/>
      <c r="F89" s="355"/>
      <c r="G89" s="355"/>
      <c r="H89" s="356"/>
      <c r="I89" s="598" t="s">
        <v>328</v>
      </c>
      <c r="J89" s="599"/>
      <c r="K89" s="327"/>
      <c r="L89" s="292"/>
      <c r="M89" s="291"/>
    </row>
    <row r="90" spans="1:13">
      <c r="A90" s="323" t="s">
        <v>337</v>
      </c>
      <c r="B90" s="331"/>
      <c r="C90" s="331"/>
      <c r="D90" s="331"/>
      <c r="E90" s="331"/>
      <c r="F90" s="331"/>
      <c r="G90" s="331"/>
      <c r="H90" s="357"/>
      <c r="I90" s="596"/>
      <c r="J90" s="597"/>
      <c r="K90" s="327"/>
      <c r="L90" s="292"/>
      <c r="M90" s="291"/>
    </row>
    <row r="91" spans="1:13">
      <c r="A91" s="323" t="s">
        <v>346</v>
      </c>
      <c r="B91" s="331"/>
      <c r="C91" s="331"/>
      <c r="D91" s="331"/>
      <c r="E91" s="331"/>
      <c r="F91" s="331"/>
      <c r="G91" s="331"/>
      <c r="H91" s="357"/>
      <c r="I91" s="608" t="s">
        <v>35</v>
      </c>
      <c r="J91" s="609"/>
      <c r="K91" s="625">
        <v>2.59</v>
      </c>
      <c r="L91" s="626"/>
      <c r="M91" s="291">
        <f>K91*12*I84</f>
        <v>11661.215999999999</v>
      </c>
    </row>
    <row r="92" spans="1:13" ht="15.75">
      <c r="A92" s="320" t="s">
        <v>345</v>
      </c>
      <c r="B92" s="354"/>
      <c r="C92" s="354"/>
      <c r="D92" s="354"/>
      <c r="E92" s="354"/>
      <c r="F92" s="354"/>
      <c r="G92" s="354"/>
      <c r="H92" s="353"/>
      <c r="I92" s="598" t="s">
        <v>328</v>
      </c>
      <c r="J92" s="599"/>
      <c r="K92" s="370"/>
      <c r="L92" s="369"/>
      <c r="M92" s="291"/>
    </row>
    <row r="93" spans="1:13">
      <c r="A93" s="313" t="s">
        <v>344</v>
      </c>
      <c r="B93" s="328"/>
      <c r="C93" s="328"/>
      <c r="D93" s="328"/>
      <c r="E93" s="328"/>
      <c r="F93" s="328"/>
      <c r="G93" s="328"/>
      <c r="H93" s="368"/>
      <c r="I93" s="598"/>
      <c r="J93" s="599"/>
      <c r="K93" s="352"/>
      <c r="L93" s="292"/>
      <c r="M93" s="291"/>
    </row>
    <row r="94" spans="1:13" ht="15.75" thickBot="1">
      <c r="A94" s="323" t="s">
        <v>343</v>
      </c>
      <c r="B94" s="322"/>
      <c r="C94" s="322"/>
      <c r="D94" s="322"/>
      <c r="E94" s="322"/>
      <c r="F94" s="322"/>
      <c r="G94" s="322"/>
      <c r="H94" s="321"/>
      <c r="I94" s="334"/>
      <c r="J94" s="333"/>
      <c r="K94" s="636"/>
      <c r="L94" s="637"/>
      <c r="M94" s="291"/>
    </row>
    <row r="95" spans="1:13">
      <c r="A95" s="367" t="s">
        <v>342</v>
      </c>
      <c r="B95" s="366"/>
      <c r="C95" s="366"/>
      <c r="D95" s="366"/>
      <c r="E95" s="366"/>
      <c r="F95" s="366"/>
      <c r="G95" s="366"/>
      <c r="H95" s="365"/>
      <c r="I95" s="341"/>
      <c r="J95" s="364"/>
      <c r="K95" s="627">
        <f>K97+K102+K105</f>
        <v>5.28</v>
      </c>
      <c r="L95" s="628"/>
      <c r="M95" s="286">
        <f>K95*12*I84</f>
        <v>23772.671999999999</v>
      </c>
    </row>
    <row r="96" spans="1:13" ht="15.75" thickBot="1">
      <c r="A96" s="363" t="s">
        <v>341</v>
      </c>
      <c r="B96" s="362"/>
      <c r="C96" s="362"/>
      <c r="D96" s="362"/>
      <c r="E96" s="362"/>
      <c r="F96" s="362"/>
      <c r="G96" s="362"/>
      <c r="H96" s="361"/>
      <c r="I96" s="336"/>
      <c r="J96" s="360"/>
      <c r="K96" s="281"/>
      <c r="L96" s="280"/>
      <c r="M96" s="279"/>
    </row>
    <row r="97" spans="1:13">
      <c r="A97" s="301" t="s">
        <v>340</v>
      </c>
      <c r="B97" s="300"/>
      <c r="C97" s="300"/>
      <c r="D97" s="300"/>
      <c r="E97" s="300"/>
      <c r="F97" s="300"/>
      <c r="G97" s="300"/>
      <c r="H97" s="298"/>
      <c r="I97" s="598" t="s">
        <v>19</v>
      </c>
      <c r="J97" s="599"/>
      <c r="K97" s="629">
        <v>2.64</v>
      </c>
      <c r="L97" s="630"/>
      <c r="M97" s="291">
        <f>K97*12*I84</f>
        <v>11886.335999999999</v>
      </c>
    </row>
    <row r="98" spans="1:13">
      <c r="A98" s="323" t="s">
        <v>339</v>
      </c>
      <c r="B98" s="322"/>
      <c r="C98" s="322"/>
      <c r="D98" s="322"/>
      <c r="E98" s="322"/>
      <c r="F98" s="322"/>
      <c r="G98" s="322"/>
      <c r="H98" s="321"/>
      <c r="I98" s="407"/>
      <c r="J98" s="408"/>
      <c r="K98" s="327"/>
      <c r="L98" s="292"/>
      <c r="M98" s="291"/>
    </row>
    <row r="99" spans="1:13">
      <c r="A99" s="301" t="s">
        <v>338</v>
      </c>
      <c r="B99" s="355"/>
      <c r="C99" s="355"/>
      <c r="D99" s="355"/>
      <c r="E99" s="355"/>
      <c r="F99" s="355"/>
      <c r="G99" s="355"/>
      <c r="H99" s="356"/>
      <c r="I99" s="598" t="s">
        <v>328</v>
      </c>
      <c r="J99" s="599"/>
      <c r="K99" s="327"/>
      <c r="L99" s="292"/>
      <c r="M99" s="291"/>
    </row>
    <row r="100" spans="1:13">
      <c r="A100" s="323" t="s">
        <v>337</v>
      </c>
      <c r="B100" s="331"/>
      <c r="C100" s="331"/>
      <c r="D100" s="331"/>
      <c r="E100" s="331"/>
      <c r="F100" s="331"/>
      <c r="G100" s="331"/>
      <c r="H100" s="357"/>
      <c r="I100" s="596"/>
      <c r="J100" s="597"/>
      <c r="K100" s="327"/>
      <c r="L100" s="292"/>
      <c r="M100" s="291"/>
    </row>
    <row r="101" spans="1:13">
      <c r="A101" s="320" t="s">
        <v>336</v>
      </c>
      <c r="B101" s="354"/>
      <c r="C101" s="353"/>
      <c r="D101" s="355"/>
      <c r="E101" s="355"/>
      <c r="F101" s="355"/>
      <c r="G101" s="355"/>
      <c r="H101" s="356"/>
      <c r="I101" s="598" t="s">
        <v>328</v>
      </c>
      <c r="J101" s="599"/>
      <c r="K101" s="327"/>
      <c r="L101" s="292"/>
      <c r="M101" s="291"/>
    </row>
    <row r="102" spans="1:13">
      <c r="A102" s="301" t="s">
        <v>335</v>
      </c>
      <c r="B102" s="355"/>
      <c r="C102" s="355"/>
      <c r="D102" s="354"/>
      <c r="E102" s="354"/>
      <c r="F102" s="354"/>
      <c r="G102" s="354"/>
      <c r="H102" s="353"/>
      <c r="I102" s="608" t="s">
        <v>35</v>
      </c>
      <c r="J102" s="609"/>
      <c r="K102" s="625">
        <v>1.17</v>
      </c>
      <c r="L102" s="626"/>
      <c r="M102" s="291">
        <f>K102*12*I84</f>
        <v>5267.8079999999991</v>
      </c>
    </row>
    <row r="103" spans="1:13">
      <c r="A103" s="313" t="s">
        <v>334</v>
      </c>
      <c r="B103" s="312"/>
      <c r="C103" s="312"/>
      <c r="D103" s="312"/>
      <c r="E103" s="312"/>
      <c r="F103" s="312"/>
      <c r="G103" s="312"/>
      <c r="H103" s="311"/>
      <c r="I103" s="590" t="s">
        <v>333</v>
      </c>
      <c r="J103" s="591"/>
      <c r="K103" s="327"/>
      <c r="L103" s="292"/>
      <c r="M103" s="291"/>
    </row>
    <row r="104" spans="1:13">
      <c r="A104" s="323"/>
      <c r="B104" s="322"/>
      <c r="C104" s="322"/>
      <c r="D104" s="322"/>
      <c r="E104" s="322"/>
      <c r="F104" s="322"/>
      <c r="G104" s="322"/>
      <c r="H104" s="321"/>
      <c r="I104" s="334" t="s">
        <v>332</v>
      </c>
      <c r="J104" s="333"/>
      <c r="K104" s="352"/>
      <c r="L104" s="292"/>
      <c r="M104" s="291"/>
    </row>
    <row r="105" spans="1:13">
      <c r="A105" s="313" t="s">
        <v>331</v>
      </c>
      <c r="B105" s="312"/>
      <c r="C105" s="312"/>
      <c r="D105" s="312"/>
      <c r="E105" s="312"/>
      <c r="F105" s="312"/>
      <c r="G105" s="312"/>
      <c r="H105" s="311"/>
      <c r="I105" s="590" t="s">
        <v>35</v>
      </c>
      <c r="J105" s="591"/>
      <c r="K105" s="625">
        <v>1.47</v>
      </c>
      <c r="L105" s="626"/>
      <c r="M105" s="291">
        <f>K105*12*I84</f>
        <v>6618.5280000000002</v>
      </c>
    </row>
    <row r="106" spans="1:13">
      <c r="A106" s="323" t="s">
        <v>330</v>
      </c>
      <c r="B106" s="322"/>
      <c r="C106" s="322"/>
      <c r="D106" s="322"/>
      <c r="E106" s="322"/>
      <c r="F106" s="322"/>
      <c r="G106" s="322"/>
      <c r="H106" s="321"/>
      <c r="I106" s="334"/>
      <c r="J106" s="333"/>
      <c r="K106" s="327"/>
      <c r="L106" s="292"/>
      <c r="M106" s="291"/>
    </row>
    <row r="107" spans="1:13">
      <c r="A107" s="313" t="s">
        <v>329</v>
      </c>
      <c r="B107" s="312"/>
      <c r="C107" s="312"/>
      <c r="D107" s="312"/>
      <c r="E107" s="312"/>
      <c r="F107" s="312"/>
      <c r="G107" s="312"/>
      <c r="H107" s="311"/>
      <c r="I107" s="598" t="s">
        <v>328</v>
      </c>
      <c r="J107" s="599"/>
      <c r="K107" s="327"/>
      <c r="L107" s="292"/>
      <c r="M107" s="291"/>
    </row>
    <row r="108" spans="1:13">
      <c r="A108" s="313" t="s">
        <v>327</v>
      </c>
      <c r="B108" s="312"/>
      <c r="C108" s="312"/>
      <c r="D108" s="312"/>
      <c r="E108" s="312"/>
      <c r="F108" s="312"/>
      <c r="G108" s="312"/>
      <c r="H108" s="311"/>
      <c r="I108" s="590" t="s">
        <v>326</v>
      </c>
      <c r="J108" s="591"/>
      <c r="K108" s="351"/>
      <c r="L108" s="350"/>
      <c r="M108" s="349"/>
    </row>
    <row r="109" spans="1:13" ht="15.75" thickBot="1">
      <c r="A109" s="323"/>
      <c r="B109" s="322"/>
      <c r="C109" s="322"/>
      <c r="D109" s="322"/>
      <c r="E109" s="322"/>
      <c r="F109" s="322"/>
      <c r="G109" s="322"/>
      <c r="H109" s="321"/>
      <c r="I109" s="606" t="s">
        <v>325</v>
      </c>
      <c r="J109" s="607"/>
      <c r="K109" s="348"/>
      <c r="L109" s="347"/>
      <c r="M109" s="346"/>
    </row>
    <row r="110" spans="1:13">
      <c r="A110" s="345" t="s">
        <v>324</v>
      </c>
      <c r="B110" s="344"/>
      <c r="C110" s="344"/>
      <c r="D110" s="344"/>
      <c r="E110" s="344"/>
      <c r="F110" s="344"/>
      <c r="G110" s="343"/>
      <c r="H110" s="342"/>
      <c r="I110" s="341"/>
      <c r="J110" s="340"/>
      <c r="K110" s="648">
        <f>K112+K119+K127+K131+K132+K136</f>
        <v>26.61</v>
      </c>
      <c r="L110" s="628"/>
      <c r="M110" s="286">
        <f>M112+M119+M127+M131+M132+M136</f>
        <v>119808.864</v>
      </c>
    </row>
    <row r="111" spans="1:13" ht="15.75" thickBot="1">
      <c r="A111" s="339"/>
      <c r="B111" s="338"/>
      <c r="C111" s="338"/>
      <c r="D111" s="338"/>
      <c r="E111" s="338"/>
      <c r="F111" s="338"/>
      <c r="G111" s="338"/>
      <c r="H111" s="337"/>
      <c r="I111" s="336"/>
      <c r="J111" s="282"/>
      <c r="K111" s="281"/>
      <c r="L111" s="280"/>
      <c r="M111" s="279"/>
    </row>
    <row r="112" spans="1:13" ht="15.75" thickBot="1">
      <c r="A112" s="603" t="s">
        <v>323</v>
      </c>
      <c r="B112" s="604"/>
      <c r="C112" s="604"/>
      <c r="D112" s="604"/>
      <c r="E112" s="604"/>
      <c r="F112" s="604"/>
      <c r="G112" s="604"/>
      <c r="H112" s="605"/>
      <c r="I112" s="305"/>
      <c r="J112" s="304"/>
      <c r="K112" s="646">
        <f>K113+K114+K115+K117+K118</f>
        <v>8.7799999999999994</v>
      </c>
      <c r="L112" s="647"/>
      <c r="M112" s="303">
        <f>K112*12*I84</f>
        <v>39531.071999999993</v>
      </c>
    </row>
    <row r="113" spans="1:13">
      <c r="A113" s="323" t="s">
        <v>322</v>
      </c>
      <c r="B113" s="322"/>
      <c r="C113" s="322"/>
      <c r="D113" s="322"/>
      <c r="E113" s="322"/>
      <c r="F113" s="322"/>
      <c r="G113" s="322"/>
      <c r="H113" s="321"/>
      <c r="I113" s="596" t="s">
        <v>321</v>
      </c>
      <c r="J113" s="597"/>
      <c r="K113" s="629">
        <v>1.23</v>
      </c>
      <c r="L113" s="630"/>
      <c r="M113" s="291">
        <f>K113*12*I84</f>
        <v>5537.9519999999993</v>
      </c>
    </row>
    <row r="114" spans="1:13">
      <c r="A114" s="320" t="s">
        <v>320</v>
      </c>
      <c r="B114" s="319"/>
      <c r="C114" s="319"/>
      <c r="D114" s="319"/>
      <c r="E114" s="319"/>
      <c r="F114" s="319"/>
      <c r="G114" s="319"/>
      <c r="H114" s="318"/>
      <c r="I114" s="608" t="s">
        <v>57</v>
      </c>
      <c r="J114" s="609"/>
      <c r="K114" s="625">
        <v>2.9</v>
      </c>
      <c r="L114" s="626"/>
      <c r="M114" s="291">
        <f>K114*12*I84</f>
        <v>13056.96</v>
      </c>
    </row>
    <row r="115" spans="1:13">
      <c r="A115" s="313" t="s">
        <v>319</v>
      </c>
      <c r="B115" s="312"/>
      <c r="C115" s="312"/>
      <c r="D115" s="312"/>
      <c r="E115" s="312"/>
      <c r="F115" s="312"/>
      <c r="G115" s="312"/>
      <c r="H115" s="311"/>
      <c r="I115" s="590" t="s">
        <v>35</v>
      </c>
      <c r="J115" s="591"/>
      <c r="K115" s="625">
        <v>0.33</v>
      </c>
      <c r="L115" s="626"/>
      <c r="M115" s="291">
        <f>K115*12*I84</f>
        <v>1485.7919999999999</v>
      </c>
    </row>
    <row r="116" spans="1:13">
      <c r="A116" s="335" t="s">
        <v>318</v>
      </c>
      <c r="B116" s="331"/>
      <c r="C116" s="331"/>
      <c r="D116" s="331"/>
      <c r="E116" s="322"/>
      <c r="F116" s="322"/>
      <c r="G116" s="322"/>
      <c r="H116" s="321"/>
      <c r="I116" s="334"/>
      <c r="J116" s="333"/>
      <c r="K116" s="293"/>
      <c r="L116" s="292"/>
      <c r="M116" s="291"/>
    </row>
    <row r="117" spans="1:13">
      <c r="A117" s="320" t="s">
        <v>317</v>
      </c>
      <c r="B117" s="319"/>
      <c r="C117" s="319"/>
      <c r="D117" s="319"/>
      <c r="E117" s="319"/>
      <c r="F117" s="319"/>
      <c r="G117" s="319"/>
      <c r="H117" s="318"/>
      <c r="I117" s="608" t="s">
        <v>19</v>
      </c>
      <c r="J117" s="609"/>
      <c r="K117" s="625">
        <v>0.1</v>
      </c>
      <c r="L117" s="626"/>
      <c r="M117" s="291">
        <f>K117*12*I84</f>
        <v>450.24000000000007</v>
      </c>
    </row>
    <row r="118" spans="1:13" ht="15.75" thickBot="1">
      <c r="A118" s="313" t="s">
        <v>316</v>
      </c>
      <c r="B118" s="312"/>
      <c r="C118" s="312"/>
      <c r="D118" s="312"/>
      <c r="E118" s="312"/>
      <c r="F118" s="312"/>
      <c r="G118" s="312"/>
      <c r="H118" s="311"/>
      <c r="I118" s="614" t="s">
        <v>19</v>
      </c>
      <c r="J118" s="615"/>
      <c r="K118" s="650">
        <v>4.22</v>
      </c>
      <c r="L118" s="651"/>
      <c r="M118" s="291">
        <f>K118*12*I84</f>
        <v>19000.128000000001</v>
      </c>
    </row>
    <row r="119" spans="1:13" ht="15.75" thickBot="1">
      <c r="A119" s="654" t="s">
        <v>315</v>
      </c>
      <c r="B119" s="655"/>
      <c r="C119" s="655"/>
      <c r="D119" s="655"/>
      <c r="E119" s="655"/>
      <c r="F119" s="655"/>
      <c r="G119" s="655"/>
      <c r="H119" s="656"/>
      <c r="I119" s="305"/>
      <c r="J119" s="304"/>
      <c r="K119" s="642">
        <f>K120+K121+K123+K124+K125+K126</f>
        <v>1.94</v>
      </c>
      <c r="L119" s="647"/>
      <c r="M119" s="303">
        <f>K119*12*I84</f>
        <v>8734.6560000000009</v>
      </c>
    </row>
    <row r="120" spans="1:13">
      <c r="A120" s="332" t="s">
        <v>314</v>
      </c>
      <c r="B120" s="331"/>
      <c r="C120" s="331"/>
      <c r="D120" s="331"/>
      <c r="E120" s="331"/>
      <c r="F120" s="322"/>
      <c r="G120" s="322"/>
      <c r="H120" s="321"/>
      <c r="I120" s="330"/>
      <c r="J120" s="294"/>
      <c r="K120" s="629">
        <v>0.11</v>
      </c>
      <c r="L120" s="630"/>
      <c r="M120" s="291">
        <f>K120*12*I84</f>
        <v>495.26400000000001</v>
      </c>
    </row>
    <row r="121" spans="1:13">
      <c r="A121" s="329" t="s">
        <v>313</v>
      </c>
      <c r="B121" s="328"/>
      <c r="C121" s="328"/>
      <c r="D121" s="328"/>
      <c r="E121" s="328"/>
      <c r="F121" s="312"/>
      <c r="G121" s="312"/>
      <c r="H121" s="311"/>
      <c r="I121" s="598" t="s">
        <v>312</v>
      </c>
      <c r="J121" s="599"/>
      <c r="K121" s="625">
        <v>0.93</v>
      </c>
      <c r="L121" s="626"/>
      <c r="M121" s="291">
        <f>K121*12*I84</f>
        <v>4187.232</v>
      </c>
    </row>
    <row r="122" spans="1:13">
      <c r="A122" s="323" t="s">
        <v>311</v>
      </c>
      <c r="B122" s="322"/>
      <c r="C122" s="322"/>
      <c r="D122" s="322"/>
      <c r="E122" s="322"/>
      <c r="F122" s="322"/>
      <c r="G122" s="322"/>
      <c r="H122" s="321"/>
      <c r="I122" s="596" t="s">
        <v>310</v>
      </c>
      <c r="J122" s="597"/>
      <c r="K122" s="327"/>
      <c r="L122" s="292"/>
      <c r="M122" s="291"/>
    </row>
    <row r="123" spans="1:13">
      <c r="A123" s="320" t="s">
        <v>309</v>
      </c>
      <c r="B123" s="319"/>
      <c r="C123" s="319"/>
      <c r="D123" s="319"/>
      <c r="E123" s="319"/>
      <c r="F123" s="319"/>
      <c r="G123" s="319"/>
      <c r="H123" s="318"/>
      <c r="I123" s="608" t="s">
        <v>308</v>
      </c>
      <c r="J123" s="609"/>
      <c r="K123" s="625">
        <v>0.56999999999999995</v>
      </c>
      <c r="L123" s="626"/>
      <c r="M123" s="291">
        <f>K123*12*I84</f>
        <v>2566.3679999999999</v>
      </c>
    </row>
    <row r="124" spans="1:13">
      <c r="A124" s="320" t="s">
        <v>307</v>
      </c>
      <c r="B124" s="319"/>
      <c r="C124" s="319"/>
      <c r="D124" s="319"/>
      <c r="E124" s="319"/>
      <c r="F124" s="319"/>
      <c r="G124" s="319"/>
      <c r="H124" s="318"/>
      <c r="I124" s="608" t="s">
        <v>306</v>
      </c>
      <c r="J124" s="609"/>
      <c r="K124" s="625">
        <v>0.14000000000000001</v>
      </c>
      <c r="L124" s="626"/>
      <c r="M124" s="291">
        <f>K124*12*I84</f>
        <v>630.33600000000001</v>
      </c>
    </row>
    <row r="125" spans="1:13">
      <c r="A125" s="313" t="s">
        <v>299</v>
      </c>
      <c r="B125" s="312"/>
      <c r="C125" s="312"/>
      <c r="D125" s="312"/>
      <c r="E125" s="312"/>
      <c r="F125" s="312"/>
      <c r="G125" s="312"/>
      <c r="H125" s="311"/>
      <c r="I125" s="608" t="s">
        <v>298</v>
      </c>
      <c r="J125" s="609"/>
      <c r="K125" s="636">
        <v>7.0000000000000007E-2</v>
      </c>
      <c r="L125" s="637"/>
      <c r="M125" s="291">
        <f>K125*12*I84</f>
        <v>315.16800000000001</v>
      </c>
    </row>
    <row r="126" spans="1:13" ht="15.75" thickBot="1">
      <c r="A126" s="313" t="s">
        <v>305</v>
      </c>
      <c r="B126" s="312"/>
      <c r="C126" s="312"/>
      <c r="D126" s="312"/>
      <c r="E126" s="312"/>
      <c r="F126" s="312"/>
      <c r="G126" s="312"/>
      <c r="H126" s="311"/>
      <c r="I126" s="614" t="s">
        <v>88</v>
      </c>
      <c r="J126" s="615"/>
      <c r="K126" s="638">
        <v>0.12</v>
      </c>
      <c r="L126" s="639"/>
      <c r="M126" s="326">
        <f>K126*12*I84</f>
        <v>540.28800000000001</v>
      </c>
    </row>
    <row r="127" spans="1:13" ht="15.75" thickBot="1">
      <c r="A127" s="654" t="s">
        <v>304</v>
      </c>
      <c r="B127" s="655"/>
      <c r="C127" s="655"/>
      <c r="D127" s="655"/>
      <c r="E127" s="655"/>
      <c r="F127" s="655"/>
      <c r="G127" s="655"/>
      <c r="H127" s="656"/>
      <c r="I127" s="325"/>
      <c r="J127" s="324"/>
      <c r="K127" s="649">
        <f>K128+K129+K130</f>
        <v>1.27</v>
      </c>
      <c r="L127" s="643"/>
      <c r="M127" s="303">
        <f>K127*12*I84</f>
        <v>5718.0479999999998</v>
      </c>
    </row>
    <row r="128" spans="1:13">
      <c r="A128" s="323" t="s">
        <v>303</v>
      </c>
      <c r="B128" s="322"/>
      <c r="C128" s="322"/>
      <c r="D128" s="322"/>
      <c r="E128" s="322"/>
      <c r="F128" s="322"/>
      <c r="G128" s="322"/>
      <c r="H128" s="321"/>
      <c r="I128" s="612" t="s">
        <v>302</v>
      </c>
      <c r="J128" s="613"/>
      <c r="K128" s="644">
        <v>0.61</v>
      </c>
      <c r="L128" s="645"/>
      <c r="M128" s="291">
        <f>K128*12*I84</f>
        <v>2746.4639999999999</v>
      </c>
    </row>
    <row r="129" spans="1:13">
      <c r="A129" s="320" t="s">
        <v>301</v>
      </c>
      <c r="B129" s="319"/>
      <c r="C129" s="319"/>
      <c r="D129" s="319"/>
      <c r="E129" s="319"/>
      <c r="F129" s="319"/>
      <c r="G129" s="319"/>
      <c r="H129" s="318"/>
      <c r="I129" s="317" t="s">
        <v>300</v>
      </c>
      <c r="J129" s="316"/>
      <c r="K129" s="636">
        <v>0.53</v>
      </c>
      <c r="L129" s="637"/>
      <c r="M129" s="291">
        <f>K129*12*I84</f>
        <v>2386.2719999999999</v>
      </c>
    </row>
    <row r="130" spans="1:13" ht="15.75" thickBot="1">
      <c r="A130" s="313" t="s">
        <v>299</v>
      </c>
      <c r="B130" s="312"/>
      <c r="C130" s="312"/>
      <c r="D130" s="312"/>
      <c r="E130" s="312"/>
      <c r="F130" s="312"/>
      <c r="G130" s="312"/>
      <c r="H130" s="311"/>
      <c r="I130" s="614" t="s">
        <v>298</v>
      </c>
      <c r="J130" s="615"/>
      <c r="K130" s="638">
        <v>0.13</v>
      </c>
      <c r="L130" s="639"/>
      <c r="M130" s="291">
        <f>K130*12*I84</f>
        <v>585.31200000000001</v>
      </c>
    </row>
    <row r="131" spans="1:13" ht="15.75" thickBot="1">
      <c r="A131" s="309" t="s">
        <v>297</v>
      </c>
      <c r="B131" s="308"/>
      <c r="C131" s="308"/>
      <c r="D131" s="308"/>
      <c r="E131" s="308"/>
      <c r="F131" s="308"/>
      <c r="G131" s="308"/>
      <c r="H131" s="307"/>
      <c r="I131" s="619" t="s">
        <v>296</v>
      </c>
      <c r="J131" s="620"/>
      <c r="K131" s="640">
        <v>12.9</v>
      </c>
      <c r="L131" s="641"/>
      <c r="M131" s="303">
        <f>K131*12*I84</f>
        <v>58080.959999999999</v>
      </c>
    </row>
    <row r="132" spans="1:13" ht="15.75" thickBot="1">
      <c r="A132" s="603" t="s">
        <v>295</v>
      </c>
      <c r="B132" s="604"/>
      <c r="C132" s="604"/>
      <c r="D132" s="604"/>
      <c r="E132" s="604"/>
      <c r="F132" s="604"/>
      <c r="G132" s="604"/>
      <c r="H132" s="605"/>
      <c r="I132" s="305"/>
      <c r="J132" s="304"/>
      <c r="K132" s="642">
        <v>1.65</v>
      </c>
      <c r="L132" s="643"/>
      <c r="M132" s="303">
        <f>K132*12*I84</f>
        <v>7428.9599999999991</v>
      </c>
    </row>
    <row r="133" spans="1:13">
      <c r="A133" s="301" t="s">
        <v>294</v>
      </c>
      <c r="B133" s="300"/>
      <c r="C133" s="300"/>
      <c r="D133" s="300"/>
      <c r="E133" s="300"/>
      <c r="F133" s="300"/>
      <c r="G133" s="300"/>
      <c r="H133" s="298"/>
      <c r="I133" s="621" t="s">
        <v>293</v>
      </c>
      <c r="J133" s="622"/>
      <c r="K133" s="297"/>
      <c r="L133" s="412"/>
      <c r="M133" s="291"/>
    </row>
    <row r="134" spans="1:13">
      <c r="A134" s="301" t="s">
        <v>292</v>
      </c>
      <c r="B134" s="300"/>
      <c r="C134" s="300"/>
      <c r="D134" s="300"/>
      <c r="E134" s="300"/>
      <c r="F134" s="300"/>
      <c r="G134" s="300"/>
      <c r="H134" s="298"/>
      <c r="I134" s="295"/>
      <c r="J134" s="294"/>
      <c r="K134" s="297"/>
      <c r="L134" s="412"/>
      <c r="M134" s="291"/>
    </row>
    <row r="135" spans="1:13" ht="15.75" thickBot="1">
      <c r="A135" s="301" t="s">
        <v>291</v>
      </c>
      <c r="B135" s="300"/>
      <c r="C135" s="300"/>
      <c r="D135" s="300"/>
      <c r="E135" s="300"/>
      <c r="F135" s="300"/>
      <c r="G135" s="300"/>
      <c r="H135" s="298"/>
      <c r="I135" s="310"/>
      <c r="J135" s="294"/>
      <c r="K135" s="297"/>
      <c r="L135" s="412"/>
      <c r="M135" s="291"/>
    </row>
    <row r="136" spans="1:13" ht="15.75" thickBot="1">
      <c r="A136" s="309" t="s">
        <v>290</v>
      </c>
      <c r="B136" s="308"/>
      <c r="C136" s="308"/>
      <c r="D136" s="308"/>
      <c r="E136" s="308"/>
      <c r="F136" s="308"/>
      <c r="G136" s="308"/>
      <c r="H136" s="307"/>
      <c r="I136" s="305"/>
      <c r="J136" s="304"/>
      <c r="K136" s="642">
        <v>7.0000000000000007E-2</v>
      </c>
      <c r="L136" s="643"/>
      <c r="M136" s="303">
        <f>K136*12*I84</f>
        <v>315.16800000000001</v>
      </c>
    </row>
    <row r="137" spans="1:13">
      <c r="A137" s="301" t="s">
        <v>289</v>
      </c>
      <c r="B137" s="300"/>
      <c r="C137" s="300"/>
      <c r="D137" s="300"/>
      <c r="E137" s="300"/>
      <c r="F137" s="300"/>
      <c r="G137" s="300"/>
      <c r="H137" s="298"/>
      <c r="I137" s="621" t="s">
        <v>19</v>
      </c>
      <c r="J137" s="622"/>
      <c r="K137" s="411"/>
      <c r="L137" s="412"/>
      <c r="M137" s="291"/>
    </row>
    <row r="138" spans="1:13" ht="15.75" thickBot="1">
      <c r="A138" s="301" t="s">
        <v>288</v>
      </c>
      <c r="B138" s="300"/>
      <c r="C138" s="300"/>
      <c r="D138" s="300"/>
      <c r="E138" s="300"/>
      <c r="F138" s="300"/>
      <c r="G138" s="300"/>
      <c r="H138" s="298"/>
      <c r="I138" s="295"/>
      <c r="J138" s="294"/>
      <c r="K138" s="411"/>
      <c r="L138" s="412"/>
      <c r="M138" s="291"/>
    </row>
    <row r="139" spans="1:13" ht="15.75" thickBot="1">
      <c r="A139" s="603" t="s">
        <v>287</v>
      </c>
      <c r="B139" s="604"/>
      <c r="C139" s="604"/>
      <c r="D139" s="604"/>
      <c r="E139" s="604"/>
      <c r="F139" s="604"/>
      <c r="G139" s="604"/>
      <c r="H139" s="605"/>
      <c r="I139" s="305"/>
      <c r="J139" s="304"/>
      <c r="K139" s="642">
        <v>6.19</v>
      </c>
      <c r="L139" s="643"/>
      <c r="M139" s="303">
        <f>K139*12*I84</f>
        <v>27869.856</v>
      </c>
    </row>
    <row r="140" spans="1:13">
      <c r="A140" s="301" t="s">
        <v>286</v>
      </c>
      <c r="B140" s="299"/>
      <c r="C140" s="299"/>
      <c r="D140" s="299"/>
      <c r="E140" s="299"/>
      <c r="F140" s="300"/>
      <c r="G140" s="299"/>
      <c r="H140" s="298"/>
      <c r="I140" s="598" t="s">
        <v>285</v>
      </c>
      <c r="J140" s="599"/>
      <c r="K140" s="297"/>
      <c r="L140" s="412"/>
      <c r="M140" s="291"/>
    </row>
    <row r="141" spans="1:13">
      <c r="A141" s="301" t="s">
        <v>284</v>
      </c>
      <c r="B141" s="299"/>
      <c r="C141" s="299"/>
      <c r="D141" s="299"/>
      <c r="E141" s="299"/>
      <c r="F141" s="300"/>
      <c r="G141" s="299"/>
      <c r="H141" s="298"/>
      <c r="I141" s="598" t="s">
        <v>283</v>
      </c>
      <c r="J141" s="599"/>
      <c r="K141" s="297"/>
      <c r="L141" s="412"/>
      <c r="M141" s="291"/>
    </row>
    <row r="142" spans="1:13">
      <c r="A142" s="301" t="s">
        <v>282</v>
      </c>
      <c r="B142" s="299"/>
      <c r="C142" s="299"/>
      <c r="D142" s="299"/>
      <c r="E142" s="299"/>
      <c r="F142" s="300"/>
      <c r="G142" s="299"/>
      <c r="H142" s="298"/>
      <c r="I142" s="598" t="s">
        <v>281</v>
      </c>
      <c r="J142" s="599"/>
      <c r="K142" s="297"/>
      <c r="L142" s="412"/>
      <c r="M142" s="291"/>
    </row>
    <row r="143" spans="1:13">
      <c r="A143" s="301" t="s">
        <v>280</v>
      </c>
      <c r="B143" s="299"/>
      <c r="C143" s="299"/>
      <c r="D143" s="299"/>
      <c r="E143" s="299"/>
      <c r="F143" s="300"/>
      <c r="G143" s="299"/>
      <c r="H143" s="298"/>
      <c r="I143" s="598" t="s">
        <v>279</v>
      </c>
      <c r="J143" s="599"/>
      <c r="K143" s="297"/>
      <c r="L143" s="412"/>
      <c r="M143" s="291"/>
    </row>
    <row r="144" spans="1:13">
      <c r="A144" s="301" t="s">
        <v>278</v>
      </c>
      <c r="B144" s="299"/>
      <c r="C144" s="299"/>
      <c r="D144" s="299"/>
      <c r="E144" s="299"/>
      <c r="F144" s="300"/>
      <c r="G144" s="299"/>
      <c r="H144" s="298"/>
      <c r="I144" s="598" t="s">
        <v>277</v>
      </c>
      <c r="J144" s="599"/>
      <c r="K144" s="297"/>
      <c r="L144" s="412"/>
      <c r="M144" s="291"/>
    </row>
    <row r="145" spans="1:13">
      <c r="A145" s="301" t="s">
        <v>276</v>
      </c>
      <c r="B145" s="299"/>
      <c r="C145" s="299"/>
      <c r="D145" s="299"/>
      <c r="E145" s="299"/>
      <c r="F145" s="300"/>
      <c r="G145" s="299"/>
      <c r="H145" s="298"/>
      <c r="I145" s="295"/>
      <c r="J145" s="294"/>
      <c r="K145" s="297"/>
      <c r="L145" s="302"/>
      <c r="M145" s="291"/>
    </row>
    <row r="146" spans="1:13">
      <c r="A146" s="301" t="s">
        <v>275</v>
      </c>
      <c r="B146" s="299"/>
      <c r="C146" s="299"/>
      <c r="D146" s="299"/>
      <c r="E146" s="299"/>
      <c r="F146" s="300"/>
      <c r="G146" s="299"/>
      <c r="H146" s="298"/>
      <c r="I146" s="295"/>
      <c r="J146" s="294"/>
      <c r="K146" s="297"/>
      <c r="L146" s="412"/>
      <c r="M146" s="291"/>
    </row>
    <row r="147" spans="1:13">
      <c r="A147" s="301" t="s">
        <v>274</v>
      </c>
      <c r="B147" s="299"/>
      <c r="C147" s="299"/>
      <c r="D147" s="299"/>
      <c r="E147" s="299"/>
      <c r="F147" s="300"/>
      <c r="G147" s="299"/>
      <c r="H147" s="298"/>
      <c r="I147" s="295"/>
      <c r="J147" s="294"/>
      <c r="K147" s="297"/>
      <c r="L147" s="412"/>
      <c r="M147" s="291"/>
    </row>
    <row r="148" spans="1:13">
      <c r="A148" s="301" t="s">
        <v>273</v>
      </c>
      <c r="B148" s="299"/>
      <c r="C148" s="299"/>
      <c r="D148" s="299"/>
      <c r="E148" s="299"/>
      <c r="F148" s="300"/>
      <c r="G148" s="299"/>
      <c r="H148" s="298"/>
      <c r="I148" s="295"/>
      <c r="J148" s="294"/>
      <c r="K148" s="297"/>
      <c r="L148" s="412"/>
      <c r="M148" s="291"/>
    </row>
    <row r="149" spans="1:13">
      <c r="A149" s="301" t="s">
        <v>272</v>
      </c>
      <c r="B149" s="299"/>
      <c r="C149" s="299"/>
      <c r="D149" s="299"/>
      <c r="E149" s="299"/>
      <c r="F149" s="300"/>
      <c r="G149" s="299"/>
      <c r="H149" s="298"/>
      <c r="I149" s="295"/>
      <c r="J149" s="294"/>
      <c r="K149" s="297"/>
      <c r="L149" s="412"/>
      <c r="M149" s="291"/>
    </row>
    <row r="150" spans="1:13" ht="15.75" thickBot="1">
      <c r="A150" s="616" t="s">
        <v>271</v>
      </c>
      <c r="B150" s="617"/>
      <c r="C150" s="617"/>
      <c r="D150" s="617"/>
      <c r="E150" s="617"/>
      <c r="F150" s="617"/>
      <c r="G150" s="617"/>
      <c r="H150" s="618"/>
      <c r="I150" s="295"/>
      <c r="J150" s="294"/>
      <c r="K150" s="293"/>
      <c r="L150" s="292"/>
      <c r="M150" s="291"/>
    </row>
    <row r="151" spans="1:13">
      <c r="A151" s="290" t="s">
        <v>270</v>
      </c>
      <c r="B151" s="289"/>
      <c r="C151" s="289"/>
      <c r="D151" s="289"/>
      <c r="E151" s="289"/>
      <c r="F151" s="289"/>
      <c r="G151" s="289"/>
      <c r="H151" s="289"/>
      <c r="I151" s="621" t="s">
        <v>55</v>
      </c>
      <c r="J151" s="622"/>
      <c r="K151" s="288"/>
      <c r="L151" s="287"/>
      <c r="M151" s="286"/>
    </row>
    <row r="152" spans="1:13" ht="15.75" thickBot="1">
      <c r="A152" s="285" t="s">
        <v>269</v>
      </c>
      <c r="B152" s="284"/>
      <c r="C152" s="284"/>
      <c r="D152" s="284"/>
      <c r="E152" s="284"/>
      <c r="F152" s="284"/>
      <c r="G152" s="284"/>
      <c r="H152" s="284"/>
      <c r="I152" s="283"/>
      <c r="J152" s="282"/>
      <c r="K152" s="281"/>
      <c r="L152" s="280"/>
      <c r="M152" s="279"/>
    </row>
    <row r="153" spans="1:13" ht="15.75" thickBot="1">
      <c r="A153" s="652" t="s">
        <v>268</v>
      </c>
      <c r="B153" s="653"/>
      <c r="C153" s="653"/>
      <c r="D153" s="653"/>
      <c r="E153" s="653"/>
      <c r="F153" s="653"/>
      <c r="G153" s="653"/>
      <c r="H153" s="653"/>
      <c r="I153" s="278"/>
      <c r="J153" s="277"/>
      <c r="K153" s="610">
        <f>K85+K95+K110+K139</f>
        <v>44.53</v>
      </c>
      <c r="L153" s="611"/>
      <c r="M153" s="276">
        <f>M85+M95+M110+M139</f>
        <v>200491.872</v>
      </c>
    </row>
    <row r="155" spans="1:13" ht="15.75">
      <c r="A155" s="601" t="s">
        <v>0</v>
      </c>
      <c r="B155" s="601"/>
      <c r="C155" s="601"/>
      <c r="D155" s="601"/>
      <c r="E155" s="601"/>
      <c r="F155" s="601"/>
      <c r="G155" s="601"/>
      <c r="H155" s="601"/>
      <c r="I155" s="601"/>
      <c r="J155" s="601"/>
      <c r="K155" s="601"/>
      <c r="L155" s="601"/>
      <c r="M155" s="327"/>
    </row>
    <row r="156" spans="1:13" ht="15.75">
      <c r="A156" s="600" t="s">
        <v>353</v>
      </c>
      <c r="B156" s="600"/>
      <c r="C156" s="600"/>
      <c r="D156" s="600"/>
      <c r="E156" s="600"/>
      <c r="F156" s="600"/>
      <c r="G156" s="600"/>
      <c r="H156" s="600"/>
      <c r="I156" s="600"/>
      <c r="J156" s="600"/>
      <c r="K156" s="600"/>
      <c r="L156" s="600"/>
      <c r="M156" s="327"/>
    </row>
    <row r="157" spans="1:13" ht="15.75">
      <c r="A157" s="370"/>
      <c r="B157" s="370"/>
      <c r="C157" s="370"/>
      <c r="D157" s="370"/>
      <c r="E157" s="370"/>
      <c r="F157" s="370" t="s">
        <v>418</v>
      </c>
      <c r="G157" s="370"/>
      <c r="H157" s="370"/>
      <c r="I157" s="370"/>
      <c r="J157" s="370"/>
      <c r="K157" s="370"/>
      <c r="L157" s="370"/>
      <c r="M157" s="327"/>
    </row>
    <row r="158" spans="1:13">
      <c r="A158" s="329"/>
      <c r="B158" s="328"/>
      <c r="C158" s="602" t="s">
        <v>351</v>
      </c>
      <c r="D158" s="602"/>
      <c r="E158" s="602"/>
      <c r="F158" s="328"/>
      <c r="G158" s="328"/>
      <c r="H158" s="368"/>
      <c r="I158" s="590" t="s">
        <v>3</v>
      </c>
      <c r="J158" s="591"/>
      <c r="K158" s="592" t="s">
        <v>4</v>
      </c>
      <c r="L158" s="593"/>
      <c r="M158" s="382"/>
    </row>
    <row r="159" spans="1:13">
      <c r="A159" s="381"/>
      <c r="B159" s="355"/>
      <c r="C159" s="355"/>
      <c r="D159" s="355"/>
      <c r="E159" s="355"/>
      <c r="F159" s="355"/>
      <c r="G159" s="355"/>
      <c r="H159" s="356"/>
      <c r="I159" s="295"/>
      <c r="J159" s="294"/>
      <c r="K159" s="594" t="s">
        <v>5</v>
      </c>
      <c r="L159" s="595"/>
      <c r="M159" s="380" t="s">
        <v>6</v>
      </c>
    </row>
    <row r="160" spans="1:13">
      <c r="A160" s="381"/>
      <c r="B160" s="355"/>
      <c r="C160" s="355"/>
      <c r="D160" s="355"/>
      <c r="E160" s="355"/>
      <c r="F160" s="355"/>
      <c r="G160" s="355"/>
      <c r="H160" s="356"/>
      <c r="I160" s="598" t="s">
        <v>7</v>
      </c>
      <c r="J160" s="599"/>
      <c r="K160" s="623" t="s">
        <v>8</v>
      </c>
      <c r="L160" s="624"/>
      <c r="M160" s="380" t="s">
        <v>9</v>
      </c>
    </row>
    <row r="161" spans="1:13" ht="16.5" thickBot="1">
      <c r="A161" s="379"/>
      <c r="B161" s="351"/>
      <c r="C161" s="351"/>
      <c r="D161" s="351"/>
      <c r="E161" s="351"/>
      <c r="F161" s="351"/>
      <c r="G161" s="351"/>
      <c r="H161" s="350"/>
      <c r="I161" s="631">
        <v>714.7</v>
      </c>
      <c r="J161" s="632"/>
      <c r="K161" s="633"/>
      <c r="L161" s="634"/>
      <c r="M161" s="378"/>
    </row>
    <row r="162" spans="1:13">
      <c r="A162" s="367" t="s">
        <v>350</v>
      </c>
      <c r="B162" s="344"/>
      <c r="C162" s="344"/>
      <c r="D162" s="344"/>
      <c r="E162" s="344"/>
      <c r="F162" s="344"/>
      <c r="G162" s="344"/>
      <c r="H162" s="377"/>
      <c r="I162" s="341"/>
      <c r="J162" s="340"/>
      <c r="K162" s="635">
        <f>K165+K168</f>
        <v>6.4499999999999993</v>
      </c>
      <c r="L162" s="628"/>
      <c r="M162" s="286">
        <f>K162*12*I161</f>
        <v>55317.78</v>
      </c>
    </row>
    <row r="163" spans="1:13">
      <c r="A163" s="376" t="s">
        <v>349</v>
      </c>
      <c r="B163" s="375"/>
      <c r="C163" s="375"/>
      <c r="D163" s="375"/>
      <c r="E163" s="375"/>
      <c r="F163" s="375"/>
      <c r="G163" s="375"/>
      <c r="H163" s="374"/>
      <c r="I163" s="295"/>
      <c r="J163" s="294"/>
      <c r="K163" s="293"/>
      <c r="L163" s="292"/>
      <c r="M163" s="373"/>
    </row>
    <row r="164" spans="1:13" ht="15.75" thickBot="1">
      <c r="A164" s="363" t="s">
        <v>348</v>
      </c>
      <c r="B164" s="372"/>
      <c r="C164" s="372"/>
      <c r="D164" s="372"/>
      <c r="E164" s="372"/>
      <c r="F164" s="372"/>
      <c r="G164" s="372"/>
      <c r="H164" s="371"/>
      <c r="I164" s="336"/>
      <c r="J164" s="282"/>
      <c r="K164" s="281"/>
      <c r="L164" s="280"/>
      <c r="M164" s="279"/>
    </row>
    <row r="165" spans="1:13">
      <c r="A165" s="323" t="s">
        <v>347</v>
      </c>
      <c r="B165" s="331"/>
      <c r="C165" s="331"/>
      <c r="D165" s="331"/>
      <c r="E165" s="331"/>
      <c r="F165" s="331"/>
      <c r="G165" s="331"/>
      <c r="H165" s="357"/>
      <c r="I165" s="596" t="s">
        <v>19</v>
      </c>
      <c r="J165" s="597"/>
      <c r="K165" s="629">
        <v>3.86</v>
      </c>
      <c r="L165" s="630"/>
      <c r="M165" s="291">
        <f>K165*12*I161</f>
        <v>33104.904000000002</v>
      </c>
    </row>
    <row r="166" spans="1:13">
      <c r="A166" s="301" t="s">
        <v>338</v>
      </c>
      <c r="B166" s="355"/>
      <c r="C166" s="355"/>
      <c r="D166" s="355"/>
      <c r="E166" s="355"/>
      <c r="F166" s="355"/>
      <c r="G166" s="355"/>
      <c r="H166" s="356"/>
      <c r="I166" s="598" t="s">
        <v>328</v>
      </c>
      <c r="J166" s="599"/>
      <c r="K166" s="327"/>
      <c r="L166" s="292"/>
      <c r="M166" s="291"/>
    </row>
    <row r="167" spans="1:13">
      <c r="A167" s="323" t="s">
        <v>337</v>
      </c>
      <c r="B167" s="331"/>
      <c r="C167" s="331"/>
      <c r="D167" s="331"/>
      <c r="E167" s="331"/>
      <c r="F167" s="331"/>
      <c r="G167" s="331"/>
      <c r="H167" s="357"/>
      <c r="I167" s="596"/>
      <c r="J167" s="597"/>
      <c r="K167" s="327"/>
      <c r="L167" s="292"/>
      <c r="M167" s="291"/>
    </row>
    <row r="168" spans="1:13">
      <c r="A168" s="323" t="s">
        <v>346</v>
      </c>
      <c r="B168" s="331"/>
      <c r="C168" s="331"/>
      <c r="D168" s="331"/>
      <c r="E168" s="331"/>
      <c r="F168" s="331"/>
      <c r="G168" s="331"/>
      <c r="H168" s="357"/>
      <c r="I168" s="608" t="s">
        <v>35</v>
      </c>
      <c r="J168" s="609"/>
      <c r="K168" s="625">
        <v>2.59</v>
      </c>
      <c r="L168" s="626"/>
      <c r="M168" s="291">
        <f>K168*12*I161</f>
        <v>22212.876</v>
      </c>
    </row>
    <row r="169" spans="1:13" ht="15.75">
      <c r="A169" s="320" t="s">
        <v>345</v>
      </c>
      <c r="B169" s="354"/>
      <c r="C169" s="354"/>
      <c r="D169" s="354"/>
      <c r="E169" s="354"/>
      <c r="F169" s="354"/>
      <c r="G169" s="354"/>
      <c r="H169" s="353"/>
      <c r="I169" s="598" t="s">
        <v>328</v>
      </c>
      <c r="J169" s="599"/>
      <c r="K169" s="370"/>
      <c r="L169" s="369"/>
      <c r="M169" s="291"/>
    </row>
    <row r="170" spans="1:13">
      <c r="A170" s="313" t="s">
        <v>344</v>
      </c>
      <c r="B170" s="328"/>
      <c r="C170" s="328"/>
      <c r="D170" s="328"/>
      <c r="E170" s="328"/>
      <c r="F170" s="328"/>
      <c r="G170" s="328"/>
      <c r="H170" s="368"/>
      <c r="I170" s="598"/>
      <c r="J170" s="599"/>
      <c r="K170" s="352"/>
      <c r="L170" s="292"/>
      <c r="M170" s="291"/>
    </row>
    <row r="171" spans="1:13" ht="15.75" thickBot="1">
      <c r="A171" s="323" t="s">
        <v>343</v>
      </c>
      <c r="B171" s="322"/>
      <c r="C171" s="322"/>
      <c r="D171" s="322"/>
      <c r="E171" s="322"/>
      <c r="F171" s="322"/>
      <c r="G171" s="322"/>
      <c r="H171" s="321"/>
      <c r="I171" s="334"/>
      <c r="J171" s="333"/>
      <c r="K171" s="636"/>
      <c r="L171" s="637"/>
      <c r="M171" s="291"/>
    </row>
    <row r="172" spans="1:13">
      <c r="A172" s="367" t="s">
        <v>342</v>
      </c>
      <c r="B172" s="366"/>
      <c r="C172" s="366"/>
      <c r="D172" s="366"/>
      <c r="E172" s="366"/>
      <c r="F172" s="366"/>
      <c r="G172" s="366"/>
      <c r="H172" s="365"/>
      <c r="I172" s="341"/>
      <c r="J172" s="364"/>
      <c r="K172" s="627">
        <f>K174+K179+K182</f>
        <v>5.28</v>
      </c>
      <c r="L172" s="628"/>
      <c r="M172" s="286">
        <f>K172*12*I161</f>
        <v>45283.392</v>
      </c>
    </row>
    <row r="173" spans="1:13" ht="15.75" thickBot="1">
      <c r="A173" s="363" t="s">
        <v>341</v>
      </c>
      <c r="B173" s="362"/>
      <c r="C173" s="362"/>
      <c r="D173" s="362"/>
      <c r="E173" s="362"/>
      <c r="F173" s="362"/>
      <c r="G173" s="362"/>
      <c r="H173" s="361"/>
      <c r="I173" s="336"/>
      <c r="J173" s="360"/>
      <c r="K173" s="281"/>
      <c r="L173" s="280"/>
      <c r="M173" s="279"/>
    </row>
    <row r="174" spans="1:13">
      <c r="A174" s="301" t="s">
        <v>340</v>
      </c>
      <c r="B174" s="300"/>
      <c r="C174" s="300"/>
      <c r="D174" s="300"/>
      <c r="E174" s="300"/>
      <c r="F174" s="300"/>
      <c r="G174" s="300"/>
      <c r="H174" s="298"/>
      <c r="I174" s="598" t="s">
        <v>19</v>
      </c>
      <c r="J174" s="599"/>
      <c r="K174" s="629">
        <v>2.64</v>
      </c>
      <c r="L174" s="630"/>
      <c r="M174" s="291">
        <f>K174*12*I161</f>
        <v>22641.696</v>
      </c>
    </row>
    <row r="175" spans="1:13">
      <c r="A175" s="323" t="s">
        <v>339</v>
      </c>
      <c r="B175" s="322"/>
      <c r="C175" s="322"/>
      <c r="D175" s="322"/>
      <c r="E175" s="322"/>
      <c r="F175" s="322"/>
      <c r="G175" s="322"/>
      <c r="H175" s="321"/>
      <c r="I175" s="407"/>
      <c r="J175" s="408"/>
      <c r="K175" s="327"/>
      <c r="L175" s="292"/>
      <c r="M175" s="291"/>
    </row>
    <row r="176" spans="1:13">
      <c r="A176" s="301" t="s">
        <v>338</v>
      </c>
      <c r="B176" s="355"/>
      <c r="C176" s="355"/>
      <c r="D176" s="355"/>
      <c r="E176" s="355"/>
      <c r="F176" s="355"/>
      <c r="G176" s="355"/>
      <c r="H176" s="356"/>
      <c r="I176" s="598" t="s">
        <v>328</v>
      </c>
      <c r="J176" s="599"/>
      <c r="K176" s="327"/>
      <c r="L176" s="292"/>
      <c r="M176" s="291"/>
    </row>
    <row r="177" spans="1:13">
      <c r="A177" s="323" t="s">
        <v>337</v>
      </c>
      <c r="B177" s="331"/>
      <c r="C177" s="331"/>
      <c r="D177" s="331"/>
      <c r="E177" s="331"/>
      <c r="F177" s="331"/>
      <c r="G177" s="331"/>
      <c r="H177" s="357"/>
      <c r="I177" s="596"/>
      <c r="J177" s="597"/>
      <c r="K177" s="327"/>
      <c r="L177" s="292"/>
      <c r="M177" s="291"/>
    </row>
    <row r="178" spans="1:13">
      <c r="A178" s="320" t="s">
        <v>336</v>
      </c>
      <c r="B178" s="354"/>
      <c r="C178" s="353"/>
      <c r="D178" s="355"/>
      <c r="E178" s="355"/>
      <c r="F178" s="355"/>
      <c r="G178" s="355"/>
      <c r="H178" s="356"/>
      <c r="I178" s="598" t="s">
        <v>328</v>
      </c>
      <c r="J178" s="599"/>
      <c r="K178" s="327"/>
      <c r="L178" s="292"/>
      <c r="M178" s="291"/>
    </row>
    <row r="179" spans="1:13">
      <c r="A179" s="301" t="s">
        <v>335</v>
      </c>
      <c r="B179" s="355"/>
      <c r="C179" s="355"/>
      <c r="D179" s="354"/>
      <c r="E179" s="354"/>
      <c r="F179" s="354"/>
      <c r="G179" s="354"/>
      <c r="H179" s="353"/>
      <c r="I179" s="608" t="s">
        <v>35</v>
      </c>
      <c r="J179" s="609"/>
      <c r="K179" s="625">
        <v>1.17</v>
      </c>
      <c r="L179" s="626"/>
      <c r="M179" s="291">
        <f>K179*12*I161</f>
        <v>10034.388000000001</v>
      </c>
    </row>
    <row r="180" spans="1:13">
      <c r="A180" s="313" t="s">
        <v>334</v>
      </c>
      <c r="B180" s="312"/>
      <c r="C180" s="312"/>
      <c r="D180" s="312"/>
      <c r="E180" s="312"/>
      <c r="F180" s="312"/>
      <c r="G180" s="312"/>
      <c r="H180" s="311"/>
      <c r="I180" s="590" t="s">
        <v>333</v>
      </c>
      <c r="J180" s="591"/>
      <c r="K180" s="327"/>
      <c r="L180" s="292"/>
      <c r="M180" s="291"/>
    </row>
    <row r="181" spans="1:13">
      <c r="A181" s="323"/>
      <c r="B181" s="322"/>
      <c r="C181" s="322"/>
      <c r="D181" s="322"/>
      <c r="E181" s="322"/>
      <c r="F181" s="322"/>
      <c r="G181" s="322"/>
      <c r="H181" s="321"/>
      <c r="I181" s="334" t="s">
        <v>332</v>
      </c>
      <c r="J181" s="333"/>
      <c r="K181" s="352"/>
      <c r="L181" s="292"/>
      <c r="M181" s="291"/>
    </row>
    <row r="182" spans="1:13">
      <c r="A182" s="313" t="s">
        <v>331</v>
      </c>
      <c r="B182" s="312"/>
      <c r="C182" s="312"/>
      <c r="D182" s="312"/>
      <c r="E182" s="312"/>
      <c r="F182" s="312"/>
      <c r="G182" s="312"/>
      <c r="H182" s="311"/>
      <c r="I182" s="590" t="s">
        <v>35</v>
      </c>
      <c r="J182" s="591"/>
      <c r="K182" s="625">
        <v>1.47</v>
      </c>
      <c r="L182" s="626"/>
      <c r="M182" s="291">
        <f>K182*12*I161</f>
        <v>12607.308000000001</v>
      </c>
    </row>
    <row r="183" spans="1:13">
      <c r="A183" s="323" t="s">
        <v>330</v>
      </c>
      <c r="B183" s="322"/>
      <c r="C183" s="322"/>
      <c r="D183" s="322"/>
      <c r="E183" s="322"/>
      <c r="F183" s="322"/>
      <c r="G183" s="322"/>
      <c r="H183" s="321"/>
      <c r="I183" s="334"/>
      <c r="J183" s="333"/>
      <c r="K183" s="327"/>
      <c r="L183" s="292"/>
      <c r="M183" s="291"/>
    </row>
    <row r="184" spans="1:13">
      <c r="A184" s="313" t="s">
        <v>329</v>
      </c>
      <c r="B184" s="312"/>
      <c r="C184" s="312"/>
      <c r="D184" s="312"/>
      <c r="E184" s="312"/>
      <c r="F184" s="312"/>
      <c r="G184" s="312"/>
      <c r="H184" s="311"/>
      <c r="I184" s="598" t="s">
        <v>328</v>
      </c>
      <c r="J184" s="599"/>
      <c r="K184" s="327"/>
      <c r="L184" s="292"/>
      <c r="M184" s="291"/>
    </row>
    <row r="185" spans="1:13">
      <c r="A185" s="313" t="s">
        <v>327</v>
      </c>
      <c r="B185" s="312"/>
      <c r="C185" s="312"/>
      <c r="D185" s="312"/>
      <c r="E185" s="312"/>
      <c r="F185" s="312"/>
      <c r="G185" s="312"/>
      <c r="H185" s="311"/>
      <c r="I185" s="590" t="s">
        <v>326</v>
      </c>
      <c r="J185" s="591"/>
      <c r="K185" s="351"/>
      <c r="L185" s="350"/>
      <c r="M185" s="349"/>
    </row>
    <row r="186" spans="1:13" ht="15.75" thickBot="1">
      <c r="A186" s="323"/>
      <c r="B186" s="322"/>
      <c r="C186" s="322"/>
      <c r="D186" s="322"/>
      <c r="E186" s="322"/>
      <c r="F186" s="322"/>
      <c r="G186" s="322"/>
      <c r="H186" s="321"/>
      <c r="I186" s="606" t="s">
        <v>325</v>
      </c>
      <c r="J186" s="607"/>
      <c r="K186" s="348"/>
      <c r="L186" s="347"/>
      <c r="M186" s="346"/>
    </row>
    <row r="187" spans="1:13">
      <c r="A187" s="345" t="s">
        <v>324</v>
      </c>
      <c r="B187" s="344"/>
      <c r="C187" s="344"/>
      <c r="D187" s="344"/>
      <c r="E187" s="344"/>
      <c r="F187" s="344"/>
      <c r="G187" s="343"/>
      <c r="H187" s="342"/>
      <c r="I187" s="341"/>
      <c r="J187" s="340"/>
      <c r="K187" s="648">
        <f>K189+K196+K204+K208+K209+K213</f>
        <v>21.95</v>
      </c>
      <c r="L187" s="628"/>
      <c r="M187" s="286">
        <f>M189+M196+M204+M208+M209+M213</f>
        <v>188251.98</v>
      </c>
    </row>
    <row r="188" spans="1:13" ht="15.75" thickBot="1">
      <c r="A188" s="339"/>
      <c r="B188" s="338"/>
      <c r="C188" s="338"/>
      <c r="D188" s="338"/>
      <c r="E188" s="338"/>
      <c r="F188" s="338"/>
      <c r="G188" s="338"/>
      <c r="H188" s="337"/>
      <c r="I188" s="336"/>
      <c r="J188" s="282"/>
      <c r="K188" s="281"/>
      <c r="L188" s="280"/>
      <c r="M188" s="279"/>
    </row>
    <row r="189" spans="1:13" ht="15.75" thickBot="1">
      <c r="A189" s="603" t="s">
        <v>323</v>
      </c>
      <c r="B189" s="604"/>
      <c r="C189" s="604"/>
      <c r="D189" s="604"/>
      <c r="E189" s="604"/>
      <c r="F189" s="604"/>
      <c r="G189" s="604"/>
      <c r="H189" s="605"/>
      <c r="I189" s="305"/>
      <c r="J189" s="304"/>
      <c r="K189" s="646">
        <f>K190+K191+K192+K194+K195</f>
        <v>4.5599999999999996</v>
      </c>
      <c r="L189" s="647"/>
      <c r="M189" s="303">
        <f>K189*12*I161</f>
        <v>39108.383999999998</v>
      </c>
    </row>
    <row r="190" spans="1:13">
      <c r="A190" s="323" t="s">
        <v>322</v>
      </c>
      <c r="B190" s="322"/>
      <c r="C190" s="322"/>
      <c r="D190" s="322"/>
      <c r="E190" s="322"/>
      <c r="F190" s="322"/>
      <c r="G190" s="322"/>
      <c r="H190" s="321"/>
      <c r="I190" s="596" t="s">
        <v>321</v>
      </c>
      <c r="J190" s="597"/>
      <c r="K190" s="629">
        <v>1.23</v>
      </c>
      <c r="L190" s="630"/>
      <c r="M190" s="291">
        <f>K190*12*I161</f>
        <v>10548.972</v>
      </c>
    </row>
    <row r="191" spans="1:13">
      <c r="A191" s="320" t="s">
        <v>320</v>
      </c>
      <c r="B191" s="319"/>
      <c r="C191" s="319"/>
      <c r="D191" s="319"/>
      <c r="E191" s="319"/>
      <c r="F191" s="319"/>
      <c r="G191" s="319"/>
      <c r="H191" s="318"/>
      <c r="I191" s="608" t="s">
        <v>57</v>
      </c>
      <c r="J191" s="609"/>
      <c r="K191" s="625">
        <v>2.9</v>
      </c>
      <c r="L191" s="626"/>
      <c r="M191" s="291">
        <f>K191*12*I161</f>
        <v>24871.56</v>
      </c>
    </row>
    <row r="192" spans="1:13">
      <c r="A192" s="313" t="s">
        <v>319</v>
      </c>
      <c r="B192" s="312"/>
      <c r="C192" s="312"/>
      <c r="D192" s="312"/>
      <c r="E192" s="312"/>
      <c r="F192" s="312"/>
      <c r="G192" s="312"/>
      <c r="H192" s="311"/>
      <c r="I192" s="590" t="s">
        <v>35</v>
      </c>
      <c r="J192" s="591"/>
      <c r="K192" s="625">
        <v>0.33</v>
      </c>
      <c r="L192" s="626"/>
      <c r="M192" s="291">
        <f>K192*12*I161</f>
        <v>2830.212</v>
      </c>
    </row>
    <row r="193" spans="1:13">
      <c r="A193" s="335" t="s">
        <v>318</v>
      </c>
      <c r="B193" s="331"/>
      <c r="C193" s="331"/>
      <c r="D193" s="331"/>
      <c r="E193" s="322"/>
      <c r="F193" s="322"/>
      <c r="G193" s="322"/>
      <c r="H193" s="321"/>
      <c r="I193" s="334"/>
      <c r="J193" s="333"/>
      <c r="K193" s="293"/>
      <c r="L193" s="292"/>
      <c r="M193" s="291"/>
    </row>
    <row r="194" spans="1:13">
      <c r="A194" s="320" t="s">
        <v>317</v>
      </c>
      <c r="B194" s="319"/>
      <c r="C194" s="319"/>
      <c r="D194" s="319"/>
      <c r="E194" s="319"/>
      <c r="F194" s="319"/>
      <c r="G194" s="319"/>
      <c r="H194" s="318"/>
      <c r="I194" s="608" t="s">
        <v>19</v>
      </c>
      <c r="J194" s="609"/>
      <c r="K194" s="625">
        <v>0.1</v>
      </c>
      <c r="L194" s="626"/>
      <c r="M194" s="291">
        <f>K194*12*I161</f>
        <v>857.64000000000021</v>
      </c>
    </row>
    <row r="195" spans="1:13" ht="15.75" thickBot="1">
      <c r="A195" s="313" t="s">
        <v>316</v>
      </c>
      <c r="B195" s="312"/>
      <c r="C195" s="312"/>
      <c r="D195" s="312"/>
      <c r="E195" s="312"/>
      <c r="F195" s="312"/>
      <c r="G195" s="312"/>
      <c r="H195" s="311"/>
      <c r="I195" s="614" t="s">
        <v>19</v>
      </c>
      <c r="J195" s="615"/>
      <c r="K195" s="650"/>
      <c r="L195" s="651"/>
      <c r="M195" s="291"/>
    </row>
    <row r="196" spans="1:13" ht="15.75" thickBot="1">
      <c r="A196" s="654" t="s">
        <v>315</v>
      </c>
      <c r="B196" s="655"/>
      <c r="C196" s="655"/>
      <c r="D196" s="655"/>
      <c r="E196" s="655"/>
      <c r="F196" s="655"/>
      <c r="G196" s="655"/>
      <c r="H196" s="656"/>
      <c r="I196" s="305"/>
      <c r="J196" s="304"/>
      <c r="K196" s="642">
        <f>K197+K198+K200+K201+K202+K203</f>
        <v>1.94</v>
      </c>
      <c r="L196" s="647"/>
      <c r="M196" s="303">
        <f>K196*12*I161</f>
        <v>16638.216</v>
      </c>
    </row>
    <row r="197" spans="1:13">
      <c r="A197" s="332" t="s">
        <v>314</v>
      </c>
      <c r="B197" s="331"/>
      <c r="C197" s="331"/>
      <c r="D197" s="331"/>
      <c r="E197" s="331"/>
      <c r="F197" s="322"/>
      <c r="G197" s="322"/>
      <c r="H197" s="321"/>
      <c r="I197" s="330"/>
      <c r="J197" s="294"/>
      <c r="K197" s="629">
        <v>0.11</v>
      </c>
      <c r="L197" s="630"/>
      <c r="M197" s="291">
        <f>K197*12*I161</f>
        <v>943.40400000000011</v>
      </c>
    </row>
    <row r="198" spans="1:13">
      <c r="A198" s="329" t="s">
        <v>313</v>
      </c>
      <c r="B198" s="328"/>
      <c r="C198" s="328"/>
      <c r="D198" s="328"/>
      <c r="E198" s="328"/>
      <c r="F198" s="312"/>
      <c r="G198" s="312"/>
      <c r="H198" s="311"/>
      <c r="I198" s="598" t="s">
        <v>312</v>
      </c>
      <c r="J198" s="599"/>
      <c r="K198" s="625">
        <v>0.93</v>
      </c>
      <c r="L198" s="626"/>
      <c r="M198" s="291">
        <f>K198*12*I161</f>
        <v>7976.0520000000006</v>
      </c>
    </row>
    <row r="199" spans="1:13">
      <c r="A199" s="323" t="s">
        <v>311</v>
      </c>
      <c r="B199" s="322"/>
      <c r="C199" s="322"/>
      <c r="D199" s="322"/>
      <c r="E199" s="322"/>
      <c r="F199" s="322"/>
      <c r="G199" s="322"/>
      <c r="H199" s="321"/>
      <c r="I199" s="596" t="s">
        <v>310</v>
      </c>
      <c r="J199" s="597"/>
      <c r="K199" s="327"/>
      <c r="L199" s="292"/>
      <c r="M199" s="291"/>
    </row>
    <row r="200" spans="1:13">
      <c r="A200" s="320" t="s">
        <v>309</v>
      </c>
      <c r="B200" s="319"/>
      <c r="C200" s="319"/>
      <c r="D200" s="319"/>
      <c r="E200" s="319"/>
      <c r="F200" s="319"/>
      <c r="G200" s="319"/>
      <c r="H200" s="318"/>
      <c r="I200" s="608" t="s">
        <v>308</v>
      </c>
      <c r="J200" s="609"/>
      <c r="K200" s="625">
        <v>0.56999999999999995</v>
      </c>
      <c r="L200" s="626"/>
      <c r="M200" s="291">
        <f>K200*12*I161</f>
        <v>4888.5479999999998</v>
      </c>
    </row>
    <row r="201" spans="1:13">
      <c r="A201" s="320" t="s">
        <v>307</v>
      </c>
      <c r="B201" s="319"/>
      <c r="C201" s="319"/>
      <c r="D201" s="319"/>
      <c r="E201" s="319"/>
      <c r="F201" s="319"/>
      <c r="G201" s="319"/>
      <c r="H201" s="318"/>
      <c r="I201" s="608" t="s">
        <v>306</v>
      </c>
      <c r="J201" s="609"/>
      <c r="K201" s="625">
        <v>0.14000000000000001</v>
      </c>
      <c r="L201" s="626"/>
      <c r="M201" s="291">
        <f>K201*12*I161</f>
        <v>1200.6960000000001</v>
      </c>
    </row>
    <row r="202" spans="1:13">
      <c r="A202" s="313" t="s">
        <v>299</v>
      </c>
      <c r="B202" s="312"/>
      <c r="C202" s="312"/>
      <c r="D202" s="312"/>
      <c r="E202" s="312"/>
      <c r="F202" s="312"/>
      <c r="G202" s="312"/>
      <c r="H202" s="311"/>
      <c r="I202" s="608" t="s">
        <v>298</v>
      </c>
      <c r="J202" s="609"/>
      <c r="K202" s="636">
        <v>7.0000000000000007E-2</v>
      </c>
      <c r="L202" s="637"/>
      <c r="M202" s="291">
        <f>K202*12*I161</f>
        <v>600.34800000000007</v>
      </c>
    </row>
    <row r="203" spans="1:13" ht="15.75" thickBot="1">
      <c r="A203" s="313" t="s">
        <v>305</v>
      </c>
      <c r="B203" s="312"/>
      <c r="C203" s="312"/>
      <c r="D203" s="312"/>
      <c r="E203" s="312"/>
      <c r="F203" s="312"/>
      <c r="G203" s="312"/>
      <c r="H203" s="311"/>
      <c r="I203" s="614" t="s">
        <v>88</v>
      </c>
      <c r="J203" s="615"/>
      <c r="K203" s="638">
        <v>0.12</v>
      </c>
      <c r="L203" s="639"/>
      <c r="M203" s="326">
        <f>K203*12*I161</f>
        <v>1029.1680000000001</v>
      </c>
    </row>
    <row r="204" spans="1:13" ht="15.75" thickBot="1">
      <c r="A204" s="654" t="s">
        <v>304</v>
      </c>
      <c r="B204" s="655"/>
      <c r="C204" s="655"/>
      <c r="D204" s="655"/>
      <c r="E204" s="655"/>
      <c r="F204" s="655"/>
      <c r="G204" s="655"/>
      <c r="H204" s="656"/>
      <c r="I204" s="325"/>
      <c r="J204" s="324"/>
      <c r="K204" s="649">
        <f>K205+K206+K207</f>
        <v>1.27</v>
      </c>
      <c r="L204" s="643"/>
      <c r="M204" s="303">
        <f>K204*12*I161</f>
        <v>10892.028</v>
      </c>
    </row>
    <row r="205" spans="1:13">
      <c r="A205" s="323" t="s">
        <v>303</v>
      </c>
      <c r="B205" s="322"/>
      <c r="C205" s="322"/>
      <c r="D205" s="322"/>
      <c r="E205" s="322"/>
      <c r="F205" s="322"/>
      <c r="G205" s="322"/>
      <c r="H205" s="321"/>
      <c r="I205" s="612" t="s">
        <v>302</v>
      </c>
      <c r="J205" s="613"/>
      <c r="K205" s="644">
        <v>0.61</v>
      </c>
      <c r="L205" s="645"/>
      <c r="M205" s="291">
        <f>K205*12*I161</f>
        <v>5231.6040000000003</v>
      </c>
    </row>
    <row r="206" spans="1:13">
      <c r="A206" s="320" t="s">
        <v>301</v>
      </c>
      <c r="B206" s="319"/>
      <c r="C206" s="319"/>
      <c r="D206" s="319"/>
      <c r="E206" s="319"/>
      <c r="F206" s="319"/>
      <c r="G206" s="319"/>
      <c r="H206" s="318"/>
      <c r="I206" s="317" t="s">
        <v>300</v>
      </c>
      <c r="J206" s="316"/>
      <c r="K206" s="636">
        <v>0.53</v>
      </c>
      <c r="L206" s="637"/>
      <c r="M206" s="291">
        <f>K206*12*I161</f>
        <v>4545.4920000000002</v>
      </c>
    </row>
    <row r="207" spans="1:13" ht="15.75" thickBot="1">
      <c r="A207" s="313" t="s">
        <v>299</v>
      </c>
      <c r="B207" s="312"/>
      <c r="C207" s="312"/>
      <c r="D207" s="312"/>
      <c r="E207" s="312"/>
      <c r="F207" s="312"/>
      <c r="G207" s="312"/>
      <c r="H207" s="311"/>
      <c r="I207" s="614" t="s">
        <v>298</v>
      </c>
      <c r="J207" s="615"/>
      <c r="K207" s="638">
        <v>0.13</v>
      </c>
      <c r="L207" s="639"/>
      <c r="M207" s="291">
        <f>K207*12*I161</f>
        <v>1114.932</v>
      </c>
    </row>
    <row r="208" spans="1:13" ht="15.75" thickBot="1">
      <c r="A208" s="309" t="s">
        <v>297</v>
      </c>
      <c r="B208" s="308"/>
      <c r="C208" s="308"/>
      <c r="D208" s="308"/>
      <c r="E208" s="308"/>
      <c r="F208" s="308"/>
      <c r="G208" s="308"/>
      <c r="H208" s="307"/>
      <c r="I208" s="619" t="s">
        <v>296</v>
      </c>
      <c r="J208" s="620"/>
      <c r="K208" s="640">
        <v>12.46</v>
      </c>
      <c r="L208" s="641"/>
      <c r="M208" s="303">
        <f>K208*12*I161</f>
        <v>106861.94400000002</v>
      </c>
    </row>
    <row r="209" spans="1:13" ht="15.75" thickBot="1">
      <c r="A209" s="603" t="s">
        <v>295</v>
      </c>
      <c r="B209" s="604"/>
      <c r="C209" s="604"/>
      <c r="D209" s="604"/>
      <c r="E209" s="604"/>
      <c r="F209" s="604"/>
      <c r="G209" s="604"/>
      <c r="H209" s="605"/>
      <c r="I209" s="305"/>
      <c r="J209" s="304"/>
      <c r="K209" s="642">
        <v>1.65</v>
      </c>
      <c r="L209" s="643"/>
      <c r="M209" s="303">
        <f>K209*12*I161</f>
        <v>14151.06</v>
      </c>
    </row>
    <row r="210" spans="1:13">
      <c r="A210" s="301" t="s">
        <v>294</v>
      </c>
      <c r="B210" s="300"/>
      <c r="C210" s="300"/>
      <c r="D210" s="300"/>
      <c r="E210" s="300"/>
      <c r="F210" s="300"/>
      <c r="G210" s="300"/>
      <c r="H210" s="298"/>
      <c r="I210" s="621" t="s">
        <v>293</v>
      </c>
      <c r="J210" s="622"/>
      <c r="K210" s="297"/>
      <c r="L210" s="412"/>
      <c r="M210" s="291"/>
    </row>
    <row r="211" spans="1:13">
      <c r="A211" s="301" t="s">
        <v>292</v>
      </c>
      <c r="B211" s="300"/>
      <c r="C211" s="300"/>
      <c r="D211" s="300"/>
      <c r="E211" s="300"/>
      <c r="F211" s="300"/>
      <c r="G211" s="300"/>
      <c r="H211" s="298"/>
      <c r="I211" s="295"/>
      <c r="J211" s="294"/>
      <c r="K211" s="297"/>
      <c r="L211" s="412"/>
      <c r="M211" s="291"/>
    </row>
    <row r="212" spans="1:13" ht="15.75" thickBot="1">
      <c r="A212" s="301" t="s">
        <v>291</v>
      </c>
      <c r="B212" s="300"/>
      <c r="C212" s="300"/>
      <c r="D212" s="300"/>
      <c r="E212" s="300"/>
      <c r="F212" s="300"/>
      <c r="G212" s="300"/>
      <c r="H212" s="298"/>
      <c r="I212" s="310"/>
      <c r="J212" s="294"/>
      <c r="K212" s="297"/>
      <c r="L212" s="412"/>
      <c r="M212" s="291"/>
    </row>
    <row r="213" spans="1:13" ht="15.75" thickBot="1">
      <c r="A213" s="309" t="s">
        <v>290</v>
      </c>
      <c r="B213" s="308"/>
      <c r="C213" s="308"/>
      <c r="D213" s="308"/>
      <c r="E213" s="308"/>
      <c r="F213" s="308"/>
      <c r="G213" s="308"/>
      <c r="H213" s="307"/>
      <c r="I213" s="305"/>
      <c r="J213" s="304"/>
      <c r="K213" s="642">
        <v>7.0000000000000007E-2</v>
      </c>
      <c r="L213" s="643"/>
      <c r="M213" s="303">
        <f>K213*12*I161</f>
        <v>600.34800000000007</v>
      </c>
    </row>
    <row r="214" spans="1:13">
      <c r="A214" s="301" t="s">
        <v>289</v>
      </c>
      <c r="B214" s="300"/>
      <c r="C214" s="300"/>
      <c r="D214" s="300"/>
      <c r="E214" s="300"/>
      <c r="F214" s="300"/>
      <c r="G214" s="300"/>
      <c r="H214" s="298"/>
      <c r="I214" s="621" t="s">
        <v>19</v>
      </c>
      <c r="J214" s="622"/>
      <c r="K214" s="411"/>
      <c r="L214" s="412"/>
      <c r="M214" s="291"/>
    </row>
    <row r="215" spans="1:13" ht="15.75" thickBot="1">
      <c r="A215" s="301" t="s">
        <v>288</v>
      </c>
      <c r="B215" s="300"/>
      <c r="C215" s="300"/>
      <c r="D215" s="300"/>
      <c r="E215" s="300"/>
      <c r="F215" s="300"/>
      <c r="G215" s="300"/>
      <c r="H215" s="298"/>
      <c r="I215" s="295"/>
      <c r="J215" s="294"/>
      <c r="K215" s="411"/>
      <c r="L215" s="412"/>
      <c r="M215" s="291"/>
    </row>
    <row r="216" spans="1:13" ht="15.75" thickBot="1">
      <c r="A216" s="603" t="s">
        <v>287</v>
      </c>
      <c r="B216" s="604"/>
      <c r="C216" s="604"/>
      <c r="D216" s="604"/>
      <c r="E216" s="604"/>
      <c r="F216" s="604"/>
      <c r="G216" s="604"/>
      <c r="H216" s="605"/>
      <c r="I216" s="305"/>
      <c r="J216" s="304"/>
      <c r="K216" s="642">
        <v>6.19</v>
      </c>
      <c r="L216" s="643"/>
      <c r="M216" s="303">
        <f>K216*12*I161</f>
        <v>53087.916000000005</v>
      </c>
    </row>
    <row r="217" spans="1:13">
      <c r="A217" s="301" t="s">
        <v>286</v>
      </c>
      <c r="B217" s="299"/>
      <c r="C217" s="299"/>
      <c r="D217" s="299"/>
      <c r="E217" s="299"/>
      <c r="F217" s="300"/>
      <c r="G217" s="299"/>
      <c r="H217" s="298"/>
      <c r="I217" s="598" t="s">
        <v>285</v>
      </c>
      <c r="J217" s="599"/>
      <c r="K217" s="297"/>
      <c r="L217" s="412"/>
      <c r="M217" s="291"/>
    </row>
    <row r="218" spans="1:13">
      <c r="A218" s="301" t="s">
        <v>284</v>
      </c>
      <c r="B218" s="299"/>
      <c r="C218" s="299"/>
      <c r="D218" s="299"/>
      <c r="E218" s="299"/>
      <c r="F218" s="300"/>
      <c r="G218" s="299"/>
      <c r="H218" s="298"/>
      <c r="I218" s="598" t="s">
        <v>283</v>
      </c>
      <c r="J218" s="599"/>
      <c r="K218" s="297"/>
      <c r="L218" s="412"/>
      <c r="M218" s="291"/>
    </row>
    <row r="219" spans="1:13">
      <c r="A219" s="301" t="s">
        <v>282</v>
      </c>
      <c r="B219" s="299"/>
      <c r="C219" s="299"/>
      <c r="D219" s="299"/>
      <c r="E219" s="299"/>
      <c r="F219" s="300"/>
      <c r="G219" s="299"/>
      <c r="H219" s="298"/>
      <c r="I219" s="598" t="s">
        <v>281</v>
      </c>
      <c r="J219" s="599"/>
      <c r="K219" s="297"/>
      <c r="L219" s="412"/>
      <c r="M219" s="291"/>
    </row>
    <row r="220" spans="1:13">
      <c r="A220" s="301" t="s">
        <v>280</v>
      </c>
      <c r="B220" s="299"/>
      <c r="C220" s="299"/>
      <c r="D220" s="299"/>
      <c r="E220" s="299"/>
      <c r="F220" s="300"/>
      <c r="G220" s="299"/>
      <c r="H220" s="298"/>
      <c r="I220" s="598" t="s">
        <v>279</v>
      </c>
      <c r="J220" s="599"/>
      <c r="K220" s="297"/>
      <c r="L220" s="412"/>
      <c r="M220" s="291"/>
    </row>
    <row r="221" spans="1:13">
      <c r="A221" s="301" t="s">
        <v>278</v>
      </c>
      <c r="B221" s="299"/>
      <c r="C221" s="299"/>
      <c r="D221" s="299"/>
      <c r="E221" s="299"/>
      <c r="F221" s="300"/>
      <c r="G221" s="299"/>
      <c r="H221" s="298"/>
      <c r="I221" s="598" t="s">
        <v>277</v>
      </c>
      <c r="J221" s="599"/>
      <c r="K221" s="297"/>
      <c r="L221" s="412"/>
      <c r="M221" s="291"/>
    </row>
    <row r="222" spans="1:13">
      <c r="A222" s="301" t="s">
        <v>276</v>
      </c>
      <c r="B222" s="299"/>
      <c r="C222" s="299"/>
      <c r="D222" s="299"/>
      <c r="E222" s="299"/>
      <c r="F222" s="300"/>
      <c r="G222" s="299"/>
      <c r="H222" s="298"/>
      <c r="I222" s="295"/>
      <c r="J222" s="294"/>
      <c r="K222" s="297"/>
      <c r="L222" s="302"/>
      <c r="M222" s="291"/>
    </row>
    <row r="223" spans="1:13">
      <c r="A223" s="301" t="s">
        <v>275</v>
      </c>
      <c r="B223" s="299"/>
      <c r="C223" s="299"/>
      <c r="D223" s="299"/>
      <c r="E223" s="299"/>
      <c r="F223" s="300"/>
      <c r="G223" s="299"/>
      <c r="H223" s="298"/>
      <c r="I223" s="295"/>
      <c r="J223" s="294"/>
      <c r="K223" s="297"/>
      <c r="L223" s="412"/>
      <c r="M223" s="291"/>
    </row>
    <row r="224" spans="1:13">
      <c r="A224" s="301" t="s">
        <v>274</v>
      </c>
      <c r="B224" s="299"/>
      <c r="C224" s="299"/>
      <c r="D224" s="299"/>
      <c r="E224" s="299"/>
      <c r="F224" s="300"/>
      <c r="G224" s="299"/>
      <c r="H224" s="298"/>
      <c r="I224" s="295"/>
      <c r="J224" s="294"/>
      <c r="K224" s="297"/>
      <c r="L224" s="412"/>
      <c r="M224" s="291"/>
    </row>
    <row r="225" spans="1:16">
      <c r="A225" s="301" t="s">
        <v>273</v>
      </c>
      <c r="B225" s="299"/>
      <c r="C225" s="299"/>
      <c r="D225" s="299"/>
      <c r="E225" s="299"/>
      <c r="F225" s="300"/>
      <c r="G225" s="299"/>
      <c r="H225" s="298"/>
      <c r="I225" s="295"/>
      <c r="J225" s="294"/>
      <c r="K225" s="297"/>
      <c r="L225" s="412"/>
      <c r="M225" s="291"/>
    </row>
    <row r="226" spans="1:16">
      <c r="A226" s="301" t="s">
        <v>272</v>
      </c>
      <c r="B226" s="299"/>
      <c r="C226" s="299"/>
      <c r="D226" s="299"/>
      <c r="E226" s="299"/>
      <c r="F226" s="300"/>
      <c r="G226" s="299"/>
      <c r="H226" s="298"/>
      <c r="I226" s="295"/>
      <c r="J226" s="294"/>
      <c r="K226" s="297"/>
      <c r="L226" s="412"/>
      <c r="M226" s="291"/>
    </row>
    <row r="227" spans="1:16" ht="15.75" thickBot="1">
      <c r="A227" s="616" t="s">
        <v>271</v>
      </c>
      <c r="B227" s="617"/>
      <c r="C227" s="617"/>
      <c r="D227" s="617"/>
      <c r="E227" s="617"/>
      <c r="F227" s="617"/>
      <c r="G227" s="617"/>
      <c r="H227" s="618"/>
      <c r="I227" s="295"/>
      <c r="J227" s="294"/>
      <c r="K227" s="293"/>
      <c r="L227" s="292"/>
      <c r="M227" s="291"/>
    </row>
    <row r="228" spans="1:16">
      <c r="A228" s="290" t="s">
        <v>270</v>
      </c>
      <c r="B228" s="289"/>
      <c r="C228" s="289"/>
      <c r="D228" s="289"/>
      <c r="E228" s="289"/>
      <c r="F228" s="289"/>
      <c r="G228" s="289"/>
      <c r="H228" s="289"/>
      <c r="I228" s="621" t="s">
        <v>55</v>
      </c>
      <c r="J228" s="622"/>
      <c r="K228" s="288"/>
      <c r="L228" s="287"/>
      <c r="M228" s="286"/>
    </row>
    <row r="229" spans="1:16" ht="15.75" thickBot="1">
      <c r="A229" s="285" t="s">
        <v>269</v>
      </c>
      <c r="B229" s="284"/>
      <c r="C229" s="284"/>
      <c r="D229" s="284"/>
      <c r="E229" s="284"/>
      <c r="F229" s="284"/>
      <c r="G229" s="284"/>
      <c r="H229" s="284"/>
      <c r="I229" s="283"/>
      <c r="J229" s="282"/>
      <c r="K229" s="281"/>
      <c r="L229" s="280"/>
      <c r="M229" s="279"/>
    </row>
    <row r="230" spans="1:16" ht="15.75" thickBot="1">
      <c r="A230" s="603" t="s">
        <v>355</v>
      </c>
      <c r="B230" s="604"/>
      <c r="C230" s="604"/>
      <c r="D230" s="604"/>
      <c r="E230" s="604"/>
      <c r="F230" s="604"/>
      <c r="G230" s="604"/>
      <c r="H230" s="657"/>
      <c r="I230" s="658" t="s">
        <v>32</v>
      </c>
      <c r="J230" s="659"/>
      <c r="K230" s="660">
        <v>1.52</v>
      </c>
      <c r="L230" s="661"/>
      <c r="M230" s="276">
        <f>K230*12*I161</f>
        <v>13036.128000000002</v>
      </c>
      <c r="P230" s="1">
        <f>M230+M309+M388+M467+M546+M625+M704+M783+M863+M942+M1175+M1408+M1487+M1566+M1723+M1802+M1958+M2346+M2425+M2504+M2583+M2813+M3120+M3507+M3590</f>
        <v>483383.52960000001</v>
      </c>
    </row>
    <row r="231" spans="1:16" ht="15.75" thickBot="1">
      <c r="A231" s="409" t="s">
        <v>354</v>
      </c>
      <c r="B231" s="410"/>
      <c r="C231" s="410"/>
      <c r="D231" s="410"/>
      <c r="E231" s="410"/>
      <c r="F231" s="410"/>
      <c r="G231" s="410"/>
      <c r="H231" s="410"/>
      <c r="I231" s="413"/>
      <c r="J231" s="383"/>
      <c r="K231" s="660"/>
      <c r="L231" s="661"/>
      <c r="M231" s="276"/>
    </row>
    <row r="232" spans="1:16" ht="15.75" thickBot="1">
      <c r="A232" s="652" t="s">
        <v>268</v>
      </c>
      <c r="B232" s="653"/>
      <c r="C232" s="653"/>
      <c r="D232" s="653"/>
      <c r="E232" s="653"/>
      <c r="F232" s="653"/>
      <c r="G232" s="653"/>
      <c r="H232" s="653"/>
      <c r="I232" s="278"/>
      <c r="J232" s="277"/>
      <c r="K232" s="610">
        <f>K162+K172+K187+K216+K230+K231</f>
        <v>41.39</v>
      </c>
      <c r="L232" s="611"/>
      <c r="M232" s="276">
        <f>M162+M172+M187+M216+M230+M231</f>
        <v>354977.19600000005</v>
      </c>
    </row>
    <row r="234" spans="1:16" ht="15.75">
      <c r="A234" s="601" t="s">
        <v>0</v>
      </c>
      <c r="B234" s="601"/>
      <c r="C234" s="601"/>
      <c r="D234" s="601"/>
      <c r="E234" s="601"/>
      <c r="F234" s="601"/>
      <c r="G234" s="601"/>
      <c r="H234" s="601"/>
      <c r="I234" s="601"/>
      <c r="J234" s="601"/>
      <c r="K234" s="601"/>
      <c r="L234" s="601"/>
      <c r="M234" s="327"/>
    </row>
    <row r="235" spans="1:16" ht="15.75">
      <c r="A235" s="600" t="s">
        <v>353</v>
      </c>
      <c r="B235" s="600"/>
      <c r="C235" s="600"/>
      <c r="D235" s="600"/>
      <c r="E235" s="600"/>
      <c r="F235" s="600"/>
      <c r="G235" s="600"/>
      <c r="H235" s="600"/>
      <c r="I235" s="600"/>
      <c r="J235" s="600"/>
      <c r="K235" s="600"/>
      <c r="L235" s="600"/>
      <c r="M235" s="327"/>
    </row>
    <row r="236" spans="1:16" ht="15.75">
      <c r="A236" s="370"/>
      <c r="B236" s="370"/>
      <c r="C236" s="370"/>
      <c r="D236" s="370"/>
      <c r="E236" s="370"/>
      <c r="F236" s="370" t="s">
        <v>417</v>
      </c>
      <c r="G236" s="370"/>
      <c r="H236" s="370"/>
      <c r="I236" s="370"/>
      <c r="J236" s="370"/>
      <c r="K236" s="370"/>
      <c r="L236" s="370"/>
      <c r="M236" s="327"/>
    </row>
    <row r="237" spans="1:16">
      <c r="A237" s="329"/>
      <c r="B237" s="328"/>
      <c r="C237" s="602" t="s">
        <v>351</v>
      </c>
      <c r="D237" s="602"/>
      <c r="E237" s="602"/>
      <c r="F237" s="328"/>
      <c r="G237" s="328"/>
      <c r="H237" s="368"/>
      <c r="I237" s="590" t="s">
        <v>3</v>
      </c>
      <c r="J237" s="591"/>
      <c r="K237" s="592" t="s">
        <v>4</v>
      </c>
      <c r="L237" s="593"/>
      <c r="M237" s="382"/>
    </row>
    <row r="238" spans="1:16">
      <c r="A238" s="381"/>
      <c r="B238" s="355"/>
      <c r="C238" s="355"/>
      <c r="D238" s="355"/>
      <c r="E238" s="355"/>
      <c r="F238" s="355"/>
      <c r="G238" s="355"/>
      <c r="H238" s="356"/>
      <c r="I238" s="295"/>
      <c r="J238" s="294"/>
      <c r="K238" s="594" t="s">
        <v>5</v>
      </c>
      <c r="L238" s="595"/>
      <c r="M238" s="380" t="s">
        <v>6</v>
      </c>
    </row>
    <row r="239" spans="1:16">
      <c r="A239" s="381"/>
      <c r="B239" s="355"/>
      <c r="C239" s="355"/>
      <c r="D239" s="355"/>
      <c r="E239" s="355"/>
      <c r="F239" s="355"/>
      <c r="G239" s="355"/>
      <c r="H239" s="356"/>
      <c r="I239" s="598" t="s">
        <v>7</v>
      </c>
      <c r="J239" s="599"/>
      <c r="K239" s="623" t="s">
        <v>8</v>
      </c>
      <c r="L239" s="624"/>
      <c r="M239" s="380" t="s">
        <v>9</v>
      </c>
    </row>
    <row r="240" spans="1:16" ht="16.5" thickBot="1">
      <c r="A240" s="379"/>
      <c r="B240" s="351"/>
      <c r="C240" s="351"/>
      <c r="D240" s="351"/>
      <c r="E240" s="351"/>
      <c r="F240" s="351"/>
      <c r="G240" s="351"/>
      <c r="H240" s="350"/>
      <c r="I240" s="631">
        <v>2545.5</v>
      </c>
      <c r="J240" s="632"/>
      <c r="K240" s="633"/>
      <c r="L240" s="634"/>
      <c r="M240" s="378"/>
    </row>
    <row r="241" spans="1:13">
      <c r="A241" s="367" t="s">
        <v>350</v>
      </c>
      <c r="B241" s="344"/>
      <c r="C241" s="344"/>
      <c r="D241" s="344"/>
      <c r="E241" s="344"/>
      <c r="F241" s="344"/>
      <c r="G241" s="344"/>
      <c r="H241" s="377"/>
      <c r="I241" s="341"/>
      <c r="J241" s="340"/>
      <c r="K241" s="635">
        <f>K244+K247</f>
        <v>6.4499999999999993</v>
      </c>
      <c r="L241" s="628"/>
      <c r="M241" s="286">
        <f>K241*12*I240</f>
        <v>197021.69999999998</v>
      </c>
    </row>
    <row r="242" spans="1:13">
      <c r="A242" s="376" t="s">
        <v>349</v>
      </c>
      <c r="B242" s="375"/>
      <c r="C242" s="375"/>
      <c r="D242" s="375"/>
      <c r="E242" s="375"/>
      <c r="F242" s="375"/>
      <c r="G242" s="375"/>
      <c r="H242" s="374"/>
      <c r="I242" s="295"/>
      <c r="J242" s="294"/>
      <c r="K242" s="293"/>
      <c r="L242" s="292"/>
      <c r="M242" s="373"/>
    </row>
    <row r="243" spans="1:13" ht="15.75" thickBot="1">
      <c r="A243" s="363" t="s">
        <v>348</v>
      </c>
      <c r="B243" s="372"/>
      <c r="C243" s="372"/>
      <c r="D243" s="372"/>
      <c r="E243" s="372"/>
      <c r="F243" s="372"/>
      <c r="G243" s="372"/>
      <c r="H243" s="371"/>
      <c r="I243" s="336"/>
      <c r="J243" s="282"/>
      <c r="K243" s="281"/>
      <c r="L243" s="280"/>
      <c r="M243" s="279"/>
    </row>
    <row r="244" spans="1:13">
      <c r="A244" s="323" t="s">
        <v>347</v>
      </c>
      <c r="B244" s="331"/>
      <c r="C244" s="331"/>
      <c r="D244" s="331"/>
      <c r="E244" s="331"/>
      <c r="F244" s="331"/>
      <c r="G244" s="331"/>
      <c r="H244" s="357"/>
      <c r="I244" s="596" t="s">
        <v>19</v>
      </c>
      <c r="J244" s="597"/>
      <c r="K244" s="629">
        <v>3.86</v>
      </c>
      <c r="L244" s="630"/>
      <c r="M244" s="291">
        <f>K244*12*I240</f>
        <v>117907.56</v>
      </c>
    </row>
    <row r="245" spans="1:13">
      <c r="A245" s="301" t="s">
        <v>338</v>
      </c>
      <c r="B245" s="355"/>
      <c r="C245" s="355"/>
      <c r="D245" s="355"/>
      <c r="E245" s="355"/>
      <c r="F245" s="355"/>
      <c r="G245" s="355"/>
      <c r="H245" s="356"/>
      <c r="I245" s="598" t="s">
        <v>328</v>
      </c>
      <c r="J245" s="599"/>
      <c r="K245" s="327"/>
      <c r="L245" s="292"/>
      <c r="M245" s="291"/>
    </row>
    <row r="246" spans="1:13">
      <c r="A246" s="323" t="s">
        <v>337</v>
      </c>
      <c r="B246" s="331"/>
      <c r="C246" s="331"/>
      <c r="D246" s="331"/>
      <c r="E246" s="331"/>
      <c r="F246" s="331"/>
      <c r="G246" s="331"/>
      <c r="H246" s="357"/>
      <c r="I246" s="596"/>
      <c r="J246" s="597"/>
      <c r="K246" s="327"/>
      <c r="L246" s="292"/>
      <c r="M246" s="291"/>
    </row>
    <row r="247" spans="1:13">
      <c r="A247" s="323" t="s">
        <v>346</v>
      </c>
      <c r="B247" s="331"/>
      <c r="C247" s="331"/>
      <c r="D247" s="331"/>
      <c r="E247" s="331"/>
      <c r="F247" s="331"/>
      <c r="G247" s="331"/>
      <c r="H247" s="357"/>
      <c r="I247" s="608" t="s">
        <v>35</v>
      </c>
      <c r="J247" s="609"/>
      <c r="K247" s="625">
        <v>2.59</v>
      </c>
      <c r="L247" s="626"/>
      <c r="M247" s="291">
        <f>K247*12*I240</f>
        <v>79114.14</v>
      </c>
    </row>
    <row r="248" spans="1:13" ht="15.75">
      <c r="A248" s="320" t="s">
        <v>345</v>
      </c>
      <c r="B248" s="354"/>
      <c r="C248" s="354"/>
      <c r="D248" s="354"/>
      <c r="E248" s="354"/>
      <c r="F248" s="354"/>
      <c r="G248" s="354"/>
      <c r="H248" s="353"/>
      <c r="I248" s="598" t="s">
        <v>328</v>
      </c>
      <c r="J248" s="599"/>
      <c r="K248" s="370"/>
      <c r="L248" s="369"/>
      <c r="M248" s="291"/>
    </row>
    <row r="249" spans="1:13">
      <c r="A249" s="313" t="s">
        <v>344</v>
      </c>
      <c r="B249" s="328"/>
      <c r="C249" s="328"/>
      <c r="D249" s="328"/>
      <c r="E249" s="328"/>
      <c r="F249" s="328"/>
      <c r="G249" s="328"/>
      <c r="H249" s="368"/>
      <c r="I249" s="598"/>
      <c r="J249" s="599"/>
      <c r="K249" s="352"/>
      <c r="L249" s="292"/>
      <c r="M249" s="291"/>
    </row>
    <row r="250" spans="1:13" ht="15.75" thickBot="1">
      <c r="A250" s="323" t="s">
        <v>343</v>
      </c>
      <c r="B250" s="322"/>
      <c r="C250" s="322"/>
      <c r="D250" s="322"/>
      <c r="E250" s="322"/>
      <c r="F250" s="322"/>
      <c r="G250" s="322"/>
      <c r="H250" s="321"/>
      <c r="I250" s="334"/>
      <c r="J250" s="333"/>
      <c r="K250" s="636"/>
      <c r="L250" s="637"/>
      <c r="M250" s="291"/>
    </row>
    <row r="251" spans="1:13">
      <c r="A251" s="367" t="s">
        <v>342</v>
      </c>
      <c r="B251" s="366"/>
      <c r="C251" s="366"/>
      <c r="D251" s="366"/>
      <c r="E251" s="366"/>
      <c r="F251" s="366"/>
      <c r="G251" s="366"/>
      <c r="H251" s="365"/>
      <c r="I251" s="341"/>
      <c r="J251" s="364"/>
      <c r="K251" s="627">
        <f>K253+K258+K261</f>
        <v>5.28</v>
      </c>
      <c r="L251" s="628"/>
      <c r="M251" s="286">
        <f>K251*12*I240</f>
        <v>161282.88</v>
      </c>
    </row>
    <row r="252" spans="1:13" ht="15.75" thickBot="1">
      <c r="A252" s="363" t="s">
        <v>341</v>
      </c>
      <c r="B252" s="362"/>
      <c r="C252" s="362"/>
      <c r="D252" s="362"/>
      <c r="E252" s="362"/>
      <c r="F252" s="362"/>
      <c r="G252" s="362"/>
      <c r="H252" s="361"/>
      <c r="I252" s="336"/>
      <c r="J252" s="360"/>
      <c r="K252" s="281"/>
      <c r="L252" s="280"/>
      <c r="M252" s="279"/>
    </row>
    <row r="253" spans="1:13">
      <c r="A253" s="301" t="s">
        <v>340</v>
      </c>
      <c r="B253" s="300"/>
      <c r="C253" s="300"/>
      <c r="D253" s="300"/>
      <c r="E253" s="300"/>
      <c r="F253" s="300"/>
      <c r="G253" s="300"/>
      <c r="H253" s="298"/>
      <c r="I253" s="598" t="s">
        <v>19</v>
      </c>
      <c r="J253" s="599"/>
      <c r="K253" s="629">
        <v>2.64</v>
      </c>
      <c r="L253" s="630"/>
      <c r="M253" s="291">
        <f>K253*12*I240</f>
        <v>80641.440000000002</v>
      </c>
    </row>
    <row r="254" spans="1:13">
      <c r="A254" s="323" t="s">
        <v>339</v>
      </c>
      <c r="B254" s="322"/>
      <c r="C254" s="322"/>
      <c r="D254" s="322"/>
      <c r="E254" s="322"/>
      <c r="F254" s="322"/>
      <c r="G254" s="322"/>
      <c r="H254" s="321"/>
      <c r="I254" s="407"/>
      <c r="J254" s="408"/>
      <c r="K254" s="327"/>
      <c r="L254" s="292"/>
      <c r="M254" s="291"/>
    </row>
    <row r="255" spans="1:13">
      <c r="A255" s="301" t="s">
        <v>338</v>
      </c>
      <c r="B255" s="355"/>
      <c r="C255" s="355"/>
      <c r="D255" s="355"/>
      <c r="E255" s="355"/>
      <c r="F255" s="355"/>
      <c r="G255" s="355"/>
      <c r="H255" s="356"/>
      <c r="I255" s="598" t="s">
        <v>328</v>
      </c>
      <c r="J255" s="599"/>
      <c r="K255" s="327"/>
      <c r="L255" s="292"/>
      <c r="M255" s="291"/>
    </row>
    <row r="256" spans="1:13">
      <c r="A256" s="323" t="s">
        <v>337</v>
      </c>
      <c r="B256" s="331"/>
      <c r="C256" s="331"/>
      <c r="D256" s="331"/>
      <c r="E256" s="331"/>
      <c r="F256" s="331"/>
      <c r="G256" s="331"/>
      <c r="H256" s="357"/>
      <c r="I256" s="596"/>
      <c r="J256" s="597"/>
      <c r="K256" s="327"/>
      <c r="L256" s="292"/>
      <c r="M256" s="291"/>
    </row>
    <row r="257" spans="1:13">
      <c r="A257" s="320" t="s">
        <v>336</v>
      </c>
      <c r="B257" s="354"/>
      <c r="C257" s="353"/>
      <c r="D257" s="355"/>
      <c r="E257" s="355"/>
      <c r="F257" s="355"/>
      <c r="G257" s="355"/>
      <c r="H257" s="356"/>
      <c r="I257" s="598" t="s">
        <v>328</v>
      </c>
      <c r="J257" s="599"/>
      <c r="K257" s="327"/>
      <c r="L257" s="292"/>
      <c r="M257" s="291"/>
    </row>
    <row r="258" spans="1:13">
      <c r="A258" s="301" t="s">
        <v>335</v>
      </c>
      <c r="B258" s="355"/>
      <c r="C258" s="355"/>
      <c r="D258" s="354"/>
      <c r="E258" s="354"/>
      <c r="F258" s="354"/>
      <c r="G258" s="354"/>
      <c r="H258" s="353"/>
      <c r="I258" s="608" t="s">
        <v>35</v>
      </c>
      <c r="J258" s="609"/>
      <c r="K258" s="625">
        <v>1.17</v>
      </c>
      <c r="L258" s="626"/>
      <c r="M258" s="291">
        <f>K258*12*I240</f>
        <v>35738.82</v>
      </c>
    </row>
    <row r="259" spans="1:13">
      <c r="A259" s="313" t="s">
        <v>334</v>
      </c>
      <c r="B259" s="312"/>
      <c r="C259" s="312"/>
      <c r="D259" s="312"/>
      <c r="E259" s="312"/>
      <c r="F259" s="312"/>
      <c r="G259" s="312"/>
      <c r="H259" s="311"/>
      <c r="I259" s="590" t="s">
        <v>333</v>
      </c>
      <c r="J259" s="591"/>
      <c r="K259" s="327"/>
      <c r="L259" s="292"/>
      <c r="M259" s="291"/>
    </row>
    <row r="260" spans="1:13">
      <c r="A260" s="323"/>
      <c r="B260" s="322"/>
      <c r="C260" s="322"/>
      <c r="D260" s="322"/>
      <c r="E260" s="322"/>
      <c r="F260" s="322"/>
      <c r="G260" s="322"/>
      <c r="H260" s="321"/>
      <c r="I260" s="334" t="s">
        <v>332</v>
      </c>
      <c r="J260" s="333"/>
      <c r="K260" s="352"/>
      <c r="L260" s="292"/>
      <c r="M260" s="291"/>
    </row>
    <row r="261" spans="1:13">
      <c r="A261" s="313" t="s">
        <v>331</v>
      </c>
      <c r="B261" s="312"/>
      <c r="C261" s="312"/>
      <c r="D261" s="312"/>
      <c r="E261" s="312"/>
      <c r="F261" s="312"/>
      <c r="G261" s="312"/>
      <c r="H261" s="311"/>
      <c r="I261" s="590" t="s">
        <v>35</v>
      </c>
      <c r="J261" s="591"/>
      <c r="K261" s="625">
        <v>1.47</v>
      </c>
      <c r="L261" s="626"/>
      <c r="M261" s="291">
        <f>K261*12*I240</f>
        <v>44902.62</v>
      </c>
    </row>
    <row r="262" spans="1:13">
      <c r="A262" s="323" t="s">
        <v>330</v>
      </c>
      <c r="B262" s="322"/>
      <c r="C262" s="322"/>
      <c r="D262" s="322"/>
      <c r="E262" s="322"/>
      <c r="F262" s="322"/>
      <c r="G262" s="322"/>
      <c r="H262" s="321"/>
      <c r="I262" s="334"/>
      <c r="J262" s="333"/>
      <c r="K262" s="327"/>
      <c r="L262" s="292"/>
      <c r="M262" s="291"/>
    </row>
    <row r="263" spans="1:13">
      <c r="A263" s="313" t="s">
        <v>329</v>
      </c>
      <c r="B263" s="312"/>
      <c r="C263" s="312"/>
      <c r="D263" s="312"/>
      <c r="E263" s="312"/>
      <c r="F263" s="312"/>
      <c r="G263" s="312"/>
      <c r="H263" s="311"/>
      <c r="I263" s="598" t="s">
        <v>328</v>
      </c>
      <c r="J263" s="599"/>
      <c r="K263" s="327"/>
      <c r="L263" s="292"/>
      <c r="M263" s="291"/>
    </row>
    <row r="264" spans="1:13">
      <c r="A264" s="313" t="s">
        <v>327</v>
      </c>
      <c r="B264" s="312"/>
      <c r="C264" s="312"/>
      <c r="D264" s="312"/>
      <c r="E264" s="312"/>
      <c r="F264" s="312"/>
      <c r="G264" s="312"/>
      <c r="H264" s="311"/>
      <c r="I264" s="590" t="s">
        <v>326</v>
      </c>
      <c r="J264" s="591"/>
      <c r="K264" s="351"/>
      <c r="L264" s="350"/>
      <c r="M264" s="349"/>
    </row>
    <row r="265" spans="1:13" ht="15.75" thickBot="1">
      <c r="A265" s="323"/>
      <c r="B265" s="322"/>
      <c r="C265" s="322"/>
      <c r="D265" s="322"/>
      <c r="E265" s="322"/>
      <c r="F265" s="322"/>
      <c r="G265" s="322"/>
      <c r="H265" s="321"/>
      <c r="I265" s="606" t="s">
        <v>325</v>
      </c>
      <c r="J265" s="607"/>
      <c r="K265" s="348"/>
      <c r="L265" s="347"/>
      <c r="M265" s="346"/>
    </row>
    <row r="266" spans="1:13">
      <c r="A266" s="345" t="s">
        <v>324</v>
      </c>
      <c r="B266" s="344"/>
      <c r="C266" s="344"/>
      <c r="D266" s="344"/>
      <c r="E266" s="344"/>
      <c r="F266" s="344"/>
      <c r="G266" s="343"/>
      <c r="H266" s="342"/>
      <c r="I266" s="341"/>
      <c r="J266" s="340"/>
      <c r="K266" s="648">
        <f>K268+K275+K283+K287+K288+K292</f>
        <v>29.689999999999998</v>
      </c>
      <c r="L266" s="628"/>
      <c r="M266" s="286">
        <f>M268+M275+M283+M287+M288+M292</f>
        <v>906910.74000000011</v>
      </c>
    </row>
    <row r="267" spans="1:13" ht="15.75" thickBot="1">
      <c r="A267" s="339"/>
      <c r="B267" s="338"/>
      <c r="C267" s="338"/>
      <c r="D267" s="338"/>
      <c r="E267" s="338"/>
      <c r="F267" s="338"/>
      <c r="G267" s="338"/>
      <c r="H267" s="337"/>
      <c r="I267" s="336"/>
      <c r="J267" s="282"/>
      <c r="K267" s="281"/>
      <c r="L267" s="280"/>
      <c r="M267" s="279"/>
    </row>
    <row r="268" spans="1:13" ht="15.75" thickBot="1">
      <c r="A268" s="603" t="s">
        <v>323</v>
      </c>
      <c r="B268" s="604"/>
      <c r="C268" s="604"/>
      <c r="D268" s="604"/>
      <c r="E268" s="604"/>
      <c r="F268" s="604"/>
      <c r="G268" s="604"/>
      <c r="H268" s="605"/>
      <c r="I268" s="305"/>
      <c r="J268" s="304"/>
      <c r="K268" s="646">
        <f>K269+K270+K271+K273+K274</f>
        <v>5.8699999999999992</v>
      </c>
      <c r="L268" s="647"/>
      <c r="M268" s="303">
        <f>K268*12*I240</f>
        <v>179305.02</v>
      </c>
    </row>
    <row r="269" spans="1:13">
      <c r="A269" s="323" t="s">
        <v>322</v>
      </c>
      <c r="B269" s="322"/>
      <c r="C269" s="322"/>
      <c r="D269" s="322"/>
      <c r="E269" s="322"/>
      <c r="F269" s="322"/>
      <c r="G269" s="322"/>
      <c r="H269" s="321"/>
      <c r="I269" s="596" t="s">
        <v>321</v>
      </c>
      <c r="J269" s="597"/>
      <c r="K269" s="629">
        <v>1.23</v>
      </c>
      <c r="L269" s="630"/>
      <c r="M269" s="291">
        <f>K269*12*I240</f>
        <v>37571.58</v>
      </c>
    </row>
    <row r="270" spans="1:13">
      <c r="A270" s="320" t="s">
        <v>320</v>
      </c>
      <c r="B270" s="319"/>
      <c r="C270" s="319"/>
      <c r="D270" s="319"/>
      <c r="E270" s="319"/>
      <c r="F270" s="319"/>
      <c r="G270" s="319"/>
      <c r="H270" s="318"/>
      <c r="I270" s="608" t="s">
        <v>57</v>
      </c>
      <c r="J270" s="609"/>
      <c r="K270" s="625">
        <v>2.9</v>
      </c>
      <c r="L270" s="626"/>
      <c r="M270" s="291">
        <f>K270*12*I240</f>
        <v>88583.4</v>
      </c>
    </row>
    <row r="271" spans="1:13">
      <c r="A271" s="313" t="s">
        <v>319</v>
      </c>
      <c r="B271" s="312"/>
      <c r="C271" s="312"/>
      <c r="D271" s="312"/>
      <c r="E271" s="312"/>
      <c r="F271" s="312"/>
      <c r="G271" s="312"/>
      <c r="H271" s="311"/>
      <c r="I271" s="590" t="s">
        <v>35</v>
      </c>
      <c r="J271" s="591"/>
      <c r="K271" s="625">
        <v>0.33</v>
      </c>
      <c r="L271" s="626"/>
      <c r="M271" s="291">
        <f>K271*12*I240</f>
        <v>10080.18</v>
      </c>
    </row>
    <row r="272" spans="1:13">
      <c r="A272" s="335" t="s">
        <v>318</v>
      </c>
      <c r="B272" s="331"/>
      <c r="C272" s="331"/>
      <c r="D272" s="331"/>
      <c r="E272" s="322"/>
      <c r="F272" s="322"/>
      <c r="G272" s="322"/>
      <c r="H272" s="321"/>
      <c r="I272" s="334"/>
      <c r="J272" s="333"/>
      <c r="K272" s="293"/>
      <c r="L272" s="292"/>
      <c r="M272" s="291"/>
    </row>
    <row r="273" spans="1:13">
      <c r="A273" s="320" t="s">
        <v>317</v>
      </c>
      <c r="B273" s="319"/>
      <c r="C273" s="319"/>
      <c r="D273" s="319"/>
      <c r="E273" s="319"/>
      <c r="F273" s="319"/>
      <c r="G273" s="319"/>
      <c r="H273" s="318"/>
      <c r="I273" s="608" t="s">
        <v>19</v>
      </c>
      <c r="J273" s="609"/>
      <c r="K273" s="625">
        <v>0.1</v>
      </c>
      <c r="L273" s="626"/>
      <c r="M273" s="291">
        <f>K273*12*I240</f>
        <v>3054.6000000000004</v>
      </c>
    </row>
    <row r="274" spans="1:13" ht="15.75" thickBot="1">
      <c r="A274" s="313" t="s">
        <v>316</v>
      </c>
      <c r="B274" s="312"/>
      <c r="C274" s="312"/>
      <c r="D274" s="312"/>
      <c r="E274" s="312"/>
      <c r="F274" s="312"/>
      <c r="G274" s="312"/>
      <c r="H274" s="311"/>
      <c r="I274" s="614" t="s">
        <v>19</v>
      </c>
      <c r="J274" s="615"/>
      <c r="K274" s="650">
        <v>1.31</v>
      </c>
      <c r="L274" s="651"/>
      <c r="M274" s="291">
        <f>K274*12*I240</f>
        <v>40015.26</v>
      </c>
    </row>
    <row r="275" spans="1:13" ht="15.75" thickBot="1">
      <c r="A275" s="654" t="s">
        <v>315</v>
      </c>
      <c r="B275" s="655"/>
      <c r="C275" s="655"/>
      <c r="D275" s="655"/>
      <c r="E275" s="655"/>
      <c r="F275" s="655"/>
      <c r="G275" s="655"/>
      <c r="H275" s="656"/>
      <c r="I275" s="305"/>
      <c r="J275" s="304"/>
      <c r="K275" s="642">
        <f>K276+K277+K279+K280+K281+K282</f>
        <v>1.94</v>
      </c>
      <c r="L275" s="647"/>
      <c r="M275" s="303">
        <f>K275*12*I240</f>
        <v>59259.240000000005</v>
      </c>
    </row>
    <row r="276" spans="1:13">
      <c r="A276" s="332" t="s">
        <v>314</v>
      </c>
      <c r="B276" s="331"/>
      <c r="C276" s="331"/>
      <c r="D276" s="331"/>
      <c r="E276" s="331"/>
      <c r="F276" s="322"/>
      <c r="G276" s="322"/>
      <c r="H276" s="321"/>
      <c r="I276" s="330"/>
      <c r="J276" s="294"/>
      <c r="K276" s="629">
        <v>0.11</v>
      </c>
      <c r="L276" s="630"/>
      <c r="M276" s="291">
        <f>K276*12*I240</f>
        <v>3360.06</v>
      </c>
    </row>
    <row r="277" spans="1:13">
      <c r="A277" s="329" t="s">
        <v>313</v>
      </c>
      <c r="B277" s="328"/>
      <c r="C277" s="328"/>
      <c r="D277" s="328"/>
      <c r="E277" s="328"/>
      <c r="F277" s="312"/>
      <c r="G277" s="312"/>
      <c r="H277" s="311"/>
      <c r="I277" s="598" t="s">
        <v>312</v>
      </c>
      <c r="J277" s="599"/>
      <c r="K277" s="625">
        <v>0.93</v>
      </c>
      <c r="L277" s="626"/>
      <c r="M277" s="291">
        <f>K277*12*I240</f>
        <v>28407.78</v>
      </c>
    </row>
    <row r="278" spans="1:13">
      <c r="A278" s="323" t="s">
        <v>311</v>
      </c>
      <c r="B278" s="322"/>
      <c r="C278" s="322"/>
      <c r="D278" s="322"/>
      <c r="E278" s="322"/>
      <c r="F278" s="322"/>
      <c r="G278" s="322"/>
      <c r="H278" s="321"/>
      <c r="I278" s="596" t="s">
        <v>310</v>
      </c>
      <c r="J278" s="597"/>
      <c r="K278" s="327"/>
      <c r="L278" s="292"/>
      <c r="M278" s="291"/>
    </row>
    <row r="279" spans="1:13">
      <c r="A279" s="320" t="s">
        <v>309</v>
      </c>
      <c r="B279" s="319"/>
      <c r="C279" s="319"/>
      <c r="D279" s="319"/>
      <c r="E279" s="319"/>
      <c r="F279" s="319"/>
      <c r="G279" s="319"/>
      <c r="H279" s="318"/>
      <c r="I279" s="608" t="s">
        <v>308</v>
      </c>
      <c r="J279" s="609"/>
      <c r="K279" s="625">
        <v>0.56999999999999995</v>
      </c>
      <c r="L279" s="626"/>
      <c r="M279" s="291">
        <f>K279*12*I240</f>
        <v>17411.22</v>
      </c>
    </row>
    <row r="280" spans="1:13">
      <c r="A280" s="320" t="s">
        <v>307</v>
      </c>
      <c r="B280" s="319"/>
      <c r="C280" s="319"/>
      <c r="D280" s="319"/>
      <c r="E280" s="319"/>
      <c r="F280" s="319"/>
      <c r="G280" s="319"/>
      <c r="H280" s="318"/>
      <c r="I280" s="608" t="s">
        <v>306</v>
      </c>
      <c r="J280" s="609"/>
      <c r="K280" s="625">
        <v>0.14000000000000001</v>
      </c>
      <c r="L280" s="626"/>
      <c r="M280" s="291">
        <f>K280*12*I240</f>
        <v>4276.4400000000005</v>
      </c>
    </row>
    <row r="281" spans="1:13">
      <c r="A281" s="313" t="s">
        <v>299</v>
      </c>
      <c r="B281" s="312"/>
      <c r="C281" s="312"/>
      <c r="D281" s="312"/>
      <c r="E281" s="312"/>
      <c r="F281" s="312"/>
      <c r="G281" s="312"/>
      <c r="H281" s="311"/>
      <c r="I281" s="608" t="s">
        <v>298</v>
      </c>
      <c r="J281" s="609"/>
      <c r="K281" s="636">
        <v>7.0000000000000007E-2</v>
      </c>
      <c r="L281" s="637"/>
      <c r="M281" s="291">
        <f>K281*12*I240</f>
        <v>2138.2200000000003</v>
      </c>
    </row>
    <row r="282" spans="1:13" ht="15.75" thickBot="1">
      <c r="A282" s="313" t="s">
        <v>305</v>
      </c>
      <c r="B282" s="312"/>
      <c r="C282" s="312"/>
      <c r="D282" s="312"/>
      <c r="E282" s="312"/>
      <c r="F282" s="312"/>
      <c r="G282" s="312"/>
      <c r="H282" s="311"/>
      <c r="I282" s="614" t="s">
        <v>88</v>
      </c>
      <c r="J282" s="615"/>
      <c r="K282" s="638">
        <v>0.12</v>
      </c>
      <c r="L282" s="639"/>
      <c r="M282" s="326">
        <f>K282*12*I240</f>
        <v>3665.52</v>
      </c>
    </row>
    <row r="283" spans="1:13" ht="15.75" thickBot="1">
      <c r="A283" s="654" t="s">
        <v>304</v>
      </c>
      <c r="B283" s="655"/>
      <c r="C283" s="655"/>
      <c r="D283" s="655"/>
      <c r="E283" s="655"/>
      <c r="F283" s="655"/>
      <c r="G283" s="655"/>
      <c r="H283" s="656"/>
      <c r="I283" s="325"/>
      <c r="J283" s="324"/>
      <c r="K283" s="649">
        <f>K284+K285+K286</f>
        <v>1.27</v>
      </c>
      <c r="L283" s="643"/>
      <c r="M283" s="303">
        <f>K283*12*I240</f>
        <v>38793.42</v>
      </c>
    </row>
    <row r="284" spans="1:13">
      <c r="A284" s="323" t="s">
        <v>303</v>
      </c>
      <c r="B284" s="322"/>
      <c r="C284" s="322"/>
      <c r="D284" s="322"/>
      <c r="E284" s="322"/>
      <c r="F284" s="322"/>
      <c r="G284" s="322"/>
      <c r="H284" s="321"/>
      <c r="I284" s="612" t="s">
        <v>302</v>
      </c>
      <c r="J284" s="613"/>
      <c r="K284" s="644">
        <v>0.61</v>
      </c>
      <c r="L284" s="645"/>
      <c r="M284" s="291">
        <f>K284*12*I240</f>
        <v>18633.060000000001</v>
      </c>
    </row>
    <row r="285" spans="1:13">
      <c r="A285" s="320" t="s">
        <v>301</v>
      </c>
      <c r="B285" s="319"/>
      <c r="C285" s="319"/>
      <c r="D285" s="319"/>
      <c r="E285" s="319"/>
      <c r="F285" s="319"/>
      <c r="G285" s="319"/>
      <c r="H285" s="318"/>
      <c r="I285" s="317" t="s">
        <v>300</v>
      </c>
      <c r="J285" s="316"/>
      <c r="K285" s="636">
        <v>0.53</v>
      </c>
      <c r="L285" s="637"/>
      <c r="M285" s="291">
        <f>K285*12*I240</f>
        <v>16189.380000000001</v>
      </c>
    </row>
    <row r="286" spans="1:13" ht="15.75" thickBot="1">
      <c r="A286" s="313" t="s">
        <v>299</v>
      </c>
      <c r="B286" s="312"/>
      <c r="C286" s="312"/>
      <c r="D286" s="312"/>
      <c r="E286" s="312"/>
      <c r="F286" s="312"/>
      <c r="G286" s="312"/>
      <c r="H286" s="311"/>
      <c r="I286" s="614" t="s">
        <v>298</v>
      </c>
      <c r="J286" s="615"/>
      <c r="K286" s="638">
        <v>0.13</v>
      </c>
      <c r="L286" s="639"/>
      <c r="M286" s="291">
        <f>K286*12*I240</f>
        <v>3970.98</v>
      </c>
    </row>
    <row r="287" spans="1:13" ht="15.75" thickBot="1">
      <c r="A287" s="309" t="s">
        <v>297</v>
      </c>
      <c r="B287" s="308"/>
      <c r="C287" s="308"/>
      <c r="D287" s="308"/>
      <c r="E287" s="308"/>
      <c r="F287" s="308"/>
      <c r="G287" s="308"/>
      <c r="H287" s="307"/>
      <c r="I287" s="619" t="s">
        <v>296</v>
      </c>
      <c r="J287" s="620"/>
      <c r="K287" s="640">
        <v>18.89</v>
      </c>
      <c r="L287" s="641"/>
      <c r="M287" s="303">
        <f>K287*12*I240</f>
        <v>577013.94000000006</v>
      </c>
    </row>
    <row r="288" spans="1:13" ht="15.75" thickBot="1">
      <c r="A288" s="603" t="s">
        <v>295</v>
      </c>
      <c r="B288" s="604"/>
      <c r="C288" s="604"/>
      <c r="D288" s="604"/>
      <c r="E288" s="604"/>
      <c r="F288" s="604"/>
      <c r="G288" s="604"/>
      <c r="H288" s="605"/>
      <c r="I288" s="305"/>
      <c r="J288" s="304"/>
      <c r="K288" s="642">
        <v>1.65</v>
      </c>
      <c r="L288" s="643"/>
      <c r="M288" s="303">
        <f>K288*12*I240</f>
        <v>50400.899999999994</v>
      </c>
    </row>
    <row r="289" spans="1:13">
      <c r="A289" s="301" t="s">
        <v>294</v>
      </c>
      <c r="B289" s="300"/>
      <c r="C289" s="300"/>
      <c r="D289" s="300"/>
      <c r="E289" s="300"/>
      <c r="F289" s="300"/>
      <c r="G289" s="300"/>
      <c r="H289" s="298"/>
      <c r="I289" s="621" t="s">
        <v>293</v>
      </c>
      <c r="J289" s="622"/>
      <c r="K289" s="297"/>
      <c r="L289" s="412"/>
      <c r="M289" s="291"/>
    </row>
    <row r="290" spans="1:13">
      <c r="A290" s="301" t="s">
        <v>292</v>
      </c>
      <c r="B290" s="300"/>
      <c r="C290" s="300"/>
      <c r="D290" s="300"/>
      <c r="E290" s="300"/>
      <c r="F290" s="300"/>
      <c r="G290" s="300"/>
      <c r="H290" s="298"/>
      <c r="I290" s="295"/>
      <c r="J290" s="294"/>
      <c r="K290" s="297"/>
      <c r="L290" s="412"/>
      <c r="M290" s="291"/>
    </row>
    <row r="291" spans="1:13" ht="15.75" thickBot="1">
      <c r="A291" s="301" t="s">
        <v>291</v>
      </c>
      <c r="B291" s="300"/>
      <c r="C291" s="300"/>
      <c r="D291" s="300"/>
      <c r="E291" s="300"/>
      <c r="F291" s="300"/>
      <c r="G291" s="300"/>
      <c r="H291" s="298"/>
      <c r="I291" s="310"/>
      <c r="J291" s="294"/>
      <c r="K291" s="297"/>
      <c r="L291" s="412"/>
      <c r="M291" s="291"/>
    </row>
    <row r="292" spans="1:13" ht="15.75" thickBot="1">
      <c r="A292" s="309" t="s">
        <v>290</v>
      </c>
      <c r="B292" s="308"/>
      <c r="C292" s="308"/>
      <c r="D292" s="308"/>
      <c r="E292" s="308"/>
      <c r="F292" s="308"/>
      <c r="G292" s="308"/>
      <c r="H292" s="307"/>
      <c r="I292" s="305"/>
      <c r="J292" s="304"/>
      <c r="K292" s="642">
        <v>7.0000000000000007E-2</v>
      </c>
      <c r="L292" s="643"/>
      <c r="M292" s="303">
        <f>K292*12*I240</f>
        <v>2138.2200000000003</v>
      </c>
    </row>
    <row r="293" spans="1:13">
      <c r="A293" s="301" t="s">
        <v>289</v>
      </c>
      <c r="B293" s="300"/>
      <c r="C293" s="300"/>
      <c r="D293" s="300"/>
      <c r="E293" s="300"/>
      <c r="F293" s="300"/>
      <c r="G293" s="300"/>
      <c r="H293" s="298"/>
      <c r="I293" s="621" t="s">
        <v>19</v>
      </c>
      <c r="J293" s="622"/>
      <c r="K293" s="411"/>
      <c r="L293" s="412"/>
      <c r="M293" s="291"/>
    </row>
    <row r="294" spans="1:13" ht="15.75" thickBot="1">
      <c r="A294" s="301" t="s">
        <v>288</v>
      </c>
      <c r="B294" s="300"/>
      <c r="C294" s="300"/>
      <c r="D294" s="300"/>
      <c r="E294" s="300"/>
      <c r="F294" s="300"/>
      <c r="G294" s="300"/>
      <c r="H294" s="298"/>
      <c r="I294" s="295"/>
      <c r="J294" s="294"/>
      <c r="K294" s="411"/>
      <c r="L294" s="412"/>
      <c r="M294" s="291"/>
    </row>
    <row r="295" spans="1:13" ht="15.75" thickBot="1">
      <c r="A295" s="603" t="s">
        <v>287</v>
      </c>
      <c r="B295" s="604"/>
      <c r="C295" s="604"/>
      <c r="D295" s="604"/>
      <c r="E295" s="604"/>
      <c r="F295" s="604"/>
      <c r="G295" s="604"/>
      <c r="H295" s="605"/>
      <c r="I295" s="305"/>
      <c r="J295" s="304"/>
      <c r="K295" s="642">
        <v>6.19</v>
      </c>
      <c r="L295" s="643"/>
      <c r="M295" s="303">
        <f>K295*12*I240</f>
        <v>189079.74</v>
      </c>
    </row>
    <row r="296" spans="1:13">
      <c r="A296" s="301" t="s">
        <v>286</v>
      </c>
      <c r="B296" s="299"/>
      <c r="C296" s="299"/>
      <c r="D296" s="299"/>
      <c r="E296" s="299"/>
      <c r="F296" s="300"/>
      <c r="G296" s="299"/>
      <c r="H296" s="298"/>
      <c r="I296" s="598" t="s">
        <v>285</v>
      </c>
      <c r="J296" s="599"/>
      <c r="K296" s="297"/>
      <c r="L296" s="412"/>
      <c r="M296" s="291"/>
    </row>
    <row r="297" spans="1:13">
      <c r="A297" s="301" t="s">
        <v>284</v>
      </c>
      <c r="B297" s="299"/>
      <c r="C297" s="299"/>
      <c r="D297" s="299"/>
      <c r="E297" s="299"/>
      <c r="F297" s="300"/>
      <c r="G297" s="299"/>
      <c r="H297" s="298"/>
      <c r="I297" s="598" t="s">
        <v>283</v>
      </c>
      <c r="J297" s="599"/>
      <c r="K297" s="297"/>
      <c r="L297" s="412"/>
      <c r="M297" s="291"/>
    </row>
    <row r="298" spans="1:13">
      <c r="A298" s="301" t="s">
        <v>282</v>
      </c>
      <c r="B298" s="299"/>
      <c r="C298" s="299"/>
      <c r="D298" s="299"/>
      <c r="E298" s="299"/>
      <c r="F298" s="300"/>
      <c r="G298" s="299"/>
      <c r="H298" s="298"/>
      <c r="I298" s="598" t="s">
        <v>281</v>
      </c>
      <c r="J298" s="599"/>
      <c r="K298" s="297"/>
      <c r="L298" s="412"/>
      <c r="M298" s="291"/>
    </row>
    <row r="299" spans="1:13">
      <c r="A299" s="301" t="s">
        <v>280</v>
      </c>
      <c r="B299" s="299"/>
      <c r="C299" s="299"/>
      <c r="D299" s="299"/>
      <c r="E299" s="299"/>
      <c r="F299" s="300"/>
      <c r="G299" s="299"/>
      <c r="H299" s="298"/>
      <c r="I299" s="598" t="s">
        <v>279</v>
      </c>
      <c r="J299" s="599"/>
      <c r="K299" s="297"/>
      <c r="L299" s="412"/>
      <c r="M299" s="291"/>
    </row>
    <row r="300" spans="1:13">
      <c r="A300" s="301" t="s">
        <v>278</v>
      </c>
      <c r="B300" s="299"/>
      <c r="C300" s="299"/>
      <c r="D300" s="299"/>
      <c r="E300" s="299"/>
      <c r="F300" s="300"/>
      <c r="G300" s="299"/>
      <c r="H300" s="298"/>
      <c r="I300" s="598" t="s">
        <v>277</v>
      </c>
      <c r="J300" s="599"/>
      <c r="K300" s="297"/>
      <c r="L300" s="412"/>
      <c r="M300" s="291"/>
    </row>
    <row r="301" spans="1:13">
      <c r="A301" s="301" t="s">
        <v>276</v>
      </c>
      <c r="B301" s="299"/>
      <c r="C301" s="299"/>
      <c r="D301" s="299"/>
      <c r="E301" s="299"/>
      <c r="F301" s="300"/>
      <c r="G301" s="299"/>
      <c r="H301" s="298"/>
      <c r="I301" s="295"/>
      <c r="J301" s="294"/>
      <c r="K301" s="297"/>
      <c r="L301" s="302"/>
      <c r="M301" s="291"/>
    </row>
    <row r="302" spans="1:13">
      <c r="A302" s="301" t="s">
        <v>275</v>
      </c>
      <c r="B302" s="299"/>
      <c r="C302" s="299"/>
      <c r="D302" s="299"/>
      <c r="E302" s="299"/>
      <c r="F302" s="300"/>
      <c r="G302" s="299"/>
      <c r="H302" s="298"/>
      <c r="I302" s="295"/>
      <c r="J302" s="294"/>
      <c r="K302" s="297"/>
      <c r="L302" s="412"/>
      <c r="M302" s="291"/>
    </row>
    <row r="303" spans="1:13">
      <c r="A303" s="301" t="s">
        <v>274</v>
      </c>
      <c r="B303" s="299"/>
      <c r="C303" s="299"/>
      <c r="D303" s="299"/>
      <c r="E303" s="299"/>
      <c r="F303" s="300"/>
      <c r="G303" s="299"/>
      <c r="H303" s="298"/>
      <c r="I303" s="295"/>
      <c r="J303" s="294"/>
      <c r="K303" s="297"/>
      <c r="L303" s="412"/>
      <c r="M303" s="291"/>
    </row>
    <row r="304" spans="1:13">
      <c r="A304" s="301" t="s">
        <v>273</v>
      </c>
      <c r="B304" s="299"/>
      <c r="C304" s="299"/>
      <c r="D304" s="299"/>
      <c r="E304" s="299"/>
      <c r="F304" s="300"/>
      <c r="G304" s="299"/>
      <c r="H304" s="298"/>
      <c r="I304" s="295"/>
      <c r="J304" s="294"/>
      <c r="K304" s="297"/>
      <c r="L304" s="412"/>
      <c r="M304" s="291"/>
    </row>
    <row r="305" spans="1:13">
      <c r="A305" s="301" t="s">
        <v>272</v>
      </c>
      <c r="B305" s="299"/>
      <c r="C305" s="299"/>
      <c r="D305" s="299"/>
      <c r="E305" s="299"/>
      <c r="F305" s="300"/>
      <c r="G305" s="299"/>
      <c r="H305" s="298"/>
      <c r="I305" s="295"/>
      <c r="J305" s="294"/>
      <c r="K305" s="297"/>
      <c r="L305" s="412"/>
      <c r="M305" s="291"/>
    </row>
    <row r="306" spans="1:13" ht="15.75" thickBot="1">
      <c r="A306" s="616" t="s">
        <v>271</v>
      </c>
      <c r="B306" s="617"/>
      <c r="C306" s="617"/>
      <c r="D306" s="617"/>
      <c r="E306" s="617"/>
      <c r="F306" s="617"/>
      <c r="G306" s="617"/>
      <c r="H306" s="618"/>
      <c r="I306" s="295"/>
      <c r="J306" s="294"/>
      <c r="K306" s="293"/>
      <c r="L306" s="292"/>
      <c r="M306" s="291"/>
    </row>
    <row r="307" spans="1:13">
      <c r="A307" s="290" t="s">
        <v>270</v>
      </c>
      <c r="B307" s="289"/>
      <c r="C307" s="289"/>
      <c r="D307" s="289"/>
      <c r="E307" s="289"/>
      <c r="F307" s="289"/>
      <c r="G307" s="289"/>
      <c r="H307" s="289"/>
      <c r="I307" s="621" t="s">
        <v>55</v>
      </c>
      <c r="J307" s="622"/>
      <c r="K307" s="288"/>
      <c r="L307" s="287"/>
      <c r="M307" s="286"/>
    </row>
    <row r="308" spans="1:13" ht="15.75" thickBot="1">
      <c r="A308" s="285" t="s">
        <v>269</v>
      </c>
      <c r="B308" s="284"/>
      <c r="C308" s="284"/>
      <c r="D308" s="284"/>
      <c r="E308" s="284"/>
      <c r="F308" s="284"/>
      <c r="G308" s="284"/>
      <c r="H308" s="284"/>
      <c r="I308" s="283"/>
      <c r="J308" s="282"/>
      <c r="K308" s="281"/>
      <c r="L308" s="280"/>
      <c r="M308" s="279"/>
    </row>
    <row r="309" spans="1:13" ht="15.75" thickBot="1">
      <c r="A309" s="603" t="s">
        <v>355</v>
      </c>
      <c r="B309" s="604"/>
      <c r="C309" s="604"/>
      <c r="D309" s="604"/>
      <c r="E309" s="604"/>
      <c r="F309" s="604"/>
      <c r="G309" s="604"/>
      <c r="H309" s="657"/>
      <c r="I309" s="658" t="s">
        <v>32</v>
      </c>
      <c r="J309" s="659"/>
      <c r="K309" s="660">
        <v>1.52</v>
      </c>
      <c r="L309" s="661"/>
      <c r="M309" s="276">
        <f>K309*12*I240</f>
        <v>46429.920000000006</v>
      </c>
    </row>
    <row r="310" spans="1:13" ht="15.75" thickBot="1">
      <c r="A310" s="409" t="s">
        <v>354</v>
      </c>
      <c r="B310" s="410"/>
      <c r="C310" s="410"/>
      <c r="D310" s="410"/>
      <c r="E310" s="410"/>
      <c r="F310" s="410"/>
      <c r="G310" s="410"/>
      <c r="H310" s="410"/>
      <c r="I310" s="413"/>
      <c r="J310" s="383"/>
      <c r="K310" s="660">
        <v>0.53</v>
      </c>
      <c r="L310" s="661"/>
      <c r="M310" s="276">
        <f>K310*12*I240</f>
        <v>16189.380000000001</v>
      </c>
    </row>
    <row r="311" spans="1:13" ht="15.75" thickBot="1">
      <c r="A311" s="652" t="s">
        <v>268</v>
      </c>
      <c r="B311" s="653"/>
      <c r="C311" s="653"/>
      <c r="D311" s="653"/>
      <c r="E311" s="653"/>
      <c r="F311" s="653"/>
      <c r="G311" s="653"/>
      <c r="H311" s="653"/>
      <c r="I311" s="278"/>
      <c r="J311" s="277"/>
      <c r="K311" s="610">
        <f>K241+K251+K266+K295+K309+K310</f>
        <v>49.660000000000004</v>
      </c>
      <c r="L311" s="611"/>
      <c r="M311" s="276">
        <f>M241+M251+M266+M295+M309+M310</f>
        <v>1516914.3599999999</v>
      </c>
    </row>
    <row r="313" spans="1:13" ht="15.75">
      <c r="A313" s="601" t="s">
        <v>0</v>
      </c>
      <c r="B313" s="601"/>
      <c r="C313" s="601"/>
      <c r="D313" s="601"/>
      <c r="E313" s="601"/>
      <c r="F313" s="601"/>
      <c r="G313" s="601"/>
      <c r="H313" s="601"/>
      <c r="I313" s="601"/>
      <c r="J313" s="601"/>
      <c r="K313" s="601"/>
      <c r="L313" s="601"/>
      <c r="M313" s="327"/>
    </row>
    <row r="314" spans="1:13" ht="15.75">
      <c r="A314" s="600" t="s">
        <v>353</v>
      </c>
      <c r="B314" s="600"/>
      <c r="C314" s="600"/>
      <c r="D314" s="600"/>
      <c r="E314" s="600"/>
      <c r="F314" s="600"/>
      <c r="G314" s="600"/>
      <c r="H314" s="600"/>
      <c r="I314" s="600"/>
      <c r="J314" s="600"/>
      <c r="K314" s="600"/>
      <c r="L314" s="600"/>
      <c r="M314" s="327"/>
    </row>
    <row r="315" spans="1:13" ht="15.75">
      <c r="A315" s="370"/>
      <c r="B315" s="370"/>
      <c r="C315" s="370"/>
      <c r="D315" s="370"/>
      <c r="E315" s="370"/>
      <c r="F315" s="370" t="s">
        <v>416</v>
      </c>
      <c r="G315" s="370"/>
      <c r="H315" s="370"/>
      <c r="I315" s="370"/>
      <c r="J315" s="370"/>
      <c r="K315" s="370"/>
      <c r="L315" s="370"/>
      <c r="M315" s="327"/>
    </row>
    <row r="316" spans="1:13">
      <c r="A316" s="329"/>
      <c r="B316" s="328"/>
      <c r="C316" s="602" t="s">
        <v>351</v>
      </c>
      <c r="D316" s="602"/>
      <c r="E316" s="602"/>
      <c r="F316" s="328"/>
      <c r="G316" s="328"/>
      <c r="H316" s="368"/>
      <c r="I316" s="590" t="s">
        <v>3</v>
      </c>
      <c r="J316" s="591"/>
      <c r="K316" s="592" t="s">
        <v>4</v>
      </c>
      <c r="L316" s="593"/>
      <c r="M316" s="382"/>
    </row>
    <row r="317" spans="1:13">
      <c r="A317" s="381"/>
      <c r="B317" s="355"/>
      <c r="C317" s="355"/>
      <c r="D317" s="355"/>
      <c r="E317" s="355"/>
      <c r="F317" s="355"/>
      <c r="G317" s="355"/>
      <c r="H317" s="356"/>
      <c r="I317" s="295"/>
      <c r="J317" s="294"/>
      <c r="K317" s="594" t="s">
        <v>5</v>
      </c>
      <c r="L317" s="595"/>
      <c r="M317" s="380" t="s">
        <v>6</v>
      </c>
    </row>
    <row r="318" spans="1:13">
      <c r="A318" s="381"/>
      <c r="B318" s="355"/>
      <c r="C318" s="355"/>
      <c r="D318" s="355"/>
      <c r="E318" s="355"/>
      <c r="F318" s="355"/>
      <c r="G318" s="355"/>
      <c r="H318" s="356"/>
      <c r="I318" s="598" t="s">
        <v>7</v>
      </c>
      <c r="J318" s="599"/>
      <c r="K318" s="623" t="s">
        <v>8</v>
      </c>
      <c r="L318" s="624"/>
      <c r="M318" s="380" t="s">
        <v>9</v>
      </c>
    </row>
    <row r="319" spans="1:13" ht="16.5" thickBot="1">
      <c r="A319" s="379"/>
      <c r="B319" s="351"/>
      <c r="C319" s="351"/>
      <c r="D319" s="351"/>
      <c r="E319" s="351"/>
      <c r="F319" s="351"/>
      <c r="G319" s="351"/>
      <c r="H319" s="350"/>
      <c r="I319" s="631">
        <v>1488.7</v>
      </c>
      <c r="J319" s="632"/>
      <c r="K319" s="633"/>
      <c r="L319" s="634"/>
      <c r="M319" s="378"/>
    </row>
    <row r="320" spans="1:13">
      <c r="A320" s="367" t="s">
        <v>350</v>
      </c>
      <c r="B320" s="344"/>
      <c r="C320" s="344"/>
      <c r="D320" s="344"/>
      <c r="E320" s="344"/>
      <c r="F320" s="344"/>
      <c r="G320" s="344"/>
      <c r="H320" s="377"/>
      <c r="I320" s="341"/>
      <c r="J320" s="340"/>
      <c r="K320" s="635">
        <f>K323+K326</f>
        <v>6.4499999999999993</v>
      </c>
      <c r="L320" s="628"/>
      <c r="M320" s="286">
        <f>K320*12*I319</f>
        <v>115225.37999999999</v>
      </c>
    </row>
    <row r="321" spans="1:13">
      <c r="A321" s="376" t="s">
        <v>349</v>
      </c>
      <c r="B321" s="375"/>
      <c r="C321" s="375"/>
      <c r="D321" s="375"/>
      <c r="E321" s="375"/>
      <c r="F321" s="375"/>
      <c r="G321" s="375"/>
      <c r="H321" s="374"/>
      <c r="I321" s="295"/>
      <c r="J321" s="294"/>
      <c r="K321" s="293"/>
      <c r="L321" s="292"/>
      <c r="M321" s="373"/>
    </row>
    <row r="322" spans="1:13" ht="15.75" thickBot="1">
      <c r="A322" s="363" t="s">
        <v>348</v>
      </c>
      <c r="B322" s="372"/>
      <c r="C322" s="372"/>
      <c r="D322" s="372"/>
      <c r="E322" s="372"/>
      <c r="F322" s="372"/>
      <c r="G322" s="372"/>
      <c r="H322" s="371"/>
      <c r="I322" s="336"/>
      <c r="J322" s="282"/>
      <c r="K322" s="281"/>
      <c r="L322" s="280"/>
      <c r="M322" s="279"/>
    </row>
    <row r="323" spans="1:13">
      <c r="A323" s="323" t="s">
        <v>347</v>
      </c>
      <c r="B323" s="331"/>
      <c r="C323" s="331"/>
      <c r="D323" s="331"/>
      <c r="E323" s="331"/>
      <c r="F323" s="331"/>
      <c r="G323" s="331"/>
      <c r="H323" s="357"/>
      <c r="I323" s="596" t="s">
        <v>19</v>
      </c>
      <c r="J323" s="597"/>
      <c r="K323" s="629">
        <v>3.86</v>
      </c>
      <c r="L323" s="630"/>
      <c r="M323" s="291">
        <f>K323*12*I319</f>
        <v>68956.584000000003</v>
      </c>
    </row>
    <row r="324" spans="1:13">
      <c r="A324" s="301" t="s">
        <v>338</v>
      </c>
      <c r="B324" s="355"/>
      <c r="C324" s="355"/>
      <c r="D324" s="355"/>
      <c r="E324" s="355"/>
      <c r="F324" s="355"/>
      <c r="G324" s="355"/>
      <c r="H324" s="356"/>
      <c r="I324" s="598" t="s">
        <v>328</v>
      </c>
      <c r="J324" s="599"/>
      <c r="K324" s="327"/>
      <c r="L324" s="292"/>
      <c r="M324" s="291"/>
    </row>
    <row r="325" spans="1:13">
      <c r="A325" s="323" t="s">
        <v>337</v>
      </c>
      <c r="B325" s="331"/>
      <c r="C325" s="331"/>
      <c r="D325" s="331"/>
      <c r="E325" s="331"/>
      <c r="F325" s="331"/>
      <c r="G325" s="331"/>
      <c r="H325" s="357"/>
      <c r="I325" s="596"/>
      <c r="J325" s="597"/>
      <c r="K325" s="327"/>
      <c r="L325" s="292"/>
      <c r="M325" s="291"/>
    </row>
    <row r="326" spans="1:13">
      <c r="A326" s="323" t="s">
        <v>346</v>
      </c>
      <c r="B326" s="331"/>
      <c r="C326" s="331"/>
      <c r="D326" s="331"/>
      <c r="E326" s="331"/>
      <c r="F326" s="331"/>
      <c r="G326" s="331"/>
      <c r="H326" s="357"/>
      <c r="I326" s="608" t="s">
        <v>35</v>
      </c>
      <c r="J326" s="609"/>
      <c r="K326" s="625">
        <v>2.59</v>
      </c>
      <c r="L326" s="626"/>
      <c r="M326" s="291">
        <f>K326*12*I319</f>
        <v>46268.796000000002</v>
      </c>
    </row>
    <row r="327" spans="1:13" ht="15.75">
      <c r="A327" s="320" t="s">
        <v>345</v>
      </c>
      <c r="B327" s="354"/>
      <c r="C327" s="354"/>
      <c r="D327" s="354"/>
      <c r="E327" s="354"/>
      <c r="F327" s="354"/>
      <c r="G327" s="354"/>
      <c r="H327" s="353"/>
      <c r="I327" s="598" t="s">
        <v>328</v>
      </c>
      <c r="J327" s="599"/>
      <c r="K327" s="370"/>
      <c r="L327" s="369"/>
      <c r="M327" s="291"/>
    </row>
    <row r="328" spans="1:13">
      <c r="A328" s="313" t="s">
        <v>344</v>
      </c>
      <c r="B328" s="328"/>
      <c r="C328" s="328"/>
      <c r="D328" s="328"/>
      <c r="E328" s="328"/>
      <c r="F328" s="328"/>
      <c r="G328" s="328"/>
      <c r="H328" s="368"/>
      <c r="I328" s="598"/>
      <c r="J328" s="599"/>
      <c r="K328" s="352"/>
      <c r="L328" s="292"/>
      <c r="M328" s="291"/>
    </row>
    <row r="329" spans="1:13" ht="15.75" thickBot="1">
      <c r="A329" s="323" t="s">
        <v>343</v>
      </c>
      <c r="B329" s="322"/>
      <c r="C329" s="322"/>
      <c r="D329" s="322"/>
      <c r="E329" s="322"/>
      <c r="F329" s="322"/>
      <c r="G329" s="322"/>
      <c r="H329" s="321"/>
      <c r="I329" s="334"/>
      <c r="J329" s="333"/>
      <c r="K329" s="636"/>
      <c r="L329" s="637"/>
      <c r="M329" s="291"/>
    </row>
    <row r="330" spans="1:13">
      <c r="A330" s="367" t="s">
        <v>342</v>
      </c>
      <c r="B330" s="366"/>
      <c r="C330" s="366"/>
      <c r="D330" s="366"/>
      <c r="E330" s="366"/>
      <c r="F330" s="366"/>
      <c r="G330" s="366"/>
      <c r="H330" s="365"/>
      <c r="I330" s="341"/>
      <c r="J330" s="364"/>
      <c r="K330" s="627">
        <f>K332+K337+K340</f>
        <v>5.28</v>
      </c>
      <c r="L330" s="628"/>
      <c r="M330" s="286">
        <f>K330*12*I319</f>
        <v>94324.032000000007</v>
      </c>
    </row>
    <row r="331" spans="1:13" ht="15.75" thickBot="1">
      <c r="A331" s="363" t="s">
        <v>341</v>
      </c>
      <c r="B331" s="362"/>
      <c r="C331" s="362"/>
      <c r="D331" s="362"/>
      <c r="E331" s="362"/>
      <c r="F331" s="362"/>
      <c r="G331" s="362"/>
      <c r="H331" s="361"/>
      <c r="I331" s="336"/>
      <c r="J331" s="360"/>
      <c r="K331" s="281"/>
      <c r="L331" s="280"/>
      <c r="M331" s="279"/>
    </row>
    <row r="332" spans="1:13">
      <c r="A332" s="301" t="s">
        <v>340</v>
      </c>
      <c r="B332" s="300"/>
      <c r="C332" s="300"/>
      <c r="D332" s="300"/>
      <c r="E332" s="300"/>
      <c r="F332" s="300"/>
      <c r="G332" s="300"/>
      <c r="H332" s="298"/>
      <c r="I332" s="598" t="s">
        <v>19</v>
      </c>
      <c r="J332" s="599"/>
      <c r="K332" s="629">
        <v>2.64</v>
      </c>
      <c r="L332" s="630"/>
      <c r="M332" s="291">
        <f>K332*12*I319</f>
        <v>47162.016000000003</v>
      </c>
    </row>
    <row r="333" spans="1:13">
      <c r="A333" s="323" t="s">
        <v>339</v>
      </c>
      <c r="B333" s="322"/>
      <c r="C333" s="322"/>
      <c r="D333" s="322"/>
      <c r="E333" s="322"/>
      <c r="F333" s="322"/>
      <c r="G333" s="322"/>
      <c r="H333" s="321"/>
      <c r="I333" s="407"/>
      <c r="J333" s="408"/>
      <c r="K333" s="327"/>
      <c r="L333" s="292"/>
      <c r="M333" s="291"/>
    </row>
    <row r="334" spans="1:13">
      <c r="A334" s="301" t="s">
        <v>338</v>
      </c>
      <c r="B334" s="355"/>
      <c r="C334" s="355"/>
      <c r="D334" s="355"/>
      <c r="E334" s="355"/>
      <c r="F334" s="355"/>
      <c r="G334" s="355"/>
      <c r="H334" s="356"/>
      <c r="I334" s="598" t="s">
        <v>328</v>
      </c>
      <c r="J334" s="599"/>
      <c r="K334" s="327"/>
      <c r="L334" s="292"/>
      <c r="M334" s="291"/>
    </row>
    <row r="335" spans="1:13">
      <c r="A335" s="323" t="s">
        <v>337</v>
      </c>
      <c r="B335" s="331"/>
      <c r="C335" s="331"/>
      <c r="D335" s="331"/>
      <c r="E335" s="331"/>
      <c r="F335" s="331"/>
      <c r="G335" s="331"/>
      <c r="H335" s="357"/>
      <c r="I335" s="596"/>
      <c r="J335" s="597"/>
      <c r="K335" s="327"/>
      <c r="L335" s="292"/>
      <c r="M335" s="291"/>
    </row>
    <row r="336" spans="1:13">
      <c r="A336" s="320" t="s">
        <v>336</v>
      </c>
      <c r="B336" s="354"/>
      <c r="C336" s="353"/>
      <c r="D336" s="355"/>
      <c r="E336" s="355"/>
      <c r="F336" s="355"/>
      <c r="G336" s="355"/>
      <c r="H336" s="356"/>
      <c r="I336" s="598" t="s">
        <v>328</v>
      </c>
      <c r="J336" s="599"/>
      <c r="K336" s="327"/>
      <c r="L336" s="292"/>
      <c r="M336" s="291"/>
    </row>
    <row r="337" spans="1:13">
      <c r="A337" s="301" t="s">
        <v>335</v>
      </c>
      <c r="B337" s="355"/>
      <c r="C337" s="355"/>
      <c r="D337" s="354"/>
      <c r="E337" s="354"/>
      <c r="F337" s="354"/>
      <c r="G337" s="354"/>
      <c r="H337" s="353"/>
      <c r="I337" s="608" t="s">
        <v>35</v>
      </c>
      <c r="J337" s="609"/>
      <c r="K337" s="625">
        <v>1.17</v>
      </c>
      <c r="L337" s="626"/>
      <c r="M337" s="291">
        <f>K337*12*I319</f>
        <v>20901.347999999998</v>
      </c>
    </row>
    <row r="338" spans="1:13">
      <c r="A338" s="313" t="s">
        <v>334</v>
      </c>
      <c r="B338" s="312"/>
      <c r="C338" s="312"/>
      <c r="D338" s="312"/>
      <c r="E338" s="312"/>
      <c r="F338" s="312"/>
      <c r="G338" s="312"/>
      <c r="H338" s="311"/>
      <c r="I338" s="590" t="s">
        <v>333</v>
      </c>
      <c r="J338" s="591"/>
      <c r="K338" s="327"/>
      <c r="L338" s="292"/>
      <c r="M338" s="291"/>
    </row>
    <row r="339" spans="1:13">
      <c r="A339" s="323"/>
      <c r="B339" s="322"/>
      <c r="C339" s="322"/>
      <c r="D339" s="322"/>
      <c r="E339" s="322"/>
      <c r="F339" s="322"/>
      <c r="G339" s="322"/>
      <c r="H339" s="321"/>
      <c r="I339" s="334" t="s">
        <v>332</v>
      </c>
      <c r="J339" s="333"/>
      <c r="K339" s="352"/>
      <c r="L339" s="292"/>
      <c r="M339" s="291"/>
    </row>
    <row r="340" spans="1:13">
      <c r="A340" s="313" t="s">
        <v>331</v>
      </c>
      <c r="B340" s="312"/>
      <c r="C340" s="312"/>
      <c r="D340" s="312"/>
      <c r="E340" s="312"/>
      <c r="F340" s="312"/>
      <c r="G340" s="312"/>
      <c r="H340" s="311"/>
      <c r="I340" s="590" t="s">
        <v>35</v>
      </c>
      <c r="J340" s="591"/>
      <c r="K340" s="625">
        <v>1.47</v>
      </c>
      <c r="L340" s="626"/>
      <c r="M340" s="291">
        <f>K340*12*I319</f>
        <v>26260.668000000001</v>
      </c>
    </row>
    <row r="341" spans="1:13">
      <c r="A341" s="323" t="s">
        <v>330</v>
      </c>
      <c r="B341" s="322"/>
      <c r="C341" s="322"/>
      <c r="D341" s="322"/>
      <c r="E341" s="322"/>
      <c r="F341" s="322"/>
      <c r="G341" s="322"/>
      <c r="H341" s="321"/>
      <c r="I341" s="334"/>
      <c r="J341" s="333"/>
      <c r="K341" s="327"/>
      <c r="L341" s="292"/>
      <c r="M341" s="291"/>
    </row>
    <row r="342" spans="1:13">
      <c r="A342" s="313" t="s">
        <v>329</v>
      </c>
      <c r="B342" s="312"/>
      <c r="C342" s="312"/>
      <c r="D342" s="312"/>
      <c r="E342" s="312"/>
      <c r="F342" s="312"/>
      <c r="G342" s="312"/>
      <c r="H342" s="311"/>
      <c r="I342" s="598" t="s">
        <v>328</v>
      </c>
      <c r="J342" s="599"/>
      <c r="K342" s="327"/>
      <c r="L342" s="292"/>
      <c r="M342" s="291"/>
    </row>
    <row r="343" spans="1:13">
      <c r="A343" s="313" t="s">
        <v>327</v>
      </c>
      <c r="B343" s="312"/>
      <c r="C343" s="312"/>
      <c r="D343" s="312"/>
      <c r="E343" s="312"/>
      <c r="F343" s="312"/>
      <c r="G343" s="312"/>
      <c r="H343" s="311"/>
      <c r="I343" s="590" t="s">
        <v>326</v>
      </c>
      <c r="J343" s="591"/>
      <c r="K343" s="351"/>
      <c r="L343" s="350"/>
      <c r="M343" s="349"/>
    </row>
    <row r="344" spans="1:13" ht="15.75" thickBot="1">
      <c r="A344" s="323"/>
      <c r="B344" s="322"/>
      <c r="C344" s="322"/>
      <c r="D344" s="322"/>
      <c r="E344" s="322"/>
      <c r="F344" s="322"/>
      <c r="G344" s="322"/>
      <c r="H344" s="321"/>
      <c r="I344" s="606" t="s">
        <v>325</v>
      </c>
      <c r="J344" s="607"/>
      <c r="K344" s="348"/>
      <c r="L344" s="347"/>
      <c r="M344" s="346"/>
    </row>
    <row r="345" spans="1:13">
      <c r="A345" s="345" t="s">
        <v>324</v>
      </c>
      <c r="B345" s="344"/>
      <c r="C345" s="344"/>
      <c r="D345" s="344"/>
      <c r="E345" s="344"/>
      <c r="F345" s="344"/>
      <c r="G345" s="343"/>
      <c r="H345" s="342"/>
      <c r="I345" s="341"/>
      <c r="J345" s="340"/>
      <c r="K345" s="648">
        <f>K347+K354+K362+K366+K367+K371</f>
        <v>31.599999999999994</v>
      </c>
      <c r="L345" s="628"/>
      <c r="M345" s="286">
        <f>M347+M354+M362+M366+M367+M371</f>
        <v>564515.04</v>
      </c>
    </row>
    <row r="346" spans="1:13" ht="15.75" thickBot="1">
      <c r="A346" s="339"/>
      <c r="B346" s="338"/>
      <c r="C346" s="338"/>
      <c r="D346" s="338"/>
      <c r="E346" s="338"/>
      <c r="F346" s="338"/>
      <c r="G346" s="338"/>
      <c r="H346" s="337"/>
      <c r="I346" s="336"/>
      <c r="J346" s="282"/>
      <c r="K346" s="281"/>
      <c r="L346" s="280"/>
      <c r="M346" s="279"/>
    </row>
    <row r="347" spans="1:13" ht="15.75" thickBot="1">
      <c r="A347" s="603" t="s">
        <v>323</v>
      </c>
      <c r="B347" s="604"/>
      <c r="C347" s="604"/>
      <c r="D347" s="604"/>
      <c r="E347" s="604"/>
      <c r="F347" s="604"/>
      <c r="G347" s="604"/>
      <c r="H347" s="605"/>
      <c r="I347" s="305"/>
      <c r="J347" s="304"/>
      <c r="K347" s="646">
        <f>K348+K349+K350+K352+K353</f>
        <v>6.6999999999999993</v>
      </c>
      <c r="L347" s="647"/>
      <c r="M347" s="303">
        <f>K347*12*I319</f>
        <v>119691.48</v>
      </c>
    </row>
    <row r="348" spans="1:13">
      <c r="A348" s="323" t="s">
        <v>322</v>
      </c>
      <c r="B348" s="322"/>
      <c r="C348" s="322"/>
      <c r="D348" s="322"/>
      <c r="E348" s="322"/>
      <c r="F348" s="322"/>
      <c r="G348" s="322"/>
      <c r="H348" s="321"/>
      <c r="I348" s="596" t="s">
        <v>321</v>
      </c>
      <c r="J348" s="597"/>
      <c r="K348" s="629">
        <v>1.23</v>
      </c>
      <c r="L348" s="630"/>
      <c r="M348" s="291">
        <f>K348*12*I319</f>
        <v>21973.212</v>
      </c>
    </row>
    <row r="349" spans="1:13">
      <c r="A349" s="320" t="s">
        <v>320</v>
      </c>
      <c r="B349" s="319"/>
      <c r="C349" s="319"/>
      <c r="D349" s="319"/>
      <c r="E349" s="319"/>
      <c r="F349" s="319"/>
      <c r="G349" s="319"/>
      <c r="H349" s="318"/>
      <c r="I349" s="608" t="s">
        <v>57</v>
      </c>
      <c r="J349" s="609"/>
      <c r="K349" s="625">
        <v>2.9</v>
      </c>
      <c r="L349" s="626"/>
      <c r="M349" s="291">
        <f>K349*12*I319</f>
        <v>51806.759999999995</v>
      </c>
    </row>
    <row r="350" spans="1:13">
      <c r="A350" s="313" t="s">
        <v>319</v>
      </c>
      <c r="B350" s="312"/>
      <c r="C350" s="312"/>
      <c r="D350" s="312"/>
      <c r="E350" s="312"/>
      <c r="F350" s="312"/>
      <c r="G350" s="312"/>
      <c r="H350" s="311"/>
      <c r="I350" s="590" t="s">
        <v>35</v>
      </c>
      <c r="J350" s="591"/>
      <c r="K350" s="625">
        <v>0.33</v>
      </c>
      <c r="L350" s="626"/>
      <c r="M350" s="291">
        <f>K350*12*I319</f>
        <v>5895.2520000000004</v>
      </c>
    </row>
    <row r="351" spans="1:13">
      <c r="A351" s="335" t="s">
        <v>318</v>
      </c>
      <c r="B351" s="331"/>
      <c r="C351" s="331"/>
      <c r="D351" s="331"/>
      <c r="E351" s="322"/>
      <c r="F351" s="322"/>
      <c r="G351" s="322"/>
      <c r="H351" s="321"/>
      <c r="I351" s="334"/>
      <c r="J351" s="333"/>
      <c r="K351" s="293"/>
      <c r="L351" s="292"/>
      <c r="M351" s="291"/>
    </row>
    <row r="352" spans="1:13">
      <c r="A352" s="320" t="s">
        <v>317</v>
      </c>
      <c r="B352" s="319"/>
      <c r="C352" s="319"/>
      <c r="D352" s="319"/>
      <c r="E352" s="319"/>
      <c r="F352" s="319"/>
      <c r="G352" s="319"/>
      <c r="H352" s="318"/>
      <c r="I352" s="608" t="s">
        <v>19</v>
      </c>
      <c r="J352" s="609"/>
      <c r="K352" s="625">
        <v>0.1</v>
      </c>
      <c r="L352" s="626"/>
      <c r="M352" s="291">
        <f>K352*12*I319</f>
        <v>1786.4400000000003</v>
      </c>
    </row>
    <row r="353" spans="1:13" ht="15.75" thickBot="1">
      <c r="A353" s="313" t="s">
        <v>316</v>
      </c>
      <c r="B353" s="312"/>
      <c r="C353" s="312"/>
      <c r="D353" s="312"/>
      <c r="E353" s="312"/>
      <c r="F353" s="312"/>
      <c r="G353" s="312"/>
      <c r="H353" s="311"/>
      <c r="I353" s="614" t="s">
        <v>19</v>
      </c>
      <c r="J353" s="615"/>
      <c r="K353" s="650">
        <v>2.14</v>
      </c>
      <c r="L353" s="651"/>
      <c r="M353" s="291">
        <f>K353*12*I319</f>
        <v>38229.815999999999</v>
      </c>
    </row>
    <row r="354" spans="1:13" ht="15.75" thickBot="1">
      <c r="A354" s="654" t="s">
        <v>315</v>
      </c>
      <c r="B354" s="655"/>
      <c r="C354" s="655"/>
      <c r="D354" s="655"/>
      <c r="E354" s="655"/>
      <c r="F354" s="655"/>
      <c r="G354" s="655"/>
      <c r="H354" s="656"/>
      <c r="I354" s="305"/>
      <c r="J354" s="304"/>
      <c r="K354" s="642">
        <f>K355+K356+K358+K359+K360+K361</f>
        <v>1.94</v>
      </c>
      <c r="L354" s="647"/>
      <c r="M354" s="303">
        <f>K354*12*I319</f>
        <v>34656.936000000002</v>
      </c>
    </row>
    <row r="355" spans="1:13">
      <c r="A355" s="332" t="s">
        <v>314</v>
      </c>
      <c r="B355" s="331"/>
      <c r="C355" s="331"/>
      <c r="D355" s="331"/>
      <c r="E355" s="331"/>
      <c r="F355" s="322"/>
      <c r="G355" s="322"/>
      <c r="H355" s="321"/>
      <c r="I355" s="330"/>
      <c r="J355" s="294"/>
      <c r="K355" s="629">
        <v>0.11</v>
      </c>
      <c r="L355" s="630"/>
      <c r="M355" s="291">
        <f>K355*12*I319</f>
        <v>1965.0840000000001</v>
      </c>
    </row>
    <row r="356" spans="1:13">
      <c r="A356" s="329" t="s">
        <v>313</v>
      </c>
      <c r="B356" s="328"/>
      <c r="C356" s="328"/>
      <c r="D356" s="328"/>
      <c r="E356" s="328"/>
      <c r="F356" s="312"/>
      <c r="G356" s="312"/>
      <c r="H356" s="311"/>
      <c r="I356" s="598" t="s">
        <v>312</v>
      </c>
      <c r="J356" s="599"/>
      <c r="K356" s="625">
        <v>0.93</v>
      </c>
      <c r="L356" s="626"/>
      <c r="M356" s="291">
        <f>K356*12*I319</f>
        <v>16613.892</v>
      </c>
    </row>
    <row r="357" spans="1:13">
      <c r="A357" s="323" t="s">
        <v>311</v>
      </c>
      <c r="B357" s="322"/>
      <c r="C357" s="322"/>
      <c r="D357" s="322"/>
      <c r="E357" s="322"/>
      <c r="F357" s="322"/>
      <c r="G357" s="322"/>
      <c r="H357" s="321"/>
      <c r="I357" s="596" t="s">
        <v>310</v>
      </c>
      <c r="J357" s="597"/>
      <c r="K357" s="327"/>
      <c r="L357" s="292"/>
      <c r="M357" s="291"/>
    </row>
    <row r="358" spans="1:13">
      <c r="A358" s="320" t="s">
        <v>309</v>
      </c>
      <c r="B358" s="319"/>
      <c r="C358" s="319"/>
      <c r="D358" s="319"/>
      <c r="E358" s="319"/>
      <c r="F358" s="319"/>
      <c r="G358" s="319"/>
      <c r="H358" s="318"/>
      <c r="I358" s="608" t="s">
        <v>308</v>
      </c>
      <c r="J358" s="609"/>
      <c r="K358" s="625">
        <v>0.56999999999999995</v>
      </c>
      <c r="L358" s="626"/>
      <c r="M358" s="291">
        <f>K358*12*I319</f>
        <v>10182.708000000001</v>
      </c>
    </row>
    <row r="359" spans="1:13">
      <c r="A359" s="320" t="s">
        <v>307</v>
      </c>
      <c r="B359" s="319"/>
      <c r="C359" s="319"/>
      <c r="D359" s="319"/>
      <c r="E359" s="319"/>
      <c r="F359" s="319"/>
      <c r="G359" s="319"/>
      <c r="H359" s="318"/>
      <c r="I359" s="608" t="s">
        <v>306</v>
      </c>
      <c r="J359" s="609"/>
      <c r="K359" s="625">
        <v>0.14000000000000001</v>
      </c>
      <c r="L359" s="626"/>
      <c r="M359" s="291">
        <f>K359*12*I319</f>
        <v>2501.0160000000005</v>
      </c>
    </row>
    <row r="360" spans="1:13">
      <c r="A360" s="313" t="s">
        <v>299</v>
      </c>
      <c r="B360" s="312"/>
      <c r="C360" s="312"/>
      <c r="D360" s="312"/>
      <c r="E360" s="312"/>
      <c r="F360" s="312"/>
      <c r="G360" s="312"/>
      <c r="H360" s="311"/>
      <c r="I360" s="608" t="s">
        <v>298</v>
      </c>
      <c r="J360" s="609"/>
      <c r="K360" s="636">
        <v>7.0000000000000007E-2</v>
      </c>
      <c r="L360" s="637"/>
      <c r="M360" s="291">
        <f>K360*12*I319</f>
        <v>1250.5080000000003</v>
      </c>
    </row>
    <row r="361" spans="1:13" ht="15.75" thickBot="1">
      <c r="A361" s="313" t="s">
        <v>305</v>
      </c>
      <c r="B361" s="312"/>
      <c r="C361" s="312"/>
      <c r="D361" s="312"/>
      <c r="E361" s="312"/>
      <c r="F361" s="312"/>
      <c r="G361" s="312"/>
      <c r="H361" s="311"/>
      <c r="I361" s="614" t="s">
        <v>88</v>
      </c>
      <c r="J361" s="615"/>
      <c r="K361" s="638">
        <v>0.12</v>
      </c>
      <c r="L361" s="639"/>
      <c r="M361" s="326">
        <f>K361*12*I319</f>
        <v>2143.7280000000001</v>
      </c>
    </row>
    <row r="362" spans="1:13" ht="15.75" thickBot="1">
      <c r="A362" s="654" t="s">
        <v>304</v>
      </c>
      <c r="B362" s="655"/>
      <c r="C362" s="655"/>
      <c r="D362" s="655"/>
      <c r="E362" s="655"/>
      <c r="F362" s="655"/>
      <c r="G362" s="655"/>
      <c r="H362" s="656"/>
      <c r="I362" s="325"/>
      <c r="J362" s="324"/>
      <c r="K362" s="649">
        <f>K363+K364+K365</f>
        <v>1.27</v>
      </c>
      <c r="L362" s="643"/>
      <c r="M362" s="303">
        <f>K362*12*I319</f>
        <v>22687.788</v>
      </c>
    </row>
    <row r="363" spans="1:13">
      <c r="A363" s="323" t="s">
        <v>303</v>
      </c>
      <c r="B363" s="322"/>
      <c r="C363" s="322"/>
      <c r="D363" s="322"/>
      <c r="E363" s="322"/>
      <c r="F363" s="322"/>
      <c r="G363" s="322"/>
      <c r="H363" s="321"/>
      <c r="I363" s="612" t="s">
        <v>302</v>
      </c>
      <c r="J363" s="613"/>
      <c r="K363" s="644">
        <v>0.61</v>
      </c>
      <c r="L363" s="645"/>
      <c r="M363" s="291">
        <f>K363*12*I319</f>
        <v>10897.284000000001</v>
      </c>
    </row>
    <row r="364" spans="1:13">
      <c r="A364" s="320" t="s">
        <v>301</v>
      </c>
      <c r="B364" s="319"/>
      <c r="C364" s="319"/>
      <c r="D364" s="319"/>
      <c r="E364" s="319"/>
      <c r="F364" s="319"/>
      <c r="G364" s="319"/>
      <c r="H364" s="318"/>
      <c r="I364" s="317" t="s">
        <v>300</v>
      </c>
      <c r="J364" s="316"/>
      <c r="K364" s="636">
        <v>0.53</v>
      </c>
      <c r="L364" s="637"/>
      <c r="M364" s="291">
        <f>K364*12*I319</f>
        <v>9468.1320000000014</v>
      </c>
    </row>
    <row r="365" spans="1:13" ht="15.75" thickBot="1">
      <c r="A365" s="313" t="s">
        <v>299</v>
      </c>
      <c r="B365" s="312"/>
      <c r="C365" s="312"/>
      <c r="D365" s="312"/>
      <c r="E365" s="312"/>
      <c r="F365" s="312"/>
      <c r="G365" s="312"/>
      <c r="H365" s="311"/>
      <c r="I365" s="614" t="s">
        <v>298</v>
      </c>
      <c r="J365" s="615"/>
      <c r="K365" s="638">
        <v>0.13</v>
      </c>
      <c r="L365" s="639"/>
      <c r="M365" s="291">
        <f>K365*12*I319</f>
        <v>2322.3720000000003</v>
      </c>
    </row>
    <row r="366" spans="1:13" ht="15.75" thickBot="1">
      <c r="A366" s="309" t="s">
        <v>297</v>
      </c>
      <c r="B366" s="308"/>
      <c r="C366" s="308"/>
      <c r="D366" s="308"/>
      <c r="E366" s="308"/>
      <c r="F366" s="308"/>
      <c r="G366" s="308"/>
      <c r="H366" s="307"/>
      <c r="I366" s="619" t="s">
        <v>296</v>
      </c>
      <c r="J366" s="620"/>
      <c r="K366" s="640">
        <v>19.97</v>
      </c>
      <c r="L366" s="641"/>
      <c r="M366" s="303">
        <f>K366*12*I319</f>
        <v>356752.06799999997</v>
      </c>
    </row>
    <row r="367" spans="1:13" ht="15.75" thickBot="1">
      <c r="A367" s="603" t="s">
        <v>295</v>
      </c>
      <c r="B367" s="604"/>
      <c r="C367" s="604"/>
      <c r="D367" s="604"/>
      <c r="E367" s="604"/>
      <c r="F367" s="604"/>
      <c r="G367" s="604"/>
      <c r="H367" s="605"/>
      <c r="I367" s="305"/>
      <c r="J367" s="304"/>
      <c r="K367" s="642">
        <v>1.65</v>
      </c>
      <c r="L367" s="643"/>
      <c r="M367" s="303">
        <f>K367*12*I319</f>
        <v>29476.26</v>
      </c>
    </row>
    <row r="368" spans="1:13">
      <c r="A368" s="301" t="s">
        <v>294</v>
      </c>
      <c r="B368" s="300"/>
      <c r="C368" s="300"/>
      <c r="D368" s="300"/>
      <c r="E368" s="300"/>
      <c r="F368" s="300"/>
      <c r="G368" s="300"/>
      <c r="H368" s="298"/>
      <c r="I368" s="621" t="s">
        <v>293</v>
      </c>
      <c r="J368" s="622"/>
      <c r="K368" s="297"/>
      <c r="L368" s="412"/>
      <c r="M368" s="291"/>
    </row>
    <row r="369" spans="1:13">
      <c r="A369" s="301" t="s">
        <v>292</v>
      </c>
      <c r="B369" s="300"/>
      <c r="C369" s="300"/>
      <c r="D369" s="300"/>
      <c r="E369" s="300"/>
      <c r="F369" s="300"/>
      <c r="G369" s="300"/>
      <c r="H369" s="298"/>
      <c r="I369" s="295"/>
      <c r="J369" s="294"/>
      <c r="K369" s="297"/>
      <c r="L369" s="412"/>
      <c r="M369" s="291"/>
    </row>
    <row r="370" spans="1:13" ht="15.75" thickBot="1">
      <c r="A370" s="301" t="s">
        <v>291</v>
      </c>
      <c r="B370" s="300"/>
      <c r="C370" s="300"/>
      <c r="D370" s="300"/>
      <c r="E370" s="300"/>
      <c r="F370" s="300"/>
      <c r="G370" s="300"/>
      <c r="H370" s="298"/>
      <c r="I370" s="310"/>
      <c r="J370" s="294"/>
      <c r="K370" s="297"/>
      <c r="L370" s="412"/>
      <c r="M370" s="291"/>
    </row>
    <row r="371" spans="1:13" ht="15.75" thickBot="1">
      <c r="A371" s="309" t="s">
        <v>290</v>
      </c>
      <c r="B371" s="308"/>
      <c r="C371" s="308"/>
      <c r="D371" s="308"/>
      <c r="E371" s="308"/>
      <c r="F371" s="308"/>
      <c r="G371" s="308"/>
      <c r="H371" s="307"/>
      <c r="I371" s="305"/>
      <c r="J371" s="304"/>
      <c r="K371" s="642">
        <v>7.0000000000000007E-2</v>
      </c>
      <c r="L371" s="643"/>
      <c r="M371" s="303">
        <f>K371*12*I319</f>
        <v>1250.5080000000003</v>
      </c>
    </row>
    <row r="372" spans="1:13">
      <c r="A372" s="301" t="s">
        <v>289</v>
      </c>
      <c r="B372" s="300"/>
      <c r="C372" s="300"/>
      <c r="D372" s="300"/>
      <c r="E372" s="300"/>
      <c r="F372" s="300"/>
      <c r="G372" s="300"/>
      <c r="H372" s="298"/>
      <c r="I372" s="621" t="s">
        <v>19</v>
      </c>
      <c r="J372" s="622"/>
      <c r="K372" s="411"/>
      <c r="L372" s="412"/>
      <c r="M372" s="291"/>
    </row>
    <row r="373" spans="1:13" ht="15.75" thickBot="1">
      <c r="A373" s="301" t="s">
        <v>288</v>
      </c>
      <c r="B373" s="300"/>
      <c r="C373" s="300"/>
      <c r="D373" s="300"/>
      <c r="E373" s="300"/>
      <c r="F373" s="300"/>
      <c r="G373" s="300"/>
      <c r="H373" s="298"/>
      <c r="I373" s="295"/>
      <c r="J373" s="294"/>
      <c r="K373" s="411"/>
      <c r="L373" s="412"/>
      <c r="M373" s="291"/>
    </row>
    <row r="374" spans="1:13" ht="15.75" thickBot="1">
      <c r="A374" s="603" t="s">
        <v>287</v>
      </c>
      <c r="B374" s="604"/>
      <c r="C374" s="604"/>
      <c r="D374" s="604"/>
      <c r="E374" s="604"/>
      <c r="F374" s="604"/>
      <c r="G374" s="604"/>
      <c r="H374" s="605"/>
      <c r="I374" s="305"/>
      <c r="J374" s="304"/>
      <c r="K374" s="642">
        <v>6.19</v>
      </c>
      <c r="L374" s="643"/>
      <c r="M374" s="303">
        <f>K374*12*I319</f>
        <v>110580.636</v>
      </c>
    </row>
    <row r="375" spans="1:13">
      <c r="A375" s="301" t="s">
        <v>286</v>
      </c>
      <c r="B375" s="299"/>
      <c r="C375" s="299"/>
      <c r="D375" s="299"/>
      <c r="E375" s="299"/>
      <c r="F375" s="300"/>
      <c r="G375" s="299"/>
      <c r="H375" s="298"/>
      <c r="I375" s="598" t="s">
        <v>285</v>
      </c>
      <c r="J375" s="599"/>
      <c r="K375" s="297"/>
      <c r="L375" s="412"/>
      <c r="M375" s="291"/>
    </row>
    <row r="376" spans="1:13">
      <c r="A376" s="301" t="s">
        <v>284</v>
      </c>
      <c r="B376" s="299"/>
      <c r="C376" s="299"/>
      <c r="D376" s="299"/>
      <c r="E376" s="299"/>
      <c r="F376" s="300"/>
      <c r="G376" s="299"/>
      <c r="H376" s="298"/>
      <c r="I376" s="598" t="s">
        <v>283</v>
      </c>
      <c r="J376" s="599"/>
      <c r="K376" s="297"/>
      <c r="L376" s="412"/>
      <c r="M376" s="291"/>
    </row>
    <row r="377" spans="1:13">
      <c r="A377" s="301" t="s">
        <v>282</v>
      </c>
      <c r="B377" s="299"/>
      <c r="C377" s="299"/>
      <c r="D377" s="299"/>
      <c r="E377" s="299"/>
      <c r="F377" s="300"/>
      <c r="G377" s="299"/>
      <c r="H377" s="298"/>
      <c r="I377" s="598" t="s">
        <v>281</v>
      </c>
      <c r="J377" s="599"/>
      <c r="K377" s="297"/>
      <c r="L377" s="412"/>
      <c r="M377" s="291"/>
    </row>
    <row r="378" spans="1:13">
      <c r="A378" s="301" t="s">
        <v>280</v>
      </c>
      <c r="B378" s="299"/>
      <c r="C378" s="299"/>
      <c r="D378" s="299"/>
      <c r="E378" s="299"/>
      <c r="F378" s="300"/>
      <c r="G378" s="299"/>
      <c r="H378" s="298"/>
      <c r="I378" s="598" t="s">
        <v>279</v>
      </c>
      <c r="J378" s="599"/>
      <c r="K378" s="297"/>
      <c r="L378" s="412"/>
      <c r="M378" s="291"/>
    </row>
    <row r="379" spans="1:13">
      <c r="A379" s="301" t="s">
        <v>278</v>
      </c>
      <c r="B379" s="299"/>
      <c r="C379" s="299"/>
      <c r="D379" s="299"/>
      <c r="E379" s="299"/>
      <c r="F379" s="300"/>
      <c r="G379" s="299"/>
      <c r="H379" s="298"/>
      <c r="I379" s="598" t="s">
        <v>277</v>
      </c>
      <c r="J379" s="599"/>
      <c r="K379" s="297"/>
      <c r="L379" s="412"/>
      <c r="M379" s="291"/>
    </row>
    <row r="380" spans="1:13">
      <c r="A380" s="301" t="s">
        <v>276</v>
      </c>
      <c r="B380" s="299"/>
      <c r="C380" s="299"/>
      <c r="D380" s="299"/>
      <c r="E380" s="299"/>
      <c r="F380" s="300"/>
      <c r="G380" s="299"/>
      <c r="H380" s="298"/>
      <c r="I380" s="295"/>
      <c r="J380" s="294"/>
      <c r="K380" s="297"/>
      <c r="L380" s="302"/>
      <c r="M380" s="291"/>
    </row>
    <row r="381" spans="1:13">
      <c r="A381" s="301" t="s">
        <v>275</v>
      </c>
      <c r="B381" s="299"/>
      <c r="C381" s="299"/>
      <c r="D381" s="299"/>
      <c r="E381" s="299"/>
      <c r="F381" s="300"/>
      <c r="G381" s="299"/>
      <c r="H381" s="298"/>
      <c r="I381" s="295"/>
      <c r="J381" s="294"/>
      <c r="K381" s="297"/>
      <c r="L381" s="412"/>
      <c r="M381" s="291"/>
    </row>
    <row r="382" spans="1:13">
      <c r="A382" s="301" t="s">
        <v>274</v>
      </c>
      <c r="B382" s="299"/>
      <c r="C382" s="299"/>
      <c r="D382" s="299"/>
      <c r="E382" s="299"/>
      <c r="F382" s="300"/>
      <c r="G382" s="299"/>
      <c r="H382" s="298"/>
      <c r="I382" s="295"/>
      <c r="J382" s="294"/>
      <c r="K382" s="297"/>
      <c r="L382" s="412"/>
      <c r="M382" s="291"/>
    </row>
    <row r="383" spans="1:13">
      <c r="A383" s="301" t="s">
        <v>273</v>
      </c>
      <c r="B383" s="299"/>
      <c r="C383" s="299"/>
      <c r="D383" s="299"/>
      <c r="E383" s="299"/>
      <c r="F383" s="300"/>
      <c r="G383" s="299"/>
      <c r="H383" s="298"/>
      <c r="I383" s="295"/>
      <c r="J383" s="294"/>
      <c r="K383" s="297"/>
      <c r="L383" s="412"/>
      <c r="M383" s="291"/>
    </row>
    <row r="384" spans="1:13">
      <c r="A384" s="301" t="s">
        <v>272</v>
      </c>
      <c r="B384" s="299"/>
      <c r="C384" s="299"/>
      <c r="D384" s="299"/>
      <c r="E384" s="299"/>
      <c r="F384" s="300"/>
      <c r="G384" s="299"/>
      <c r="H384" s="298"/>
      <c r="I384" s="295"/>
      <c r="J384" s="294"/>
      <c r="K384" s="297"/>
      <c r="L384" s="412"/>
      <c r="M384" s="291"/>
    </row>
    <row r="385" spans="1:13" ht="15.75" thickBot="1">
      <c r="A385" s="616" t="s">
        <v>271</v>
      </c>
      <c r="B385" s="617"/>
      <c r="C385" s="617"/>
      <c r="D385" s="617"/>
      <c r="E385" s="617"/>
      <c r="F385" s="617"/>
      <c r="G385" s="617"/>
      <c r="H385" s="618"/>
      <c r="I385" s="295"/>
      <c r="J385" s="294"/>
      <c r="K385" s="293"/>
      <c r="L385" s="292"/>
      <c r="M385" s="291"/>
    </row>
    <row r="386" spans="1:13">
      <c r="A386" s="290" t="s">
        <v>270</v>
      </c>
      <c r="B386" s="289"/>
      <c r="C386" s="289"/>
      <c r="D386" s="289"/>
      <c r="E386" s="289"/>
      <c r="F386" s="289"/>
      <c r="G386" s="289"/>
      <c r="H386" s="289"/>
      <c r="I386" s="621" t="s">
        <v>55</v>
      </c>
      <c r="J386" s="622"/>
      <c r="K386" s="288"/>
      <c r="L386" s="287"/>
      <c r="M386" s="286"/>
    </row>
    <row r="387" spans="1:13" ht="15.75" thickBot="1">
      <c r="A387" s="285" t="s">
        <v>269</v>
      </c>
      <c r="B387" s="284"/>
      <c r="C387" s="284"/>
      <c r="D387" s="284"/>
      <c r="E387" s="284"/>
      <c r="F387" s="284"/>
      <c r="G387" s="284"/>
      <c r="H387" s="284"/>
      <c r="I387" s="283"/>
      <c r="J387" s="282"/>
      <c r="K387" s="281"/>
      <c r="L387" s="280"/>
      <c r="M387" s="279"/>
    </row>
    <row r="388" spans="1:13" ht="15.75" thickBot="1">
      <c r="A388" s="603" t="s">
        <v>355</v>
      </c>
      <c r="B388" s="604"/>
      <c r="C388" s="604"/>
      <c r="D388" s="604"/>
      <c r="E388" s="604"/>
      <c r="F388" s="604"/>
      <c r="G388" s="604"/>
      <c r="H388" s="657"/>
      <c r="I388" s="658" t="s">
        <v>32</v>
      </c>
      <c r="J388" s="659"/>
      <c r="K388" s="660">
        <v>1.52</v>
      </c>
      <c r="L388" s="661"/>
      <c r="M388" s="276">
        <f>K388*12*I319</f>
        <v>27153.888000000003</v>
      </c>
    </row>
    <row r="389" spans="1:13" ht="15.75" thickBot="1">
      <c r="A389" s="409" t="s">
        <v>354</v>
      </c>
      <c r="B389" s="410"/>
      <c r="C389" s="410"/>
      <c r="D389" s="410"/>
      <c r="E389" s="410"/>
      <c r="F389" s="410"/>
      <c r="G389" s="410"/>
      <c r="H389" s="410"/>
      <c r="I389" s="413"/>
      <c r="J389" s="383"/>
      <c r="K389" s="662"/>
      <c r="L389" s="663"/>
      <c r="M389" s="276"/>
    </row>
    <row r="390" spans="1:13" ht="15.75" thickBot="1">
      <c r="A390" s="652" t="s">
        <v>268</v>
      </c>
      <c r="B390" s="653"/>
      <c r="C390" s="653"/>
      <c r="D390" s="653"/>
      <c r="E390" s="653"/>
      <c r="F390" s="653"/>
      <c r="G390" s="653"/>
      <c r="H390" s="653"/>
      <c r="I390" s="278"/>
      <c r="J390" s="277"/>
      <c r="K390" s="610">
        <f>K320+K330+K345+K374+K388+K389</f>
        <v>51.04</v>
      </c>
      <c r="L390" s="611"/>
      <c r="M390" s="276">
        <f>M320+M330+M345+M374+M388+M389</f>
        <v>911798.97600000002</v>
      </c>
    </row>
    <row r="392" spans="1:13" ht="15.75">
      <c r="A392" s="601" t="s">
        <v>0</v>
      </c>
      <c r="B392" s="601"/>
      <c r="C392" s="601"/>
      <c r="D392" s="601"/>
      <c r="E392" s="601"/>
      <c r="F392" s="601"/>
      <c r="G392" s="601"/>
      <c r="H392" s="601"/>
      <c r="I392" s="601"/>
      <c r="J392" s="601"/>
      <c r="K392" s="601"/>
      <c r="L392" s="601"/>
      <c r="M392" s="327"/>
    </row>
    <row r="393" spans="1:13" ht="15.75">
      <c r="A393" s="600" t="s">
        <v>353</v>
      </c>
      <c r="B393" s="600"/>
      <c r="C393" s="600"/>
      <c r="D393" s="600"/>
      <c r="E393" s="600"/>
      <c r="F393" s="600"/>
      <c r="G393" s="600"/>
      <c r="H393" s="600"/>
      <c r="I393" s="600"/>
      <c r="J393" s="600"/>
      <c r="K393" s="600"/>
      <c r="L393" s="600"/>
      <c r="M393" s="327"/>
    </row>
    <row r="394" spans="1:13" ht="15.75">
      <c r="A394" s="370"/>
      <c r="B394" s="370"/>
      <c r="C394" s="370"/>
      <c r="D394" s="370"/>
      <c r="E394" s="370"/>
      <c r="F394" s="370" t="s">
        <v>415</v>
      </c>
      <c r="G394" s="370"/>
      <c r="H394" s="370"/>
      <c r="I394" s="370"/>
      <c r="J394" s="370"/>
      <c r="K394" s="370"/>
      <c r="L394" s="370"/>
      <c r="M394" s="327"/>
    </row>
    <row r="395" spans="1:13">
      <c r="A395" s="329"/>
      <c r="B395" s="328"/>
      <c r="C395" s="602" t="s">
        <v>351</v>
      </c>
      <c r="D395" s="602"/>
      <c r="E395" s="602"/>
      <c r="F395" s="328"/>
      <c r="G395" s="328"/>
      <c r="H395" s="368"/>
      <c r="I395" s="590" t="s">
        <v>3</v>
      </c>
      <c r="J395" s="591"/>
      <c r="K395" s="592" t="s">
        <v>4</v>
      </c>
      <c r="L395" s="593"/>
      <c r="M395" s="382"/>
    </row>
    <row r="396" spans="1:13">
      <c r="A396" s="381"/>
      <c r="B396" s="355"/>
      <c r="C396" s="355"/>
      <c r="D396" s="355"/>
      <c r="E396" s="355"/>
      <c r="F396" s="355"/>
      <c r="G396" s="355"/>
      <c r="H396" s="356"/>
      <c r="I396" s="295"/>
      <c r="J396" s="294"/>
      <c r="K396" s="594" t="s">
        <v>5</v>
      </c>
      <c r="L396" s="595"/>
      <c r="M396" s="380" t="s">
        <v>6</v>
      </c>
    </row>
    <row r="397" spans="1:13">
      <c r="A397" s="381"/>
      <c r="B397" s="355"/>
      <c r="C397" s="355"/>
      <c r="D397" s="355"/>
      <c r="E397" s="355"/>
      <c r="F397" s="355"/>
      <c r="G397" s="355"/>
      <c r="H397" s="356"/>
      <c r="I397" s="598" t="s">
        <v>7</v>
      </c>
      <c r="J397" s="599"/>
      <c r="K397" s="623" t="s">
        <v>8</v>
      </c>
      <c r="L397" s="624"/>
      <c r="M397" s="380" t="s">
        <v>9</v>
      </c>
    </row>
    <row r="398" spans="1:13" ht="16.5" thickBot="1">
      <c r="A398" s="379"/>
      <c r="B398" s="351"/>
      <c r="C398" s="351"/>
      <c r="D398" s="351"/>
      <c r="E398" s="351"/>
      <c r="F398" s="351"/>
      <c r="G398" s="351"/>
      <c r="H398" s="350"/>
      <c r="I398" s="631">
        <v>1641.1</v>
      </c>
      <c r="J398" s="632"/>
      <c r="K398" s="633"/>
      <c r="L398" s="634"/>
      <c r="M398" s="378"/>
    </row>
    <row r="399" spans="1:13">
      <c r="A399" s="367" t="s">
        <v>350</v>
      </c>
      <c r="B399" s="344"/>
      <c r="C399" s="344"/>
      <c r="D399" s="344"/>
      <c r="E399" s="344"/>
      <c r="F399" s="344"/>
      <c r="G399" s="344"/>
      <c r="H399" s="377"/>
      <c r="I399" s="341"/>
      <c r="J399" s="340"/>
      <c r="K399" s="635">
        <f>K402+K405</f>
        <v>6.4499999999999993</v>
      </c>
      <c r="L399" s="628"/>
      <c r="M399" s="286">
        <f>K399*12*I398</f>
        <v>127021.13999999998</v>
      </c>
    </row>
    <row r="400" spans="1:13">
      <c r="A400" s="376" t="s">
        <v>349</v>
      </c>
      <c r="B400" s="375"/>
      <c r="C400" s="375"/>
      <c r="D400" s="375"/>
      <c r="E400" s="375"/>
      <c r="F400" s="375"/>
      <c r="G400" s="375"/>
      <c r="H400" s="374"/>
      <c r="I400" s="295"/>
      <c r="J400" s="294"/>
      <c r="K400" s="293"/>
      <c r="L400" s="292"/>
      <c r="M400" s="373"/>
    </row>
    <row r="401" spans="1:13" ht="15.75" thickBot="1">
      <c r="A401" s="363" t="s">
        <v>348</v>
      </c>
      <c r="B401" s="372"/>
      <c r="C401" s="372"/>
      <c r="D401" s="372"/>
      <c r="E401" s="372"/>
      <c r="F401" s="372"/>
      <c r="G401" s="372"/>
      <c r="H401" s="371"/>
      <c r="I401" s="336"/>
      <c r="J401" s="282"/>
      <c r="K401" s="281"/>
      <c r="L401" s="280"/>
      <c r="M401" s="279"/>
    </row>
    <row r="402" spans="1:13">
      <c r="A402" s="323" t="s">
        <v>347</v>
      </c>
      <c r="B402" s="331"/>
      <c r="C402" s="331"/>
      <c r="D402" s="331"/>
      <c r="E402" s="331"/>
      <c r="F402" s="331"/>
      <c r="G402" s="331"/>
      <c r="H402" s="357"/>
      <c r="I402" s="596" t="s">
        <v>19</v>
      </c>
      <c r="J402" s="597"/>
      <c r="K402" s="629">
        <v>3.86</v>
      </c>
      <c r="L402" s="630"/>
      <c r="M402" s="291">
        <f>K402*12*I398</f>
        <v>76015.751999999993</v>
      </c>
    </row>
    <row r="403" spans="1:13">
      <c r="A403" s="301" t="s">
        <v>338</v>
      </c>
      <c r="B403" s="355"/>
      <c r="C403" s="355"/>
      <c r="D403" s="355"/>
      <c r="E403" s="355"/>
      <c r="F403" s="355"/>
      <c r="G403" s="355"/>
      <c r="H403" s="356"/>
      <c r="I403" s="598" t="s">
        <v>328</v>
      </c>
      <c r="J403" s="599"/>
      <c r="K403" s="327"/>
      <c r="L403" s="292"/>
      <c r="M403" s="291"/>
    </row>
    <row r="404" spans="1:13">
      <c r="A404" s="323" t="s">
        <v>337</v>
      </c>
      <c r="B404" s="331"/>
      <c r="C404" s="331"/>
      <c r="D404" s="331"/>
      <c r="E404" s="331"/>
      <c r="F404" s="331"/>
      <c r="G404" s="331"/>
      <c r="H404" s="357"/>
      <c r="I404" s="596"/>
      <c r="J404" s="597"/>
      <c r="K404" s="327"/>
      <c r="L404" s="292"/>
      <c r="M404" s="291"/>
    </row>
    <row r="405" spans="1:13">
      <c r="A405" s="323" t="s">
        <v>346</v>
      </c>
      <c r="B405" s="331"/>
      <c r="C405" s="331"/>
      <c r="D405" s="331"/>
      <c r="E405" s="331"/>
      <c r="F405" s="331"/>
      <c r="G405" s="331"/>
      <c r="H405" s="357"/>
      <c r="I405" s="608" t="s">
        <v>35</v>
      </c>
      <c r="J405" s="609"/>
      <c r="K405" s="625">
        <v>2.59</v>
      </c>
      <c r="L405" s="626"/>
      <c r="M405" s="291">
        <f>K405*12*I398</f>
        <v>51005.387999999992</v>
      </c>
    </row>
    <row r="406" spans="1:13" ht="15.75">
      <c r="A406" s="320" t="s">
        <v>345</v>
      </c>
      <c r="B406" s="354"/>
      <c r="C406" s="354"/>
      <c r="D406" s="354"/>
      <c r="E406" s="354"/>
      <c r="F406" s="354"/>
      <c r="G406" s="354"/>
      <c r="H406" s="353"/>
      <c r="I406" s="598" t="s">
        <v>328</v>
      </c>
      <c r="J406" s="599"/>
      <c r="K406" s="370"/>
      <c r="L406" s="369"/>
      <c r="M406" s="291"/>
    </row>
    <row r="407" spans="1:13">
      <c r="A407" s="313" t="s">
        <v>344</v>
      </c>
      <c r="B407" s="328"/>
      <c r="C407" s="328"/>
      <c r="D407" s="328"/>
      <c r="E407" s="328"/>
      <c r="F407" s="328"/>
      <c r="G407" s="328"/>
      <c r="H407" s="368"/>
      <c r="I407" s="598"/>
      <c r="J407" s="599"/>
      <c r="K407" s="352"/>
      <c r="L407" s="292"/>
      <c r="M407" s="291"/>
    </row>
    <row r="408" spans="1:13" ht="15.75" thickBot="1">
      <c r="A408" s="323" t="s">
        <v>343</v>
      </c>
      <c r="B408" s="322"/>
      <c r="C408" s="322"/>
      <c r="D408" s="322"/>
      <c r="E408" s="322"/>
      <c r="F408" s="322"/>
      <c r="G408" s="322"/>
      <c r="H408" s="321"/>
      <c r="I408" s="334"/>
      <c r="J408" s="333"/>
      <c r="K408" s="636"/>
      <c r="L408" s="637"/>
      <c r="M408" s="291"/>
    </row>
    <row r="409" spans="1:13">
      <c r="A409" s="367" t="s">
        <v>342</v>
      </c>
      <c r="B409" s="366"/>
      <c r="C409" s="366"/>
      <c r="D409" s="366"/>
      <c r="E409" s="366"/>
      <c r="F409" s="366"/>
      <c r="G409" s="366"/>
      <c r="H409" s="365"/>
      <c r="I409" s="341"/>
      <c r="J409" s="364"/>
      <c r="K409" s="627">
        <f>K411+K416+K419</f>
        <v>5.28</v>
      </c>
      <c r="L409" s="628"/>
      <c r="M409" s="286">
        <f>K409*12*I398</f>
        <v>103980.09599999999</v>
      </c>
    </row>
    <row r="410" spans="1:13" ht="15.75" thickBot="1">
      <c r="A410" s="363" t="s">
        <v>341</v>
      </c>
      <c r="B410" s="362"/>
      <c r="C410" s="362"/>
      <c r="D410" s="362"/>
      <c r="E410" s="362"/>
      <c r="F410" s="362"/>
      <c r="G410" s="362"/>
      <c r="H410" s="361"/>
      <c r="I410" s="336"/>
      <c r="J410" s="360"/>
      <c r="K410" s="281"/>
      <c r="L410" s="280"/>
      <c r="M410" s="279"/>
    </row>
    <row r="411" spans="1:13">
      <c r="A411" s="301" t="s">
        <v>340</v>
      </c>
      <c r="B411" s="300"/>
      <c r="C411" s="300"/>
      <c r="D411" s="300"/>
      <c r="E411" s="300"/>
      <c r="F411" s="300"/>
      <c r="G411" s="300"/>
      <c r="H411" s="298"/>
      <c r="I411" s="598" t="s">
        <v>19</v>
      </c>
      <c r="J411" s="599"/>
      <c r="K411" s="629">
        <v>2.64</v>
      </c>
      <c r="L411" s="630"/>
      <c r="M411" s="291">
        <f>K411*12*I398</f>
        <v>51990.047999999995</v>
      </c>
    </row>
    <row r="412" spans="1:13">
      <c r="A412" s="323" t="s">
        <v>339</v>
      </c>
      <c r="B412" s="322"/>
      <c r="C412" s="322"/>
      <c r="D412" s="322"/>
      <c r="E412" s="322"/>
      <c r="F412" s="322"/>
      <c r="G412" s="322"/>
      <c r="H412" s="321"/>
      <c r="I412" s="407"/>
      <c r="J412" s="408"/>
      <c r="K412" s="327"/>
      <c r="L412" s="292"/>
      <c r="M412" s="291"/>
    </row>
    <row r="413" spans="1:13">
      <c r="A413" s="301" t="s">
        <v>338</v>
      </c>
      <c r="B413" s="355"/>
      <c r="C413" s="355"/>
      <c r="D413" s="355"/>
      <c r="E413" s="355"/>
      <c r="F413" s="355"/>
      <c r="G413" s="355"/>
      <c r="H413" s="356"/>
      <c r="I413" s="598" t="s">
        <v>328</v>
      </c>
      <c r="J413" s="599"/>
      <c r="K413" s="327"/>
      <c r="L413" s="292"/>
      <c r="M413" s="291"/>
    </row>
    <row r="414" spans="1:13">
      <c r="A414" s="323" t="s">
        <v>337</v>
      </c>
      <c r="B414" s="331"/>
      <c r="C414" s="331"/>
      <c r="D414" s="331"/>
      <c r="E414" s="331"/>
      <c r="F414" s="331"/>
      <c r="G414" s="331"/>
      <c r="H414" s="357"/>
      <c r="I414" s="596"/>
      <c r="J414" s="597"/>
      <c r="K414" s="327"/>
      <c r="L414" s="292"/>
      <c r="M414" s="291"/>
    </row>
    <row r="415" spans="1:13">
      <c r="A415" s="320" t="s">
        <v>336</v>
      </c>
      <c r="B415" s="354"/>
      <c r="C415" s="353"/>
      <c r="D415" s="355"/>
      <c r="E415" s="355"/>
      <c r="F415" s="355"/>
      <c r="G415" s="355"/>
      <c r="H415" s="356"/>
      <c r="I415" s="598" t="s">
        <v>328</v>
      </c>
      <c r="J415" s="599"/>
      <c r="K415" s="327"/>
      <c r="L415" s="292"/>
      <c r="M415" s="291"/>
    </row>
    <row r="416" spans="1:13">
      <c r="A416" s="301" t="s">
        <v>335</v>
      </c>
      <c r="B416" s="355"/>
      <c r="C416" s="355"/>
      <c r="D416" s="354"/>
      <c r="E416" s="354"/>
      <c r="F416" s="354"/>
      <c r="G416" s="354"/>
      <c r="H416" s="353"/>
      <c r="I416" s="608" t="s">
        <v>35</v>
      </c>
      <c r="J416" s="609"/>
      <c r="K416" s="625">
        <v>1.17</v>
      </c>
      <c r="L416" s="626"/>
      <c r="M416" s="291">
        <f>K416*12*I398</f>
        <v>23041.043999999998</v>
      </c>
    </row>
    <row r="417" spans="1:13">
      <c r="A417" s="313" t="s">
        <v>334</v>
      </c>
      <c r="B417" s="312"/>
      <c r="C417" s="312"/>
      <c r="D417" s="312"/>
      <c r="E417" s="312"/>
      <c r="F417" s="312"/>
      <c r="G417" s="312"/>
      <c r="H417" s="311"/>
      <c r="I417" s="590" t="s">
        <v>333</v>
      </c>
      <c r="J417" s="591"/>
      <c r="K417" s="327"/>
      <c r="L417" s="292"/>
      <c r="M417" s="291"/>
    </row>
    <row r="418" spans="1:13">
      <c r="A418" s="323"/>
      <c r="B418" s="322"/>
      <c r="C418" s="322"/>
      <c r="D418" s="322"/>
      <c r="E418" s="322"/>
      <c r="F418" s="322"/>
      <c r="G418" s="322"/>
      <c r="H418" s="321"/>
      <c r="I418" s="334" t="s">
        <v>332</v>
      </c>
      <c r="J418" s="333"/>
      <c r="K418" s="352"/>
      <c r="L418" s="292"/>
      <c r="M418" s="291"/>
    </row>
    <row r="419" spans="1:13">
      <c r="A419" s="313" t="s">
        <v>331</v>
      </c>
      <c r="B419" s="312"/>
      <c r="C419" s="312"/>
      <c r="D419" s="312"/>
      <c r="E419" s="312"/>
      <c r="F419" s="312"/>
      <c r="G419" s="312"/>
      <c r="H419" s="311"/>
      <c r="I419" s="590" t="s">
        <v>35</v>
      </c>
      <c r="J419" s="591"/>
      <c r="K419" s="625">
        <v>1.47</v>
      </c>
      <c r="L419" s="626"/>
      <c r="M419" s="291">
        <f>K419*12*I398</f>
        <v>28949.004000000001</v>
      </c>
    </row>
    <row r="420" spans="1:13">
      <c r="A420" s="323" t="s">
        <v>330</v>
      </c>
      <c r="B420" s="322"/>
      <c r="C420" s="322"/>
      <c r="D420" s="322"/>
      <c r="E420" s="322"/>
      <c r="F420" s="322"/>
      <c r="G420" s="322"/>
      <c r="H420" s="321"/>
      <c r="I420" s="334"/>
      <c r="J420" s="333"/>
      <c r="K420" s="327"/>
      <c r="L420" s="292"/>
      <c r="M420" s="291"/>
    </row>
    <row r="421" spans="1:13">
      <c r="A421" s="313" t="s">
        <v>329</v>
      </c>
      <c r="B421" s="312"/>
      <c r="C421" s="312"/>
      <c r="D421" s="312"/>
      <c r="E421" s="312"/>
      <c r="F421" s="312"/>
      <c r="G421" s="312"/>
      <c r="H421" s="311"/>
      <c r="I421" s="598" t="s">
        <v>328</v>
      </c>
      <c r="J421" s="599"/>
      <c r="K421" s="327"/>
      <c r="L421" s="292"/>
      <c r="M421" s="291"/>
    </row>
    <row r="422" spans="1:13">
      <c r="A422" s="313" t="s">
        <v>327</v>
      </c>
      <c r="B422" s="312"/>
      <c r="C422" s="312"/>
      <c r="D422" s="312"/>
      <c r="E422" s="312"/>
      <c r="F422" s="312"/>
      <c r="G422" s="312"/>
      <c r="H422" s="311"/>
      <c r="I422" s="590" t="s">
        <v>326</v>
      </c>
      <c r="J422" s="591"/>
      <c r="K422" s="351"/>
      <c r="L422" s="350"/>
      <c r="M422" s="349"/>
    </row>
    <row r="423" spans="1:13" ht="15.75" thickBot="1">
      <c r="A423" s="323"/>
      <c r="B423" s="322"/>
      <c r="C423" s="322"/>
      <c r="D423" s="322"/>
      <c r="E423" s="322"/>
      <c r="F423" s="322"/>
      <c r="G423" s="322"/>
      <c r="H423" s="321"/>
      <c r="I423" s="606" t="s">
        <v>325</v>
      </c>
      <c r="J423" s="607"/>
      <c r="K423" s="348"/>
      <c r="L423" s="347"/>
      <c r="M423" s="346"/>
    </row>
    <row r="424" spans="1:13">
      <c r="A424" s="345" t="s">
        <v>324</v>
      </c>
      <c r="B424" s="344"/>
      <c r="C424" s="344"/>
      <c r="D424" s="344"/>
      <c r="E424" s="344"/>
      <c r="F424" s="344"/>
      <c r="G424" s="343"/>
      <c r="H424" s="342"/>
      <c r="I424" s="341"/>
      <c r="J424" s="340"/>
      <c r="K424" s="648">
        <f>K426+K433+K441+K445+K446+K450</f>
        <v>29.46</v>
      </c>
      <c r="L424" s="628"/>
      <c r="M424" s="286">
        <f>M426+M433+M441+M445+M446+M450</f>
        <v>580161.67200000002</v>
      </c>
    </row>
    <row r="425" spans="1:13" ht="15.75" thickBot="1">
      <c r="A425" s="339"/>
      <c r="B425" s="338"/>
      <c r="C425" s="338"/>
      <c r="D425" s="338"/>
      <c r="E425" s="338"/>
      <c r="F425" s="338"/>
      <c r="G425" s="338"/>
      <c r="H425" s="337"/>
      <c r="I425" s="336"/>
      <c r="J425" s="282"/>
      <c r="K425" s="281"/>
      <c r="L425" s="280"/>
      <c r="M425" s="279"/>
    </row>
    <row r="426" spans="1:13" ht="15.75" thickBot="1">
      <c r="A426" s="603" t="s">
        <v>323</v>
      </c>
      <c r="B426" s="604"/>
      <c r="C426" s="604"/>
      <c r="D426" s="604"/>
      <c r="E426" s="604"/>
      <c r="F426" s="604"/>
      <c r="G426" s="604"/>
      <c r="H426" s="605"/>
      <c r="I426" s="305"/>
      <c r="J426" s="304"/>
      <c r="K426" s="646">
        <f>K427+K428+K429+K431+K432</f>
        <v>6.55</v>
      </c>
      <c r="L426" s="647"/>
      <c r="M426" s="303">
        <f>K426*12*I398</f>
        <v>128990.45999999998</v>
      </c>
    </row>
    <row r="427" spans="1:13">
      <c r="A427" s="323" t="s">
        <v>322</v>
      </c>
      <c r="B427" s="322"/>
      <c r="C427" s="322"/>
      <c r="D427" s="322"/>
      <c r="E427" s="322"/>
      <c r="F427" s="322"/>
      <c r="G427" s="322"/>
      <c r="H427" s="321"/>
      <c r="I427" s="596" t="s">
        <v>321</v>
      </c>
      <c r="J427" s="597"/>
      <c r="K427" s="629">
        <v>1.23</v>
      </c>
      <c r="L427" s="630"/>
      <c r="M427" s="291">
        <f>K427*12*I398</f>
        <v>24222.635999999999</v>
      </c>
    </row>
    <row r="428" spans="1:13">
      <c r="A428" s="320" t="s">
        <v>320</v>
      </c>
      <c r="B428" s="319"/>
      <c r="C428" s="319"/>
      <c r="D428" s="319"/>
      <c r="E428" s="319"/>
      <c r="F428" s="319"/>
      <c r="G428" s="319"/>
      <c r="H428" s="318"/>
      <c r="I428" s="608" t="s">
        <v>57</v>
      </c>
      <c r="J428" s="609"/>
      <c r="K428" s="625">
        <v>2.9</v>
      </c>
      <c r="L428" s="626"/>
      <c r="M428" s="291">
        <f>K428*12*I398</f>
        <v>57110.279999999992</v>
      </c>
    </row>
    <row r="429" spans="1:13">
      <c r="A429" s="313" t="s">
        <v>319</v>
      </c>
      <c r="B429" s="312"/>
      <c r="C429" s="312"/>
      <c r="D429" s="312"/>
      <c r="E429" s="312"/>
      <c r="F429" s="312"/>
      <c r="G429" s="312"/>
      <c r="H429" s="311"/>
      <c r="I429" s="590" t="s">
        <v>35</v>
      </c>
      <c r="J429" s="591"/>
      <c r="K429" s="625">
        <v>0.33</v>
      </c>
      <c r="L429" s="626"/>
      <c r="M429" s="291">
        <f>K429*12*I398</f>
        <v>6498.7559999999994</v>
      </c>
    </row>
    <row r="430" spans="1:13">
      <c r="A430" s="335" t="s">
        <v>318</v>
      </c>
      <c r="B430" s="331"/>
      <c r="C430" s="331"/>
      <c r="D430" s="331"/>
      <c r="E430" s="322"/>
      <c r="F430" s="322"/>
      <c r="G430" s="322"/>
      <c r="H430" s="321"/>
      <c r="I430" s="334"/>
      <c r="J430" s="333"/>
      <c r="K430" s="293"/>
      <c r="L430" s="292"/>
      <c r="M430" s="291"/>
    </row>
    <row r="431" spans="1:13">
      <c r="A431" s="320" t="s">
        <v>317</v>
      </c>
      <c r="B431" s="319"/>
      <c r="C431" s="319"/>
      <c r="D431" s="319"/>
      <c r="E431" s="319"/>
      <c r="F431" s="319"/>
      <c r="G431" s="319"/>
      <c r="H431" s="318"/>
      <c r="I431" s="608" t="s">
        <v>19</v>
      </c>
      <c r="J431" s="609"/>
      <c r="K431" s="625">
        <v>0.1</v>
      </c>
      <c r="L431" s="626"/>
      <c r="M431" s="291">
        <f>K431*12*I398</f>
        <v>1969.3200000000002</v>
      </c>
    </row>
    <row r="432" spans="1:13" ht="15.75" thickBot="1">
      <c r="A432" s="313" t="s">
        <v>316</v>
      </c>
      <c r="B432" s="312"/>
      <c r="C432" s="312"/>
      <c r="D432" s="312"/>
      <c r="E432" s="312"/>
      <c r="F432" s="312"/>
      <c r="G432" s="312"/>
      <c r="H432" s="311"/>
      <c r="I432" s="614" t="s">
        <v>19</v>
      </c>
      <c r="J432" s="615"/>
      <c r="K432" s="650">
        <v>1.99</v>
      </c>
      <c r="L432" s="651"/>
      <c r="M432" s="291">
        <f>K432*12*I398</f>
        <v>39189.467999999993</v>
      </c>
    </row>
    <row r="433" spans="1:13" ht="15.75" thickBot="1">
      <c r="A433" s="654" t="s">
        <v>315</v>
      </c>
      <c r="B433" s="655"/>
      <c r="C433" s="655"/>
      <c r="D433" s="655"/>
      <c r="E433" s="655"/>
      <c r="F433" s="655"/>
      <c r="G433" s="655"/>
      <c r="H433" s="656"/>
      <c r="I433" s="305"/>
      <c r="J433" s="304"/>
      <c r="K433" s="642">
        <f>K434+K435+K437+K438+K439+K440</f>
        <v>1.94</v>
      </c>
      <c r="L433" s="647"/>
      <c r="M433" s="303">
        <f>K433*12*I398</f>
        <v>38204.807999999997</v>
      </c>
    </row>
    <row r="434" spans="1:13">
      <c r="A434" s="332" t="s">
        <v>314</v>
      </c>
      <c r="B434" s="331"/>
      <c r="C434" s="331"/>
      <c r="D434" s="331"/>
      <c r="E434" s="331"/>
      <c r="F434" s="322"/>
      <c r="G434" s="322"/>
      <c r="H434" s="321"/>
      <c r="I434" s="330"/>
      <c r="J434" s="294"/>
      <c r="K434" s="629">
        <v>0.11</v>
      </c>
      <c r="L434" s="630"/>
      <c r="M434" s="291">
        <f>K434*12*I398</f>
        <v>2166.252</v>
      </c>
    </row>
    <row r="435" spans="1:13">
      <c r="A435" s="329" t="s">
        <v>313</v>
      </c>
      <c r="B435" s="328"/>
      <c r="C435" s="328"/>
      <c r="D435" s="328"/>
      <c r="E435" s="328"/>
      <c r="F435" s="312"/>
      <c r="G435" s="312"/>
      <c r="H435" s="311"/>
      <c r="I435" s="598" t="s">
        <v>312</v>
      </c>
      <c r="J435" s="599"/>
      <c r="K435" s="625">
        <v>0.93</v>
      </c>
      <c r="L435" s="626"/>
      <c r="M435" s="291">
        <f>K435*12*I398</f>
        <v>18314.675999999999</v>
      </c>
    </row>
    <row r="436" spans="1:13">
      <c r="A436" s="323" t="s">
        <v>311</v>
      </c>
      <c r="B436" s="322"/>
      <c r="C436" s="322"/>
      <c r="D436" s="322"/>
      <c r="E436" s="322"/>
      <c r="F436" s="322"/>
      <c r="G436" s="322"/>
      <c r="H436" s="321"/>
      <c r="I436" s="596" t="s">
        <v>310</v>
      </c>
      <c r="J436" s="597"/>
      <c r="K436" s="327"/>
      <c r="L436" s="292"/>
      <c r="M436" s="291"/>
    </row>
    <row r="437" spans="1:13">
      <c r="A437" s="320" t="s">
        <v>309</v>
      </c>
      <c r="B437" s="319"/>
      <c r="C437" s="319"/>
      <c r="D437" s="319"/>
      <c r="E437" s="319"/>
      <c r="F437" s="319"/>
      <c r="G437" s="319"/>
      <c r="H437" s="318"/>
      <c r="I437" s="608" t="s">
        <v>308</v>
      </c>
      <c r="J437" s="609"/>
      <c r="K437" s="625">
        <v>0.56999999999999995</v>
      </c>
      <c r="L437" s="626"/>
      <c r="M437" s="291">
        <f>K437*12*I398</f>
        <v>11225.124</v>
      </c>
    </row>
    <row r="438" spans="1:13">
      <c r="A438" s="320" t="s">
        <v>307</v>
      </c>
      <c r="B438" s="319"/>
      <c r="C438" s="319"/>
      <c r="D438" s="319"/>
      <c r="E438" s="319"/>
      <c r="F438" s="319"/>
      <c r="G438" s="319"/>
      <c r="H438" s="318"/>
      <c r="I438" s="608" t="s">
        <v>306</v>
      </c>
      <c r="J438" s="609"/>
      <c r="K438" s="625">
        <v>0.14000000000000001</v>
      </c>
      <c r="L438" s="626"/>
      <c r="M438" s="291">
        <f>K438*12*I398</f>
        <v>2757.0480000000002</v>
      </c>
    </row>
    <row r="439" spans="1:13">
      <c r="A439" s="313" t="s">
        <v>299</v>
      </c>
      <c r="B439" s="312"/>
      <c r="C439" s="312"/>
      <c r="D439" s="312"/>
      <c r="E439" s="312"/>
      <c r="F439" s="312"/>
      <c r="G439" s="312"/>
      <c r="H439" s="311"/>
      <c r="I439" s="608" t="s">
        <v>298</v>
      </c>
      <c r="J439" s="609"/>
      <c r="K439" s="636">
        <v>7.0000000000000007E-2</v>
      </c>
      <c r="L439" s="637"/>
      <c r="M439" s="291">
        <f>K439*12*I398</f>
        <v>1378.5240000000001</v>
      </c>
    </row>
    <row r="440" spans="1:13" ht="15.75" thickBot="1">
      <c r="A440" s="313" t="s">
        <v>305</v>
      </c>
      <c r="B440" s="312"/>
      <c r="C440" s="312"/>
      <c r="D440" s="312"/>
      <c r="E440" s="312"/>
      <c r="F440" s="312"/>
      <c r="G440" s="312"/>
      <c r="H440" s="311"/>
      <c r="I440" s="614" t="s">
        <v>88</v>
      </c>
      <c r="J440" s="615"/>
      <c r="K440" s="638">
        <v>0.12</v>
      </c>
      <c r="L440" s="639"/>
      <c r="M440" s="326">
        <f>K440*12*I398</f>
        <v>2363.1839999999997</v>
      </c>
    </row>
    <row r="441" spans="1:13" ht="15.75" thickBot="1">
      <c r="A441" s="654" t="s">
        <v>304</v>
      </c>
      <c r="B441" s="655"/>
      <c r="C441" s="655"/>
      <c r="D441" s="655"/>
      <c r="E441" s="655"/>
      <c r="F441" s="655"/>
      <c r="G441" s="655"/>
      <c r="H441" s="656"/>
      <c r="I441" s="325"/>
      <c r="J441" s="324"/>
      <c r="K441" s="649">
        <f>K442+K443+K444</f>
        <v>1.27</v>
      </c>
      <c r="L441" s="643"/>
      <c r="M441" s="303">
        <f>K441*12*I398</f>
        <v>25010.363999999998</v>
      </c>
    </row>
    <row r="442" spans="1:13">
      <c r="A442" s="323" t="s">
        <v>303</v>
      </c>
      <c r="B442" s="322"/>
      <c r="C442" s="322"/>
      <c r="D442" s="322"/>
      <c r="E442" s="322"/>
      <c r="F442" s="322"/>
      <c r="G442" s="322"/>
      <c r="H442" s="321"/>
      <c r="I442" s="612" t="s">
        <v>302</v>
      </c>
      <c r="J442" s="613"/>
      <c r="K442" s="644">
        <v>0.61</v>
      </c>
      <c r="L442" s="645"/>
      <c r="M442" s="291">
        <f>K442*12*I398</f>
        <v>12012.851999999999</v>
      </c>
    </row>
    <row r="443" spans="1:13">
      <c r="A443" s="320" t="s">
        <v>301</v>
      </c>
      <c r="B443" s="319"/>
      <c r="C443" s="319"/>
      <c r="D443" s="319"/>
      <c r="E443" s="319"/>
      <c r="F443" s="319"/>
      <c r="G443" s="319"/>
      <c r="H443" s="318"/>
      <c r="I443" s="317" t="s">
        <v>300</v>
      </c>
      <c r="J443" s="316"/>
      <c r="K443" s="636">
        <v>0.53</v>
      </c>
      <c r="L443" s="637"/>
      <c r="M443" s="291">
        <f>K443*12*I398</f>
        <v>10437.396000000001</v>
      </c>
    </row>
    <row r="444" spans="1:13" ht="15.75" thickBot="1">
      <c r="A444" s="313" t="s">
        <v>299</v>
      </c>
      <c r="B444" s="312"/>
      <c r="C444" s="312"/>
      <c r="D444" s="312"/>
      <c r="E444" s="312"/>
      <c r="F444" s="312"/>
      <c r="G444" s="312"/>
      <c r="H444" s="311"/>
      <c r="I444" s="614" t="s">
        <v>298</v>
      </c>
      <c r="J444" s="615"/>
      <c r="K444" s="638">
        <v>0.13</v>
      </c>
      <c r="L444" s="639"/>
      <c r="M444" s="291">
        <f>K444*12*I398</f>
        <v>2560.116</v>
      </c>
    </row>
    <row r="445" spans="1:13" ht="15.75" thickBot="1">
      <c r="A445" s="309" t="s">
        <v>297</v>
      </c>
      <c r="B445" s="308"/>
      <c r="C445" s="308"/>
      <c r="D445" s="308"/>
      <c r="E445" s="308"/>
      <c r="F445" s="308"/>
      <c r="G445" s="308"/>
      <c r="H445" s="307"/>
      <c r="I445" s="619" t="s">
        <v>296</v>
      </c>
      <c r="J445" s="620"/>
      <c r="K445" s="640">
        <v>17.98</v>
      </c>
      <c r="L445" s="641"/>
      <c r="M445" s="303">
        <f>K445*12*I398</f>
        <v>354083.73599999998</v>
      </c>
    </row>
    <row r="446" spans="1:13" ht="15.75" thickBot="1">
      <c r="A446" s="603" t="s">
        <v>295</v>
      </c>
      <c r="B446" s="604"/>
      <c r="C446" s="604"/>
      <c r="D446" s="604"/>
      <c r="E446" s="604"/>
      <c r="F446" s="604"/>
      <c r="G446" s="604"/>
      <c r="H446" s="605"/>
      <c r="I446" s="305"/>
      <c r="J446" s="304"/>
      <c r="K446" s="642">
        <v>1.65</v>
      </c>
      <c r="L446" s="643"/>
      <c r="M446" s="303">
        <f>K446*12*I398</f>
        <v>32493.779999999995</v>
      </c>
    </row>
    <row r="447" spans="1:13">
      <c r="A447" s="301" t="s">
        <v>294</v>
      </c>
      <c r="B447" s="300"/>
      <c r="C447" s="300"/>
      <c r="D447" s="300"/>
      <c r="E447" s="300"/>
      <c r="F447" s="300"/>
      <c r="G447" s="300"/>
      <c r="H447" s="298"/>
      <c r="I447" s="621" t="s">
        <v>293</v>
      </c>
      <c r="J447" s="622"/>
      <c r="K447" s="297"/>
      <c r="L447" s="412"/>
      <c r="M447" s="291"/>
    </row>
    <row r="448" spans="1:13">
      <c r="A448" s="301" t="s">
        <v>292</v>
      </c>
      <c r="B448" s="300"/>
      <c r="C448" s="300"/>
      <c r="D448" s="300"/>
      <c r="E448" s="300"/>
      <c r="F448" s="300"/>
      <c r="G448" s="300"/>
      <c r="H448" s="298"/>
      <c r="I448" s="295"/>
      <c r="J448" s="294"/>
      <c r="K448" s="297"/>
      <c r="L448" s="412"/>
      <c r="M448" s="291"/>
    </row>
    <row r="449" spans="1:13" ht="15.75" thickBot="1">
      <c r="A449" s="301" t="s">
        <v>291</v>
      </c>
      <c r="B449" s="300"/>
      <c r="C449" s="300"/>
      <c r="D449" s="300"/>
      <c r="E449" s="300"/>
      <c r="F449" s="300"/>
      <c r="G449" s="300"/>
      <c r="H449" s="298"/>
      <c r="I449" s="310"/>
      <c r="J449" s="294"/>
      <c r="K449" s="297"/>
      <c r="L449" s="412"/>
      <c r="M449" s="291"/>
    </row>
    <row r="450" spans="1:13" ht="15.75" thickBot="1">
      <c r="A450" s="309" t="s">
        <v>290</v>
      </c>
      <c r="B450" s="308"/>
      <c r="C450" s="308"/>
      <c r="D450" s="308"/>
      <c r="E450" s="308"/>
      <c r="F450" s="308"/>
      <c r="G450" s="308"/>
      <c r="H450" s="307"/>
      <c r="I450" s="305"/>
      <c r="J450" s="304"/>
      <c r="K450" s="642">
        <v>7.0000000000000007E-2</v>
      </c>
      <c r="L450" s="643"/>
      <c r="M450" s="303">
        <f>K450*12*I398</f>
        <v>1378.5240000000001</v>
      </c>
    </row>
    <row r="451" spans="1:13">
      <c r="A451" s="301" t="s">
        <v>289</v>
      </c>
      <c r="B451" s="300"/>
      <c r="C451" s="300"/>
      <c r="D451" s="300"/>
      <c r="E451" s="300"/>
      <c r="F451" s="300"/>
      <c r="G451" s="300"/>
      <c r="H451" s="298"/>
      <c r="I451" s="621" t="s">
        <v>19</v>
      </c>
      <c r="J451" s="622"/>
      <c r="K451" s="411"/>
      <c r="L451" s="412"/>
      <c r="M451" s="291"/>
    </row>
    <row r="452" spans="1:13" ht="15.75" thickBot="1">
      <c r="A452" s="301" t="s">
        <v>288</v>
      </c>
      <c r="B452" s="300"/>
      <c r="C452" s="300"/>
      <c r="D452" s="300"/>
      <c r="E452" s="300"/>
      <c r="F452" s="300"/>
      <c r="G452" s="300"/>
      <c r="H452" s="298"/>
      <c r="I452" s="295"/>
      <c r="J452" s="294"/>
      <c r="K452" s="411"/>
      <c r="L452" s="412"/>
      <c r="M452" s="291"/>
    </row>
    <row r="453" spans="1:13" ht="15.75" thickBot="1">
      <c r="A453" s="603" t="s">
        <v>287</v>
      </c>
      <c r="B453" s="604"/>
      <c r="C453" s="604"/>
      <c r="D453" s="604"/>
      <c r="E453" s="604"/>
      <c r="F453" s="604"/>
      <c r="G453" s="604"/>
      <c r="H453" s="605"/>
      <c r="I453" s="305"/>
      <c r="J453" s="304"/>
      <c r="K453" s="642">
        <v>6.19</v>
      </c>
      <c r="L453" s="643"/>
      <c r="M453" s="303">
        <f>K453*12*I398</f>
        <v>121900.908</v>
      </c>
    </row>
    <row r="454" spans="1:13">
      <c r="A454" s="301" t="s">
        <v>286</v>
      </c>
      <c r="B454" s="299"/>
      <c r="C454" s="299"/>
      <c r="D454" s="299"/>
      <c r="E454" s="299"/>
      <c r="F454" s="300"/>
      <c r="G454" s="299"/>
      <c r="H454" s="298"/>
      <c r="I454" s="598" t="s">
        <v>285</v>
      </c>
      <c r="J454" s="599"/>
      <c r="K454" s="297"/>
      <c r="L454" s="412"/>
      <c r="M454" s="291"/>
    </row>
    <row r="455" spans="1:13">
      <c r="A455" s="301" t="s">
        <v>284</v>
      </c>
      <c r="B455" s="299"/>
      <c r="C455" s="299"/>
      <c r="D455" s="299"/>
      <c r="E455" s="299"/>
      <c r="F455" s="300"/>
      <c r="G455" s="299"/>
      <c r="H455" s="298"/>
      <c r="I455" s="598" t="s">
        <v>283</v>
      </c>
      <c r="J455" s="599"/>
      <c r="K455" s="297"/>
      <c r="L455" s="412"/>
      <c r="M455" s="291"/>
    </row>
    <row r="456" spans="1:13">
      <c r="A456" s="301" t="s">
        <v>282</v>
      </c>
      <c r="B456" s="299"/>
      <c r="C456" s="299"/>
      <c r="D456" s="299"/>
      <c r="E456" s="299"/>
      <c r="F456" s="300"/>
      <c r="G456" s="299"/>
      <c r="H456" s="298"/>
      <c r="I456" s="598" t="s">
        <v>281</v>
      </c>
      <c r="J456" s="599"/>
      <c r="K456" s="297"/>
      <c r="L456" s="412"/>
      <c r="M456" s="291"/>
    </row>
    <row r="457" spans="1:13">
      <c r="A457" s="301" t="s">
        <v>280</v>
      </c>
      <c r="B457" s="299"/>
      <c r="C457" s="299"/>
      <c r="D457" s="299"/>
      <c r="E457" s="299"/>
      <c r="F457" s="300"/>
      <c r="G457" s="299"/>
      <c r="H457" s="298"/>
      <c r="I457" s="598" t="s">
        <v>279</v>
      </c>
      <c r="J457" s="599"/>
      <c r="K457" s="297"/>
      <c r="L457" s="412"/>
      <c r="M457" s="291"/>
    </row>
    <row r="458" spans="1:13">
      <c r="A458" s="301" t="s">
        <v>278</v>
      </c>
      <c r="B458" s="299"/>
      <c r="C458" s="299"/>
      <c r="D458" s="299"/>
      <c r="E458" s="299"/>
      <c r="F458" s="300"/>
      <c r="G458" s="299"/>
      <c r="H458" s="298"/>
      <c r="I458" s="598" t="s">
        <v>277</v>
      </c>
      <c r="J458" s="599"/>
      <c r="K458" s="297"/>
      <c r="L458" s="412"/>
      <c r="M458" s="291"/>
    </row>
    <row r="459" spans="1:13">
      <c r="A459" s="301" t="s">
        <v>276</v>
      </c>
      <c r="B459" s="299"/>
      <c r="C459" s="299"/>
      <c r="D459" s="299"/>
      <c r="E459" s="299"/>
      <c r="F459" s="300"/>
      <c r="G459" s="299"/>
      <c r="H459" s="298"/>
      <c r="I459" s="295"/>
      <c r="J459" s="294"/>
      <c r="K459" s="297"/>
      <c r="L459" s="302"/>
      <c r="M459" s="291"/>
    </row>
    <row r="460" spans="1:13">
      <c r="A460" s="301" t="s">
        <v>275</v>
      </c>
      <c r="B460" s="299"/>
      <c r="C460" s="299"/>
      <c r="D460" s="299"/>
      <c r="E460" s="299"/>
      <c r="F460" s="300"/>
      <c r="G460" s="299"/>
      <c r="H460" s="298"/>
      <c r="I460" s="295"/>
      <c r="J460" s="294"/>
      <c r="K460" s="297"/>
      <c r="L460" s="412"/>
      <c r="M460" s="291"/>
    </row>
    <row r="461" spans="1:13">
      <c r="A461" s="301" t="s">
        <v>274</v>
      </c>
      <c r="B461" s="299"/>
      <c r="C461" s="299"/>
      <c r="D461" s="299"/>
      <c r="E461" s="299"/>
      <c r="F461" s="300"/>
      <c r="G461" s="299"/>
      <c r="H461" s="298"/>
      <c r="I461" s="295"/>
      <c r="J461" s="294"/>
      <c r="K461" s="297"/>
      <c r="L461" s="412"/>
      <c r="M461" s="291"/>
    </row>
    <row r="462" spans="1:13">
      <c r="A462" s="301" t="s">
        <v>273</v>
      </c>
      <c r="B462" s="299"/>
      <c r="C462" s="299"/>
      <c r="D462" s="299"/>
      <c r="E462" s="299"/>
      <c r="F462" s="300"/>
      <c r="G462" s="299"/>
      <c r="H462" s="298"/>
      <c r="I462" s="295"/>
      <c r="J462" s="294"/>
      <c r="K462" s="297"/>
      <c r="L462" s="412"/>
      <c r="M462" s="291"/>
    </row>
    <row r="463" spans="1:13">
      <c r="A463" s="301" t="s">
        <v>272</v>
      </c>
      <c r="B463" s="299"/>
      <c r="C463" s="299"/>
      <c r="D463" s="299"/>
      <c r="E463" s="299"/>
      <c r="F463" s="300"/>
      <c r="G463" s="299"/>
      <c r="H463" s="298"/>
      <c r="I463" s="295"/>
      <c r="J463" s="294"/>
      <c r="K463" s="297"/>
      <c r="L463" s="412"/>
      <c r="M463" s="291"/>
    </row>
    <row r="464" spans="1:13" ht="15.75" thickBot="1">
      <c r="A464" s="616" t="s">
        <v>271</v>
      </c>
      <c r="B464" s="617"/>
      <c r="C464" s="617"/>
      <c r="D464" s="617"/>
      <c r="E464" s="617"/>
      <c r="F464" s="617"/>
      <c r="G464" s="617"/>
      <c r="H464" s="618"/>
      <c r="I464" s="295"/>
      <c r="J464" s="294"/>
      <c r="K464" s="293"/>
      <c r="L464" s="292"/>
      <c r="M464" s="291"/>
    </row>
    <row r="465" spans="1:13">
      <c r="A465" s="290" t="s">
        <v>270</v>
      </c>
      <c r="B465" s="289"/>
      <c r="C465" s="289"/>
      <c r="D465" s="289"/>
      <c r="E465" s="289"/>
      <c r="F465" s="289"/>
      <c r="G465" s="289"/>
      <c r="H465" s="289"/>
      <c r="I465" s="621" t="s">
        <v>55</v>
      </c>
      <c r="J465" s="622"/>
      <c r="K465" s="288"/>
      <c r="L465" s="287"/>
      <c r="M465" s="286"/>
    </row>
    <row r="466" spans="1:13" ht="15.75" thickBot="1">
      <c r="A466" s="285" t="s">
        <v>269</v>
      </c>
      <c r="B466" s="284"/>
      <c r="C466" s="284"/>
      <c r="D466" s="284"/>
      <c r="E466" s="284"/>
      <c r="F466" s="284"/>
      <c r="G466" s="284"/>
      <c r="H466" s="284"/>
      <c r="I466" s="283"/>
      <c r="J466" s="282"/>
      <c r="K466" s="281"/>
      <c r="L466" s="280"/>
      <c r="M466" s="279"/>
    </row>
    <row r="467" spans="1:13" ht="15.75" thickBot="1">
      <c r="A467" s="603" t="s">
        <v>355</v>
      </c>
      <c r="B467" s="604"/>
      <c r="C467" s="604"/>
      <c r="D467" s="604"/>
      <c r="E467" s="604"/>
      <c r="F467" s="604"/>
      <c r="G467" s="604"/>
      <c r="H467" s="657"/>
      <c r="I467" s="658" t="s">
        <v>32</v>
      </c>
      <c r="J467" s="659"/>
      <c r="K467" s="660">
        <v>1.52</v>
      </c>
      <c r="L467" s="661"/>
      <c r="M467" s="276">
        <f>K467*12*I398</f>
        <v>29933.664000000001</v>
      </c>
    </row>
    <row r="468" spans="1:13" ht="15.75" thickBot="1">
      <c r="A468" s="409" t="s">
        <v>354</v>
      </c>
      <c r="B468" s="410"/>
      <c r="C468" s="410"/>
      <c r="D468" s="410"/>
      <c r="E468" s="410"/>
      <c r="F468" s="410"/>
      <c r="G468" s="410"/>
      <c r="H468" s="410"/>
      <c r="I468" s="413"/>
      <c r="J468" s="383"/>
      <c r="K468" s="662"/>
      <c r="L468" s="663"/>
      <c r="M468" s="276"/>
    </row>
    <row r="469" spans="1:13" ht="15.75" thickBot="1">
      <c r="A469" s="652" t="s">
        <v>268</v>
      </c>
      <c r="B469" s="653"/>
      <c r="C469" s="653"/>
      <c r="D469" s="653"/>
      <c r="E469" s="653"/>
      <c r="F469" s="653"/>
      <c r="G469" s="653"/>
      <c r="H469" s="653"/>
      <c r="I469" s="278"/>
      <c r="J469" s="277"/>
      <c r="K469" s="610">
        <f>K399+K409+K424+K453+K467+K468</f>
        <v>48.9</v>
      </c>
      <c r="L469" s="611"/>
      <c r="M469" s="276">
        <f>M399+M409+M424+M453+M467+M468</f>
        <v>962997.4800000001</v>
      </c>
    </row>
    <row r="471" spans="1:13" ht="15.75">
      <c r="A471" s="601" t="s">
        <v>0</v>
      </c>
      <c r="B471" s="601"/>
      <c r="C471" s="601"/>
      <c r="D471" s="601"/>
      <c r="E471" s="601"/>
      <c r="F471" s="601"/>
      <c r="G471" s="601"/>
      <c r="H471" s="601"/>
      <c r="I471" s="601"/>
      <c r="J471" s="601"/>
      <c r="K471" s="601"/>
      <c r="L471" s="601"/>
      <c r="M471" s="327"/>
    </row>
    <row r="472" spans="1:13" ht="15.75">
      <c r="A472" s="600" t="s">
        <v>353</v>
      </c>
      <c r="B472" s="600"/>
      <c r="C472" s="600"/>
      <c r="D472" s="600"/>
      <c r="E472" s="600"/>
      <c r="F472" s="600"/>
      <c r="G472" s="600"/>
      <c r="H472" s="600"/>
      <c r="I472" s="600"/>
      <c r="J472" s="600"/>
      <c r="K472" s="600"/>
      <c r="L472" s="600"/>
      <c r="M472" s="327"/>
    </row>
    <row r="473" spans="1:13" ht="15.75">
      <c r="A473" s="370"/>
      <c r="B473" s="370"/>
      <c r="C473" s="370"/>
      <c r="D473" s="370"/>
      <c r="E473" s="370"/>
      <c r="F473" s="370" t="s">
        <v>414</v>
      </c>
      <c r="G473" s="370"/>
      <c r="H473" s="370"/>
      <c r="I473" s="370"/>
      <c r="J473" s="370"/>
      <c r="K473" s="370"/>
      <c r="L473" s="370"/>
      <c r="M473" s="327"/>
    </row>
    <row r="474" spans="1:13">
      <c r="A474" s="329"/>
      <c r="B474" s="328"/>
      <c r="C474" s="602" t="s">
        <v>351</v>
      </c>
      <c r="D474" s="602"/>
      <c r="E474" s="602"/>
      <c r="F474" s="328"/>
      <c r="G474" s="328"/>
      <c r="H474" s="368"/>
      <c r="I474" s="590" t="s">
        <v>3</v>
      </c>
      <c r="J474" s="591"/>
      <c r="K474" s="592" t="s">
        <v>4</v>
      </c>
      <c r="L474" s="593"/>
      <c r="M474" s="382"/>
    </row>
    <row r="475" spans="1:13">
      <c r="A475" s="381"/>
      <c r="B475" s="355"/>
      <c r="C475" s="355"/>
      <c r="D475" s="355"/>
      <c r="E475" s="355"/>
      <c r="F475" s="355"/>
      <c r="G475" s="355"/>
      <c r="H475" s="356"/>
      <c r="I475" s="295"/>
      <c r="J475" s="294"/>
      <c r="K475" s="594" t="s">
        <v>5</v>
      </c>
      <c r="L475" s="595"/>
      <c r="M475" s="380" t="s">
        <v>6</v>
      </c>
    </row>
    <row r="476" spans="1:13">
      <c r="A476" s="381"/>
      <c r="B476" s="355"/>
      <c r="C476" s="355"/>
      <c r="D476" s="355"/>
      <c r="E476" s="355"/>
      <c r="F476" s="355"/>
      <c r="G476" s="355"/>
      <c r="H476" s="356"/>
      <c r="I476" s="598" t="s">
        <v>7</v>
      </c>
      <c r="J476" s="599"/>
      <c r="K476" s="623" t="s">
        <v>8</v>
      </c>
      <c r="L476" s="624"/>
      <c r="M476" s="380" t="s">
        <v>9</v>
      </c>
    </row>
    <row r="477" spans="1:13" ht="16.5" thickBot="1">
      <c r="A477" s="379"/>
      <c r="B477" s="351"/>
      <c r="C477" s="351"/>
      <c r="D477" s="351"/>
      <c r="E477" s="351"/>
      <c r="F477" s="351"/>
      <c r="G477" s="351"/>
      <c r="H477" s="350"/>
      <c r="I477" s="631">
        <v>940.3</v>
      </c>
      <c r="J477" s="632"/>
      <c r="K477" s="633"/>
      <c r="L477" s="634"/>
      <c r="M477" s="378"/>
    </row>
    <row r="478" spans="1:13">
      <c r="A478" s="367" t="s">
        <v>350</v>
      </c>
      <c r="B478" s="344"/>
      <c r="C478" s="344"/>
      <c r="D478" s="344"/>
      <c r="E478" s="344"/>
      <c r="F478" s="344"/>
      <c r="G478" s="344"/>
      <c r="H478" s="377"/>
      <c r="I478" s="341"/>
      <c r="J478" s="340"/>
      <c r="K478" s="635">
        <f>K481+K484</f>
        <v>6.4499999999999993</v>
      </c>
      <c r="L478" s="628"/>
      <c r="M478" s="286">
        <f>K478*12*I477</f>
        <v>72779.219999999987</v>
      </c>
    </row>
    <row r="479" spans="1:13">
      <c r="A479" s="376" t="s">
        <v>349</v>
      </c>
      <c r="B479" s="375"/>
      <c r="C479" s="375"/>
      <c r="D479" s="375"/>
      <c r="E479" s="375"/>
      <c r="F479" s="375"/>
      <c r="G479" s="375"/>
      <c r="H479" s="374"/>
      <c r="I479" s="295"/>
      <c r="J479" s="294"/>
      <c r="K479" s="293"/>
      <c r="L479" s="292"/>
      <c r="M479" s="373"/>
    </row>
    <row r="480" spans="1:13" ht="15.75" thickBot="1">
      <c r="A480" s="363" t="s">
        <v>348</v>
      </c>
      <c r="B480" s="372"/>
      <c r="C480" s="372"/>
      <c r="D480" s="372"/>
      <c r="E480" s="372"/>
      <c r="F480" s="372"/>
      <c r="G480" s="372"/>
      <c r="H480" s="371"/>
      <c r="I480" s="336"/>
      <c r="J480" s="282"/>
      <c r="K480" s="281"/>
      <c r="L480" s="280"/>
      <c r="M480" s="279"/>
    </row>
    <row r="481" spans="1:13">
      <c r="A481" s="323" t="s">
        <v>347</v>
      </c>
      <c r="B481" s="331"/>
      <c r="C481" s="331"/>
      <c r="D481" s="331"/>
      <c r="E481" s="331"/>
      <c r="F481" s="331"/>
      <c r="G481" s="331"/>
      <c r="H481" s="357"/>
      <c r="I481" s="596" t="s">
        <v>19</v>
      </c>
      <c r="J481" s="597"/>
      <c r="K481" s="629">
        <v>3.86</v>
      </c>
      <c r="L481" s="630"/>
      <c r="M481" s="291">
        <f>K481*12*I477</f>
        <v>43554.695999999996</v>
      </c>
    </row>
    <row r="482" spans="1:13">
      <c r="A482" s="301" t="s">
        <v>338</v>
      </c>
      <c r="B482" s="355"/>
      <c r="C482" s="355"/>
      <c r="D482" s="355"/>
      <c r="E482" s="355"/>
      <c r="F482" s="355"/>
      <c r="G482" s="355"/>
      <c r="H482" s="356"/>
      <c r="I482" s="598" t="s">
        <v>328</v>
      </c>
      <c r="J482" s="599"/>
      <c r="K482" s="327"/>
      <c r="L482" s="292"/>
      <c r="M482" s="291"/>
    </row>
    <row r="483" spans="1:13">
      <c r="A483" s="323" t="s">
        <v>337</v>
      </c>
      <c r="B483" s="331"/>
      <c r="C483" s="331"/>
      <c r="D483" s="331"/>
      <c r="E483" s="331"/>
      <c r="F483" s="331"/>
      <c r="G483" s="331"/>
      <c r="H483" s="357"/>
      <c r="I483" s="596"/>
      <c r="J483" s="597"/>
      <c r="K483" s="327"/>
      <c r="L483" s="292"/>
      <c r="M483" s="291"/>
    </row>
    <row r="484" spans="1:13">
      <c r="A484" s="323" t="s">
        <v>346</v>
      </c>
      <c r="B484" s="331"/>
      <c r="C484" s="331"/>
      <c r="D484" s="331"/>
      <c r="E484" s="331"/>
      <c r="F484" s="331"/>
      <c r="G484" s="331"/>
      <c r="H484" s="357"/>
      <c r="I484" s="608" t="s">
        <v>35</v>
      </c>
      <c r="J484" s="609"/>
      <c r="K484" s="625">
        <v>2.59</v>
      </c>
      <c r="L484" s="626"/>
      <c r="M484" s="291">
        <f>K484*12*I477</f>
        <v>29224.523999999998</v>
      </c>
    </row>
    <row r="485" spans="1:13" ht="15.75">
      <c r="A485" s="320" t="s">
        <v>345</v>
      </c>
      <c r="B485" s="354"/>
      <c r="C485" s="354"/>
      <c r="D485" s="354"/>
      <c r="E485" s="354"/>
      <c r="F485" s="354"/>
      <c r="G485" s="354"/>
      <c r="H485" s="353"/>
      <c r="I485" s="598" t="s">
        <v>328</v>
      </c>
      <c r="J485" s="599"/>
      <c r="K485" s="370"/>
      <c r="L485" s="369"/>
      <c r="M485" s="291"/>
    </row>
    <row r="486" spans="1:13">
      <c r="A486" s="313" t="s">
        <v>344</v>
      </c>
      <c r="B486" s="328"/>
      <c r="C486" s="328"/>
      <c r="D486" s="328"/>
      <c r="E486" s="328"/>
      <c r="F486" s="328"/>
      <c r="G486" s="328"/>
      <c r="H486" s="368"/>
      <c r="I486" s="598"/>
      <c r="J486" s="599"/>
      <c r="K486" s="352"/>
      <c r="L486" s="292"/>
      <c r="M486" s="291"/>
    </row>
    <row r="487" spans="1:13" ht="15.75" thickBot="1">
      <c r="A487" s="323" t="s">
        <v>343</v>
      </c>
      <c r="B487" s="322"/>
      <c r="C487" s="322"/>
      <c r="D487" s="322"/>
      <c r="E487" s="322"/>
      <c r="F487" s="322"/>
      <c r="G487" s="322"/>
      <c r="H487" s="321"/>
      <c r="I487" s="334"/>
      <c r="J487" s="333"/>
      <c r="K487" s="636"/>
      <c r="L487" s="637"/>
      <c r="M487" s="291"/>
    </row>
    <row r="488" spans="1:13">
      <c r="A488" s="367" t="s">
        <v>342</v>
      </c>
      <c r="B488" s="366"/>
      <c r="C488" s="366"/>
      <c r="D488" s="366"/>
      <c r="E488" s="366"/>
      <c r="F488" s="366"/>
      <c r="G488" s="366"/>
      <c r="H488" s="365"/>
      <c r="I488" s="341"/>
      <c r="J488" s="364"/>
      <c r="K488" s="627">
        <f>K490+K495+K498</f>
        <v>5.28</v>
      </c>
      <c r="L488" s="628"/>
      <c r="M488" s="286">
        <f>K488*12*I477</f>
        <v>59577.407999999996</v>
      </c>
    </row>
    <row r="489" spans="1:13" ht="15.75" thickBot="1">
      <c r="A489" s="363" t="s">
        <v>341</v>
      </c>
      <c r="B489" s="362"/>
      <c r="C489" s="362"/>
      <c r="D489" s="362"/>
      <c r="E489" s="362"/>
      <c r="F489" s="362"/>
      <c r="G489" s="362"/>
      <c r="H489" s="361"/>
      <c r="I489" s="336"/>
      <c r="J489" s="360"/>
      <c r="K489" s="281"/>
      <c r="L489" s="280"/>
      <c r="M489" s="279"/>
    </row>
    <row r="490" spans="1:13">
      <c r="A490" s="301" t="s">
        <v>340</v>
      </c>
      <c r="B490" s="300"/>
      <c r="C490" s="300"/>
      <c r="D490" s="300"/>
      <c r="E490" s="300"/>
      <c r="F490" s="300"/>
      <c r="G490" s="300"/>
      <c r="H490" s="298"/>
      <c r="I490" s="598" t="s">
        <v>19</v>
      </c>
      <c r="J490" s="599"/>
      <c r="K490" s="629">
        <v>2.64</v>
      </c>
      <c r="L490" s="630"/>
      <c r="M490" s="291">
        <f>K490*12*I477</f>
        <v>29788.703999999998</v>
      </c>
    </row>
    <row r="491" spans="1:13">
      <c r="A491" s="323" t="s">
        <v>339</v>
      </c>
      <c r="B491" s="322"/>
      <c r="C491" s="322"/>
      <c r="D491" s="322"/>
      <c r="E491" s="322"/>
      <c r="F491" s="322"/>
      <c r="G491" s="322"/>
      <c r="H491" s="321"/>
      <c r="I491" s="407"/>
      <c r="J491" s="408"/>
      <c r="K491" s="327"/>
      <c r="L491" s="292"/>
      <c r="M491" s="291"/>
    </row>
    <row r="492" spans="1:13">
      <c r="A492" s="301" t="s">
        <v>338</v>
      </c>
      <c r="B492" s="355"/>
      <c r="C492" s="355"/>
      <c r="D492" s="355"/>
      <c r="E492" s="355"/>
      <c r="F492" s="355"/>
      <c r="G492" s="355"/>
      <c r="H492" s="356"/>
      <c r="I492" s="598" t="s">
        <v>328</v>
      </c>
      <c r="J492" s="599"/>
      <c r="K492" s="327"/>
      <c r="L492" s="292"/>
      <c r="M492" s="291"/>
    </row>
    <row r="493" spans="1:13">
      <c r="A493" s="323" t="s">
        <v>337</v>
      </c>
      <c r="B493" s="331"/>
      <c r="C493" s="331"/>
      <c r="D493" s="331"/>
      <c r="E493" s="331"/>
      <c r="F493" s="331"/>
      <c r="G493" s="331"/>
      <c r="H493" s="357"/>
      <c r="I493" s="596"/>
      <c r="J493" s="597"/>
      <c r="K493" s="327"/>
      <c r="L493" s="292"/>
      <c r="M493" s="291"/>
    </row>
    <row r="494" spans="1:13">
      <c r="A494" s="320" t="s">
        <v>336</v>
      </c>
      <c r="B494" s="354"/>
      <c r="C494" s="353"/>
      <c r="D494" s="355"/>
      <c r="E494" s="355"/>
      <c r="F494" s="355"/>
      <c r="G494" s="355"/>
      <c r="H494" s="356"/>
      <c r="I494" s="598" t="s">
        <v>328</v>
      </c>
      <c r="J494" s="599"/>
      <c r="K494" s="327"/>
      <c r="L494" s="292"/>
      <c r="M494" s="291"/>
    </row>
    <row r="495" spans="1:13">
      <c r="A495" s="301" t="s">
        <v>335</v>
      </c>
      <c r="B495" s="355"/>
      <c r="C495" s="355"/>
      <c r="D495" s="354"/>
      <c r="E495" s="354"/>
      <c r="F495" s="354"/>
      <c r="G495" s="354"/>
      <c r="H495" s="353"/>
      <c r="I495" s="608" t="s">
        <v>35</v>
      </c>
      <c r="J495" s="609"/>
      <c r="K495" s="625">
        <v>1.17</v>
      </c>
      <c r="L495" s="626"/>
      <c r="M495" s="291">
        <f>K495*12*I477</f>
        <v>13201.811999999998</v>
      </c>
    </row>
    <row r="496" spans="1:13">
      <c r="A496" s="313" t="s">
        <v>334</v>
      </c>
      <c r="B496" s="312"/>
      <c r="C496" s="312"/>
      <c r="D496" s="312"/>
      <c r="E496" s="312"/>
      <c r="F496" s="312"/>
      <c r="G496" s="312"/>
      <c r="H496" s="311"/>
      <c r="I496" s="590" t="s">
        <v>333</v>
      </c>
      <c r="J496" s="591"/>
      <c r="K496" s="327"/>
      <c r="L496" s="292"/>
      <c r="M496" s="291"/>
    </row>
    <row r="497" spans="1:13">
      <c r="A497" s="323"/>
      <c r="B497" s="322"/>
      <c r="C497" s="322"/>
      <c r="D497" s="322"/>
      <c r="E497" s="322"/>
      <c r="F497" s="322"/>
      <c r="G497" s="322"/>
      <c r="H497" s="321"/>
      <c r="I497" s="334" t="s">
        <v>332</v>
      </c>
      <c r="J497" s="333"/>
      <c r="K497" s="352"/>
      <c r="L497" s="292"/>
      <c r="M497" s="291"/>
    </row>
    <row r="498" spans="1:13">
      <c r="A498" s="313" t="s">
        <v>331</v>
      </c>
      <c r="B498" s="312"/>
      <c r="C498" s="312"/>
      <c r="D498" s="312"/>
      <c r="E498" s="312"/>
      <c r="F498" s="312"/>
      <c r="G498" s="312"/>
      <c r="H498" s="311"/>
      <c r="I498" s="590" t="s">
        <v>35</v>
      </c>
      <c r="J498" s="591"/>
      <c r="K498" s="625">
        <v>1.47</v>
      </c>
      <c r="L498" s="626"/>
      <c r="M498" s="291">
        <f>K498*12*I477</f>
        <v>16586.892</v>
      </c>
    </row>
    <row r="499" spans="1:13">
      <c r="A499" s="323" t="s">
        <v>330</v>
      </c>
      <c r="B499" s="322"/>
      <c r="C499" s="322"/>
      <c r="D499" s="322"/>
      <c r="E499" s="322"/>
      <c r="F499" s="322"/>
      <c r="G499" s="322"/>
      <c r="H499" s="321"/>
      <c r="I499" s="334"/>
      <c r="J499" s="333"/>
      <c r="K499" s="327"/>
      <c r="L499" s="292"/>
      <c r="M499" s="291"/>
    </row>
    <row r="500" spans="1:13">
      <c r="A500" s="313" t="s">
        <v>329</v>
      </c>
      <c r="B500" s="312"/>
      <c r="C500" s="312"/>
      <c r="D500" s="312"/>
      <c r="E500" s="312"/>
      <c r="F500" s="312"/>
      <c r="G500" s="312"/>
      <c r="H500" s="311"/>
      <c r="I500" s="598" t="s">
        <v>328</v>
      </c>
      <c r="J500" s="599"/>
      <c r="K500" s="327"/>
      <c r="L500" s="292"/>
      <c r="M500" s="291"/>
    </row>
    <row r="501" spans="1:13">
      <c r="A501" s="313" t="s">
        <v>327</v>
      </c>
      <c r="B501" s="312"/>
      <c r="C501" s="312"/>
      <c r="D501" s="312"/>
      <c r="E501" s="312"/>
      <c r="F501" s="312"/>
      <c r="G501" s="312"/>
      <c r="H501" s="311"/>
      <c r="I501" s="590" t="s">
        <v>326</v>
      </c>
      <c r="J501" s="591"/>
      <c r="K501" s="351"/>
      <c r="L501" s="350"/>
      <c r="M501" s="349"/>
    </row>
    <row r="502" spans="1:13" ht="15.75" thickBot="1">
      <c r="A502" s="323"/>
      <c r="B502" s="322"/>
      <c r="C502" s="322"/>
      <c r="D502" s="322"/>
      <c r="E502" s="322"/>
      <c r="F502" s="322"/>
      <c r="G502" s="322"/>
      <c r="H502" s="321"/>
      <c r="I502" s="606" t="s">
        <v>325</v>
      </c>
      <c r="J502" s="607"/>
      <c r="K502" s="348"/>
      <c r="L502" s="347"/>
      <c r="M502" s="346"/>
    </row>
    <row r="503" spans="1:13">
      <c r="A503" s="345" t="s">
        <v>324</v>
      </c>
      <c r="B503" s="344"/>
      <c r="C503" s="344"/>
      <c r="D503" s="344"/>
      <c r="E503" s="344"/>
      <c r="F503" s="344"/>
      <c r="G503" s="343"/>
      <c r="H503" s="342"/>
      <c r="I503" s="341"/>
      <c r="J503" s="340"/>
      <c r="K503" s="648">
        <f>K505+K512+K520+K524+K525+K529</f>
        <v>29.04</v>
      </c>
      <c r="L503" s="628"/>
      <c r="M503" s="286">
        <f>M505+M512+M520+M524+M525+M529</f>
        <v>327675.74400000001</v>
      </c>
    </row>
    <row r="504" spans="1:13" ht="15.75" thickBot="1">
      <c r="A504" s="339"/>
      <c r="B504" s="338"/>
      <c r="C504" s="338"/>
      <c r="D504" s="338"/>
      <c r="E504" s="338"/>
      <c r="F504" s="338"/>
      <c r="G504" s="338"/>
      <c r="H504" s="337"/>
      <c r="I504" s="336"/>
      <c r="J504" s="282"/>
      <c r="K504" s="281"/>
      <c r="L504" s="280"/>
      <c r="M504" s="279"/>
    </row>
    <row r="505" spans="1:13" ht="15.75" thickBot="1">
      <c r="A505" s="603" t="s">
        <v>323</v>
      </c>
      <c r="B505" s="604"/>
      <c r="C505" s="604"/>
      <c r="D505" s="604"/>
      <c r="E505" s="604"/>
      <c r="F505" s="604"/>
      <c r="G505" s="604"/>
      <c r="H505" s="605"/>
      <c r="I505" s="305"/>
      <c r="J505" s="304"/>
      <c r="K505" s="646">
        <f>K506+K507+K508+K510+K511</f>
        <v>6.25</v>
      </c>
      <c r="L505" s="647"/>
      <c r="M505" s="303">
        <f>K505*12*I477</f>
        <v>70522.5</v>
      </c>
    </row>
    <row r="506" spans="1:13">
      <c r="A506" s="323" t="s">
        <v>322</v>
      </c>
      <c r="B506" s="322"/>
      <c r="C506" s="322"/>
      <c r="D506" s="322"/>
      <c r="E506" s="322"/>
      <c r="F506" s="322"/>
      <c r="G506" s="322"/>
      <c r="H506" s="321"/>
      <c r="I506" s="596" t="s">
        <v>321</v>
      </c>
      <c r="J506" s="597"/>
      <c r="K506" s="629">
        <v>1.23</v>
      </c>
      <c r="L506" s="630"/>
      <c r="M506" s="291">
        <f>K506*12*I477</f>
        <v>13878.828</v>
      </c>
    </row>
    <row r="507" spans="1:13">
      <c r="A507" s="320" t="s">
        <v>320</v>
      </c>
      <c r="B507" s="319"/>
      <c r="C507" s="319"/>
      <c r="D507" s="319"/>
      <c r="E507" s="319"/>
      <c r="F507" s="319"/>
      <c r="G507" s="319"/>
      <c r="H507" s="318"/>
      <c r="I507" s="608" t="s">
        <v>57</v>
      </c>
      <c r="J507" s="609"/>
      <c r="K507" s="625">
        <v>2.9</v>
      </c>
      <c r="L507" s="626"/>
      <c r="M507" s="291">
        <f>K507*12*I477</f>
        <v>32722.439999999995</v>
      </c>
    </row>
    <row r="508" spans="1:13">
      <c r="A508" s="313" t="s">
        <v>319</v>
      </c>
      <c r="B508" s="312"/>
      <c r="C508" s="312"/>
      <c r="D508" s="312"/>
      <c r="E508" s="312"/>
      <c r="F508" s="312"/>
      <c r="G508" s="312"/>
      <c r="H508" s="311"/>
      <c r="I508" s="590" t="s">
        <v>35</v>
      </c>
      <c r="J508" s="591"/>
      <c r="K508" s="625">
        <v>0.33</v>
      </c>
      <c r="L508" s="626"/>
      <c r="M508" s="291">
        <f>K508*12*I477</f>
        <v>3723.5879999999997</v>
      </c>
    </row>
    <row r="509" spans="1:13">
      <c r="A509" s="335" t="s">
        <v>318</v>
      </c>
      <c r="B509" s="331"/>
      <c r="C509" s="331"/>
      <c r="D509" s="331"/>
      <c r="E509" s="322"/>
      <c r="F509" s="322"/>
      <c r="G509" s="322"/>
      <c r="H509" s="321"/>
      <c r="I509" s="334"/>
      <c r="J509" s="333"/>
      <c r="K509" s="293"/>
      <c r="L509" s="292"/>
      <c r="M509" s="291"/>
    </row>
    <row r="510" spans="1:13">
      <c r="A510" s="320" t="s">
        <v>317</v>
      </c>
      <c r="B510" s="319"/>
      <c r="C510" s="319"/>
      <c r="D510" s="319"/>
      <c r="E510" s="319"/>
      <c r="F510" s="319"/>
      <c r="G510" s="319"/>
      <c r="H510" s="318"/>
      <c r="I510" s="608" t="s">
        <v>19</v>
      </c>
      <c r="J510" s="609"/>
      <c r="K510" s="625">
        <v>0.1</v>
      </c>
      <c r="L510" s="626"/>
      <c r="M510" s="291">
        <f>K510*12*I477</f>
        <v>1128.3600000000001</v>
      </c>
    </row>
    <row r="511" spans="1:13" ht="15.75" thickBot="1">
      <c r="A511" s="313" t="s">
        <v>316</v>
      </c>
      <c r="B511" s="312"/>
      <c r="C511" s="312"/>
      <c r="D511" s="312"/>
      <c r="E511" s="312"/>
      <c r="F511" s="312"/>
      <c r="G511" s="312"/>
      <c r="H511" s="311"/>
      <c r="I511" s="614" t="s">
        <v>19</v>
      </c>
      <c r="J511" s="615"/>
      <c r="K511" s="650">
        <v>1.69</v>
      </c>
      <c r="L511" s="651"/>
      <c r="M511" s="291">
        <f>K511*12*I477</f>
        <v>19069.284</v>
      </c>
    </row>
    <row r="512" spans="1:13" ht="15.75" thickBot="1">
      <c r="A512" s="654" t="s">
        <v>315</v>
      </c>
      <c r="B512" s="655"/>
      <c r="C512" s="655"/>
      <c r="D512" s="655"/>
      <c r="E512" s="655"/>
      <c r="F512" s="655"/>
      <c r="G512" s="655"/>
      <c r="H512" s="656"/>
      <c r="I512" s="305"/>
      <c r="J512" s="304"/>
      <c r="K512" s="642">
        <f>K513+K514+K516+K517+K518+K519</f>
        <v>1.94</v>
      </c>
      <c r="L512" s="647"/>
      <c r="M512" s="303">
        <f>K512*12*I477</f>
        <v>21890.184000000001</v>
      </c>
    </row>
    <row r="513" spans="1:13">
      <c r="A513" s="332" t="s">
        <v>314</v>
      </c>
      <c r="B513" s="331"/>
      <c r="C513" s="331"/>
      <c r="D513" s="331"/>
      <c r="E513" s="331"/>
      <c r="F513" s="322"/>
      <c r="G513" s="322"/>
      <c r="H513" s="321"/>
      <c r="I513" s="330"/>
      <c r="J513" s="294"/>
      <c r="K513" s="629">
        <v>0.11</v>
      </c>
      <c r="L513" s="630"/>
      <c r="M513" s="291">
        <f>K513*12*I477</f>
        <v>1241.1959999999999</v>
      </c>
    </row>
    <row r="514" spans="1:13">
      <c r="A514" s="329" t="s">
        <v>313</v>
      </c>
      <c r="B514" s="328"/>
      <c r="C514" s="328"/>
      <c r="D514" s="328"/>
      <c r="E514" s="328"/>
      <c r="F514" s="312"/>
      <c r="G514" s="312"/>
      <c r="H514" s="311"/>
      <c r="I514" s="598" t="s">
        <v>312</v>
      </c>
      <c r="J514" s="599"/>
      <c r="K514" s="625">
        <v>0.93</v>
      </c>
      <c r="L514" s="626"/>
      <c r="M514" s="291">
        <f>K514*12*I477</f>
        <v>10493.748</v>
      </c>
    </row>
    <row r="515" spans="1:13">
      <c r="A515" s="323" t="s">
        <v>311</v>
      </c>
      <c r="B515" s="322"/>
      <c r="C515" s="322"/>
      <c r="D515" s="322"/>
      <c r="E515" s="322"/>
      <c r="F515" s="322"/>
      <c r="G515" s="322"/>
      <c r="H515" s="321"/>
      <c r="I515" s="596" t="s">
        <v>310</v>
      </c>
      <c r="J515" s="597"/>
      <c r="K515" s="327"/>
      <c r="L515" s="292"/>
      <c r="M515" s="291"/>
    </row>
    <row r="516" spans="1:13">
      <c r="A516" s="320" t="s">
        <v>309</v>
      </c>
      <c r="B516" s="319"/>
      <c r="C516" s="319"/>
      <c r="D516" s="319"/>
      <c r="E516" s="319"/>
      <c r="F516" s="319"/>
      <c r="G516" s="319"/>
      <c r="H516" s="318"/>
      <c r="I516" s="608" t="s">
        <v>308</v>
      </c>
      <c r="J516" s="609"/>
      <c r="K516" s="625">
        <v>0.56999999999999995</v>
      </c>
      <c r="L516" s="626"/>
      <c r="M516" s="291">
        <f>K516*12*I477</f>
        <v>6431.6519999999991</v>
      </c>
    </row>
    <row r="517" spans="1:13">
      <c r="A517" s="320" t="s">
        <v>307</v>
      </c>
      <c r="B517" s="319"/>
      <c r="C517" s="319"/>
      <c r="D517" s="319"/>
      <c r="E517" s="319"/>
      <c r="F517" s="319"/>
      <c r="G517" s="319"/>
      <c r="H517" s="318"/>
      <c r="I517" s="608" t="s">
        <v>306</v>
      </c>
      <c r="J517" s="609"/>
      <c r="K517" s="625">
        <v>0.14000000000000001</v>
      </c>
      <c r="L517" s="626"/>
      <c r="M517" s="291">
        <f>K517*12*I477</f>
        <v>1579.7040000000002</v>
      </c>
    </row>
    <row r="518" spans="1:13">
      <c r="A518" s="313" t="s">
        <v>299</v>
      </c>
      <c r="B518" s="312"/>
      <c r="C518" s="312"/>
      <c r="D518" s="312"/>
      <c r="E518" s="312"/>
      <c r="F518" s="312"/>
      <c r="G518" s="312"/>
      <c r="H518" s="311"/>
      <c r="I518" s="608" t="s">
        <v>298</v>
      </c>
      <c r="J518" s="609"/>
      <c r="K518" s="636">
        <v>7.0000000000000007E-2</v>
      </c>
      <c r="L518" s="637"/>
      <c r="M518" s="291">
        <f>K518*12*I477</f>
        <v>789.85200000000009</v>
      </c>
    </row>
    <row r="519" spans="1:13" ht="15.75" thickBot="1">
      <c r="A519" s="313" t="s">
        <v>305</v>
      </c>
      <c r="B519" s="312"/>
      <c r="C519" s="312"/>
      <c r="D519" s="312"/>
      <c r="E519" s="312"/>
      <c r="F519" s="312"/>
      <c r="G519" s="312"/>
      <c r="H519" s="311"/>
      <c r="I519" s="614" t="s">
        <v>88</v>
      </c>
      <c r="J519" s="615"/>
      <c r="K519" s="638">
        <v>0.12</v>
      </c>
      <c r="L519" s="639"/>
      <c r="M519" s="326">
        <f>K519*12*I477</f>
        <v>1354.0319999999999</v>
      </c>
    </row>
    <row r="520" spans="1:13" ht="15.75" thickBot="1">
      <c r="A520" s="654" t="s">
        <v>304</v>
      </c>
      <c r="B520" s="655"/>
      <c r="C520" s="655"/>
      <c r="D520" s="655"/>
      <c r="E520" s="655"/>
      <c r="F520" s="655"/>
      <c r="G520" s="655"/>
      <c r="H520" s="656"/>
      <c r="I520" s="325"/>
      <c r="J520" s="324"/>
      <c r="K520" s="649">
        <f>K521+K522+K523</f>
        <v>1.27</v>
      </c>
      <c r="L520" s="643"/>
      <c r="M520" s="303">
        <f>K520*12*I477</f>
        <v>14330.171999999999</v>
      </c>
    </row>
    <row r="521" spans="1:13">
      <c r="A521" s="323" t="s">
        <v>303</v>
      </c>
      <c r="B521" s="322"/>
      <c r="C521" s="322"/>
      <c r="D521" s="322"/>
      <c r="E521" s="322"/>
      <c r="F521" s="322"/>
      <c r="G521" s="322"/>
      <c r="H521" s="321"/>
      <c r="I521" s="612" t="s">
        <v>302</v>
      </c>
      <c r="J521" s="613"/>
      <c r="K521" s="644">
        <v>0.61</v>
      </c>
      <c r="L521" s="645"/>
      <c r="M521" s="291">
        <f>K521*12*I477</f>
        <v>6882.9960000000001</v>
      </c>
    </row>
    <row r="522" spans="1:13">
      <c r="A522" s="320" t="s">
        <v>301</v>
      </c>
      <c r="B522" s="319"/>
      <c r="C522" s="319"/>
      <c r="D522" s="319"/>
      <c r="E522" s="319"/>
      <c r="F522" s="319"/>
      <c r="G522" s="319"/>
      <c r="H522" s="318"/>
      <c r="I522" s="317" t="s">
        <v>300</v>
      </c>
      <c r="J522" s="316"/>
      <c r="K522" s="636">
        <v>0.53</v>
      </c>
      <c r="L522" s="637"/>
      <c r="M522" s="291">
        <f>K522*12*I477</f>
        <v>5980.308</v>
      </c>
    </row>
    <row r="523" spans="1:13" ht="15.75" thickBot="1">
      <c r="A523" s="313" t="s">
        <v>299</v>
      </c>
      <c r="B523" s="312"/>
      <c r="C523" s="312"/>
      <c r="D523" s="312"/>
      <c r="E523" s="312"/>
      <c r="F523" s="312"/>
      <c r="G523" s="312"/>
      <c r="H523" s="311"/>
      <c r="I523" s="614" t="s">
        <v>298</v>
      </c>
      <c r="J523" s="615"/>
      <c r="K523" s="638">
        <v>0.13</v>
      </c>
      <c r="L523" s="639"/>
      <c r="M523" s="291">
        <f>K523*12*I477</f>
        <v>1466.8679999999999</v>
      </c>
    </row>
    <row r="524" spans="1:13" ht="15.75" thickBot="1">
      <c r="A524" s="309" t="s">
        <v>297</v>
      </c>
      <c r="B524" s="308"/>
      <c r="C524" s="308"/>
      <c r="D524" s="308"/>
      <c r="E524" s="308"/>
      <c r="F524" s="308"/>
      <c r="G524" s="308"/>
      <c r="H524" s="307"/>
      <c r="I524" s="619" t="s">
        <v>296</v>
      </c>
      <c r="J524" s="620"/>
      <c r="K524" s="640">
        <v>17.86</v>
      </c>
      <c r="L524" s="641"/>
      <c r="M524" s="303">
        <f>K524*12*I477</f>
        <v>201525.09599999999</v>
      </c>
    </row>
    <row r="525" spans="1:13" ht="15.75" thickBot="1">
      <c r="A525" s="603" t="s">
        <v>295</v>
      </c>
      <c r="B525" s="604"/>
      <c r="C525" s="604"/>
      <c r="D525" s="604"/>
      <c r="E525" s="604"/>
      <c r="F525" s="604"/>
      <c r="G525" s="604"/>
      <c r="H525" s="605"/>
      <c r="I525" s="305"/>
      <c r="J525" s="304"/>
      <c r="K525" s="642">
        <v>1.65</v>
      </c>
      <c r="L525" s="643"/>
      <c r="M525" s="303">
        <f>K525*12*I477</f>
        <v>18617.939999999995</v>
      </c>
    </row>
    <row r="526" spans="1:13">
      <c r="A526" s="301" t="s">
        <v>294</v>
      </c>
      <c r="B526" s="300"/>
      <c r="C526" s="300"/>
      <c r="D526" s="300"/>
      <c r="E526" s="300"/>
      <c r="F526" s="300"/>
      <c r="G526" s="300"/>
      <c r="H526" s="298"/>
      <c r="I526" s="621" t="s">
        <v>293</v>
      </c>
      <c r="J526" s="622"/>
      <c r="K526" s="297"/>
      <c r="L526" s="412"/>
      <c r="M526" s="291"/>
    </row>
    <row r="527" spans="1:13">
      <c r="A527" s="301" t="s">
        <v>292</v>
      </c>
      <c r="B527" s="300"/>
      <c r="C527" s="300"/>
      <c r="D527" s="300"/>
      <c r="E527" s="300"/>
      <c r="F527" s="300"/>
      <c r="G527" s="300"/>
      <c r="H527" s="298"/>
      <c r="I527" s="295"/>
      <c r="J527" s="294"/>
      <c r="K527" s="297"/>
      <c r="L527" s="412"/>
      <c r="M527" s="291"/>
    </row>
    <row r="528" spans="1:13" ht="15.75" thickBot="1">
      <c r="A528" s="301" t="s">
        <v>291</v>
      </c>
      <c r="B528" s="300"/>
      <c r="C528" s="300"/>
      <c r="D528" s="300"/>
      <c r="E528" s="300"/>
      <c r="F528" s="300"/>
      <c r="G528" s="300"/>
      <c r="H528" s="298"/>
      <c r="I528" s="310"/>
      <c r="J528" s="294"/>
      <c r="K528" s="297"/>
      <c r="L528" s="412"/>
      <c r="M528" s="291"/>
    </row>
    <row r="529" spans="1:13" ht="15.75" thickBot="1">
      <c r="A529" s="309" t="s">
        <v>290</v>
      </c>
      <c r="B529" s="308"/>
      <c r="C529" s="308"/>
      <c r="D529" s="308"/>
      <c r="E529" s="308"/>
      <c r="F529" s="308"/>
      <c r="G529" s="308"/>
      <c r="H529" s="307"/>
      <c r="I529" s="305"/>
      <c r="J529" s="304"/>
      <c r="K529" s="642">
        <v>7.0000000000000007E-2</v>
      </c>
      <c r="L529" s="643"/>
      <c r="M529" s="303">
        <f>K529*12*I477</f>
        <v>789.85200000000009</v>
      </c>
    </row>
    <row r="530" spans="1:13">
      <c r="A530" s="301" t="s">
        <v>289</v>
      </c>
      <c r="B530" s="300"/>
      <c r="C530" s="300"/>
      <c r="D530" s="300"/>
      <c r="E530" s="300"/>
      <c r="F530" s="300"/>
      <c r="G530" s="300"/>
      <c r="H530" s="298"/>
      <c r="I530" s="621" t="s">
        <v>19</v>
      </c>
      <c r="J530" s="622"/>
      <c r="K530" s="411"/>
      <c r="L530" s="412"/>
      <c r="M530" s="291"/>
    </row>
    <row r="531" spans="1:13" ht="15.75" thickBot="1">
      <c r="A531" s="301" t="s">
        <v>288</v>
      </c>
      <c r="B531" s="300"/>
      <c r="C531" s="300"/>
      <c r="D531" s="300"/>
      <c r="E531" s="300"/>
      <c r="F531" s="300"/>
      <c r="G531" s="300"/>
      <c r="H531" s="298"/>
      <c r="I531" s="295"/>
      <c r="J531" s="294"/>
      <c r="K531" s="411"/>
      <c r="L531" s="412"/>
      <c r="M531" s="291"/>
    </row>
    <row r="532" spans="1:13" ht="15.75" thickBot="1">
      <c r="A532" s="603" t="s">
        <v>287</v>
      </c>
      <c r="B532" s="604"/>
      <c r="C532" s="604"/>
      <c r="D532" s="604"/>
      <c r="E532" s="604"/>
      <c r="F532" s="604"/>
      <c r="G532" s="604"/>
      <c r="H532" s="605"/>
      <c r="I532" s="305"/>
      <c r="J532" s="304"/>
      <c r="K532" s="642">
        <v>6.19</v>
      </c>
      <c r="L532" s="643"/>
      <c r="M532" s="303">
        <f>K532*12*I477</f>
        <v>69845.483999999997</v>
      </c>
    </row>
    <row r="533" spans="1:13">
      <c r="A533" s="301" t="s">
        <v>286</v>
      </c>
      <c r="B533" s="299"/>
      <c r="C533" s="299"/>
      <c r="D533" s="299"/>
      <c r="E533" s="299"/>
      <c r="F533" s="300"/>
      <c r="G533" s="299"/>
      <c r="H533" s="298"/>
      <c r="I533" s="598" t="s">
        <v>285</v>
      </c>
      <c r="J533" s="599"/>
      <c r="K533" s="297"/>
      <c r="L533" s="412"/>
      <c r="M533" s="291"/>
    </row>
    <row r="534" spans="1:13">
      <c r="A534" s="301" t="s">
        <v>284</v>
      </c>
      <c r="B534" s="299"/>
      <c r="C534" s="299"/>
      <c r="D534" s="299"/>
      <c r="E534" s="299"/>
      <c r="F534" s="300"/>
      <c r="G534" s="299"/>
      <c r="H534" s="298"/>
      <c r="I534" s="598" t="s">
        <v>283</v>
      </c>
      <c r="J534" s="599"/>
      <c r="K534" s="297"/>
      <c r="L534" s="412"/>
      <c r="M534" s="291"/>
    </row>
    <row r="535" spans="1:13">
      <c r="A535" s="301" t="s">
        <v>282</v>
      </c>
      <c r="B535" s="299"/>
      <c r="C535" s="299"/>
      <c r="D535" s="299"/>
      <c r="E535" s="299"/>
      <c r="F535" s="300"/>
      <c r="G535" s="299"/>
      <c r="H535" s="298"/>
      <c r="I535" s="598" t="s">
        <v>281</v>
      </c>
      <c r="J535" s="599"/>
      <c r="K535" s="297"/>
      <c r="L535" s="412"/>
      <c r="M535" s="291"/>
    </row>
    <row r="536" spans="1:13">
      <c r="A536" s="301" t="s">
        <v>280</v>
      </c>
      <c r="B536" s="299"/>
      <c r="C536" s="299"/>
      <c r="D536" s="299"/>
      <c r="E536" s="299"/>
      <c r="F536" s="300"/>
      <c r="G536" s="299"/>
      <c r="H536" s="298"/>
      <c r="I536" s="598" t="s">
        <v>279</v>
      </c>
      <c r="J536" s="599"/>
      <c r="K536" s="297"/>
      <c r="L536" s="412"/>
      <c r="M536" s="291"/>
    </row>
    <row r="537" spans="1:13">
      <c r="A537" s="301" t="s">
        <v>278</v>
      </c>
      <c r="B537" s="299"/>
      <c r="C537" s="299"/>
      <c r="D537" s="299"/>
      <c r="E537" s="299"/>
      <c r="F537" s="300"/>
      <c r="G537" s="299"/>
      <c r="H537" s="298"/>
      <c r="I537" s="598" t="s">
        <v>277</v>
      </c>
      <c r="J537" s="599"/>
      <c r="K537" s="297"/>
      <c r="L537" s="412"/>
      <c r="M537" s="291"/>
    </row>
    <row r="538" spans="1:13">
      <c r="A538" s="301" t="s">
        <v>276</v>
      </c>
      <c r="B538" s="299"/>
      <c r="C538" s="299"/>
      <c r="D538" s="299"/>
      <c r="E538" s="299"/>
      <c r="F538" s="300"/>
      <c r="G538" s="299"/>
      <c r="H538" s="298"/>
      <c r="I538" s="295"/>
      <c r="J538" s="294"/>
      <c r="K538" s="297"/>
      <c r="L538" s="302"/>
      <c r="M538" s="291"/>
    </row>
    <row r="539" spans="1:13">
      <c r="A539" s="301" t="s">
        <v>275</v>
      </c>
      <c r="B539" s="299"/>
      <c r="C539" s="299"/>
      <c r="D539" s="299"/>
      <c r="E539" s="299"/>
      <c r="F539" s="300"/>
      <c r="G539" s="299"/>
      <c r="H539" s="298"/>
      <c r="I539" s="295"/>
      <c r="J539" s="294"/>
      <c r="K539" s="297"/>
      <c r="L539" s="412"/>
      <c r="M539" s="291"/>
    </row>
    <row r="540" spans="1:13">
      <c r="A540" s="301" t="s">
        <v>274</v>
      </c>
      <c r="B540" s="299"/>
      <c r="C540" s="299"/>
      <c r="D540" s="299"/>
      <c r="E540" s="299"/>
      <c r="F540" s="300"/>
      <c r="G540" s="299"/>
      <c r="H540" s="298"/>
      <c r="I540" s="295"/>
      <c r="J540" s="294"/>
      <c r="K540" s="297"/>
      <c r="L540" s="412"/>
      <c r="M540" s="291"/>
    </row>
    <row r="541" spans="1:13">
      <c r="A541" s="301" t="s">
        <v>273</v>
      </c>
      <c r="B541" s="299"/>
      <c r="C541" s="299"/>
      <c r="D541" s="299"/>
      <c r="E541" s="299"/>
      <c r="F541" s="300"/>
      <c r="G541" s="299"/>
      <c r="H541" s="298"/>
      <c r="I541" s="295"/>
      <c r="J541" s="294"/>
      <c r="K541" s="297"/>
      <c r="L541" s="412"/>
      <c r="M541" s="291"/>
    </row>
    <row r="542" spans="1:13">
      <c r="A542" s="301" t="s">
        <v>272</v>
      </c>
      <c r="B542" s="299"/>
      <c r="C542" s="299"/>
      <c r="D542" s="299"/>
      <c r="E542" s="299"/>
      <c r="F542" s="300"/>
      <c r="G542" s="299"/>
      <c r="H542" s="298"/>
      <c r="I542" s="295"/>
      <c r="J542" s="294"/>
      <c r="K542" s="297"/>
      <c r="L542" s="412"/>
      <c r="M542" s="291"/>
    </row>
    <row r="543" spans="1:13" ht="15.75" thickBot="1">
      <c r="A543" s="616" t="s">
        <v>271</v>
      </c>
      <c r="B543" s="617"/>
      <c r="C543" s="617"/>
      <c r="D543" s="617"/>
      <c r="E543" s="617"/>
      <c r="F543" s="617"/>
      <c r="G543" s="617"/>
      <c r="H543" s="618"/>
      <c r="I543" s="295"/>
      <c r="J543" s="294"/>
      <c r="K543" s="293"/>
      <c r="L543" s="292"/>
      <c r="M543" s="291"/>
    </row>
    <row r="544" spans="1:13">
      <c r="A544" s="290" t="s">
        <v>270</v>
      </c>
      <c r="B544" s="289"/>
      <c r="C544" s="289"/>
      <c r="D544" s="289"/>
      <c r="E544" s="289"/>
      <c r="F544" s="289"/>
      <c r="G544" s="289"/>
      <c r="H544" s="289"/>
      <c r="I544" s="621" t="s">
        <v>55</v>
      </c>
      <c r="J544" s="622"/>
      <c r="K544" s="288"/>
      <c r="L544" s="287"/>
      <c r="M544" s="286"/>
    </row>
    <row r="545" spans="1:13" ht="15.75" thickBot="1">
      <c r="A545" s="285" t="s">
        <v>269</v>
      </c>
      <c r="B545" s="284"/>
      <c r="C545" s="284"/>
      <c r="D545" s="284"/>
      <c r="E545" s="284"/>
      <c r="F545" s="284"/>
      <c r="G545" s="284"/>
      <c r="H545" s="284"/>
      <c r="I545" s="283"/>
      <c r="J545" s="282"/>
      <c r="K545" s="281"/>
      <c r="L545" s="280"/>
      <c r="M545" s="279"/>
    </row>
    <row r="546" spans="1:13" ht="15.75" thickBot="1">
      <c r="A546" s="603" t="s">
        <v>355</v>
      </c>
      <c r="B546" s="604"/>
      <c r="C546" s="604"/>
      <c r="D546" s="604"/>
      <c r="E546" s="604"/>
      <c r="F546" s="604"/>
      <c r="G546" s="604"/>
      <c r="H546" s="657"/>
      <c r="I546" s="658" t="s">
        <v>32</v>
      </c>
      <c r="J546" s="659"/>
      <c r="K546" s="660">
        <v>1.52</v>
      </c>
      <c r="L546" s="661"/>
      <c r="M546" s="276">
        <f>K546*12*I477</f>
        <v>17151.072</v>
      </c>
    </row>
    <row r="547" spans="1:13" ht="15.75" thickBot="1">
      <c r="A547" s="409" t="s">
        <v>354</v>
      </c>
      <c r="B547" s="410"/>
      <c r="C547" s="410"/>
      <c r="D547" s="410"/>
      <c r="E547" s="410"/>
      <c r="F547" s="410"/>
      <c r="G547" s="410"/>
      <c r="H547" s="410"/>
      <c r="I547" s="413"/>
      <c r="J547" s="383"/>
      <c r="K547" s="662"/>
      <c r="L547" s="663"/>
      <c r="M547" s="276"/>
    </row>
    <row r="548" spans="1:13" ht="15.75" thickBot="1">
      <c r="A548" s="652" t="s">
        <v>268</v>
      </c>
      <c r="B548" s="653"/>
      <c r="C548" s="653"/>
      <c r="D548" s="653"/>
      <c r="E548" s="653"/>
      <c r="F548" s="653"/>
      <c r="G548" s="653"/>
      <c r="H548" s="653"/>
      <c r="I548" s="278"/>
      <c r="J548" s="277"/>
      <c r="K548" s="610">
        <f>K478+K488+K503+K532+K546+K547</f>
        <v>48.48</v>
      </c>
      <c r="L548" s="611"/>
      <c r="M548" s="276">
        <f>M478+M488+M503+M532+M546+M547</f>
        <v>547028.92799999996</v>
      </c>
    </row>
    <row r="550" spans="1:13" ht="15.75">
      <c r="A550" s="601" t="s">
        <v>0</v>
      </c>
      <c r="B550" s="601"/>
      <c r="C550" s="601"/>
      <c r="D550" s="601"/>
      <c r="E550" s="601"/>
      <c r="F550" s="601"/>
      <c r="G550" s="601"/>
      <c r="H550" s="601"/>
      <c r="I550" s="601"/>
      <c r="J550" s="601"/>
      <c r="K550" s="601"/>
      <c r="L550" s="601"/>
      <c r="M550" s="327"/>
    </row>
    <row r="551" spans="1:13" ht="15.75">
      <c r="A551" s="600" t="s">
        <v>353</v>
      </c>
      <c r="B551" s="600"/>
      <c r="C551" s="600"/>
      <c r="D551" s="600"/>
      <c r="E551" s="600"/>
      <c r="F551" s="600"/>
      <c r="G551" s="600"/>
      <c r="H551" s="600"/>
      <c r="I551" s="600"/>
      <c r="J551" s="600"/>
      <c r="K551" s="600"/>
      <c r="L551" s="600"/>
      <c r="M551" s="327"/>
    </row>
    <row r="552" spans="1:13" ht="15.75">
      <c r="A552" s="370"/>
      <c r="B552" s="370"/>
      <c r="C552" s="370"/>
      <c r="D552" s="370"/>
      <c r="E552" s="370"/>
      <c r="F552" s="370" t="s">
        <v>413</v>
      </c>
      <c r="G552" s="370"/>
      <c r="H552" s="370"/>
      <c r="I552" s="370"/>
      <c r="J552" s="370"/>
      <c r="K552" s="370"/>
      <c r="L552" s="370"/>
      <c r="M552" s="327"/>
    </row>
    <row r="553" spans="1:13">
      <c r="A553" s="329"/>
      <c r="B553" s="328"/>
      <c r="C553" s="602" t="s">
        <v>351</v>
      </c>
      <c r="D553" s="602"/>
      <c r="E553" s="602"/>
      <c r="F553" s="328"/>
      <c r="G553" s="328"/>
      <c r="H553" s="368"/>
      <c r="I553" s="590" t="s">
        <v>3</v>
      </c>
      <c r="J553" s="591"/>
      <c r="K553" s="592" t="s">
        <v>4</v>
      </c>
      <c r="L553" s="593"/>
      <c r="M553" s="382"/>
    </row>
    <row r="554" spans="1:13">
      <c r="A554" s="381"/>
      <c r="B554" s="355"/>
      <c r="C554" s="355"/>
      <c r="D554" s="355"/>
      <c r="E554" s="355"/>
      <c r="F554" s="355"/>
      <c r="G554" s="355"/>
      <c r="H554" s="356"/>
      <c r="I554" s="295"/>
      <c r="J554" s="294"/>
      <c r="K554" s="594" t="s">
        <v>5</v>
      </c>
      <c r="L554" s="595"/>
      <c r="M554" s="380" t="s">
        <v>6</v>
      </c>
    </row>
    <row r="555" spans="1:13">
      <c r="A555" s="381"/>
      <c r="B555" s="355"/>
      <c r="C555" s="355"/>
      <c r="D555" s="355"/>
      <c r="E555" s="355"/>
      <c r="F555" s="355"/>
      <c r="G555" s="355"/>
      <c r="H555" s="356"/>
      <c r="I555" s="598" t="s">
        <v>7</v>
      </c>
      <c r="J555" s="599"/>
      <c r="K555" s="623" t="s">
        <v>8</v>
      </c>
      <c r="L555" s="624"/>
      <c r="M555" s="380" t="s">
        <v>9</v>
      </c>
    </row>
    <row r="556" spans="1:13" ht="16.5" thickBot="1">
      <c r="A556" s="379"/>
      <c r="B556" s="351"/>
      <c r="C556" s="351"/>
      <c r="D556" s="351"/>
      <c r="E556" s="351"/>
      <c r="F556" s="351"/>
      <c r="G556" s="351"/>
      <c r="H556" s="350"/>
      <c r="I556" s="631">
        <v>1624.6</v>
      </c>
      <c r="J556" s="632"/>
      <c r="K556" s="633"/>
      <c r="L556" s="634"/>
      <c r="M556" s="378"/>
    </row>
    <row r="557" spans="1:13">
      <c r="A557" s="367" t="s">
        <v>350</v>
      </c>
      <c r="B557" s="344"/>
      <c r="C557" s="344"/>
      <c r="D557" s="344"/>
      <c r="E557" s="344"/>
      <c r="F557" s="344"/>
      <c r="G557" s="344"/>
      <c r="H557" s="377"/>
      <c r="I557" s="341"/>
      <c r="J557" s="340"/>
      <c r="K557" s="635">
        <f>K560+K563</f>
        <v>6.4499999999999993</v>
      </c>
      <c r="L557" s="628"/>
      <c r="M557" s="286">
        <f>K557*12*I556</f>
        <v>125744.03999999998</v>
      </c>
    </row>
    <row r="558" spans="1:13">
      <c r="A558" s="376" t="s">
        <v>349</v>
      </c>
      <c r="B558" s="375"/>
      <c r="C558" s="375"/>
      <c r="D558" s="375"/>
      <c r="E558" s="375"/>
      <c r="F558" s="375"/>
      <c r="G558" s="375"/>
      <c r="H558" s="374"/>
      <c r="I558" s="295"/>
      <c r="J558" s="294"/>
      <c r="K558" s="293"/>
      <c r="L558" s="292"/>
      <c r="M558" s="373"/>
    </row>
    <row r="559" spans="1:13" ht="15.75" thickBot="1">
      <c r="A559" s="363" t="s">
        <v>348</v>
      </c>
      <c r="B559" s="372"/>
      <c r="C559" s="372"/>
      <c r="D559" s="372"/>
      <c r="E559" s="372"/>
      <c r="F559" s="372"/>
      <c r="G559" s="372"/>
      <c r="H559" s="371"/>
      <c r="I559" s="336"/>
      <c r="J559" s="282"/>
      <c r="K559" s="281"/>
      <c r="L559" s="280"/>
      <c r="M559" s="279"/>
    </row>
    <row r="560" spans="1:13">
      <c r="A560" s="323" t="s">
        <v>347</v>
      </c>
      <c r="B560" s="331"/>
      <c r="C560" s="331"/>
      <c r="D560" s="331"/>
      <c r="E560" s="331"/>
      <c r="F560" s="331"/>
      <c r="G560" s="331"/>
      <c r="H560" s="357"/>
      <c r="I560" s="596" t="s">
        <v>19</v>
      </c>
      <c r="J560" s="597"/>
      <c r="K560" s="629">
        <v>3.86</v>
      </c>
      <c r="L560" s="630"/>
      <c r="M560" s="291">
        <f>K560*12*I556</f>
        <v>75251.471999999994</v>
      </c>
    </row>
    <row r="561" spans="1:13">
      <c r="A561" s="301" t="s">
        <v>338</v>
      </c>
      <c r="B561" s="355"/>
      <c r="C561" s="355"/>
      <c r="D561" s="355"/>
      <c r="E561" s="355"/>
      <c r="F561" s="355"/>
      <c r="G561" s="355"/>
      <c r="H561" s="356"/>
      <c r="I561" s="598" t="s">
        <v>328</v>
      </c>
      <c r="J561" s="599"/>
      <c r="K561" s="327"/>
      <c r="L561" s="292"/>
      <c r="M561" s="291"/>
    </row>
    <row r="562" spans="1:13">
      <c r="A562" s="323" t="s">
        <v>337</v>
      </c>
      <c r="B562" s="331"/>
      <c r="C562" s="331"/>
      <c r="D562" s="331"/>
      <c r="E562" s="331"/>
      <c r="F562" s="331"/>
      <c r="G562" s="331"/>
      <c r="H562" s="357"/>
      <c r="I562" s="596"/>
      <c r="J562" s="597"/>
      <c r="K562" s="327"/>
      <c r="L562" s="292"/>
      <c r="M562" s="291"/>
    </row>
    <row r="563" spans="1:13">
      <c r="A563" s="323" t="s">
        <v>346</v>
      </c>
      <c r="B563" s="331"/>
      <c r="C563" s="331"/>
      <c r="D563" s="331"/>
      <c r="E563" s="331"/>
      <c r="F563" s="331"/>
      <c r="G563" s="331"/>
      <c r="H563" s="357"/>
      <c r="I563" s="608" t="s">
        <v>35</v>
      </c>
      <c r="J563" s="609"/>
      <c r="K563" s="625">
        <v>2.59</v>
      </c>
      <c r="L563" s="626"/>
      <c r="M563" s="291">
        <f>K563*12*I556</f>
        <v>50492.567999999992</v>
      </c>
    </row>
    <row r="564" spans="1:13" ht="15.75">
      <c r="A564" s="320" t="s">
        <v>345</v>
      </c>
      <c r="B564" s="354"/>
      <c r="C564" s="354"/>
      <c r="D564" s="354"/>
      <c r="E564" s="354"/>
      <c r="F564" s="354"/>
      <c r="G564" s="354"/>
      <c r="H564" s="353"/>
      <c r="I564" s="598" t="s">
        <v>328</v>
      </c>
      <c r="J564" s="599"/>
      <c r="K564" s="370"/>
      <c r="L564" s="369"/>
      <c r="M564" s="291"/>
    </row>
    <row r="565" spans="1:13">
      <c r="A565" s="313" t="s">
        <v>344</v>
      </c>
      <c r="B565" s="328"/>
      <c r="C565" s="328"/>
      <c r="D565" s="328"/>
      <c r="E565" s="328"/>
      <c r="F565" s="328"/>
      <c r="G565" s="328"/>
      <c r="H565" s="368"/>
      <c r="I565" s="598"/>
      <c r="J565" s="599"/>
      <c r="K565" s="352"/>
      <c r="L565" s="292"/>
      <c r="M565" s="291"/>
    </row>
    <row r="566" spans="1:13" ht="15.75" thickBot="1">
      <c r="A566" s="323" t="s">
        <v>343</v>
      </c>
      <c r="B566" s="322"/>
      <c r="C566" s="322"/>
      <c r="D566" s="322"/>
      <c r="E566" s="322"/>
      <c r="F566" s="322"/>
      <c r="G566" s="322"/>
      <c r="H566" s="321"/>
      <c r="I566" s="334"/>
      <c r="J566" s="333"/>
      <c r="K566" s="636"/>
      <c r="L566" s="637"/>
      <c r="M566" s="291"/>
    </row>
    <row r="567" spans="1:13">
      <c r="A567" s="367" t="s">
        <v>342</v>
      </c>
      <c r="B567" s="366"/>
      <c r="C567" s="366"/>
      <c r="D567" s="366"/>
      <c r="E567" s="366"/>
      <c r="F567" s="366"/>
      <c r="G567" s="366"/>
      <c r="H567" s="365"/>
      <c r="I567" s="341"/>
      <c r="J567" s="364"/>
      <c r="K567" s="627">
        <f>K569+K574+K577</f>
        <v>5.28</v>
      </c>
      <c r="L567" s="628"/>
      <c r="M567" s="286">
        <f>K567*12*I556</f>
        <v>102934.65599999999</v>
      </c>
    </row>
    <row r="568" spans="1:13" ht="15.75" thickBot="1">
      <c r="A568" s="363" t="s">
        <v>341</v>
      </c>
      <c r="B568" s="362"/>
      <c r="C568" s="362"/>
      <c r="D568" s="362"/>
      <c r="E568" s="362"/>
      <c r="F568" s="362"/>
      <c r="G568" s="362"/>
      <c r="H568" s="361"/>
      <c r="I568" s="336"/>
      <c r="J568" s="360"/>
      <c r="K568" s="281"/>
      <c r="L568" s="280"/>
      <c r="M568" s="279"/>
    </row>
    <row r="569" spans="1:13">
      <c r="A569" s="301" t="s">
        <v>340</v>
      </c>
      <c r="B569" s="300"/>
      <c r="C569" s="300"/>
      <c r="D569" s="300"/>
      <c r="E569" s="300"/>
      <c r="F569" s="300"/>
      <c r="G569" s="300"/>
      <c r="H569" s="298"/>
      <c r="I569" s="598" t="s">
        <v>19</v>
      </c>
      <c r="J569" s="599"/>
      <c r="K569" s="629">
        <v>2.64</v>
      </c>
      <c r="L569" s="630"/>
      <c r="M569" s="291">
        <f>K569*12*I556</f>
        <v>51467.327999999994</v>
      </c>
    </row>
    <row r="570" spans="1:13">
      <c r="A570" s="323" t="s">
        <v>339</v>
      </c>
      <c r="B570" s="322"/>
      <c r="C570" s="322"/>
      <c r="D570" s="322"/>
      <c r="E570" s="322"/>
      <c r="F570" s="322"/>
      <c r="G570" s="322"/>
      <c r="H570" s="321"/>
      <c r="I570" s="407"/>
      <c r="J570" s="408"/>
      <c r="K570" s="327"/>
      <c r="L570" s="292"/>
      <c r="M570" s="291"/>
    </row>
    <row r="571" spans="1:13">
      <c r="A571" s="301" t="s">
        <v>338</v>
      </c>
      <c r="B571" s="355"/>
      <c r="C571" s="355"/>
      <c r="D571" s="355"/>
      <c r="E571" s="355"/>
      <c r="F571" s="355"/>
      <c r="G571" s="355"/>
      <c r="H571" s="356"/>
      <c r="I571" s="598" t="s">
        <v>328</v>
      </c>
      <c r="J571" s="599"/>
      <c r="K571" s="327"/>
      <c r="L571" s="292"/>
      <c r="M571" s="291"/>
    </row>
    <row r="572" spans="1:13">
      <c r="A572" s="323" t="s">
        <v>337</v>
      </c>
      <c r="B572" s="331"/>
      <c r="C572" s="331"/>
      <c r="D572" s="331"/>
      <c r="E572" s="331"/>
      <c r="F572" s="331"/>
      <c r="G572" s="331"/>
      <c r="H572" s="357"/>
      <c r="I572" s="596"/>
      <c r="J572" s="597"/>
      <c r="K572" s="327"/>
      <c r="L572" s="292"/>
      <c r="M572" s="291"/>
    </row>
    <row r="573" spans="1:13">
      <c r="A573" s="320" t="s">
        <v>336</v>
      </c>
      <c r="B573" s="354"/>
      <c r="C573" s="353"/>
      <c r="D573" s="355"/>
      <c r="E573" s="355"/>
      <c r="F573" s="355"/>
      <c r="G573" s="355"/>
      <c r="H573" s="356"/>
      <c r="I573" s="598" t="s">
        <v>328</v>
      </c>
      <c r="J573" s="599"/>
      <c r="K573" s="327"/>
      <c r="L573" s="292"/>
      <c r="M573" s="291"/>
    </row>
    <row r="574" spans="1:13">
      <c r="A574" s="301" t="s">
        <v>335</v>
      </c>
      <c r="B574" s="355"/>
      <c r="C574" s="355"/>
      <c r="D574" s="354"/>
      <c r="E574" s="354"/>
      <c r="F574" s="354"/>
      <c r="G574" s="354"/>
      <c r="H574" s="353"/>
      <c r="I574" s="608" t="s">
        <v>35</v>
      </c>
      <c r="J574" s="609"/>
      <c r="K574" s="625">
        <v>1.17</v>
      </c>
      <c r="L574" s="626"/>
      <c r="M574" s="291">
        <f>K574*12*I556</f>
        <v>22809.383999999998</v>
      </c>
    </row>
    <row r="575" spans="1:13">
      <c r="A575" s="313" t="s">
        <v>334</v>
      </c>
      <c r="B575" s="312"/>
      <c r="C575" s="312"/>
      <c r="D575" s="312"/>
      <c r="E575" s="312"/>
      <c r="F575" s="312"/>
      <c r="G575" s="312"/>
      <c r="H575" s="311"/>
      <c r="I575" s="590" t="s">
        <v>333</v>
      </c>
      <c r="J575" s="591"/>
      <c r="K575" s="327"/>
      <c r="L575" s="292"/>
      <c r="M575" s="291"/>
    </row>
    <row r="576" spans="1:13">
      <c r="A576" s="323"/>
      <c r="B576" s="322"/>
      <c r="C576" s="322"/>
      <c r="D576" s="322"/>
      <c r="E576" s="322"/>
      <c r="F576" s="322"/>
      <c r="G576" s="322"/>
      <c r="H576" s="321"/>
      <c r="I576" s="334" t="s">
        <v>332</v>
      </c>
      <c r="J576" s="333"/>
      <c r="K576" s="352"/>
      <c r="L576" s="292"/>
      <c r="M576" s="291"/>
    </row>
    <row r="577" spans="1:13">
      <c r="A577" s="313" t="s">
        <v>331</v>
      </c>
      <c r="B577" s="312"/>
      <c r="C577" s="312"/>
      <c r="D577" s="312"/>
      <c r="E577" s="312"/>
      <c r="F577" s="312"/>
      <c r="G577" s="312"/>
      <c r="H577" s="311"/>
      <c r="I577" s="590" t="s">
        <v>35</v>
      </c>
      <c r="J577" s="591"/>
      <c r="K577" s="625">
        <v>1.47</v>
      </c>
      <c r="L577" s="626"/>
      <c r="M577" s="291">
        <f>K577*12*I556</f>
        <v>28657.944</v>
      </c>
    </row>
    <row r="578" spans="1:13">
      <c r="A578" s="323" t="s">
        <v>330</v>
      </c>
      <c r="B578" s="322"/>
      <c r="C578" s="322"/>
      <c r="D578" s="322"/>
      <c r="E578" s="322"/>
      <c r="F578" s="322"/>
      <c r="G578" s="322"/>
      <c r="H578" s="321"/>
      <c r="I578" s="334"/>
      <c r="J578" s="333"/>
      <c r="K578" s="327"/>
      <c r="L578" s="292"/>
      <c r="M578" s="291"/>
    </row>
    <row r="579" spans="1:13">
      <c r="A579" s="313" t="s">
        <v>329</v>
      </c>
      <c r="B579" s="312"/>
      <c r="C579" s="312"/>
      <c r="D579" s="312"/>
      <c r="E579" s="312"/>
      <c r="F579" s="312"/>
      <c r="G579" s="312"/>
      <c r="H579" s="311"/>
      <c r="I579" s="598" t="s">
        <v>328</v>
      </c>
      <c r="J579" s="599"/>
      <c r="K579" s="327"/>
      <c r="L579" s="292"/>
      <c r="M579" s="291"/>
    </row>
    <row r="580" spans="1:13">
      <c r="A580" s="313" t="s">
        <v>327</v>
      </c>
      <c r="B580" s="312"/>
      <c r="C580" s="312"/>
      <c r="D580" s="312"/>
      <c r="E580" s="312"/>
      <c r="F580" s="312"/>
      <c r="G580" s="312"/>
      <c r="H580" s="311"/>
      <c r="I580" s="590" t="s">
        <v>326</v>
      </c>
      <c r="J580" s="591"/>
      <c r="K580" s="351"/>
      <c r="L580" s="350"/>
      <c r="M580" s="349"/>
    </row>
    <row r="581" spans="1:13" ht="15.75" thickBot="1">
      <c r="A581" s="323"/>
      <c r="B581" s="322"/>
      <c r="C581" s="322"/>
      <c r="D581" s="322"/>
      <c r="E581" s="322"/>
      <c r="F581" s="322"/>
      <c r="G581" s="322"/>
      <c r="H581" s="321"/>
      <c r="I581" s="606" t="s">
        <v>325</v>
      </c>
      <c r="J581" s="607"/>
      <c r="K581" s="348"/>
      <c r="L581" s="347"/>
      <c r="M581" s="346"/>
    </row>
    <row r="582" spans="1:13">
      <c r="A582" s="345" t="s">
        <v>324</v>
      </c>
      <c r="B582" s="344"/>
      <c r="C582" s="344"/>
      <c r="D582" s="344"/>
      <c r="E582" s="344"/>
      <c r="F582" s="344"/>
      <c r="G582" s="343"/>
      <c r="H582" s="342"/>
      <c r="I582" s="341"/>
      <c r="J582" s="340"/>
      <c r="K582" s="648">
        <f>K584+K591+K599+K603+K604+K608</f>
        <v>28.209999999999994</v>
      </c>
      <c r="L582" s="628"/>
      <c r="M582" s="286">
        <f>M584+M591+M599+M603+M604+M608</f>
        <v>549959.59199999983</v>
      </c>
    </row>
    <row r="583" spans="1:13" ht="15.75" thickBot="1">
      <c r="A583" s="339"/>
      <c r="B583" s="338"/>
      <c r="C583" s="338"/>
      <c r="D583" s="338"/>
      <c r="E583" s="338"/>
      <c r="F583" s="338"/>
      <c r="G583" s="338"/>
      <c r="H583" s="337"/>
      <c r="I583" s="336"/>
      <c r="J583" s="282"/>
      <c r="K583" s="281"/>
      <c r="L583" s="280"/>
      <c r="M583" s="279"/>
    </row>
    <row r="584" spans="1:13" ht="15.75" thickBot="1">
      <c r="A584" s="603" t="s">
        <v>323</v>
      </c>
      <c r="B584" s="604"/>
      <c r="C584" s="604"/>
      <c r="D584" s="604"/>
      <c r="E584" s="604"/>
      <c r="F584" s="604"/>
      <c r="G584" s="604"/>
      <c r="H584" s="605"/>
      <c r="I584" s="305"/>
      <c r="J584" s="304"/>
      <c r="K584" s="646">
        <f>K585+K586+K587+K589+K590</f>
        <v>5.9499999999999993</v>
      </c>
      <c r="L584" s="647"/>
      <c r="M584" s="303">
        <f>K584*12*I556</f>
        <v>115996.43999999997</v>
      </c>
    </row>
    <row r="585" spans="1:13">
      <c r="A585" s="323" t="s">
        <v>322</v>
      </c>
      <c r="B585" s="322"/>
      <c r="C585" s="322"/>
      <c r="D585" s="322"/>
      <c r="E585" s="322"/>
      <c r="F585" s="322"/>
      <c r="G585" s="322"/>
      <c r="H585" s="321"/>
      <c r="I585" s="596" t="s">
        <v>321</v>
      </c>
      <c r="J585" s="597"/>
      <c r="K585" s="629">
        <v>1.23</v>
      </c>
      <c r="L585" s="630"/>
      <c r="M585" s="291">
        <f>K585*12*I556</f>
        <v>23979.095999999998</v>
      </c>
    </row>
    <row r="586" spans="1:13">
      <c r="A586" s="320" t="s">
        <v>320</v>
      </c>
      <c r="B586" s="319"/>
      <c r="C586" s="319"/>
      <c r="D586" s="319"/>
      <c r="E586" s="319"/>
      <c r="F586" s="319"/>
      <c r="G586" s="319"/>
      <c r="H586" s="318"/>
      <c r="I586" s="608" t="s">
        <v>57</v>
      </c>
      <c r="J586" s="609"/>
      <c r="K586" s="625">
        <v>2.9</v>
      </c>
      <c r="L586" s="626"/>
      <c r="M586" s="291">
        <f>K586*12*I556</f>
        <v>56536.079999999994</v>
      </c>
    </row>
    <row r="587" spans="1:13">
      <c r="A587" s="313" t="s">
        <v>319</v>
      </c>
      <c r="B587" s="312"/>
      <c r="C587" s="312"/>
      <c r="D587" s="312"/>
      <c r="E587" s="312"/>
      <c r="F587" s="312"/>
      <c r="G587" s="312"/>
      <c r="H587" s="311"/>
      <c r="I587" s="590" t="s">
        <v>35</v>
      </c>
      <c r="J587" s="591"/>
      <c r="K587" s="625">
        <v>0.33</v>
      </c>
      <c r="L587" s="626"/>
      <c r="M587" s="291">
        <f>K587*12*I556</f>
        <v>6433.4159999999993</v>
      </c>
    </row>
    <row r="588" spans="1:13">
      <c r="A588" s="335" t="s">
        <v>318</v>
      </c>
      <c r="B588" s="331"/>
      <c r="C588" s="331"/>
      <c r="D588" s="331"/>
      <c r="E588" s="322"/>
      <c r="F588" s="322"/>
      <c r="G588" s="322"/>
      <c r="H588" s="321"/>
      <c r="I588" s="334"/>
      <c r="J588" s="333"/>
      <c r="K588" s="293"/>
      <c r="L588" s="292"/>
      <c r="M588" s="291"/>
    </row>
    <row r="589" spans="1:13">
      <c r="A589" s="320" t="s">
        <v>317</v>
      </c>
      <c r="B589" s="319"/>
      <c r="C589" s="319"/>
      <c r="D589" s="319"/>
      <c r="E589" s="319"/>
      <c r="F589" s="319"/>
      <c r="G589" s="319"/>
      <c r="H589" s="318"/>
      <c r="I589" s="608" t="s">
        <v>19</v>
      </c>
      <c r="J589" s="609"/>
      <c r="K589" s="625">
        <v>0.1</v>
      </c>
      <c r="L589" s="626"/>
      <c r="M589" s="291">
        <f>K589*12*I556</f>
        <v>1949.5200000000002</v>
      </c>
    </row>
    <row r="590" spans="1:13" ht="15.75" thickBot="1">
      <c r="A590" s="313" t="s">
        <v>316</v>
      </c>
      <c r="B590" s="312"/>
      <c r="C590" s="312"/>
      <c r="D590" s="312"/>
      <c r="E590" s="312"/>
      <c r="F590" s="312"/>
      <c r="G590" s="312"/>
      <c r="H590" s="311"/>
      <c r="I590" s="614" t="s">
        <v>19</v>
      </c>
      <c r="J590" s="615"/>
      <c r="K590" s="650">
        <v>1.39</v>
      </c>
      <c r="L590" s="651"/>
      <c r="M590" s="291">
        <f>K590*12*I556</f>
        <v>27098.327999999998</v>
      </c>
    </row>
    <row r="591" spans="1:13" ht="15.75" thickBot="1">
      <c r="A591" s="654" t="s">
        <v>315</v>
      </c>
      <c r="B591" s="655"/>
      <c r="C591" s="655"/>
      <c r="D591" s="655"/>
      <c r="E591" s="655"/>
      <c r="F591" s="655"/>
      <c r="G591" s="655"/>
      <c r="H591" s="656"/>
      <c r="I591" s="305"/>
      <c r="J591" s="304"/>
      <c r="K591" s="642">
        <f>K592+K593+K595+K596+K597+K598</f>
        <v>1.94</v>
      </c>
      <c r="L591" s="647"/>
      <c r="M591" s="303">
        <f>K591*12*I556</f>
        <v>37820.688000000002</v>
      </c>
    </row>
    <row r="592" spans="1:13">
      <c r="A592" s="332" t="s">
        <v>314</v>
      </c>
      <c r="B592" s="331"/>
      <c r="C592" s="331"/>
      <c r="D592" s="331"/>
      <c r="E592" s="331"/>
      <c r="F592" s="322"/>
      <c r="G592" s="322"/>
      <c r="H592" s="321"/>
      <c r="I592" s="330"/>
      <c r="J592" s="294"/>
      <c r="K592" s="629">
        <v>0.11</v>
      </c>
      <c r="L592" s="630"/>
      <c r="M592" s="291">
        <f>K592*12*I556</f>
        <v>2144.4720000000002</v>
      </c>
    </row>
    <row r="593" spans="1:13">
      <c r="A593" s="329" t="s">
        <v>313</v>
      </c>
      <c r="B593" s="328"/>
      <c r="C593" s="328"/>
      <c r="D593" s="328"/>
      <c r="E593" s="328"/>
      <c r="F593" s="312"/>
      <c r="G593" s="312"/>
      <c r="H593" s="311"/>
      <c r="I593" s="598" t="s">
        <v>312</v>
      </c>
      <c r="J593" s="599"/>
      <c r="K593" s="625">
        <v>0.93</v>
      </c>
      <c r="L593" s="626"/>
      <c r="M593" s="291">
        <f>K593*12*I556</f>
        <v>18130.536</v>
      </c>
    </row>
    <row r="594" spans="1:13">
      <c r="A594" s="323" t="s">
        <v>311</v>
      </c>
      <c r="B594" s="322"/>
      <c r="C594" s="322"/>
      <c r="D594" s="322"/>
      <c r="E594" s="322"/>
      <c r="F594" s="322"/>
      <c r="G594" s="322"/>
      <c r="H594" s="321"/>
      <c r="I594" s="596" t="s">
        <v>310</v>
      </c>
      <c r="J594" s="597"/>
      <c r="K594" s="327"/>
      <c r="L594" s="292"/>
      <c r="M594" s="291"/>
    </row>
    <row r="595" spans="1:13">
      <c r="A595" s="320" t="s">
        <v>309</v>
      </c>
      <c r="B595" s="319"/>
      <c r="C595" s="319"/>
      <c r="D595" s="319"/>
      <c r="E595" s="319"/>
      <c r="F595" s="319"/>
      <c r="G595" s="319"/>
      <c r="H595" s="318"/>
      <c r="I595" s="608" t="s">
        <v>308</v>
      </c>
      <c r="J595" s="609"/>
      <c r="K595" s="625">
        <v>0.56999999999999995</v>
      </c>
      <c r="L595" s="626"/>
      <c r="M595" s="291">
        <f>K595*12*I556</f>
        <v>11112.263999999999</v>
      </c>
    </row>
    <row r="596" spans="1:13">
      <c r="A596" s="320" t="s">
        <v>307</v>
      </c>
      <c r="B596" s="319"/>
      <c r="C596" s="319"/>
      <c r="D596" s="319"/>
      <c r="E596" s="319"/>
      <c r="F596" s="319"/>
      <c r="G596" s="319"/>
      <c r="H596" s="318"/>
      <c r="I596" s="608" t="s">
        <v>306</v>
      </c>
      <c r="J596" s="609"/>
      <c r="K596" s="625">
        <v>0.14000000000000001</v>
      </c>
      <c r="L596" s="626"/>
      <c r="M596" s="291">
        <f>K596*12*I556</f>
        <v>2729.328</v>
      </c>
    </row>
    <row r="597" spans="1:13">
      <c r="A597" s="313" t="s">
        <v>299</v>
      </c>
      <c r="B597" s="312"/>
      <c r="C597" s="312"/>
      <c r="D597" s="312"/>
      <c r="E597" s="312"/>
      <c r="F597" s="312"/>
      <c r="G597" s="312"/>
      <c r="H597" s="311"/>
      <c r="I597" s="608" t="s">
        <v>298</v>
      </c>
      <c r="J597" s="609"/>
      <c r="K597" s="636">
        <v>7.0000000000000007E-2</v>
      </c>
      <c r="L597" s="637"/>
      <c r="M597" s="291">
        <f>K597*12*I556</f>
        <v>1364.664</v>
      </c>
    </row>
    <row r="598" spans="1:13" ht="15.75" thickBot="1">
      <c r="A598" s="313" t="s">
        <v>305</v>
      </c>
      <c r="B598" s="312"/>
      <c r="C598" s="312"/>
      <c r="D598" s="312"/>
      <c r="E598" s="312"/>
      <c r="F598" s="312"/>
      <c r="G598" s="312"/>
      <c r="H598" s="311"/>
      <c r="I598" s="614" t="s">
        <v>88</v>
      </c>
      <c r="J598" s="615"/>
      <c r="K598" s="638">
        <v>0.12</v>
      </c>
      <c r="L598" s="639"/>
      <c r="M598" s="326">
        <f>K598*12*I556</f>
        <v>2339.424</v>
      </c>
    </row>
    <row r="599" spans="1:13" ht="15.75" thickBot="1">
      <c r="A599" s="654" t="s">
        <v>304</v>
      </c>
      <c r="B599" s="655"/>
      <c r="C599" s="655"/>
      <c r="D599" s="655"/>
      <c r="E599" s="655"/>
      <c r="F599" s="655"/>
      <c r="G599" s="655"/>
      <c r="H599" s="656"/>
      <c r="I599" s="325"/>
      <c r="J599" s="324"/>
      <c r="K599" s="649">
        <f>K600+K601+K602</f>
        <v>1.27</v>
      </c>
      <c r="L599" s="643"/>
      <c r="M599" s="303">
        <f>K599*12*I556</f>
        <v>24758.903999999999</v>
      </c>
    </row>
    <row r="600" spans="1:13">
      <c r="A600" s="323" t="s">
        <v>303</v>
      </c>
      <c r="B600" s="322"/>
      <c r="C600" s="322"/>
      <c r="D600" s="322"/>
      <c r="E600" s="322"/>
      <c r="F600" s="322"/>
      <c r="G600" s="322"/>
      <c r="H600" s="321"/>
      <c r="I600" s="612" t="s">
        <v>302</v>
      </c>
      <c r="J600" s="613"/>
      <c r="K600" s="644">
        <v>0.61</v>
      </c>
      <c r="L600" s="645"/>
      <c r="M600" s="291">
        <f>K600*12*I556</f>
        <v>11892.072</v>
      </c>
    </row>
    <row r="601" spans="1:13">
      <c r="A601" s="320" t="s">
        <v>301</v>
      </c>
      <c r="B601" s="319"/>
      <c r="C601" s="319"/>
      <c r="D601" s="319"/>
      <c r="E601" s="319"/>
      <c r="F601" s="319"/>
      <c r="G601" s="319"/>
      <c r="H601" s="318"/>
      <c r="I601" s="317" t="s">
        <v>300</v>
      </c>
      <c r="J601" s="316"/>
      <c r="K601" s="636">
        <v>0.53</v>
      </c>
      <c r="L601" s="637"/>
      <c r="M601" s="291">
        <f>K601*12*I556</f>
        <v>10332.456</v>
      </c>
    </row>
    <row r="602" spans="1:13" ht="15.75" thickBot="1">
      <c r="A602" s="313" t="s">
        <v>299</v>
      </c>
      <c r="B602" s="312"/>
      <c r="C602" s="312"/>
      <c r="D602" s="312"/>
      <c r="E602" s="312"/>
      <c r="F602" s="312"/>
      <c r="G602" s="312"/>
      <c r="H602" s="311"/>
      <c r="I602" s="614" t="s">
        <v>298</v>
      </c>
      <c r="J602" s="615"/>
      <c r="K602" s="638">
        <v>0.13</v>
      </c>
      <c r="L602" s="639"/>
      <c r="M602" s="291">
        <f>K602*12*I556</f>
        <v>2534.3759999999997</v>
      </c>
    </row>
    <row r="603" spans="1:13" ht="15.75" thickBot="1">
      <c r="A603" s="309" t="s">
        <v>297</v>
      </c>
      <c r="B603" s="308"/>
      <c r="C603" s="308"/>
      <c r="D603" s="308"/>
      <c r="E603" s="308"/>
      <c r="F603" s="308"/>
      <c r="G603" s="308"/>
      <c r="H603" s="307"/>
      <c r="I603" s="619" t="s">
        <v>296</v>
      </c>
      <c r="J603" s="620"/>
      <c r="K603" s="640">
        <v>17.329999999999998</v>
      </c>
      <c r="L603" s="641"/>
      <c r="M603" s="303">
        <f>K603*12*I556</f>
        <v>337851.81599999993</v>
      </c>
    </row>
    <row r="604" spans="1:13" ht="15.75" thickBot="1">
      <c r="A604" s="603" t="s">
        <v>295</v>
      </c>
      <c r="B604" s="604"/>
      <c r="C604" s="604"/>
      <c r="D604" s="604"/>
      <c r="E604" s="604"/>
      <c r="F604" s="604"/>
      <c r="G604" s="604"/>
      <c r="H604" s="605"/>
      <c r="I604" s="305"/>
      <c r="J604" s="304"/>
      <c r="K604" s="642">
        <v>1.65</v>
      </c>
      <c r="L604" s="643"/>
      <c r="M604" s="303">
        <f>K604*12*I556</f>
        <v>32167.079999999994</v>
      </c>
    </row>
    <row r="605" spans="1:13">
      <c r="A605" s="301" t="s">
        <v>294</v>
      </c>
      <c r="B605" s="300"/>
      <c r="C605" s="300"/>
      <c r="D605" s="300"/>
      <c r="E605" s="300"/>
      <c r="F605" s="300"/>
      <c r="G605" s="300"/>
      <c r="H605" s="298"/>
      <c r="I605" s="621" t="s">
        <v>293</v>
      </c>
      <c r="J605" s="622"/>
      <c r="K605" s="297"/>
      <c r="L605" s="412"/>
      <c r="M605" s="291"/>
    </row>
    <row r="606" spans="1:13">
      <c r="A606" s="301" t="s">
        <v>292</v>
      </c>
      <c r="B606" s="300"/>
      <c r="C606" s="300"/>
      <c r="D606" s="300"/>
      <c r="E606" s="300"/>
      <c r="F606" s="300"/>
      <c r="G606" s="300"/>
      <c r="H606" s="298"/>
      <c r="I606" s="295"/>
      <c r="J606" s="294"/>
      <c r="K606" s="297"/>
      <c r="L606" s="412"/>
      <c r="M606" s="291"/>
    </row>
    <row r="607" spans="1:13" ht="15.75" thickBot="1">
      <c r="A607" s="301" t="s">
        <v>291</v>
      </c>
      <c r="B607" s="300"/>
      <c r="C607" s="300"/>
      <c r="D607" s="300"/>
      <c r="E607" s="300"/>
      <c r="F607" s="300"/>
      <c r="G607" s="300"/>
      <c r="H607" s="298"/>
      <c r="I607" s="310"/>
      <c r="J607" s="294"/>
      <c r="K607" s="297"/>
      <c r="L607" s="412"/>
      <c r="M607" s="291"/>
    </row>
    <row r="608" spans="1:13" ht="15.75" thickBot="1">
      <c r="A608" s="309" t="s">
        <v>290</v>
      </c>
      <c r="B608" s="308"/>
      <c r="C608" s="308"/>
      <c r="D608" s="308"/>
      <c r="E608" s="308"/>
      <c r="F608" s="308"/>
      <c r="G608" s="308"/>
      <c r="H608" s="307"/>
      <c r="I608" s="305"/>
      <c r="J608" s="304"/>
      <c r="K608" s="642">
        <v>7.0000000000000007E-2</v>
      </c>
      <c r="L608" s="643"/>
      <c r="M608" s="303">
        <f>K608*12*I556</f>
        <v>1364.664</v>
      </c>
    </row>
    <row r="609" spans="1:13">
      <c r="A609" s="301" t="s">
        <v>289</v>
      </c>
      <c r="B609" s="300"/>
      <c r="C609" s="300"/>
      <c r="D609" s="300"/>
      <c r="E609" s="300"/>
      <c r="F609" s="300"/>
      <c r="G609" s="300"/>
      <c r="H609" s="298"/>
      <c r="I609" s="621" t="s">
        <v>19</v>
      </c>
      <c r="J609" s="622"/>
      <c r="K609" s="411"/>
      <c r="L609" s="412"/>
      <c r="M609" s="291"/>
    </row>
    <row r="610" spans="1:13" ht="15.75" thickBot="1">
      <c r="A610" s="301" t="s">
        <v>288</v>
      </c>
      <c r="B610" s="300"/>
      <c r="C610" s="300"/>
      <c r="D610" s="300"/>
      <c r="E610" s="300"/>
      <c r="F610" s="300"/>
      <c r="G610" s="300"/>
      <c r="H610" s="298"/>
      <c r="I610" s="295"/>
      <c r="J610" s="294"/>
      <c r="K610" s="411"/>
      <c r="L610" s="412"/>
      <c r="M610" s="291"/>
    </row>
    <row r="611" spans="1:13" ht="15.75" thickBot="1">
      <c r="A611" s="603" t="s">
        <v>287</v>
      </c>
      <c r="B611" s="604"/>
      <c r="C611" s="604"/>
      <c r="D611" s="604"/>
      <c r="E611" s="604"/>
      <c r="F611" s="604"/>
      <c r="G611" s="604"/>
      <c r="H611" s="605"/>
      <c r="I611" s="305"/>
      <c r="J611" s="304"/>
      <c r="K611" s="642">
        <v>6.19</v>
      </c>
      <c r="L611" s="643"/>
      <c r="M611" s="303">
        <f>K611*12*I556</f>
        <v>120675.288</v>
      </c>
    </row>
    <row r="612" spans="1:13">
      <c r="A612" s="301" t="s">
        <v>286</v>
      </c>
      <c r="B612" s="299"/>
      <c r="C612" s="299"/>
      <c r="D612" s="299"/>
      <c r="E612" s="299"/>
      <c r="F612" s="300"/>
      <c r="G612" s="299"/>
      <c r="H612" s="298"/>
      <c r="I612" s="598" t="s">
        <v>285</v>
      </c>
      <c r="J612" s="599"/>
      <c r="K612" s="297"/>
      <c r="L612" s="412"/>
      <c r="M612" s="291"/>
    </row>
    <row r="613" spans="1:13">
      <c r="A613" s="301" t="s">
        <v>284</v>
      </c>
      <c r="B613" s="299"/>
      <c r="C613" s="299"/>
      <c r="D613" s="299"/>
      <c r="E613" s="299"/>
      <c r="F613" s="300"/>
      <c r="G613" s="299"/>
      <c r="H613" s="298"/>
      <c r="I613" s="598" t="s">
        <v>283</v>
      </c>
      <c r="J613" s="599"/>
      <c r="K613" s="297"/>
      <c r="L613" s="412"/>
      <c r="M613" s="291"/>
    </row>
    <row r="614" spans="1:13">
      <c r="A614" s="301" t="s">
        <v>282</v>
      </c>
      <c r="B614" s="299"/>
      <c r="C614" s="299"/>
      <c r="D614" s="299"/>
      <c r="E614" s="299"/>
      <c r="F614" s="300"/>
      <c r="G614" s="299"/>
      <c r="H614" s="298"/>
      <c r="I614" s="598" t="s">
        <v>281</v>
      </c>
      <c r="J614" s="599"/>
      <c r="K614" s="297"/>
      <c r="L614" s="412"/>
      <c r="M614" s="291"/>
    </row>
    <row r="615" spans="1:13">
      <c r="A615" s="301" t="s">
        <v>280</v>
      </c>
      <c r="B615" s="299"/>
      <c r="C615" s="299"/>
      <c r="D615" s="299"/>
      <c r="E615" s="299"/>
      <c r="F615" s="300"/>
      <c r="G615" s="299"/>
      <c r="H615" s="298"/>
      <c r="I615" s="598" t="s">
        <v>279</v>
      </c>
      <c r="J615" s="599"/>
      <c r="K615" s="297"/>
      <c r="L615" s="412"/>
      <c r="M615" s="291"/>
    </row>
    <row r="616" spans="1:13">
      <c r="A616" s="301" t="s">
        <v>278</v>
      </c>
      <c r="B616" s="299"/>
      <c r="C616" s="299"/>
      <c r="D616" s="299"/>
      <c r="E616" s="299"/>
      <c r="F616" s="300"/>
      <c r="G616" s="299"/>
      <c r="H616" s="298"/>
      <c r="I616" s="598" t="s">
        <v>277</v>
      </c>
      <c r="J616" s="599"/>
      <c r="K616" s="297"/>
      <c r="L616" s="412"/>
      <c r="M616" s="291"/>
    </row>
    <row r="617" spans="1:13">
      <c r="A617" s="301" t="s">
        <v>276</v>
      </c>
      <c r="B617" s="299"/>
      <c r="C617" s="299"/>
      <c r="D617" s="299"/>
      <c r="E617" s="299"/>
      <c r="F617" s="300"/>
      <c r="G617" s="299"/>
      <c r="H617" s="298"/>
      <c r="I617" s="295"/>
      <c r="J617" s="294"/>
      <c r="K617" s="297"/>
      <c r="L617" s="302"/>
      <c r="M617" s="291"/>
    </row>
    <row r="618" spans="1:13">
      <c r="A618" s="301" t="s">
        <v>275</v>
      </c>
      <c r="B618" s="299"/>
      <c r="C618" s="299"/>
      <c r="D618" s="299"/>
      <c r="E618" s="299"/>
      <c r="F618" s="300"/>
      <c r="G618" s="299"/>
      <c r="H618" s="298"/>
      <c r="I618" s="295"/>
      <c r="J618" s="294"/>
      <c r="K618" s="297"/>
      <c r="L618" s="412"/>
      <c r="M618" s="291"/>
    </row>
    <row r="619" spans="1:13">
      <c r="A619" s="301" t="s">
        <v>274</v>
      </c>
      <c r="B619" s="299"/>
      <c r="C619" s="299"/>
      <c r="D619" s="299"/>
      <c r="E619" s="299"/>
      <c r="F619" s="300"/>
      <c r="G619" s="299"/>
      <c r="H619" s="298"/>
      <c r="I619" s="295"/>
      <c r="J619" s="294"/>
      <c r="K619" s="297"/>
      <c r="L619" s="412"/>
      <c r="M619" s="291"/>
    </row>
    <row r="620" spans="1:13">
      <c r="A620" s="301" t="s">
        <v>273</v>
      </c>
      <c r="B620" s="299"/>
      <c r="C620" s="299"/>
      <c r="D620" s="299"/>
      <c r="E620" s="299"/>
      <c r="F620" s="300"/>
      <c r="G620" s="299"/>
      <c r="H620" s="298"/>
      <c r="I620" s="295"/>
      <c r="J620" s="294"/>
      <c r="K620" s="297"/>
      <c r="L620" s="412"/>
      <c r="M620" s="291"/>
    </row>
    <row r="621" spans="1:13">
      <c r="A621" s="301" t="s">
        <v>272</v>
      </c>
      <c r="B621" s="299"/>
      <c r="C621" s="299"/>
      <c r="D621" s="299"/>
      <c r="E621" s="299"/>
      <c r="F621" s="300"/>
      <c r="G621" s="299"/>
      <c r="H621" s="298"/>
      <c r="I621" s="295"/>
      <c r="J621" s="294"/>
      <c r="K621" s="297"/>
      <c r="L621" s="412"/>
      <c r="M621" s="291"/>
    </row>
    <row r="622" spans="1:13" ht="15.75" thickBot="1">
      <c r="A622" s="616" t="s">
        <v>271</v>
      </c>
      <c r="B622" s="617"/>
      <c r="C622" s="617"/>
      <c r="D622" s="617"/>
      <c r="E622" s="617"/>
      <c r="F622" s="617"/>
      <c r="G622" s="617"/>
      <c r="H622" s="618"/>
      <c r="I622" s="295"/>
      <c r="J622" s="294"/>
      <c r="K622" s="293"/>
      <c r="L622" s="292"/>
      <c r="M622" s="291"/>
    </row>
    <row r="623" spans="1:13">
      <c r="A623" s="290" t="s">
        <v>270</v>
      </c>
      <c r="B623" s="289"/>
      <c r="C623" s="289"/>
      <c r="D623" s="289"/>
      <c r="E623" s="289"/>
      <c r="F623" s="289"/>
      <c r="G623" s="289"/>
      <c r="H623" s="289"/>
      <c r="I623" s="621" t="s">
        <v>55</v>
      </c>
      <c r="J623" s="622"/>
      <c r="K623" s="288"/>
      <c r="L623" s="287"/>
      <c r="M623" s="286"/>
    </row>
    <row r="624" spans="1:13" ht="15.75" thickBot="1">
      <c r="A624" s="285" t="s">
        <v>269</v>
      </c>
      <c r="B624" s="284"/>
      <c r="C624" s="284"/>
      <c r="D624" s="284"/>
      <c r="E624" s="284"/>
      <c r="F624" s="284"/>
      <c r="G624" s="284"/>
      <c r="H624" s="284"/>
      <c r="I624" s="283"/>
      <c r="J624" s="282"/>
      <c r="K624" s="281"/>
      <c r="L624" s="280"/>
      <c r="M624" s="279"/>
    </row>
    <row r="625" spans="1:13" ht="15.75" thickBot="1">
      <c r="A625" s="603" t="s">
        <v>355</v>
      </c>
      <c r="B625" s="604"/>
      <c r="C625" s="604"/>
      <c r="D625" s="604"/>
      <c r="E625" s="604"/>
      <c r="F625" s="604"/>
      <c r="G625" s="604"/>
      <c r="H625" s="657"/>
      <c r="I625" s="658" t="s">
        <v>32</v>
      </c>
      <c r="J625" s="659"/>
      <c r="K625" s="660">
        <v>1.52</v>
      </c>
      <c r="L625" s="661"/>
      <c r="M625" s="276">
        <f>K625*12*I556</f>
        <v>29632.704000000002</v>
      </c>
    </row>
    <row r="626" spans="1:13" ht="15.75" thickBot="1">
      <c r="A626" s="409" t="s">
        <v>354</v>
      </c>
      <c r="B626" s="410"/>
      <c r="C626" s="410"/>
      <c r="D626" s="410"/>
      <c r="E626" s="410"/>
      <c r="F626" s="410"/>
      <c r="G626" s="410"/>
      <c r="H626" s="410"/>
      <c r="I626" s="413"/>
      <c r="J626" s="383"/>
      <c r="K626" s="662"/>
      <c r="L626" s="663"/>
      <c r="M626" s="276"/>
    </row>
    <row r="627" spans="1:13" ht="15.75" thickBot="1">
      <c r="A627" s="652" t="s">
        <v>268</v>
      </c>
      <c r="B627" s="653"/>
      <c r="C627" s="653"/>
      <c r="D627" s="653"/>
      <c r="E627" s="653"/>
      <c r="F627" s="653"/>
      <c r="G627" s="653"/>
      <c r="H627" s="653"/>
      <c r="I627" s="278"/>
      <c r="J627" s="277"/>
      <c r="K627" s="610">
        <f>K557+K567+K582+K611+K625+K626</f>
        <v>47.65</v>
      </c>
      <c r="L627" s="611"/>
      <c r="M627" s="276">
        <f>M557+M567+M582+M611+M625+M626</f>
        <v>928946.27999999991</v>
      </c>
    </row>
    <row r="629" spans="1:13" ht="15.75">
      <c r="A629" s="601" t="s">
        <v>0</v>
      </c>
      <c r="B629" s="601"/>
      <c r="C629" s="601"/>
      <c r="D629" s="601"/>
      <c r="E629" s="601"/>
      <c r="F629" s="601"/>
      <c r="G629" s="601"/>
      <c r="H629" s="601"/>
      <c r="I629" s="601"/>
      <c r="J629" s="601"/>
      <c r="K629" s="601"/>
      <c r="L629" s="601"/>
      <c r="M629" s="327"/>
    </row>
    <row r="630" spans="1:13" ht="15.75">
      <c r="A630" s="600" t="s">
        <v>353</v>
      </c>
      <c r="B630" s="600"/>
      <c r="C630" s="600"/>
      <c r="D630" s="600"/>
      <c r="E630" s="600"/>
      <c r="F630" s="600"/>
      <c r="G630" s="600"/>
      <c r="H630" s="600"/>
      <c r="I630" s="600"/>
      <c r="J630" s="600"/>
      <c r="K630" s="600"/>
      <c r="L630" s="600"/>
      <c r="M630" s="327"/>
    </row>
    <row r="631" spans="1:13" ht="15.75">
      <c r="A631" s="370"/>
      <c r="B631" s="370"/>
      <c r="C631" s="370"/>
      <c r="D631" s="370"/>
      <c r="E631" s="370"/>
      <c r="F631" s="370" t="s">
        <v>412</v>
      </c>
      <c r="G631" s="370"/>
      <c r="H631" s="370"/>
      <c r="I631" s="370"/>
      <c r="J631" s="370"/>
      <c r="K631" s="370"/>
      <c r="L631" s="370"/>
      <c r="M631" s="327"/>
    </row>
    <row r="632" spans="1:13">
      <c r="A632" s="329"/>
      <c r="B632" s="328"/>
      <c r="C632" s="602" t="s">
        <v>351</v>
      </c>
      <c r="D632" s="602"/>
      <c r="E632" s="602"/>
      <c r="F632" s="328"/>
      <c r="G632" s="328"/>
      <c r="H632" s="368"/>
      <c r="I632" s="590" t="s">
        <v>3</v>
      </c>
      <c r="J632" s="591"/>
      <c r="K632" s="592" t="s">
        <v>4</v>
      </c>
      <c r="L632" s="593"/>
      <c r="M632" s="382"/>
    </row>
    <row r="633" spans="1:13">
      <c r="A633" s="381"/>
      <c r="B633" s="355"/>
      <c r="C633" s="355"/>
      <c r="D633" s="355"/>
      <c r="E633" s="355"/>
      <c r="F633" s="355"/>
      <c r="G633" s="355"/>
      <c r="H633" s="356"/>
      <c r="I633" s="295"/>
      <c r="J633" s="294"/>
      <c r="K633" s="594" t="s">
        <v>5</v>
      </c>
      <c r="L633" s="595"/>
      <c r="M633" s="380" t="s">
        <v>6</v>
      </c>
    </row>
    <row r="634" spans="1:13">
      <c r="A634" s="381"/>
      <c r="B634" s="355"/>
      <c r="C634" s="355"/>
      <c r="D634" s="355"/>
      <c r="E634" s="355"/>
      <c r="F634" s="355"/>
      <c r="G634" s="355"/>
      <c r="H634" s="356"/>
      <c r="I634" s="598" t="s">
        <v>7</v>
      </c>
      <c r="J634" s="599"/>
      <c r="K634" s="623" t="s">
        <v>8</v>
      </c>
      <c r="L634" s="624"/>
      <c r="M634" s="380" t="s">
        <v>9</v>
      </c>
    </row>
    <row r="635" spans="1:13" ht="16.5" thickBot="1">
      <c r="A635" s="379"/>
      <c r="B635" s="351"/>
      <c r="C635" s="351"/>
      <c r="D635" s="351"/>
      <c r="E635" s="351"/>
      <c r="F635" s="351"/>
      <c r="G635" s="351"/>
      <c r="H635" s="350"/>
      <c r="I635" s="631">
        <v>1113.5999999999999</v>
      </c>
      <c r="J635" s="632"/>
      <c r="K635" s="633"/>
      <c r="L635" s="634"/>
      <c r="M635" s="378"/>
    </row>
    <row r="636" spans="1:13">
      <c r="A636" s="367" t="s">
        <v>350</v>
      </c>
      <c r="B636" s="344"/>
      <c r="C636" s="344"/>
      <c r="D636" s="344"/>
      <c r="E636" s="344"/>
      <c r="F636" s="344"/>
      <c r="G636" s="344"/>
      <c r="H636" s="377"/>
      <c r="I636" s="341"/>
      <c r="J636" s="340"/>
      <c r="K636" s="635">
        <f>K639+K642</f>
        <v>6.4499999999999993</v>
      </c>
      <c r="L636" s="628"/>
      <c r="M636" s="286">
        <f>K636*12*I635</f>
        <v>86192.639999999985</v>
      </c>
    </row>
    <row r="637" spans="1:13">
      <c r="A637" s="376" t="s">
        <v>349</v>
      </c>
      <c r="B637" s="375"/>
      <c r="C637" s="375"/>
      <c r="D637" s="375"/>
      <c r="E637" s="375"/>
      <c r="F637" s="375"/>
      <c r="G637" s="375"/>
      <c r="H637" s="374"/>
      <c r="I637" s="295"/>
      <c r="J637" s="294"/>
      <c r="K637" s="293"/>
      <c r="L637" s="292"/>
      <c r="M637" s="373"/>
    </row>
    <row r="638" spans="1:13" ht="15.75" thickBot="1">
      <c r="A638" s="363" t="s">
        <v>348</v>
      </c>
      <c r="B638" s="372"/>
      <c r="C638" s="372"/>
      <c r="D638" s="372"/>
      <c r="E638" s="372"/>
      <c r="F638" s="372"/>
      <c r="G638" s="372"/>
      <c r="H638" s="371"/>
      <c r="I638" s="336"/>
      <c r="J638" s="282"/>
      <c r="K638" s="281"/>
      <c r="L638" s="280"/>
      <c r="M638" s="279"/>
    </row>
    <row r="639" spans="1:13">
      <c r="A639" s="323" t="s">
        <v>347</v>
      </c>
      <c r="B639" s="331"/>
      <c r="C639" s="331"/>
      <c r="D639" s="331"/>
      <c r="E639" s="331"/>
      <c r="F639" s="331"/>
      <c r="G639" s="331"/>
      <c r="H639" s="357"/>
      <c r="I639" s="596" t="s">
        <v>19</v>
      </c>
      <c r="J639" s="597"/>
      <c r="K639" s="629">
        <v>3.86</v>
      </c>
      <c r="L639" s="630"/>
      <c r="M639" s="291">
        <f>K639*12*I635</f>
        <v>51581.951999999997</v>
      </c>
    </row>
    <row r="640" spans="1:13">
      <c r="A640" s="301" t="s">
        <v>338</v>
      </c>
      <c r="B640" s="355"/>
      <c r="C640" s="355"/>
      <c r="D640" s="355"/>
      <c r="E640" s="355"/>
      <c r="F640" s="355"/>
      <c r="G640" s="355"/>
      <c r="H640" s="356"/>
      <c r="I640" s="598" t="s">
        <v>328</v>
      </c>
      <c r="J640" s="599"/>
      <c r="K640" s="327"/>
      <c r="L640" s="292"/>
      <c r="M640" s="291"/>
    </row>
    <row r="641" spans="1:13">
      <c r="A641" s="323" t="s">
        <v>337</v>
      </c>
      <c r="B641" s="331"/>
      <c r="C641" s="331"/>
      <c r="D641" s="331"/>
      <c r="E641" s="331"/>
      <c r="F641" s="331"/>
      <c r="G641" s="331"/>
      <c r="H641" s="357"/>
      <c r="I641" s="596"/>
      <c r="J641" s="597"/>
      <c r="K641" s="327"/>
      <c r="L641" s="292"/>
      <c r="M641" s="291"/>
    </row>
    <row r="642" spans="1:13">
      <c r="A642" s="323" t="s">
        <v>346</v>
      </c>
      <c r="B642" s="331"/>
      <c r="C642" s="331"/>
      <c r="D642" s="331"/>
      <c r="E642" s="331"/>
      <c r="F642" s="331"/>
      <c r="G642" s="331"/>
      <c r="H642" s="357"/>
      <c r="I642" s="608" t="s">
        <v>35</v>
      </c>
      <c r="J642" s="609"/>
      <c r="K642" s="625">
        <v>2.59</v>
      </c>
      <c r="L642" s="626"/>
      <c r="M642" s="291">
        <f>K642*12*I635</f>
        <v>34610.687999999995</v>
      </c>
    </row>
    <row r="643" spans="1:13" ht="15.75">
      <c r="A643" s="320" t="s">
        <v>345</v>
      </c>
      <c r="B643" s="354"/>
      <c r="C643" s="354"/>
      <c r="D643" s="354"/>
      <c r="E643" s="354"/>
      <c r="F643" s="354"/>
      <c r="G643" s="354"/>
      <c r="H643" s="353"/>
      <c r="I643" s="598" t="s">
        <v>328</v>
      </c>
      <c r="J643" s="599"/>
      <c r="K643" s="370"/>
      <c r="L643" s="369"/>
      <c r="M643" s="291"/>
    </row>
    <row r="644" spans="1:13">
      <c r="A644" s="313" t="s">
        <v>344</v>
      </c>
      <c r="B644" s="328"/>
      <c r="C644" s="328"/>
      <c r="D644" s="328"/>
      <c r="E644" s="328"/>
      <c r="F644" s="328"/>
      <c r="G644" s="328"/>
      <c r="H644" s="368"/>
      <c r="I644" s="598"/>
      <c r="J644" s="599"/>
      <c r="K644" s="352"/>
      <c r="L644" s="292"/>
      <c r="M644" s="291"/>
    </row>
    <row r="645" spans="1:13" ht="15.75" thickBot="1">
      <c r="A645" s="323" t="s">
        <v>343</v>
      </c>
      <c r="B645" s="322"/>
      <c r="C645" s="322"/>
      <c r="D645" s="322"/>
      <c r="E645" s="322"/>
      <c r="F645" s="322"/>
      <c r="G645" s="322"/>
      <c r="H645" s="321"/>
      <c r="I645" s="334"/>
      <c r="J645" s="333"/>
      <c r="K645" s="636"/>
      <c r="L645" s="637"/>
      <c r="M645" s="291"/>
    </row>
    <row r="646" spans="1:13">
      <c r="A646" s="367" t="s">
        <v>342</v>
      </c>
      <c r="B646" s="366"/>
      <c r="C646" s="366"/>
      <c r="D646" s="366"/>
      <c r="E646" s="366"/>
      <c r="F646" s="366"/>
      <c r="G646" s="366"/>
      <c r="H646" s="365"/>
      <c r="I646" s="341"/>
      <c r="J646" s="364"/>
      <c r="K646" s="627">
        <f>K648+K653+K656</f>
        <v>5.28</v>
      </c>
      <c r="L646" s="628"/>
      <c r="M646" s="286">
        <f>K646*12*I635</f>
        <v>70557.695999999996</v>
      </c>
    </row>
    <row r="647" spans="1:13" ht="15.75" thickBot="1">
      <c r="A647" s="363" t="s">
        <v>341</v>
      </c>
      <c r="B647" s="362"/>
      <c r="C647" s="362"/>
      <c r="D647" s="362"/>
      <c r="E647" s="362"/>
      <c r="F647" s="362"/>
      <c r="G647" s="362"/>
      <c r="H647" s="361"/>
      <c r="I647" s="336"/>
      <c r="J647" s="360"/>
      <c r="K647" s="281"/>
      <c r="L647" s="280"/>
      <c r="M647" s="279"/>
    </row>
    <row r="648" spans="1:13">
      <c r="A648" s="301" t="s">
        <v>340</v>
      </c>
      <c r="B648" s="300"/>
      <c r="C648" s="300"/>
      <c r="D648" s="300"/>
      <c r="E648" s="300"/>
      <c r="F648" s="300"/>
      <c r="G648" s="300"/>
      <c r="H648" s="298"/>
      <c r="I648" s="598" t="s">
        <v>19</v>
      </c>
      <c r="J648" s="599"/>
      <c r="K648" s="629">
        <v>2.64</v>
      </c>
      <c r="L648" s="630"/>
      <c r="M648" s="291">
        <f>K648*12*I635</f>
        <v>35278.847999999998</v>
      </c>
    </row>
    <row r="649" spans="1:13">
      <c r="A649" s="323" t="s">
        <v>339</v>
      </c>
      <c r="B649" s="322"/>
      <c r="C649" s="322"/>
      <c r="D649" s="322"/>
      <c r="E649" s="322"/>
      <c r="F649" s="322"/>
      <c r="G649" s="322"/>
      <c r="H649" s="321"/>
      <c r="I649" s="407"/>
      <c r="J649" s="408"/>
      <c r="K649" s="327"/>
      <c r="L649" s="292"/>
      <c r="M649" s="291"/>
    </row>
    <row r="650" spans="1:13">
      <c r="A650" s="301" t="s">
        <v>338</v>
      </c>
      <c r="B650" s="355"/>
      <c r="C650" s="355"/>
      <c r="D650" s="355"/>
      <c r="E650" s="355"/>
      <c r="F650" s="355"/>
      <c r="G650" s="355"/>
      <c r="H650" s="356"/>
      <c r="I650" s="598" t="s">
        <v>328</v>
      </c>
      <c r="J650" s="599"/>
      <c r="K650" s="327"/>
      <c r="L650" s="292"/>
      <c r="M650" s="291"/>
    </row>
    <row r="651" spans="1:13">
      <c r="A651" s="323" t="s">
        <v>337</v>
      </c>
      <c r="B651" s="331"/>
      <c r="C651" s="331"/>
      <c r="D651" s="331"/>
      <c r="E651" s="331"/>
      <c r="F651" s="331"/>
      <c r="G651" s="331"/>
      <c r="H651" s="357"/>
      <c r="I651" s="596"/>
      <c r="J651" s="597"/>
      <c r="K651" s="327"/>
      <c r="L651" s="292"/>
      <c r="M651" s="291"/>
    </row>
    <row r="652" spans="1:13">
      <c r="A652" s="320" t="s">
        <v>336</v>
      </c>
      <c r="B652" s="354"/>
      <c r="C652" s="353"/>
      <c r="D652" s="355"/>
      <c r="E652" s="355"/>
      <c r="F652" s="355"/>
      <c r="G652" s="355"/>
      <c r="H652" s="356"/>
      <c r="I652" s="598" t="s">
        <v>328</v>
      </c>
      <c r="J652" s="599"/>
      <c r="K652" s="327"/>
      <c r="L652" s="292"/>
      <c r="M652" s="291"/>
    </row>
    <row r="653" spans="1:13">
      <c r="A653" s="301" t="s">
        <v>335</v>
      </c>
      <c r="B653" s="355"/>
      <c r="C653" s="355"/>
      <c r="D653" s="354"/>
      <c r="E653" s="354"/>
      <c r="F653" s="354"/>
      <c r="G653" s="354"/>
      <c r="H653" s="353"/>
      <c r="I653" s="608" t="s">
        <v>35</v>
      </c>
      <c r="J653" s="609"/>
      <c r="K653" s="625">
        <v>1.17</v>
      </c>
      <c r="L653" s="626"/>
      <c r="M653" s="291">
        <f>K653*12*I635</f>
        <v>15634.943999999998</v>
      </c>
    </row>
    <row r="654" spans="1:13">
      <c r="A654" s="313" t="s">
        <v>334</v>
      </c>
      <c r="B654" s="312"/>
      <c r="C654" s="312"/>
      <c r="D654" s="312"/>
      <c r="E654" s="312"/>
      <c r="F654" s="312"/>
      <c r="G654" s="312"/>
      <c r="H654" s="311"/>
      <c r="I654" s="590" t="s">
        <v>333</v>
      </c>
      <c r="J654" s="591"/>
      <c r="K654" s="327"/>
      <c r="L654" s="292"/>
      <c r="M654" s="291"/>
    </row>
    <row r="655" spans="1:13">
      <c r="A655" s="323"/>
      <c r="B655" s="322"/>
      <c r="C655" s="322"/>
      <c r="D655" s="322"/>
      <c r="E655" s="322"/>
      <c r="F655" s="322"/>
      <c r="G655" s="322"/>
      <c r="H655" s="321"/>
      <c r="I655" s="334" t="s">
        <v>332</v>
      </c>
      <c r="J655" s="333"/>
      <c r="K655" s="352"/>
      <c r="L655" s="292"/>
      <c r="M655" s="291"/>
    </row>
    <row r="656" spans="1:13">
      <c r="A656" s="313" t="s">
        <v>331</v>
      </c>
      <c r="B656" s="312"/>
      <c r="C656" s="312"/>
      <c r="D656" s="312"/>
      <c r="E656" s="312"/>
      <c r="F656" s="312"/>
      <c r="G656" s="312"/>
      <c r="H656" s="311"/>
      <c r="I656" s="590" t="s">
        <v>35</v>
      </c>
      <c r="J656" s="591"/>
      <c r="K656" s="625">
        <v>1.47</v>
      </c>
      <c r="L656" s="626"/>
      <c r="M656" s="291">
        <f>K656*12*I635</f>
        <v>19643.903999999999</v>
      </c>
    </row>
    <row r="657" spans="1:13">
      <c r="A657" s="323" t="s">
        <v>330</v>
      </c>
      <c r="B657" s="322"/>
      <c r="C657" s="322"/>
      <c r="D657" s="322"/>
      <c r="E657" s="322"/>
      <c r="F657" s="322"/>
      <c r="G657" s="322"/>
      <c r="H657" s="321"/>
      <c r="I657" s="334"/>
      <c r="J657" s="333"/>
      <c r="K657" s="327"/>
      <c r="L657" s="292"/>
      <c r="M657" s="291"/>
    </row>
    <row r="658" spans="1:13">
      <c r="A658" s="313" t="s">
        <v>329</v>
      </c>
      <c r="B658" s="312"/>
      <c r="C658" s="312"/>
      <c r="D658" s="312"/>
      <c r="E658" s="312"/>
      <c r="F658" s="312"/>
      <c r="G658" s="312"/>
      <c r="H658" s="311"/>
      <c r="I658" s="598" t="s">
        <v>328</v>
      </c>
      <c r="J658" s="599"/>
      <c r="K658" s="327"/>
      <c r="L658" s="292"/>
      <c r="M658" s="291"/>
    </row>
    <row r="659" spans="1:13">
      <c r="A659" s="313" t="s">
        <v>327</v>
      </c>
      <c r="B659" s="312"/>
      <c r="C659" s="312"/>
      <c r="D659" s="312"/>
      <c r="E659" s="312"/>
      <c r="F659" s="312"/>
      <c r="G659" s="312"/>
      <c r="H659" s="311"/>
      <c r="I659" s="590" t="s">
        <v>326</v>
      </c>
      <c r="J659" s="591"/>
      <c r="K659" s="351"/>
      <c r="L659" s="350"/>
      <c r="M659" s="349"/>
    </row>
    <row r="660" spans="1:13" ht="15.75" thickBot="1">
      <c r="A660" s="323"/>
      <c r="B660" s="322"/>
      <c r="C660" s="322"/>
      <c r="D660" s="322"/>
      <c r="E660" s="322"/>
      <c r="F660" s="322"/>
      <c r="G660" s="322"/>
      <c r="H660" s="321"/>
      <c r="I660" s="606" t="s">
        <v>325</v>
      </c>
      <c r="J660" s="607"/>
      <c r="K660" s="348"/>
      <c r="L660" s="347"/>
      <c r="M660" s="346"/>
    </row>
    <row r="661" spans="1:13">
      <c r="A661" s="345" t="s">
        <v>324</v>
      </c>
      <c r="B661" s="344"/>
      <c r="C661" s="344"/>
      <c r="D661" s="344"/>
      <c r="E661" s="344"/>
      <c r="F661" s="344"/>
      <c r="G661" s="343"/>
      <c r="H661" s="342"/>
      <c r="I661" s="341"/>
      <c r="J661" s="340"/>
      <c r="K661" s="648">
        <f>K663+K670+K678+K682+K683+K687</f>
        <v>31.879999999999995</v>
      </c>
      <c r="L661" s="628"/>
      <c r="M661" s="286">
        <f>M663+M670+M678+M682+M683+M687</f>
        <v>426018.81599999993</v>
      </c>
    </row>
    <row r="662" spans="1:13" ht="15.75" thickBot="1">
      <c r="A662" s="339"/>
      <c r="B662" s="338"/>
      <c r="C662" s="338"/>
      <c r="D662" s="338"/>
      <c r="E662" s="338"/>
      <c r="F662" s="338"/>
      <c r="G662" s="338"/>
      <c r="H662" s="337"/>
      <c r="I662" s="336"/>
      <c r="J662" s="282"/>
      <c r="K662" s="281"/>
      <c r="L662" s="280"/>
      <c r="M662" s="279"/>
    </row>
    <row r="663" spans="1:13" ht="15.75" thickBot="1">
      <c r="A663" s="603" t="s">
        <v>323</v>
      </c>
      <c r="B663" s="604"/>
      <c r="C663" s="604"/>
      <c r="D663" s="604"/>
      <c r="E663" s="604"/>
      <c r="F663" s="604"/>
      <c r="G663" s="604"/>
      <c r="H663" s="605"/>
      <c r="I663" s="305"/>
      <c r="J663" s="304"/>
      <c r="K663" s="646">
        <f>K664+K665+K666+K668+K669</f>
        <v>6.59</v>
      </c>
      <c r="L663" s="647"/>
      <c r="M663" s="303">
        <f>K663*12*I635</f>
        <v>88063.487999999998</v>
      </c>
    </row>
    <row r="664" spans="1:13">
      <c r="A664" s="323" t="s">
        <v>322</v>
      </c>
      <c r="B664" s="322"/>
      <c r="C664" s="322"/>
      <c r="D664" s="322"/>
      <c r="E664" s="322"/>
      <c r="F664" s="322"/>
      <c r="G664" s="322"/>
      <c r="H664" s="321"/>
      <c r="I664" s="596" t="s">
        <v>321</v>
      </c>
      <c r="J664" s="597"/>
      <c r="K664" s="629">
        <v>1.23</v>
      </c>
      <c r="L664" s="630"/>
      <c r="M664" s="291">
        <f>K664*12*I635</f>
        <v>16436.735999999997</v>
      </c>
    </row>
    <row r="665" spans="1:13">
      <c r="A665" s="320" t="s">
        <v>320</v>
      </c>
      <c r="B665" s="319"/>
      <c r="C665" s="319"/>
      <c r="D665" s="319"/>
      <c r="E665" s="319"/>
      <c r="F665" s="319"/>
      <c r="G665" s="319"/>
      <c r="H665" s="318"/>
      <c r="I665" s="608" t="s">
        <v>57</v>
      </c>
      <c r="J665" s="609"/>
      <c r="K665" s="625">
        <v>2.9</v>
      </c>
      <c r="L665" s="626"/>
      <c r="M665" s="291">
        <f>K665*12*I635</f>
        <v>38753.279999999992</v>
      </c>
    </row>
    <row r="666" spans="1:13">
      <c r="A666" s="313" t="s">
        <v>319</v>
      </c>
      <c r="B666" s="312"/>
      <c r="C666" s="312"/>
      <c r="D666" s="312"/>
      <c r="E666" s="312"/>
      <c r="F666" s="312"/>
      <c r="G666" s="312"/>
      <c r="H666" s="311"/>
      <c r="I666" s="590" t="s">
        <v>35</v>
      </c>
      <c r="J666" s="591"/>
      <c r="K666" s="625">
        <v>0.33</v>
      </c>
      <c r="L666" s="626"/>
      <c r="M666" s="291">
        <f>K666*12*I635</f>
        <v>4409.8559999999998</v>
      </c>
    </row>
    <row r="667" spans="1:13">
      <c r="A667" s="335" t="s">
        <v>318</v>
      </c>
      <c r="B667" s="331"/>
      <c r="C667" s="331"/>
      <c r="D667" s="331"/>
      <c r="E667" s="322"/>
      <c r="F667" s="322"/>
      <c r="G667" s="322"/>
      <c r="H667" s="321"/>
      <c r="I667" s="334"/>
      <c r="J667" s="333"/>
      <c r="K667" s="293"/>
      <c r="L667" s="292"/>
      <c r="M667" s="291"/>
    </row>
    <row r="668" spans="1:13">
      <c r="A668" s="320" t="s">
        <v>317</v>
      </c>
      <c r="B668" s="319"/>
      <c r="C668" s="319"/>
      <c r="D668" s="319"/>
      <c r="E668" s="319"/>
      <c r="F668" s="319"/>
      <c r="G668" s="319"/>
      <c r="H668" s="318"/>
      <c r="I668" s="608" t="s">
        <v>19</v>
      </c>
      <c r="J668" s="609"/>
      <c r="K668" s="625">
        <v>0.1</v>
      </c>
      <c r="L668" s="626"/>
      <c r="M668" s="291">
        <f>K668*12*I635</f>
        <v>1336.3200000000002</v>
      </c>
    </row>
    <row r="669" spans="1:13" ht="15.75" thickBot="1">
      <c r="A669" s="313" t="s">
        <v>316</v>
      </c>
      <c r="B669" s="312"/>
      <c r="C669" s="312"/>
      <c r="D669" s="312"/>
      <c r="E669" s="312"/>
      <c r="F669" s="312"/>
      <c r="G669" s="312"/>
      <c r="H669" s="311"/>
      <c r="I669" s="614" t="s">
        <v>19</v>
      </c>
      <c r="J669" s="615"/>
      <c r="K669" s="650">
        <v>2.0299999999999998</v>
      </c>
      <c r="L669" s="651"/>
      <c r="M669" s="291">
        <f>K669*12*I635</f>
        <v>27127.295999999998</v>
      </c>
    </row>
    <row r="670" spans="1:13" ht="15.75" thickBot="1">
      <c r="A670" s="654" t="s">
        <v>315</v>
      </c>
      <c r="B670" s="655"/>
      <c r="C670" s="655"/>
      <c r="D670" s="655"/>
      <c r="E670" s="655"/>
      <c r="F670" s="655"/>
      <c r="G670" s="655"/>
      <c r="H670" s="656"/>
      <c r="I670" s="305"/>
      <c r="J670" s="304"/>
      <c r="K670" s="642">
        <f>K671+K672+K674+K675+K676+K677</f>
        <v>1.94</v>
      </c>
      <c r="L670" s="647"/>
      <c r="M670" s="303">
        <f>K670*12*I635</f>
        <v>25924.608</v>
      </c>
    </row>
    <row r="671" spans="1:13">
      <c r="A671" s="332" t="s">
        <v>314</v>
      </c>
      <c r="B671" s="331"/>
      <c r="C671" s="331"/>
      <c r="D671" s="331"/>
      <c r="E671" s="331"/>
      <c r="F671" s="322"/>
      <c r="G671" s="322"/>
      <c r="H671" s="321"/>
      <c r="I671" s="330"/>
      <c r="J671" s="294"/>
      <c r="K671" s="629">
        <v>0.11</v>
      </c>
      <c r="L671" s="630"/>
      <c r="M671" s="291">
        <f>K671*12*I635</f>
        <v>1469.952</v>
      </c>
    </row>
    <row r="672" spans="1:13">
      <c r="A672" s="329" t="s">
        <v>313</v>
      </c>
      <c r="B672" s="328"/>
      <c r="C672" s="328"/>
      <c r="D672" s="328"/>
      <c r="E672" s="328"/>
      <c r="F672" s="312"/>
      <c r="G672" s="312"/>
      <c r="H672" s="311"/>
      <c r="I672" s="598" t="s">
        <v>312</v>
      </c>
      <c r="J672" s="599"/>
      <c r="K672" s="625">
        <v>0.93</v>
      </c>
      <c r="L672" s="626"/>
      <c r="M672" s="291">
        <f>K672*12*I635</f>
        <v>12427.776</v>
      </c>
    </row>
    <row r="673" spans="1:13">
      <c r="A673" s="323" t="s">
        <v>311</v>
      </c>
      <c r="B673" s="322"/>
      <c r="C673" s="322"/>
      <c r="D673" s="322"/>
      <c r="E673" s="322"/>
      <c r="F673" s="322"/>
      <c r="G673" s="322"/>
      <c r="H673" s="321"/>
      <c r="I673" s="596" t="s">
        <v>310</v>
      </c>
      <c r="J673" s="597"/>
      <c r="K673" s="327"/>
      <c r="L673" s="292"/>
      <c r="M673" s="291"/>
    </row>
    <row r="674" spans="1:13">
      <c r="A674" s="320" t="s">
        <v>309</v>
      </c>
      <c r="B674" s="319"/>
      <c r="C674" s="319"/>
      <c r="D674" s="319"/>
      <c r="E674" s="319"/>
      <c r="F674" s="319"/>
      <c r="G674" s="319"/>
      <c r="H674" s="318"/>
      <c r="I674" s="608" t="s">
        <v>308</v>
      </c>
      <c r="J674" s="609"/>
      <c r="K674" s="625">
        <v>0.56999999999999995</v>
      </c>
      <c r="L674" s="626"/>
      <c r="M674" s="291">
        <f>K674*12*I635</f>
        <v>7617.0239999999994</v>
      </c>
    </row>
    <row r="675" spans="1:13">
      <c r="A675" s="320" t="s">
        <v>307</v>
      </c>
      <c r="B675" s="319"/>
      <c r="C675" s="319"/>
      <c r="D675" s="319"/>
      <c r="E675" s="319"/>
      <c r="F675" s="319"/>
      <c r="G675" s="319"/>
      <c r="H675" s="318"/>
      <c r="I675" s="608" t="s">
        <v>306</v>
      </c>
      <c r="J675" s="609"/>
      <c r="K675" s="625">
        <v>0.14000000000000001</v>
      </c>
      <c r="L675" s="626"/>
      <c r="M675" s="291">
        <f>K675*12*I635</f>
        <v>1870.848</v>
      </c>
    </row>
    <row r="676" spans="1:13">
      <c r="A676" s="313" t="s">
        <v>299</v>
      </c>
      <c r="B676" s="312"/>
      <c r="C676" s="312"/>
      <c r="D676" s="312"/>
      <c r="E676" s="312"/>
      <c r="F676" s="312"/>
      <c r="G676" s="312"/>
      <c r="H676" s="311"/>
      <c r="I676" s="608" t="s">
        <v>298</v>
      </c>
      <c r="J676" s="609"/>
      <c r="K676" s="636">
        <v>7.0000000000000007E-2</v>
      </c>
      <c r="L676" s="637"/>
      <c r="M676" s="291">
        <f>K676*12*I635</f>
        <v>935.42399999999998</v>
      </c>
    </row>
    <row r="677" spans="1:13" ht="15.75" thickBot="1">
      <c r="A677" s="313" t="s">
        <v>305</v>
      </c>
      <c r="B677" s="312"/>
      <c r="C677" s="312"/>
      <c r="D677" s="312"/>
      <c r="E677" s="312"/>
      <c r="F677" s="312"/>
      <c r="G677" s="312"/>
      <c r="H677" s="311"/>
      <c r="I677" s="614" t="s">
        <v>88</v>
      </c>
      <c r="J677" s="615"/>
      <c r="K677" s="638">
        <v>0.12</v>
      </c>
      <c r="L677" s="639"/>
      <c r="M677" s="326">
        <f>K677*12*I635</f>
        <v>1603.5839999999998</v>
      </c>
    </row>
    <row r="678" spans="1:13" ht="15.75" thickBot="1">
      <c r="A678" s="654" t="s">
        <v>304</v>
      </c>
      <c r="B678" s="655"/>
      <c r="C678" s="655"/>
      <c r="D678" s="655"/>
      <c r="E678" s="655"/>
      <c r="F678" s="655"/>
      <c r="G678" s="655"/>
      <c r="H678" s="656"/>
      <c r="I678" s="325"/>
      <c r="J678" s="324"/>
      <c r="K678" s="649">
        <f>K679+K680+K681</f>
        <v>1.27</v>
      </c>
      <c r="L678" s="643"/>
      <c r="M678" s="303">
        <f>K678*12*I635</f>
        <v>16971.263999999999</v>
      </c>
    </row>
    <row r="679" spans="1:13">
      <c r="A679" s="323" t="s">
        <v>303</v>
      </c>
      <c r="B679" s="322"/>
      <c r="C679" s="322"/>
      <c r="D679" s="322"/>
      <c r="E679" s="322"/>
      <c r="F679" s="322"/>
      <c r="G679" s="322"/>
      <c r="H679" s="321"/>
      <c r="I679" s="612" t="s">
        <v>302</v>
      </c>
      <c r="J679" s="613"/>
      <c r="K679" s="644">
        <v>0.61</v>
      </c>
      <c r="L679" s="645"/>
      <c r="M679" s="291">
        <f>K679*12*I635</f>
        <v>8151.5519999999997</v>
      </c>
    </row>
    <row r="680" spans="1:13">
      <c r="A680" s="320" t="s">
        <v>301</v>
      </c>
      <c r="B680" s="319"/>
      <c r="C680" s="319"/>
      <c r="D680" s="319"/>
      <c r="E680" s="319"/>
      <c r="F680" s="319"/>
      <c r="G680" s="319"/>
      <c r="H680" s="318"/>
      <c r="I680" s="317" t="s">
        <v>300</v>
      </c>
      <c r="J680" s="316"/>
      <c r="K680" s="636">
        <v>0.53</v>
      </c>
      <c r="L680" s="637"/>
      <c r="M680" s="291">
        <f>K680*12*I635</f>
        <v>7082.4960000000001</v>
      </c>
    </row>
    <row r="681" spans="1:13" ht="15.75" thickBot="1">
      <c r="A681" s="313" t="s">
        <v>299</v>
      </c>
      <c r="B681" s="312"/>
      <c r="C681" s="312"/>
      <c r="D681" s="312"/>
      <c r="E681" s="312"/>
      <c r="F681" s="312"/>
      <c r="G681" s="312"/>
      <c r="H681" s="311"/>
      <c r="I681" s="614" t="s">
        <v>298</v>
      </c>
      <c r="J681" s="615"/>
      <c r="K681" s="638">
        <v>0.13</v>
      </c>
      <c r="L681" s="639"/>
      <c r="M681" s="291">
        <f>K681*12*I635</f>
        <v>1737.2159999999999</v>
      </c>
    </row>
    <row r="682" spans="1:13" ht="15.75" thickBot="1">
      <c r="A682" s="309" t="s">
        <v>297</v>
      </c>
      <c r="B682" s="308"/>
      <c r="C682" s="308"/>
      <c r="D682" s="308"/>
      <c r="E682" s="308"/>
      <c r="F682" s="308"/>
      <c r="G682" s="308"/>
      <c r="H682" s="307"/>
      <c r="I682" s="619" t="s">
        <v>296</v>
      </c>
      <c r="J682" s="620"/>
      <c r="K682" s="640">
        <v>20.36</v>
      </c>
      <c r="L682" s="641"/>
      <c r="M682" s="303">
        <f>K682*12*I635</f>
        <v>272074.75199999998</v>
      </c>
    </row>
    <row r="683" spans="1:13" ht="15.75" thickBot="1">
      <c r="A683" s="603" t="s">
        <v>295</v>
      </c>
      <c r="B683" s="604"/>
      <c r="C683" s="604"/>
      <c r="D683" s="604"/>
      <c r="E683" s="604"/>
      <c r="F683" s="604"/>
      <c r="G683" s="604"/>
      <c r="H683" s="605"/>
      <c r="I683" s="305"/>
      <c r="J683" s="304"/>
      <c r="K683" s="642">
        <v>1.65</v>
      </c>
      <c r="L683" s="643"/>
      <c r="M683" s="303">
        <f>K683*12*I635</f>
        <v>22049.279999999995</v>
      </c>
    </row>
    <row r="684" spans="1:13">
      <c r="A684" s="301" t="s">
        <v>294</v>
      </c>
      <c r="B684" s="300"/>
      <c r="C684" s="300"/>
      <c r="D684" s="300"/>
      <c r="E684" s="300"/>
      <c r="F684" s="300"/>
      <c r="G684" s="300"/>
      <c r="H684" s="298"/>
      <c r="I684" s="621" t="s">
        <v>293</v>
      </c>
      <c r="J684" s="622"/>
      <c r="K684" s="297"/>
      <c r="L684" s="412"/>
      <c r="M684" s="291"/>
    </row>
    <row r="685" spans="1:13">
      <c r="A685" s="301" t="s">
        <v>292</v>
      </c>
      <c r="B685" s="300"/>
      <c r="C685" s="300"/>
      <c r="D685" s="300"/>
      <c r="E685" s="300"/>
      <c r="F685" s="300"/>
      <c r="G685" s="300"/>
      <c r="H685" s="298"/>
      <c r="I685" s="295"/>
      <c r="J685" s="294"/>
      <c r="K685" s="297"/>
      <c r="L685" s="412"/>
      <c r="M685" s="291"/>
    </row>
    <row r="686" spans="1:13" ht="15.75" thickBot="1">
      <c r="A686" s="301" t="s">
        <v>291</v>
      </c>
      <c r="B686" s="300"/>
      <c r="C686" s="300"/>
      <c r="D686" s="300"/>
      <c r="E686" s="300"/>
      <c r="F686" s="300"/>
      <c r="G686" s="300"/>
      <c r="H686" s="298"/>
      <c r="I686" s="310"/>
      <c r="J686" s="294"/>
      <c r="K686" s="297"/>
      <c r="L686" s="412"/>
      <c r="M686" s="291"/>
    </row>
    <row r="687" spans="1:13" ht="15.75" thickBot="1">
      <c r="A687" s="309" t="s">
        <v>290</v>
      </c>
      <c r="B687" s="308"/>
      <c r="C687" s="308"/>
      <c r="D687" s="308"/>
      <c r="E687" s="308"/>
      <c r="F687" s="308"/>
      <c r="G687" s="308"/>
      <c r="H687" s="307"/>
      <c r="I687" s="305"/>
      <c r="J687" s="304"/>
      <c r="K687" s="642">
        <v>7.0000000000000007E-2</v>
      </c>
      <c r="L687" s="643"/>
      <c r="M687" s="303">
        <f>K687*12*I635</f>
        <v>935.42399999999998</v>
      </c>
    </row>
    <row r="688" spans="1:13">
      <c r="A688" s="301" t="s">
        <v>289</v>
      </c>
      <c r="B688" s="300"/>
      <c r="C688" s="300"/>
      <c r="D688" s="300"/>
      <c r="E688" s="300"/>
      <c r="F688" s="300"/>
      <c r="G688" s="300"/>
      <c r="H688" s="298"/>
      <c r="I688" s="621" t="s">
        <v>19</v>
      </c>
      <c r="J688" s="622"/>
      <c r="K688" s="411"/>
      <c r="L688" s="412"/>
      <c r="M688" s="291"/>
    </row>
    <row r="689" spans="1:13" ht="15.75" thickBot="1">
      <c r="A689" s="301" t="s">
        <v>288</v>
      </c>
      <c r="B689" s="300"/>
      <c r="C689" s="300"/>
      <c r="D689" s="300"/>
      <c r="E689" s="300"/>
      <c r="F689" s="300"/>
      <c r="G689" s="300"/>
      <c r="H689" s="298"/>
      <c r="I689" s="295"/>
      <c r="J689" s="294"/>
      <c r="K689" s="411"/>
      <c r="L689" s="412"/>
      <c r="M689" s="291"/>
    </row>
    <row r="690" spans="1:13" ht="15.75" thickBot="1">
      <c r="A690" s="603" t="s">
        <v>287</v>
      </c>
      <c r="B690" s="604"/>
      <c r="C690" s="604"/>
      <c r="D690" s="604"/>
      <c r="E690" s="604"/>
      <c r="F690" s="604"/>
      <c r="G690" s="604"/>
      <c r="H690" s="605"/>
      <c r="I690" s="305"/>
      <c r="J690" s="304"/>
      <c r="K690" s="642">
        <v>6.19</v>
      </c>
      <c r="L690" s="643"/>
      <c r="M690" s="303">
        <f>K690*12*I635</f>
        <v>82718.207999999999</v>
      </c>
    </row>
    <row r="691" spans="1:13">
      <c r="A691" s="301" t="s">
        <v>286</v>
      </c>
      <c r="B691" s="299"/>
      <c r="C691" s="299"/>
      <c r="D691" s="299"/>
      <c r="E691" s="299"/>
      <c r="F691" s="300"/>
      <c r="G691" s="299"/>
      <c r="H691" s="298"/>
      <c r="I691" s="598" t="s">
        <v>285</v>
      </c>
      <c r="J691" s="599"/>
      <c r="K691" s="297"/>
      <c r="L691" s="412"/>
      <c r="M691" s="291"/>
    </row>
    <row r="692" spans="1:13">
      <c r="A692" s="301" t="s">
        <v>284</v>
      </c>
      <c r="B692" s="299"/>
      <c r="C692" s="299"/>
      <c r="D692" s="299"/>
      <c r="E692" s="299"/>
      <c r="F692" s="300"/>
      <c r="G692" s="299"/>
      <c r="H692" s="298"/>
      <c r="I692" s="598" t="s">
        <v>283</v>
      </c>
      <c r="J692" s="599"/>
      <c r="K692" s="297"/>
      <c r="L692" s="412"/>
      <c r="M692" s="291"/>
    </row>
    <row r="693" spans="1:13">
      <c r="A693" s="301" t="s">
        <v>282</v>
      </c>
      <c r="B693" s="299"/>
      <c r="C693" s="299"/>
      <c r="D693" s="299"/>
      <c r="E693" s="299"/>
      <c r="F693" s="300"/>
      <c r="G693" s="299"/>
      <c r="H693" s="298"/>
      <c r="I693" s="598" t="s">
        <v>281</v>
      </c>
      <c r="J693" s="599"/>
      <c r="K693" s="297"/>
      <c r="L693" s="412"/>
      <c r="M693" s="291"/>
    </row>
    <row r="694" spans="1:13">
      <c r="A694" s="301" t="s">
        <v>280</v>
      </c>
      <c r="B694" s="299"/>
      <c r="C694" s="299"/>
      <c r="D694" s="299"/>
      <c r="E694" s="299"/>
      <c r="F694" s="300"/>
      <c r="G694" s="299"/>
      <c r="H694" s="298"/>
      <c r="I694" s="598" t="s">
        <v>279</v>
      </c>
      <c r="J694" s="599"/>
      <c r="K694" s="297"/>
      <c r="L694" s="412"/>
      <c r="M694" s="291"/>
    </row>
    <row r="695" spans="1:13">
      <c r="A695" s="301" t="s">
        <v>278</v>
      </c>
      <c r="B695" s="299"/>
      <c r="C695" s="299"/>
      <c r="D695" s="299"/>
      <c r="E695" s="299"/>
      <c r="F695" s="300"/>
      <c r="G695" s="299"/>
      <c r="H695" s="298"/>
      <c r="I695" s="598" t="s">
        <v>277</v>
      </c>
      <c r="J695" s="599"/>
      <c r="K695" s="297"/>
      <c r="L695" s="412"/>
      <c r="M695" s="291"/>
    </row>
    <row r="696" spans="1:13">
      <c r="A696" s="301" t="s">
        <v>276</v>
      </c>
      <c r="B696" s="299"/>
      <c r="C696" s="299"/>
      <c r="D696" s="299"/>
      <c r="E696" s="299"/>
      <c r="F696" s="300"/>
      <c r="G696" s="299"/>
      <c r="H696" s="298"/>
      <c r="I696" s="295"/>
      <c r="J696" s="294"/>
      <c r="K696" s="297"/>
      <c r="L696" s="302"/>
      <c r="M696" s="291"/>
    </row>
    <row r="697" spans="1:13">
      <c r="A697" s="301" t="s">
        <v>275</v>
      </c>
      <c r="B697" s="299"/>
      <c r="C697" s="299"/>
      <c r="D697" s="299"/>
      <c r="E697" s="299"/>
      <c r="F697" s="300"/>
      <c r="G697" s="299"/>
      <c r="H697" s="298"/>
      <c r="I697" s="295"/>
      <c r="J697" s="294"/>
      <c r="K697" s="297"/>
      <c r="L697" s="412"/>
      <c r="M697" s="291"/>
    </row>
    <row r="698" spans="1:13">
      <c r="A698" s="301" t="s">
        <v>274</v>
      </c>
      <c r="B698" s="299"/>
      <c r="C698" s="299"/>
      <c r="D698" s="299"/>
      <c r="E698" s="299"/>
      <c r="F698" s="300"/>
      <c r="G698" s="299"/>
      <c r="H698" s="298"/>
      <c r="I698" s="295"/>
      <c r="J698" s="294"/>
      <c r="K698" s="297"/>
      <c r="L698" s="412"/>
      <c r="M698" s="291"/>
    </row>
    <row r="699" spans="1:13">
      <c r="A699" s="301" t="s">
        <v>273</v>
      </c>
      <c r="B699" s="299"/>
      <c r="C699" s="299"/>
      <c r="D699" s="299"/>
      <c r="E699" s="299"/>
      <c r="F699" s="300"/>
      <c r="G699" s="299"/>
      <c r="H699" s="298"/>
      <c r="I699" s="295"/>
      <c r="J699" s="294"/>
      <c r="K699" s="297"/>
      <c r="L699" s="412"/>
      <c r="M699" s="291"/>
    </row>
    <row r="700" spans="1:13">
      <c r="A700" s="301" t="s">
        <v>272</v>
      </c>
      <c r="B700" s="299"/>
      <c r="C700" s="299"/>
      <c r="D700" s="299"/>
      <c r="E700" s="299"/>
      <c r="F700" s="300"/>
      <c r="G700" s="299"/>
      <c r="H700" s="298"/>
      <c r="I700" s="295"/>
      <c r="J700" s="294"/>
      <c r="K700" s="297"/>
      <c r="L700" s="412"/>
      <c r="M700" s="291"/>
    </row>
    <row r="701" spans="1:13" ht="15.75" thickBot="1">
      <c r="A701" s="616" t="s">
        <v>271</v>
      </c>
      <c r="B701" s="617"/>
      <c r="C701" s="617"/>
      <c r="D701" s="617"/>
      <c r="E701" s="617"/>
      <c r="F701" s="617"/>
      <c r="G701" s="617"/>
      <c r="H701" s="618"/>
      <c r="I701" s="295"/>
      <c r="J701" s="294"/>
      <c r="K701" s="293"/>
      <c r="L701" s="292"/>
      <c r="M701" s="291"/>
    </row>
    <row r="702" spans="1:13">
      <c r="A702" s="290" t="s">
        <v>270</v>
      </c>
      <c r="B702" s="289"/>
      <c r="C702" s="289"/>
      <c r="D702" s="289"/>
      <c r="E702" s="289"/>
      <c r="F702" s="289"/>
      <c r="G702" s="289"/>
      <c r="H702" s="289"/>
      <c r="I702" s="621" t="s">
        <v>55</v>
      </c>
      <c r="J702" s="622"/>
      <c r="K702" s="288"/>
      <c r="L702" s="287"/>
      <c r="M702" s="286"/>
    </row>
    <row r="703" spans="1:13" ht="15.75" thickBot="1">
      <c r="A703" s="285" t="s">
        <v>269</v>
      </c>
      <c r="B703" s="284"/>
      <c r="C703" s="284"/>
      <c r="D703" s="284"/>
      <c r="E703" s="284"/>
      <c r="F703" s="284"/>
      <c r="G703" s="284"/>
      <c r="H703" s="284"/>
      <c r="I703" s="283"/>
      <c r="J703" s="282"/>
      <c r="K703" s="281"/>
      <c r="L703" s="280"/>
      <c r="M703" s="279"/>
    </row>
    <row r="704" spans="1:13" ht="15.75" thickBot="1">
      <c r="A704" s="603" t="s">
        <v>355</v>
      </c>
      <c r="B704" s="604"/>
      <c r="C704" s="604"/>
      <c r="D704" s="604"/>
      <c r="E704" s="604"/>
      <c r="F704" s="604"/>
      <c r="G704" s="604"/>
      <c r="H704" s="657"/>
      <c r="I704" s="658" t="s">
        <v>32</v>
      </c>
      <c r="J704" s="659"/>
      <c r="K704" s="660">
        <v>1.52</v>
      </c>
      <c r="L704" s="661"/>
      <c r="M704" s="276">
        <f>K704*12*I635</f>
        <v>20312.064000000002</v>
      </c>
    </row>
    <row r="705" spans="1:13" ht="15.75" thickBot="1">
      <c r="A705" s="409" t="s">
        <v>354</v>
      </c>
      <c r="B705" s="410"/>
      <c r="C705" s="410"/>
      <c r="D705" s="410"/>
      <c r="E705" s="410"/>
      <c r="F705" s="410"/>
      <c r="G705" s="410"/>
      <c r="H705" s="410"/>
      <c r="I705" s="413"/>
      <c r="J705" s="383"/>
      <c r="K705" s="660">
        <v>1.1299999999999999</v>
      </c>
      <c r="L705" s="661"/>
      <c r="M705" s="276">
        <f>K705*12*I635</f>
        <v>15100.415999999997</v>
      </c>
    </row>
    <row r="706" spans="1:13" ht="15.75" thickBot="1">
      <c r="A706" s="652" t="s">
        <v>268</v>
      </c>
      <c r="B706" s="653"/>
      <c r="C706" s="653"/>
      <c r="D706" s="653"/>
      <c r="E706" s="653"/>
      <c r="F706" s="653"/>
      <c r="G706" s="653"/>
      <c r="H706" s="653"/>
      <c r="I706" s="278"/>
      <c r="J706" s="277"/>
      <c r="K706" s="610">
        <f>K636+K646+K661+K690+K704+K705</f>
        <v>52.45</v>
      </c>
      <c r="L706" s="611"/>
      <c r="M706" s="276">
        <f>M636+M646+M661+M690+M704+M705</f>
        <v>700899.83999999985</v>
      </c>
    </row>
    <row r="708" spans="1:13" ht="15.75">
      <c r="A708" s="601" t="s">
        <v>0</v>
      </c>
      <c r="B708" s="601"/>
      <c r="C708" s="601"/>
      <c r="D708" s="601"/>
      <c r="E708" s="601"/>
      <c r="F708" s="601"/>
      <c r="G708" s="601"/>
      <c r="H708" s="601"/>
      <c r="I708" s="601"/>
      <c r="J708" s="601"/>
      <c r="K708" s="601"/>
      <c r="L708" s="601"/>
      <c r="M708" s="327"/>
    </row>
    <row r="709" spans="1:13" ht="15.75">
      <c r="A709" s="600" t="s">
        <v>353</v>
      </c>
      <c r="B709" s="600"/>
      <c r="C709" s="600"/>
      <c r="D709" s="600"/>
      <c r="E709" s="600"/>
      <c r="F709" s="600"/>
      <c r="G709" s="600"/>
      <c r="H709" s="600"/>
      <c r="I709" s="600"/>
      <c r="J709" s="600"/>
      <c r="K709" s="600"/>
      <c r="L709" s="600"/>
      <c r="M709" s="327"/>
    </row>
    <row r="710" spans="1:13" ht="15.75">
      <c r="A710" s="370"/>
      <c r="B710" s="370"/>
      <c r="C710" s="370"/>
      <c r="D710" s="370"/>
      <c r="E710" s="370"/>
      <c r="F710" s="370" t="s">
        <v>411</v>
      </c>
      <c r="G710" s="370"/>
      <c r="H710" s="370"/>
      <c r="I710" s="370"/>
      <c r="J710" s="370"/>
      <c r="K710" s="370"/>
      <c r="L710" s="370"/>
      <c r="M710" s="327"/>
    </row>
    <row r="711" spans="1:13">
      <c r="A711" s="329"/>
      <c r="B711" s="328"/>
      <c r="C711" s="602" t="s">
        <v>351</v>
      </c>
      <c r="D711" s="602"/>
      <c r="E711" s="602"/>
      <c r="F711" s="328"/>
      <c r="G711" s="328"/>
      <c r="H711" s="368"/>
      <c r="I711" s="590" t="s">
        <v>3</v>
      </c>
      <c r="J711" s="591"/>
      <c r="K711" s="592" t="s">
        <v>4</v>
      </c>
      <c r="L711" s="593"/>
      <c r="M711" s="382"/>
    </row>
    <row r="712" spans="1:13">
      <c r="A712" s="381"/>
      <c r="B712" s="355"/>
      <c r="C712" s="355"/>
      <c r="D712" s="355"/>
      <c r="E712" s="355"/>
      <c r="F712" s="355"/>
      <c r="G712" s="355"/>
      <c r="H712" s="356"/>
      <c r="I712" s="295"/>
      <c r="J712" s="294"/>
      <c r="K712" s="594" t="s">
        <v>5</v>
      </c>
      <c r="L712" s="595"/>
      <c r="M712" s="380" t="s">
        <v>6</v>
      </c>
    </row>
    <row r="713" spans="1:13">
      <c r="A713" s="381"/>
      <c r="B713" s="355"/>
      <c r="C713" s="355"/>
      <c r="D713" s="355"/>
      <c r="E713" s="355"/>
      <c r="F713" s="355"/>
      <c r="G713" s="355"/>
      <c r="H713" s="356"/>
      <c r="I713" s="598" t="s">
        <v>7</v>
      </c>
      <c r="J713" s="599"/>
      <c r="K713" s="623" t="s">
        <v>8</v>
      </c>
      <c r="L713" s="624"/>
      <c r="M713" s="380" t="s">
        <v>9</v>
      </c>
    </row>
    <row r="714" spans="1:13" ht="16.5" thickBot="1">
      <c r="A714" s="379"/>
      <c r="B714" s="351"/>
      <c r="C714" s="351"/>
      <c r="D714" s="351"/>
      <c r="E714" s="351"/>
      <c r="F714" s="351"/>
      <c r="G714" s="351"/>
      <c r="H714" s="350"/>
      <c r="I714" s="631">
        <v>1356</v>
      </c>
      <c r="J714" s="632"/>
      <c r="K714" s="633"/>
      <c r="L714" s="634"/>
      <c r="M714" s="378"/>
    </row>
    <row r="715" spans="1:13">
      <c r="A715" s="367" t="s">
        <v>350</v>
      </c>
      <c r="B715" s="344"/>
      <c r="C715" s="344"/>
      <c r="D715" s="344"/>
      <c r="E715" s="344"/>
      <c r="F715" s="344"/>
      <c r="G715" s="344"/>
      <c r="H715" s="377"/>
      <c r="I715" s="341"/>
      <c r="J715" s="340"/>
      <c r="K715" s="635">
        <f>K718+K721</f>
        <v>6.4499999999999993</v>
      </c>
      <c r="L715" s="628"/>
      <c r="M715" s="286">
        <f>K715*12*I714</f>
        <v>104954.4</v>
      </c>
    </row>
    <row r="716" spans="1:13">
      <c r="A716" s="376" t="s">
        <v>349</v>
      </c>
      <c r="B716" s="375"/>
      <c r="C716" s="375"/>
      <c r="D716" s="375"/>
      <c r="E716" s="375"/>
      <c r="F716" s="375"/>
      <c r="G716" s="375"/>
      <c r="H716" s="374"/>
      <c r="I716" s="295"/>
      <c r="J716" s="294"/>
      <c r="K716" s="293"/>
      <c r="L716" s="292"/>
      <c r="M716" s="373"/>
    </row>
    <row r="717" spans="1:13" ht="15.75" thickBot="1">
      <c r="A717" s="363" t="s">
        <v>348</v>
      </c>
      <c r="B717" s="372"/>
      <c r="C717" s="372"/>
      <c r="D717" s="372"/>
      <c r="E717" s="372"/>
      <c r="F717" s="372"/>
      <c r="G717" s="372"/>
      <c r="H717" s="371"/>
      <c r="I717" s="336"/>
      <c r="J717" s="282"/>
      <c r="K717" s="281"/>
      <c r="L717" s="280"/>
      <c r="M717" s="279"/>
    </row>
    <row r="718" spans="1:13">
      <c r="A718" s="323" t="s">
        <v>347</v>
      </c>
      <c r="B718" s="331"/>
      <c r="C718" s="331"/>
      <c r="D718" s="331"/>
      <c r="E718" s="331"/>
      <c r="F718" s="331"/>
      <c r="G718" s="331"/>
      <c r="H718" s="357"/>
      <c r="I718" s="596" t="s">
        <v>19</v>
      </c>
      <c r="J718" s="597"/>
      <c r="K718" s="629">
        <v>3.86</v>
      </c>
      <c r="L718" s="630"/>
      <c r="M718" s="291">
        <f>K718*12*I714</f>
        <v>62809.919999999998</v>
      </c>
    </row>
    <row r="719" spans="1:13">
      <c r="A719" s="301" t="s">
        <v>338</v>
      </c>
      <c r="B719" s="355"/>
      <c r="C719" s="355"/>
      <c r="D719" s="355"/>
      <c r="E719" s="355"/>
      <c r="F719" s="355"/>
      <c r="G719" s="355"/>
      <c r="H719" s="356"/>
      <c r="I719" s="598" t="s">
        <v>328</v>
      </c>
      <c r="J719" s="599"/>
      <c r="K719" s="327"/>
      <c r="L719" s="292"/>
      <c r="M719" s="291"/>
    </row>
    <row r="720" spans="1:13">
      <c r="A720" s="323" t="s">
        <v>337</v>
      </c>
      <c r="B720" s="331"/>
      <c r="C720" s="331"/>
      <c r="D720" s="331"/>
      <c r="E720" s="331"/>
      <c r="F720" s="331"/>
      <c r="G720" s="331"/>
      <c r="H720" s="357"/>
      <c r="I720" s="596"/>
      <c r="J720" s="597"/>
      <c r="K720" s="327"/>
      <c r="L720" s="292"/>
      <c r="M720" s="291"/>
    </row>
    <row r="721" spans="1:13">
      <c r="A721" s="323" t="s">
        <v>346</v>
      </c>
      <c r="B721" s="331"/>
      <c r="C721" s="331"/>
      <c r="D721" s="331"/>
      <c r="E721" s="331"/>
      <c r="F721" s="331"/>
      <c r="G721" s="331"/>
      <c r="H721" s="357"/>
      <c r="I721" s="608" t="s">
        <v>35</v>
      </c>
      <c r="J721" s="609"/>
      <c r="K721" s="625">
        <v>2.59</v>
      </c>
      <c r="L721" s="626"/>
      <c r="M721" s="291">
        <f>K721*12*I714</f>
        <v>42144.479999999996</v>
      </c>
    </row>
    <row r="722" spans="1:13" ht="15.75">
      <c r="A722" s="320" t="s">
        <v>345</v>
      </c>
      <c r="B722" s="354"/>
      <c r="C722" s="354"/>
      <c r="D722" s="354"/>
      <c r="E722" s="354"/>
      <c r="F722" s="354"/>
      <c r="G722" s="354"/>
      <c r="H722" s="353"/>
      <c r="I722" s="598" t="s">
        <v>328</v>
      </c>
      <c r="J722" s="599"/>
      <c r="K722" s="370"/>
      <c r="L722" s="369"/>
      <c r="M722" s="291"/>
    </row>
    <row r="723" spans="1:13">
      <c r="A723" s="313" t="s">
        <v>344</v>
      </c>
      <c r="B723" s="328"/>
      <c r="C723" s="328"/>
      <c r="D723" s="328"/>
      <c r="E723" s="328"/>
      <c r="F723" s="328"/>
      <c r="G723" s="328"/>
      <c r="H723" s="368"/>
      <c r="I723" s="598"/>
      <c r="J723" s="599"/>
      <c r="K723" s="352"/>
      <c r="L723" s="292"/>
      <c r="M723" s="291"/>
    </row>
    <row r="724" spans="1:13" ht="15.75" thickBot="1">
      <c r="A724" s="323" t="s">
        <v>343</v>
      </c>
      <c r="B724" s="322"/>
      <c r="C724" s="322"/>
      <c r="D724" s="322"/>
      <c r="E724" s="322"/>
      <c r="F724" s="322"/>
      <c r="G724" s="322"/>
      <c r="H724" s="321"/>
      <c r="I724" s="334"/>
      <c r="J724" s="333"/>
      <c r="K724" s="636"/>
      <c r="L724" s="637"/>
      <c r="M724" s="291"/>
    </row>
    <row r="725" spans="1:13">
      <c r="A725" s="367" t="s">
        <v>342</v>
      </c>
      <c r="B725" s="366"/>
      <c r="C725" s="366"/>
      <c r="D725" s="366"/>
      <c r="E725" s="366"/>
      <c r="F725" s="366"/>
      <c r="G725" s="366"/>
      <c r="H725" s="365"/>
      <c r="I725" s="341"/>
      <c r="J725" s="364"/>
      <c r="K725" s="627">
        <f>K727+K732+K735</f>
        <v>5.28</v>
      </c>
      <c r="L725" s="628"/>
      <c r="M725" s="286">
        <f>K725*12*I714</f>
        <v>85916.160000000003</v>
      </c>
    </row>
    <row r="726" spans="1:13" ht="15.75" thickBot="1">
      <c r="A726" s="363" t="s">
        <v>341</v>
      </c>
      <c r="B726" s="362"/>
      <c r="C726" s="362"/>
      <c r="D726" s="362"/>
      <c r="E726" s="362"/>
      <c r="F726" s="362"/>
      <c r="G726" s="362"/>
      <c r="H726" s="361"/>
      <c r="I726" s="336"/>
      <c r="J726" s="360"/>
      <c r="K726" s="281"/>
      <c r="L726" s="280"/>
      <c r="M726" s="279"/>
    </row>
    <row r="727" spans="1:13">
      <c r="A727" s="301" t="s">
        <v>340</v>
      </c>
      <c r="B727" s="300"/>
      <c r="C727" s="300"/>
      <c r="D727" s="300"/>
      <c r="E727" s="300"/>
      <c r="F727" s="300"/>
      <c r="G727" s="300"/>
      <c r="H727" s="298"/>
      <c r="I727" s="598" t="s">
        <v>19</v>
      </c>
      <c r="J727" s="599"/>
      <c r="K727" s="629">
        <v>2.64</v>
      </c>
      <c r="L727" s="630"/>
      <c r="M727" s="291">
        <f>K727*12*I714</f>
        <v>42958.080000000002</v>
      </c>
    </row>
    <row r="728" spans="1:13">
      <c r="A728" s="323" t="s">
        <v>339</v>
      </c>
      <c r="B728" s="322"/>
      <c r="C728" s="322"/>
      <c r="D728" s="322"/>
      <c r="E728" s="322"/>
      <c r="F728" s="322"/>
      <c r="G728" s="322"/>
      <c r="H728" s="321"/>
      <c r="I728" s="407"/>
      <c r="J728" s="408"/>
      <c r="K728" s="327"/>
      <c r="L728" s="292"/>
      <c r="M728" s="291"/>
    </row>
    <row r="729" spans="1:13">
      <c r="A729" s="301" t="s">
        <v>338</v>
      </c>
      <c r="B729" s="355"/>
      <c r="C729" s="355"/>
      <c r="D729" s="355"/>
      <c r="E729" s="355"/>
      <c r="F729" s="355"/>
      <c r="G729" s="355"/>
      <c r="H729" s="356"/>
      <c r="I729" s="598" t="s">
        <v>328</v>
      </c>
      <c r="J729" s="599"/>
      <c r="K729" s="327"/>
      <c r="L729" s="292"/>
      <c r="M729" s="291"/>
    </row>
    <row r="730" spans="1:13">
      <c r="A730" s="323" t="s">
        <v>337</v>
      </c>
      <c r="B730" s="331"/>
      <c r="C730" s="331"/>
      <c r="D730" s="331"/>
      <c r="E730" s="331"/>
      <c r="F730" s="331"/>
      <c r="G730" s="331"/>
      <c r="H730" s="357"/>
      <c r="I730" s="596"/>
      <c r="J730" s="597"/>
      <c r="K730" s="327"/>
      <c r="L730" s="292"/>
      <c r="M730" s="291"/>
    </row>
    <row r="731" spans="1:13">
      <c r="A731" s="320" t="s">
        <v>336</v>
      </c>
      <c r="B731" s="354"/>
      <c r="C731" s="353"/>
      <c r="D731" s="355"/>
      <c r="E731" s="355"/>
      <c r="F731" s="355"/>
      <c r="G731" s="355"/>
      <c r="H731" s="356"/>
      <c r="I731" s="598" t="s">
        <v>328</v>
      </c>
      <c r="J731" s="599"/>
      <c r="K731" s="327"/>
      <c r="L731" s="292"/>
      <c r="M731" s="291"/>
    </row>
    <row r="732" spans="1:13">
      <c r="A732" s="301" t="s">
        <v>335</v>
      </c>
      <c r="B732" s="355"/>
      <c r="C732" s="355"/>
      <c r="D732" s="354"/>
      <c r="E732" s="354"/>
      <c r="F732" s="354"/>
      <c r="G732" s="354"/>
      <c r="H732" s="353"/>
      <c r="I732" s="608" t="s">
        <v>35</v>
      </c>
      <c r="J732" s="609"/>
      <c r="K732" s="625">
        <v>1.17</v>
      </c>
      <c r="L732" s="626"/>
      <c r="M732" s="291">
        <f>K732*12*I714</f>
        <v>19038.239999999998</v>
      </c>
    </row>
    <row r="733" spans="1:13">
      <c r="A733" s="313" t="s">
        <v>334</v>
      </c>
      <c r="B733" s="312"/>
      <c r="C733" s="312"/>
      <c r="D733" s="312"/>
      <c r="E733" s="312"/>
      <c r="F733" s="312"/>
      <c r="G733" s="312"/>
      <c r="H733" s="311"/>
      <c r="I733" s="590" t="s">
        <v>333</v>
      </c>
      <c r="J733" s="591"/>
      <c r="K733" s="327"/>
      <c r="L733" s="292"/>
      <c r="M733" s="291"/>
    </row>
    <row r="734" spans="1:13">
      <c r="A734" s="323"/>
      <c r="B734" s="322"/>
      <c r="C734" s="322"/>
      <c r="D734" s="322"/>
      <c r="E734" s="322"/>
      <c r="F734" s="322"/>
      <c r="G734" s="322"/>
      <c r="H734" s="321"/>
      <c r="I734" s="334" t="s">
        <v>332</v>
      </c>
      <c r="J734" s="333"/>
      <c r="K734" s="352"/>
      <c r="L734" s="292"/>
      <c r="M734" s="291"/>
    </row>
    <row r="735" spans="1:13">
      <c r="A735" s="313" t="s">
        <v>331</v>
      </c>
      <c r="B735" s="312"/>
      <c r="C735" s="312"/>
      <c r="D735" s="312"/>
      <c r="E735" s="312"/>
      <c r="F735" s="312"/>
      <c r="G735" s="312"/>
      <c r="H735" s="311"/>
      <c r="I735" s="590" t="s">
        <v>35</v>
      </c>
      <c r="J735" s="591"/>
      <c r="K735" s="625">
        <v>1.47</v>
      </c>
      <c r="L735" s="626"/>
      <c r="M735" s="291">
        <f>K735*12*I714</f>
        <v>23919.84</v>
      </c>
    </row>
    <row r="736" spans="1:13">
      <c r="A736" s="323" t="s">
        <v>330</v>
      </c>
      <c r="B736" s="322"/>
      <c r="C736" s="322"/>
      <c r="D736" s="322"/>
      <c r="E736" s="322"/>
      <c r="F736" s="322"/>
      <c r="G736" s="322"/>
      <c r="H736" s="321"/>
      <c r="I736" s="334"/>
      <c r="J736" s="333"/>
      <c r="K736" s="327"/>
      <c r="L736" s="292"/>
      <c r="M736" s="291"/>
    </row>
    <row r="737" spans="1:13">
      <c r="A737" s="313" t="s">
        <v>329</v>
      </c>
      <c r="B737" s="312"/>
      <c r="C737" s="312"/>
      <c r="D737" s="312"/>
      <c r="E737" s="312"/>
      <c r="F737" s="312"/>
      <c r="G737" s="312"/>
      <c r="H737" s="311"/>
      <c r="I737" s="598" t="s">
        <v>328</v>
      </c>
      <c r="J737" s="599"/>
      <c r="K737" s="327"/>
      <c r="L737" s="292"/>
      <c r="M737" s="291"/>
    </row>
    <row r="738" spans="1:13">
      <c r="A738" s="313" t="s">
        <v>327</v>
      </c>
      <c r="B738" s="312"/>
      <c r="C738" s="312"/>
      <c r="D738" s="312"/>
      <c r="E738" s="312"/>
      <c r="F738" s="312"/>
      <c r="G738" s="312"/>
      <c r="H738" s="311"/>
      <c r="I738" s="590" t="s">
        <v>326</v>
      </c>
      <c r="J738" s="591"/>
      <c r="K738" s="351"/>
      <c r="L738" s="350"/>
      <c r="M738" s="349"/>
    </row>
    <row r="739" spans="1:13" ht="15.75" thickBot="1">
      <c r="A739" s="323"/>
      <c r="B739" s="322"/>
      <c r="C739" s="322"/>
      <c r="D739" s="322"/>
      <c r="E739" s="322"/>
      <c r="F739" s="322"/>
      <c r="G739" s="322"/>
      <c r="H739" s="321"/>
      <c r="I739" s="606" t="s">
        <v>325</v>
      </c>
      <c r="J739" s="607"/>
      <c r="K739" s="348"/>
      <c r="L739" s="347"/>
      <c r="M739" s="346"/>
    </row>
    <row r="740" spans="1:13">
      <c r="A740" s="345" t="s">
        <v>324</v>
      </c>
      <c r="B740" s="344"/>
      <c r="C740" s="344"/>
      <c r="D740" s="344"/>
      <c r="E740" s="344"/>
      <c r="F740" s="344"/>
      <c r="G740" s="343"/>
      <c r="H740" s="342"/>
      <c r="I740" s="341"/>
      <c r="J740" s="340"/>
      <c r="K740" s="648">
        <f>K742+K749+K757+K761+K762+K766</f>
        <v>26.129999999999995</v>
      </c>
      <c r="L740" s="628"/>
      <c r="M740" s="286">
        <f>M742+M749+M757+M761+M762+M766</f>
        <v>425187.36</v>
      </c>
    </row>
    <row r="741" spans="1:13" ht="15.75" thickBot="1">
      <c r="A741" s="339"/>
      <c r="B741" s="338"/>
      <c r="C741" s="338"/>
      <c r="D741" s="338"/>
      <c r="E741" s="338"/>
      <c r="F741" s="338"/>
      <c r="G741" s="338"/>
      <c r="H741" s="337"/>
      <c r="I741" s="336"/>
      <c r="J741" s="282"/>
      <c r="K741" s="281"/>
      <c r="L741" s="280"/>
      <c r="M741" s="279"/>
    </row>
    <row r="742" spans="1:13" ht="15.75" thickBot="1">
      <c r="A742" s="603" t="s">
        <v>323</v>
      </c>
      <c r="B742" s="604"/>
      <c r="C742" s="604"/>
      <c r="D742" s="604"/>
      <c r="E742" s="604"/>
      <c r="F742" s="604"/>
      <c r="G742" s="604"/>
      <c r="H742" s="605"/>
      <c r="I742" s="305"/>
      <c r="J742" s="304"/>
      <c r="K742" s="646">
        <f>K743+K744+K745+K747+K748</f>
        <v>6.16</v>
      </c>
      <c r="L742" s="647"/>
      <c r="M742" s="303">
        <f>K742*12*I714</f>
        <v>100235.52</v>
      </c>
    </row>
    <row r="743" spans="1:13">
      <c r="A743" s="323" t="s">
        <v>322</v>
      </c>
      <c r="B743" s="322"/>
      <c r="C743" s="322"/>
      <c r="D743" s="322"/>
      <c r="E743" s="322"/>
      <c r="F743" s="322"/>
      <c r="G743" s="322"/>
      <c r="H743" s="321"/>
      <c r="I743" s="596" t="s">
        <v>321</v>
      </c>
      <c r="J743" s="597"/>
      <c r="K743" s="629">
        <v>1.23</v>
      </c>
      <c r="L743" s="630"/>
      <c r="M743" s="291">
        <f>K743*12*I714</f>
        <v>20014.560000000001</v>
      </c>
    </row>
    <row r="744" spans="1:13">
      <c r="A744" s="320" t="s">
        <v>320</v>
      </c>
      <c r="B744" s="319"/>
      <c r="C744" s="319"/>
      <c r="D744" s="319"/>
      <c r="E744" s="319"/>
      <c r="F744" s="319"/>
      <c r="G744" s="319"/>
      <c r="H744" s="318"/>
      <c r="I744" s="608" t="s">
        <v>57</v>
      </c>
      <c r="J744" s="609"/>
      <c r="K744" s="625">
        <v>2.9</v>
      </c>
      <c r="L744" s="626"/>
      <c r="M744" s="291">
        <f>K744*12*I714</f>
        <v>47188.799999999996</v>
      </c>
    </row>
    <row r="745" spans="1:13">
      <c r="A745" s="313" t="s">
        <v>319</v>
      </c>
      <c r="B745" s="312"/>
      <c r="C745" s="312"/>
      <c r="D745" s="312"/>
      <c r="E745" s="312"/>
      <c r="F745" s="312"/>
      <c r="G745" s="312"/>
      <c r="H745" s="311"/>
      <c r="I745" s="590" t="s">
        <v>35</v>
      </c>
      <c r="J745" s="591"/>
      <c r="K745" s="625">
        <v>0.33</v>
      </c>
      <c r="L745" s="626"/>
      <c r="M745" s="291">
        <f>K745*12*I714</f>
        <v>5369.76</v>
      </c>
    </row>
    <row r="746" spans="1:13">
      <c r="A746" s="335" t="s">
        <v>318</v>
      </c>
      <c r="B746" s="331"/>
      <c r="C746" s="331"/>
      <c r="D746" s="331"/>
      <c r="E746" s="322"/>
      <c r="F746" s="322"/>
      <c r="G746" s="322"/>
      <c r="H746" s="321"/>
      <c r="I746" s="334"/>
      <c r="J746" s="333"/>
      <c r="K746" s="293"/>
      <c r="L746" s="292"/>
      <c r="M746" s="291"/>
    </row>
    <row r="747" spans="1:13">
      <c r="A747" s="320" t="s">
        <v>317</v>
      </c>
      <c r="B747" s="319"/>
      <c r="C747" s="319"/>
      <c r="D747" s="319"/>
      <c r="E747" s="319"/>
      <c r="F747" s="319"/>
      <c r="G747" s="319"/>
      <c r="H747" s="318"/>
      <c r="I747" s="608" t="s">
        <v>19</v>
      </c>
      <c r="J747" s="609"/>
      <c r="K747" s="625">
        <v>0.1</v>
      </c>
      <c r="L747" s="626"/>
      <c r="M747" s="291">
        <f>K747*12*I714</f>
        <v>1627.2000000000003</v>
      </c>
    </row>
    <row r="748" spans="1:13" ht="15.75" thickBot="1">
      <c r="A748" s="313" t="s">
        <v>316</v>
      </c>
      <c r="B748" s="312"/>
      <c r="C748" s="312"/>
      <c r="D748" s="312"/>
      <c r="E748" s="312"/>
      <c r="F748" s="312"/>
      <c r="G748" s="312"/>
      <c r="H748" s="311"/>
      <c r="I748" s="614" t="s">
        <v>19</v>
      </c>
      <c r="J748" s="615"/>
      <c r="K748" s="650">
        <v>1.6</v>
      </c>
      <c r="L748" s="651"/>
      <c r="M748" s="291">
        <f>K748*12*I714</f>
        <v>26035.200000000004</v>
      </c>
    </row>
    <row r="749" spans="1:13" ht="15.75" thickBot="1">
      <c r="A749" s="654" t="s">
        <v>315</v>
      </c>
      <c r="B749" s="655"/>
      <c r="C749" s="655"/>
      <c r="D749" s="655"/>
      <c r="E749" s="655"/>
      <c r="F749" s="655"/>
      <c r="G749" s="655"/>
      <c r="H749" s="656"/>
      <c r="I749" s="305"/>
      <c r="J749" s="304"/>
      <c r="K749" s="642">
        <f>K750+K751+K753+K754+K755+K756</f>
        <v>1.94</v>
      </c>
      <c r="L749" s="647"/>
      <c r="M749" s="303">
        <f>K749*12*I714</f>
        <v>31567.68</v>
      </c>
    </row>
    <row r="750" spans="1:13">
      <c r="A750" s="332" t="s">
        <v>314</v>
      </c>
      <c r="B750" s="331"/>
      <c r="C750" s="331"/>
      <c r="D750" s="331"/>
      <c r="E750" s="331"/>
      <c r="F750" s="322"/>
      <c r="G750" s="322"/>
      <c r="H750" s="321"/>
      <c r="I750" s="330"/>
      <c r="J750" s="294"/>
      <c r="K750" s="629">
        <v>0.11</v>
      </c>
      <c r="L750" s="630"/>
      <c r="M750" s="291">
        <f>K750*12*I714</f>
        <v>1789.92</v>
      </c>
    </row>
    <row r="751" spans="1:13">
      <c r="A751" s="329" t="s">
        <v>313</v>
      </c>
      <c r="B751" s="328"/>
      <c r="C751" s="328"/>
      <c r="D751" s="328"/>
      <c r="E751" s="328"/>
      <c r="F751" s="312"/>
      <c r="G751" s="312"/>
      <c r="H751" s="311"/>
      <c r="I751" s="598" t="s">
        <v>312</v>
      </c>
      <c r="J751" s="599"/>
      <c r="K751" s="625">
        <v>0.93</v>
      </c>
      <c r="L751" s="626"/>
      <c r="M751" s="291">
        <f>K751*12*I714</f>
        <v>15132.960000000001</v>
      </c>
    </row>
    <row r="752" spans="1:13">
      <c r="A752" s="323" t="s">
        <v>311</v>
      </c>
      <c r="B752" s="322"/>
      <c r="C752" s="322"/>
      <c r="D752" s="322"/>
      <c r="E752" s="322"/>
      <c r="F752" s="322"/>
      <c r="G752" s="322"/>
      <c r="H752" s="321"/>
      <c r="I752" s="596" t="s">
        <v>310</v>
      </c>
      <c r="J752" s="597"/>
      <c r="K752" s="327"/>
      <c r="L752" s="292"/>
      <c r="M752" s="291"/>
    </row>
    <row r="753" spans="1:13">
      <c r="A753" s="320" t="s">
        <v>309</v>
      </c>
      <c r="B753" s="319"/>
      <c r="C753" s="319"/>
      <c r="D753" s="319"/>
      <c r="E753" s="319"/>
      <c r="F753" s="319"/>
      <c r="G753" s="319"/>
      <c r="H753" s="318"/>
      <c r="I753" s="608" t="s">
        <v>308</v>
      </c>
      <c r="J753" s="609"/>
      <c r="K753" s="625">
        <v>0.56999999999999995</v>
      </c>
      <c r="L753" s="626"/>
      <c r="M753" s="291">
        <f>K753*12*I714</f>
        <v>9275.0399999999991</v>
      </c>
    </row>
    <row r="754" spans="1:13">
      <c r="A754" s="320" t="s">
        <v>307</v>
      </c>
      <c r="B754" s="319"/>
      <c r="C754" s="319"/>
      <c r="D754" s="319"/>
      <c r="E754" s="319"/>
      <c r="F754" s="319"/>
      <c r="G754" s="319"/>
      <c r="H754" s="318"/>
      <c r="I754" s="608" t="s">
        <v>306</v>
      </c>
      <c r="J754" s="609"/>
      <c r="K754" s="625">
        <v>0.14000000000000001</v>
      </c>
      <c r="L754" s="626"/>
      <c r="M754" s="291">
        <f>K754*12*I714</f>
        <v>2278.0800000000004</v>
      </c>
    </row>
    <row r="755" spans="1:13">
      <c r="A755" s="313" t="s">
        <v>299</v>
      </c>
      <c r="B755" s="312"/>
      <c r="C755" s="312"/>
      <c r="D755" s="312"/>
      <c r="E755" s="312"/>
      <c r="F755" s="312"/>
      <c r="G755" s="312"/>
      <c r="H755" s="311"/>
      <c r="I755" s="608" t="s">
        <v>298</v>
      </c>
      <c r="J755" s="609"/>
      <c r="K755" s="636">
        <v>7.0000000000000007E-2</v>
      </c>
      <c r="L755" s="637"/>
      <c r="M755" s="291">
        <f>K755*12*I714</f>
        <v>1139.0400000000002</v>
      </c>
    </row>
    <row r="756" spans="1:13" ht="15.75" thickBot="1">
      <c r="A756" s="313" t="s">
        <v>305</v>
      </c>
      <c r="B756" s="312"/>
      <c r="C756" s="312"/>
      <c r="D756" s="312"/>
      <c r="E756" s="312"/>
      <c r="F756" s="312"/>
      <c r="G756" s="312"/>
      <c r="H756" s="311"/>
      <c r="I756" s="614" t="s">
        <v>88</v>
      </c>
      <c r="J756" s="615"/>
      <c r="K756" s="638">
        <v>0.12</v>
      </c>
      <c r="L756" s="639"/>
      <c r="M756" s="326">
        <f>K756*12*I714</f>
        <v>1952.6399999999999</v>
      </c>
    </row>
    <row r="757" spans="1:13" ht="15.75" thickBot="1">
      <c r="A757" s="654" t="s">
        <v>304</v>
      </c>
      <c r="B757" s="655"/>
      <c r="C757" s="655"/>
      <c r="D757" s="655"/>
      <c r="E757" s="655"/>
      <c r="F757" s="655"/>
      <c r="G757" s="655"/>
      <c r="H757" s="656"/>
      <c r="I757" s="325"/>
      <c r="J757" s="324"/>
      <c r="K757" s="649">
        <f>K758+K759+K760</f>
        <v>1.27</v>
      </c>
      <c r="L757" s="643"/>
      <c r="M757" s="303">
        <f>K757*12*I714</f>
        <v>20665.439999999999</v>
      </c>
    </row>
    <row r="758" spans="1:13">
      <c r="A758" s="323" t="s">
        <v>303</v>
      </c>
      <c r="B758" s="322"/>
      <c r="C758" s="322"/>
      <c r="D758" s="322"/>
      <c r="E758" s="322"/>
      <c r="F758" s="322"/>
      <c r="G758" s="322"/>
      <c r="H758" s="321"/>
      <c r="I758" s="612" t="s">
        <v>302</v>
      </c>
      <c r="J758" s="613"/>
      <c r="K758" s="644">
        <v>0.61</v>
      </c>
      <c r="L758" s="645"/>
      <c r="M758" s="291">
        <f>K758*12*I714</f>
        <v>9925.92</v>
      </c>
    </row>
    <row r="759" spans="1:13">
      <c r="A759" s="320" t="s">
        <v>301</v>
      </c>
      <c r="B759" s="319"/>
      <c r="C759" s="319"/>
      <c r="D759" s="319"/>
      <c r="E759" s="319"/>
      <c r="F759" s="319"/>
      <c r="G759" s="319"/>
      <c r="H759" s="318"/>
      <c r="I759" s="317" t="s">
        <v>300</v>
      </c>
      <c r="J759" s="316"/>
      <c r="K759" s="636">
        <v>0.53</v>
      </c>
      <c r="L759" s="637"/>
      <c r="M759" s="291">
        <f>K759*12*I714</f>
        <v>8624.16</v>
      </c>
    </row>
    <row r="760" spans="1:13" ht="15.75" thickBot="1">
      <c r="A760" s="313" t="s">
        <v>299</v>
      </c>
      <c r="B760" s="312"/>
      <c r="C760" s="312"/>
      <c r="D760" s="312"/>
      <c r="E760" s="312"/>
      <c r="F760" s="312"/>
      <c r="G760" s="312"/>
      <c r="H760" s="311"/>
      <c r="I760" s="614" t="s">
        <v>298</v>
      </c>
      <c r="J760" s="615"/>
      <c r="K760" s="638">
        <v>0.13</v>
      </c>
      <c r="L760" s="639"/>
      <c r="M760" s="291">
        <f>K760*12*I714</f>
        <v>2115.36</v>
      </c>
    </row>
    <row r="761" spans="1:13" ht="15.75" thickBot="1">
      <c r="A761" s="309" t="s">
        <v>297</v>
      </c>
      <c r="B761" s="308"/>
      <c r="C761" s="308"/>
      <c r="D761" s="308"/>
      <c r="E761" s="308"/>
      <c r="F761" s="308"/>
      <c r="G761" s="308"/>
      <c r="H761" s="307"/>
      <c r="I761" s="619" t="s">
        <v>296</v>
      </c>
      <c r="J761" s="620"/>
      <c r="K761" s="640">
        <v>15.04</v>
      </c>
      <c r="L761" s="641"/>
      <c r="M761" s="303">
        <f>K761*12*I714</f>
        <v>244730.87999999998</v>
      </c>
    </row>
    <row r="762" spans="1:13" ht="15.75" thickBot="1">
      <c r="A762" s="603" t="s">
        <v>295</v>
      </c>
      <c r="B762" s="604"/>
      <c r="C762" s="604"/>
      <c r="D762" s="604"/>
      <c r="E762" s="604"/>
      <c r="F762" s="604"/>
      <c r="G762" s="604"/>
      <c r="H762" s="605"/>
      <c r="I762" s="305"/>
      <c r="J762" s="304"/>
      <c r="K762" s="642">
        <v>1.65</v>
      </c>
      <c r="L762" s="643"/>
      <c r="M762" s="303">
        <f>K762*12*I714</f>
        <v>26848.799999999996</v>
      </c>
    </row>
    <row r="763" spans="1:13">
      <c r="A763" s="301" t="s">
        <v>294</v>
      </c>
      <c r="B763" s="300"/>
      <c r="C763" s="300"/>
      <c r="D763" s="300"/>
      <c r="E763" s="300"/>
      <c r="F763" s="300"/>
      <c r="G763" s="300"/>
      <c r="H763" s="298"/>
      <c r="I763" s="621" t="s">
        <v>293</v>
      </c>
      <c r="J763" s="622"/>
      <c r="K763" s="297"/>
      <c r="L763" s="412"/>
      <c r="M763" s="291"/>
    </row>
    <row r="764" spans="1:13">
      <c r="A764" s="301" t="s">
        <v>292</v>
      </c>
      <c r="B764" s="300"/>
      <c r="C764" s="300"/>
      <c r="D764" s="300"/>
      <c r="E764" s="300"/>
      <c r="F764" s="300"/>
      <c r="G764" s="300"/>
      <c r="H764" s="298"/>
      <c r="I764" s="295"/>
      <c r="J764" s="294"/>
      <c r="K764" s="297"/>
      <c r="L764" s="412"/>
      <c r="M764" s="291"/>
    </row>
    <row r="765" spans="1:13" ht="15.75" thickBot="1">
      <c r="A765" s="301" t="s">
        <v>291</v>
      </c>
      <c r="B765" s="300"/>
      <c r="C765" s="300"/>
      <c r="D765" s="300"/>
      <c r="E765" s="300"/>
      <c r="F765" s="300"/>
      <c r="G765" s="300"/>
      <c r="H765" s="298"/>
      <c r="I765" s="310"/>
      <c r="J765" s="294"/>
      <c r="K765" s="297"/>
      <c r="L765" s="412"/>
      <c r="M765" s="291"/>
    </row>
    <row r="766" spans="1:13" ht="15.75" thickBot="1">
      <c r="A766" s="309" t="s">
        <v>290</v>
      </c>
      <c r="B766" s="308"/>
      <c r="C766" s="308"/>
      <c r="D766" s="308"/>
      <c r="E766" s="308"/>
      <c r="F766" s="308"/>
      <c r="G766" s="308"/>
      <c r="H766" s="307"/>
      <c r="I766" s="305"/>
      <c r="J766" s="304"/>
      <c r="K766" s="642">
        <v>7.0000000000000007E-2</v>
      </c>
      <c r="L766" s="643"/>
      <c r="M766" s="303">
        <f>K766*12*I714</f>
        <v>1139.0400000000002</v>
      </c>
    </row>
    <row r="767" spans="1:13">
      <c r="A767" s="301" t="s">
        <v>289</v>
      </c>
      <c r="B767" s="300"/>
      <c r="C767" s="300"/>
      <c r="D767" s="300"/>
      <c r="E767" s="300"/>
      <c r="F767" s="300"/>
      <c r="G767" s="300"/>
      <c r="H767" s="298"/>
      <c r="I767" s="621" t="s">
        <v>19</v>
      </c>
      <c r="J767" s="622"/>
      <c r="K767" s="411"/>
      <c r="L767" s="412"/>
      <c r="M767" s="291"/>
    </row>
    <row r="768" spans="1:13" ht="15.75" thickBot="1">
      <c r="A768" s="301" t="s">
        <v>288</v>
      </c>
      <c r="B768" s="300"/>
      <c r="C768" s="300"/>
      <c r="D768" s="300"/>
      <c r="E768" s="300"/>
      <c r="F768" s="300"/>
      <c r="G768" s="300"/>
      <c r="H768" s="298"/>
      <c r="I768" s="295"/>
      <c r="J768" s="294"/>
      <c r="K768" s="411"/>
      <c r="L768" s="412"/>
      <c r="M768" s="291"/>
    </row>
    <row r="769" spans="1:13" ht="15.75" thickBot="1">
      <c r="A769" s="603" t="s">
        <v>287</v>
      </c>
      <c r="B769" s="604"/>
      <c r="C769" s="604"/>
      <c r="D769" s="604"/>
      <c r="E769" s="604"/>
      <c r="F769" s="604"/>
      <c r="G769" s="604"/>
      <c r="H769" s="605"/>
      <c r="I769" s="305"/>
      <c r="J769" s="304"/>
      <c r="K769" s="642">
        <v>6.19</v>
      </c>
      <c r="L769" s="643"/>
      <c r="M769" s="303">
        <f>K769*12*I714</f>
        <v>100723.68000000001</v>
      </c>
    </row>
    <row r="770" spans="1:13">
      <c r="A770" s="301" t="s">
        <v>286</v>
      </c>
      <c r="B770" s="299"/>
      <c r="C770" s="299"/>
      <c r="D770" s="299"/>
      <c r="E770" s="299"/>
      <c r="F770" s="300"/>
      <c r="G770" s="299"/>
      <c r="H770" s="298"/>
      <c r="I770" s="598" t="s">
        <v>285</v>
      </c>
      <c r="J770" s="599"/>
      <c r="K770" s="297"/>
      <c r="L770" s="412"/>
      <c r="M770" s="291"/>
    </row>
    <row r="771" spans="1:13">
      <c r="A771" s="301" t="s">
        <v>284</v>
      </c>
      <c r="B771" s="299"/>
      <c r="C771" s="299"/>
      <c r="D771" s="299"/>
      <c r="E771" s="299"/>
      <c r="F771" s="300"/>
      <c r="G771" s="299"/>
      <c r="H771" s="298"/>
      <c r="I771" s="598" t="s">
        <v>283</v>
      </c>
      <c r="J771" s="599"/>
      <c r="K771" s="297"/>
      <c r="L771" s="412"/>
      <c r="M771" s="291"/>
    </row>
    <row r="772" spans="1:13">
      <c r="A772" s="301" t="s">
        <v>282</v>
      </c>
      <c r="B772" s="299"/>
      <c r="C772" s="299"/>
      <c r="D772" s="299"/>
      <c r="E772" s="299"/>
      <c r="F772" s="300"/>
      <c r="G772" s="299"/>
      <c r="H772" s="298"/>
      <c r="I772" s="598" t="s">
        <v>281</v>
      </c>
      <c r="J772" s="599"/>
      <c r="K772" s="297"/>
      <c r="L772" s="412"/>
      <c r="M772" s="291"/>
    </row>
    <row r="773" spans="1:13">
      <c r="A773" s="301" t="s">
        <v>280</v>
      </c>
      <c r="B773" s="299"/>
      <c r="C773" s="299"/>
      <c r="D773" s="299"/>
      <c r="E773" s="299"/>
      <c r="F773" s="300"/>
      <c r="G773" s="299"/>
      <c r="H773" s="298"/>
      <c r="I773" s="598" t="s">
        <v>279</v>
      </c>
      <c r="J773" s="599"/>
      <c r="K773" s="297"/>
      <c r="L773" s="412"/>
      <c r="M773" s="291"/>
    </row>
    <row r="774" spans="1:13">
      <c r="A774" s="301" t="s">
        <v>278</v>
      </c>
      <c r="B774" s="299"/>
      <c r="C774" s="299"/>
      <c r="D774" s="299"/>
      <c r="E774" s="299"/>
      <c r="F774" s="300"/>
      <c r="G774" s="299"/>
      <c r="H774" s="298"/>
      <c r="I774" s="598" t="s">
        <v>277</v>
      </c>
      <c r="J774" s="599"/>
      <c r="K774" s="297"/>
      <c r="L774" s="412"/>
      <c r="M774" s="291"/>
    </row>
    <row r="775" spans="1:13">
      <c r="A775" s="301" t="s">
        <v>276</v>
      </c>
      <c r="B775" s="299"/>
      <c r="C775" s="299"/>
      <c r="D775" s="299"/>
      <c r="E775" s="299"/>
      <c r="F775" s="300"/>
      <c r="G775" s="299"/>
      <c r="H775" s="298"/>
      <c r="I775" s="295"/>
      <c r="J775" s="294"/>
      <c r="K775" s="297"/>
      <c r="L775" s="302"/>
      <c r="M775" s="291"/>
    </row>
    <row r="776" spans="1:13">
      <c r="A776" s="301" t="s">
        <v>275</v>
      </c>
      <c r="B776" s="299"/>
      <c r="C776" s="299"/>
      <c r="D776" s="299"/>
      <c r="E776" s="299"/>
      <c r="F776" s="300"/>
      <c r="G776" s="299"/>
      <c r="H776" s="298"/>
      <c r="I776" s="295"/>
      <c r="J776" s="294"/>
      <c r="K776" s="297"/>
      <c r="L776" s="412"/>
      <c r="M776" s="291"/>
    </row>
    <row r="777" spans="1:13">
      <c r="A777" s="301" t="s">
        <v>274</v>
      </c>
      <c r="B777" s="299"/>
      <c r="C777" s="299"/>
      <c r="D777" s="299"/>
      <c r="E777" s="299"/>
      <c r="F777" s="300"/>
      <c r="G777" s="299"/>
      <c r="H777" s="298"/>
      <c r="I777" s="295"/>
      <c r="J777" s="294"/>
      <c r="K777" s="297"/>
      <c r="L777" s="412"/>
      <c r="M777" s="291"/>
    </row>
    <row r="778" spans="1:13">
      <c r="A778" s="301" t="s">
        <v>273</v>
      </c>
      <c r="B778" s="299"/>
      <c r="C778" s="299"/>
      <c r="D778" s="299"/>
      <c r="E778" s="299"/>
      <c r="F778" s="300"/>
      <c r="G778" s="299"/>
      <c r="H778" s="298"/>
      <c r="I778" s="295"/>
      <c r="J778" s="294"/>
      <c r="K778" s="297"/>
      <c r="L778" s="412"/>
      <c r="M778" s="291"/>
    </row>
    <row r="779" spans="1:13">
      <c r="A779" s="301" t="s">
        <v>272</v>
      </c>
      <c r="B779" s="299"/>
      <c r="C779" s="299"/>
      <c r="D779" s="299"/>
      <c r="E779" s="299"/>
      <c r="F779" s="300"/>
      <c r="G779" s="299"/>
      <c r="H779" s="298"/>
      <c r="I779" s="295"/>
      <c r="J779" s="294"/>
      <c r="K779" s="297"/>
      <c r="L779" s="412"/>
      <c r="M779" s="291"/>
    </row>
    <row r="780" spans="1:13" ht="15.75" thickBot="1">
      <c r="A780" s="616" t="s">
        <v>271</v>
      </c>
      <c r="B780" s="617"/>
      <c r="C780" s="617"/>
      <c r="D780" s="617"/>
      <c r="E780" s="617"/>
      <c r="F780" s="617"/>
      <c r="G780" s="617"/>
      <c r="H780" s="618"/>
      <c r="I780" s="295"/>
      <c r="J780" s="294"/>
      <c r="K780" s="293"/>
      <c r="L780" s="292"/>
      <c r="M780" s="291"/>
    </row>
    <row r="781" spans="1:13">
      <c r="A781" s="290" t="s">
        <v>270</v>
      </c>
      <c r="B781" s="289"/>
      <c r="C781" s="289"/>
      <c r="D781" s="289"/>
      <c r="E781" s="289"/>
      <c r="F781" s="289"/>
      <c r="G781" s="289"/>
      <c r="H781" s="289"/>
      <c r="I781" s="621" t="s">
        <v>55</v>
      </c>
      <c r="J781" s="622"/>
      <c r="K781" s="288"/>
      <c r="L781" s="287"/>
      <c r="M781" s="286"/>
    </row>
    <row r="782" spans="1:13" ht="15.75" thickBot="1">
      <c r="A782" s="285" t="s">
        <v>269</v>
      </c>
      <c r="B782" s="284"/>
      <c r="C782" s="284"/>
      <c r="D782" s="284"/>
      <c r="E782" s="284"/>
      <c r="F782" s="284"/>
      <c r="G782" s="284"/>
      <c r="H782" s="284"/>
      <c r="I782" s="283"/>
      <c r="J782" s="282"/>
      <c r="K782" s="281"/>
      <c r="L782" s="280"/>
      <c r="M782" s="279"/>
    </row>
    <row r="783" spans="1:13" ht="15.75" thickBot="1">
      <c r="A783" s="603" t="s">
        <v>355</v>
      </c>
      <c r="B783" s="604"/>
      <c r="C783" s="604"/>
      <c r="D783" s="604"/>
      <c r="E783" s="604"/>
      <c r="F783" s="604"/>
      <c r="G783" s="604"/>
      <c r="H783" s="657"/>
      <c r="I783" s="658" t="s">
        <v>32</v>
      </c>
      <c r="J783" s="659"/>
      <c r="K783" s="660">
        <v>1.52</v>
      </c>
      <c r="L783" s="661"/>
      <c r="M783" s="276">
        <f>K783*12*I714</f>
        <v>24733.440000000002</v>
      </c>
    </row>
    <row r="784" spans="1:13" ht="15.75" thickBot="1">
      <c r="A784" s="409" t="s">
        <v>354</v>
      </c>
      <c r="B784" s="410"/>
      <c r="C784" s="410"/>
      <c r="D784" s="410"/>
      <c r="E784" s="410"/>
      <c r="F784" s="410"/>
      <c r="G784" s="410"/>
      <c r="H784" s="410"/>
      <c r="I784" s="413"/>
      <c r="J784" s="383"/>
      <c r="K784" s="660"/>
      <c r="L784" s="661"/>
      <c r="M784" s="276"/>
    </row>
    <row r="785" spans="1:13" ht="15.75" thickBot="1">
      <c r="A785" s="652" t="s">
        <v>268</v>
      </c>
      <c r="B785" s="653"/>
      <c r="C785" s="653"/>
      <c r="D785" s="653"/>
      <c r="E785" s="653"/>
      <c r="F785" s="653"/>
      <c r="G785" s="653"/>
      <c r="H785" s="653"/>
      <c r="I785" s="278"/>
      <c r="J785" s="277"/>
      <c r="K785" s="610">
        <f>K715+K725+K740+K769+K783+K784</f>
        <v>45.57</v>
      </c>
      <c r="L785" s="611"/>
      <c r="M785" s="276">
        <f>M715+M725+M740+M769+M783+M784</f>
        <v>741515.04</v>
      </c>
    </row>
    <row r="788" spans="1:13" ht="15.75">
      <c r="A788" s="601" t="s">
        <v>0</v>
      </c>
      <c r="B788" s="601"/>
      <c r="C788" s="601"/>
      <c r="D788" s="601"/>
      <c r="E788" s="601"/>
      <c r="F788" s="601"/>
      <c r="G788" s="601"/>
      <c r="H788" s="601"/>
      <c r="I788" s="601"/>
      <c r="J788" s="601"/>
      <c r="K788" s="601"/>
      <c r="L788" s="601"/>
      <c r="M788" s="327"/>
    </row>
    <row r="789" spans="1:13" ht="15.75">
      <c r="A789" s="600" t="s">
        <v>353</v>
      </c>
      <c r="B789" s="600"/>
      <c r="C789" s="600"/>
      <c r="D789" s="600"/>
      <c r="E789" s="600"/>
      <c r="F789" s="600"/>
      <c r="G789" s="600"/>
      <c r="H789" s="600"/>
      <c r="I789" s="600"/>
      <c r="J789" s="600"/>
      <c r="K789" s="600"/>
      <c r="L789" s="600"/>
      <c r="M789" s="327"/>
    </row>
    <row r="790" spans="1:13" ht="15.75">
      <c r="A790" s="370"/>
      <c r="B790" s="370"/>
      <c r="C790" s="370"/>
      <c r="D790" s="370"/>
      <c r="E790" s="370"/>
      <c r="F790" s="370" t="s">
        <v>409</v>
      </c>
      <c r="G790" s="370"/>
      <c r="H790" s="370"/>
      <c r="I790" s="370"/>
      <c r="J790" s="370"/>
      <c r="K790" s="370"/>
      <c r="L790" s="370"/>
      <c r="M790" s="327"/>
    </row>
    <row r="791" spans="1:13">
      <c r="A791" s="329"/>
      <c r="B791" s="328"/>
      <c r="C791" s="602" t="s">
        <v>351</v>
      </c>
      <c r="D791" s="602"/>
      <c r="E791" s="602"/>
      <c r="F791" s="328"/>
      <c r="G791" s="328"/>
      <c r="H791" s="368"/>
      <c r="I791" s="590" t="s">
        <v>3</v>
      </c>
      <c r="J791" s="591"/>
      <c r="K791" s="592" t="s">
        <v>4</v>
      </c>
      <c r="L791" s="593"/>
      <c r="M791" s="382"/>
    </row>
    <row r="792" spans="1:13">
      <c r="A792" s="381"/>
      <c r="B792" s="355"/>
      <c r="C792" s="355"/>
      <c r="D792" s="355"/>
      <c r="E792" s="355"/>
      <c r="F792" s="355"/>
      <c r="G792" s="355"/>
      <c r="H792" s="356"/>
      <c r="I792" s="295"/>
      <c r="J792" s="294"/>
      <c r="K792" s="594" t="s">
        <v>5</v>
      </c>
      <c r="L792" s="595"/>
      <c r="M792" s="380" t="s">
        <v>6</v>
      </c>
    </row>
    <row r="793" spans="1:13">
      <c r="A793" s="381"/>
      <c r="B793" s="355"/>
      <c r="C793" s="355"/>
      <c r="D793" s="355"/>
      <c r="E793" s="355"/>
      <c r="F793" s="355"/>
      <c r="G793" s="355"/>
      <c r="H793" s="356"/>
      <c r="I793" s="598" t="s">
        <v>7</v>
      </c>
      <c r="J793" s="599"/>
      <c r="K793" s="623" t="s">
        <v>8</v>
      </c>
      <c r="L793" s="624"/>
      <c r="M793" s="380" t="s">
        <v>9</v>
      </c>
    </row>
    <row r="794" spans="1:13" ht="16.5" thickBot="1">
      <c r="A794" s="379"/>
      <c r="B794" s="351"/>
      <c r="C794" s="351"/>
      <c r="D794" s="351"/>
      <c r="E794" s="351"/>
      <c r="F794" s="351"/>
      <c r="G794" s="351"/>
      <c r="H794" s="350"/>
      <c r="I794" s="631">
        <v>1272.3</v>
      </c>
      <c r="J794" s="632"/>
      <c r="K794" s="633"/>
      <c r="L794" s="634"/>
      <c r="M794" s="378"/>
    </row>
    <row r="795" spans="1:13">
      <c r="A795" s="367" t="s">
        <v>350</v>
      </c>
      <c r="B795" s="344"/>
      <c r="C795" s="344"/>
      <c r="D795" s="344"/>
      <c r="E795" s="344"/>
      <c r="F795" s="344"/>
      <c r="G795" s="344"/>
      <c r="H795" s="377"/>
      <c r="I795" s="341"/>
      <c r="J795" s="340"/>
      <c r="K795" s="635">
        <f>K798+K801</f>
        <v>6.4499999999999993</v>
      </c>
      <c r="L795" s="628"/>
      <c r="M795" s="286">
        <f>K795*12*I794</f>
        <v>98476.01999999999</v>
      </c>
    </row>
    <row r="796" spans="1:13">
      <c r="A796" s="376" t="s">
        <v>349</v>
      </c>
      <c r="B796" s="375"/>
      <c r="C796" s="375"/>
      <c r="D796" s="375"/>
      <c r="E796" s="375"/>
      <c r="F796" s="375"/>
      <c r="G796" s="375"/>
      <c r="H796" s="374"/>
      <c r="I796" s="295"/>
      <c r="J796" s="294"/>
      <c r="K796" s="293"/>
      <c r="L796" s="292"/>
      <c r="M796" s="373"/>
    </row>
    <row r="797" spans="1:13" ht="15.75" thickBot="1">
      <c r="A797" s="363" t="s">
        <v>348</v>
      </c>
      <c r="B797" s="372"/>
      <c r="C797" s="372"/>
      <c r="D797" s="372"/>
      <c r="E797" s="372"/>
      <c r="F797" s="372"/>
      <c r="G797" s="372"/>
      <c r="H797" s="371"/>
      <c r="I797" s="336"/>
      <c r="J797" s="282"/>
      <c r="K797" s="281"/>
      <c r="L797" s="280"/>
      <c r="M797" s="279"/>
    </row>
    <row r="798" spans="1:13">
      <c r="A798" s="323" t="s">
        <v>347</v>
      </c>
      <c r="B798" s="331"/>
      <c r="C798" s="331"/>
      <c r="D798" s="331"/>
      <c r="E798" s="331"/>
      <c r="F798" s="331"/>
      <c r="G798" s="331"/>
      <c r="H798" s="357"/>
      <c r="I798" s="596" t="s">
        <v>19</v>
      </c>
      <c r="J798" s="597"/>
      <c r="K798" s="629">
        <v>3.86</v>
      </c>
      <c r="L798" s="630"/>
      <c r="M798" s="291">
        <f>K798*12*I794</f>
        <v>58932.936000000002</v>
      </c>
    </row>
    <row r="799" spans="1:13">
      <c r="A799" s="301" t="s">
        <v>338</v>
      </c>
      <c r="B799" s="355"/>
      <c r="C799" s="355"/>
      <c r="D799" s="355"/>
      <c r="E799" s="355"/>
      <c r="F799" s="355"/>
      <c r="G799" s="355"/>
      <c r="H799" s="356"/>
      <c r="I799" s="598" t="s">
        <v>328</v>
      </c>
      <c r="J799" s="599"/>
      <c r="K799" s="327"/>
      <c r="L799" s="292"/>
      <c r="M799" s="291"/>
    </row>
    <row r="800" spans="1:13">
      <c r="A800" s="323" t="s">
        <v>337</v>
      </c>
      <c r="B800" s="331"/>
      <c r="C800" s="331"/>
      <c r="D800" s="331"/>
      <c r="E800" s="331"/>
      <c r="F800" s="331"/>
      <c r="G800" s="331"/>
      <c r="H800" s="357"/>
      <c r="I800" s="596"/>
      <c r="J800" s="597"/>
      <c r="K800" s="327"/>
      <c r="L800" s="292"/>
      <c r="M800" s="291"/>
    </row>
    <row r="801" spans="1:13">
      <c r="A801" s="323" t="s">
        <v>346</v>
      </c>
      <c r="B801" s="331"/>
      <c r="C801" s="331"/>
      <c r="D801" s="331"/>
      <c r="E801" s="331"/>
      <c r="F801" s="331"/>
      <c r="G801" s="331"/>
      <c r="H801" s="357"/>
      <c r="I801" s="608" t="s">
        <v>35</v>
      </c>
      <c r="J801" s="609"/>
      <c r="K801" s="625">
        <v>2.59</v>
      </c>
      <c r="L801" s="626"/>
      <c r="M801" s="291">
        <f>K801*12*I794</f>
        <v>39543.083999999995</v>
      </c>
    </row>
    <row r="802" spans="1:13" ht="15.75">
      <c r="A802" s="320" t="s">
        <v>345</v>
      </c>
      <c r="B802" s="354"/>
      <c r="C802" s="354"/>
      <c r="D802" s="354"/>
      <c r="E802" s="354"/>
      <c r="F802" s="354"/>
      <c r="G802" s="354"/>
      <c r="H802" s="353"/>
      <c r="I802" s="598" t="s">
        <v>328</v>
      </c>
      <c r="J802" s="599"/>
      <c r="K802" s="370"/>
      <c r="L802" s="369"/>
      <c r="M802" s="291"/>
    </row>
    <row r="803" spans="1:13">
      <c r="A803" s="313" t="s">
        <v>344</v>
      </c>
      <c r="B803" s="328"/>
      <c r="C803" s="328"/>
      <c r="D803" s="328"/>
      <c r="E803" s="328"/>
      <c r="F803" s="328"/>
      <c r="G803" s="328"/>
      <c r="H803" s="368"/>
      <c r="I803" s="598"/>
      <c r="J803" s="599"/>
      <c r="K803" s="352"/>
      <c r="L803" s="292"/>
      <c r="M803" s="291"/>
    </row>
    <row r="804" spans="1:13" ht="15.75" thickBot="1">
      <c r="A804" s="323" t="s">
        <v>343</v>
      </c>
      <c r="B804" s="322"/>
      <c r="C804" s="322"/>
      <c r="D804" s="322"/>
      <c r="E804" s="322"/>
      <c r="F804" s="322"/>
      <c r="G804" s="322"/>
      <c r="H804" s="321"/>
      <c r="I804" s="334"/>
      <c r="J804" s="333"/>
      <c r="K804" s="636"/>
      <c r="L804" s="637"/>
      <c r="M804" s="291"/>
    </row>
    <row r="805" spans="1:13">
      <c r="A805" s="367" t="s">
        <v>342</v>
      </c>
      <c r="B805" s="366"/>
      <c r="C805" s="366"/>
      <c r="D805" s="366"/>
      <c r="E805" s="366"/>
      <c r="F805" s="366"/>
      <c r="G805" s="366"/>
      <c r="H805" s="365"/>
      <c r="I805" s="341"/>
      <c r="J805" s="364"/>
      <c r="K805" s="627">
        <f>K807+K812+K815</f>
        <v>5.28</v>
      </c>
      <c r="L805" s="628"/>
      <c r="M805" s="286">
        <f>K805*12*I794</f>
        <v>80612.928</v>
      </c>
    </row>
    <row r="806" spans="1:13" ht="15.75" thickBot="1">
      <c r="A806" s="363" t="s">
        <v>341</v>
      </c>
      <c r="B806" s="362"/>
      <c r="C806" s="362"/>
      <c r="D806" s="362"/>
      <c r="E806" s="362"/>
      <c r="F806" s="362"/>
      <c r="G806" s="362"/>
      <c r="H806" s="361"/>
      <c r="I806" s="336"/>
      <c r="J806" s="360"/>
      <c r="K806" s="281"/>
      <c r="L806" s="280"/>
      <c r="M806" s="279"/>
    </row>
    <row r="807" spans="1:13">
      <c r="A807" s="301" t="s">
        <v>340</v>
      </c>
      <c r="B807" s="300"/>
      <c r="C807" s="300"/>
      <c r="D807" s="300"/>
      <c r="E807" s="300"/>
      <c r="F807" s="300"/>
      <c r="G807" s="300"/>
      <c r="H807" s="298"/>
      <c r="I807" s="598" t="s">
        <v>19</v>
      </c>
      <c r="J807" s="599"/>
      <c r="K807" s="629">
        <v>2.64</v>
      </c>
      <c r="L807" s="630"/>
      <c r="M807" s="291">
        <f>K807*12*I794</f>
        <v>40306.464</v>
      </c>
    </row>
    <row r="808" spans="1:13">
      <c r="A808" s="323" t="s">
        <v>339</v>
      </c>
      <c r="B808" s="322"/>
      <c r="C808" s="322"/>
      <c r="D808" s="322"/>
      <c r="E808" s="322"/>
      <c r="F808" s="322"/>
      <c r="G808" s="322"/>
      <c r="H808" s="321"/>
      <c r="I808" s="407"/>
      <c r="J808" s="408"/>
      <c r="K808" s="327"/>
      <c r="L808" s="292"/>
      <c r="M808" s="291"/>
    </row>
    <row r="809" spans="1:13">
      <c r="A809" s="301" t="s">
        <v>338</v>
      </c>
      <c r="B809" s="355"/>
      <c r="C809" s="355"/>
      <c r="D809" s="355"/>
      <c r="E809" s="355"/>
      <c r="F809" s="355"/>
      <c r="G809" s="355"/>
      <c r="H809" s="356"/>
      <c r="I809" s="598" t="s">
        <v>328</v>
      </c>
      <c r="J809" s="599"/>
      <c r="K809" s="327"/>
      <c r="L809" s="292"/>
      <c r="M809" s="291"/>
    </row>
    <row r="810" spans="1:13">
      <c r="A810" s="323" t="s">
        <v>337</v>
      </c>
      <c r="B810" s="331"/>
      <c r="C810" s="331"/>
      <c r="D810" s="331"/>
      <c r="E810" s="331"/>
      <c r="F810" s="331"/>
      <c r="G810" s="331"/>
      <c r="H810" s="357"/>
      <c r="I810" s="596"/>
      <c r="J810" s="597"/>
      <c r="K810" s="327"/>
      <c r="L810" s="292"/>
      <c r="M810" s="291"/>
    </row>
    <row r="811" spans="1:13">
      <c r="A811" s="320" t="s">
        <v>336</v>
      </c>
      <c r="B811" s="354"/>
      <c r="C811" s="353"/>
      <c r="D811" s="355"/>
      <c r="E811" s="355"/>
      <c r="F811" s="355"/>
      <c r="G811" s="355"/>
      <c r="H811" s="356"/>
      <c r="I811" s="598" t="s">
        <v>328</v>
      </c>
      <c r="J811" s="599"/>
      <c r="K811" s="327"/>
      <c r="L811" s="292"/>
      <c r="M811" s="291"/>
    </row>
    <row r="812" spans="1:13">
      <c r="A812" s="301" t="s">
        <v>335</v>
      </c>
      <c r="B812" s="355"/>
      <c r="C812" s="355"/>
      <c r="D812" s="354"/>
      <c r="E812" s="354"/>
      <c r="F812" s="354"/>
      <c r="G812" s="354"/>
      <c r="H812" s="353"/>
      <c r="I812" s="608" t="s">
        <v>35</v>
      </c>
      <c r="J812" s="609"/>
      <c r="K812" s="625">
        <v>1.17</v>
      </c>
      <c r="L812" s="626"/>
      <c r="M812" s="291">
        <f>K812*12*I794</f>
        <v>17863.091999999997</v>
      </c>
    </row>
    <row r="813" spans="1:13">
      <c r="A813" s="313" t="s">
        <v>334</v>
      </c>
      <c r="B813" s="312"/>
      <c r="C813" s="312"/>
      <c r="D813" s="312"/>
      <c r="E813" s="312"/>
      <c r="F813" s="312"/>
      <c r="G813" s="312"/>
      <c r="H813" s="311"/>
      <c r="I813" s="590" t="s">
        <v>333</v>
      </c>
      <c r="J813" s="591"/>
      <c r="K813" s="327"/>
      <c r="L813" s="292"/>
      <c r="M813" s="291"/>
    </row>
    <row r="814" spans="1:13">
      <c r="A814" s="323"/>
      <c r="B814" s="322"/>
      <c r="C814" s="322"/>
      <c r="D814" s="322"/>
      <c r="E814" s="322"/>
      <c r="F814" s="322"/>
      <c r="G814" s="322"/>
      <c r="H814" s="321"/>
      <c r="I814" s="334" t="s">
        <v>332</v>
      </c>
      <c r="J814" s="333"/>
      <c r="K814" s="352"/>
      <c r="L814" s="292"/>
      <c r="M814" s="291"/>
    </row>
    <row r="815" spans="1:13">
      <c r="A815" s="313" t="s">
        <v>331</v>
      </c>
      <c r="B815" s="312"/>
      <c r="C815" s="312"/>
      <c r="D815" s="312"/>
      <c r="E815" s="312"/>
      <c r="F815" s="312"/>
      <c r="G815" s="312"/>
      <c r="H815" s="311"/>
      <c r="I815" s="590" t="s">
        <v>35</v>
      </c>
      <c r="J815" s="591"/>
      <c r="K815" s="625">
        <v>1.47</v>
      </c>
      <c r="L815" s="626"/>
      <c r="M815" s="291">
        <f>K815*12*I794</f>
        <v>22443.371999999999</v>
      </c>
    </row>
    <row r="816" spans="1:13">
      <c r="A816" s="323" t="s">
        <v>330</v>
      </c>
      <c r="B816" s="322"/>
      <c r="C816" s="322"/>
      <c r="D816" s="322"/>
      <c r="E816" s="322"/>
      <c r="F816" s="322"/>
      <c r="G816" s="322"/>
      <c r="H816" s="321"/>
      <c r="I816" s="334"/>
      <c r="J816" s="333"/>
      <c r="K816" s="327"/>
      <c r="L816" s="292"/>
      <c r="M816" s="291"/>
    </row>
    <row r="817" spans="1:13">
      <c r="A817" s="313" t="s">
        <v>329</v>
      </c>
      <c r="B817" s="312"/>
      <c r="C817" s="312"/>
      <c r="D817" s="312"/>
      <c r="E817" s="312"/>
      <c r="F817" s="312"/>
      <c r="G817" s="312"/>
      <c r="H817" s="311"/>
      <c r="I817" s="598" t="s">
        <v>328</v>
      </c>
      <c r="J817" s="599"/>
      <c r="K817" s="327"/>
      <c r="L817" s="292"/>
      <c r="M817" s="291"/>
    </row>
    <row r="818" spans="1:13">
      <c r="A818" s="313" t="s">
        <v>327</v>
      </c>
      <c r="B818" s="312"/>
      <c r="C818" s="312"/>
      <c r="D818" s="312"/>
      <c r="E818" s="312"/>
      <c r="F818" s="312"/>
      <c r="G818" s="312"/>
      <c r="H818" s="311"/>
      <c r="I818" s="590" t="s">
        <v>326</v>
      </c>
      <c r="J818" s="591"/>
      <c r="K818" s="351"/>
      <c r="L818" s="350"/>
      <c r="M818" s="349"/>
    </row>
    <row r="819" spans="1:13" ht="15.75" thickBot="1">
      <c r="A819" s="323"/>
      <c r="B819" s="322"/>
      <c r="C819" s="322"/>
      <c r="D819" s="322"/>
      <c r="E819" s="322"/>
      <c r="F819" s="322"/>
      <c r="G819" s="322"/>
      <c r="H819" s="321"/>
      <c r="I819" s="606" t="s">
        <v>325</v>
      </c>
      <c r="J819" s="607"/>
      <c r="K819" s="348"/>
      <c r="L819" s="347"/>
      <c r="M819" s="346"/>
    </row>
    <row r="820" spans="1:13">
      <c r="A820" s="345" t="s">
        <v>324</v>
      </c>
      <c r="B820" s="344"/>
      <c r="C820" s="344"/>
      <c r="D820" s="344"/>
      <c r="E820" s="344"/>
      <c r="F820" s="344"/>
      <c r="G820" s="343"/>
      <c r="H820" s="342"/>
      <c r="I820" s="341"/>
      <c r="J820" s="340"/>
      <c r="K820" s="648">
        <f>K822+K829+K837+K841+K842+K846</f>
        <v>23.979999999999997</v>
      </c>
      <c r="L820" s="628"/>
      <c r="M820" s="286">
        <f>M822+M829+M837+M841+M842+M846</f>
        <v>366117.04799999995</v>
      </c>
    </row>
    <row r="821" spans="1:13" ht="15.75" thickBot="1">
      <c r="A821" s="339"/>
      <c r="B821" s="338"/>
      <c r="C821" s="338"/>
      <c r="D821" s="338"/>
      <c r="E821" s="338"/>
      <c r="F821" s="338"/>
      <c r="G821" s="338"/>
      <c r="H821" s="337"/>
      <c r="I821" s="336"/>
      <c r="J821" s="282"/>
      <c r="K821" s="281"/>
      <c r="L821" s="280"/>
      <c r="M821" s="279"/>
    </row>
    <row r="822" spans="1:13" ht="15.75" thickBot="1">
      <c r="A822" s="603" t="s">
        <v>323</v>
      </c>
      <c r="B822" s="604"/>
      <c r="C822" s="604"/>
      <c r="D822" s="604"/>
      <c r="E822" s="604"/>
      <c r="F822" s="604"/>
      <c r="G822" s="604"/>
      <c r="H822" s="605"/>
      <c r="I822" s="305"/>
      <c r="J822" s="304"/>
      <c r="K822" s="646">
        <f>K823+K824+K825+K827+K828</f>
        <v>7.05</v>
      </c>
      <c r="L822" s="647"/>
      <c r="M822" s="303">
        <f>K822*12*I794</f>
        <v>107636.57999999999</v>
      </c>
    </row>
    <row r="823" spans="1:13">
      <c r="A823" s="323" t="s">
        <v>322</v>
      </c>
      <c r="B823" s="322"/>
      <c r="C823" s="322"/>
      <c r="D823" s="322"/>
      <c r="E823" s="322"/>
      <c r="F823" s="322"/>
      <c r="G823" s="322"/>
      <c r="H823" s="321"/>
      <c r="I823" s="596" t="s">
        <v>321</v>
      </c>
      <c r="J823" s="597"/>
      <c r="K823" s="629">
        <v>1.23</v>
      </c>
      <c r="L823" s="630"/>
      <c r="M823" s="291">
        <f>K823*12*I794</f>
        <v>18779.147999999997</v>
      </c>
    </row>
    <row r="824" spans="1:13">
      <c r="A824" s="320" t="s">
        <v>320</v>
      </c>
      <c r="B824" s="319"/>
      <c r="C824" s="319"/>
      <c r="D824" s="319"/>
      <c r="E824" s="319"/>
      <c r="F824" s="319"/>
      <c r="G824" s="319"/>
      <c r="H824" s="318"/>
      <c r="I824" s="608" t="s">
        <v>57</v>
      </c>
      <c r="J824" s="609"/>
      <c r="K824" s="625">
        <v>2.9</v>
      </c>
      <c r="L824" s="626"/>
      <c r="M824" s="291">
        <f>K824*12*I794</f>
        <v>44276.039999999994</v>
      </c>
    </row>
    <row r="825" spans="1:13">
      <c r="A825" s="313" t="s">
        <v>319</v>
      </c>
      <c r="B825" s="312"/>
      <c r="C825" s="312"/>
      <c r="D825" s="312"/>
      <c r="E825" s="312"/>
      <c r="F825" s="312"/>
      <c r="G825" s="312"/>
      <c r="H825" s="311"/>
      <c r="I825" s="590" t="s">
        <v>35</v>
      </c>
      <c r="J825" s="591"/>
      <c r="K825" s="625">
        <v>0.33</v>
      </c>
      <c r="L825" s="626"/>
      <c r="M825" s="291">
        <f>K825*12*I794</f>
        <v>5038.308</v>
      </c>
    </row>
    <row r="826" spans="1:13">
      <c r="A826" s="335" t="s">
        <v>318</v>
      </c>
      <c r="B826" s="331"/>
      <c r="C826" s="331"/>
      <c r="D826" s="331"/>
      <c r="E826" s="322"/>
      <c r="F826" s="322"/>
      <c r="G826" s="322"/>
      <c r="H826" s="321"/>
      <c r="I826" s="334"/>
      <c r="J826" s="333"/>
      <c r="K826" s="293"/>
      <c r="L826" s="292"/>
      <c r="M826" s="291"/>
    </row>
    <row r="827" spans="1:13">
      <c r="A827" s="320" t="s">
        <v>317</v>
      </c>
      <c r="B827" s="319"/>
      <c r="C827" s="319"/>
      <c r="D827" s="319"/>
      <c r="E827" s="319"/>
      <c r="F827" s="319"/>
      <c r="G827" s="319"/>
      <c r="H827" s="318"/>
      <c r="I827" s="608" t="s">
        <v>19</v>
      </c>
      <c r="J827" s="609"/>
      <c r="K827" s="625">
        <v>0.1</v>
      </c>
      <c r="L827" s="626"/>
      <c r="M827" s="291">
        <f>K827*12*I794</f>
        <v>1526.7600000000002</v>
      </c>
    </row>
    <row r="828" spans="1:13" ht="15.75" thickBot="1">
      <c r="A828" s="313" t="s">
        <v>316</v>
      </c>
      <c r="B828" s="312"/>
      <c r="C828" s="312"/>
      <c r="D828" s="312"/>
      <c r="E828" s="312"/>
      <c r="F828" s="312"/>
      <c r="G828" s="312"/>
      <c r="H828" s="311"/>
      <c r="I828" s="614" t="s">
        <v>19</v>
      </c>
      <c r="J828" s="615"/>
      <c r="K828" s="650">
        <v>2.4900000000000002</v>
      </c>
      <c r="L828" s="651"/>
      <c r="M828" s="291">
        <f>K828*12*I794</f>
        <v>38016.324000000001</v>
      </c>
    </row>
    <row r="829" spans="1:13" ht="15.75" thickBot="1">
      <c r="A829" s="654" t="s">
        <v>315</v>
      </c>
      <c r="B829" s="655"/>
      <c r="C829" s="655"/>
      <c r="D829" s="655"/>
      <c r="E829" s="655"/>
      <c r="F829" s="655"/>
      <c r="G829" s="655"/>
      <c r="H829" s="656"/>
      <c r="I829" s="305"/>
      <c r="J829" s="304"/>
      <c r="K829" s="642">
        <f>K830+K831+K833+K834+K835+K836</f>
        <v>1.94</v>
      </c>
      <c r="L829" s="647"/>
      <c r="M829" s="303">
        <f>K829*12*I794</f>
        <v>29619.144</v>
      </c>
    </row>
    <row r="830" spans="1:13">
      <c r="A830" s="332" t="s">
        <v>314</v>
      </c>
      <c r="B830" s="331"/>
      <c r="C830" s="331"/>
      <c r="D830" s="331"/>
      <c r="E830" s="331"/>
      <c r="F830" s="322"/>
      <c r="G830" s="322"/>
      <c r="H830" s="321"/>
      <c r="I830" s="330"/>
      <c r="J830" s="294"/>
      <c r="K830" s="629">
        <v>0.11</v>
      </c>
      <c r="L830" s="630"/>
      <c r="M830" s="291">
        <f>K830*12*I794</f>
        <v>1679.4359999999999</v>
      </c>
    </row>
    <row r="831" spans="1:13">
      <c r="A831" s="329" t="s">
        <v>313</v>
      </c>
      <c r="B831" s="328"/>
      <c r="C831" s="328"/>
      <c r="D831" s="328"/>
      <c r="E831" s="328"/>
      <c r="F831" s="312"/>
      <c r="G831" s="312"/>
      <c r="H831" s="311"/>
      <c r="I831" s="598" t="s">
        <v>312</v>
      </c>
      <c r="J831" s="599"/>
      <c r="K831" s="625">
        <v>0.93</v>
      </c>
      <c r="L831" s="626"/>
      <c r="M831" s="291">
        <f>K831*12*I794</f>
        <v>14198.868</v>
      </c>
    </row>
    <row r="832" spans="1:13">
      <c r="A832" s="323" t="s">
        <v>311</v>
      </c>
      <c r="B832" s="322"/>
      <c r="C832" s="322"/>
      <c r="D832" s="322"/>
      <c r="E832" s="322"/>
      <c r="F832" s="322"/>
      <c r="G832" s="322"/>
      <c r="H832" s="321"/>
      <c r="I832" s="596" t="s">
        <v>310</v>
      </c>
      <c r="J832" s="597"/>
      <c r="K832" s="327"/>
      <c r="L832" s="292"/>
      <c r="M832" s="291"/>
    </row>
    <row r="833" spans="1:13">
      <c r="A833" s="320" t="s">
        <v>309</v>
      </c>
      <c r="B833" s="319"/>
      <c r="C833" s="319"/>
      <c r="D833" s="319"/>
      <c r="E833" s="319"/>
      <c r="F833" s="319"/>
      <c r="G833" s="319"/>
      <c r="H833" s="318"/>
      <c r="I833" s="608" t="s">
        <v>308</v>
      </c>
      <c r="J833" s="609"/>
      <c r="K833" s="625">
        <v>0.56999999999999995</v>
      </c>
      <c r="L833" s="626"/>
      <c r="M833" s="291">
        <f>K833*12*I794</f>
        <v>8702.5319999999992</v>
      </c>
    </row>
    <row r="834" spans="1:13">
      <c r="A834" s="320" t="s">
        <v>307</v>
      </c>
      <c r="B834" s="319"/>
      <c r="C834" s="319"/>
      <c r="D834" s="319"/>
      <c r="E834" s="319"/>
      <c r="F834" s="319"/>
      <c r="G834" s="319"/>
      <c r="H834" s="318"/>
      <c r="I834" s="608" t="s">
        <v>306</v>
      </c>
      <c r="J834" s="609"/>
      <c r="K834" s="625">
        <v>0.14000000000000001</v>
      </c>
      <c r="L834" s="626"/>
      <c r="M834" s="291">
        <f>K834*12*I794</f>
        <v>2137.4639999999999</v>
      </c>
    </row>
    <row r="835" spans="1:13">
      <c r="A835" s="313" t="s">
        <v>299</v>
      </c>
      <c r="B835" s="312"/>
      <c r="C835" s="312"/>
      <c r="D835" s="312"/>
      <c r="E835" s="312"/>
      <c r="F835" s="312"/>
      <c r="G835" s="312"/>
      <c r="H835" s="311"/>
      <c r="I835" s="608" t="s">
        <v>298</v>
      </c>
      <c r="J835" s="609"/>
      <c r="K835" s="636">
        <v>7.0000000000000007E-2</v>
      </c>
      <c r="L835" s="637"/>
      <c r="M835" s="291">
        <f>K835*12*I794</f>
        <v>1068.732</v>
      </c>
    </row>
    <row r="836" spans="1:13" ht="15.75" thickBot="1">
      <c r="A836" s="313" t="s">
        <v>305</v>
      </c>
      <c r="B836" s="312"/>
      <c r="C836" s="312"/>
      <c r="D836" s="312"/>
      <c r="E836" s="312"/>
      <c r="F836" s="312"/>
      <c r="G836" s="312"/>
      <c r="H836" s="311"/>
      <c r="I836" s="614" t="s">
        <v>88</v>
      </c>
      <c r="J836" s="615"/>
      <c r="K836" s="638">
        <v>0.12</v>
      </c>
      <c r="L836" s="639"/>
      <c r="M836" s="326">
        <f>K836*12*I794</f>
        <v>1832.1119999999999</v>
      </c>
    </row>
    <row r="837" spans="1:13" ht="15.75" thickBot="1">
      <c r="A837" s="654" t="s">
        <v>304</v>
      </c>
      <c r="B837" s="655"/>
      <c r="C837" s="655"/>
      <c r="D837" s="655"/>
      <c r="E837" s="655"/>
      <c r="F837" s="655"/>
      <c r="G837" s="655"/>
      <c r="H837" s="656"/>
      <c r="I837" s="325"/>
      <c r="J837" s="324"/>
      <c r="K837" s="649">
        <f>K838+K839+K840</f>
        <v>1.27</v>
      </c>
      <c r="L837" s="643"/>
      <c r="M837" s="303">
        <f>K837*12*I794</f>
        <v>19389.851999999999</v>
      </c>
    </row>
    <row r="838" spans="1:13">
      <c r="A838" s="323" t="s">
        <v>303</v>
      </c>
      <c r="B838" s="322"/>
      <c r="C838" s="322"/>
      <c r="D838" s="322"/>
      <c r="E838" s="322"/>
      <c r="F838" s="322"/>
      <c r="G838" s="322"/>
      <c r="H838" s="321"/>
      <c r="I838" s="612" t="s">
        <v>302</v>
      </c>
      <c r="J838" s="613"/>
      <c r="K838" s="644">
        <v>0.61</v>
      </c>
      <c r="L838" s="645"/>
      <c r="M838" s="291">
        <f>K838*12*I794</f>
        <v>9313.2360000000008</v>
      </c>
    </row>
    <row r="839" spans="1:13">
      <c r="A839" s="320" t="s">
        <v>301</v>
      </c>
      <c r="B839" s="319"/>
      <c r="C839" s="319"/>
      <c r="D839" s="319"/>
      <c r="E839" s="319"/>
      <c r="F839" s="319"/>
      <c r="G839" s="319"/>
      <c r="H839" s="318"/>
      <c r="I839" s="317" t="s">
        <v>300</v>
      </c>
      <c r="J839" s="316"/>
      <c r="K839" s="636">
        <v>0.53</v>
      </c>
      <c r="L839" s="637"/>
      <c r="M839" s="291">
        <f>K839*12*I794</f>
        <v>8091.8280000000004</v>
      </c>
    </row>
    <row r="840" spans="1:13" ht="15.75" thickBot="1">
      <c r="A840" s="313" t="s">
        <v>299</v>
      </c>
      <c r="B840" s="312"/>
      <c r="C840" s="312"/>
      <c r="D840" s="312"/>
      <c r="E840" s="312"/>
      <c r="F840" s="312"/>
      <c r="G840" s="312"/>
      <c r="H840" s="311"/>
      <c r="I840" s="614" t="s">
        <v>298</v>
      </c>
      <c r="J840" s="615"/>
      <c r="K840" s="638">
        <v>0.13</v>
      </c>
      <c r="L840" s="639"/>
      <c r="M840" s="291">
        <f>K840*12*I794</f>
        <v>1984.788</v>
      </c>
    </row>
    <row r="841" spans="1:13" ht="15.75" thickBot="1">
      <c r="A841" s="309" t="s">
        <v>297</v>
      </c>
      <c r="B841" s="308"/>
      <c r="C841" s="308"/>
      <c r="D841" s="308"/>
      <c r="E841" s="308"/>
      <c r="F841" s="308"/>
      <c r="G841" s="308"/>
      <c r="H841" s="307"/>
      <c r="I841" s="619" t="s">
        <v>296</v>
      </c>
      <c r="J841" s="620"/>
      <c r="K841" s="640">
        <v>12</v>
      </c>
      <c r="L841" s="641"/>
      <c r="M841" s="303">
        <f>K841*12*I794</f>
        <v>183211.19999999998</v>
      </c>
    </row>
    <row r="842" spans="1:13" ht="15.75" thickBot="1">
      <c r="A842" s="603" t="s">
        <v>295</v>
      </c>
      <c r="B842" s="604"/>
      <c r="C842" s="604"/>
      <c r="D842" s="604"/>
      <c r="E842" s="604"/>
      <c r="F842" s="604"/>
      <c r="G842" s="604"/>
      <c r="H842" s="605"/>
      <c r="I842" s="305"/>
      <c r="J842" s="304"/>
      <c r="K842" s="642">
        <v>1.65</v>
      </c>
      <c r="L842" s="643"/>
      <c r="M842" s="303">
        <f>K842*12*I794</f>
        <v>25191.539999999997</v>
      </c>
    </row>
    <row r="843" spans="1:13">
      <c r="A843" s="301" t="s">
        <v>294</v>
      </c>
      <c r="B843" s="300"/>
      <c r="C843" s="300"/>
      <c r="D843" s="300"/>
      <c r="E843" s="300"/>
      <c r="F843" s="300"/>
      <c r="G843" s="300"/>
      <c r="H843" s="298"/>
      <c r="I843" s="621" t="s">
        <v>293</v>
      </c>
      <c r="J843" s="622"/>
      <c r="K843" s="297"/>
      <c r="L843" s="412"/>
      <c r="M843" s="291"/>
    </row>
    <row r="844" spans="1:13">
      <c r="A844" s="301" t="s">
        <v>292</v>
      </c>
      <c r="B844" s="300"/>
      <c r="C844" s="300"/>
      <c r="D844" s="300"/>
      <c r="E844" s="300"/>
      <c r="F844" s="300"/>
      <c r="G844" s="300"/>
      <c r="H844" s="298"/>
      <c r="I844" s="295"/>
      <c r="J844" s="294"/>
      <c r="K844" s="297"/>
      <c r="L844" s="412"/>
      <c r="M844" s="291"/>
    </row>
    <row r="845" spans="1:13" ht="15.75" thickBot="1">
      <c r="A845" s="301" t="s">
        <v>291</v>
      </c>
      <c r="B845" s="300"/>
      <c r="C845" s="300"/>
      <c r="D845" s="300"/>
      <c r="E845" s="300"/>
      <c r="F845" s="300"/>
      <c r="G845" s="300"/>
      <c r="H845" s="298"/>
      <c r="I845" s="310"/>
      <c r="J845" s="294"/>
      <c r="K845" s="297"/>
      <c r="L845" s="412"/>
      <c r="M845" s="291"/>
    </row>
    <row r="846" spans="1:13" ht="15.75" thickBot="1">
      <c r="A846" s="309" t="s">
        <v>290</v>
      </c>
      <c r="B846" s="308"/>
      <c r="C846" s="308"/>
      <c r="D846" s="308"/>
      <c r="E846" s="308"/>
      <c r="F846" s="308"/>
      <c r="G846" s="308"/>
      <c r="H846" s="307"/>
      <c r="I846" s="305"/>
      <c r="J846" s="304"/>
      <c r="K846" s="642">
        <v>7.0000000000000007E-2</v>
      </c>
      <c r="L846" s="643"/>
      <c r="M846" s="303">
        <f>K846*12*I794</f>
        <v>1068.732</v>
      </c>
    </row>
    <row r="847" spans="1:13">
      <c r="A847" s="301" t="s">
        <v>289</v>
      </c>
      <c r="B847" s="300"/>
      <c r="C847" s="300"/>
      <c r="D847" s="300"/>
      <c r="E847" s="300"/>
      <c r="F847" s="300"/>
      <c r="G847" s="300"/>
      <c r="H847" s="298"/>
      <c r="I847" s="621" t="s">
        <v>19</v>
      </c>
      <c r="J847" s="622"/>
      <c r="K847" s="411"/>
      <c r="L847" s="412"/>
      <c r="M847" s="291"/>
    </row>
    <row r="848" spans="1:13" ht="15.75" thickBot="1">
      <c r="A848" s="301" t="s">
        <v>288</v>
      </c>
      <c r="B848" s="300"/>
      <c r="C848" s="300"/>
      <c r="D848" s="300"/>
      <c r="E848" s="300"/>
      <c r="F848" s="300"/>
      <c r="G848" s="300"/>
      <c r="H848" s="298"/>
      <c r="I848" s="295"/>
      <c r="J848" s="294"/>
      <c r="K848" s="411"/>
      <c r="L848" s="412"/>
      <c r="M848" s="291"/>
    </row>
    <row r="849" spans="1:13" ht="15.75" thickBot="1">
      <c r="A849" s="603" t="s">
        <v>287</v>
      </c>
      <c r="B849" s="604"/>
      <c r="C849" s="604"/>
      <c r="D849" s="604"/>
      <c r="E849" s="604"/>
      <c r="F849" s="604"/>
      <c r="G849" s="604"/>
      <c r="H849" s="605"/>
      <c r="I849" s="305"/>
      <c r="J849" s="304"/>
      <c r="K849" s="642">
        <v>6.19</v>
      </c>
      <c r="L849" s="643"/>
      <c r="M849" s="303">
        <f>K849*12*I794</f>
        <v>94506.444000000003</v>
      </c>
    </row>
    <row r="850" spans="1:13">
      <c r="A850" s="301" t="s">
        <v>286</v>
      </c>
      <c r="B850" s="299"/>
      <c r="C850" s="299"/>
      <c r="D850" s="299"/>
      <c r="E850" s="299"/>
      <c r="F850" s="300"/>
      <c r="G850" s="299"/>
      <c r="H850" s="298"/>
      <c r="I850" s="598" t="s">
        <v>285</v>
      </c>
      <c r="J850" s="599"/>
      <c r="K850" s="297"/>
      <c r="L850" s="412"/>
      <c r="M850" s="291"/>
    </row>
    <row r="851" spans="1:13">
      <c r="A851" s="301" t="s">
        <v>284</v>
      </c>
      <c r="B851" s="299"/>
      <c r="C851" s="299"/>
      <c r="D851" s="299"/>
      <c r="E851" s="299"/>
      <c r="F851" s="300"/>
      <c r="G851" s="299"/>
      <c r="H851" s="298"/>
      <c r="I851" s="598" t="s">
        <v>283</v>
      </c>
      <c r="J851" s="599"/>
      <c r="K851" s="297"/>
      <c r="L851" s="412"/>
      <c r="M851" s="291"/>
    </row>
    <row r="852" spans="1:13">
      <c r="A852" s="301" t="s">
        <v>282</v>
      </c>
      <c r="B852" s="299"/>
      <c r="C852" s="299"/>
      <c r="D852" s="299"/>
      <c r="E852" s="299"/>
      <c r="F852" s="300"/>
      <c r="G852" s="299"/>
      <c r="H852" s="298"/>
      <c r="I852" s="598" t="s">
        <v>281</v>
      </c>
      <c r="J852" s="599"/>
      <c r="K852" s="297"/>
      <c r="L852" s="412"/>
      <c r="M852" s="291"/>
    </row>
    <row r="853" spans="1:13">
      <c r="A853" s="301" t="s">
        <v>280</v>
      </c>
      <c r="B853" s="299"/>
      <c r="C853" s="299"/>
      <c r="D853" s="299"/>
      <c r="E853" s="299"/>
      <c r="F853" s="300"/>
      <c r="G853" s="299"/>
      <c r="H853" s="298"/>
      <c r="I853" s="598" t="s">
        <v>279</v>
      </c>
      <c r="J853" s="599"/>
      <c r="K853" s="297"/>
      <c r="L853" s="412"/>
      <c r="M853" s="291"/>
    </row>
    <row r="854" spans="1:13">
      <c r="A854" s="301" t="s">
        <v>278</v>
      </c>
      <c r="B854" s="299"/>
      <c r="C854" s="299"/>
      <c r="D854" s="299"/>
      <c r="E854" s="299"/>
      <c r="F854" s="300"/>
      <c r="G854" s="299"/>
      <c r="H854" s="298"/>
      <c r="I854" s="598" t="s">
        <v>277</v>
      </c>
      <c r="J854" s="599"/>
      <c r="K854" s="297"/>
      <c r="L854" s="412"/>
      <c r="M854" s="291"/>
    </row>
    <row r="855" spans="1:13">
      <c r="A855" s="301" t="s">
        <v>276</v>
      </c>
      <c r="B855" s="299"/>
      <c r="C855" s="299"/>
      <c r="D855" s="299"/>
      <c r="E855" s="299"/>
      <c r="F855" s="300"/>
      <c r="G855" s="299"/>
      <c r="H855" s="298"/>
      <c r="I855" s="295"/>
      <c r="J855" s="294"/>
      <c r="K855" s="297"/>
      <c r="L855" s="302"/>
      <c r="M855" s="291"/>
    </row>
    <row r="856" spans="1:13">
      <c r="A856" s="301" t="s">
        <v>275</v>
      </c>
      <c r="B856" s="299"/>
      <c r="C856" s="299"/>
      <c r="D856" s="299"/>
      <c r="E856" s="299"/>
      <c r="F856" s="300"/>
      <c r="G856" s="299"/>
      <c r="H856" s="298"/>
      <c r="I856" s="295"/>
      <c r="J856" s="294"/>
      <c r="K856" s="297"/>
      <c r="L856" s="412"/>
      <c r="M856" s="291"/>
    </row>
    <row r="857" spans="1:13">
      <c r="A857" s="301" t="s">
        <v>274</v>
      </c>
      <c r="B857" s="299"/>
      <c r="C857" s="299"/>
      <c r="D857" s="299"/>
      <c r="E857" s="299"/>
      <c r="F857" s="300"/>
      <c r="G857" s="299"/>
      <c r="H857" s="298"/>
      <c r="I857" s="295"/>
      <c r="J857" s="294"/>
      <c r="K857" s="297"/>
      <c r="L857" s="412"/>
      <c r="M857" s="291"/>
    </row>
    <row r="858" spans="1:13">
      <c r="A858" s="301" t="s">
        <v>273</v>
      </c>
      <c r="B858" s="299"/>
      <c r="C858" s="299"/>
      <c r="D858" s="299"/>
      <c r="E858" s="299"/>
      <c r="F858" s="300"/>
      <c r="G858" s="299"/>
      <c r="H858" s="298"/>
      <c r="I858" s="295"/>
      <c r="J858" s="294"/>
      <c r="K858" s="297"/>
      <c r="L858" s="412"/>
      <c r="M858" s="291"/>
    </row>
    <row r="859" spans="1:13">
      <c r="A859" s="301" t="s">
        <v>272</v>
      </c>
      <c r="B859" s="299"/>
      <c r="C859" s="299"/>
      <c r="D859" s="299"/>
      <c r="E859" s="299"/>
      <c r="F859" s="300"/>
      <c r="G859" s="299"/>
      <c r="H859" s="298"/>
      <c r="I859" s="295"/>
      <c r="J859" s="294"/>
      <c r="K859" s="297"/>
      <c r="L859" s="412"/>
      <c r="M859" s="291"/>
    </row>
    <row r="860" spans="1:13" ht="15.75" thickBot="1">
      <c r="A860" s="616" t="s">
        <v>271</v>
      </c>
      <c r="B860" s="617"/>
      <c r="C860" s="617"/>
      <c r="D860" s="617"/>
      <c r="E860" s="617"/>
      <c r="F860" s="617"/>
      <c r="G860" s="617"/>
      <c r="H860" s="618"/>
      <c r="I860" s="295"/>
      <c r="J860" s="294"/>
      <c r="K860" s="293"/>
      <c r="L860" s="292"/>
      <c r="M860" s="291"/>
    </row>
    <row r="861" spans="1:13">
      <c r="A861" s="290" t="s">
        <v>270</v>
      </c>
      <c r="B861" s="289"/>
      <c r="C861" s="289"/>
      <c r="D861" s="289"/>
      <c r="E861" s="289"/>
      <c r="F861" s="289"/>
      <c r="G861" s="289"/>
      <c r="H861" s="289"/>
      <c r="I861" s="621" t="s">
        <v>55</v>
      </c>
      <c r="J861" s="622"/>
      <c r="K861" s="288"/>
      <c r="L861" s="287"/>
      <c r="M861" s="286"/>
    </row>
    <row r="862" spans="1:13" ht="15.75" thickBot="1">
      <c r="A862" s="285" t="s">
        <v>269</v>
      </c>
      <c r="B862" s="284"/>
      <c r="C862" s="284"/>
      <c r="D862" s="284"/>
      <c r="E862" s="284"/>
      <c r="F862" s="284"/>
      <c r="G862" s="284"/>
      <c r="H862" s="284"/>
      <c r="I862" s="283"/>
      <c r="J862" s="282"/>
      <c r="K862" s="281"/>
      <c r="L862" s="280"/>
      <c r="M862" s="279"/>
    </row>
    <row r="863" spans="1:13" ht="15.75" thickBot="1">
      <c r="A863" s="603" t="s">
        <v>355</v>
      </c>
      <c r="B863" s="604"/>
      <c r="C863" s="604"/>
      <c r="D863" s="604"/>
      <c r="E863" s="604"/>
      <c r="F863" s="604"/>
      <c r="G863" s="604"/>
      <c r="H863" s="657"/>
      <c r="I863" s="658" t="s">
        <v>32</v>
      </c>
      <c r="J863" s="659"/>
      <c r="K863" s="660">
        <v>1.52</v>
      </c>
      <c r="L863" s="661"/>
      <c r="M863" s="276">
        <f>K863*12*I794</f>
        <v>23206.752</v>
      </c>
    </row>
    <row r="864" spans="1:13" ht="15.75" thickBot="1">
      <c r="A864" s="409" t="s">
        <v>354</v>
      </c>
      <c r="B864" s="410"/>
      <c r="C864" s="410"/>
      <c r="D864" s="410"/>
      <c r="E864" s="410"/>
      <c r="F864" s="410"/>
      <c r="G864" s="410"/>
      <c r="H864" s="410"/>
      <c r="I864" s="413"/>
      <c r="J864" s="383"/>
      <c r="K864" s="660">
        <v>1.07</v>
      </c>
      <c r="L864" s="661"/>
      <c r="M864" s="276">
        <f>K864*12*I794</f>
        <v>16336.331999999999</v>
      </c>
    </row>
    <row r="865" spans="1:13" ht="15.75" thickBot="1">
      <c r="A865" s="652" t="s">
        <v>268</v>
      </c>
      <c r="B865" s="653"/>
      <c r="C865" s="653"/>
      <c r="D865" s="653"/>
      <c r="E865" s="653"/>
      <c r="F865" s="653"/>
      <c r="G865" s="653"/>
      <c r="H865" s="653"/>
      <c r="I865" s="278"/>
      <c r="J865" s="277"/>
      <c r="K865" s="610">
        <f>K795+K805+K820+K849+K863+K864</f>
        <v>44.489999999999995</v>
      </c>
      <c r="L865" s="611"/>
      <c r="M865" s="276">
        <f>M795+M805+M820+M849+M863+M864</f>
        <v>679255.52399999998</v>
      </c>
    </row>
    <row r="867" spans="1:13" ht="15.75">
      <c r="A867" s="601" t="s">
        <v>0</v>
      </c>
      <c r="B867" s="601"/>
      <c r="C867" s="601"/>
      <c r="D867" s="601"/>
      <c r="E867" s="601"/>
      <c r="F867" s="601"/>
      <c r="G867" s="601"/>
      <c r="H867" s="601"/>
      <c r="I867" s="601"/>
      <c r="J867" s="601"/>
      <c r="K867" s="601"/>
      <c r="L867" s="601"/>
      <c r="M867" s="327"/>
    </row>
    <row r="868" spans="1:13" ht="15.75">
      <c r="A868" s="600" t="s">
        <v>353</v>
      </c>
      <c r="B868" s="600"/>
      <c r="C868" s="600"/>
      <c r="D868" s="600"/>
      <c r="E868" s="600"/>
      <c r="F868" s="600"/>
      <c r="G868" s="600"/>
      <c r="H868" s="600"/>
      <c r="I868" s="600"/>
      <c r="J868" s="600"/>
      <c r="K868" s="600"/>
      <c r="L868" s="600"/>
      <c r="M868" s="327"/>
    </row>
    <row r="869" spans="1:13" ht="15.75">
      <c r="A869" s="370"/>
      <c r="B869" s="370"/>
      <c r="C869" s="370"/>
      <c r="D869" s="370"/>
      <c r="E869" s="370"/>
      <c r="F869" s="370" t="s">
        <v>408</v>
      </c>
      <c r="G869" s="370"/>
      <c r="H869" s="370"/>
      <c r="I869" s="370"/>
      <c r="J869" s="370"/>
      <c r="K869" s="370"/>
      <c r="L869" s="370"/>
      <c r="M869" s="327"/>
    </row>
    <row r="870" spans="1:13">
      <c r="A870" s="329"/>
      <c r="B870" s="328"/>
      <c r="C870" s="602" t="s">
        <v>351</v>
      </c>
      <c r="D870" s="602"/>
      <c r="E870" s="602"/>
      <c r="F870" s="328"/>
      <c r="G870" s="328"/>
      <c r="H870" s="368"/>
      <c r="I870" s="590" t="s">
        <v>3</v>
      </c>
      <c r="J870" s="591"/>
      <c r="K870" s="592" t="s">
        <v>4</v>
      </c>
      <c r="L870" s="593"/>
      <c r="M870" s="382"/>
    </row>
    <row r="871" spans="1:13">
      <c r="A871" s="381"/>
      <c r="B871" s="355"/>
      <c r="C871" s="355"/>
      <c r="D871" s="355"/>
      <c r="E871" s="355"/>
      <c r="F871" s="355"/>
      <c r="G871" s="355"/>
      <c r="H871" s="356"/>
      <c r="I871" s="295"/>
      <c r="J871" s="294"/>
      <c r="K871" s="594" t="s">
        <v>5</v>
      </c>
      <c r="L871" s="595"/>
      <c r="M871" s="380" t="s">
        <v>6</v>
      </c>
    </row>
    <row r="872" spans="1:13">
      <c r="A872" s="381"/>
      <c r="B872" s="355"/>
      <c r="C872" s="355"/>
      <c r="D872" s="355"/>
      <c r="E872" s="355"/>
      <c r="F872" s="355"/>
      <c r="G872" s="355"/>
      <c r="H872" s="356"/>
      <c r="I872" s="598" t="s">
        <v>7</v>
      </c>
      <c r="J872" s="599"/>
      <c r="K872" s="623" t="s">
        <v>8</v>
      </c>
      <c r="L872" s="624"/>
      <c r="M872" s="380" t="s">
        <v>9</v>
      </c>
    </row>
    <row r="873" spans="1:13" ht="16.5" thickBot="1">
      <c r="A873" s="379"/>
      <c r="B873" s="351"/>
      <c r="C873" s="351"/>
      <c r="D873" s="351"/>
      <c r="E873" s="351"/>
      <c r="F873" s="351"/>
      <c r="G873" s="351"/>
      <c r="H873" s="350"/>
      <c r="I873" s="631">
        <v>1564</v>
      </c>
      <c r="J873" s="632"/>
      <c r="K873" s="633"/>
      <c r="L873" s="634"/>
      <c r="M873" s="378"/>
    </row>
    <row r="874" spans="1:13">
      <c r="A874" s="367" t="s">
        <v>350</v>
      </c>
      <c r="B874" s="344"/>
      <c r="C874" s="344"/>
      <c r="D874" s="344"/>
      <c r="E874" s="344"/>
      <c r="F874" s="344"/>
      <c r="G874" s="344"/>
      <c r="H874" s="377"/>
      <c r="I874" s="341"/>
      <c r="J874" s="340"/>
      <c r="K874" s="635">
        <f>K877+K880</f>
        <v>6.4499999999999993</v>
      </c>
      <c r="L874" s="628"/>
      <c r="M874" s="286">
        <f>K874*12*I873</f>
        <v>121053.59999999999</v>
      </c>
    </row>
    <row r="875" spans="1:13">
      <c r="A875" s="376" t="s">
        <v>349</v>
      </c>
      <c r="B875" s="375"/>
      <c r="C875" s="375"/>
      <c r="D875" s="375"/>
      <c r="E875" s="375"/>
      <c r="F875" s="375"/>
      <c r="G875" s="375"/>
      <c r="H875" s="374"/>
      <c r="I875" s="295"/>
      <c r="J875" s="294"/>
      <c r="K875" s="293"/>
      <c r="L875" s="292"/>
      <c r="M875" s="373"/>
    </row>
    <row r="876" spans="1:13" ht="15.75" thickBot="1">
      <c r="A876" s="363" t="s">
        <v>348</v>
      </c>
      <c r="B876" s="372"/>
      <c r="C876" s="372"/>
      <c r="D876" s="372"/>
      <c r="E876" s="372"/>
      <c r="F876" s="372"/>
      <c r="G876" s="372"/>
      <c r="H876" s="371"/>
      <c r="I876" s="336"/>
      <c r="J876" s="282"/>
      <c r="K876" s="281"/>
      <c r="L876" s="280"/>
      <c r="M876" s="279"/>
    </row>
    <row r="877" spans="1:13">
      <c r="A877" s="323" t="s">
        <v>347</v>
      </c>
      <c r="B877" s="331"/>
      <c r="C877" s="331"/>
      <c r="D877" s="331"/>
      <c r="E877" s="331"/>
      <c r="F877" s="331"/>
      <c r="G877" s="331"/>
      <c r="H877" s="357"/>
      <c r="I877" s="596" t="s">
        <v>19</v>
      </c>
      <c r="J877" s="597"/>
      <c r="K877" s="629">
        <v>3.86</v>
      </c>
      <c r="L877" s="630"/>
      <c r="M877" s="291">
        <f>K877*12*I873</f>
        <v>72444.479999999996</v>
      </c>
    </row>
    <row r="878" spans="1:13">
      <c r="A878" s="301" t="s">
        <v>338</v>
      </c>
      <c r="B878" s="355"/>
      <c r="C878" s="355"/>
      <c r="D878" s="355"/>
      <c r="E878" s="355"/>
      <c r="F878" s="355"/>
      <c r="G878" s="355"/>
      <c r="H878" s="356"/>
      <c r="I878" s="598" t="s">
        <v>328</v>
      </c>
      <c r="J878" s="599"/>
      <c r="K878" s="327"/>
      <c r="L878" s="292"/>
      <c r="M878" s="291"/>
    </row>
    <row r="879" spans="1:13">
      <c r="A879" s="323" t="s">
        <v>337</v>
      </c>
      <c r="B879" s="331"/>
      <c r="C879" s="331"/>
      <c r="D879" s="331"/>
      <c r="E879" s="331"/>
      <c r="F879" s="331"/>
      <c r="G879" s="331"/>
      <c r="H879" s="357"/>
      <c r="I879" s="596"/>
      <c r="J879" s="597"/>
      <c r="K879" s="327"/>
      <c r="L879" s="292"/>
      <c r="M879" s="291"/>
    </row>
    <row r="880" spans="1:13">
      <c r="A880" s="323" t="s">
        <v>346</v>
      </c>
      <c r="B880" s="331"/>
      <c r="C880" s="331"/>
      <c r="D880" s="331"/>
      <c r="E880" s="331"/>
      <c r="F880" s="331"/>
      <c r="G880" s="331"/>
      <c r="H880" s="357"/>
      <c r="I880" s="608" t="s">
        <v>35</v>
      </c>
      <c r="J880" s="609"/>
      <c r="K880" s="625">
        <v>2.59</v>
      </c>
      <c r="L880" s="626"/>
      <c r="M880" s="291">
        <f>K880*12*I873</f>
        <v>48609.119999999995</v>
      </c>
    </row>
    <row r="881" spans="1:13" ht="15.75">
      <c r="A881" s="320" t="s">
        <v>345</v>
      </c>
      <c r="B881" s="354"/>
      <c r="C881" s="354"/>
      <c r="D881" s="354"/>
      <c r="E881" s="354"/>
      <c r="F881" s="354"/>
      <c r="G881" s="354"/>
      <c r="H881" s="353"/>
      <c r="I881" s="598" t="s">
        <v>328</v>
      </c>
      <c r="J881" s="599"/>
      <c r="K881" s="370"/>
      <c r="L881" s="369"/>
      <c r="M881" s="291"/>
    </row>
    <row r="882" spans="1:13">
      <c r="A882" s="313" t="s">
        <v>344</v>
      </c>
      <c r="B882" s="328"/>
      <c r="C882" s="328"/>
      <c r="D882" s="328"/>
      <c r="E882" s="328"/>
      <c r="F882" s="328"/>
      <c r="G882" s="328"/>
      <c r="H882" s="368"/>
      <c r="I882" s="598"/>
      <c r="J882" s="599"/>
      <c r="K882" s="352"/>
      <c r="L882" s="292"/>
      <c r="M882" s="291"/>
    </row>
    <row r="883" spans="1:13" ht="15.75" thickBot="1">
      <c r="A883" s="323" t="s">
        <v>343</v>
      </c>
      <c r="B883" s="322"/>
      <c r="C883" s="322"/>
      <c r="D883" s="322"/>
      <c r="E883" s="322"/>
      <c r="F883" s="322"/>
      <c r="G883" s="322"/>
      <c r="H883" s="321"/>
      <c r="I883" s="334"/>
      <c r="J883" s="333"/>
      <c r="K883" s="636"/>
      <c r="L883" s="637"/>
      <c r="M883" s="291"/>
    </row>
    <row r="884" spans="1:13">
      <c r="A884" s="367" t="s">
        <v>342</v>
      </c>
      <c r="B884" s="366"/>
      <c r="C884" s="366"/>
      <c r="D884" s="366"/>
      <c r="E884" s="366"/>
      <c r="F884" s="366"/>
      <c r="G884" s="366"/>
      <c r="H884" s="365"/>
      <c r="I884" s="341"/>
      <c r="J884" s="364"/>
      <c r="K884" s="627">
        <f>K886+K891+K894</f>
        <v>5.28</v>
      </c>
      <c r="L884" s="628"/>
      <c r="M884" s="286">
        <f>K884*12*I873</f>
        <v>99095.039999999994</v>
      </c>
    </row>
    <row r="885" spans="1:13" ht="15.75" thickBot="1">
      <c r="A885" s="363" t="s">
        <v>341</v>
      </c>
      <c r="B885" s="362"/>
      <c r="C885" s="362"/>
      <c r="D885" s="362"/>
      <c r="E885" s="362"/>
      <c r="F885" s="362"/>
      <c r="G885" s="362"/>
      <c r="H885" s="361"/>
      <c r="I885" s="336"/>
      <c r="J885" s="360"/>
      <c r="K885" s="281"/>
      <c r="L885" s="280"/>
      <c r="M885" s="279"/>
    </row>
    <row r="886" spans="1:13">
      <c r="A886" s="301" t="s">
        <v>340</v>
      </c>
      <c r="B886" s="300"/>
      <c r="C886" s="300"/>
      <c r="D886" s="300"/>
      <c r="E886" s="300"/>
      <c r="F886" s="300"/>
      <c r="G886" s="300"/>
      <c r="H886" s="298"/>
      <c r="I886" s="598" t="s">
        <v>19</v>
      </c>
      <c r="J886" s="599"/>
      <c r="K886" s="629">
        <v>2.64</v>
      </c>
      <c r="L886" s="630"/>
      <c r="M886" s="291">
        <f>K886*12*I873</f>
        <v>49547.519999999997</v>
      </c>
    </row>
    <row r="887" spans="1:13">
      <c r="A887" s="323" t="s">
        <v>339</v>
      </c>
      <c r="B887" s="322"/>
      <c r="C887" s="322"/>
      <c r="D887" s="322"/>
      <c r="E887" s="322"/>
      <c r="F887" s="322"/>
      <c r="G887" s="322"/>
      <c r="H887" s="321"/>
      <c r="I887" s="407"/>
      <c r="J887" s="408"/>
      <c r="K887" s="327"/>
      <c r="L887" s="292"/>
      <c r="M887" s="291"/>
    </row>
    <row r="888" spans="1:13">
      <c r="A888" s="301" t="s">
        <v>338</v>
      </c>
      <c r="B888" s="355"/>
      <c r="C888" s="355"/>
      <c r="D888" s="355"/>
      <c r="E888" s="355"/>
      <c r="F888" s="355"/>
      <c r="G888" s="355"/>
      <c r="H888" s="356"/>
      <c r="I888" s="598" t="s">
        <v>328</v>
      </c>
      <c r="J888" s="599"/>
      <c r="K888" s="327"/>
      <c r="L888" s="292"/>
      <c r="M888" s="291"/>
    </row>
    <row r="889" spans="1:13">
      <c r="A889" s="323" t="s">
        <v>337</v>
      </c>
      <c r="B889" s="331"/>
      <c r="C889" s="331"/>
      <c r="D889" s="331"/>
      <c r="E889" s="331"/>
      <c r="F889" s="331"/>
      <c r="G889" s="331"/>
      <c r="H889" s="357"/>
      <c r="I889" s="596"/>
      <c r="J889" s="597"/>
      <c r="K889" s="327"/>
      <c r="L889" s="292"/>
      <c r="M889" s="291"/>
    </row>
    <row r="890" spans="1:13">
      <c r="A890" s="320" t="s">
        <v>336</v>
      </c>
      <c r="B890" s="354"/>
      <c r="C890" s="353"/>
      <c r="D890" s="355"/>
      <c r="E890" s="355"/>
      <c r="F890" s="355"/>
      <c r="G890" s="355"/>
      <c r="H890" s="356"/>
      <c r="I890" s="598" t="s">
        <v>328</v>
      </c>
      <c r="J890" s="599"/>
      <c r="K890" s="327"/>
      <c r="L890" s="292"/>
      <c r="M890" s="291"/>
    </row>
    <row r="891" spans="1:13">
      <c r="A891" s="301" t="s">
        <v>335</v>
      </c>
      <c r="B891" s="355"/>
      <c r="C891" s="355"/>
      <c r="D891" s="354"/>
      <c r="E891" s="354"/>
      <c r="F891" s="354"/>
      <c r="G891" s="354"/>
      <c r="H891" s="353"/>
      <c r="I891" s="608" t="s">
        <v>35</v>
      </c>
      <c r="J891" s="609"/>
      <c r="K891" s="625">
        <v>1.17</v>
      </c>
      <c r="L891" s="626"/>
      <c r="M891" s="291">
        <f>K891*12*I873</f>
        <v>21958.559999999998</v>
      </c>
    </row>
    <row r="892" spans="1:13">
      <c r="A892" s="313" t="s">
        <v>334</v>
      </c>
      <c r="B892" s="312"/>
      <c r="C892" s="312"/>
      <c r="D892" s="312"/>
      <c r="E892" s="312"/>
      <c r="F892" s="312"/>
      <c r="G892" s="312"/>
      <c r="H892" s="311"/>
      <c r="I892" s="590" t="s">
        <v>333</v>
      </c>
      <c r="J892" s="591"/>
      <c r="K892" s="327"/>
      <c r="L892" s="292"/>
      <c r="M892" s="291"/>
    </row>
    <row r="893" spans="1:13">
      <c r="A893" s="323"/>
      <c r="B893" s="322"/>
      <c r="C893" s="322"/>
      <c r="D893" s="322"/>
      <c r="E893" s="322"/>
      <c r="F893" s="322"/>
      <c r="G893" s="322"/>
      <c r="H893" s="321"/>
      <c r="I893" s="334" t="s">
        <v>332</v>
      </c>
      <c r="J893" s="333"/>
      <c r="K893" s="352"/>
      <c r="L893" s="292"/>
      <c r="M893" s="291"/>
    </row>
    <row r="894" spans="1:13">
      <c r="A894" s="313" t="s">
        <v>331</v>
      </c>
      <c r="B894" s="312"/>
      <c r="C894" s="312"/>
      <c r="D894" s="312"/>
      <c r="E894" s="312"/>
      <c r="F894" s="312"/>
      <c r="G894" s="312"/>
      <c r="H894" s="311"/>
      <c r="I894" s="590" t="s">
        <v>35</v>
      </c>
      <c r="J894" s="591"/>
      <c r="K894" s="625">
        <v>1.47</v>
      </c>
      <c r="L894" s="626"/>
      <c r="M894" s="291">
        <f>K894*12*I873</f>
        <v>27588.959999999999</v>
      </c>
    </row>
    <row r="895" spans="1:13">
      <c r="A895" s="323" t="s">
        <v>330</v>
      </c>
      <c r="B895" s="322"/>
      <c r="C895" s="322"/>
      <c r="D895" s="322"/>
      <c r="E895" s="322"/>
      <c r="F895" s="322"/>
      <c r="G895" s="322"/>
      <c r="H895" s="321"/>
      <c r="I895" s="334"/>
      <c r="J895" s="333"/>
      <c r="K895" s="327"/>
      <c r="L895" s="292"/>
      <c r="M895" s="291"/>
    </row>
    <row r="896" spans="1:13">
      <c r="A896" s="313" t="s">
        <v>329</v>
      </c>
      <c r="B896" s="312"/>
      <c r="C896" s="312"/>
      <c r="D896" s="312"/>
      <c r="E896" s="312"/>
      <c r="F896" s="312"/>
      <c r="G896" s="312"/>
      <c r="H896" s="311"/>
      <c r="I896" s="598" t="s">
        <v>328</v>
      </c>
      <c r="J896" s="599"/>
      <c r="K896" s="327"/>
      <c r="L896" s="292"/>
      <c r="M896" s="291"/>
    </row>
    <row r="897" spans="1:13">
      <c r="A897" s="313" t="s">
        <v>327</v>
      </c>
      <c r="B897" s="312"/>
      <c r="C897" s="312"/>
      <c r="D897" s="312"/>
      <c r="E897" s="312"/>
      <c r="F897" s="312"/>
      <c r="G897" s="312"/>
      <c r="H897" s="311"/>
      <c r="I897" s="590" t="s">
        <v>326</v>
      </c>
      <c r="J897" s="591"/>
      <c r="K897" s="351"/>
      <c r="L897" s="350"/>
      <c r="M897" s="349"/>
    </row>
    <row r="898" spans="1:13" ht="15.75" thickBot="1">
      <c r="A898" s="323"/>
      <c r="B898" s="322"/>
      <c r="C898" s="322"/>
      <c r="D898" s="322"/>
      <c r="E898" s="322"/>
      <c r="F898" s="322"/>
      <c r="G898" s="322"/>
      <c r="H898" s="321"/>
      <c r="I898" s="606" t="s">
        <v>325</v>
      </c>
      <c r="J898" s="607"/>
      <c r="K898" s="348"/>
      <c r="L898" s="347"/>
      <c r="M898" s="346"/>
    </row>
    <row r="899" spans="1:13">
      <c r="A899" s="345" t="s">
        <v>324</v>
      </c>
      <c r="B899" s="344"/>
      <c r="C899" s="344"/>
      <c r="D899" s="344"/>
      <c r="E899" s="344"/>
      <c r="F899" s="344"/>
      <c r="G899" s="343"/>
      <c r="H899" s="342"/>
      <c r="I899" s="341"/>
      <c r="J899" s="340"/>
      <c r="K899" s="648">
        <f>K901+K908+K916+K920+K921+K925</f>
        <v>26.479999999999997</v>
      </c>
      <c r="L899" s="628"/>
      <c r="M899" s="286">
        <f>M901+M908+M916+M920+M921+M925</f>
        <v>496976.64000000001</v>
      </c>
    </row>
    <row r="900" spans="1:13" ht="15.75" thickBot="1">
      <c r="A900" s="339"/>
      <c r="B900" s="338"/>
      <c r="C900" s="338"/>
      <c r="D900" s="338"/>
      <c r="E900" s="338"/>
      <c r="F900" s="338"/>
      <c r="G900" s="338"/>
      <c r="H900" s="337"/>
      <c r="I900" s="336"/>
      <c r="J900" s="282"/>
      <c r="K900" s="281"/>
      <c r="L900" s="280"/>
      <c r="M900" s="279"/>
    </row>
    <row r="901" spans="1:13" ht="15.75" thickBot="1">
      <c r="A901" s="603" t="s">
        <v>323</v>
      </c>
      <c r="B901" s="604"/>
      <c r="C901" s="604"/>
      <c r="D901" s="604"/>
      <c r="E901" s="604"/>
      <c r="F901" s="604"/>
      <c r="G901" s="604"/>
      <c r="H901" s="605"/>
      <c r="I901" s="305"/>
      <c r="J901" s="304"/>
      <c r="K901" s="646">
        <f>K902+K903+K904+K906+K907</f>
        <v>6.64</v>
      </c>
      <c r="L901" s="647"/>
      <c r="M901" s="303">
        <f>K901*12*I873</f>
        <v>124619.51999999999</v>
      </c>
    </row>
    <row r="902" spans="1:13">
      <c r="A902" s="323" t="s">
        <v>322</v>
      </c>
      <c r="B902" s="322"/>
      <c r="C902" s="322"/>
      <c r="D902" s="322"/>
      <c r="E902" s="322"/>
      <c r="F902" s="322"/>
      <c r="G902" s="322"/>
      <c r="H902" s="321"/>
      <c r="I902" s="596" t="s">
        <v>321</v>
      </c>
      <c r="J902" s="597"/>
      <c r="K902" s="629">
        <v>1.23</v>
      </c>
      <c r="L902" s="630"/>
      <c r="M902" s="291">
        <f>K902*12*I873</f>
        <v>23084.639999999999</v>
      </c>
    </row>
    <row r="903" spans="1:13">
      <c r="A903" s="320" t="s">
        <v>320</v>
      </c>
      <c r="B903" s="319"/>
      <c r="C903" s="319"/>
      <c r="D903" s="319"/>
      <c r="E903" s="319"/>
      <c r="F903" s="319"/>
      <c r="G903" s="319"/>
      <c r="H903" s="318"/>
      <c r="I903" s="608" t="s">
        <v>57</v>
      </c>
      <c r="J903" s="609"/>
      <c r="K903" s="625">
        <v>2.9</v>
      </c>
      <c r="L903" s="626"/>
      <c r="M903" s="291">
        <f>K903*12*I873</f>
        <v>54427.199999999997</v>
      </c>
    </row>
    <row r="904" spans="1:13">
      <c r="A904" s="313" t="s">
        <v>319</v>
      </c>
      <c r="B904" s="312"/>
      <c r="C904" s="312"/>
      <c r="D904" s="312"/>
      <c r="E904" s="312"/>
      <c r="F904" s="312"/>
      <c r="G904" s="312"/>
      <c r="H904" s="311"/>
      <c r="I904" s="590" t="s">
        <v>35</v>
      </c>
      <c r="J904" s="591"/>
      <c r="K904" s="625">
        <v>0.33</v>
      </c>
      <c r="L904" s="626"/>
      <c r="M904" s="291">
        <f>K904*12*I873</f>
        <v>6193.44</v>
      </c>
    </row>
    <row r="905" spans="1:13">
      <c r="A905" s="335" t="s">
        <v>318</v>
      </c>
      <c r="B905" s="331"/>
      <c r="C905" s="331"/>
      <c r="D905" s="331"/>
      <c r="E905" s="322"/>
      <c r="F905" s="322"/>
      <c r="G905" s="322"/>
      <c r="H905" s="321"/>
      <c r="I905" s="334"/>
      <c r="J905" s="333"/>
      <c r="K905" s="293"/>
      <c r="L905" s="292"/>
      <c r="M905" s="291"/>
    </row>
    <row r="906" spans="1:13">
      <c r="A906" s="320" t="s">
        <v>317</v>
      </c>
      <c r="B906" s="319"/>
      <c r="C906" s="319"/>
      <c r="D906" s="319"/>
      <c r="E906" s="319"/>
      <c r="F906" s="319"/>
      <c r="G906" s="319"/>
      <c r="H906" s="318"/>
      <c r="I906" s="608" t="s">
        <v>19</v>
      </c>
      <c r="J906" s="609"/>
      <c r="K906" s="625">
        <v>0.1</v>
      </c>
      <c r="L906" s="626"/>
      <c r="M906" s="291">
        <f>K906*12*I873</f>
        <v>1876.8000000000002</v>
      </c>
    </row>
    <row r="907" spans="1:13" ht="15.75" thickBot="1">
      <c r="A907" s="313" t="s">
        <v>316</v>
      </c>
      <c r="B907" s="312"/>
      <c r="C907" s="312"/>
      <c r="D907" s="312"/>
      <c r="E907" s="312"/>
      <c r="F907" s="312"/>
      <c r="G907" s="312"/>
      <c r="H907" s="311"/>
      <c r="I907" s="614" t="s">
        <v>19</v>
      </c>
      <c r="J907" s="615"/>
      <c r="K907" s="650">
        <v>2.08</v>
      </c>
      <c r="L907" s="651"/>
      <c r="M907" s="291">
        <f>K907*12*I873</f>
        <v>39037.440000000002</v>
      </c>
    </row>
    <row r="908" spans="1:13" ht="15.75" thickBot="1">
      <c r="A908" s="654" t="s">
        <v>315</v>
      </c>
      <c r="B908" s="655"/>
      <c r="C908" s="655"/>
      <c r="D908" s="655"/>
      <c r="E908" s="655"/>
      <c r="F908" s="655"/>
      <c r="G908" s="655"/>
      <c r="H908" s="656"/>
      <c r="I908" s="305"/>
      <c r="J908" s="304"/>
      <c r="K908" s="642">
        <f>K909+K910+K912+K913+K914+K915</f>
        <v>1.94</v>
      </c>
      <c r="L908" s="647"/>
      <c r="M908" s="303">
        <f>K908*12*I873</f>
        <v>36409.919999999998</v>
      </c>
    </row>
    <row r="909" spans="1:13">
      <c r="A909" s="332" t="s">
        <v>314</v>
      </c>
      <c r="B909" s="331"/>
      <c r="C909" s="331"/>
      <c r="D909" s="331"/>
      <c r="E909" s="331"/>
      <c r="F909" s="322"/>
      <c r="G909" s="322"/>
      <c r="H909" s="321"/>
      <c r="I909" s="330"/>
      <c r="J909" s="294"/>
      <c r="K909" s="629">
        <v>0.11</v>
      </c>
      <c r="L909" s="630"/>
      <c r="M909" s="291">
        <f>K909*12*I873</f>
        <v>2064.48</v>
      </c>
    </row>
    <row r="910" spans="1:13">
      <c r="A910" s="329" t="s">
        <v>313</v>
      </c>
      <c r="B910" s="328"/>
      <c r="C910" s="328"/>
      <c r="D910" s="328"/>
      <c r="E910" s="328"/>
      <c r="F910" s="312"/>
      <c r="G910" s="312"/>
      <c r="H910" s="311"/>
      <c r="I910" s="598" t="s">
        <v>312</v>
      </c>
      <c r="J910" s="599"/>
      <c r="K910" s="625">
        <v>0.93</v>
      </c>
      <c r="L910" s="626"/>
      <c r="M910" s="291">
        <f>K910*12*I873</f>
        <v>17454.240000000002</v>
      </c>
    </row>
    <row r="911" spans="1:13">
      <c r="A911" s="323" t="s">
        <v>311</v>
      </c>
      <c r="B911" s="322"/>
      <c r="C911" s="322"/>
      <c r="D911" s="322"/>
      <c r="E911" s="322"/>
      <c r="F911" s="322"/>
      <c r="G911" s="322"/>
      <c r="H911" s="321"/>
      <c r="I911" s="596" t="s">
        <v>310</v>
      </c>
      <c r="J911" s="597"/>
      <c r="K911" s="327"/>
      <c r="L911" s="292"/>
      <c r="M911" s="291"/>
    </row>
    <row r="912" spans="1:13">
      <c r="A912" s="320" t="s">
        <v>309</v>
      </c>
      <c r="B912" s="319"/>
      <c r="C912" s="319"/>
      <c r="D912" s="319"/>
      <c r="E912" s="319"/>
      <c r="F912" s="319"/>
      <c r="G912" s="319"/>
      <c r="H912" s="318"/>
      <c r="I912" s="608" t="s">
        <v>308</v>
      </c>
      <c r="J912" s="609"/>
      <c r="K912" s="625">
        <v>0.56999999999999995</v>
      </c>
      <c r="L912" s="626"/>
      <c r="M912" s="291">
        <f>K912*12*I873</f>
        <v>10697.76</v>
      </c>
    </row>
    <row r="913" spans="1:13">
      <c r="A913" s="320" t="s">
        <v>307</v>
      </c>
      <c r="B913" s="319"/>
      <c r="C913" s="319"/>
      <c r="D913" s="319"/>
      <c r="E913" s="319"/>
      <c r="F913" s="319"/>
      <c r="G913" s="319"/>
      <c r="H913" s="318"/>
      <c r="I913" s="608" t="s">
        <v>306</v>
      </c>
      <c r="J913" s="609"/>
      <c r="K913" s="625">
        <v>0.14000000000000001</v>
      </c>
      <c r="L913" s="626"/>
      <c r="M913" s="291">
        <f>K913*12*I873</f>
        <v>2627.5200000000004</v>
      </c>
    </row>
    <row r="914" spans="1:13">
      <c r="A914" s="313" t="s">
        <v>299</v>
      </c>
      <c r="B914" s="312"/>
      <c r="C914" s="312"/>
      <c r="D914" s="312"/>
      <c r="E914" s="312"/>
      <c r="F914" s="312"/>
      <c r="G914" s="312"/>
      <c r="H914" s="311"/>
      <c r="I914" s="608" t="s">
        <v>298</v>
      </c>
      <c r="J914" s="609"/>
      <c r="K914" s="636">
        <v>7.0000000000000007E-2</v>
      </c>
      <c r="L914" s="637"/>
      <c r="M914" s="291">
        <f>K914*12*I873</f>
        <v>1313.7600000000002</v>
      </c>
    </row>
    <row r="915" spans="1:13" ht="15.75" thickBot="1">
      <c r="A915" s="313" t="s">
        <v>305</v>
      </c>
      <c r="B915" s="312"/>
      <c r="C915" s="312"/>
      <c r="D915" s="312"/>
      <c r="E915" s="312"/>
      <c r="F915" s="312"/>
      <c r="G915" s="312"/>
      <c r="H915" s="311"/>
      <c r="I915" s="614" t="s">
        <v>88</v>
      </c>
      <c r="J915" s="615"/>
      <c r="K915" s="638">
        <v>0.12</v>
      </c>
      <c r="L915" s="639"/>
      <c r="M915" s="326">
        <f>K915*12*I873</f>
        <v>2252.16</v>
      </c>
    </row>
    <row r="916" spans="1:13" ht="15.75" thickBot="1">
      <c r="A916" s="654" t="s">
        <v>304</v>
      </c>
      <c r="B916" s="655"/>
      <c r="C916" s="655"/>
      <c r="D916" s="655"/>
      <c r="E916" s="655"/>
      <c r="F916" s="655"/>
      <c r="G916" s="655"/>
      <c r="H916" s="656"/>
      <c r="I916" s="325"/>
      <c r="J916" s="324"/>
      <c r="K916" s="649">
        <f>K917+K918+K919</f>
        <v>1.27</v>
      </c>
      <c r="L916" s="643"/>
      <c r="M916" s="303">
        <f>K916*12*I873</f>
        <v>23835.360000000001</v>
      </c>
    </row>
    <row r="917" spans="1:13">
      <c r="A917" s="323" t="s">
        <v>303</v>
      </c>
      <c r="B917" s="322"/>
      <c r="C917" s="322"/>
      <c r="D917" s="322"/>
      <c r="E917" s="322"/>
      <c r="F917" s="322"/>
      <c r="G917" s="322"/>
      <c r="H917" s="321"/>
      <c r="I917" s="612" t="s">
        <v>302</v>
      </c>
      <c r="J917" s="613"/>
      <c r="K917" s="644">
        <v>0.61</v>
      </c>
      <c r="L917" s="645"/>
      <c r="M917" s="291">
        <f>K917*12*I873</f>
        <v>11448.48</v>
      </c>
    </row>
    <row r="918" spans="1:13">
      <c r="A918" s="320" t="s">
        <v>301</v>
      </c>
      <c r="B918" s="319"/>
      <c r="C918" s="319"/>
      <c r="D918" s="319"/>
      <c r="E918" s="319"/>
      <c r="F918" s="319"/>
      <c r="G918" s="319"/>
      <c r="H918" s="318"/>
      <c r="I918" s="317" t="s">
        <v>300</v>
      </c>
      <c r="J918" s="316"/>
      <c r="K918" s="636">
        <v>0.53</v>
      </c>
      <c r="L918" s="637"/>
      <c r="M918" s="291">
        <f>K918*12*I873</f>
        <v>9947.0400000000009</v>
      </c>
    </row>
    <row r="919" spans="1:13" ht="15.75" thickBot="1">
      <c r="A919" s="313" t="s">
        <v>299</v>
      </c>
      <c r="B919" s="312"/>
      <c r="C919" s="312"/>
      <c r="D919" s="312"/>
      <c r="E919" s="312"/>
      <c r="F919" s="312"/>
      <c r="G919" s="312"/>
      <c r="H919" s="311"/>
      <c r="I919" s="614" t="s">
        <v>298</v>
      </c>
      <c r="J919" s="615"/>
      <c r="K919" s="638">
        <v>0.13</v>
      </c>
      <c r="L919" s="639"/>
      <c r="M919" s="291">
        <f>K919*12*I873</f>
        <v>2439.84</v>
      </c>
    </row>
    <row r="920" spans="1:13" ht="15.75" thickBot="1">
      <c r="A920" s="309" t="s">
        <v>297</v>
      </c>
      <c r="B920" s="308"/>
      <c r="C920" s="308"/>
      <c r="D920" s="308"/>
      <c r="E920" s="308"/>
      <c r="F920" s="308"/>
      <c r="G920" s="308"/>
      <c r="H920" s="307"/>
      <c r="I920" s="619" t="s">
        <v>296</v>
      </c>
      <c r="J920" s="620"/>
      <c r="K920" s="640">
        <v>14.91</v>
      </c>
      <c r="L920" s="641"/>
      <c r="M920" s="303">
        <f>K920*12*I873</f>
        <v>279830.88</v>
      </c>
    </row>
    <row r="921" spans="1:13" ht="15.75" thickBot="1">
      <c r="A921" s="603" t="s">
        <v>295</v>
      </c>
      <c r="B921" s="604"/>
      <c r="C921" s="604"/>
      <c r="D921" s="604"/>
      <c r="E921" s="604"/>
      <c r="F921" s="604"/>
      <c r="G921" s="604"/>
      <c r="H921" s="605"/>
      <c r="I921" s="305"/>
      <c r="J921" s="304"/>
      <c r="K921" s="642">
        <v>1.65</v>
      </c>
      <c r="L921" s="643"/>
      <c r="M921" s="303">
        <f>K921*12*I873</f>
        <v>30967.199999999997</v>
      </c>
    </row>
    <row r="922" spans="1:13">
      <c r="A922" s="301" t="s">
        <v>294</v>
      </c>
      <c r="B922" s="300"/>
      <c r="C922" s="300"/>
      <c r="D922" s="300"/>
      <c r="E922" s="300"/>
      <c r="F922" s="300"/>
      <c r="G922" s="300"/>
      <c r="H922" s="298"/>
      <c r="I922" s="621" t="s">
        <v>293</v>
      </c>
      <c r="J922" s="622"/>
      <c r="K922" s="297"/>
      <c r="L922" s="412"/>
      <c r="M922" s="291"/>
    </row>
    <row r="923" spans="1:13">
      <c r="A923" s="301" t="s">
        <v>292</v>
      </c>
      <c r="B923" s="300"/>
      <c r="C923" s="300"/>
      <c r="D923" s="300"/>
      <c r="E923" s="300"/>
      <c r="F923" s="300"/>
      <c r="G923" s="300"/>
      <c r="H923" s="298"/>
      <c r="I923" s="295"/>
      <c r="J923" s="294"/>
      <c r="K923" s="297"/>
      <c r="L923" s="412"/>
      <c r="M923" s="291"/>
    </row>
    <row r="924" spans="1:13" ht="15.75" thickBot="1">
      <c r="A924" s="301" t="s">
        <v>291</v>
      </c>
      <c r="B924" s="300"/>
      <c r="C924" s="300"/>
      <c r="D924" s="300"/>
      <c r="E924" s="300"/>
      <c r="F924" s="300"/>
      <c r="G924" s="300"/>
      <c r="H924" s="298"/>
      <c r="I924" s="310"/>
      <c r="J924" s="294"/>
      <c r="K924" s="297"/>
      <c r="L924" s="412"/>
      <c r="M924" s="291"/>
    </row>
    <row r="925" spans="1:13" ht="15.75" thickBot="1">
      <c r="A925" s="309" t="s">
        <v>290</v>
      </c>
      <c r="B925" s="308"/>
      <c r="C925" s="308"/>
      <c r="D925" s="308"/>
      <c r="E925" s="308"/>
      <c r="F925" s="308"/>
      <c r="G925" s="308"/>
      <c r="H925" s="307"/>
      <c r="I925" s="305"/>
      <c r="J925" s="304"/>
      <c r="K925" s="642">
        <v>7.0000000000000007E-2</v>
      </c>
      <c r="L925" s="643"/>
      <c r="M925" s="303">
        <f>K925*12*I873</f>
        <v>1313.7600000000002</v>
      </c>
    </row>
    <row r="926" spans="1:13">
      <c r="A926" s="301" t="s">
        <v>289</v>
      </c>
      <c r="B926" s="300"/>
      <c r="C926" s="300"/>
      <c r="D926" s="300"/>
      <c r="E926" s="300"/>
      <c r="F926" s="300"/>
      <c r="G926" s="300"/>
      <c r="H926" s="298"/>
      <c r="I926" s="621" t="s">
        <v>19</v>
      </c>
      <c r="J926" s="622"/>
      <c r="K926" s="411"/>
      <c r="L926" s="412"/>
      <c r="M926" s="291"/>
    </row>
    <row r="927" spans="1:13" ht="15.75" thickBot="1">
      <c r="A927" s="301" t="s">
        <v>288</v>
      </c>
      <c r="B927" s="300"/>
      <c r="C927" s="300"/>
      <c r="D927" s="300"/>
      <c r="E927" s="300"/>
      <c r="F927" s="300"/>
      <c r="G927" s="300"/>
      <c r="H927" s="298"/>
      <c r="I927" s="295"/>
      <c r="J927" s="294"/>
      <c r="K927" s="411"/>
      <c r="L927" s="412"/>
      <c r="M927" s="291"/>
    </row>
    <row r="928" spans="1:13" ht="15.75" thickBot="1">
      <c r="A928" s="603" t="s">
        <v>287</v>
      </c>
      <c r="B928" s="604"/>
      <c r="C928" s="604"/>
      <c r="D928" s="604"/>
      <c r="E928" s="604"/>
      <c r="F928" s="604"/>
      <c r="G928" s="604"/>
      <c r="H928" s="605"/>
      <c r="I928" s="305"/>
      <c r="J928" s="304"/>
      <c r="K928" s="642">
        <v>6.19</v>
      </c>
      <c r="L928" s="643"/>
      <c r="M928" s="303">
        <f>K928*12*I873</f>
        <v>116173.92</v>
      </c>
    </row>
    <row r="929" spans="1:13">
      <c r="A929" s="301" t="s">
        <v>286</v>
      </c>
      <c r="B929" s="299"/>
      <c r="C929" s="299"/>
      <c r="D929" s="299"/>
      <c r="E929" s="299"/>
      <c r="F929" s="300"/>
      <c r="G929" s="299"/>
      <c r="H929" s="298"/>
      <c r="I929" s="598" t="s">
        <v>285</v>
      </c>
      <c r="J929" s="599"/>
      <c r="K929" s="297"/>
      <c r="L929" s="412"/>
      <c r="M929" s="291"/>
    </row>
    <row r="930" spans="1:13">
      <c r="A930" s="301" t="s">
        <v>284</v>
      </c>
      <c r="B930" s="299"/>
      <c r="C930" s="299"/>
      <c r="D930" s="299"/>
      <c r="E930" s="299"/>
      <c r="F930" s="300"/>
      <c r="G930" s="299"/>
      <c r="H930" s="298"/>
      <c r="I930" s="598" t="s">
        <v>283</v>
      </c>
      <c r="J930" s="599"/>
      <c r="K930" s="297"/>
      <c r="L930" s="412"/>
      <c r="M930" s="291"/>
    </row>
    <row r="931" spans="1:13">
      <c r="A931" s="301" t="s">
        <v>282</v>
      </c>
      <c r="B931" s="299"/>
      <c r="C931" s="299"/>
      <c r="D931" s="299"/>
      <c r="E931" s="299"/>
      <c r="F931" s="300"/>
      <c r="G931" s="299"/>
      <c r="H931" s="298"/>
      <c r="I931" s="598" t="s">
        <v>281</v>
      </c>
      <c r="J931" s="599"/>
      <c r="K931" s="297"/>
      <c r="L931" s="412"/>
      <c r="M931" s="291"/>
    </row>
    <row r="932" spans="1:13">
      <c r="A932" s="301" t="s">
        <v>280</v>
      </c>
      <c r="B932" s="299"/>
      <c r="C932" s="299"/>
      <c r="D932" s="299"/>
      <c r="E932" s="299"/>
      <c r="F932" s="300"/>
      <c r="G932" s="299"/>
      <c r="H932" s="298"/>
      <c r="I932" s="598" t="s">
        <v>279</v>
      </c>
      <c r="J932" s="599"/>
      <c r="K932" s="297"/>
      <c r="L932" s="412"/>
      <c r="M932" s="291"/>
    </row>
    <row r="933" spans="1:13">
      <c r="A933" s="301" t="s">
        <v>278</v>
      </c>
      <c r="B933" s="299"/>
      <c r="C933" s="299"/>
      <c r="D933" s="299"/>
      <c r="E933" s="299"/>
      <c r="F933" s="300"/>
      <c r="G933" s="299"/>
      <c r="H933" s="298"/>
      <c r="I933" s="598" t="s">
        <v>277</v>
      </c>
      <c r="J933" s="599"/>
      <c r="K933" s="297"/>
      <c r="L933" s="412"/>
      <c r="M933" s="291"/>
    </row>
    <row r="934" spans="1:13">
      <c r="A934" s="301" t="s">
        <v>276</v>
      </c>
      <c r="B934" s="299"/>
      <c r="C934" s="299"/>
      <c r="D934" s="299"/>
      <c r="E934" s="299"/>
      <c r="F934" s="300"/>
      <c r="G934" s="299"/>
      <c r="H934" s="298"/>
      <c r="I934" s="295"/>
      <c r="J934" s="294"/>
      <c r="K934" s="297"/>
      <c r="L934" s="302"/>
      <c r="M934" s="291"/>
    </row>
    <row r="935" spans="1:13">
      <c r="A935" s="301" t="s">
        <v>275</v>
      </c>
      <c r="B935" s="299"/>
      <c r="C935" s="299"/>
      <c r="D935" s="299"/>
      <c r="E935" s="299"/>
      <c r="F935" s="300"/>
      <c r="G935" s="299"/>
      <c r="H935" s="298"/>
      <c r="I935" s="295"/>
      <c r="J935" s="294"/>
      <c r="K935" s="297"/>
      <c r="L935" s="412"/>
      <c r="M935" s="291"/>
    </row>
    <row r="936" spans="1:13">
      <c r="A936" s="301" t="s">
        <v>274</v>
      </c>
      <c r="B936" s="299"/>
      <c r="C936" s="299"/>
      <c r="D936" s="299"/>
      <c r="E936" s="299"/>
      <c r="F936" s="300"/>
      <c r="G936" s="299"/>
      <c r="H936" s="298"/>
      <c r="I936" s="295"/>
      <c r="J936" s="294"/>
      <c r="K936" s="297"/>
      <c r="L936" s="412"/>
      <c r="M936" s="291"/>
    </row>
    <row r="937" spans="1:13">
      <c r="A937" s="301" t="s">
        <v>273</v>
      </c>
      <c r="B937" s="299"/>
      <c r="C937" s="299"/>
      <c r="D937" s="299"/>
      <c r="E937" s="299"/>
      <c r="F937" s="300"/>
      <c r="G937" s="299"/>
      <c r="H937" s="298"/>
      <c r="I937" s="295"/>
      <c r="J937" s="294"/>
      <c r="K937" s="297"/>
      <c r="L937" s="412"/>
      <c r="M937" s="291"/>
    </row>
    <row r="938" spans="1:13">
      <c r="A938" s="301" t="s">
        <v>272</v>
      </c>
      <c r="B938" s="299"/>
      <c r="C938" s="299"/>
      <c r="D938" s="299"/>
      <c r="E938" s="299"/>
      <c r="F938" s="300"/>
      <c r="G938" s="299"/>
      <c r="H938" s="298"/>
      <c r="I938" s="295"/>
      <c r="J938" s="294"/>
      <c r="K938" s="297"/>
      <c r="L938" s="412"/>
      <c r="M938" s="291"/>
    </row>
    <row r="939" spans="1:13" ht="15.75" thickBot="1">
      <c r="A939" s="616" t="s">
        <v>271</v>
      </c>
      <c r="B939" s="617"/>
      <c r="C939" s="617"/>
      <c r="D939" s="617"/>
      <c r="E939" s="617"/>
      <c r="F939" s="617"/>
      <c r="G939" s="617"/>
      <c r="H939" s="618"/>
      <c r="I939" s="295"/>
      <c r="J939" s="294"/>
      <c r="K939" s="293"/>
      <c r="L939" s="292"/>
      <c r="M939" s="291"/>
    </row>
    <row r="940" spans="1:13">
      <c r="A940" s="290" t="s">
        <v>270</v>
      </c>
      <c r="B940" s="289"/>
      <c r="C940" s="289"/>
      <c r="D940" s="289"/>
      <c r="E940" s="289"/>
      <c r="F940" s="289"/>
      <c r="G940" s="289"/>
      <c r="H940" s="289"/>
      <c r="I940" s="621" t="s">
        <v>55</v>
      </c>
      <c r="J940" s="622"/>
      <c r="K940" s="288"/>
      <c r="L940" s="287"/>
      <c r="M940" s="286"/>
    </row>
    <row r="941" spans="1:13" ht="15.75" thickBot="1">
      <c r="A941" s="285" t="s">
        <v>269</v>
      </c>
      <c r="B941" s="284"/>
      <c r="C941" s="284"/>
      <c r="D941" s="284"/>
      <c r="E941" s="284"/>
      <c r="F941" s="284"/>
      <c r="G941" s="284"/>
      <c r="H941" s="284"/>
      <c r="I941" s="283"/>
      <c r="J941" s="282"/>
      <c r="K941" s="281"/>
      <c r="L941" s="280"/>
      <c r="M941" s="279"/>
    </row>
    <row r="942" spans="1:13" ht="15.75" thickBot="1">
      <c r="A942" s="603" t="s">
        <v>355</v>
      </c>
      <c r="B942" s="604"/>
      <c r="C942" s="604"/>
      <c r="D942" s="604"/>
      <c r="E942" s="604"/>
      <c r="F942" s="604"/>
      <c r="G942" s="604"/>
      <c r="H942" s="657"/>
      <c r="I942" s="658" t="s">
        <v>32</v>
      </c>
      <c r="J942" s="659"/>
      <c r="K942" s="660">
        <v>1.52</v>
      </c>
      <c r="L942" s="661"/>
      <c r="M942" s="276">
        <f>K942*12*I873</f>
        <v>28527.360000000004</v>
      </c>
    </row>
    <row r="943" spans="1:13" ht="15.75" thickBot="1">
      <c r="A943" s="409" t="s">
        <v>354</v>
      </c>
      <c r="B943" s="410"/>
      <c r="C943" s="410"/>
      <c r="D943" s="410"/>
      <c r="E943" s="410"/>
      <c r="F943" s="410"/>
      <c r="G943" s="410"/>
      <c r="H943" s="410"/>
      <c r="I943" s="413"/>
      <c r="J943" s="383"/>
      <c r="K943" s="662"/>
      <c r="L943" s="663"/>
      <c r="M943" s="276"/>
    </row>
    <row r="944" spans="1:13" ht="15.75" thickBot="1">
      <c r="A944" s="652" t="s">
        <v>268</v>
      </c>
      <c r="B944" s="653"/>
      <c r="C944" s="653"/>
      <c r="D944" s="653"/>
      <c r="E944" s="653"/>
      <c r="F944" s="653"/>
      <c r="G944" s="653"/>
      <c r="H944" s="653"/>
      <c r="I944" s="278"/>
      <c r="J944" s="277"/>
      <c r="K944" s="610">
        <f>K874+K884+K899+K928+K942+K943</f>
        <v>45.919999999999995</v>
      </c>
      <c r="L944" s="611"/>
      <c r="M944" s="276">
        <f>M874+M884+M899+M928+M942+M943</f>
        <v>861826.56000000006</v>
      </c>
    </row>
    <row r="946" spans="1:13" ht="15.75">
      <c r="A946" s="601" t="s">
        <v>0</v>
      </c>
      <c r="B946" s="601"/>
      <c r="C946" s="601"/>
      <c r="D946" s="601"/>
      <c r="E946" s="601"/>
      <c r="F946" s="601"/>
      <c r="G946" s="601"/>
      <c r="H946" s="601"/>
      <c r="I946" s="601"/>
      <c r="J946" s="601"/>
      <c r="K946" s="601"/>
      <c r="L946" s="601"/>
      <c r="M946" s="327"/>
    </row>
    <row r="947" spans="1:13" ht="15.75">
      <c r="A947" s="600" t="s">
        <v>353</v>
      </c>
      <c r="B947" s="600"/>
      <c r="C947" s="600"/>
      <c r="D947" s="600"/>
      <c r="E947" s="600"/>
      <c r="F947" s="600"/>
      <c r="G947" s="600"/>
      <c r="H947" s="600"/>
      <c r="I947" s="600"/>
      <c r="J947" s="600"/>
      <c r="K947" s="600"/>
      <c r="L947" s="600"/>
      <c r="M947" s="327"/>
    </row>
    <row r="948" spans="1:13" ht="15.75">
      <c r="A948" s="370"/>
      <c r="B948" s="370"/>
      <c r="C948" s="370"/>
      <c r="D948" s="370"/>
      <c r="E948" s="370"/>
      <c r="F948" s="370" t="s">
        <v>407</v>
      </c>
      <c r="G948" s="370"/>
      <c r="H948" s="370"/>
      <c r="I948" s="370"/>
      <c r="J948" s="370"/>
      <c r="K948" s="370"/>
      <c r="L948" s="370"/>
      <c r="M948" s="327"/>
    </row>
    <row r="949" spans="1:13">
      <c r="A949" s="329"/>
      <c r="B949" s="328"/>
      <c r="C949" s="602" t="s">
        <v>351</v>
      </c>
      <c r="D949" s="602"/>
      <c r="E949" s="602"/>
      <c r="F949" s="328"/>
      <c r="G949" s="328"/>
      <c r="H949" s="368"/>
      <c r="I949" s="590" t="s">
        <v>3</v>
      </c>
      <c r="J949" s="591"/>
      <c r="K949" s="592" t="s">
        <v>4</v>
      </c>
      <c r="L949" s="593"/>
      <c r="M949" s="382"/>
    </row>
    <row r="950" spans="1:13">
      <c r="A950" s="381"/>
      <c r="B950" s="355"/>
      <c r="C950" s="355"/>
      <c r="D950" s="355"/>
      <c r="E950" s="355"/>
      <c r="F950" s="355"/>
      <c r="G950" s="355"/>
      <c r="H950" s="356"/>
      <c r="I950" s="295"/>
      <c r="J950" s="294"/>
      <c r="K950" s="594" t="s">
        <v>5</v>
      </c>
      <c r="L950" s="595"/>
      <c r="M950" s="380" t="s">
        <v>6</v>
      </c>
    </row>
    <row r="951" spans="1:13">
      <c r="A951" s="381"/>
      <c r="B951" s="355"/>
      <c r="C951" s="355"/>
      <c r="D951" s="355"/>
      <c r="E951" s="355"/>
      <c r="F951" s="355"/>
      <c r="G951" s="355"/>
      <c r="H951" s="356"/>
      <c r="I951" s="598" t="s">
        <v>7</v>
      </c>
      <c r="J951" s="599"/>
      <c r="K951" s="623" t="s">
        <v>8</v>
      </c>
      <c r="L951" s="624"/>
      <c r="M951" s="380" t="s">
        <v>9</v>
      </c>
    </row>
    <row r="952" spans="1:13" ht="16.5" thickBot="1">
      <c r="A952" s="379"/>
      <c r="B952" s="351"/>
      <c r="C952" s="351"/>
      <c r="D952" s="351"/>
      <c r="E952" s="351"/>
      <c r="F952" s="351"/>
      <c r="G952" s="351"/>
      <c r="H952" s="350"/>
      <c r="I952" s="631">
        <v>363.2</v>
      </c>
      <c r="J952" s="632"/>
      <c r="K952" s="633"/>
      <c r="L952" s="634"/>
      <c r="M952" s="378"/>
    </row>
    <row r="953" spans="1:13">
      <c r="A953" s="367" t="s">
        <v>350</v>
      </c>
      <c r="B953" s="344"/>
      <c r="C953" s="344"/>
      <c r="D953" s="344"/>
      <c r="E953" s="344"/>
      <c r="F953" s="344"/>
      <c r="G953" s="344"/>
      <c r="H953" s="377"/>
      <c r="I953" s="341"/>
      <c r="J953" s="340"/>
      <c r="K953" s="635">
        <f>K956+K959</f>
        <v>6.4499999999999993</v>
      </c>
      <c r="L953" s="628"/>
      <c r="M953" s="286">
        <f>K953*12*I952</f>
        <v>28111.679999999997</v>
      </c>
    </row>
    <row r="954" spans="1:13">
      <c r="A954" s="376" t="s">
        <v>349</v>
      </c>
      <c r="B954" s="375"/>
      <c r="C954" s="375"/>
      <c r="D954" s="375"/>
      <c r="E954" s="375"/>
      <c r="F954" s="375"/>
      <c r="G954" s="375"/>
      <c r="H954" s="374"/>
      <c r="I954" s="295"/>
      <c r="J954" s="294"/>
      <c r="K954" s="293"/>
      <c r="L954" s="292"/>
      <c r="M954" s="373"/>
    </row>
    <row r="955" spans="1:13" ht="15.75" thickBot="1">
      <c r="A955" s="363" t="s">
        <v>348</v>
      </c>
      <c r="B955" s="372"/>
      <c r="C955" s="372"/>
      <c r="D955" s="372"/>
      <c r="E955" s="372"/>
      <c r="F955" s="372"/>
      <c r="G955" s="372"/>
      <c r="H955" s="371"/>
      <c r="I955" s="336"/>
      <c r="J955" s="282"/>
      <c r="K955" s="281"/>
      <c r="L955" s="280"/>
      <c r="M955" s="279"/>
    </row>
    <row r="956" spans="1:13">
      <c r="A956" s="323" t="s">
        <v>347</v>
      </c>
      <c r="B956" s="331"/>
      <c r="C956" s="331"/>
      <c r="D956" s="331"/>
      <c r="E956" s="331"/>
      <c r="F956" s="331"/>
      <c r="G956" s="331"/>
      <c r="H956" s="357"/>
      <c r="I956" s="596" t="s">
        <v>19</v>
      </c>
      <c r="J956" s="597"/>
      <c r="K956" s="629">
        <v>3.86</v>
      </c>
      <c r="L956" s="630"/>
      <c r="M956" s="291">
        <f>K956*12*I952</f>
        <v>16823.423999999999</v>
      </c>
    </row>
    <row r="957" spans="1:13">
      <c r="A957" s="301" t="s">
        <v>338</v>
      </c>
      <c r="B957" s="355"/>
      <c r="C957" s="355"/>
      <c r="D957" s="355"/>
      <c r="E957" s="355"/>
      <c r="F957" s="355"/>
      <c r="G957" s="355"/>
      <c r="H957" s="356"/>
      <c r="I957" s="598" t="s">
        <v>328</v>
      </c>
      <c r="J957" s="599"/>
      <c r="K957" s="327"/>
      <c r="L957" s="292"/>
      <c r="M957" s="291"/>
    </row>
    <row r="958" spans="1:13">
      <c r="A958" s="323" t="s">
        <v>337</v>
      </c>
      <c r="B958" s="331"/>
      <c r="C958" s="331"/>
      <c r="D958" s="331"/>
      <c r="E958" s="331"/>
      <c r="F958" s="331"/>
      <c r="G958" s="331"/>
      <c r="H958" s="357"/>
      <c r="I958" s="596"/>
      <c r="J958" s="597"/>
      <c r="K958" s="327"/>
      <c r="L958" s="292"/>
      <c r="M958" s="291"/>
    </row>
    <row r="959" spans="1:13">
      <c r="A959" s="323" t="s">
        <v>346</v>
      </c>
      <c r="B959" s="331"/>
      <c r="C959" s="331"/>
      <c r="D959" s="331"/>
      <c r="E959" s="331"/>
      <c r="F959" s="331"/>
      <c r="G959" s="331"/>
      <c r="H959" s="357"/>
      <c r="I959" s="608" t="s">
        <v>35</v>
      </c>
      <c r="J959" s="609"/>
      <c r="K959" s="625">
        <v>2.59</v>
      </c>
      <c r="L959" s="626"/>
      <c r="M959" s="291">
        <f>K959*12*I952</f>
        <v>11288.255999999999</v>
      </c>
    </row>
    <row r="960" spans="1:13" ht="15.75">
      <c r="A960" s="320" t="s">
        <v>345</v>
      </c>
      <c r="B960" s="354"/>
      <c r="C960" s="354"/>
      <c r="D960" s="354"/>
      <c r="E960" s="354"/>
      <c r="F960" s="354"/>
      <c r="G960" s="354"/>
      <c r="H960" s="353"/>
      <c r="I960" s="598" t="s">
        <v>328</v>
      </c>
      <c r="J960" s="599"/>
      <c r="K960" s="370"/>
      <c r="L960" s="369"/>
      <c r="M960" s="291"/>
    </row>
    <row r="961" spans="1:13">
      <c r="A961" s="313" t="s">
        <v>344</v>
      </c>
      <c r="B961" s="328"/>
      <c r="C961" s="328"/>
      <c r="D961" s="328"/>
      <c r="E961" s="328"/>
      <c r="F961" s="328"/>
      <c r="G961" s="328"/>
      <c r="H961" s="368"/>
      <c r="I961" s="598"/>
      <c r="J961" s="599"/>
      <c r="K961" s="352"/>
      <c r="L961" s="292"/>
      <c r="M961" s="291"/>
    </row>
    <row r="962" spans="1:13" ht="15.75" thickBot="1">
      <c r="A962" s="323" t="s">
        <v>343</v>
      </c>
      <c r="B962" s="322"/>
      <c r="C962" s="322"/>
      <c r="D962" s="322"/>
      <c r="E962" s="322"/>
      <c r="F962" s="322"/>
      <c r="G962" s="322"/>
      <c r="H962" s="321"/>
      <c r="I962" s="334"/>
      <c r="J962" s="333"/>
      <c r="K962" s="636"/>
      <c r="L962" s="637"/>
      <c r="M962" s="291"/>
    </row>
    <row r="963" spans="1:13">
      <c r="A963" s="367" t="s">
        <v>342</v>
      </c>
      <c r="B963" s="366"/>
      <c r="C963" s="366"/>
      <c r="D963" s="366"/>
      <c r="E963" s="366"/>
      <c r="F963" s="366"/>
      <c r="G963" s="366"/>
      <c r="H963" s="365"/>
      <c r="I963" s="341"/>
      <c r="J963" s="364"/>
      <c r="K963" s="627">
        <f>K965+K970+K973</f>
        <v>5.28</v>
      </c>
      <c r="L963" s="628"/>
      <c r="M963" s="286">
        <f>K963*12*I952</f>
        <v>23012.351999999999</v>
      </c>
    </row>
    <row r="964" spans="1:13" ht="15.75" thickBot="1">
      <c r="A964" s="363" t="s">
        <v>341</v>
      </c>
      <c r="B964" s="362"/>
      <c r="C964" s="362"/>
      <c r="D964" s="362"/>
      <c r="E964" s="362"/>
      <c r="F964" s="362"/>
      <c r="G964" s="362"/>
      <c r="H964" s="361"/>
      <c r="I964" s="336"/>
      <c r="J964" s="360"/>
      <c r="K964" s="281"/>
      <c r="L964" s="280"/>
      <c r="M964" s="279"/>
    </row>
    <row r="965" spans="1:13">
      <c r="A965" s="301" t="s">
        <v>340</v>
      </c>
      <c r="B965" s="300"/>
      <c r="C965" s="300"/>
      <c r="D965" s="300"/>
      <c r="E965" s="300"/>
      <c r="F965" s="300"/>
      <c r="G965" s="300"/>
      <c r="H965" s="298"/>
      <c r="I965" s="598" t="s">
        <v>19</v>
      </c>
      <c r="J965" s="599"/>
      <c r="K965" s="629">
        <v>2.64</v>
      </c>
      <c r="L965" s="630"/>
      <c r="M965" s="291">
        <f>K965*12*I952</f>
        <v>11506.175999999999</v>
      </c>
    </row>
    <row r="966" spans="1:13">
      <c r="A966" s="323" t="s">
        <v>339</v>
      </c>
      <c r="B966" s="322"/>
      <c r="C966" s="322"/>
      <c r="D966" s="322"/>
      <c r="E966" s="322"/>
      <c r="F966" s="322"/>
      <c r="G966" s="322"/>
      <c r="H966" s="321"/>
      <c r="I966" s="407"/>
      <c r="J966" s="408"/>
      <c r="K966" s="327"/>
      <c r="L966" s="292"/>
      <c r="M966" s="291"/>
    </row>
    <row r="967" spans="1:13">
      <c r="A967" s="301" t="s">
        <v>338</v>
      </c>
      <c r="B967" s="355"/>
      <c r="C967" s="355"/>
      <c r="D967" s="355"/>
      <c r="E967" s="355"/>
      <c r="F967" s="355"/>
      <c r="G967" s="355"/>
      <c r="H967" s="356"/>
      <c r="I967" s="598" t="s">
        <v>328</v>
      </c>
      <c r="J967" s="599"/>
      <c r="K967" s="327"/>
      <c r="L967" s="292"/>
      <c r="M967" s="291"/>
    </row>
    <row r="968" spans="1:13">
      <c r="A968" s="323" t="s">
        <v>337</v>
      </c>
      <c r="B968" s="331"/>
      <c r="C968" s="331"/>
      <c r="D968" s="331"/>
      <c r="E968" s="331"/>
      <c r="F968" s="331"/>
      <c r="G968" s="331"/>
      <c r="H968" s="357"/>
      <c r="I968" s="596"/>
      <c r="J968" s="597"/>
      <c r="K968" s="327"/>
      <c r="L968" s="292"/>
      <c r="M968" s="291"/>
    </row>
    <row r="969" spans="1:13">
      <c r="A969" s="320" t="s">
        <v>336</v>
      </c>
      <c r="B969" s="354"/>
      <c r="C969" s="353"/>
      <c r="D969" s="355"/>
      <c r="E969" s="355"/>
      <c r="F969" s="355"/>
      <c r="G969" s="355"/>
      <c r="H969" s="356"/>
      <c r="I969" s="598" t="s">
        <v>328</v>
      </c>
      <c r="J969" s="599"/>
      <c r="K969" s="327"/>
      <c r="L969" s="292"/>
      <c r="M969" s="291"/>
    </row>
    <row r="970" spans="1:13">
      <c r="A970" s="301" t="s">
        <v>335</v>
      </c>
      <c r="B970" s="355"/>
      <c r="C970" s="355"/>
      <c r="D970" s="354"/>
      <c r="E970" s="354"/>
      <c r="F970" s="354"/>
      <c r="G970" s="354"/>
      <c r="H970" s="353"/>
      <c r="I970" s="608" t="s">
        <v>35</v>
      </c>
      <c r="J970" s="609"/>
      <c r="K970" s="625">
        <v>1.17</v>
      </c>
      <c r="L970" s="626"/>
      <c r="M970" s="291">
        <f>K970*12*I952</f>
        <v>5099.3279999999995</v>
      </c>
    </row>
    <row r="971" spans="1:13">
      <c r="A971" s="313" t="s">
        <v>334</v>
      </c>
      <c r="B971" s="312"/>
      <c r="C971" s="312"/>
      <c r="D971" s="312"/>
      <c r="E971" s="312"/>
      <c r="F971" s="312"/>
      <c r="G971" s="312"/>
      <c r="H971" s="311"/>
      <c r="I971" s="590" t="s">
        <v>333</v>
      </c>
      <c r="J971" s="591"/>
      <c r="K971" s="327"/>
      <c r="L971" s="292"/>
      <c r="M971" s="291"/>
    </row>
    <row r="972" spans="1:13">
      <c r="A972" s="323"/>
      <c r="B972" s="322"/>
      <c r="C972" s="322"/>
      <c r="D972" s="322"/>
      <c r="E972" s="322"/>
      <c r="F972" s="322"/>
      <c r="G972" s="322"/>
      <c r="H972" s="321"/>
      <c r="I972" s="334" t="s">
        <v>332</v>
      </c>
      <c r="J972" s="333"/>
      <c r="K972" s="352"/>
      <c r="L972" s="292"/>
      <c r="M972" s="291"/>
    </row>
    <row r="973" spans="1:13">
      <c r="A973" s="313" t="s">
        <v>331</v>
      </c>
      <c r="B973" s="312"/>
      <c r="C973" s="312"/>
      <c r="D973" s="312"/>
      <c r="E973" s="312"/>
      <c r="F973" s="312"/>
      <c r="G973" s="312"/>
      <c r="H973" s="311"/>
      <c r="I973" s="590" t="s">
        <v>35</v>
      </c>
      <c r="J973" s="591"/>
      <c r="K973" s="625">
        <v>1.47</v>
      </c>
      <c r="L973" s="626"/>
      <c r="M973" s="291">
        <f>K973*12*I952</f>
        <v>6406.848</v>
      </c>
    </row>
    <row r="974" spans="1:13">
      <c r="A974" s="323" t="s">
        <v>330</v>
      </c>
      <c r="B974" s="322"/>
      <c r="C974" s="322"/>
      <c r="D974" s="322"/>
      <c r="E974" s="322"/>
      <c r="F974" s="322"/>
      <c r="G974" s="322"/>
      <c r="H974" s="321"/>
      <c r="I974" s="334"/>
      <c r="J974" s="333"/>
      <c r="K974" s="327"/>
      <c r="L974" s="292"/>
      <c r="M974" s="291"/>
    </row>
    <row r="975" spans="1:13">
      <c r="A975" s="313" t="s">
        <v>329</v>
      </c>
      <c r="B975" s="312"/>
      <c r="C975" s="312"/>
      <c r="D975" s="312"/>
      <c r="E975" s="312"/>
      <c r="F975" s="312"/>
      <c r="G975" s="312"/>
      <c r="H975" s="311"/>
      <c r="I975" s="598" t="s">
        <v>328</v>
      </c>
      <c r="J975" s="599"/>
      <c r="K975" s="327"/>
      <c r="L975" s="292"/>
      <c r="M975" s="291"/>
    </row>
    <row r="976" spans="1:13">
      <c r="A976" s="313" t="s">
        <v>327</v>
      </c>
      <c r="B976" s="312"/>
      <c r="C976" s="312"/>
      <c r="D976" s="312"/>
      <c r="E976" s="312"/>
      <c r="F976" s="312"/>
      <c r="G976" s="312"/>
      <c r="H976" s="311"/>
      <c r="I976" s="590" t="s">
        <v>326</v>
      </c>
      <c r="J976" s="591"/>
      <c r="K976" s="351"/>
      <c r="L976" s="350"/>
      <c r="M976" s="349"/>
    </row>
    <row r="977" spans="1:13" ht="15.75" thickBot="1">
      <c r="A977" s="323"/>
      <c r="B977" s="322"/>
      <c r="C977" s="322"/>
      <c r="D977" s="322"/>
      <c r="E977" s="322"/>
      <c r="F977" s="322"/>
      <c r="G977" s="322"/>
      <c r="H977" s="321"/>
      <c r="I977" s="606" t="s">
        <v>325</v>
      </c>
      <c r="J977" s="607"/>
      <c r="K977" s="348"/>
      <c r="L977" s="347"/>
      <c r="M977" s="346"/>
    </row>
    <row r="978" spans="1:13">
      <c r="A978" s="345" t="s">
        <v>324</v>
      </c>
      <c r="B978" s="344"/>
      <c r="C978" s="344"/>
      <c r="D978" s="344"/>
      <c r="E978" s="344"/>
      <c r="F978" s="344"/>
      <c r="G978" s="343"/>
      <c r="H978" s="342"/>
      <c r="I978" s="341"/>
      <c r="J978" s="340"/>
      <c r="K978" s="648">
        <f>K980+K987+K995+K999+K1000+K1004</f>
        <v>34.81</v>
      </c>
      <c r="L978" s="628"/>
      <c r="M978" s="286">
        <f>M980+M987+M995+M999+M1000+M1004</f>
        <v>151715.90399999998</v>
      </c>
    </row>
    <row r="979" spans="1:13" ht="15.75" thickBot="1">
      <c r="A979" s="339"/>
      <c r="B979" s="338"/>
      <c r="C979" s="338"/>
      <c r="D979" s="338"/>
      <c r="E979" s="338"/>
      <c r="F979" s="338"/>
      <c r="G979" s="338"/>
      <c r="H979" s="337"/>
      <c r="I979" s="336"/>
      <c r="J979" s="282"/>
      <c r="K979" s="281"/>
      <c r="L979" s="280"/>
      <c r="M979" s="279"/>
    </row>
    <row r="980" spans="1:13" ht="15.75" thickBot="1">
      <c r="A980" s="603" t="s">
        <v>323</v>
      </c>
      <c r="B980" s="604"/>
      <c r="C980" s="604"/>
      <c r="D980" s="604"/>
      <c r="E980" s="604"/>
      <c r="F980" s="604"/>
      <c r="G980" s="604"/>
      <c r="H980" s="605"/>
      <c r="I980" s="305"/>
      <c r="J980" s="304"/>
      <c r="K980" s="646">
        <f>K981+K982+K983+K985+K986</f>
        <v>4.5599999999999996</v>
      </c>
      <c r="L980" s="647"/>
      <c r="M980" s="303">
        <f>K980*12*I952</f>
        <v>19874.304</v>
      </c>
    </row>
    <row r="981" spans="1:13">
      <c r="A981" s="323" t="s">
        <v>322</v>
      </c>
      <c r="B981" s="322"/>
      <c r="C981" s="322"/>
      <c r="D981" s="322"/>
      <c r="E981" s="322"/>
      <c r="F981" s="322"/>
      <c r="G981" s="322"/>
      <c r="H981" s="321"/>
      <c r="I981" s="596" t="s">
        <v>321</v>
      </c>
      <c r="J981" s="597"/>
      <c r="K981" s="629">
        <v>1.23</v>
      </c>
      <c r="L981" s="630"/>
      <c r="M981" s="291">
        <f>K981*12*I952</f>
        <v>5360.8319999999994</v>
      </c>
    </row>
    <row r="982" spans="1:13">
      <c r="A982" s="320" t="s">
        <v>320</v>
      </c>
      <c r="B982" s="319"/>
      <c r="C982" s="319"/>
      <c r="D982" s="319"/>
      <c r="E982" s="319"/>
      <c r="F982" s="319"/>
      <c r="G982" s="319"/>
      <c r="H982" s="318"/>
      <c r="I982" s="608" t="s">
        <v>57</v>
      </c>
      <c r="J982" s="609"/>
      <c r="K982" s="625">
        <v>2.9</v>
      </c>
      <c r="L982" s="626"/>
      <c r="M982" s="291">
        <f>K982*12*I952</f>
        <v>12639.359999999999</v>
      </c>
    </row>
    <row r="983" spans="1:13">
      <c r="A983" s="313" t="s">
        <v>319</v>
      </c>
      <c r="B983" s="312"/>
      <c r="C983" s="312"/>
      <c r="D983" s="312"/>
      <c r="E983" s="312"/>
      <c r="F983" s="312"/>
      <c r="G983" s="312"/>
      <c r="H983" s="311"/>
      <c r="I983" s="590" t="s">
        <v>35</v>
      </c>
      <c r="J983" s="591"/>
      <c r="K983" s="625">
        <v>0.33</v>
      </c>
      <c r="L983" s="626"/>
      <c r="M983" s="291">
        <f>K983*12*I952</f>
        <v>1438.2719999999999</v>
      </c>
    </row>
    <row r="984" spans="1:13">
      <c r="A984" s="335" t="s">
        <v>318</v>
      </c>
      <c r="B984" s="331"/>
      <c r="C984" s="331"/>
      <c r="D984" s="331"/>
      <c r="E984" s="322"/>
      <c r="F984" s="322"/>
      <c r="G984" s="322"/>
      <c r="H984" s="321"/>
      <c r="I984" s="334"/>
      <c r="J984" s="333"/>
      <c r="K984" s="293"/>
      <c r="L984" s="292"/>
      <c r="M984" s="291"/>
    </row>
    <row r="985" spans="1:13">
      <c r="A985" s="320" t="s">
        <v>317</v>
      </c>
      <c r="B985" s="319"/>
      <c r="C985" s="319"/>
      <c r="D985" s="319"/>
      <c r="E985" s="319"/>
      <c r="F985" s="319"/>
      <c r="G985" s="319"/>
      <c r="H985" s="318"/>
      <c r="I985" s="608" t="s">
        <v>19</v>
      </c>
      <c r="J985" s="609"/>
      <c r="K985" s="625">
        <v>0.1</v>
      </c>
      <c r="L985" s="626"/>
      <c r="M985" s="291">
        <f>K985*12*I952</f>
        <v>435.84000000000003</v>
      </c>
    </row>
    <row r="986" spans="1:13" ht="15.75" thickBot="1">
      <c r="A986" s="313" t="s">
        <v>316</v>
      </c>
      <c r="B986" s="312"/>
      <c r="C986" s="312"/>
      <c r="D986" s="312"/>
      <c r="E986" s="312"/>
      <c r="F986" s="312"/>
      <c r="G986" s="312"/>
      <c r="H986" s="311"/>
      <c r="I986" s="614" t="s">
        <v>19</v>
      </c>
      <c r="J986" s="615"/>
      <c r="K986" s="650"/>
      <c r="L986" s="651"/>
      <c r="M986" s="291"/>
    </row>
    <row r="987" spans="1:13" ht="15.75" thickBot="1">
      <c r="A987" s="654" t="s">
        <v>315</v>
      </c>
      <c r="B987" s="655"/>
      <c r="C987" s="655"/>
      <c r="D987" s="655"/>
      <c r="E987" s="655"/>
      <c r="F987" s="655"/>
      <c r="G987" s="655"/>
      <c r="H987" s="656"/>
      <c r="I987" s="305"/>
      <c r="J987" s="304"/>
      <c r="K987" s="642">
        <f>K988+K989+K991+K992+K993+K994</f>
        <v>1.94</v>
      </c>
      <c r="L987" s="647"/>
      <c r="M987" s="303">
        <f>K987*12*I952</f>
        <v>8455.2960000000003</v>
      </c>
    </row>
    <row r="988" spans="1:13">
      <c r="A988" s="332" t="s">
        <v>314</v>
      </c>
      <c r="B988" s="331"/>
      <c r="C988" s="331"/>
      <c r="D988" s="331"/>
      <c r="E988" s="331"/>
      <c r="F988" s="322"/>
      <c r="G988" s="322"/>
      <c r="H988" s="321"/>
      <c r="I988" s="330"/>
      <c r="J988" s="294"/>
      <c r="K988" s="629">
        <v>0.11</v>
      </c>
      <c r="L988" s="630"/>
      <c r="M988" s="291">
        <f>K988*12*I952</f>
        <v>479.42400000000004</v>
      </c>
    </row>
    <row r="989" spans="1:13">
      <c r="A989" s="329" t="s">
        <v>313</v>
      </c>
      <c r="B989" s="328"/>
      <c r="C989" s="328"/>
      <c r="D989" s="328"/>
      <c r="E989" s="328"/>
      <c r="F989" s="312"/>
      <c r="G989" s="312"/>
      <c r="H989" s="311"/>
      <c r="I989" s="598" t="s">
        <v>312</v>
      </c>
      <c r="J989" s="599"/>
      <c r="K989" s="625">
        <v>0.93</v>
      </c>
      <c r="L989" s="626"/>
      <c r="M989" s="291">
        <f>K989*12*I952</f>
        <v>4053.3119999999999</v>
      </c>
    </row>
    <row r="990" spans="1:13">
      <c r="A990" s="323" t="s">
        <v>311</v>
      </c>
      <c r="B990" s="322"/>
      <c r="C990" s="322"/>
      <c r="D990" s="322"/>
      <c r="E990" s="322"/>
      <c r="F990" s="322"/>
      <c r="G990" s="322"/>
      <c r="H990" s="321"/>
      <c r="I990" s="596" t="s">
        <v>310</v>
      </c>
      <c r="J990" s="597"/>
      <c r="K990" s="327"/>
      <c r="L990" s="292"/>
      <c r="M990" s="291"/>
    </row>
    <row r="991" spans="1:13">
      <c r="A991" s="320" t="s">
        <v>309</v>
      </c>
      <c r="B991" s="319"/>
      <c r="C991" s="319"/>
      <c r="D991" s="319"/>
      <c r="E991" s="319"/>
      <c r="F991" s="319"/>
      <c r="G991" s="319"/>
      <c r="H991" s="318"/>
      <c r="I991" s="608" t="s">
        <v>308</v>
      </c>
      <c r="J991" s="609"/>
      <c r="K991" s="625">
        <v>0.56999999999999995</v>
      </c>
      <c r="L991" s="626"/>
      <c r="M991" s="291">
        <f>K991*12*I952</f>
        <v>2484.288</v>
      </c>
    </row>
    <row r="992" spans="1:13">
      <c r="A992" s="320" t="s">
        <v>307</v>
      </c>
      <c r="B992" s="319"/>
      <c r="C992" s="319"/>
      <c r="D992" s="319"/>
      <c r="E992" s="319"/>
      <c r="F992" s="319"/>
      <c r="G992" s="319"/>
      <c r="H992" s="318"/>
      <c r="I992" s="608" t="s">
        <v>306</v>
      </c>
      <c r="J992" s="609"/>
      <c r="K992" s="625">
        <v>0.14000000000000001</v>
      </c>
      <c r="L992" s="626"/>
      <c r="M992" s="291">
        <f>K992*12*I952</f>
        <v>610.17600000000004</v>
      </c>
    </row>
    <row r="993" spans="1:13">
      <c r="A993" s="313" t="s">
        <v>299</v>
      </c>
      <c r="B993" s="312"/>
      <c r="C993" s="312"/>
      <c r="D993" s="312"/>
      <c r="E993" s="312"/>
      <c r="F993" s="312"/>
      <c r="G993" s="312"/>
      <c r="H993" s="311"/>
      <c r="I993" s="608" t="s">
        <v>298</v>
      </c>
      <c r="J993" s="609"/>
      <c r="K993" s="636">
        <v>7.0000000000000007E-2</v>
      </c>
      <c r="L993" s="637"/>
      <c r="M993" s="291">
        <f>K993*12*I952</f>
        <v>305.08800000000002</v>
      </c>
    </row>
    <row r="994" spans="1:13" ht="15.75" thickBot="1">
      <c r="A994" s="313" t="s">
        <v>305</v>
      </c>
      <c r="B994" s="312"/>
      <c r="C994" s="312"/>
      <c r="D994" s="312"/>
      <c r="E994" s="312"/>
      <c r="F994" s="312"/>
      <c r="G994" s="312"/>
      <c r="H994" s="311"/>
      <c r="I994" s="614" t="s">
        <v>88</v>
      </c>
      <c r="J994" s="615"/>
      <c r="K994" s="638">
        <v>0.12</v>
      </c>
      <c r="L994" s="639"/>
      <c r="M994" s="326">
        <f>K994*12*I952</f>
        <v>523.00799999999992</v>
      </c>
    </row>
    <row r="995" spans="1:13" ht="15.75" thickBot="1">
      <c r="A995" s="654" t="s">
        <v>304</v>
      </c>
      <c r="B995" s="655"/>
      <c r="C995" s="655"/>
      <c r="D995" s="655"/>
      <c r="E995" s="655"/>
      <c r="F995" s="655"/>
      <c r="G995" s="655"/>
      <c r="H995" s="656"/>
      <c r="I995" s="325"/>
      <c r="J995" s="324"/>
      <c r="K995" s="649">
        <f>K996+K997+K998</f>
        <v>1.27</v>
      </c>
      <c r="L995" s="643"/>
      <c r="M995" s="303">
        <f>K995*12*I952</f>
        <v>5535.1679999999997</v>
      </c>
    </row>
    <row r="996" spans="1:13">
      <c r="A996" s="323" t="s">
        <v>303</v>
      </c>
      <c r="B996" s="322"/>
      <c r="C996" s="322"/>
      <c r="D996" s="322"/>
      <c r="E996" s="322"/>
      <c r="F996" s="322"/>
      <c r="G996" s="322"/>
      <c r="H996" s="321"/>
      <c r="I996" s="612" t="s">
        <v>302</v>
      </c>
      <c r="J996" s="613"/>
      <c r="K996" s="644">
        <v>0.61</v>
      </c>
      <c r="L996" s="645"/>
      <c r="M996" s="291">
        <f>K996*12*I952</f>
        <v>2658.6239999999998</v>
      </c>
    </row>
    <row r="997" spans="1:13">
      <c r="A997" s="320" t="s">
        <v>301</v>
      </c>
      <c r="B997" s="319"/>
      <c r="C997" s="319"/>
      <c r="D997" s="319"/>
      <c r="E997" s="319"/>
      <c r="F997" s="319"/>
      <c r="G997" s="319"/>
      <c r="H997" s="318"/>
      <c r="I997" s="317" t="s">
        <v>300</v>
      </c>
      <c r="J997" s="316"/>
      <c r="K997" s="636">
        <v>0.53</v>
      </c>
      <c r="L997" s="637"/>
      <c r="M997" s="291">
        <f>K997*12*I952</f>
        <v>2309.9520000000002</v>
      </c>
    </row>
    <row r="998" spans="1:13" ht="15.75" thickBot="1">
      <c r="A998" s="313" t="s">
        <v>299</v>
      </c>
      <c r="B998" s="312"/>
      <c r="C998" s="312"/>
      <c r="D998" s="312"/>
      <c r="E998" s="312"/>
      <c r="F998" s="312"/>
      <c r="G998" s="312"/>
      <c r="H998" s="311"/>
      <c r="I998" s="614" t="s">
        <v>298</v>
      </c>
      <c r="J998" s="615"/>
      <c r="K998" s="638">
        <v>0.13</v>
      </c>
      <c r="L998" s="639"/>
      <c r="M998" s="291">
        <f>K998*12*I952</f>
        <v>566.59199999999998</v>
      </c>
    </row>
    <row r="999" spans="1:13" ht="15.75" thickBot="1">
      <c r="A999" s="309" t="s">
        <v>297</v>
      </c>
      <c r="B999" s="308"/>
      <c r="C999" s="308"/>
      <c r="D999" s="308"/>
      <c r="E999" s="308"/>
      <c r="F999" s="308"/>
      <c r="G999" s="308"/>
      <c r="H999" s="307"/>
      <c r="I999" s="619" t="s">
        <v>296</v>
      </c>
      <c r="J999" s="620"/>
      <c r="K999" s="640">
        <v>25.32</v>
      </c>
      <c r="L999" s="641"/>
      <c r="M999" s="303">
        <f>K999*12*I952</f>
        <v>110354.68800000001</v>
      </c>
    </row>
    <row r="1000" spans="1:13" ht="15.75" thickBot="1">
      <c r="A1000" s="603" t="s">
        <v>295</v>
      </c>
      <c r="B1000" s="604"/>
      <c r="C1000" s="604"/>
      <c r="D1000" s="604"/>
      <c r="E1000" s="604"/>
      <c r="F1000" s="604"/>
      <c r="G1000" s="604"/>
      <c r="H1000" s="605"/>
      <c r="I1000" s="305"/>
      <c r="J1000" s="304"/>
      <c r="K1000" s="642">
        <v>1.65</v>
      </c>
      <c r="L1000" s="643"/>
      <c r="M1000" s="303">
        <f>K1000*12*I952</f>
        <v>7191.3599999999988</v>
      </c>
    </row>
    <row r="1001" spans="1:13">
      <c r="A1001" s="301" t="s">
        <v>294</v>
      </c>
      <c r="B1001" s="300"/>
      <c r="C1001" s="300"/>
      <c r="D1001" s="300"/>
      <c r="E1001" s="300"/>
      <c r="F1001" s="300"/>
      <c r="G1001" s="300"/>
      <c r="H1001" s="298"/>
      <c r="I1001" s="621" t="s">
        <v>293</v>
      </c>
      <c r="J1001" s="622"/>
      <c r="K1001" s="297"/>
      <c r="L1001" s="412"/>
      <c r="M1001" s="291"/>
    </row>
    <row r="1002" spans="1:13">
      <c r="A1002" s="301" t="s">
        <v>292</v>
      </c>
      <c r="B1002" s="300"/>
      <c r="C1002" s="300"/>
      <c r="D1002" s="300"/>
      <c r="E1002" s="300"/>
      <c r="F1002" s="300"/>
      <c r="G1002" s="300"/>
      <c r="H1002" s="298"/>
      <c r="I1002" s="295"/>
      <c r="J1002" s="294"/>
      <c r="K1002" s="297"/>
      <c r="L1002" s="412"/>
      <c r="M1002" s="291"/>
    </row>
    <row r="1003" spans="1:13" ht="15.75" thickBot="1">
      <c r="A1003" s="301" t="s">
        <v>291</v>
      </c>
      <c r="B1003" s="300"/>
      <c r="C1003" s="300"/>
      <c r="D1003" s="300"/>
      <c r="E1003" s="300"/>
      <c r="F1003" s="300"/>
      <c r="G1003" s="300"/>
      <c r="H1003" s="298"/>
      <c r="I1003" s="310"/>
      <c r="J1003" s="294"/>
      <c r="K1003" s="297"/>
      <c r="L1003" s="412"/>
      <c r="M1003" s="291"/>
    </row>
    <row r="1004" spans="1:13" ht="15.75" thickBot="1">
      <c r="A1004" s="309" t="s">
        <v>290</v>
      </c>
      <c r="B1004" s="308"/>
      <c r="C1004" s="308"/>
      <c r="D1004" s="308"/>
      <c r="E1004" s="308"/>
      <c r="F1004" s="308"/>
      <c r="G1004" s="308"/>
      <c r="H1004" s="307"/>
      <c r="I1004" s="305"/>
      <c r="J1004" s="304"/>
      <c r="K1004" s="642">
        <v>7.0000000000000007E-2</v>
      </c>
      <c r="L1004" s="643"/>
      <c r="M1004" s="303">
        <f>K1004*12*I952</f>
        <v>305.08800000000002</v>
      </c>
    </row>
    <row r="1005" spans="1:13">
      <c r="A1005" s="301" t="s">
        <v>289</v>
      </c>
      <c r="B1005" s="300"/>
      <c r="C1005" s="300"/>
      <c r="D1005" s="300"/>
      <c r="E1005" s="300"/>
      <c r="F1005" s="300"/>
      <c r="G1005" s="300"/>
      <c r="H1005" s="298"/>
      <c r="I1005" s="621" t="s">
        <v>19</v>
      </c>
      <c r="J1005" s="622"/>
      <c r="K1005" s="411"/>
      <c r="L1005" s="412"/>
      <c r="M1005" s="291"/>
    </row>
    <row r="1006" spans="1:13" ht="15.75" thickBot="1">
      <c r="A1006" s="301" t="s">
        <v>288</v>
      </c>
      <c r="B1006" s="300"/>
      <c r="C1006" s="300"/>
      <c r="D1006" s="300"/>
      <c r="E1006" s="300"/>
      <c r="F1006" s="300"/>
      <c r="G1006" s="300"/>
      <c r="H1006" s="298"/>
      <c r="I1006" s="295"/>
      <c r="J1006" s="294"/>
      <c r="K1006" s="411"/>
      <c r="L1006" s="412"/>
      <c r="M1006" s="291"/>
    </row>
    <row r="1007" spans="1:13" ht="15.75" thickBot="1">
      <c r="A1007" s="603" t="s">
        <v>287</v>
      </c>
      <c r="B1007" s="604"/>
      <c r="C1007" s="604"/>
      <c r="D1007" s="604"/>
      <c r="E1007" s="604"/>
      <c r="F1007" s="604"/>
      <c r="G1007" s="604"/>
      <c r="H1007" s="605"/>
      <c r="I1007" s="305"/>
      <c r="J1007" s="304"/>
      <c r="K1007" s="642">
        <v>6.19</v>
      </c>
      <c r="L1007" s="643"/>
      <c r="M1007" s="303">
        <f>K1007*12*I952</f>
        <v>26978.495999999999</v>
      </c>
    </row>
    <row r="1008" spans="1:13">
      <c r="A1008" s="301" t="s">
        <v>286</v>
      </c>
      <c r="B1008" s="299"/>
      <c r="C1008" s="299"/>
      <c r="D1008" s="299"/>
      <c r="E1008" s="299"/>
      <c r="F1008" s="300"/>
      <c r="G1008" s="299"/>
      <c r="H1008" s="298"/>
      <c r="I1008" s="598" t="s">
        <v>285</v>
      </c>
      <c r="J1008" s="599"/>
      <c r="K1008" s="297"/>
      <c r="L1008" s="412"/>
      <c r="M1008" s="291"/>
    </row>
    <row r="1009" spans="1:13">
      <c r="A1009" s="301" t="s">
        <v>284</v>
      </c>
      <c r="B1009" s="299"/>
      <c r="C1009" s="299"/>
      <c r="D1009" s="299"/>
      <c r="E1009" s="299"/>
      <c r="F1009" s="300"/>
      <c r="G1009" s="299"/>
      <c r="H1009" s="298"/>
      <c r="I1009" s="598" t="s">
        <v>283</v>
      </c>
      <c r="J1009" s="599"/>
      <c r="K1009" s="297"/>
      <c r="L1009" s="412"/>
      <c r="M1009" s="291"/>
    </row>
    <row r="1010" spans="1:13">
      <c r="A1010" s="301" t="s">
        <v>282</v>
      </c>
      <c r="B1010" s="299"/>
      <c r="C1010" s="299"/>
      <c r="D1010" s="299"/>
      <c r="E1010" s="299"/>
      <c r="F1010" s="300"/>
      <c r="G1010" s="299"/>
      <c r="H1010" s="298"/>
      <c r="I1010" s="598" t="s">
        <v>281</v>
      </c>
      <c r="J1010" s="599"/>
      <c r="K1010" s="297"/>
      <c r="L1010" s="412"/>
      <c r="M1010" s="291"/>
    </row>
    <row r="1011" spans="1:13">
      <c r="A1011" s="301" t="s">
        <v>280</v>
      </c>
      <c r="B1011" s="299"/>
      <c r="C1011" s="299"/>
      <c r="D1011" s="299"/>
      <c r="E1011" s="299"/>
      <c r="F1011" s="300"/>
      <c r="G1011" s="299"/>
      <c r="H1011" s="298"/>
      <c r="I1011" s="598" t="s">
        <v>279</v>
      </c>
      <c r="J1011" s="599"/>
      <c r="K1011" s="297"/>
      <c r="L1011" s="412"/>
      <c r="M1011" s="291"/>
    </row>
    <row r="1012" spans="1:13">
      <c r="A1012" s="301" t="s">
        <v>278</v>
      </c>
      <c r="B1012" s="299"/>
      <c r="C1012" s="299"/>
      <c r="D1012" s="299"/>
      <c r="E1012" s="299"/>
      <c r="F1012" s="300"/>
      <c r="G1012" s="299"/>
      <c r="H1012" s="298"/>
      <c r="I1012" s="598" t="s">
        <v>277</v>
      </c>
      <c r="J1012" s="599"/>
      <c r="K1012" s="297"/>
      <c r="L1012" s="412"/>
      <c r="M1012" s="291"/>
    </row>
    <row r="1013" spans="1:13">
      <c r="A1013" s="301" t="s">
        <v>276</v>
      </c>
      <c r="B1013" s="299"/>
      <c r="C1013" s="299"/>
      <c r="D1013" s="299"/>
      <c r="E1013" s="299"/>
      <c r="F1013" s="300"/>
      <c r="G1013" s="299"/>
      <c r="H1013" s="298"/>
      <c r="I1013" s="295"/>
      <c r="J1013" s="294"/>
      <c r="K1013" s="297"/>
      <c r="L1013" s="302"/>
      <c r="M1013" s="291"/>
    </row>
    <row r="1014" spans="1:13">
      <c r="A1014" s="301" t="s">
        <v>275</v>
      </c>
      <c r="B1014" s="299"/>
      <c r="C1014" s="299"/>
      <c r="D1014" s="299"/>
      <c r="E1014" s="299"/>
      <c r="F1014" s="300"/>
      <c r="G1014" s="299"/>
      <c r="H1014" s="298"/>
      <c r="I1014" s="295"/>
      <c r="J1014" s="294"/>
      <c r="K1014" s="297"/>
      <c r="L1014" s="412"/>
      <c r="M1014" s="291"/>
    </row>
    <row r="1015" spans="1:13">
      <c r="A1015" s="301" t="s">
        <v>274</v>
      </c>
      <c r="B1015" s="299"/>
      <c r="C1015" s="299"/>
      <c r="D1015" s="299"/>
      <c r="E1015" s="299"/>
      <c r="F1015" s="300"/>
      <c r="G1015" s="299"/>
      <c r="H1015" s="298"/>
      <c r="I1015" s="295"/>
      <c r="J1015" s="294"/>
      <c r="K1015" s="297"/>
      <c r="L1015" s="412"/>
      <c r="M1015" s="291"/>
    </row>
    <row r="1016" spans="1:13">
      <c r="A1016" s="301" t="s">
        <v>273</v>
      </c>
      <c r="B1016" s="299"/>
      <c r="C1016" s="299"/>
      <c r="D1016" s="299"/>
      <c r="E1016" s="299"/>
      <c r="F1016" s="300"/>
      <c r="G1016" s="299"/>
      <c r="H1016" s="298"/>
      <c r="I1016" s="295"/>
      <c r="J1016" s="294"/>
      <c r="K1016" s="297"/>
      <c r="L1016" s="412"/>
      <c r="M1016" s="291"/>
    </row>
    <row r="1017" spans="1:13">
      <c r="A1017" s="301" t="s">
        <v>272</v>
      </c>
      <c r="B1017" s="299"/>
      <c r="C1017" s="299"/>
      <c r="D1017" s="299"/>
      <c r="E1017" s="299"/>
      <c r="F1017" s="300"/>
      <c r="G1017" s="299"/>
      <c r="H1017" s="298"/>
      <c r="I1017" s="295"/>
      <c r="J1017" s="294"/>
      <c r="K1017" s="297"/>
      <c r="L1017" s="412"/>
      <c r="M1017" s="291"/>
    </row>
    <row r="1018" spans="1:13" ht="15.75" thickBot="1">
      <c r="A1018" s="616" t="s">
        <v>271</v>
      </c>
      <c r="B1018" s="617"/>
      <c r="C1018" s="617"/>
      <c r="D1018" s="617"/>
      <c r="E1018" s="617"/>
      <c r="F1018" s="617"/>
      <c r="G1018" s="617"/>
      <c r="H1018" s="618"/>
      <c r="I1018" s="295"/>
      <c r="J1018" s="294"/>
      <c r="K1018" s="293"/>
      <c r="L1018" s="292"/>
      <c r="M1018" s="291"/>
    </row>
    <row r="1019" spans="1:13">
      <c r="A1019" s="290" t="s">
        <v>270</v>
      </c>
      <c r="B1019" s="289"/>
      <c r="C1019" s="289"/>
      <c r="D1019" s="289"/>
      <c r="E1019" s="289"/>
      <c r="F1019" s="289"/>
      <c r="G1019" s="289"/>
      <c r="H1019" s="289"/>
      <c r="I1019" s="621" t="s">
        <v>55</v>
      </c>
      <c r="J1019" s="622"/>
      <c r="K1019" s="288"/>
      <c r="L1019" s="287"/>
      <c r="M1019" s="286"/>
    </row>
    <row r="1020" spans="1:13" ht="15.75" thickBot="1">
      <c r="A1020" s="285" t="s">
        <v>269</v>
      </c>
      <c r="B1020" s="284"/>
      <c r="C1020" s="284"/>
      <c r="D1020" s="284"/>
      <c r="E1020" s="284"/>
      <c r="F1020" s="284"/>
      <c r="G1020" s="284"/>
      <c r="H1020" s="284"/>
      <c r="I1020" s="283"/>
      <c r="J1020" s="282"/>
      <c r="K1020" s="281"/>
      <c r="L1020" s="280"/>
      <c r="M1020" s="279"/>
    </row>
    <row r="1021" spans="1:13" ht="15.75" thickBot="1">
      <c r="A1021" s="652" t="s">
        <v>268</v>
      </c>
      <c r="B1021" s="653"/>
      <c r="C1021" s="653"/>
      <c r="D1021" s="653"/>
      <c r="E1021" s="653"/>
      <c r="F1021" s="653"/>
      <c r="G1021" s="653"/>
      <c r="H1021" s="653"/>
      <c r="I1021" s="278"/>
      <c r="J1021" s="277"/>
      <c r="K1021" s="610">
        <f>K953+K963+K978+K1007</f>
        <v>52.730000000000004</v>
      </c>
      <c r="L1021" s="611"/>
      <c r="M1021" s="276">
        <f>M953+M963+M978+M1007</f>
        <v>229818.43199999997</v>
      </c>
    </row>
    <row r="1023" spans="1:13" ht="15.75">
      <c r="A1023" s="601" t="s">
        <v>0</v>
      </c>
      <c r="B1023" s="601"/>
      <c r="C1023" s="601"/>
      <c r="D1023" s="601"/>
      <c r="E1023" s="601"/>
      <c r="F1023" s="601"/>
      <c r="G1023" s="601"/>
      <c r="H1023" s="601"/>
      <c r="I1023" s="601"/>
      <c r="J1023" s="601"/>
      <c r="K1023" s="601"/>
      <c r="L1023" s="601"/>
      <c r="M1023" s="327"/>
    </row>
    <row r="1024" spans="1:13" ht="15.75">
      <c r="A1024" s="600" t="s">
        <v>353</v>
      </c>
      <c r="B1024" s="600"/>
      <c r="C1024" s="600"/>
      <c r="D1024" s="600"/>
      <c r="E1024" s="600"/>
      <c r="F1024" s="600"/>
      <c r="G1024" s="600"/>
      <c r="H1024" s="600"/>
      <c r="I1024" s="600"/>
      <c r="J1024" s="600"/>
      <c r="K1024" s="600"/>
      <c r="L1024" s="600"/>
      <c r="M1024" s="327"/>
    </row>
    <row r="1025" spans="1:13" ht="15.75">
      <c r="A1025" s="370"/>
      <c r="B1025" s="370"/>
      <c r="C1025" s="370"/>
      <c r="D1025" s="370"/>
      <c r="E1025" s="370"/>
      <c r="F1025" s="370" t="s">
        <v>406</v>
      </c>
      <c r="G1025" s="370"/>
      <c r="H1025" s="370"/>
      <c r="I1025" s="370"/>
      <c r="J1025" s="370"/>
      <c r="K1025" s="370"/>
      <c r="L1025" s="370"/>
      <c r="M1025" s="327"/>
    </row>
    <row r="1026" spans="1:13">
      <c r="A1026" s="329"/>
      <c r="B1026" s="328"/>
      <c r="C1026" s="602" t="s">
        <v>351</v>
      </c>
      <c r="D1026" s="602"/>
      <c r="E1026" s="602"/>
      <c r="F1026" s="328"/>
      <c r="G1026" s="328"/>
      <c r="H1026" s="368"/>
      <c r="I1026" s="590" t="s">
        <v>3</v>
      </c>
      <c r="J1026" s="591"/>
      <c r="K1026" s="592" t="s">
        <v>4</v>
      </c>
      <c r="L1026" s="593"/>
      <c r="M1026" s="382"/>
    </row>
    <row r="1027" spans="1:13">
      <c r="A1027" s="381"/>
      <c r="B1027" s="355"/>
      <c r="C1027" s="355"/>
      <c r="D1027" s="355"/>
      <c r="E1027" s="355"/>
      <c r="F1027" s="355"/>
      <c r="G1027" s="355"/>
      <c r="H1027" s="356"/>
      <c r="I1027" s="295"/>
      <c r="J1027" s="294"/>
      <c r="K1027" s="594" t="s">
        <v>5</v>
      </c>
      <c r="L1027" s="595"/>
      <c r="M1027" s="380" t="s">
        <v>6</v>
      </c>
    </row>
    <row r="1028" spans="1:13">
      <c r="A1028" s="381"/>
      <c r="B1028" s="355"/>
      <c r="C1028" s="355"/>
      <c r="D1028" s="355"/>
      <c r="E1028" s="355"/>
      <c r="F1028" s="355"/>
      <c r="G1028" s="355"/>
      <c r="H1028" s="356"/>
      <c r="I1028" s="598" t="s">
        <v>7</v>
      </c>
      <c r="J1028" s="599"/>
      <c r="K1028" s="623" t="s">
        <v>8</v>
      </c>
      <c r="L1028" s="624"/>
      <c r="M1028" s="380" t="s">
        <v>9</v>
      </c>
    </row>
    <row r="1029" spans="1:13" ht="16.5" thickBot="1">
      <c r="A1029" s="379"/>
      <c r="B1029" s="351"/>
      <c r="C1029" s="351"/>
      <c r="D1029" s="351"/>
      <c r="E1029" s="351"/>
      <c r="F1029" s="351"/>
      <c r="G1029" s="351"/>
      <c r="H1029" s="350"/>
      <c r="I1029" s="631">
        <v>276</v>
      </c>
      <c r="J1029" s="632"/>
      <c r="K1029" s="633"/>
      <c r="L1029" s="634"/>
      <c r="M1029" s="378"/>
    </row>
    <row r="1030" spans="1:13">
      <c r="A1030" s="367" t="s">
        <v>350</v>
      </c>
      <c r="B1030" s="344"/>
      <c r="C1030" s="344"/>
      <c r="D1030" s="344"/>
      <c r="E1030" s="344"/>
      <c r="F1030" s="344"/>
      <c r="G1030" s="344"/>
      <c r="H1030" s="377"/>
      <c r="I1030" s="341"/>
      <c r="J1030" s="340"/>
      <c r="K1030" s="635">
        <f>K1033+K1036</f>
        <v>6.4499999999999993</v>
      </c>
      <c r="L1030" s="628"/>
      <c r="M1030" s="286">
        <f>K1030*12*I1029</f>
        <v>21362.399999999998</v>
      </c>
    </row>
    <row r="1031" spans="1:13">
      <c r="A1031" s="376" t="s">
        <v>349</v>
      </c>
      <c r="B1031" s="375"/>
      <c r="C1031" s="375"/>
      <c r="D1031" s="375"/>
      <c r="E1031" s="375"/>
      <c r="F1031" s="375"/>
      <c r="G1031" s="375"/>
      <c r="H1031" s="374"/>
      <c r="I1031" s="295"/>
      <c r="J1031" s="294"/>
      <c r="K1031" s="293"/>
      <c r="L1031" s="292"/>
      <c r="M1031" s="373"/>
    </row>
    <row r="1032" spans="1:13" ht="15.75" thickBot="1">
      <c r="A1032" s="363" t="s">
        <v>348</v>
      </c>
      <c r="B1032" s="372"/>
      <c r="C1032" s="372"/>
      <c r="D1032" s="372"/>
      <c r="E1032" s="372"/>
      <c r="F1032" s="372"/>
      <c r="G1032" s="372"/>
      <c r="H1032" s="371"/>
      <c r="I1032" s="336"/>
      <c r="J1032" s="282"/>
      <c r="K1032" s="281"/>
      <c r="L1032" s="280"/>
      <c r="M1032" s="279"/>
    </row>
    <row r="1033" spans="1:13">
      <c r="A1033" s="323" t="s">
        <v>347</v>
      </c>
      <c r="B1033" s="331"/>
      <c r="C1033" s="331"/>
      <c r="D1033" s="331"/>
      <c r="E1033" s="331"/>
      <c r="F1033" s="331"/>
      <c r="G1033" s="331"/>
      <c r="H1033" s="357"/>
      <c r="I1033" s="596" t="s">
        <v>19</v>
      </c>
      <c r="J1033" s="597"/>
      <c r="K1033" s="629">
        <v>3.86</v>
      </c>
      <c r="L1033" s="630"/>
      <c r="M1033" s="291">
        <f>K1033*12*I1029</f>
        <v>12784.32</v>
      </c>
    </row>
    <row r="1034" spans="1:13">
      <c r="A1034" s="301" t="s">
        <v>338</v>
      </c>
      <c r="B1034" s="355"/>
      <c r="C1034" s="355"/>
      <c r="D1034" s="355"/>
      <c r="E1034" s="355"/>
      <c r="F1034" s="355"/>
      <c r="G1034" s="355"/>
      <c r="H1034" s="356"/>
      <c r="I1034" s="598" t="s">
        <v>328</v>
      </c>
      <c r="J1034" s="599"/>
      <c r="K1034" s="327"/>
      <c r="L1034" s="292"/>
      <c r="M1034" s="291"/>
    </row>
    <row r="1035" spans="1:13">
      <c r="A1035" s="323" t="s">
        <v>337</v>
      </c>
      <c r="B1035" s="331"/>
      <c r="C1035" s="331"/>
      <c r="D1035" s="331"/>
      <c r="E1035" s="331"/>
      <c r="F1035" s="331"/>
      <c r="G1035" s="331"/>
      <c r="H1035" s="357"/>
      <c r="I1035" s="596"/>
      <c r="J1035" s="597"/>
      <c r="K1035" s="327"/>
      <c r="L1035" s="292"/>
      <c r="M1035" s="291"/>
    </row>
    <row r="1036" spans="1:13">
      <c r="A1036" s="323" t="s">
        <v>346</v>
      </c>
      <c r="B1036" s="331"/>
      <c r="C1036" s="331"/>
      <c r="D1036" s="331"/>
      <c r="E1036" s="331"/>
      <c r="F1036" s="331"/>
      <c r="G1036" s="331"/>
      <c r="H1036" s="357"/>
      <c r="I1036" s="608" t="s">
        <v>35</v>
      </c>
      <c r="J1036" s="609"/>
      <c r="K1036" s="625">
        <v>2.59</v>
      </c>
      <c r="L1036" s="626"/>
      <c r="M1036" s="291">
        <f>K1036*12*I1029</f>
        <v>8578.08</v>
      </c>
    </row>
    <row r="1037" spans="1:13" ht="15.75">
      <c r="A1037" s="320" t="s">
        <v>345</v>
      </c>
      <c r="B1037" s="354"/>
      <c r="C1037" s="354"/>
      <c r="D1037" s="354"/>
      <c r="E1037" s="354"/>
      <c r="F1037" s="354"/>
      <c r="G1037" s="354"/>
      <c r="H1037" s="353"/>
      <c r="I1037" s="598" t="s">
        <v>328</v>
      </c>
      <c r="J1037" s="599"/>
      <c r="K1037" s="370"/>
      <c r="L1037" s="369"/>
      <c r="M1037" s="291"/>
    </row>
    <row r="1038" spans="1:13">
      <c r="A1038" s="313" t="s">
        <v>344</v>
      </c>
      <c r="B1038" s="328"/>
      <c r="C1038" s="328"/>
      <c r="D1038" s="328"/>
      <c r="E1038" s="328"/>
      <c r="F1038" s="328"/>
      <c r="G1038" s="328"/>
      <c r="H1038" s="368"/>
      <c r="I1038" s="598"/>
      <c r="J1038" s="599"/>
      <c r="K1038" s="352"/>
      <c r="L1038" s="292"/>
      <c r="M1038" s="291"/>
    </row>
    <row r="1039" spans="1:13" ht="15.75" thickBot="1">
      <c r="A1039" s="323" t="s">
        <v>343</v>
      </c>
      <c r="B1039" s="322"/>
      <c r="C1039" s="322"/>
      <c r="D1039" s="322"/>
      <c r="E1039" s="322"/>
      <c r="F1039" s="322"/>
      <c r="G1039" s="322"/>
      <c r="H1039" s="321"/>
      <c r="I1039" s="334"/>
      <c r="J1039" s="333"/>
      <c r="K1039" s="636"/>
      <c r="L1039" s="637"/>
      <c r="M1039" s="291"/>
    </row>
    <row r="1040" spans="1:13">
      <c r="A1040" s="367" t="s">
        <v>342</v>
      </c>
      <c r="B1040" s="366"/>
      <c r="C1040" s="366"/>
      <c r="D1040" s="366"/>
      <c r="E1040" s="366"/>
      <c r="F1040" s="366"/>
      <c r="G1040" s="366"/>
      <c r="H1040" s="365"/>
      <c r="I1040" s="341"/>
      <c r="J1040" s="364"/>
      <c r="K1040" s="627">
        <f>K1042+K1047+K1050</f>
        <v>5.28</v>
      </c>
      <c r="L1040" s="628"/>
      <c r="M1040" s="286">
        <f>K1040*12*I1029</f>
        <v>17487.36</v>
      </c>
    </row>
    <row r="1041" spans="1:13" ht="15.75" thickBot="1">
      <c r="A1041" s="363" t="s">
        <v>341</v>
      </c>
      <c r="B1041" s="362"/>
      <c r="C1041" s="362"/>
      <c r="D1041" s="362"/>
      <c r="E1041" s="362"/>
      <c r="F1041" s="362"/>
      <c r="G1041" s="362"/>
      <c r="H1041" s="361"/>
      <c r="I1041" s="336"/>
      <c r="J1041" s="360"/>
      <c r="K1041" s="281"/>
      <c r="L1041" s="280"/>
      <c r="M1041" s="279"/>
    </row>
    <row r="1042" spans="1:13">
      <c r="A1042" s="301" t="s">
        <v>340</v>
      </c>
      <c r="B1042" s="300"/>
      <c r="C1042" s="300"/>
      <c r="D1042" s="300"/>
      <c r="E1042" s="300"/>
      <c r="F1042" s="300"/>
      <c r="G1042" s="300"/>
      <c r="H1042" s="298"/>
      <c r="I1042" s="598" t="s">
        <v>19</v>
      </c>
      <c r="J1042" s="599"/>
      <c r="K1042" s="629">
        <v>2.64</v>
      </c>
      <c r="L1042" s="630"/>
      <c r="M1042" s="291">
        <f>K1042*12*I1029</f>
        <v>8743.68</v>
      </c>
    </row>
    <row r="1043" spans="1:13">
      <c r="A1043" s="323" t="s">
        <v>339</v>
      </c>
      <c r="B1043" s="322"/>
      <c r="C1043" s="322"/>
      <c r="D1043" s="322"/>
      <c r="E1043" s="322"/>
      <c r="F1043" s="322"/>
      <c r="G1043" s="322"/>
      <c r="H1043" s="321"/>
      <c r="I1043" s="407"/>
      <c r="J1043" s="408"/>
      <c r="K1043" s="327"/>
      <c r="L1043" s="292"/>
      <c r="M1043" s="291"/>
    </row>
    <row r="1044" spans="1:13">
      <c r="A1044" s="301" t="s">
        <v>338</v>
      </c>
      <c r="B1044" s="355"/>
      <c r="C1044" s="355"/>
      <c r="D1044" s="355"/>
      <c r="E1044" s="355"/>
      <c r="F1044" s="355"/>
      <c r="G1044" s="355"/>
      <c r="H1044" s="356"/>
      <c r="I1044" s="598" t="s">
        <v>328</v>
      </c>
      <c r="J1044" s="599"/>
      <c r="K1044" s="327"/>
      <c r="L1044" s="292"/>
      <c r="M1044" s="291"/>
    </row>
    <row r="1045" spans="1:13">
      <c r="A1045" s="323" t="s">
        <v>337</v>
      </c>
      <c r="B1045" s="331"/>
      <c r="C1045" s="331"/>
      <c r="D1045" s="331"/>
      <c r="E1045" s="331"/>
      <c r="F1045" s="331"/>
      <c r="G1045" s="331"/>
      <c r="H1045" s="357"/>
      <c r="I1045" s="596"/>
      <c r="J1045" s="597"/>
      <c r="K1045" s="327"/>
      <c r="L1045" s="292"/>
      <c r="M1045" s="291"/>
    </row>
    <row r="1046" spans="1:13">
      <c r="A1046" s="320" t="s">
        <v>336</v>
      </c>
      <c r="B1046" s="354"/>
      <c r="C1046" s="353"/>
      <c r="D1046" s="355"/>
      <c r="E1046" s="355"/>
      <c r="F1046" s="355"/>
      <c r="G1046" s="355"/>
      <c r="H1046" s="356"/>
      <c r="I1046" s="598" t="s">
        <v>328</v>
      </c>
      <c r="J1046" s="599"/>
      <c r="K1046" s="327"/>
      <c r="L1046" s="292"/>
      <c r="M1046" s="291"/>
    </row>
    <row r="1047" spans="1:13">
      <c r="A1047" s="301" t="s">
        <v>335</v>
      </c>
      <c r="B1047" s="355"/>
      <c r="C1047" s="355"/>
      <c r="D1047" s="354"/>
      <c r="E1047" s="354"/>
      <c r="F1047" s="354"/>
      <c r="G1047" s="354"/>
      <c r="H1047" s="353"/>
      <c r="I1047" s="608" t="s">
        <v>35</v>
      </c>
      <c r="J1047" s="609"/>
      <c r="K1047" s="625">
        <v>1.17</v>
      </c>
      <c r="L1047" s="626"/>
      <c r="M1047" s="291">
        <f>K1047*12*I1029</f>
        <v>3875.04</v>
      </c>
    </row>
    <row r="1048" spans="1:13">
      <c r="A1048" s="313" t="s">
        <v>334</v>
      </c>
      <c r="B1048" s="312"/>
      <c r="C1048" s="312"/>
      <c r="D1048" s="312"/>
      <c r="E1048" s="312"/>
      <c r="F1048" s="312"/>
      <c r="G1048" s="312"/>
      <c r="H1048" s="311"/>
      <c r="I1048" s="590" t="s">
        <v>333</v>
      </c>
      <c r="J1048" s="591"/>
      <c r="K1048" s="327"/>
      <c r="L1048" s="292"/>
      <c r="M1048" s="291"/>
    </row>
    <row r="1049" spans="1:13">
      <c r="A1049" s="323"/>
      <c r="B1049" s="322"/>
      <c r="C1049" s="322"/>
      <c r="D1049" s="322"/>
      <c r="E1049" s="322"/>
      <c r="F1049" s="322"/>
      <c r="G1049" s="322"/>
      <c r="H1049" s="321"/>
      <c r="I1049" s="334" t="s">
        <v>332</v>
      </c>
      <c r="J1049" s="333"/>
      <c r="K1049" s="352"/>
      <c r="L1049" s="292"/>
      <c r="M1049" s="291"/>
    </row>
    <row r="1050" spans="1:13">
      <c r="A1050" s="313" t="s">
        <v>331</v>
      </c>
      <c r="B1050" s="312"/>
      <c r="C1050" s="312"/>
      <c r="D1050" s="312"/>
      <c r="E1050" s="312"/>
      <c r="F1050" s="312"/>
      <c r="G1050" s="312"/>
      <c r="H1050" s="311"/>
      <c r="I1050" s="590" t="s">
        <v>35</v>
      </c>
      <c r="J1050" s="591"/>
      <c r="K1050" s="625">
        <v>1.47</v>
      </c>
      <c r="L1050" s="626"/>
      <c r="M1050" s="291">
        <f>K1050*12*I1029</f>
        <v>4868.6400000000003</v>
      </c>
    </row>
    <row r="1051" spans="1:13">
      <c r="A1051" s="323" t="s">
        <v>330</v>
      </c>
      <c r="B1051" s="322"/>
      <c r="C1051" s="322"/>
      <c r="D1051" s="322"/>
      <c r="E1051" s="322"/>
      <c r="F1051" s="322"/>
      <c r="G1051" s="322"/>
      <c r="H1051" s="321"/>
      <c r="I1051" s="334"/>
      <c r="J1051" s="333"/>
      <c r="K1051" s="327"/>
      <c r="L1051" s="292"/>
      <c r="M1051" s="291"/>
    </row>
    <row r="1052" spans="1:13">
      <c r="A1052" s="313" t="s">
        <v>329</v>
      </c>
      <c r="B1052" s="312"/>
      <c r="C1052" s="312"/>
      <c r="D1052" s="312"/>
      <c r="E1052" s="312"/>
      <c r="F1052" s="312"/>
      <c r="G1052" s="312"/>
      <c r="H1052" s="311"/>
      <c r="I1052" s="598" t="s">
        <v>328</v>
      </c>
      <c r="J1052" s="599"/>
      <c r="K1052" s="327"/>
      <c r="L1052" s="292"/>
      <c r="M1052" s="291"/>
    </row>
    <row r="1053" spans="1:13">
      <c r="A1053" s="313" t="s">
        <v>327</v>
      </c>
      <c r="B1053" s="312"/>
      <c r="C1053" s="312"/>
      <c r="D1053" s="312"/>
      <c r="E1053" s="312"/>
      <c r="F1053" s="312"/>
      <c r="G1053" s="312"/>
      <c r="H1053" s="311"/>
      <c r="I1053" s="590" t="s">
        <v>326</v>
      </c>
      <c r="J1053" s="591"/>
      <c r="K1053" s="351"/>
      <c r="L1053" s="350"/>
      <c r="M1053" s="349"/>
    </row>
    <row r="1054" spans="1:13" ht="15.75" thickBot="1">
      <c r="A1054" s="323"/>
      <c r="B1054" s="322"/>
      <c r="C1054" s="322"/>
      <c r="D1054" s="322"/>
      <c r="E1054" s="322"/>
      <c r="F1054" s="322"/>
      <c r="G1054" s="322"/>
      <c r="H1054" s="321"/>
      <c r="I1054" s="606" t="s">
        <v>325</v>
      </c>
      <c r="J1054" s="607"/>
      <c r="K1054" s="348"/>
      <c r="L1054" s="347"/>
      <c r="M1054" s="346"/>
    </row>
    <row r="1055" spans="1:13">
      <c r="A1055" s="345" t="s">
        <v>324</v>
      </c>
      <c r="B1055" s="344"/>
      <c r="C1055" s="344"/>
      <c r="D1055" s="344"/>
      <c r="E1055" s="344"/>
      <c r="F1055" s="344"/>
      <c r="G1055" s="343"/>
      <c r="H1055" s="342"/>
      <c r="I1055" s="341"/>
      <c r="J1055" s="340"/>
      <c r="K1055" s="648">
        <f>K1057+K1064+K1072+K1076+K1077+K1081</f>
        <v>30.31</v>
      </c>
      <c r="L1055" s="628"/>
      <c r="M1055" s="286">
        <f>M1057+M1064+M1072+M1076+M1077+M1081</f>
        <v>100386.72</v>
      </c>
    </row>
    <row r="1056" spans="1:13" ht="15.75" thickBot="1">
      <c r="A1056" s="339"/>
      <c r="B1056" s="338"/>
      <c r="C1056" s="338"/>
      <c r="D1056" s="338"/>
      <c r="E1056" s="338"/>
      <c r="F1056" s="338"/>
      <c r="G1056" s="338"/>
      <c r="H1056" s="337"/>
      <c r="I1056" s="336"/>
      <c r="J1056" s="282"/>
      <c r="K1056" s="281"/>
      <c r="L1056" s="280"/>
      <c r="M1056" s="279"/>
    </row>
    <row r="1057" spans="1:13" ht="15.75" thickBot="1">
      <c r="A1057" s="603" t="s">
        <v>323</v>
      </c>
      <c r="B1057" s="604"/>
      <c r="C1057" s="604"/>
      <c r="D1057" s="604"/>
      <c r="E1057" s="604"/>
      <c r="F1057" s="604"/>
      <c r="G1057" s="604"/>
      <c r="H1057" s="605"/>
      <c r="I1057" s="305"/>
      <c r="J1057" s="304"/>
      <c r="K1057" s="646">
        <f>K1058+K1059+K1060+K1062+K1063</f>
        <v>6.38</v>
      </c>
      <c r="L1057" s="647"/>
      <c r="M1057" s="303">
        <f>K1057*12*I1029</f>
        <v>21130.560000000001</v>
      </c>
    </row>
    <row r="1058" spans="1:13">
      <c r="A1058" s="323" t="s">
        <v>322</v>
      </c>
      <c r="B1058" s="322"/>
      <c r="C1058" s="322"/>
      <c r="D1058" s="322"/>
      <c r="E1058" s="322"/>
      <c r="F1058" s="322"/>
      <c r="G1058" s="322"/>
      <c r="H1058" s="321"/>
      <c r="I1058" s="596" t="s">
        <v>321</v>
      </c>
      <c r="J1058" s="597"/>
      <c r="K1058" s="629">
        <v>1.23</v>
      </c>
      <c r="L1058" s="630"/>
      <c r="M1058" s="291">
        <f>K1058*12*I1029</f>
        <v>4073.7599999999998</v>
      </c>
    </row>
    <row r="1059" spans="1:13">
      <c r="A1059" s="320" t="s">
        <v>320</v>
      </c>
      <c r="B1059" s="319"/>
      <c r="C1059" s="319"/>
      <c r="D1059" s="319"/>
      <c r="E1059" s="319"/>
      <c r="F1059" s="319"/>
      <c r="G1059" s="319"/>
      <c r="H1059" s="318"/>
      <c r="I1059" s="608" t="s">
        <v>57</v>
      </c>
      <c r="J1059" s="609"/>
      <c r="K1059" s="625">
        <v>2.9</v>
      </c>
      <c r="L1059" s="626"/>
      <c r="M1059" s="291">
        <f>K1059*12*I1029</f>
        <v>9604.7999999999993</v>
      </c>
    </row>
    <row r="1060" spans="1:13">
      <c r="A1060" s="313" t="s">
        <v>319</v>
      </c>
      <c r="B1060" s="312"/>
      <c r="C1060" s="312"/>
      <c r="D1060" s="312"/>
      <c r="E1060" s="312"/>
      <c r="F1060" s="312"/>
      <c r="G1060" s="312"/>
      <c r="H1060" s="311"/>
      <c r="I1060" s="590" t="s">
        <v>35</v>
      </c>
      <c r="J1060" s="591"/>
      <c r="K1060" s="625">
        <v>0.33</v>
      </c>
      <c r="L1060" s="626"/>
      <c r="M1060" s="291">
        <f>K1060*12*I1029</f>
        <v>1092.96</v>
      </c>
    </row>
    <row r="1061" spans="1:13">
      <c r="A1061" s="335" t="s">
        <v>318</v>
      </c>
      <c r="B1061" s="331"/>
      <c r="C1061" s="331"/>
      <c r="D1061" s="331"/>
      <c r="E1061" s="322"/>
      <c r="F1061" s="322"/>
      <c r="G1061" s="322"/>
      <c r="H1061" s="321"/>
      <c r="I1061" s="334"/>
      <c r="J1061" s="333"/>
      <c r="K1061" s="293"/>
      <c r="L1061" s="292"/>
      <c r="M1061" s="291"/>
    </row>
    <row r="1062" spans="1:13">
      <c r="A1062" s="320" t="s">
        <v>317</v>
      </c>
      <c r="B1062" s="319"/>
      <c r="C1062" s="319"/>
      <c r="D1062" s="319"/>
      <c r="E1062" s="319"/>
      <c r="F1062" s="319"/>
      <c r="G1062" s="319"/>
      <c r="H1062" s="318"/>
      <c r="I1062" s="608" t="s">
        <v>19</v>
      </c>
      <c r="J1062" s="609"/>
      <c r="K1062" s="625">
        <v>0.1</v>
      </c>
      <c r="L1062" s="626"/>
      <c r="M1062" s="291">
        <f>K1062*12*I1029</f>
        <v>331.20000000000005</v>
      </c>
    </row>
    <row r="1063" spans="1:13" ht="15.75" thickBot="1">
      <c r="A1063" s="313" t="s">
        <v>316</v>
      </c>
      <c r="B1063" s="312"/>
      <c r="C1063" s="312"/>
      <c r="D1063" s="312"/>
      <c r="E1063" s="312"/>
      <c r="F1063" s="312"/>
      <c r="G1063" s="312"/>
      <c r="H1063" s="311"/>
      <c r="I1063" s="614" t="s">
        <v>19</v>
      </c>
      <c r="J1063" s="615"/>
      <c r="K1063" s="650">
        <v>1.82</v>
      </c>
      <c r="L1063" s="651"/>
      <c r="M1063" s="291">
        <f>K1063*12*I1029</f>
        <v>6027.84</v>
      </c>
    </row>
    <row r="1064" spans="1:13" ht="15.75" thickBot="1">
      <c r="A1064" s="654" t="s">
        <v>315</v>
      </c>
      <c r="B1064" s="655"/>
      <c r="C1064" s="655"/>
      <c r="D1064" s="655"/>
      <c r="E1064" s="655"/>
      <c r="F1064" s="655"/>
      <c r="G1064" s="655"/>
      <c r="H1064" s="656"/>
      <c r="I1064" s="305"/>
      <c r="J1064" s="304"/>
      <c r="K1064" s="642">
        <f>K1065+K1066+K1068+K1069+K1070+K1071</f>
        <v>1.94</v>
      </c>
      <c r="L1064" s="647"/>
      <c r="M1064" s="303">
        <f>K1064*12*I1029</f>
        <v>6425.2800000000007</v>
      </c>
    </row>
    <row r="1065" spans="1:13">
      <c r="A1065" s="332" t="s">
        <v>314</v>
      </c>
      <c r="B1065" s="331"/>
      <c r="C1065" s="331"/>
      <c r="D1065" s="331"/>
      <c r="E1065" s="331"/>
      <c r="F1065" s="322"/>
      <c r="G1065" s="322"/>
      <c r="H1065" s="321"/>
      <c r="I1065" s="330"/>
      <c r="J1065" s="294"/>
      <c r="K1065" s="629">
        <v>0.11</v>
      </c>
      <c r="L1065" s="630"/>
      <c r="M1065" s="291">
        <f>K1065*12*I1029</f>
        <v>364.32</v>
      </c>
    </row>
    <row r="1066" spans="1:13">
      <c r="A1066" s="329" t="s">
        <v>313</v>
      </c>
      <c r="B1066" s="328"/>
      <c r="C1066" s="328"/>
      <c r="D1066" s="328"/>
      <c r="E1066" s="328"/>
      <c r="F1066" s="312"/>
      <c r="G1066" s="312"/>
      <c r="H1066" s="311"/>
      <c r="I1066" s="598" t="s">
        <v>312</v>
      </c>
      <c r="J1066" s="599"/>
      <c r="K1066" s="625">
        <v>0.93</v>
      </c>
      <c r="L1066" s="626"/>
      <c r="M1066" s="291">
        <f>K1066*12*I1029</f>
        <v>3080.16</v>
      </c>
    </row>
    <row r="1067" spans="1:13">
      <c r="A1067" s="323" t="s">
        <v>311</v>
      </c>
      <c r="B1067" s="322"/>
      <c r="C1067" s="322"/>
      <c r="D1067" s="322"/>
      <c r="E1067" s="322"/>
      <c r="F1067" s="322"/>
      <c r="G1067" s="322"/>
      <c r="H1067" s="321"/>
      <c r="I1067" s="596" t="s">
        <v>310</v>
      </c>
      <c r="J1067" s="597"/>
      <c r="K1067" s="327"/>
      <c r="L1067" s="292"/>
      <c r="M1067" s="291"/>
    </row>
    <row r="1068" spans="1:13">
      <c r="A1068" s="320" t="s">
        <v>309</v>
      </c>
      <c r="B1068" s="319"/>
      <c r="C1068" s="319"/>
      <c r="D1068" s="319"/>
      <c r="E1068" s="319"/>
      <c r="F1068" s="319"/>
      <c r="G1068" s="319"/>
      <c r="H1068" s="318"/>
      <c r="I1068" s="608" t="s">
        <v>308</v>
      </c>
      <c r="J1068" s="609"/>
      <c r="K1068" s="625">
        <v>0.56999999999999995</v>
      </c>
      <c r="L1068" s="626"/>
      <c r="M1068" s="291">
        <f>K1068*12*I1029</f>
        <v>1887.84</v>
      </c>
    </row>
    <row r="1069" spans="1:13">
      <c r="A1069" s="320" t="s">
        <v>307</v>
      </c>
      <c r="B1069" s="319"/>
      <c r="C1069" s="319"/>
      <c r="D1069" s="319"/>
      <c r="E1069" s="319"/>
      <c r="F1069" s="319"/>
      <c r="G1069" s="319"/>
      <c r="H1069" s="318"/>
      <c r="I1069" s="608" t="s">
        <v>306</v>
      </c>
      <c r="J1069" s="609"/>
      <c r="K1069" s="625">
        <v>0.14000000000000001</v>
      </c>
      <c r="L1069" s="626"/>
      <c r="M1069" s="291">
        <f>K1069*12*I1029</f>
        <v>463.68000000000006</v>
      </c>
    </row>
    <row r="1070" spans="1:13">
      <c r="A1070" s="313" t="s">
        <v>299</v>
      </c>
      <c r="B1070" s="312"/>
      <c r="C1070" s="312"/>
      <c r="D1070" s="312"/>
      <c r="E1070" s="312"/>
      <c r="F1070" s="312"/>
      <c r="G1070" s="312"/>
      <c r="H1070" s="311"/>
      <c r="I1070" s="608" t="s">
        <v>298</v>
      </c>
      <c r="J1070" s="609"/>
      <c r="K1070" s="636">
        <v>7.0000000000000007E-2</v>
      </c>
      <c r="L1070" s="637"/>
      <c r="M1070" s="291">
        <f>K1070*12*I1029</f>
        <v>231.84000000000003</v>
      </c>
    </row>
    <row r="1071" spans="1:13" ht="15.75" thickBot="1">
      <c r="A1071" s="313" t="s">
        <v>305</v>
      </c>
      <c r="B1071" s="312"/>
      <c r="C1071" s="312"/>
      <c r="D1071" s="312"/>
      <c r="E1071" s="312"/>
      <c r="F1071" s="312"/>
      <c r="G1071" s="312"/>
      <c r="H1071" s="311"/>
      <c r="I1071" s="614" t="s">
        <v>88</v>
      </c>
      <c r="J1071" s="615"/>
      <c r="K1071" s="638">
        <v>0.12</v>
      </c>
      <c r="L1071" s="639"/>
      <c r="M1071" s="326">
        <f>K1071*12*I1029</f>
        <v>397.44</v>
      </c>
    </row>
    <row r="1072" spans="1:13" ht="15.75" thickBot="1">
      <c r="A1072" s="654" t="s">
        <v>304</v>
      </c>
      <c r="B1072" s="655"/>
      <c r="C1072" s="655"/>
      <c r="D1072" s="655"/>
      <c r="E1072" s="655"/>
      <c r="F1072" s="655"/>
      <c r="G1072" s="655"/>
      <c r="H1072" s="656"/>
      <c r="I1072" s="325"/>
      <c r="J1072" s="324"/>
      <c r="K1072" s="649">
        <f>K1073+K1074+K1075</f>
        <v>1.27</v>
      </c>
      <c r="L1072" s="643"/>
      <c r="M1072" s="303">
        <f>K1072*12*I1029</f>
        <v>4206.24</v>
      </c>
    </row>
    <row r="1073" spans="1:13">
      <c r="A1073" s="323" t="s">
        <v>303</v>
      </c>
      <c r="B1073" s="322"/>
      <c r="C1073" s="322"/>
      <c r="D1073" s="322"/>
      <c r="E1073" s="322"/>
      <c r="F1073" s="322"/>
      <c r="G1073" s="322"/>
      <c r="H1073" s="321"/>
      <c r="I1073" s="612" t="s">
        <v>302</v>
      </c>
      <c r="J1073" s="613"/>
      <c r="K1073" s="644">
        <v>0.61</v>
      </c>
      <c r="L1073" s="645"/>
      <c r="M1073" s="291">
        <f>K1073*12*I1029</f>
        <v>2020.3200000000002</v>
      </c>
    </row>
    <row r="1074" spans="1:13">
      <c r="A1074" s="320" t="s">
        <v>301</v>
      </c>
      <c r="B1074" s="319"/>
      <c r="C1074" s="319"/>
      <c r="D1074" s="319"/>
      <c r="E1074" s="319"/>
      <c r="F1074" s="319"/>
      <c r="G1074" s="319"/>
      <c r="H1074" s="318"/>
      <c r="I1074" s="317" t="s">
        <v>300</v>
      </c>
      <c r="J1074" s="316"/>
      <c r="K1074" s="636">
        <v>0.53</v>
      </c>
      <c r="L1074" s="637"/>
      <c r="M1074" s="291">
        <f>K1074*12*I1029</f>
        <v>1755.3600000000001</v>
      </c>
    </row>
    <row r="1075" spans="1:13" ht="15.75" thickBot="1">
      <c r="A1075" s="313" t="s">
        <v>299</v>
      </c>
      <c r="B1075" s="312"/>
      <c r="C1075" s="312"/>
      <c r="D1075" s="312"/>
      <c r="E1075" s="312"/>
      <c r="F1075" s="312"/>
      <c r="G1075" s="312"/>
      <c r="H1075" s="311"/>
      <c r="I1075" s="614" t="s">
        <v>298</v>
      </c>
      <c r="J1075" s="615"/>
      <c r="K1075" s="638">
        <v>0.13</v>
      </c>
      <c r="L1075" s="639"/>
      <c r="M1075" s="291">
        <f>K1075*12*I1029</f>
        <v>430.56</v>
      </c>
    </row>
    <row r="1076" spans="1:13" ht="15.75" thickBot="1">
      <c r="A1076" s="309" t="s">
        <v>297</v>
      </c>
      <c r="B1076" s="308"/>
      <c r="C1076" s="308"/>
      <c r="D1076" s="308"/>
      <c r="E1076" s="308"/>
      <c r="F1076" s="308"/>
      <c r="G1076" s="308"/>
      <c r="H1076" s="307"/>
      <c r="I1076" s="619" t="s">
        <v>296</v>
      </c>
      <c r="J1076" s="620"/>
      <c r="K1076" s="640">
        <v>19</v>
      </c>
      <c r="L1076" s="641"/>
      <c r="M1076" s="303">
        <f>K1076*12*I1029</f>
        <v>62928</v>
      </c>
    </row>
    <row r="1077" spans="1:13" ht="15.75" thickBot="1">
      <c r="A1077" s="603" t="s">
        <v>295</v>
      </c>
      <c r="B1077" s="604"/>
      <c r="C1077" s="604"/>
      <c r="D1077" s="604"/>
      <c r="E1077" s="604"/>
      <c r="F1077" s="604"/>
      <c r="G1077" s="604"/>
      <c r="H1077" s="605"/>
      <c r="I1077" s="305"/>
      <c r="J1077" s="304"/>
      <c r="K1077" s="642">
        <v>1.65</v>
      </c>
      <c r="L1077" s="643"/>
      <c r="M1077" s="303">
        <f>K1077*12*I1029</f>
        <v>5464.7999999999993</v>
      </c>
    </row>
    <row r="1078" spans="1:13">
      <c r="A1078" s="301" t="s">
        <v>294</v>
      </c>
      <c r="B1078" s="300"/>
      <c r="C1078" s="300"/>
      <c r="D1078" s="300"/>
      <c r="E1078" s="300"/>
      <c r="F1078" s="300"/>
      <c r="G1078" s="300"/>
      <c r="H1078" s="298"/>
      <c r="I1078" s="621" t="s">
        <v>293</v>
      </c>
      <c r="J1078" s="622"/>
      <c r="K1078" s="297"/>
      <c r="L1078" s="412"/>
      <c r="M1078" s="291"/>
    </row>
    <row r="1079" spans="1:13">
      <c r="A1079" s="301" t="s">
        <v>292</v>
      </c>
      <c r="B1079" s="300"/>
      <c r="C1079" s="300"/>
      <c r="D1079" s="300"/>
      <c r="E1079" s="300"/>
      <c r="F1079" s="300"/>
      <c r="G1079" s="300"/>
      <c r="H1079" s="298"/>
      <c r="I1079" s="295"/>
      <c r="J1079" s="294"/>
      <c r="K1079" s="297"/>
      <c r="L1079" s="412"/>
      <c r="M1079" s="291"/>
    </row>
    <row r="1080" spans="1:13" ht="15.75" thickBot="1">
      <c r="A1080" s="301" t="s">
        <v>291</v>
      </c>
      <c r="B1080" s="300"/>
      <c r="C1080" s="300"/>
      <c r="D1080" s="300"/>
      <c r="E1080" s="300"/>
      <c r="F1080" s="300"/>
      <c r="G1080" s="300"/>
      <c r="H1080" s="298"/>
      <c r="I1080" s="310"/>
      <c r="J1080" s="294"/>
      <c r="K1080" s="297"/>
      <c r="L1080" s="412"/>
      <c r="M1080" s="291"/>
    </row>
    <row r="1081" spans="1:13" ht="15.75" thickBot="1">
      <c r="A1081" s="309" t="s">
        <v>290</v>
      </c>
      <c r="B1081" s="308"/>
      <c r="C1081" s="308"/>
      <c r="D1081" s="308"/>
      <c r="E1081" s="308"/>
      <c r="F1081" s="308"/>
      <c r="G1081" s="308"/>
      <c r="H1081" s="307"/>
      <c r="I1081" s="305"/>
      <c r="J1081" s="304"/>
      <c r="K1081" s="642">
        <v>7.0000000000000007E-2</v>
      </c>
      <c r="L1081" s="643"/>
      <c r="M1081" s="303">
        <f>K1081*12*I1029</f>
        <v>231.84000000000003</v>
      </c>
    </row>
    <row r="1082" spans="1:13">
      <c r="A1082" s="301" t="s">
        <v>289</v>
      </c>
      <c r="B1082" s="300"/>
      <c r="C1082" s="300"/>
      <c r="D1082" s="300"/>
      <c r="E1082" s="300"/>
      <c r="F1082" s="300"/>
      <c r="G1082" s="300"/>
      <c r="H1082" s="298"/>
      <c r="I1082" s="621" t="s">
        <v>19</v>
      </c>
      <c r="J1082" s="622"/>
      <c r="K1082" s="411"/>
      <c r="L1082" s="412"/>
      <c r="M1082" s="291"/>
    </row>
    <row r="1083" spans="1:13" ht="15.75" thickBot="1">
      <c r="A1083" s="301" t="s">
        <v>288</v>
      </c>
      <c r="B1083" s="300"/>
      <c r="C1083" s="300"/>
      <c r="D1083" s="300"/>
      <c r="E1083" s="300"/>
      <c r="F1083" s="300"/>
      <c r="G1083" s="300"/>
      <c r="H1083" s="298"/>
      <c r="I1083" s="295"/>
      <c r="J1083" s="294"/>
      <c r="K1083" s="411"/>
      <c r="L1083" s="412"/>
      <c r="M1083" s="291"/>
    </row>
    <row r="1084" spans="1:13" ht="15.75" thickBot="1">
      <c r="A1084" s="603" t="s">
        <v>287</v>
      </c>
      <c r="B1084" s="604"/>
      <c r="C1084" s="604"/>
      <c r="D1084" s="604"/>
      <c r="E1084" s="604"/>
      <c r="F1084" s="604"/>
      <c r="G1084" s="604"/>
      <c r="H1084" s="605"/>
      <c r="I1084" s="305"/>
      <c r="J1084" s="304"/>
      <c r="K1084" s="642">
        <v>6.19</v>
      </c>
      <c r="L1084" s="643"/>
      <c r="M1084" s="303">
        <f>K1084*12*I1029</f>
        <v>20501.28</v>
      </c>
    </row>
    <row r="1085" spans="1:13">
      <c r="A1085" s="301" t="s">
        <v>286</v>
      </c>
      <c r="B1085" s="299"/>
      <c r="C1085" s="299"/>
      <c r="D1085" s="299"/>
      <c r="E1085" s="299"/>
      <c r="F1085" s="300"/>
      <c r="G1085" s="299"/>
      <c r="H1085" s="298"/>
      <c r="I1085" s="598" t="s">
        <v>285</v>
      </c>
      <c r="J1085" s="599"/>
      <c r="K1085" s="297"/>
      <c r="L1085" s="412"/>
      <c r="M1085" s="291"/>
    </row>
    <row r="1086" spans="1:13">
      <c r="A1086" s="301" t="s">
        <v>284</v>
      </c>
      <c r="B1086" s="299"/>
      <c r="C1086" s="299"/>
      <c r="D1086" s="299"/>
      <c r="E1086" s="299"/>
      <c r="F1086" s="300"/>
      <c r="G1086" s="299"/>
      <c r="H1086" s="298"/>
      <c r="I1086" s="598" t="s">
        <v>283</v>
      </c>
      <c r="J1086" s="599"/>
      <c r="K1086" s="297"/>
      <c r="L1086" s="412"/>
      <c r="M1086" s="291"/>
    </row>
    <row r="1087" spans="1:13">
      <c r="A1087" s="301" t="s">
        <v>282</v>
      </c>
      <c r="B1087" s="299"/>
      <c r="C1087" s="299"/>
      <c r="D1087" s="299"/>
      <c r="E1087" s="299"/>
      <c r="F1087" s="300"/>
      <c r="G1087" s="299"/>
      <c r="H1087" s="298"/>
      <c r="I1087" s="598" t="s">
        <v>281</v>
      </c>
      <c r="J1087" s="599"/>
      <c r="K1087" s="297"/>
      <c r="L1087" s="412"/>
      <c r="M1087" s="291"/>
    </row>
    <row r="1088" spans="1:13">
      <c r="A1088" s="301" t="s">
        <v>280</v>
      </c>
      <c r="B1088" s="299"/>
      <c r="C1088" s="299"/>
      <c r="D1088" s="299"/>
      <c r="E1088" s="299"/>
      <c r="F1088" s="300"/>
      <c r="G1088" s="299"/>
      <c r="H1088" s="298"/>
      <c r="I1088" s="598" t="s">
        <v>279</v>
      </c>
      <c r="J1088" s="599"/>
      <c r="K1088" s="297"/>
      <c r="L1088" s="412"/>
      <c r="M1088" s="291"/>
    </row>
    <row r="1089" spans="1:13">
      <c r="A1089" s="301" t="s">
        <v>278</v>
      </c>
      <c r="B1089" s="299"/>
      <c r="C1089" s="299"/>
      <c r="D1089" s="299"/>
      <c r="E1089" s="299"/>
      <c r="F1089" s="300"/>
      <c r="G1089" s="299"/>
      <c r="H1089" s="298"/>
      <c r="I1089" s="598" t="s">
        <v>277</v>
      </c>
      <c r="J1089" s="599"/>
      <c r="K1089" s="297"/>
      <c r="L1089" s="412"/>
      <c r="M1089" s="291"/>
    </row>
    <row r="1090" spans="1:13">
      <c r="A1090" s="301" t="s">
        <v>276</v>
      </c>
      <c r="B1090" s="299"/>
      <c r="C1090" s="299"/>
      <c r="D1090" s="299"/>
      <c r="E1090" s="299"/>
      <c r="F1090" s="300"/>
      <c r="G1090" s="299"/>
      <c r="H1090" s="298"/>
      <c r="I1090" s="295"/>
      <c r="J1090" s="294"/>
      <c r="K1090" s="297"/>
      <c r="L1090" s="302"/>
      <c r="M1090" s="291"/>
    </row>
    <row r="1091" spans="1:13">
      <c r="A1091" s="301" t="s">
        <v>275</v>
      </c>
      <c r="B1091" s="299"/>
      <c r="C1091" s="299"/>
      <c r="D1091" s="299"/>
      <c r="E1091" s="299"/>
      <c r="F1091" s="300"/>
      <c r="G1091" s="299"/>
      <c r="H1091" s="298"/>
      <c r="I1091" s="295"/>
      <c r="J1091" s="294"/>
      <c r="K1091" s="297"/>
      <c r="L1091" s="412"/>
      <c r="M1091" s="291"/>
    </row>
    <row r="1092" spans="1:13">
      <c r="A1092" s="301" t="s">
        <v>274</v>
      </c>
      <c r="B1092" s="299"/>
      <c r="C1092" s="299"/>
      <c r="D1092" s="299"/>
      <c r="E1092" s="299"/>
      <c r="F1092" s="300"/>
      <c r="G1092" s="299"/>
      <c r="H1092" s="298"/>
      <c r="I1092" s="295"/>
      <c r="J1092" s="294"/>
      <c r="K1092" s="297"/>
      <c r="L1092" s="412"/>
      <c r="M1092" s="291"/>
    </row>
    <row r="1093" spans="1:13">
      <c r="A1093" s="301" t="s">
        <v>273</v>
      </c>
      <c r="B1093" s="299"/>
      <c r="C1093" s="299"/>
      <c r="D1093" s="299"/>
      <c r="E1093" s="299"/>
      <c r="F1093" s="300"/>
      <c r="G1093" s="299"/>
      <c r="H1093" s="298"/>
      <c r="I1093" s="295"/>
      <c r="J1093" s="294"/>
      <c r="K1093" s="297"/>
      <c r="L1093" s="412"/>
      <c r="M1093" s="291"/>
    </row>
    <row r="1094" spans="1:13">
      <c r="A1094" s="301" t="s">
        <v>272</v>
      </c>
      <c r="B1094" s="299"/>
      <c r="C1094" s="299"/>
      <c r="D1094" s="299"/>
      <c r="E1094" s="299"/>
      <c r="F1094" s="300"/>
      <c r="G1094" s="299"/>
      <c r="H1094" s="298"/>
      <c r="I1094" s="295"/>
      <c r="J1094" s="294"/>
      <c r="K1094" s="297"/>
      <c r="L1094" s="412"/>
      <c r="M1094" s="291"/>
    </row>
    <row r="1095" spans="1:13" ht="15.75" thickBot="1">
      <c r="A1095" s="616" t="s">
        <v>271</v>
      </c>
      <c r="B1095" s="617"/>
      <c r="C1095" s="617"/>
      <c r="D1095" s="617"/>
      <c r="E1095" s="617"/>
      <c r="F1095" s="617"/>
      <c r="G1095" s="617"/>
      <c r="H1095" s="618"/>
      <c r="I1095" s="295"/>
      <c r="J1095" s="294"/>
      <c r="K1095" s="293"/>
      <c r="L1095" s="292"/>
      <c r="M1095" s="291"/>
    </row>
    <row r="1096" spans="1:13">
      <c r="A1096" s="290" t="s">
        <v>270</v>
      </c>
      <c r="B1096" s="289"/>
      <c r="C1096" s="289"/>
      <c r="D1096" s="289"/>
      <c r="E1096" s="289"/>
      <c r="F1096" s="289"/>
      <c r="G1096" s="289"/>
      <c r="H1096" s="289"/>
      <c r="I1096" s="621" t="s">
        <v>55</v>
      </c>
      <c r="J1096" s="622"/>
      <c r="K1096" s="288"/>
      <c r="L1096" s="287"/>
      <c r="M1096" s="286"/>
    </row>
    <row r="1097" spans="1:13" ht="15.75" thickBot="1">
      <c r="A1097" s="285" t="s">
        <v>269</v>
      </c>
      <c r="B1097" s="284"/>
      <c r="C1097" s="284"/>
      <c r="D1097" s="284"/>
      <c r="E1097" s="284"/>
      <c r="F1097" s="284"/>
      <c r="G1097" s="284"/>
      <c r="H1097" s="284"/>
      <c r="I1097" s="283"/>
      <c r="J1097" s="282"/>
      <c r="K1097" s="281"/>
      <c r="L1097" s="280"/>
      <c r="M1097" s="279"/>
    </row>
    <row r="1098" spans="1:13" ht="15.75" thickBot="1">
      <c r="A1098" s="652" t="s">
        <v>268</v>
      </c>
      <c r="B1098" s="653"/>
      <c r="C1098" s="653"/>
      <c r="D1098" s="653"/>
      <c r="E1098" s="653"/>
      <c r="F1098" s="653"/>
      <c r="G1098" s="653"/>
      <c r="H1098" s="653"/>
      <c r="I1098" s="278"/>
      <c r="J1098" s="277"/>
      <c r="K1098" s="610">
        <f>K1030+K1040+K1055+K1084</f>
        <v>48.23</v>
      </c>
      <c r="L1098" s="611"/>
      <c r="M1098" s="276">
        <f>M1030+M1040+M1055+M1084</f>
        <v>159737.75999999998</v>
      </c>
    </row>
    <row r="1100" spans="1:13" ht="15.75">
      <c r="A1100" s="601" t="s">
        <v>0</v>
      </c>
      <c r="B1100" s="601"/>
      <c r="C1100" s="601"/>
      <c r="D1100" s="601"/>
      <c r="E1100" s="601"/>
      <c r="F1100" s="601"/>
      <c r="G1100" s="601"/>
      <c r="H1100" s="601"/>
      <c r="I1100" s="601"/>
      <c r="J1100" s="601"/>
      <c r="K1100" s="601"/>
      <c r="L1100" s="601"/>
      <c r="M1100" s="327"/>
    </row>
    <row r="1101" spans="1:13" ht="15.75">
      <c r="A1101" s="600" t="s">
        <v>353</v>
      </c>
      <c r="B1101" s="600"/>
      <c r="C1101" s="600"/>
      <c r="D1101" s="600"/>
      <c r="E1101" s="600"/>
      <c r="F1101" s="600"/>
      <c r="G1101" s="600"/>
      <c r="H1101" s="600"/>
      <c r="I1101" s="600"/>
      <c r="J1101" s="600"/>
      <c r="K1101" s="600"/>
      <c r="L1101" s="600"/>
      <c r="M1101" s="327"/>
    </row>
    <row r="1102" spans="1:13" ht="15.75">
      <c r="A1102" s="370"/>
      <c r="B1102" s="370"/>
      <c r="C1102" s="370"/>
      <c r="D1102" s="370"/>
      <c r="E1102" s="370"/>
      <c r="F1102" s="370" t="s">
        <v>405</v>
      </c>
      <c r="G1102" s="370"/>
      <c r="H1102" s="370"/>
      <c r="I1102" s="370"/>
      <c r="J1102" s="370"/>
      <c r="K1102" s="370"/>
      <c r="L1102" s="370"/>
      <c r="M1102" s="327"/>
    </row>
    <row r="1103" spans="1:13">
      <c r="A1103" s="329"/>
      <c r="B1103" s="328"/>
      <c r="C1103" s="602" t="s">
        <v>351</v>
      </c>
      <c r="D1103" s="602"/>
      <c r="E1103" s="602"/>
      <c r="F1103" s="328"/>
      <c r="G1103" s="328"/>
      <c r="H1103" s="368"/>
      <c r="I1103" s="590" t="s">
        <v>3</v>
      </c>
      <c r="J1103" s="591"/>
      <c r="K1103" s="592" t="s">
        <v>4</v>
      </c>
      <c r="L1103" s="593"/>
      <c r="M1103" s="382"/>
    </row>
    <row r="1104" spans="1:13">
      <c r="A1104" s="381"/>
      <c r="B1104" s="355"/>
      <c r="C1104" s="355"/>
      <c r="D1104" s="355"/>
      <c r="E1104" s="355"/>
      <c r="F1104" s="355"/>
      <c r="G1104" s="355"/>
      <c r="H1104" s="356"/>
      <c r="I1104" s="295"/>
      <c r="J1104" s="294"/>
      <c r="K1104" s="594" t="s">
        <v>5</v>
      </c>
      <c r="L1104" s="595"/>
      <c r="M1104" s="380" t="s">
        <v>6</v>
      </c>
    </row>
    <row r="1105" spans="1:13">
      <c r="A1105" s="381"/>
      <c r="B1105" s="355"/>
      <c r="C1105" s="355"/>
      <c r="D1105" s="355"/>
      <c r="E1105" s="355"/>
      <c r="F1105" s="355"/>
      <c r="G1105" s="355"/>
      <c r="H1105" s="356"/>
      <c r="I1105" s="598" t="s">
        <v>7</v>
      </c>
      <c r="J1105" s="599"/>
      <c r="K1105" s="623" t="s">
        <v>8</v>
      </c>
      <c r="L1105" s="624"/>
      <c r="M1105" s="380" t="s">
        <v>9</v>
      </c>
    </row>
    <row r="1106" spans="1:13" ht="16.5" thickBot="1">
      <c r="A1106" s="379"/>
      <c r="B1106" s="351"/>
      <c r="C1106" s="351"/>
      <c r="D1106" s="351"/>
      <c r="E1106" s="351"/>
      <c r="F1106" s="351"/>
      <c r="G1106" s="351"/>
      <c r="H1106" s="350"/>
      <c r="I1106" s="631">
        <v>360.8</v>
      </c>
      <c r="J1106" s="632"/>
      <c r="K1106" s="633"/>
      <c r="L1106" s="634"/>
      <c r="M1106" s="378"/>
    </row>
    <row r="1107" spans="1:13">
      <c r="A1107" s="367" t="s">
        <v>350</v>
      </c>
      <c r="B1107" s="344"/>
      <c r="C1107" s="344"/>
      <c r="D1107" s="344"/>
      <c r="E1107" s="344"/>
      <c r="F1107" s="344"/>
      <c r="G1107" s="344"/>
      <c r="H1107" s="377"/>
      <c r="I1107" s="341"/>
      <c r="J1107" s="340"/>
      <c r="K1107" s="635">
        <f>K1110+K1113</f>
        <v>6.4499999999999993</v>
      </c>
      <c r="L1107" s="628"/>
      <c r="M1107" s="286">
        <f>K1107*12*I1106</f>
        <v>27925.919999999998</v>
      </c>
    </row>
    <row r="1108" spans="1:13">
      <c r="A1108" s="376" t="s">
        <v>349</v>
      </c>
      <c r="B1108" s="375"/>
      <c r="C1108" s="375"/>
      <c r="D1108" s="375"/>
      <c r="E1108" s="375"/>
      <c r="F1108" s="375"/>
      <c r="G1108" s="375"/>
      <c r="H1108" s="374"/>
      <c r="I1108" s="295"/>
      <c r="J1108" s="294"/>
      <c r="K1108" s="293"/>
      <c r="L1108" s="292"/>
      <c r="M1108" s="373"/>
    </row>
    <row r="1109" spans="1:13" ht="15.75" thickBot="1">
      <c r="A1109" s="363" t="s">
        <v>348</v>
      </c>
      <c r="B1109" s="372"/>
      <c r="C1109" s="372"/>
      <c r="D1109" s="372"/>
      <c r="E1109" s="372"/>
      <c r="F1109" s="372"/>
      <c r="G1109" s="372"/>
      <c r="H1109" s="371"/>
      <c r="I1109" s="336"/>
      <c r="J1109" s="282"/>
      <c r="K1109" s="281"/>
      <c r="L1109" s="280"/>
      <c r="M1109" s="279"/>
    </row>
    <row r="1110" spans="1:13">
      <c r="A1110" s="323" t="s">
        <v>347</v>
      </c>
      <c r="B1110" s="331"/>
      <c r="C1110" s="331"/>
      <c r="D1110" s="331"/>
      <c r="E1110" s="331"/>
      <c r="F1110" s="331"/>
      <c r="G1110" s="331"/>
      <c r="H1110" s="357"/>
      <c r="I1110" s="596" t="s">
        <v>19</v>
      </c>
      <c r="J1110" s="597"/>
      <c r="K1110" s="629">
        <v>3.86</v>
      </c>
      <c r="L1110" s="630"/>
      <c r="M1110" s="291">
        <f>K1110*12*I1106</f>
        <v>16712.256000000001</v>
      </c>
    </row>
    <row r="1111" spans="1:13">
      <c r="A1111" s="301" t="s">
        <v>338</v>
      </c>
      <c r="B1111" s="355"/>
      <c r="C1111" s="355"/>
      <c r="D1111" s="355"/>
      <c r="E1111" s="355"/>
      <c r="F1111" s="355"/>
      <c r="G1111" s="355"/>
      <c r="H1111" s="356"/>
      <c r="I1111" s="598" t="s">
        <v>328</v>
      </c>
      <c r="J1111" s="599"/>
      <c r="K1111" s="327"/>
      <c r="L1111" s="292"/>
      <c r="M1111" s="291"/>
    </row>
    <row r="1112" spans="1:13">
      <c r="A1112" s="323" t="s">
        <v>337</v>
      </c>
      <c r="B1112" s="331"/>
      <c r="C1112" s="331"/>
      <c r="D1112" s="331"/>
      <c r="E1112" s="331"/>
      <c r="F1112" s="331"/>
      <c r="G1112" s="331"/>
      <c r="H1112" s="357"/>
      <c r="I1112" s="596"/>
      <c r="J1112" s="597"/>
      <c r="K1112" s="327"/>
      <c r="L1112" s="292"/>
      <c r="M1112" s="291"/>
    </row>
    <row r="1113" spans="1:13">
      <c r="A1113" s="323" t="s">
        <v>346</v>
      </c>
      <c r="B1113" s="331"/>
      <c r="C1113" s="331"/>
      <c r="D1113" s="331"/>
      <c r="E1113" s="331"/>
      <c r="F1113" s="331"/>
      <c r="G1113" s="331"/>
      <c r="H1113" s="357"/>
      <c r="I1113" s="608" t="s">
        <v>35</v>
      </c>
      <c r="J1113" s="609"/>
      <c r="K1113" s="625">
        <v>2.59</v>
      </c>
      <c r="L1113" s="626"/>
      <c r="M1113" s="291">
        <f>K1113*12*I1106</f>
        <v>11213.663999999999</v>
      </c>
    </row>
    <row r="1114" spans="1:13" ht="15.75">
      <c r="A1114" s="320" t="s">
        <v>345</v>
      </c>
      <c r="B1114" s="354"/>
      <c r="C1114" s="354"/>
      <c r="D1114" s="354"/>
      <c r="E1114" s="354"/>
      <c r="F1114" s="354"/>
      <c r="G1114" s="354"/>
      <c r="H1114" s="353"/>
      <c r="I1114" s="598" t="s">
        <v>328</v>
      </c>
      <c r="J1114" s="599"/>
      <c r="K1114" s="370"/>
      <c r="L1114" s="369"/>
      <c r="M1114" s="291"/>
    </row>
    <row r="1115" spans="1:13">
      <c r="A1115" s="313" t="s">
        <v>344</v>
      </c>
      <c r="B1115" s="328"/>
      <c r="C1115" s="328"/>
      <c r="D1115" s="328"/>
      <c r="E1115" s="328"/>
      <c r="F1115" s="328"/>
      <c r="G1115" s="328"/>
      <c r="H1115" s="368"/>
      <c r="I1115" s="598"/>
      <c r="J1115" s="599"/>
      <c r="K1115" s="352"/>
      <c r="L1115" s="292"/>
      <c r="M1115" s="291"/>
    </row>
    <row r="1116" spans="1:13" ht="15.75" thickBot="1">
      <c r="A1116" s="323" t="s">
        <v>343</v>
      </c>
      <c r="B1116" s="322"/>
      <c r="C1116" s="322"/>
      <c r="D1116" s="322"/>
      <c r="E1116" s="322"/>
      <c r="F1116" s="322"/>
      <c r="G1116" s="322"/>
      <c r="H1116" s="321"/>
      <c r="I1116" s="334"/>
      <c r="J1116" s="333"/>
      <c r="K1116" s="636"/>
      <c r="L1116" s="637"/>
      <c r="M1116" s="291"/>
    </row>
    <row r="1117" spans="1:13">
      <c r="A1117" s="367" t="s">
        <v>342</v>
      </c>
      <c r="B1117" s="366"/>
      <c r="C1117" s="366"/>
      <c r="D1117" s="366"/>
      <c r="E1117" s="366"/>
      <c r="F1117" s="366"/>
      <c r="G1117" s="366"/>
      <c r="H1117" s="365"/>
      <c r="I1117" s="341"/>
      <c r="J1117" s="364"/>
      <c r="K1117" s="627">
        <f>K1119+K1124+K1127</f>
        <v>5.28</v>
      </c>
      <c r="L1117" s="628"/>
      <c r="M1117" s="286">
        <f>K1117*12*I1106</f>
        <v>22860.288</v>
      </c>
    </row>
    <row r="1118" spans="1:13" ht="15.75" thickBot="1">
      <c r="A1118" s="363" t="s">
        <v>341</v>
      </c>
      <c r="B1118" s="362"/>
      <c r="C1118" s="362"/>
      <c r="D1118" s="362"/>
      <c r="E1118" s="362"/>
      <c r="F1118" s="362"/>
      <c r="G1118" s="362"/>
      <c r="H1118" s="361"/>
      <c r="I1118" s="336"/>
      <c r="J1118" s="360"/>
      <c r="K1118" s="281"/>
      <c r="L1118" s="280"/>
      <c r="M1118" s="279"/>
    </row>
    <row r="1119" spans="1:13">
      <c r="A1119" s="301" t="s">
        <v>340</v>
      </c>
      <c r="B1119" s="300"/>
      <c r="C1119" s="300"/>
      <c r="D1119" s="300"/>
      <c r="E1119" s="300"/>
      <c r="F1119" s="300"/>
      <c r="G1119" s="300"/>
      <c r="H1119" s="298"/>
      <c r="I1119" s="598" t="s">
        <v>19</v>
      </c>
      <c r="J1119" s="599"/>
      <c r="K1119" s="629">
        <v>2.64</v>
      </c>
      <c r="L1119" s="630"/>
      <c r="M1119" s="291">
        <f>K1119*12*I1106</f>
        <v>11430.144</v>
      </c>
    </row>
    <row r="1120" spans="1:13">
      <c r="A1120" s="323" t="s">
        <v>339</v>
      </c>
      <c r="B1120" s="322"/>
      <c r="C1120" s="322"/>
      <c r="D1120" s="322"/>
      <c r="E1120" s="322"/>
      <c r="F1120" s="322"/>
      <c r="G1120" s="322"/>
      <c r="H1120" s="321"/>
      <c r="I1120" s="407"/>
      <c r="J1120" s="408"/>
      <c r="K1120" s="327"/>
      <c r="L1120" s="292"/>
      <c r="M1120" s="291"/>
    </row>
    <row r="1121" spans="1:13">
      <c r="A1121" s="301" t="s">
        <v>338</v>
      </c>
      <c r="B1121" s="355"/>
      <c r="C1121" s="355"/>
      <c r="D1121" s="355"/>
      <c r="E1121" s="355"/>
      <c r="F1121" s="355"/>
      <c r="G1121" s="355"/>
      <c r="H1121" s="356"/>
      <c r="I1121" s="598" t="s">
        <v>328</v>
      </c>
      <c r="J1121" s="599"/>
      <c r="K1121" s="327"/>
      <c r="L1121" s="292"/>
      <c r="M1121" s="291"/>
    </row>
    <row r="1122" spans="1:13">
      <c r="A1122" s="323" t="s">
        <v>337</v>
      </c>
      <c r="B1122" s="331"/>
      <c r="C1122" s="331"/>
      <c r="D1122" s="331"/>
      <c r="E1122" s="331"/>
      <c r="F1122" s="331"/>
      <c r="G1122" s="331"/>
      <c r="H1122" s="357"/>
      <c r="I1122" s="596"/>
      <c r="J1122" s="597"/>
      <c r="K1122" s="327"/>
      <c r="L1122" s="292"/>
      <c r="M1122" s="291"/>
    </row>
    <row r="1123" spans="1:13">
      <c r="A1123" s="320" t="s">
        <v>336</v>
      </c>
      <c r="B1123" s="354"/>
      <c r="C1123" s="353"/>
      <c r="D1123" s="355"/>
      <c r="E1123" s="355"/>
      <c r="F1123" s="355"/>
      <c r="G1123" s="355"/>
      <c r="H1123" s="356"/>
      <c r="I1123" s="598" t="s">
        <v>328</v>
      </c>
      <c r="J1123" s="599"/>
      <c r="K1123" s="327"/>
      <c r="L1123" s="292"/>
      <c r="M1123" s="291"/>
    </row>
    <row r="1124" spans="1:13">
      <c r="A1124" s="301" t="s">
        <v>335</v>
      </c>
      <c r="B1124" s="355"/>
      <c r="C1124" s="355"/>
      <c r="D1124" s="354"/>
      <c r="E1124" s="354"/>
      <c r="F1124" s="354"/>
      <c r="G1124" s="354"/>
      <c r="H1124" s="353"/>
      <c r="I1124" s="608" t="s">
        <v>35</v>
      </c>
      <c r="J1124" s="609"/>
      <c r="K1124" s="625">
        <v>1.17</v>
      </c>
      <c r="L1124" s="626"/>
      <c r="M1124" s="291">
        <f>K1124*12*I1106</f>
        <v>5065.6319999999996</v>
      </c>
    </row>
    <row r="1125" spans="1:13">
      <c r="A1125" s="313" t="s">
        <v>334</v>
      </c>
      <c r="B1125" s="312"/>
      <c r="C1125" s="312"/>
      <c r="D1125" s="312"/>
      <c r="E1125" s="312"/>
      <c r="F1125" s="312"/>
      <c r="G1125" s="312"/>
      <c r="H1125" s="311"/>
      <c r="I1125" s="590" t="s">
        <v>333</v>
      </c>
      <c r="J1125" s="591"/>
      <c r="K1125" s="327"/>
      <c r="L1125" s="292"/>
      <c r="M1125" s="291"/>
    </row>
    <row r="1126" spans="1:13">
      <c r="A1126" s="323"/>
      <c r="B1126" s="322"/>
      <c r="C1126" s="322"/>
      <c r="D1126" s="322"/>
      <c r="E1126" s="322"/>
      <c r="F1126" s="322"/>
      <c r="G1126" s="322"/>
      <c r="H1126" s="321"/>
      <c r="I1126" s="334" t="s">
        <v>332</v>
      </c>
      <c r="J1126" s="333"/>
      <c r="K1126" s="352"/>
      <c r="L1126" s="292"/>
      <c r="M1126" s="291"/>
    </row>
    <row r="1127" spans="1:13">
      <c r="A1127" s="313" t="s">
        <v>331</v>
      </c>
      <c r="B1127" s="312"/>
      <c r="C1127" s="312"/>
      <c r="D1127" s="312"/>
      <c r="E1127" s="312"/>
      <c r="F1127" s="312"/>
      <c r="G1127" s="312"/>
      <c r="H1127" s="311"/>
      <c r="I1127" s="590" t="s">
        <v>35</v>
      </c>
      <c r="J1127" s="591"/>
      <c r="K1127" s="625">
        <v>1.47</v>
      </c>
      <c r="L1127" s="626"/>
      <c r="M1127" s="291">
        <f>K1127*12*I1106</f>
        <v>6364.5120000000006</v>
      </c>
    </row>
    <row r="1128" spans="1:13">
      <c r="A1128" s="323" t="s">
        <v>330</v>
      </c>
      <c r="B1128" s="322"/>
      <c r="C1128" s="322"/>
      <c r="D1128" s="322"/>
      <c r="E1128" s="322"/>
      <c r="F1128" s="322"/>
      <c r="G1128" s="322"/>
      <c r="H1128" s="321"/>
      <c r="I1128" s="334"/>
      <c r="J1128" s="333"/>
      <c r="K1128" s="327"/>
      <c r="L1128" s="292"/>
      <c r="M1128" s="291"/>
    </row>
    <row r="1129" spans="1:13">
      <c r="A1129" s="313" t="s">
        <v>329</v>
      </c>
      <c r="B1129" s="312"/>
      <c r="C1129" s="312"/>
      <c r="D1129" s="312"/>
      <c r="E1129" s="312"/>
      <c r="F1129" s="312"/>
      <c r="G1129" s="312"/>
      <c r="H1129" s="311"/>
      <c r="I1129" s="598" t="s">
        <v>328</v>
      </c>
      <c r="J1129" s="599"/>
      <c r="K1129" s="327"/>
      <c r="L1129" s="292"/>
      <c r="M1129" s="291"/>
    </row>
    <row r="1130" spans="1:13">
      <c r="A1130" s="313" t="s">
        <v>327</v>
      </c>
      <c r="B1130" s="312"/>
      <c r="C1130" s="312"/>
      <c r="D1130" s="312"/>
      <c r="E1130" s="312"/>
      <c r="F1130" s="312"/>
      <c r="G1130" s="312"/>
      <c r="H1130" s="311"/>
      <c r="I1130" s="590" t="s">
        <v>326</v>
      </c>
      <c r="J1130" s="591"/>
      <c r="K1130" s="351"/>
      <c r="L1130" s="350"/>
      <c r="M1130" s="349"/>
    </row>
    <row r="1131" spans="1:13" ht="15.75" thickBot="1">
      <c r="A1131" s="323"/>
      <c r="B1131" s="322"/>
      <c r="C1131" s="322"/>
      <c r="D1131" s="322"/>
      <c r="E1131" s="322"/>
      <c r="F1131" s="322"/>
      <c r="G1131" s="322"/>
      <c r="H1131" s="321"/>
      <c r="I1131" s="606" t="s">
        <v>325</v>
      </c>
      <c r="J1131" s="607"/>
      <c r="K1131" s="348"/>
      <c r="L1131" s="347"/>
      <c r="M1131" s="346"/>
    </row>
    <row r="1132" spans="1:13">
      <c r="A1132" s="345" t="s">
        <v>324</v>
      </c>
      <c r="B1132" s="344"/>
      <c r="C1132" s="344"/>
      <c r="D1132" s="344"/>
      <c r="E1132" s="344"/>
      <c r="F1132" s="344"/>
      <c r="G1132" s="343"/>
      <c r="H1132" s="342"/>
      <c r="I1132" s="341"/>
      <c r="J1132" s="340"/>
      <c r="K1132" s="648">
        <f>K1134+K1141+K1149+K1153+K1154+K1158</f>
        <v>42.75</v>
      </c>
      <c r="L1132" s="628"/>
      <c r="M1132" s="286">
        <f>M1134+M1141+M1149+M1153+M1154+M1158</f>
        <v>185090.4</v>
      </c>
    </row>
    <row r="1133" spans="1:13" ht="15.75" thickBot="1">
      <c r="A1133" s="339"/>
      <c r="B1133" s="338"/>
      <c r="C1133" s="338"/>
      <c r="D1133" s="338"/>
      <c r="E1133" s="338"/>
      <c r="F1133" s="338"/>
      <c r="G1133" s="338"/>
      <c r="H1133" s="337"/>
      <c r="I1133" s="336"/>
      <c r="J1133" s="282"/>
      <c r="K1133" s="281"/>
      <c r="L1133" s="280"/>
      <c r="M1133" s="279"/>
    </row>
    <row r="1134" spans="1:13" ht="15.75" thickBot="1">
      <c r="A1134" s="603" t="s">
        <v>323</v>
      </c>
      <c r="B1134" s="604"/>
      <c r="C1134" s="604"/>
      <c r="D1134" s="604"/>
      <c r="E1134" s="604"/>
      <c r="F1134" s="604"/>
      <c r="G1134" s="604"/>
      <c r="H1134" s="605"/>
      <c r="I1134" s="305"/>
      <c r="J1134" s="304"/>
      <c r="K1134" s="646">
        <f>K1135+K1136+K1137+K1139+K1140</f>
        <v>7.5699999999999994</v>
      </c>
      <c r="L1134" s="647"/>
      <c r="M1134" s="303">
        <f>K1134*12*I1106</f>
        <v>32775.072</v>
      </c>
    </row>
    <row r="1135" spans="1:13">
      <c r="A1135" s="323" t="s">
        <v>322</v>
      </c>
      <c r="B1135" s="322"/>
      <c r="C1135" s="322"/>
      <c r="D1135" s="322"/>
      <c r="E1135" s="322"/>
      <c r="F1135" s="322"/>
      <c r="G1135" s="322"/>
      <c r="H1135" s="321"/>
      <c r="I1135" s="596" t="s">
        <v>321</v>
      </c>
      <c r="J1135" s="597"/>
      <c r="K1135" s="629">
        <v>1.23</v>
      </c>
      <c r="L1135" s="630"/>
      <c r="M1135" s="291">
        <f>K1135*12*I1106</f>
        <v>5325.4080000000004</v>
      </c>
    </row>
    <row r="1136" spans="1:13">
      <c r="A1136" s="320" t="s">
        <v>320</v>
      </c>
      <c r="B1136" s="319"/>
      <c r="C1136" s="319"/>
      <c r="D1136" s="319"/>
      <c r="E1136" s="319"/>
      <c r="F1136" s="319"/>
      <c r="G1136" s="319"/>
      <c r="H1136" s="318"/>
      <c r="I1136" s="608" t="s">
        <v>57</v>
      </c>
      <c r="J1136" s="609"/>
      <c r="K1136" s="625">
        <v>2.9</v>
      </c>
      <c r="L1136" s="626"/>
      <c r="M1136" s="291">
        <f>K1136*12*I1106</f>
        <v>12555.84</v>
      </c>
    </row>
    <row r="1137" spans="1:13">
      <c r="A1137" s="313" t="s">
        <v>319</v>
      </c>
      <c r="B1137" s="312"/>
      <c r="C1137" s="312"/>
      <c r="D1137" s="312"/>
      <c r="E1137" s="312"/>
      <c r="F1137" s="312"/>
      <c r="G1137" s="312"/>
      <c r="H1137" s="311"/>
      <c r="I1137" s="590" t="s">
        <v>35</v>
      </c>
      <c r="J1137" s="591"/>
      <c r="K1137" s="625">
        <v>0.33</v>
      </c>
      <c r="L1137" s="626"/>
      <c r="M1137" s="291">
        <f>K1137*12*I1106</f>
        <v>1428.768</v>
      </c>
    </row>
    <row r="1138" spans="1:13">
      <c r="A1138" s="335" t="s">
        <v>318</v>
      </c>
      <c r="B1138" s="331"/>
      <c r="C1138" s="331"/>
      <c r="D1138" s="331"/>
      <c r="E1138" s="322"/>
      <c r="F1138" s="322"/>
      <c r="G1138" s="322"/>
      <c r="H1138" s="321"/>
      <c r="I1138" s="334"/>
      <c r="J1138" s="333"/>
      <c r="K1138" s="293"/>
      <c r="L1138" s="292"/>
      <c r="M1138" s="291"/>
    </row>
    <row r="1139" spans="1:13">
      <c r="A1139" s="320" t="s">
        <v>317</v>
      </c>
      <c r="B1139" s="319"/>
      <c r="C1139" s="319"/>
      <c r="D1139" s="319"/>
      <c r="E1139" s="319"/>
      <c r="F1139" s="319"/>
      <c r="G1139" s="319"/>
      <c r="H1139" s="318"/>
      <c r="I1139" s="608" t="s">
        <v>19</v>
      </c>
      <c r="J1139" s="609"/>
      <c r="K1139" s="625">
        <v>0.1</v>
      </c>
      <c r="L1139" s="626"/>
      <c r="M1139" s="291">
        <f>K1139*12*I1106</f>
        <v>432.96000000000009</v>
      </c>
    </row>
    <row r="1140" spans="1:13" ht="15.75" thickBot="1">
      <c r="A1140" s="313" t="s">
        <v>316</v>
      </c>
      <c r="B1140" s="312"/>
      <c r="C1140" s="312"/>
      <c r="D1140" s="312"/>
      <c r="E1140" s="312"/>
      <c r="F1140" s="312"/>
      <c r="G1140" s="312"/>
      <c r="H1140" s="311"/>
      <c r="I1140" s="614" t="s">
        <v>19</v>
      </c>
      <c r="J1140" s="615"/>
      <c r="K1140" s="650">
        <v>3.01</v>
      </c>
      <c r="L1140" s="651"/>
      <c r="M1140" s="291">
        <f>K1140*12*I1106</f>
        <v>13032.096</v>
      </c>
    </row>
    <row r="1141" spans="1:13" ht="15.75" thickBot="1">
      <c r="A1141" s="654" t="s">
        <v>315</v>
      </c>
      <c r="B1141" s="655"/>
      <c r="C1141" s="655"/>
      <c r="D1141" s="655"/>
      <c r="E1141" s="655"/>
      <c r="F1141" s="655"/>
      <c r="G1141" s="655"/>
      <c r="H1141" s="656"/>
      <c r="I1141" s="305"/>
      <c r="J1141" s="304"/>
      <c r="K1141" s="642">
        <f>K1142+K1143+K1145+K1146+K1147+K1148</f>
        <v>1.94</v>
      </c>
      <c r="L1141" s="647"/>
      <c r="M1141" s="303">
        <f>K1141*12*I1106</f>
        <v>8399.4240000000009</v>
      </c>
    </row>
    <row r="1142" spans="1:13">
      <c r="A1142" s="332" t="s">
        <v>314</v>
      </c>
      <c r="B1142" s="331"/>
      <c r="C1142" s="331"/>
      <c r="D1142" s="331"/>
      <c r="E1142" s="331"/>
      <c r="F1142" s="322"/>
      <c r="G1142" s="322"/>
      <c r="H1142" s="321"/>
      <c r="I1142" s="330"/>
      <c r="J1142" s="294"/>
      <c r="K1142" s="629">
        <v>0.11</v>
      </c>
      <c r="L1142" s="630"/>
      <c r="M1142" s="291">
        <f>K1142*12*I1106</f>
        <v>476.25600000000003</v>
      </c>
    </row>
    <row r="1143" spans="1:13">
      <c r="A1143" s="329" t="s">
        <v>313</v>
      </c>
      <c r="B1143" s="328"/>
      <c r="C1143" s="328"/>
      <c r="D1143" s="328"/>
      <c r="E1143" s="328"/>
      <c r="F1143" s="312"/>
      <c r="G1143" s="312"/>
      <c r="H1143" s="311"/>
      <c r="I1143" s="598" t="s">
        <v>312</v>
      </c>
      <c r="J1143" s="599"/>
      <c r="K1143" s="625">
        <v>0.93</v>
      </c>
      <c r="L1143" s="626"/>
      <c r="M1143" s="291">
        <f>K1143*12*I1106</f>
        <v>4026.5280000000002</v>
      </c>
    </row>
    <row r="1144" spans="1:13">
      <c r="A1144" s="323" t="s">
        <v>311</v>
      </c>
      <c r="B1144" s="322"/>
      <c r="C1144" s="322"/>
      <c r="D1144" s="322"/>
      <c r="E1144" s="322"/>
      <c r="F1144" s="322"/>
      <c r="G1144" s="322"/>
      <c r="H1144" s="321"/>
      <c r="I1144" s="596" t="s">
        <v>310</v>
      </c>
      <c r="J1144" s="597"/>
      <c r="K1144" s="327"/>
      <c r="L1144" s="292"/>
      <c r="M1144" s="291"/>
    </row>
    <row r="1145" spans="1:13">
      <c r="A1145" s="320" t="s">
        <v>309</v>
      </c>
      <c r="B1145" s="319"/>
      <c r="C1145" s="319"/>
      <c r="D1145" s="319"/>
      <c r="E1145" s="319"/>
      <c r="F1145" s="319"/>
      <c r="G1145" s="319"/>
      <c r="H1145" s="318"/>
      <c r="I1145" s="608" t="s">
        <v>308</v>
      </c>
      <c r="J1145" s="609"/>
      <c r="K1145" s="625">
        <v>0.56999999999999995</v>
      </c>
      <c r="L1145" s="626"/>
      <c r="M1145" s="291">
        <f>K1145*12*I1106</f>
        <v>2467.8719999999998</v>
      </c>
    </row>
    <row r="1146" spans="1:13">
      <c r="A1146" s="320" t="s">
        <v>307</v>
      </c>
      <c r="B1146" s="319"/>
      <c r="C1146" s="319"/>
      <c r="D1146" s="319"/>
      <c r="E1146" s="319"/>
      <c r="F1146" s="319"/>
      <c r="G1146" s="319"/>
      <c r="H1146" s="318"/>
      <c r="I1146" s="608" t="s">
        <v>306</v>
      </c>
      <c r="J1146" s="609"/>
      <c r="K1146" s="625">
        <v>0.14000000000000001</v>
      </c>
      <c r="L1146" s="626"/>
      <c r="M1146" s="291">
        <f>K1146*12*I1106</f>
        <v>606.14400000000012</v>
      </c>
    </row>
    <row r="1147" spans="1:13">
      <c r="A1147" s="313" t="s">
        <v>299</v>
      </c>
      <c r="B1147" s="312"/>
      <c r="C1147" s="312"/>
      <c r="D1147" s="312"/>
      <c r="E1147" s="312"/>
      <c r="F1147" s="312"/>
      <c r="G1147" s="312"/>
      <c r="H1147" s="311"/>
      <c r="I1147" s="608" t="s">
        <v>298</v>
      </c>
      <c r="J1147" s="609"/>
      <c r="K1147" s="636">
        <v>7.0000000000000007E-2</v>
      </c>
      <c r="L1147" s="637"/>
      <c r="M1147" s="291">
        <f>K1147*12*I1106</f>
        <v>303.07200000000006</v>
      </c>
    </row>
    <row r="1148" spans="1:13" ht="15.75" thickBot="1">
      <c r="A1148" s="313" t="s">
        <v>305</v>
      </c>
      <c r="B1148" s="312"/>
      <c r="C1148" s="312"/>
      <c r="D1148" s="312"/>
      <c r="E1148" s="312"/>
      <c r="F1148" s="312"/>
      <c r="G1148" s="312"/>
      <c r="H1148" s="311"/>
      <c r="I1148" s="614" t="s">
        <v>88</v>
      </c>
      <c r="J1148" s="615"/>
      <c r="K1148" s="638">
        <v>0.12</v>
      </c>
      <c r="L1148" s="639"/>
      <c r="M1148" s="326">
        <f>K1148*12*I1106</f>
        <v>519.55200000000002</v>
      </c>
    </row>
    <row r="1149" spans="1:13" ht="15.75" thickBot="1">
      <c r="A1149" s="654" t="s">
        <v>304</v>
      </c>
      <c r="B1149" s="655"/>
      <c r="C1149" s="655"/>
      <c r="D1149" s="655"/>
      <c r="E1149" s="655"/>
      <c r="F1149" s="655"/>
      <c r="G1149" s="655"/>
      <c r="H1149" s="656"/>
      <c r="I1149" s="325"/>
      <c r="J1149" s="324"/>
      <c r="K1149" s="649">
        <f>K1150+K1151+K1152</f>
        <v>1.27</v>
      </c>
      <c r="L1149" s="643"/>
      <c r="M1149" s="303">
        <f>K1149*12*I1106</f>
        <v>5498.5920000000006</v>
      </c>
    </row>
    <row r="1150" spans="1:13">
      <c r="A1150" s="323" t="s">
        <v>303</v>
      </c>
      <c r="B1150" s="322"/>
      <c r="C1150" s="322"/>
      <c r="D1150" s="322"/>
      <c r="E1150" s="322"/>
      <c r="F1150" s="322"/>
      <c r="G1150" s="322"/>
      <c r="H1150" s="321"/>
      <c r="I1150" s="612" t="s">
        <v>302</v>
      </c>
      <c r="J1150" s="613"/>
      <c r="K1150" s="644">
        <v>0.61</v>
      </c>
      <c r="L1150" s="645"/>
      <c r="M1150" s="291">
        <f>K1150*12*I1106</f>
        <v>2641.056</v>
      </c>
    </row>
    <row r="1151" spans="1:13">
      <c r="A1151" s="320" t="s">
        <v>301</v>
      </c>
      <c r="B1151" s="319"/>
      <c r="C1151" s="319"/>
      <c r="D1151" s="319"/>
      <c r="E1151" s="319"/>
      <c r="F1151" s="319"/>
      <c r="G1151" s="319"/>
      <c r="H1151" s="318"/>
      <c r="I1151" s="317" t="s">
        <v>300</v>
      </c>
      <c r="J1151" s="316"/>
      <c r="K1151" s="636">
        <v>0.53</v>
      </c>
      <c r="L1151" s="637"/>
      <c r="M1151" s="291">
        <f>K1151*12*I1106</f>
        <v>2294.6880000000001</v>
      </c>
    </row>
    <row r="1152" spans="1:13" ht="15.75" thickBot="1">
      <c r="A1152" s="313" t="s">
        <v>299</v>
      </c>
      <c r="B1152" s="312"/>
      <c r="C1152" s="312"/>
      <c r="D1152" s="312"/>
      <c r="E1152" s="312"/>
      <c r="F1152" s="312"/>
      <c r="G1152" s="312"/>
      <c r="H1152" s="311"/>
      <c r="I1152" s="614" t="s">
        <v>298</v>
      </c>
      <c r="J1152" s="615"/>
      <c r="K1152" s="638">
        <v>0.13</v>
      </c>
      <c r="L1152" s="639"/>
      <c r="M1152" s="291">
        <f>K1152*12*I1106</f>
        <v>562.84800000000007</v>
      </c>
    </row>
    <row r="1153" spans="1:13" ht="15.75" thickBot="1">
      <c r="A1153" s="309" t="s">
        <v>297</v>
      </c>
      <c r="B1153" s="308"/>
      <c r="C1153" s="308"/>
      <c r="D1153" s="308"/>
      <c r="E1153" s="308"/>
      <c r="F1153" s="308"/>
      <c r="G1153" s="308"/>
      <c r="H1153" s="307"/>
      <c r="I1153" s="619" t="s">
        <v>296</v>
      </c>
      <c r="J1153" s="620"/>
      <c r="K1153" s="640">
        <v>30.25</v>
      </c>
      <c r="L1153" s="641"/>
      <c r="M1153" s="303">
        <f>K1153*12*I1106</f>
        <v>130970.40000000001</v>
      </c>
    </row>
    <row r="1154" spans="1:13" ht="15.75" thickBot="1">
      <c r="A1154" s="603" t="s">
        <v>295</v>
      </c>
      <c r="B1154" s="604"/>
      <c r="C1154" s="604"/>
      <c r="D1154" s="604"/>
      <c r="E1154" s="604"/>
      <c r="F1154" s="604"/>
      <c r="G1154" s="604"/>
      <c r="H1154" s="605"/>
      <c r="I1154" s="305"/>
      <c r="J1154" s="304"/>
      <c r="K1154" s="642">
        <v>1.65</v>
      </c>
      <c r="L1154" s="643"/>
      <c r="M1154" s="303">
        <f>K1154*12*I1106</f>
        <v>7143.8399999999992</v>
      </c>
    </row>
    <row r="1155" spans="1:13">
      <c r="A1155" s="301" t="s">
        <v>294</v>
      </c>
      <c r="B1155" s="300"/>
      <c r="C1155" s="300"/>
      <c r="D1155" s="300"/>
      <c r="E1155" s="300"/>
      <c r="F1155" s="300"/>
      <c r="G1155" s="300"/>
      <c r="H1155" s="298"/>
      <c r="I1155" s="621" t="s">
        <v>293</v>
      </c>
      <c r="J1155" s="622"/>
      <c r="K1155" s="297"/>
      <c r="L1155" s="412"/>
      <c r="M1155" s="291"/>
    </row>
    <row r="1156" spans="1:13">
      <c r="A1156" s="301" t="s">
        <v>292</v>
      </c>
      <c r="B1156" s="300"/>
      <c r="C1156" s="300"/>
      <c r="D1156" s="300"/>
      <c r="E1156" s="300"/>
      <c r="F1156" s="300"/>
      <c r="G1156" s="300"/>
      <c r="H1156" s="298"/>
      <c r="I1156" s="295"/>
      <c r="J1156" s="294"/>
      <c r="K1156" s="297"/>
      <c r="L1156" s="412"/>
      <c r="M1156" s="291"/>
    </row>
    <row r="1157" spans="1:13" ht="15.75" thickBot="1">
      <c r="A1157" s="301" t="s">
        <v>291</v>
      </c>
      <c r="B1157" s="300"/>
      <c r="C1157" s="300"/>
      <c r="D1157" s="300"/>
      <c r="E1157" s="300"/>
      <c r="F1157" s="300"/>
      <c r="G1157" s="300"/>
      <c r="H1157" s="298"/>
      <c r="I1157" s="310"/>
      <c r="J1157" s="294"/>
      <c r="K1157" s="297"/>
      <c r="L1157" s="412"/>
      <c r="M1157" s="291"/>
    </row>
    <row r="1158" spans="1:13" ht="15.75" thickBot="1">
      <c r="A1158" s="309" t="s">
        <v>290</v>
      </c>
      <c r="B1158" s="308"/>
      <c r="C1158" s="308"/>
      <c r="D1158" s="308"/>
      <c r="E1158" s="308"/>
      <c r="F1158" s="308"/>
      <c r="G1158" s="308"/>
      <c r="H1158" s="307"/>
      <c r="I1158" s="305"/>
      <c r="J1158" s="304"/>
      <c r="K1158" s="642">
        <v>7.0000000000000007E-2</v>
      </c>
      <c r="L1158" s="643"/>
      <c r="M1158" s="303">
        <f>K1158*12*I1106</f>
        <v>303.07200000000006</v>
      </c>
    </row>
    <row r="1159" spans="1:13">
      <c r="A1159" s="301" t="s">
        <v>289</v>
      </c>
      <c r="B1159" s="300"/>
      <c r="C1159" s="300"/>
      <c r="D1159" s="300"/>
      <c r="E1159" s="300"/>
      <c r="F1159" s="300"/>
      <c r="G1159" s="300"/>
      <c r="H1159" s="298"/>
      <c r="I1159" s="621" t="s">
        <v>19</v>
      </c>
      <c r="J1159" s="622"/>
      <c r="K1159" s="411"/>
      <c r="L1159" s="412"/>
      <c r="M1159" s="291"/>
    </row>
    <row r="1160" spans="1:13" ht="15.75" thickBot="1">
      <c r="A1160" s="301" t="s">
        <v>288</v>
      </c>
      <c r="B1160" s="300"/>
      <c r="C1160" s="300"/>
      <c r="D1160" s="300"/>
      <c r="E1160" s="300"/>
      <c r="F1160" s="300"/>
      <c r="G1160" s="300"/>
      <c r="H1160" s="298"/>
      <c r="I1160" s="295"/>
      <c r="J1160" s="294"/>
      <c r="K1160" s="411"/>
      <c r="L1160" s="412"/>
      <c r="M1160" s="291"/>
    </row>
    <row r="1161" spans="1:13" ht="15.75" thickBot="1">
      <c r="A1161" s="603" t="s">
        <v>287</v>
      </c>
      <c r="B1161" s="604"/>
      <c r="C1161" s="604"/>
      <c r="D1161" s="604"/>
      <c r="E1161" s="604"/>
      <c r="F1161" s="604"/>
      <c r="G1161" s="604"/>
      <c r="H1161" s="605"/>
      <c r="I1161" s="305"/>
      <c r="J1161" s="304"/>
      <c r="K1161" s="642">
        <v>6.19</v>
      </c>
      <c r="L1161" s="643"/>
      <c r="M1161" s="303">
        <f>K1161*12*I1106</f>
        <v>26800.224000000002</v>
      </c>
    </row>
    <row r="1162" spans="1:13">
      <c r="A1162" s="301" t="s">
        <v>286</v>
      </c>
      <c r="B1162" s="299"/>
      <c r="C1162" s="299"/>
      <c r="D1162" s="299"/>
      <c r="E1162" s="299"/>
      <c r="F1162" s="300"/>
      <c r="G1162" s="299"/>
      <c r="H1162" s="298"/>
      <c r="I1162" s="598" t="s">
        <v>285</v>
      </c>
      <c r="J1162" s="599"/>
      <c r="K1162" s="297"/>
      <c r="L1162" s="412"/>
      <c r="M1162" s="291"/>
    </row>
    <row r="1163" spans="1:13">
      <c r="A1163" s="301" t="s">
        <v>284</v>
      </c>
      <c r="B1163" s="299"/>
      <c r="C1163" s="299"/>
      <c r="D1163" s="299"/>
      <c r="E1163" s="299"/>
      <c r="F1163" s="300"/>
      <c r="G1163" s="299"/>
      <c r="H1163" s="298"/>
      <c r="I1163" s="598" t="s">
        <v>283</v>
      </c>
      <c r="J1163" s="599"/>
      <c r="K1163" s="297"/>
      <c r="L1163" s="412"/>
      <c r="M1163" s="291"/>
    </row>
    <row r="1164" spans="1:13">
      <c r="A1164" s="301" t="s">
        <v>282</v>
      </c>
      <c r="B1164" s="299"/>
      <c r="C1164" s="299"/>
      <c r="D1164" s="299"/>
      <c r="E1164" s="299"/>
      <c r="F1164" s="300"/>
      <c r="G1164" s="299"/>
      <c r="H1164" s="298"/>
      <c r="I1164" s="598" t="s">
        <v>281</v>
      </c>
      <c r="J1164" s="599"/>
      <c r="K1164" s="297"/>
      <c r="L1164" s="412"/>
      <c r="M1164" s="291"/>
    </row>
    <row r="1165" spans="1:13">
      <c r="A1165" s="301" t="s">
        <v>280</v>
      </c>
      <c r="B1165" s="299"/>
      <c r="C1165" s="299"/>
      <c r="D1165" s="299"/>
      <c r="E1165" s="299"/>
      <c r="F1165" s="300"/>
      <c r="G1165" s="299"/>
      <c r="H1165" s="298"/>
      <c r="I1165" s="598" t="s">
        <v>279</v>
      </c>
      <c r="J1165" s="599"/>
      <c r="K1165" s="297"/>
      <c r="L1165" s="412"/>
      <c r="M1165" s="291"/>
    </row>
    <row r="1166" spans="1:13">
      <c r="A1166" s="301" t="s">
        <v>278</v>
      </c>
      <c r="B1166" s="299"/>
      <c r="C1166" s="299"/>
      <c r="D1166" s="299"/>
      <c r="E1166" s="299"/>
      <c r="F1166" s="300"/>
      <c r="G1166" s="299"/>
      <c r="H1166" s="298"/>
      <c r="I1166" s="598" t="s">
        <v>277</v>
      </c>
      <c r="J1166" s="599"/>
      <c r="K1166" s="297"/>
      <c r="L1166" s="412"/>
      <c r="M1166" s="291"/>
    </row>
    <row r="1167" spans="1:13">
      <c r="A1167" s="301" t="s">
        <v>276</v>
      </c>
      <c r="B1167" s="299"/>
      <c r="C1167" s="299"/>
      <c r="D1167" s="299"/>
      <c r="E1167" s="299"/>
      <c r="F1167" s="300"/>
      <c r="G1167" s="299"/>
      <c r="H1167" s="298"/>
      <c r="I1167" s="295"/>
      <c r="J1167" s="294"/>
      <c r="K1167" s="297"/>
      <c r="L1167" s="302"/>
      <c r="M1167" s="291"/>
    </row>
    <row r="1168" spans="1:13">
      <c r="A1168" s="301" t="s">
        <v>275</v>
      </c>
      <c r="B1168" s="299"/>
      <c r="C1168" s="299"/>
      <c r="D1168" s="299"/>
      <c r="E1168" s="299"/>
      <c r="F1168" s="300"/>
      <c r="G1168" s="299"/>
      <c r="H1168" s="298"/>
      <c r="I1168" s="295"/>
      <c r="J1168" s="294"/>
      <c r="K1168" s="297"/>
      <c r="L1168" s="412"/>
      <c r="M1168" s="291"/>
    </row>
    <row r="1169" spans="1:13">
      <c r="A1169" s="301" t="s">
        <v>274</v>
      </c>
      <c r="B1169" s="299"/>
      <c r="C1169" s="299"/>
      <c r="D1169" s="299"/>
      <c r="E1169" s="299"/>
      <c r="F1169" s="300"/>
      <c r="G1169" s="299"/>
      <c r="H1169" s="298"/>
      <c r="I1169" s="295"/>
      <c r="J1169" s="294"/>
      <c r="K1169" s="297"/>
      <c r="L1169" s="412"/>
      <c r="M1169" s="291"/>
    </row>
    <row r="1170" spans="1:13">
      <c r="A1170" s="301" t="s">
        <v>273</v>
      </c>
      <c r="B1170" s="299"/>
      <c r="C1170" s="299"/>
      <c r="D1170" s="299"/>
      <c r="E1170" s="299"/>
      <c r="F1170" s="300"/>
      <c r="G1170" s="299"/>
      <c r="H1170" s="298"/>
      <c r="I1170" s="295"/>
      <c r="J1170" s="294"/>
      <c r="K1170" s="297"/>
      <c r="L1170" s="412"/>
      <c r="M1170" s="291"/>
    </row>
    <row r="1171" spans="1:13">
      <c r="A1171" s="301" t="s">
        <v>272</v>
      </c>
      <c r="B1171" s="299"/>
      <c r="C1171" s="299"/>
      <c r="D1171" s="299"/>
      <c r="E1171" s="299"/>
      <c r="F1171" s="300"/>
      <c r="G1171" s="299"/>
      <c r="H1171" s="298"/>
      <c r="I1171" s="295"/>
      <c r="J1171" s="294"/>
      <c r="K1171" s="297"/>
      <c r="L1171" s="412"/>
      <c r="M1171" s="291"/>
    </row>
    <row r="1172" spans="1:13" ht="15.75" thickBot="1">
      <c r="A1172" s="616" t="s">
        <v>271</v>
      </c>
      <c r="B1172" s="617"/>
      <c r="C1172" s="617"/>
      <c r="D1172" s="617"/>
      <c r="E1172" s="617"/>
      <c r="F1172" s="617"/>
      <c r="G1172" s="617"/>
      <c r="H1172" s="618"/>
      <c r="I1172" s="295"/>
      <c r="J1172" s="294"/>
      <c r="K1172" s="293"/>
      <c r="L1172" s="292"/>
      <c r="M1172" s="291"/>
    </row>
    <row r="1173" spans="1:13">
      <c r="A1173" s="290" t="s">
        <v>270</v>
      </c>
      <c r="B1173" s="289"/>
      <c r="C1173" s="289"/>
      <c r="D1173" s="289"/>
      <c r="E1173" s="289"/>
      <c r="F1173" s="289"/>
      <c r="G1173" s="289"/>
      <c r="H1173" s="289"/>
      <c r="I1173" s="621" t="s">
        <v>55</v>
      </c>
      <c r="J1173" s="622"/>
      <c r="K1173" s="288"/>
      <c r="L1173" s="287"/>
      <c r="M1173" s="286"/>
    </row>
    <row r="1174" spans="1:13" ht="15.75" thickBot="1">
      <c r="A1174" s="285" t="s">
        <v>269</v>
      </c>
      <c r="B1174" s="284"/>
      <c r="C1174" s="284"/>
      <c r="D1174" s="284"/>
      <c r="E1174" s="284"/>
      <c r="F1174" s="284"/>
      <c r="G1174" s="284"/>
      <c r="H1174" s="284"/>
      <c r="I1174" s="283"/>
      <c r="J1174" s="282"/>
      <c r="K1174" s="281"/>
      <c r="L1174" s="280"/>
      <c r="M1174" s="279"/>
    </row>
    <row r="1175" spans="1:13" ht="15.75" thickBot="1">
      <c r="A1175" s="603" t="s">
        <v>355</v>
      </c>
      <c r="B1175" s="604"/>
      <c r="C1175" s="604"/>
      <c r="D1175" s="604"/>
      <c r="E1175" s="604"/>
      <c r="F1175" s="604"/>
      <c r="G1175" s="604"/>
      <c r="H1175" s="657"/>
      <c r="I1175" s="658" t="s">
        <v>32</v>
      </c>
      <c r="J1175" s="659"/>
      <c r="K1175" s="660">
        <v>1.52</v>
      </c>
      <c r="L1175" s="661"/>
      <c r="M1175" s="276">
        <f>K1175*12*I1106</f>
        <v>6580.9920000000011</v>
      </c>
    </row>
    <row r="1176" spans="1:13" ht="15.75" thickBot="1">
      <c r="A1176" s="409" t="s">
        <v>354</v>
      </c>
      <c r="B1176" s="410"/>
      <c r="C1176" s="410"/>
      <c r="D1176" s="410"/>
      <c r="E1176" s="410"/>
      <c r="F1176" s="410"/>
      <c r="G1176" s="410"/>
      <c r="H1176" s="410"/>
      <c r="I1176" s="413"/>
      <c r="J1176" s="383"/>
      <c r="K1176" s="662"/>
      <c r="L1176" s="663"/>
      <c r="M1176" s="276"/>
    </row>
    <row r="1177" spans="1:13" ht="15.75" thickBot="1">
      <c r="A1177" s="652" t="s">
        <v>268</v>
      </c>
      <c r="B1177" s="653"/>
      <c r="C1177" s="653"/>
      <c r="D1177" s="653"/>
      <c r="E1177" s="653"/>
      <c r="F1177" s="653"/>
      <c r="G1177" s="653"/>
      <c r="H1177" s="653"/>
      <c r="I1177" s="278"/>
      <c r="J1177" s="277"/>
      <c r="K1177" s="610">
        <f>K1107+K1117+K1132+K1161+K1175+K1176</f>
        <v>62.190000000000005</v>
      </c>
      <c r="L1177" s="611"/>
      <c r="M1177" s="276">
        <f>M1107+M1117+M1132+M1161+M1175+M1176</f>
        <v>269257.82400000002</v>
      </c>
    </row>
    <row r="1179" spans="1:13" ht="15.75">
      <c r="A1179" s="601" t="s">
        <v>0</v>
      </c>
      <c r="B1179" s="601"/>
      <c r="C1179" s="601"/>
      <c r="D1179" s="601"/>
      <c r="E1179" s="601"/>
      <c r="F1179" s="601"/>
      <c r="G1179" s="601"/>
      <c r="H1179" s="601"/>
      <c r="I1179" s="601"/>
      <c r="J1179" s="601"/>
      <c r="K1179" s="601"/>
      <c r="L1179" s="601"/>
      <c r="M1179" s="327"/>
    </row>
    <row r="1180" spans="1:13" ht="15.75">
      <c r="A1180" s="600" t="s">
        <v>353</v>
      </c>
      <c r="B1180" s="600"/>
      <c r="C1180" s="600"/>
      <c r="D1180" s="600"/>
      <c r="E1180" s="600"/>
      <c r="F1180" s="600"/>
      <c r="G1180" s="600"/>
      <c r="H1180" s="600"/>
      <c r="I1180" s="600"/>
      <c r="J1180" s="600"/>
      <c r="K1180" s="600"/>
      <c r="L1180" s="600"/>
      <c r="M1180" s="327"/>
    </row>
    <row r="1181" spans="1:13" ht="15.75">
      <c r="A1181" s="370"/>
      <c r="B1181" s="370"/>
      <c r="C1181" s="370"/>
      <c r="D1181" s="370"/>
      <c r="E1181" s="370"/>
      <c r="F1181" s="370" t="s">
        <v>404</v>
      </c>
      <c r="G1181" s="370"/>
      <c r="H1181" s="370"/>
      <c r="I1181" s="370"/>
      <c r="J1181" s="370"/>
      <c r="K1181" s="370"/>
      <c r="L1181" s="370"/>
      <c r="M1181" s="327"/>
    </row>
    <row r="1182" spans="1:13">
      <c r="A1182" s="329"/>
      <c r="B1182" s="328"/>
      <c r="C1182" s="602" t="s">
        <v>351</v>
      </c>
      <c r="D1182" s="602"/>
      <c r="E1182" s="602"/>
      <c r="F1182" s="328"/>
      <c r="G1182" s="328"/>
      <c r="H1182" s="368"/>
      <c r="I1182" s="590" t="s">
        <v>3</v>
      </c>
      <c r="J1182" s="591"/>
      <c r="K1182" s="592" t="s">
        <v>4</v>
      </c>
      <c r="L1182" s="593"/>
      <c r="M1182" s="382"/>
    </row>
    <row r="1183" spans="1:13">
      <c r="A1183" s="381"/>
      <c r="B1183" s="355"/>
      <c r="C1183" s="355"/>
      <c r="D1183" s="355"/>
      <c r="E1183" s="355"/>
      <c r="F1183" s="355"/>
      <c r="G1183" s="355"/>
      <c r="H1183" s="356"/>
      <c r="I1183" s="295"/>
      <c r="J1183" s="294"/>
      <c r="K1183" s="594" t="s">
        <v>5</v>
      </c>
      <c r="L1183" s="595"/>
      <c r="M1183" s="380" t="s">
        <v>6</v>
      </c>
    </row>
    <row r="1184" spans="1:13">
      <c r="A1184" s="381"/>
      <c r="B1184" s="355"/>
      <c r="C1184" s="355"/>
      <c r="D1184" s="355"/>
      <c r="E1184" s="355"/>
      <c r="F1184" s="355"/>
      <c r="G1184" s="355"/>
      <c r="H1184" s="356"/>
      <c r="I1184" s="598" t="s">
        <v>7</v>
      </c>
      <c r="J1184" s="599"/>
      <c r="K1184" s="623" t="s">
        <v>8</v>
      </c>
      <c r="L1184" s="624"/>
      <c r="M1184" s="380" t="s">
        <v>9</v>
      </c>
    </row>
    <row r="1185" spans="1:13" ht="16.5" thickBot="1">
      <c r="A1185" s="379"/>
      <c r="B1185" s="351"/>
      <c r="C1185" s="351"/>
      <c r="D1185" s="351"/>
      <c r="E1185" s="351"/>
      <c r="F1185" s="351"/>
      <c r="G1185" s="351"/>
      <c r="H1185" s="350"/>
      <c r="I1185" s="631">
        <v>1440.4</v>
      </c>
      <c r="J1185" s="632"/>
      <c r="K1185" s="633"/>
      <c r="L1185" s="634"/>
      <c r="M1185" s="378"/>
    </row>
    <row r="1186" spans="1:13">
      <c r="A1186" s="367" t="s">
        <v>350</v>
      </c>
      <c r="B1186" s="344"/>
      <c r="C1186" s="344"/>
      <c r="D1186" s="344"/>
      <c r="E1186" s="344"/>
      <c r="F1186" s="344"/>
      <c r="G1186" s="344"/>
      <c r="H1186" s="377"/>
      <c r="I1186" s="341"/>
      <c r="J1186" s="340"/>
      <c r="K1186" s="635">
        <f>K1189+K1192</f>
        <v>6.4499999999999993</v>
      </c>
      <c r="L1186" s="628"/>
      <c r="M1186" s="286">
        <f>K1186*12*I1185</f>
        <v>111486.95999999999</v>
      </c>
    </row>
    <row r="1187" spans="1:13">
      <c r="A1187" s="376" t="s">
        <v>349</v>
      </c>
      <c r="B1187" s="375"/>
      <c r="C1187" s="375"/>
      <c r="D1187" s="375"/>
      <c r="E1187" s="375"/>
      <c r="F1187" s="375"/>
      <c r="G1187" s="375"/>
      <c r="H1187" s="374"/>
      <c r="I1187" s="295"/>
      <c r="J1187" s="294"/>
      <c r="K1187" s="293"/>
      <c r="L1187" s="292"/>
      <c r="M1187" s="373"/>
    </row>
    <row r="1188" spans="1:13" ht="15.75" thickBot="1">
      <c r="A1188" s="363" t="s">
        <v>348</v>
      </c>
      <c r="B1188" s="372"/>
      <c r="C1188" s="372"/>
      <c r="D1188" s="372"/>
      <c r="E1188" s="372"/>
      <c r="F1188" s="372"/>
      <c r="G1188" s="372"/>
      <c r="H1188" s="371"/>
      <c r="I1188" s="336"/>
      <c r="J1188" s="282"/>
      <c r="K1188" s="281"/>
      <c r="L1188" s="280"/>
      <c r="M1188" s="279"/>
    </row>
    <row r="1189" spans="1:13">
      <c r="A1189" s="323" t="s">
        <v>347</v>
      </c>
      <c r="B1189" s="331"/>
      <c r="C1189" s="331"/>
      <c r="D1189" s="331"/>
      <c r="E1189" s="331"/>
      <c r="F1189" s="331"/>
      <c r="G1189" s="331"/>
      <c r="H1189" s="357"/>
      <c r="I1189" s="596" t="s">
        <v>19</v>
      </c>
      <c r="J1189" s="597"/>
      <c r="K1189" s="629">
        <v>3.86</v>
      </c>
      <c r="L1189" s="630"/>
      <c r="M1189" s="291">
        <f>K1189*12*I1185</f>
        <v>66719.328000000009</v>
      </c>
    </row>
    <row r="1190" spans="1:13">
      <c r="A1190" s="301" t="s">
        <v>338</v>
      </c>
      <c r="B1190" s="355"/>
      <c r="C1190" s="355"/>
      <c r="D1190" s="355"/>
      <c r="E1190" s="355"/>
      <c r="F1190" s="355"/>
      <c r="G1190" s="355"/>
      <c r="H1190" s="356"/>
      <c r="I1190" s="598" t="s">
        <v>328</v>
      </c>
      <c r="J1190" s="599"/>
      <c r="K1190" s="327"/>
      <c r="L1190" s="292"/>
      <c r="M1190" s="291"/>
    </row>
    <row r="1191" spans="1:13">
      <c r="A1191" s="323" t="s">
        <v>337</v>
      </c>
      <c r="B1191" s="331"/>
      <c r="C1191" s="331"/>
      <c r="D1191" s="331"/>
      <c r="E1191" s="331"/>
      <c r="F1191" s="331"/>
      <c r="G1191" s="331"/>
      <c r="H1191" s="357"/>
      <c r="I1191" s="596"/>
      <c r="J1191" s="597"/>
      <c r="K1191" s="327"/>
      <c r="L1191" s="292"/>
      <c r="M1191" s="291"/>
    </row>
    <row r="1192" spans="1:13">
      <c r="A1192" s="323" t="s">
        <v>346</v>
      </c>
      <c r="B1192" s="331"/>
      <c r="C1192" s="331"/>
      <c r="D1192" s="331"/>
      <c r="E1192" s="331"/>
      <c r="F1192" s="331"/>
      <c r="G1192" s="331"/>
      <c r="H1192" s="357"/>
      <c r="I1192" s="608" t="s">
        <v>35</v>
      </c>
      <c r="J1192" s="609"/>
      <c r="K1192" s="625">
        <v>2.59</v>
      </c>
      <c r="L1192" s="626"/>
      <c r="M1192" s="291">
        <f>K1192*12*I1185</f>
        <v>44767.631999999998</v>
      </c>
    </row>
    <row r="1193" spans="1:13" ht="15.75">
      <c r="A1193" s="320" t="s">
        <v>345</v>
      </c>
      <c r="B1193" s="354"/>
      <c r="C1193" s="354"/>
      <c r="D1193" s="354"/>
      <c r="E1193" s="354"/>
      <c r="F1193" s="354"/>
      <c r="G1193" s="354"/>
      <c r="H1193" s="353"/>
      <c r="I1193" s="598" t="s">
        <v>328</v>
      </c>
      <c r="J1193" s="599"/>
      <c r="K1193" s="370"/>
      <c r="L1193" s="369"/>
      <c r="M1193" s="291"/>
    </row>
    <row r="1194" spans="1:13">
      <c r="A1194" s="313" t="s">
        <v>344</v>
      </c>
      <c r="B1194" s="328"/>
      <c r="C1194" s="328"/>
      <c r="D1194" s="328"/>
      <c r="E1194" s="328"/>
      <c r="F1194" s="328"/>
      <c r="G1194" s="328"/>
      <c r="H1194" s="368"/>
      <c r="I1194" s="598"/>
      <c r="J1194" s="599"/>
      <c r="K1194" s="352"/>
      <c r="L1194" s="292"/>
      <c r="M1194" s="291"/>
    </row>
    <row r="1195" spans="1:13" ht="15.75" thickBot="1">
      <c r="A1195" s="323" t="s">
        <v>343</v>
      </c>
      <c r="B1195" s="322"/>
      <c r="C1195" s="322"/>
      <c r="D1195" s="322"/>
      <c r="E1195" s="322"/>
      <c r="F1195" s="322"/>
      <c r="G1195" s="322"/>
      <c r="H1195" s="321"/>
      <c r="I1195" s="334"/>
      <c r="J1195" s="333"/>
      <c r="K1195" s="636"/>
      <c r="L1195" s="637"/>
      <c r="M1195" s="291"/>
    </row>
    <row r="1196" spans="1:13">
      <c r="A1196" s="367" t="s">
        <v>342</v>
      </c>
      <c r="B1196" s="366"/>
      <c r="C1196" s="366"/>
      <c r="D1196" s="366"/>
      <c r="E1196" s="366"/>
      <c r="F1196" s="366"/>
      <c r="G1196" s="366"/>
      <c r="H1196" s="365"/>
      <c r="I1196" s="341"/>
      <c r="J1196" s="364"/>
      <c r="K1196" s="627">
        <f>K1198+K1203+K1206</f>
        <v>5.28</v>
      </c>
      <c r="L1196" s="628"/>
      <c r="M1196" s="286">
        <f>K1196*12*I1185</f>
        <v>91263.744000000006</v>
      </c>
    </row>
    <row r="1197" spans="1:13" ht="15.75" thickBot="1">
      <c r="A1197" s="363" t="s">
        <v>341</v>
      </c>
      <c r="B1197" s="362"/>
      <c r="C1197" s="362"/>
      <c r="D1197" s="362"/>
      <c r="E1197" s="362"/>
      <c r="F1197" s="362"/>
      <c r="G1197" s="362"/>
      <c r="H1197" s="361"/>
      <c r="I1197" s="336"/>
      <c r="J1197" s="360"/>
      <c r="K1197" s="281"/>
      <c r="L1197" s="280"/>
      <c r="M1197" s="279"/>
    </row>
    <row r="1198" spans="1:13">
      <c r="A1198" s="301" t="s">
        <v>340</v>
      </c>
      <c r="B1198" s="300"/>
      <c r="C1198" s="300"/>
      <c r="D1198" s="300"/>
      <c r="E1198" s="300"/>
      <c r="F1198" s="300"/>
      <c r="G1198" s="300"/>
      <c r="H1198" s="298"/>
      <c r="I1198" s="598" t="s">
        <v>19</v>
      </c>
      <c r="J1198" s="599"/>
      <c r="K1198" s="629">
        <v>2.64</v>
      </c>
      <c r="L1198" s="630"/>
      <c r="M1198" s="291">
        <f>K1198*12*I1185</f>
        <v>45631.872000000003</v>
      </c>
    </row>
    <row r="1199" spans="1:13">
      <c r="A1199" s="323" t="s">
        <v>339</v>
      </c>
      <c r="B1199" s="322"/>
      <c r="C1199" s="322"/>
      <c r="D1199" s="322"/>
      <c r="E1199" s="322"/>
      <c r="F1199" s="322"/>
      <c r="G1199" s="322"/>
      <c r="H1199" s="321"/>
      <c r="I1199" s="407"/>
      <c r="J1199" s="408"/>
      <c r="K1199" s="327"/>
      <c r="L1199" s="292"/>
      <c r="M1199" s="291"/>
    </row>
    <row r="1200" spans="1:13">
      <c r="A1200" s="301" t="s">
        <v>338</v>
      </c>
      <c r="B1200" s="355"/>
      <c r="C1200" s="355"/>
      <c r="D1200" s="355"/>
      <c r="E1200" s="355"/>
      <c r="F1200" s="355"/>
      <c r="G1200" s="355"/>
      <c r="H1200" s="356"/>
      <c r="I1200" s="598" t="s">
        <v>328</v>
      </c>
      <c r="J1200" s="599"/>
      <c r="K1200" s="327"/>
      <c r="L1200" s="292"/>
      <c r="M1200" s="291"/>
    </row>
    <row r="1201" spans="1:13">
      <c r="A1201" s="323" t="s">
        <v>337</v>
      </c>
      <c r="B1201" s="331"/>
      <c r="C1201" s="331"/>
      <c r="D1201" s="331"/>
      <c r="E1201" s="331"/>
      <c r="F1201" s="331"/>
      <c r="G1201" s="331"/>
      <c r="H1201" s="357"/>
      <c r="I1201" s="596"/>
      <c r="J1201" s="597"/>
      <c r="K1201" s="327"/>
      <c r="L1201" s="292"/>
      <c r="M1201" s="291"/>
    </row>
    <row r="1202" spans="1:13">
      <c r="A1202" s="320" t="s">
        <v>336</v>
      </c>
      <c r="B1202" s="354"/>
      <c r="C1202" s="353"/>
      <c r="D1202" s="355"/>
      <c r="E1202" s="355"/>
      <c r="F1202" s="355"/>
      <c r="G1202" s="355"/>
      <c r="H1202" s="356"/>
      <c r="I1202" s="598" t="s">
        <v>328</v>
      </c>
      <c r="J1202" s="599"/>
      <c r="K1202" s="327"/>
      <c r="L1202" s="292"/>
      <c r="M1202" s="291"/>
    </row>
    <row r="1203" spans="1:13">
      <c r="A1203" s="301" t="s">
        <v>335</v>
      </c>
      <c r="B1203" s="355"/>
      <c r="C1203" s="355"/>
      <c r="D1203" s="354"/>
      <c r="E1203" s="354"/>
      <c r="F1203" s="354"/>
      <c r="G1203" s="354"/>
      <c r="H1203" s="353"/>
      <c r="I1203" s="608" t="s">
        <v>35</v>
      </c>
      <c r="J1203" s="609"/>
      <c r="K1203" s="625">
        <v>1.17</v>
      </c>
      <c r="L1203" s="626"/>
      <c r="M1203" s="291">
        <f>K1203*12*I1185</f>
        <v>20223.216</v>
      </c>
    </row>
    <row r="1204" spans="1:13">
      <c r="A1204" s="313" t="s">
        <v>334</v>
      </c>
      <c r="B1204" s="312"/>
      <c r="C1204" s="312"/>
      <c r="D1204" s="312"/>
      <c r="E1204" s="312"/>
      <c r="F1204" s="312"/>
      <c r="G1204" s="312"/>
      <c r="H1204" s="311"/>
      <c r="I1204" s="590" t="s">
        <v>333</v>
      </c>
      <c r="J1204" s="591"/>
      <c r="K1204" s="327"/>
      <c r="L1204" s="292"/>
      <c r="M1204" s="291"/>
    </row>
    <row r="1205" spans="1:13">
      <c r="A1205" s="323"/>
      <c r="B1205" s="322"/>
      <c r="C1205" s="322"/>
      <c r="D1205" s="322"/>
      <c r="E1205" s="322"/>
      <c r="F1205" s="322"/>
      <c r="G1205" s="322"/>
      <c r="H1205" s="321"/>
      <c r="I1205" s="334" t="s">
        <v>332</v>
      </c>
      <c r="J1205" s="333"/>
      <c r="K1205" s="352"/>
      <c r="L1205" s="292"/>
      <c r="M1205" s="291"/>
    </row>
    <row r="1206" spans="1:13">
      <c r="A1206" s="313" t="s">
        <v>331</v>
      </c>
      <c r="B1206" s="312"/>
      <c r="C1206" s="312"/>
      <c r="D1206" s="312"/>
      <c r="E1206" s="312"/>
      <c r="F1206" s="312"/>
      <c r="G1206" s="312"/>
      <c r="H1206" s="311"/>
      <c r="I1206" s="590" t="s">
        <v>35</v>
      </c>
      <c r="J1206" s="591"/>
      <c r="K1206" s="625">
        <v>1.47</v>
      </c>
      <c r="L1206" s="626"/>
      <c r="M1206" s="291">
        <f>K1206*12*I1185</f>
        <v>25408.656000000003</v>
      </c>
    </row>
    <row r="1207" spans="1:13">
      <c r="A1207" s="323" t="s">
        <v>330</v>
      </c>
      <c r="B1207" s="322"/>
      <c r="C1207" s="322"/>
      <c r="D1207" s="322"/>
      <c r="E1207" s="322"/>
      <c r="F1207" s="322"/>
      <c r="G1207" s="322"/>
      <c r="H1207" s="321"/>
      <c r="I1207" s="334"/>
      <c r="J1207" s="333"/>
      <c r="K1207" s="327"/>
      <c r="L1207" s="292"/>
      <c r="M1207" s="291"/>
    </row>
    <row r="1208" spans="1:13">
      <c r="A1208" s="313" t="s">
        <v>329</v>
      </c>
      <c r="B1208" s="312"/>
      <c r="C1208" s="312"/>
      <c r="D1208" s="312"/>
      <c r="E1208" s="312"/>
      <c r="F1208" s="312"/>
      <c r="G1208" s="312"/>
      <c r="H1208" s="311"/>
      <c r="I1208" s="598" t="s">
        <v>328</v>
      </c>
      <c r="J1208" s="599"/>
      <c r="K1208" s="327"/>
      <c r="L1208" s="292"/>
      <c r="M1208" s="291"/>
    </row>
    <row r="1209" spans="1:13">
      <c r="A1209" s="313" t="s">
        <v>327</v>
      </c>
      <c r="B1209" s="312"/>
      <c r="C1209" s="312"/>
      <c r="D1209" s="312"/>
      <c r="E1209" s="312"/>
      <c r="F1209" s="312"/>
      <c r="G1209" s="312"/>
      <c r="H1209" s="311"/>
      <c r="I1209" s="590" t="s">
        <v>326</v>
      </c>
      <c r="J1209" s="591"/>
      <c r="K1209" s="351"/>
      <c r="L1209" s="350"/>
      <c r="M1209" s="349"/>
    </row>
    <row r="1210" spans="1:13" ht="15.75" thickBot="1">
      <c r="A1210" s="323"/>
      <c r="B1210" s="322"/>
      <c r="C1210" s="322"/>
      <c r="D1210" s="322"/>
      <c r="E1210" s="322"/>
      <c r="F1210" s="322"/>
      <c r="G1210" s="322"/>
      <c r="H1210" s="321"/>
      <c r="I1210" s="606" t="s">
        <v>325</v>
      </c>
      <c r="J1210" s="607"/>
      <c r="K1210" s="348"/>
      <c r="L1210" s="347"/>
      <c r="M1210" s="346"/>
    </row>
    <row r="1211" spans="1:13">
      <c r="A1211" s="345" t="s">
        <v>324</v>
      </c>
      <c r="B1211" s="344"/>
      <c r="C1211" s="344"/>
      <c r="D1211" s="344"/>
      <c r="E1211" s="344"/>
      <c r="F1211" s="344"/>
      <c r="G1211" s="343"/>
      <c r="H1211" s="342"/>
      <c r="I1211" s="341"/>
      <c r="J1211" s="340"/>
      <c r="K1211" s="648">
        <f>K1213+K1220+K1228+K1232+K1233+K1237</f>
        <v>34.89</v>
      </c>
      <c r="L1211" s="628"/>
      <c r="M1211" s="286">
        <f>M1213+M1220+M1228+M1232+M1233+M1237</f>
        <v>603066.67200000002</v>
      </c>
    </row>
    <row r="1212" spans="1:13" ht="15.75" thickBot="1">
      <c r="A1212" s="339"/>
      <c r="B1212" s="338"/>
      <c r="C1212" s="338"/>
      <c r="D1212" s="338"/>
      <c r="E1212" s="338"/>
      <c r="F1212" s="338"/>
      <c r="G1212" s="338"/>
      <c r="H1212" s="337"/>
      <c r="I1212" s="336"/>
      <c r="J1212" s="282"/>
      <c r="K1212" s="281"/>
      <c r="L1212" s="280"/>
      <c r="M1212" s="279"/>
    </row>
    <row r="1213" spans="1:13" ht="15.75" thickBot="1">
      <c r="A1213" s="603" t="s">
        <v>323</v>
      </c>
      <c r="B1213" s="604"/>
      <c r="C1213" s="604"/>
      <c r="D1213" s="604"/>
      <c r="E1213" s="604"/>
      <c r="F1213" s="604"/>
      <c r="G1213" s="604"/>
      <c r="H1213" s="605"/>
      <c r="I1213" s="305"/>
      <c r="J1213" s="304"/>
      <c r="K1213" s="646">
        <f>K1214+K1215+K1216+K1218+K1219</f>
        <v>4.5599999999999996</v>
      </c>
      <c r="L1213" s="647"/>
      <c r="M1213" s="303">
        <f>K1213*12*I1185</f>
        <v>78818.688000000009</v>
      </c>
    </row>
    <row r="1214" spans="1:13">
      <c r="A1214" s="323" t="s">
        <v>322</v>
      </c>
      <c r="B1214" s="322"/>
      <c r="C1214" s="322"/>
      <c r="D1214" s="322"/>
      <c r="E1214" s="322"/>
      <c r="F1214" s="322"/>
      <c r="G1214" s="322"/>
      <c r="H1214" s="321"/>
      <c r="I1214" s="596" t="s">
        <v>321</v>
      </c>
      <c r="J1214" s="597"/>
      <c r="K1214" s="629">
        <v>1.23</v>
      </c>
      <c r="L1214" s="630"/>
      <c r="M1214" s="291">
        <f>K1214*12*I1185</f>
        <v>21260.304</v>
      </c>
    </row>
    <row r="1215" spans="1:13">
      <c r="A1215" s="320" t="s">
        <v>320</v>
      </c>
      <c r="B1215" s="319"/>
      <c r="C1215" s="319"/>
      <c r="D1215" s="319"/>
      <c r="E1215" s="319"/>
      <c r="F1215" s="319"/>
      <c r="G1215" s="319"/>
      <c r="H1215" s="318"/>
      <c r="I1215" s="608" t="s">
        <v>57</v>
      </c>
      <c r="J1215" s="609"/>
      <c r="K1215" s="625">
        <v>2.9</v>
      </c>
      <c r="L1215" s="626"/>
      <c r="M1215" s="291">
        <f>K1215*12*I1185</f>
        <v>50125.919999999998</v>
      </c>
    </row>
    <row r="1216" spans="1:13">
      <c r="A1216" s="313" t="s">
        <v>319</v>
      </c>
      <c r="B1216" s="312"/>
      <c r="C1216" s="312"/>
      <c r="D1216" s="312"/>
      <c r="E1216" s="312"/>
      <c r="F1216" s="312"/>
      <c r="G1216" s="312"/>
      <c r="H1216" s="311"/>
      <c r="I1216" s="590" t="s">
        <v>35</v>
      </c>
      <c r="J1216" s="591"/>
      <c r="K1216" s="625">
        <v>0.33</v>
      </c>
      <c r="L1216" s="626"/>
      <c r="M1216" s="291">
        <f>K1216*12*I1185</f>
        <v>5703.9840000000004</v>
      </c>
    </row>
    <row r="1217" spans="1:13">
      <c r="A1217" s="335" t="s">
        <v>318</v>
      </c>
      <c r="B1217" s="331"/>
      <c r="C1217" s="331"/>
      <c r="D1217" s="331"/>
      <c r="E1217" s="322"/>
      <c r="F1217" s="322"/>
      <c r="G1217" s="322"/>
      <c r="H1217" s="321"/>
      <c r="I1217" s="334"/>
      <c r="J1217" s="333"/>
      <c r="K1217" s="293"/>
      <c r="L1217" s="292"/>
      <c r="M1217" s="291"/>
    </row>
    <row r="1218" spans="1:13">
      <c r="A1218" s="320" t="s">
        <v>317</v>
      </c>
      <c r="B1218" s="319"/>
      <c r="C1218" s="319"/>
      <c r="D1218" s="319"/>
      <c r="E1218" s="319"/>
      <c r="F1218" s="319"/>
      <c r="G1218" s="319"/>
      <c r="H1218" s="318"/>
      <c r="I1218" s="608" t="s">
        <v>19</v>
      </c>
      <c r="J1218" s="609"/>
      <c r="K1218" s="625">
        <v>0.1</v>
      </c>
      <c r="L1218" s="626"/>
      <c r="M1218" s="291">
        <f>K1218*12*I1185</f>
        <v>1728.4800000000005</v>
      </c>
    </row>
    <row r="1219" spans="1:13" ht="15.75" thickBot="1">
      <c r="A1219" s="313" t="s">
        <v>316</v>
      </c>
      <c r="B1219" s="312"/>
      <c r="C1219" s="312"/>
      <c r="D1219" s="312"/>
      <c r="E1219" s="312"/>
      <c r="F1219" s="312"/>
      <c r="G1219" s="312"/>
      <c r="H1219" s="311"/>
      <c r="I1219" s="614" t="s">
        <v>19</v>
      </c>
      <c r="J1219" s="615"/>
      <c r="K1219" s="650"/>
      <c r="L1219" s="651"/>
      <c r="M1219" s="291"/>
    </row>
    <row r="1220" spans="1:13" ht="15.75" thickBot="1">
      <c r="A1220" s="654" t="s">
        <v>315</v>
      </c>
      <c r="B1220" s="655"/>
      <c r="C1220" s="655"/>
      <c r="D1220" s="655"/>
      <c r="E1220" s="655"/>
      <c r="F1220" s="655"/>
      <c r="G1220" s="655"/>
      <c r="H1220" s="656"/>
      <c r="I1220" s="305"/>
      <c r="J1220" s="304"/>
      <c r="K1220" s="642">
        <f>K1221+K1222+K1224+K1225+K1226+K1227</f>
        <v>1.94</v>
      </c>
      <c r="L1220" s="647"/>
      <c r="M1220" s="303">
        <f>K1220*12*I1185</f>
        <v>33532.512000000002</v>
      </c>
    </row>
    <row r="1221" spans="1:13">
      <c r="A1221" s="332" t="s">
        <v>314</v>
      </c>
      <c r="B1221" s="331"/>
      <c r="C1221" s="331"/>
      <c r="D1221" s="331"/>
      <c r="E1221" s="331"/>
      <c r="F1221" s="322"/>
      <c r="G1221" s="322"/>
      <c r="H1221" s="321"/>
      <c r="I1221" s="330"/>
      <c r="J1221" s="294"/>
      <c r="K1221" s="629">
        <v>0.11</v>
      </c>
      <c r="L1221" s="630"/>
      <c r="M1221" s="291">
        <f>K1221*12*I1185</f>
        <v>1901.3280000000002</v>
      </c>
    </row>
    <row r="1222" spans="1:13">
      <c r="A1222" s="329" t="s">
        <v>313</v>
      </c>
      <c r="B1222" s="328"/>
      <c r="C1222" s="328"/>
      <c r="D1222" s="328"/>
      <c r="E1222" s="328"/>
      <c r="F1222" s="312"/>
      <c r="G1222" s="312"/>
      <c r="H1222" s="311"/>
      <c r="I1222" s="598" t="s">
        <v>312</v>
      </c>
      <c r="J1222" s="599"/>
      <c r="K1222" s="625">
        <v>0.93</v>
      </c>
      <c r="L1222" s="626"/>
      <c r="M1222" s="291">
        <f>K1222*12*I1185</f>
        <v>16074.864000000001</v>
      </c>
    </row>
    <row r="1223" spans="1:13">
      <c r="A1223" s="323" t="s">
        <v>311</v>
      </c>
      <c r="B1223" s="322"/>
      <c r="C1223" s="322"/>
      <c r="D1223" s="322"/>
      <c r="E1223" s="322"/>
      <c r="F1223" s="322"/>
      <c r="G1223" s="322"/>
      <c r="H1223" s="321"/>
      <c r="I1223" s="596" t="s">
        <v>310</v>
      </c>
      <c r="J1223" s="597"/>
      <c r="K1223" s="327"/>
      <c r="L1223" s="292"/>
      <c r="M1223" s="291"/>
    </row>
    <row r="1224" spans="1:13">
      <c r="A1224" s="320" t="s">
        <v>309</v>
      </c>
      <c r="B1224" s="319"/>
      <c r="C1224" s="319"/>
      <c r="D1224" s="319"/>
      <c r="E1224" s="319"/>
      <c r="F1224" s="319"/>
      <c r="G1224" s="319"/>
      <c r="H1224" s="318"/>
      <c r="I1224" s="608" t="s">
        <v>308</v>
      </c>
      <c r="J1224" s="609"/>
      <c r="K1224" s="625">
        <v>0.56999999999999995</v>
      </c>
      <c r="L1224" s="626"/>
      <c r="M1224" s="291">
        <f>K1224*12*I1185</f>
        <v>9852.3360000000011</v>
      </c>
    </row>
    <row r="1225" spans="1:13">
      <c r="A1225" s="320" t="s">
        <v>307</v>
      </c>
      <c r="B1225" s="319"/>
      <c r="C1225" s="319"/>
      <c r="D1225" s="319"/>
      <c r="E1225" s="319"/>
      <c r="F1225" s="319"/>
      <c r="G1225" s="319"/>
      <c r="H1225" s="318"/>
      <c r="I1225" s="608" t="s">
        <v>306</v>
      </c>
      <c r="J1225" s="609"/>
      <c r="K1225" s="625">
        <v>0.14000000000000001</v>
      </c>
      <c r="L1225" s="626"/>
      <c r="M1225" s="291">
        <f>K1225*12*I1185</f>
        <v>2419.8720000000003</v>
      </c>
    </row>
    <row r="1226" spans="1:13">
      <c r="A1226" s="313" t="s">
        <v>299</v>
      </c>
      <c r="B1226" s="312"/>
      <c r="C1226" s="312"/>
      <c r="D1226" s="312"/>
      <c r="E1226" s="312"/>
      <c r="F1226" s="312"/>
      <c r="G1226" s="312"/>
      <c r="H1226" s="311"/>
      <c r="I1226" s="608" t="s">
        <v>298</v>
      </c>
      <c r="J1226" s="609"/>
      <c r="K1226" s="636">
        <v>7.0000000000000007E-2</v>
      </c>
      <c r="L1226" s="637"/>
      <c r="M1226" s="291">
        <f>K1226*12*I1185</f>
        <v>1209.9360000000001</v>
      </c>
    </row>
    <row r="1227" spans="1:13" ht="15.75" thickBot="1">
      <c r="A1227" s="313" t="s">
        <v>305</v>
      </c>
      <c r="B1227" s="312"/>
      <c r="C1227" s="312"/>
      <c r="D1227" s="312"/>
      <c r="E1227" s="312"/>
      <c r="F1227" s="312"/>
      <c r="G1227" s="312"/>
      <c r="H1227" s="311"/>
      <c r="I1227" s="614" t="s">
        <v>88</v>
      </c>
      <c r="J1227" s="615"/>
      <c r="K1227" s="638">
        <v>0.12</v>
      </c>
      <c r="L1227" s="639"/>
      <c r="M1227" s="326">
        <f>K1227*12*I1185</f>
        <v>2074.1759999999999</v>
      </c>
    </row>
    <row r="1228" spans="1:13" ht="15.75" thickBot="1">
      <c r="A1228" s="654" t="s">
        <v>304</v>
      </c>
      <c r="B1228" s="655"/>
      <c r="C1228" s="655"/>
      <c r="D1228" s="655"/>
      <c r="E1228" s="655"/>
      <c r="F1228" s="655"/>
      <c r="G1228" s="655"/>
      <c r="H1228" s="656"/>
      <c r="I1228" s="325"/>
      <c r="J1228" s="324"/>
      <c r="K1228" s="649">
        <f>K1229+K1230+K1231</f>
        <v>1.27</v>
      </c>
      <c r="L1228" s="643"/>
      <c r="M1228" s="303">
        <f>K1228*12*I1185</f>
        <v>21951.696</v>
      </c>
    </row>
    <row r="1229" spans="1:13">
      <c r="A1229" s="323" t="s">
        <v>303</v>
      </c>
      <c r="B1229" s="322"/>
      <c r="C1229" s="322"/>
      <c r="D1229" s="322"/>
      <c r="E1229" s="322"/>
      <c r="F1229" s="322"/>
      <c r="G1229" s="322"/>
      <c r="H1229" s="321"/>
      <c r="I1229" s="612" t="s">
        <v>302</v>
      </c>
      <c r="J1229" s="613"/>
      <c r="K1229" s="644">
        <v>0.61</v>
      </c>
      <c r="L1229" s="645"/>
      <c r="M1229" s="291">
        <f>K1229*12*I1185</f>
        <v>10543.728000000001</v>
      </c>
    </row>
    <row r="1230" spans="1:13">
      <c r="A1230" s="320" t="s">
        <v>301</v>
      </c>
      <c r="B1230" s="319"/>
      <c r="C1230" s="319"/>
      <c r="D1230" s="319"/>
      <c r="E1230" s="319"/>
      <c r="F1230" s="319"/>
      <c r="G1230" s="319"/>
      <c r="H1230" s="318"/>
      <c r="I1230" s="317" t="s">
        <v>300</v>
      </c>
      <c r="J1230" s="316"/>
      <c r="K1230" s="636">
        <v>0.53</v>
      </c>
      <c r="L1230" s="637"/>
      <c r="M1230" s="291">
        <f>K1230*12*I1185</f>
        <v>9160.9440000000013</v>
      </c>
    </row>
    <row r="1231" spans="1:13" ht="15.75" thickBot="1">
      <c r="A1231" s="313" t="s">
        <v>299</v>
      </c>
      <c r="B1231" s="312"/>
      <c r="C1231" s="312"/>
      <c r="D1231" s="312"/>
      <c r="E1231" s="312"/>
      <c r="F1231" s="312"/>
      <c r="G1231" s="312"/>
      <c r="H1231" s="311"/>
      <c r="I1231" s="614" t="s">
        <v>298</v>
      </c>
      <c r="J1231" s="615"/>
      <c r="K1231" s="638">
        <v>0.13</v>
      </c>
      <c r="L1231" s="639"/>
      <c r="M1231" s="291">
        <f>K1231*12*I1185</f>
        <v>2247.0240000000003</v>
      </c>
    </row>
    <row r="1232" spans="1:13" ht="15.75" thickBot="1">
      <c r="A1232" s="309" t="s">
        <v>297</v>
      </c>
      <c r="B1232" s="308"/>
      <c r="C1232" s="308"/>
      <c r="D1232" s="308"/>
      <c r="E1232" s="308"/>
      <c r="F1232" s="308"/>
      <c r="G1232" s="308"/>
      <c r="H1232" s="307"/>
      <c r="I1232" s="619" t="s">
        <v>296</v>
      </c>
      <c r="J1232" s="620"/>
      <c r="K1232" s="640">
        <v>25.4</v>
      </c>
      <c r="L1232" s="641"/>
      <c r="M1232" s="303">
        <f>K1232*12*I1185</f>
        <v>439033.92</v>
      </c>
    </row>
    <row r="1233" spans="1:13" ht="15.75" thickBot="1">
      <c r="A1233" s="603" t="s">
        <v>295</v>
      </c>
      <c r="B1233" s="604"/>
      <c r="C1233" s="604"/>
      <c r="D1233" s="604"/>
      <c r="E1233" s="604"/>
      <c r="F1233" s="604"/>
      <c r="G1233" s="604"/>
      <c r="H1233" s="605"/>
      <c r="I1233" s="305"/>
      <c r="J1233" s="304"/>
      <c r="K1233" s="642">
        <v>1.65</v>
      </c>
      <c r="L1233" s="643"/>
      <c r="M1233" s="303">
        <f>K1233*12*I1185</f>
        <v>28519.919999999998</v>
      </c>
    </row>
    <row r="1234" spans="1:13">
      <c r="A1234" s="301" t="s">
        <v>294</v>
      </c>
      <c r="B1234" s="300"/>
      <c r="C1234" s="300"/>
      <c r="D1234" s="300"/>
      <c r="E1234" s="300"/>
      <c r="F1234" s="300"/>
      <c r="G1234" s="300"/>
      <c r="H1234" s="298"/>
      <c r="I1234" s="621" t="s">
        <v>293</v>
      </c>
      <c r="J1234" s="622"/>
      <c r="K1234" s="297"/>
      <c r="L1234" s="412"/>
      <c r="M1234" s="291"/>
    </row>
    <row r="1235" spans="1:13">
      <c r="A1235" s="301" t="s">
        <v>292</v>
      </c>
      <c r="B1235" s="300"/>
      <c r="C1235" s="300"/>
      <c r="D1235" s="300"/>
      <c r="E1235" s="300"/>
      <c r="F1235" s="300"/>
      <c r="G1235" s="300"/>
      <c r="H1235" s="298"/>
      <c r="I1235" s="295"/>
      <c r="J1235" s="294"/>
      <c r="K1235" s="297"/>
      <c r="L1235" s="412"/>
      <c r="M1235" s="291"/>
    </row>
    <row r="1236" spans="1:13" ht="15.75" thickBot="1">
      <c r="A1236" s="301" t="s">
        <v>291</v>
      </c>
      <c r="B1236" s="300"/>
      <c r="C1236" s="300"/>
      <c r="D1236" s="300"/>
      <c r="E1236" s="300"/>
      <c r="F1236" s="300"/>
      <c r="G1236" s="300"/>
      <c r="H1236" s="298"/>
      <c r="I1236" s="310"/>
      <c r="J1236" s="294"/>
      <c r="K1236" s="297"/>
      <c r="L1236" s="412"/>
      <c r="M1236" s="291"/>
    </row>
    <row r="1237" spans="1:13" ht="15.75" thickBot="1">
      <c r="A1237" s="309" t="s">
        <v>290</v>
      </c>
      <c r="B1237" s="308"/>
      <c r="C1237" s="308"/>
      <c r="D1237" s="308"/>
      <c r="E1237" s="308"/>
      <c r="F1237" s="308"/>
      <c r="G1237" s="308"/>
      <c r="H1237" s="307"/>
      <c r="I1237" s="305"/>
      <c r="J1237" s="304"/>
      <c r="K1237" s="642">
        <v>7.0000000000000007E-2</v>
      </c>
      <c r="L1237" s="643"/>
      <c r="M1237" s="303">
        <f>K1237*12*I1185</f>
        <v>1209.9360000000001</v>
      </c>
    </row>
    <row r="1238" spans="1:13">
      <c r="A1238" s="301" t="s">
        <v>289</v>
      </c>
      <c r="B1238" s="300"/>
      <c r="C1238" s="300"/>
      <c r="D1238" s="300"/>
      <c r="E1238" s="300"/>
      <c r="F1238" s="300"/>
      <c r="G1238" s="300"/>
      <c r="H1238" s="298"/>
      <c r="I1238" s="621" t="s">
        <v>19</v>
      </c>
      <c r="J1238" s="622"/>
      <c r="K1238" s="411"/>
      <c r="L1238" s="412"/>
      <c r="M1238" s="291"/>
    </row>
    <row r="1239" spans="1:13" ht="15.75" thickBot="1">
      <c r="A1239" s="301" t="s">
        <v>288</v>
      </c>
      <c r="B1239" s="300"/>
      <c r="C1239" s="300"/>
      <c r="D1239" s="300"/>
      <c r="E1239" s="300"/>
      <c r="F1239" s="300"/>
      <c r="G1239" s="300"/>
      <c r="H1239" s="298"/>
      <c r="I1239" s="295"/>
      <c r="J1239" s="294"/>
      <c r="K1239" s="411"/>
      <c r="L1239" s="412"/>
      <c r="M1239" s="291"/>
    </row>
    <row r="1240" spans="1:13" ht="15.75" thickBot="1">
      <c r="A1240" s="603" t="s">
        <v>287</v>
      </c>
      <c r="B1240" s="604"/>
      <c r="C1240" s="604"/>
      <c r="D1240" s="604"/>
      <c r="E1240" s="604"/>
      <c r="F1240" s="604"/>
      <c r="G1240" s="604"/>
      <c r="H1240" s="605"/>
      <c r="I1240" s="305"/>
      <c r="J1240" s="304"/>
      <c r="K1240" s="642">
        <v>6.19</v>
      </c>
      <c r="L1240" s="643"/>
      <c r="M1240" s="303">
        <f>K1240*12*I1185</f>
        <v>106992.91200000001</v>
      </c>
    </row>
    <row r="1241" spans="1:13">
      <c r="A1241" s="301" t="s">
        <v>286</v>
      </c>
      <c r="B1241" s="299"/>
      <c r="C1241" s="299"/>
      <c r="D1241" s="299"/>
      <c r="E1241" s="299"/>
      <c r="F1241" s="300"/>
      <c r="G1241" s="299"/>
      <c r="H1241" s="298"/>
      <c r="I1241" s="598" t="s">
        <v>285</v>
      </c>
      <c r="J1241" s="599"/>
      <c r="K1241" s="297"/>
      <c r="L1241" s="412"/>
      <c r="M1241" s="291"/>
    </row>
    <row r="1242" spans="1:13">
      <c r="A1242" s="301" t="s">
        <v>284</v>
      </c>
      <c r="B1242" s="299"/>
      <c r="C1242" s="299"/>
      <c r="D1242" s="299"/>
      <c r="E1242" s="299"/>
      <c r="F1242" s="300"/>
      <c r="G1242" s="299"/>
      <c r="H1242" s="298"/>
      <c r="I1242" s="598" t="s">
        <v>283</v>
      </c>
      <c r="J1242" s="599"/>
      <c r="K1242" s="297"/>
      <c r="L1242" s="412"/>
      <c r="M1242" s="291"/>
    </row>
    <row r="1243" spans="1:13">
      <c r="A1243" s="301" t="s">
        <v>282</v>
      </c>
      <c r="B1243" s="299"/>
      <c r="C1243" s="299"/>
      <c r="D1243" s="299"/>
      <c r="E1243" s="299"/>
      <c r="F1243" s="300"/>
      <c r="G1243" s="299"/>
      <c r="H1243" s="298"/>
      <c r="I1243" s="598" t="s">
        <v>281</v>
      </c>
      <c r="J1243" s="599"/>
      <c r="K1243" s="297"/>
      <c r="L1243" s="412"/>
      <c r="M1243" s="291"/>
    </row>
    <row r="1244" spans="1:13">
      <c r="A1244" s="301" t="s">
        <v>280</v>
      </c>
      <c r="B1244" s="299"/>
      <c r="C1244" s="299"/>
      <c r="D1244" s="299"/>
      <c r="E1244" s="299"/>
      <c r="F1244" s="300"/>
      <c r="G1244" s="299"/>
      <c r="H1244" s="298"/>
      <c r="I1244" s="598" t="s">
        <v>279</v>
      </c>
      <c r="J1244" s="599"/>
      <c r="K1244" s="297"/>
      <c r="L1244" s="412"/>
      <c r="M1244" s="291"/>
    </row>
    <row r="1245" spans="1:13">
      <c r="A1245" s="301" t="s">
        <v>278</v>
      </c>
      <c r="B1245" s="299"/>
      <c r="C1245" s="299"/>
      <c r="D1245" s="299"/>
      <c r="E1245" s="299"/>
      <c r="F1245" s="300"/>
      <c r="G1245" s="299"/>
      <c r="H1245" s="298"/>
      <c r="I1245" s="598" t="s">
        <v>277</v>
      </c>
      <c r="J1245" s="599"/>
      <c r="K1245" s="297"/>
      <c r="L1245" s="412"/>
      <c r="M1245" s="291"/>
    </row>
    <row r="1246" spans="1:13">
      <c r="A1246" s="301" t="s">
        <v>276</v>
      </c>
      <c r="B1246" s="299"/>
      <c r="C1246" s="299"/>
      <c r="D1246" s="299"/>
      <c r="E1246" s="299"/>
      <c r="F1246" s="300"/>
      <c r="G1246" s="299"/>
      <c r="H1246" s="298"/>
      <c r="I1246" s="295"/>
      <c r="J1246" s="294"/>
      <c r="K1246" s="297"/>
      <c r="L1246" s="302"/>
      <c r="M1246" s="291"/>
    </row>
    <row r="1247" spans="1:13">
      <c r="A1247" s="301" t="s">
        <v>275</v>
      </c>
      <c r="B1247" s="299"/>
      <c r="C1247" s="299"/>
      <c r="D1247" s="299"/>
      <c r="E1247" s="299"/>
      <c r="F1247" s="300"/>
      <c r="G1247" s="299"/>
      <c r="H1247" s="298"/>
      <c r="I1247" s="295"/>
      <c r="J1247" s="294"/>
      <c r="K1247" s="297"/>
      <c r="L1247" s="412"/>
      <c r="M1247" s="291"/>
    </row>
    <row r="1248" spans="1:13">
      <c r="A1248" s="301" t="s">
        <v>274</v>
      </c>
      <c r="B1248" s="299"/>
      <c r="C1248" s="299"/>
      <c r="D1248" s="299"/>
      <c r="E1248" s="299"/>
      <c r="F1248" s="300"/>
      <c r="G1248" s="299"/>
      <c r="H1248" s="298"/>
      <c r="I1248" s="295"/>
      <c r="J1248" s="294"/>
      <c r="K1248" s="297"/>
      <c r="L1248" s="412"/>
      <c r="M1248" s="291"/>
    </row>
    <row r="1249" spans="1:13">
      <c r="A1249" s="301" t="s">
        <v>273</v>
      </c>
      <c r="B1249" s="299"/>
      <c r="C1249" s="299"/>
      <c r="D1249" s="299"/>
      <c r="E1249" s="299"/>
      <c r="F1249" s="300"/>
      <c r="G1249" s="299"/>
      <c r="H1249" s="298"/>
      <c r="I1249" s="295"/>
      <c r="J1249" s="294"/>
      <c r="K1249" s="297"/>
      <c r="L1249" s="412"/>
      <c r="M1249" s="291"/>
    </row>
    <row r="1250" spans="1:13">
      <c r="A1250" s="301" t="s">
        <v>272</v>
      </c>
      <c r="B1250" s="299"/>
      <c r="C1250" s="299"/>
      <c r="D1250" s="299"/>
      <c r="E1250" s="299"/>
      <c r="F1250" s="300"/>
      <c r="G1250" s="299"/>
      <c r="H1250" s="298"/>
      <c r="I1250" s="295"/>
      <c r="J1250" s="294"/>
      <c r="K1250" s="297"/>
      <c r="L1250" s="412"/>
      <c r="M1250" s="291"/>
    </row>
    <row r="1251" spans="1:13" ht="15.75" thickBot="1">
      <c r="A1251" s="616" t="s">
        <v>271</v>
      </c>
      <c r="B1251" s="617"/>
      <c r="C1251" s="617"/>
      <c r="D1251" s="617"/>
      <c r="E1251" s="617"/>
      <c r="F1251" s="617"/>
      <c r="G1251" s="617"/>
      <c r="H1251" s="618"/>
      <c r="I1251" s="295"/>
      <c r="J1251" s="294"/>
      <c r="K1251" s="293"/>
      <c r="L1251" s="292"/>
      <c r="M1251" s="291"/>
    </row>
    <row r="1252" spans="1:13">
      <c r="A1252" s="290" t="s">
        <v>270</v>
      </c>
      <c r="B1252" s="289"/>
      <c r="C1252" s="289"/>
      <c r="D1252" s="289"/>
      <c r="E1252" s="289"/>
      <c r="F1252" s="289"/>
      <c r="G1252" s="289"/>
      <c r="H1252" s="289"/>
      <c r="I1252" s="621" t="s">
        <v>55</v>
      </c>
      <c r="J1252" s="622"/>
      <c r="K1252" s="288"/>
      <c r="L1252" s="287"/>
      <c r="M1252" s="286"/>
    </row>
    <row r="1253" spans="1:13" ht="15.75" thickBot="1">
      <c r="A1253" s="285" t="s">
        <v>269</v>
      </c>
      <c r="B1253" s="284"/>
      <c r="C1253" s="284"/>
      <c r="D1253" s="284"/>
      <c r="E1253" s="284"/>
      <c r="F1253" s="284"/>
      <c r="G1253" s="284"/>
      <c r="H1253" s="284"/>
      <c r="I1253" s="283"/>
      <c r="J1253" s="282"/>
      <c r="K1253" s="281"/>
      <c r="L1253" s="280"/>
      <c r="M1253" s="279"/>
    </row>
    <row r="1254" spans="1:13" ht="15.75" thickBot="1">
      <c r="A1254" s="652" t="s">
        <v>268</v>
      </c>
      <c r="B1254" s="653"/>
      <c r="C1254" s="653"/>
      <c r="D1254" s="653"/>
      <c r="E1254" s="653"/>
      <c r="F1254" s="653"/>
      <c r="G1254" s="653"/>
      <c r="H1254" s="653"/>
      <c r="I1254" s="278"/>
      <c r="J1254" s="277"/>
      <c r="K1254" s="610">
        <f>K1186+K1196+K1211+K1240</f>
        <v>52.81</v>
      </c>
      <c r="L1254" s="611"/>
      <c r="M1254" s="276">
        <f>M1186+M1196+M1211+M1240</f>
        <v>912810.28800000006</v>
      </c>
    </row>
    <row r="1256" spans="1:13" ht="15.75">
      <c r="A1256" s="601" t="s">
        <v>0</v>
      </c>
      <c r="B1256" s="601"/>
      <c r="C1256" s="601"/>
      <c r="D1256" s="601"/>
      <c r="E1256" s="601"/>
      <c r="F1256" s="601"/>
      <c r="G1256" s="601"/>
      <c r="H1256" s="601"/>
      <c r="I1256" s="601"/>
      <c r="J1256" s="601"/>
      <c r="K1256" s="601"/>
      <c r="L1256" s="601"/>
      <c r="M1256" s="327"/>
    </row>
    <row r="1257" spans="1:13" ht="15.75">
      <c r="A1257" s="600" t="s">
        <v>353</v>
      </c>
      <c r="B1257" s="600"/>
      <c r="C1257" s="600"/>
      <c r="D1257" s="600"/>
      <c r="E1257" s="600"/>
      <c r="F1257" s="600"/>
      <c r="G1257" s="600"/>
      <c r="H1257" s="600"/>
      <c r="I1257" s="600"/>
      <c r="J1257" s="600"/>
      <c r="K1257" s="600"/>
      <c r="L1257" s="600"/>
      <c r="M1257" s="327"/>
    </row>
    <row r="1258" spans="1:13" ht="15.75">
      <c r="A1258" s="370"/>
      <c r="B1258" s="370"/>
      <c r="C1258" s="370"/>
      <c r="D1258" s="370"/>
      <c r="E1258" s="370"/>
      <c r="F1258" s="370" t="s">
        <v>403</v>
      </c>
      <c r="G1258" s="370"/>
      <c r="H1258" s="370"/>
      <c r="I1258" s="370"/>
      <c r="J1258" s="370"/>
      <c r="K1258" s="370"/>
      <c r="L1258" s="370"/>
      <c r="M1258" s="327"/>
    </row>
    <row r="1259" spans="1:13">
      <c r="A1259" s="329"/>
      <c r="B1259" s="328"/>
      <c r="C1259" s="602" t="s">
        <v>351</v>
      </c>
      <c r="D1259" s="602"/>
      <c r="E1259" s="602"/>
      <c r="F1259" s="328"/>
      <c r="G1259" s="328"/>
      <c r="H1259" s="368"/>
      <c r="I1259" s="590" t="s">
        <v>3</v>
      </c>
      <c r="J1259" s="591"/>
      <c r="K1259" s="592" t="s">
        <v>4</v>
      </c>
      <c r="L1259" s="593"/>
      <c r="M1259" s="382"/>
    </row>
    <row r="1260" spans="1:13">
      <c r="A1260" s="381"/>
      <c r="B1260" s="355"/>
      <c r="C1260" s="355"/>
      <c r="D1260" s="355"/>
      <c r="E1260" s="355"/>
      <c r="F1260" s="355"/>
      <c r="G1260" s="355"/>
      <c r="H1260" s="356"/>
      <c r="I1260" s="295"/>
      <c r="J1260" s="294"/>
      <c r="K1260" s="594" t="s">
        <v>5</v>
      </c>
      <c r="L1260" s="595"/>
      <c r="M1260" s="380" t="s">
        <v>6</v>
      </c>
    </row>
    <row r="1261" spans="1:13">
      <c r="A1261" s="381"/>
      <c r="B1261" s="355"/>
      <c r="C1261" s="355"/>
      <c r="D1261" s="355"/>
      <c r="E1261" s="355"/>
      <c r="F1261" s="355"/>
      <c r="G1261" s="355"/>
      <c r="H1261" s="356"/>
      <c r="I1261" s="598" t="s">
        <v>7</v>
      </c>
      <c r="J1261" s="599"/>
      <c r="K1261" s="623" t="s">
        <v>8</v>
      </c>
      <c r="L1261" s="624"/>
      <c r="M1261" s="380" t="s">
        <v>9</v>
      </c>
    </row>
    <row r="1262" spans="1:13" ht="16.5" thickBot="1">
      <c r="A1262" s="379"/>
      <c r="B1262" s="351"/>
      <c r="C1262" s="351"/>
      <c r="D1262" s="351"/>
      <c r="E1262" s="351"/>
      <c r="F1262" s="351"/>
      <c r="G1262" s="351"/>
      <c r="H1262" s="350"/>
      <c r="I1262" s="631">
        <v>598</v>
      </c>
      <c r="J1262" s="632"/>
      <c r="K1262" s="633"/>
      <c r="L1262" s="634"/>
      <c r="M1262" s="378"/>
    </row>
    <row r="1263" spans="1:13">
      <c r="A1263" s="367" t="s">
        <v>350</v>
      </c>
      <c r="B1263" s="344"/>
      <c r="C1263" s="344"/>
      <c r="D1263" s="344"/>
      <c r="E1263" s="344"/>
      <c r="F1263" s="344"/>
      <c r="G1263" s="344"/>
      <c r="H1263" s="377"/>
      <c r="I1263" s="341"/>
      <c r="J1263" s="340"/>
      <c r="K1263" s="635">
        <f>K1266+K1269</f>
        <v>6.4499999999999993</v>
      </c>
      <c r="L1263" s="628"/>
      <c r="M1263" s="286">
        <f>K1263*12*I1262</f>
        <v>46285.2</v>
      </c>
    </row>
    <row r="1264" spans="1:13">
      <c r="A1264" s="376" t="s">
        <v>349</v>
      </c>
      <c r="B1264" s="375"/>
      <c r="C1264" s="375"/>
      <c r="D1264" s="375"/>
      <c r="E1264" s="375"/>
      <c r="F1264" s="375"/>
      <c r="G1264" s="375"/>
      <c r="H1264" s="374"/>
      <c r="I1264" s="295"/>
      <c r="J1264" s="294"/>
      <c r="K1264" s="293"/>
      <c r="L1264" s="292"/>
      <c r="M1264" s="373"/>
    </row>
    <row r="1265" spans="1:13" ht="15.75" thickBot="1">
      <c r="A1265" s="363" t="s">
        <v>348</v>
      </c>
      <c r="B1265" s="372"/>
      <c r="C1265" s="372"/>
      <c r="D1265" s="372"/>
      <c r="E1265" s="372"/>
      <c r="F1265" s="372"/>
      <c r="G1265" s="372"/>
      <c r="H1265" s="371"/>
      <c r="I1265" s="336"/>
      <c r="J1265" s="282"/>
      <c r="K1265" s="281"/>
      <c r="L1265" s="280"/>
      <c r="M1265" s="279"/>
    </row>
    <row r="1266" spans="1:13">
      <c r="A1266" s="323" t="s">
        <v>347</v>
      </c>
      <c r="B1266" s="331"/>
      <c r="C1266" s="331"/>
      <c r="D1266" s="331"/>
      <c r="E1266" s="331"/>
      <c r="F1266" s="331"/>
      <c r="G1266" s="331"/>
      <c r="H1266" s="357"/>
      <c r="I1266" s="596" t="s">
        <v>19</v>
      </c>
      <c r="J1266" s="597"/>
      <c r="K1266" s="629">
        <v>3.86</v>
      </c>
      <c r="L1266" s="630"/>
      <c r="M1266" s="291">
        <f>K1266*12*I1262</f>
        <v>27699.360000000001</v>
      </c>
    </row>
    <row r="1267" spans="1:13">
      <c r="A1267" s="301" t="s">
        <v>338</v>
      </c>
      <c r="B1267" s="355"/>
      <c r="C1267" s="355"/>
      <c r="D1267" s="355"/>
      <c r="E1267" s="355"/>
      <c r="F1267" s="355"/>
      <c r="G1267" s="355"/>
      <c r="H1267" s="356"/>
      <c r="I1267" s="598" t="s">
        <v>328</v>
      </c>
      <c r="J1267" s="599"/>
      <c r="K1267" s="327"/>
      <c r="L1267" s="292"/>
      <c r="M1267" s="291"/>
    </row>
    <row r="1268" spans="1:13">
      <c r="A1268" s="323" t="s">
        <v>337</v>
      </c>
      <c r="B1268" s="331"/>
      <c r="C1268" s="331"/>
      <c r="D1268" s="331"/>
      <c r="E1268" s="331"/>
      <c r="F1268" s="331"/>
      <c r="G1268" s="331"/>
      <c r="H1268" s="357"/>
      <c r="I1268" s="596"/>
      <c r="J1268" s="597"/>
      <c r="K1268" s="327"/>
      <c r="L1268" s="292"/>
      <c r="M1268" s="291"/>
    </row>
    <row r="1269" spans="1:13">
      <c r="A1269" s="323" t="s">
        <v>346</v>
      </c>
      <c r="B1269" s="331"/>
      <c r="C1269" s="331"/>
      <c r="D1269" s="331"/>
      <c r="E1269" s="331"/>
      <c r="F1269" s="331"/>
      <c r="G1269" s="331"/>
      <c r="H1269" s="357"/>
      <c r="I1269" s="608" t="s">
        <v>35</v>
      </c>
      <c r="J1269" s="609"/>
      <c r="K1269" s="625">
        <v>2.59</v>
      </c>
      <c r="L1269" s="626"/>
      <c r="M1269" s="291">
        <f>K1269*12*I1262</f>
        <v>18585.84</v>
      </c>
    </row>
    <row r="1270" spans="1:13" ht="15.75">
      <c r="A1270" s="320" t="s">
        <v>345</v>
      </c>
      <c r="B1270" s="354"/>
      <c r="C1270" s="354"/>
      <c r="D1270" s="354"/>
      <c r="E1270" s="354"/>
      <c r="F1270" s="354"/>
      <c r="G1270" s="354"/>
      <c r="H1270" s="353"/>
      <c r="I1270" s="598" t="s">
        <v>328</v>
      </c>
      <c r="J1270" s="599"/>
      <c r="K1270" s="370"/>
      <c r="L1270" s="369"/>
      <c r="M1270" s="291"/>
    </row>
    <row r="1271" spans="1:13">
      <c r="A1271" s="313" t="s">
        <v>344</v>
      </c>
      <c r="B1271" s="328"/>
      <c r="C1271" s="328"/>
      <c r="D1271" s="328"/>
      <c r="E1271" s="328"/>
      <c r="F1271" s="328"/>
      <c r="G1271" s="328"/>
      <c r="H1271" s="368"/>
      <c r="I1271" s="598"/>
      <c r="J1271" s="599"/>
      <c r="K1271" s="352"/>
      <c r="L1271" s="292"/>
      <c r="M1271" s="291"/>
    </row>
    <row r="1272" spans="1:13" ht="15.75" thickBot="1">
      <c r="A1272" s="323" t="s">
        <v>343</v>
      </c>
      <c r="B1272" s="322"/>
      <c r="C1272" s="322"/>
      <c r="D1272" s="322"/>
      <c r="E1272" s="322"/>
      <c r="F1272" s="322"/>
      <c r="G1272" s="322"/>
      <c r="H1272" s="321"/>
      <c r="I1272" s="334"/>
      <c r="J1272" s="333"/>
      <c r="K1272" s="636"/>
      <c r="L1272" s="637"/>
      <c r="M1272" s="291"/>
    </row>
    <row r="1273" spans="1:13">
      <c r="A1273" s="367" t="s">
        <v>342</v>
      </c>
      <c r="B1273" s="366"/>
      <c r="C1273" s="366"/>
      <c r="D1273" s="366"/>
      <c r="E1273" s="366"/>
      <c r="F1273" s="366"/>
      <c r="G1273" s="366"/>
      <c r="H1273" s="365"/>
      <c r="I1273" s="341"/>
      <c r="J1273" s="364"/>
      <c r="K1273" s="627">
        <f>K1275+K1280+K1283</f>
        <v>5.28</v>
      </c>
      <c r="L1273" s="628"/>
      <c r="M1273" s="286">
        <f>K1273*12*I1262</f>
        <v>37889.279999999999</v>
      </c>
    </row>
    <row r="1274" spans="1:13" ht="15.75" thickBot="1">
      <c r="A1274" s="363" t="s">
        <v>341</v>
      </c>
      <c r="B1274" s="362"/>
      <c r="C1274" s="362"/>
      <c r="D1274" s="362"/>
      <c r="E1274" s="362"/>
      <c r="F1274" s="362"/>
      <c r="G1274" s="362"/>
      <c r="H1274" s="361"/>
      <c r="I1274" s="336"/>
      <c r="J1274" s="360"/>
      <c r="K1274" s="281"/>
      <c r="L1274" s="280"/>
      <c r="M1274" s="279"/>
    </row>
    <row r="1275" spans="1:13">
      <c r="A1275" s="301" t="s">
        <v>340</v>
      </c>
      <c r="B1275" s="300"/>
      <c r="C1275" s="300"/>
      <c r="D1275" s="300"/>
      <c r="E1275" s="300"/>
      <c r="F1275" s="300"/>
      <c r="G1275" s="300"/>
      <c r="H1275" s="298"/>
      <c r="I1275" s="598" t="s">
        <v>19</v>
      </c>
      <c r="J1275" s="599"/>
      <c r="K1275" s="629">
        <v>2.64</v>
      </c>
      <c r="L1275" s="630"/>
      <c r="M1275" s="291">
        <f>K1275*12*I1262</f>
        <v>18944.64</v>
      </c>
    </row>
    <row r="1276" spans="1:13">
      <c r="A1276" s="323" t="s">
        <v>339</v>
      </c>
      <c r="B1276" s="322"/>
      <c r="C1276" s="322"/>
      <c r="D1276" s="322"/>
      <c r="E1276" s="322"/>
      <c r="F1276" s="322"/>
      <c r="G1276" s="322"/>
      <c r="H1276" s="321"/>
      <c r="I1276" s="407"/>
      <c r="J1276" s="408"/>
      <c r="K1276" s="327"/>
      <c r="L1276" s="292"/>
      <c r="M1276" s="291"/>
    </row>
    <row r="1277" spans="1:13">
      <c r="A1277" s="301" t="s">
        <v>338</v>
      </c>
      <c r="B1277" s="355"/>
      <c r="C1277" s="355"/>
      <c r="D1277" s="355"/>
      <c r="E1277" s="355"/>
      <c r="F1277" s="355"/>
      <c r="G1277" s="355"/>
      <c r="H1277" s="356"/>
      <c r="I1277" s="598" t="s">
        <v>328</v>
      </c>
      <c r="J1277" s="599"/>
      <c r="K1277" s="327"/>
      <c r="L1277" s="292"/>
      <c r="M1277" s="291"/>
    </row>
    <row r="1278" spans="1:13">
      <c r="A1278" s="323" t="s">
        <v>337</v>
      </c>
      <c r="B1278" s="331"/>
      <c r="C1278" s="331"/>
      <c r="D1278" s="331"/>
      <c r="E1278" s="331"/>
      <c r="F1278" s="331"/>
      <c r="G1278" s="331"/>
      <c r="H1278" s="357"/>
      <c r="I1278" s="596"/>
      <c r="J1278" s="597"/>
      <c r="K1278" s="327"/>
      <c r="L1278" s="292"/>
      <c r="M1278" s="291"/>
    </row>
    <row r="1279" spans="1:13">
      <c r="A1279" s="320" t="s">
        <v>336</v>
      </c>
      <c r="B1279" s="354"/>
      <c r="C1279" s="353"/>
      <c r="D1279" s="355"/>
      <c r="E1279" s="355"/>
      <c r="F1279" s="355"/>
      <c r="G1279" s="355"/>
      <c r="H1279" s="356"/>
      <c r="I1279" s="598" t="s">
        <v>328</v>
      </c>
      <c r="J1279" s="599"/>
      <c r="K1279" s="327"/>
      <c r="L1279" s="292"/>
      <c r="M1279" s="291"/>
    </row>
    <row r="1280" spans="1:13">
      <c r="A1280" s="301" t="s">
        <v>335</v>
      </c>
      <c r="B1280" s="355"/>
      <c r="C1280" s="355"/>
      <c r="D1280" s="354"/>
      <c r="E1280" s="354"/>
      <c r="F1280" s="354"/>
      <c r="G1280" s="354"/>
      <c r="H1280" s="353"/>
      <c r="I1280" s="608" t="s">
        <v>35</v>
      </c>
      <c r="J1280" s="609"/>
      <c r="K1280" s="625">
        <v>1.17</v>
      </c>
      <c r="L1280" s="626"/>
      <c r="M1280" s="291">
        <f>K1280*12*I1262</f>
        <v>8395.92</v>
      </c>
    </row>
    <row r="1281" spans="1:13">
      <c r="A1281" s="313" t="s">
        <v>334</v>
      </c>
      <c r="B1281" s="312"/>
      <c r="C1281" s="312"/>
      <c r="D1281" s="312"/>
      <c r="E1281" s="312"/>
      <c r="F1281" s="312"/>
      <c r="G1281" s="312"/>
      <c r="H1281" s="311"/>
      <c r="I1281" s="590" t="s">
        <v>333</v>
      </c>
      <c r="J1281" s="591"/>
      <c r="K1281" s="327"/>
      <c r="L1281" s="292"/>
      <c r="M1281" s="291"/>
    </row>
    <row r="1282" spans="1:13">
      <c r="A1282" s="323"/>
      <c r="B1282" s="322"/>
      <c r="C1282" s="322"/>
      <c r="D1282" s="322"/>
      <c r="E1282" s="322"/>
      <c r="F1282" s="322"/>
      <c r="G1282" s="322"/>
      <c r="H1282" s="321"/>
      <c r="I1282" s="334" t="s">
        <v>332</v>
      </c>
      <c r="J1282" s="333"/>
      <c r="K1282" s="352"/>
      <c r="L1282" s="292"/>
      <c r="M1282" s="291"/>
    </row>
    <row r="1283" spans="1:13">
      <c r="A1283" s="313" t="s">
        <v>331</v>
      </c>
      <c r="B1283" s="312"/>
      <c r="C1283" s="312"/>
      <c r="D1283" s="312"/>
      <c r="E1283" s="312"/>
      <c r="F1283" s="312"/>
      <c r="G1283" s="312"/>
      <c r="H1283" s="311"/>
      <c r="I1283" s="590" t="s">
        <v>35</v>
      </c>
      <c r="J1283" s="591"/>
      <c r="K1283" s="625">
        <v>1.47</v>
      </c>
      <c r="L1283" s="626"/>
      <c r="M1283" s="291">
        <f>K1283*12*I1262</f>
        <v>10548.720000000001</v>
      </c>
    </row>
    <row r="1284" spans="1:13">
      <c r="A1284" s="323" t="s">
        <v>330</v>
      </c>
      <c r="B1284" s="322"/>
      <c r="C1284" s="322"/>
      <c r="D1284" s="322"/>
      <c r="E1284" s="322"/>
      <c r="F1284" s="322"/>
      <c r="G1284" s="322"/>
      <c r="H1284" s="321"/>
      <c r="I1284" s="334"/>
      <c r="J1284" s="333"/>
      <c r="K1284" s="327"/>
      <c r="L1284" s="292"/>
      <c r="M1284" s="291"/>
    </row>
    <row r="1285" spans="1:13">
      <c r="A1285" s="313" t="s">
        <v>329</v>
      </c>
      <c r="B1285" s="312"/>
      <c r="C1285" s="312"/>
      <c r="D1285" s="312"/>
      <c r="E1285" s="312"/>
      <c r="F1285" s="312"/>
      <c r="G1285" s="312"/>
      <c r="H1285" s="311"/>
      <c r="I1285" s="598" t="s">
        <v>328</v>
      </c>
      <c r="J1285" s="599"/>
      <c r="K1285" s="327"/>
      <c r="L1285" s="292"/>
      <c r="M1285" s="291"/>
    </row>
    <row r="1286" spans="1:13">
      <c r="A1286" s="313" t="s">
        <v>327</v>
      </c>
      <c r="B1286" s="312"/>
      <c r="C1286" s="312"/>
      <c r="D1286" s="312"/>
      <c r="E1286" s="312"/>
      <c r="F1286" s="312"/>
      <c r="G1286" s="312"/>
      <c r="H1286" s="311"/>
      <c r="I1286" s="590" t="s">
        <v>326</v>
      </c>
      <c r="J1286" s="591"/>
      <c r="K1286" s="351"/>
      <c r="L1286" s="350"/>
      <c r="M1286" s="349"/>
    </row>
    <row r="1287" spans="1:13" ht="15.75" thickBot="1">
      <c r="A1287" s="323"/>
      <c r="B1287" s="322"/>
      <c r="C1287" s="322"/>
      <c r="D1287" s="322"/>
      <c r="E1287" s="322"/>
      <c r="F1287" s="322"/>
      <c r="G1287" s="322"/>
      <c r="H1287" s="321"/>
      <c r="I1287" s="606" t="s">
        <v>325</v>
      </c>
      <c r="J1287" s="607"/>
      <c r="K1287" s="348"/>
      <c r="L1287" s="347"/>
      <c r="M1287" s="346"/>
    </row>
    <row r="1288" spans="1:13">
      <c r="A1288" s="345" t="s">
        <v>324</v>
      </c>
      <c r="B1288" s="344"/>
      <c r="C1288" s="344"/>
      <c r="D1288" s="344"/>
      <c r="E1288" s="344"/>
      <c r="F1288" s="344"/>
      <c r="G1288" s="343"/>
      <c r="H1288" s="342"/>
      <c r="I1288" s="341"/>
      <c r="J1288" s="340"/>
      <c r="K1288" s="648">
        <f>K1290+K1297+K1305+K1309+K1310+K1314</f>
        <v>38.36</v>
      </c>
      <c r="L1288" s="628"/>
      <c r="M1288" s="286">
        <f>M1290+M1297+M1305+M1309+M1310+M1314</f>
        <v>275271.36000000004</v>
      </c>
    </row>
    <row r="1289" spans="1:13" ht="15.75" thickBot="1">
      <c r="A1289" s="339"/>
      <c r="B1289" s="338"/>
      <c r="C1289" s="338"/>
      <c r="D1289" s="338"/>
      <c r="E1289" s="338"/>
      <c r="F1289" s="338"/>
      <c r="G1289" s="338"/>
      <c r="H1289" s="337"/>
      <c r="I1289" s="336"/>
      <c r="J1289" s="282"/>
      <c r="K1289" s="281"/>
      <c r="L1289" s="280"/>
      <c r="M1289" s="279"/>
    </row>
    <row r="1290" spans="1:13" ht="15.75" thickBot="1">
      <c r="A1290" s="603" t="s">
        <v>323</v>
      </c>
      <c r="B1290" s="604"/>
      <c r="C1290" s="604"/>
      <c r="D1290" s="604"/>
      <c r="E1290" s="604"/>
      <c r="F1290" s="604"/>
      <c r="G1290" s="604"/>
      <c r="H1290" s="605"/>
      <c r="I1290" s="305"/>
      <c r="J1290" s="304"/>
      <c r="K1290" s="646">
        <f>K1291+K1292+K1293+K1295+K1296</f>
        <v>7.2099999999999991</v>
      </c>
      <c r="L1290" s="647"/>
      <c r="M1290" s="303">
        <f>K1290*12*I1262</f>
        <v>51738.959999999992</v>
      </c>
    </row>
    <row r="1291" spans="1:13">
      <c r="A1291" s="323" t="s">
        <v>322</v>
      </c>
      <c r="B1291" s="322"/>
      <c r="C1291" s="322"/>
      <c r="D1291" s="322"/>
      <c r="E1291" s="322"/>
      <c r="F1291" s="322"/>
      <c r="G1291" s="322"/>
      <c r="H1291" s="321"/>
      <c r="I1291" s="596" t="s">
        <v>321</v>
      </c>
      <c r="J1291" s="597"/>
      <c r="K1291" s="629">
        <v>1.23</v>
      </c>
      <c r="L1291" s="630"/>
      <c r="M1291" s="291">
        <f>K1291*12*I1262</f>
        <v>8826.48</v>
      </c>
    </row>
    <row r="1292" spans="1:13">
      <c r="A1292" s="320" t="s">
        <v>320</v>
      </c>
      <c r="B1292" s="319"/>
      <c r="C1292" s="319"/>
      <c r="D1292" s="319"/>
      <c r="E1292" s="319"/>
      <c r="F1292" s="319"/>
      <c r="G1292" s="319"/>
      <c r="H1292" s="318"/>
      <c r="I1292" s="608" t="s">
        <v>57</v>
      </c>
      <c r="J1292" s="609"/>
      <c r="K1292" s="625">
        <v>2.9</v>
      </c>
      <c r="L1292" s="626"/>
      <c r="M1292" s="291">
        <f>K1292*12*I1262</f>
        <v>20810.399999999998</v>
      </c>
    </row>
    <row r="1293" spans="1:13">
      <c r="A1293" s="313" t="s">
        <v>319</v>
      </c>
      <c r="B1293" s="312"/>
      <c r="C1293" s="312"/>
      <c r="D1293" s="312"/>
      <c r="E1293" s="312"/>
      <c r="F1293" s="312"/>
      <c r="G1293" s="312"/>
      <c r="H1293" s="311"/>
      <c r="I1293" s="590" t="s">
        <v>35</v>
      </c>
      <c r="J1293" s="591"/>
      <c r="K1293" s="625">
        <v>0.33</v>
      </c>
      <c r="L1293" s="626"/>
      <c r="M1293" s="291">
        <f>K1293*12*I1262</f>
        <v>2368.08</v>
      </c>
    </row>
    <row r="1294" spans="1:13">
      <c r="A1294" s="335" t="s">
        <v>318</v>
      </c>
      <c r="B1294" s="331"/>
      <c r="C1294" s="331"/>
      <c r="D1294" s="331"/>
      <c r="E1294" s="322"/>
      <c r="F1294" s="322"/>
      <c r="G1294" s="322"/>
      <c r="H1294" s="321"/>
      <c r="I1294" s="334"/>
      <c r="J1294" s="333"/>
      <c r="K1294" s="293"/>
      <c r="L1294" s="292"/>
      <c r="M1294" s="291"/>
    </row>
    <row r="1295" spans="1:13">
      <c r="A1295" s="320" t="s">
        <v>317</v>
      </c>
      <c r="B1295" s="319"/>
      <c r="C1295" s="319"/>
      <c r="D1295" s="319"/>
      <c r="E1295" s="319"/>
      <c r="F1295" s="319"/>
      <c r="G1295" s="319"/>
      <c r="H1295" s="318"/>
      <c r="I1295" s="608" t="s">
        <v>19</v>
      </c>
      <c r="J1295" s="609"/>
      <c r="K1295" s="625">
        <v>0.1</v>
      </c>
      <c r="L1295" s="626"/>
      <c r="M1295" s="291">
        <f>K1295*12*I1262</f>
        <v>717.60000000000014</v>
      </c>
    </row>
    <row r="1296" spans="1:13" ht="15.75" thickBot="1">
      <c r="A1296" s="313" t="s">
        <v>316</v>
      </c>
      <c r="B1296" s="312"/>
      <c r="C1296" s="312"/>
      <c r="D1296" s="312"/>
      <c r="E1296" s="312"/>
      <c r="F1296" s="312"/>
      <c r="G1296" s="312"/>
      <c r="H1296" s="311"/>
      <c r="I1296" s="614" t="s">
        <v>19</v>
      </c>
      <c r="J1296" s="615"/>
      <c r="K1296" s="650">
        <v>2.65</v>
      </c>
      <c r="L1296" s="651"/>
      <c r="M1296" s="291">
        <f>K1296*12*I1262</f>
        <v>19016.399999999998</v>
      </c>
    </row>
    <row r="1297" spans="1:13" ht="15.75" thickBot="1">
      <c r="A1297" s="654" t="s">
        <v>315</v>
      </c>
      <c r="B1297" s="655"/>
      <c r="C1297" s="655"/>
      <c r="D1297" s="655"/>
      <c r="E1297" s="655"/>
      <c r="F1297" s="655"/>
      <c r="G1297" s="655"/>
      <c r="H1297" s="656"/>
      <c r="I1297" s="305"/>
      <c r="J1297" s="304"/>
      <c r="K1297" s="642">
        <f>K1298+K1299+K1301+K1302+K1303+K1304</f>
        <v>1.94</v>
      </c>
      <c r="L1297" s="647"/>
      <c r="M1297" s="303">
        <f>K1297*12*I1262</f>
        <v>13921.44</v>
      </c>
    </row>
    <row r="1298" spans="1:13">
      <c r="A1298" s="332" t="s">
        <v>314</v>
      </c>
      <c r="B1298" s="331"/>
      <c r="C1298" s="331"/>
      <c r="D1298" s="331"/>
      <c r="E1298" s="331"/>
      <c r="F1298" s="322"/>
      <c r="G1298" s="322"/>
      <c r="H1298" s="321"/>
      <c r="I1298" s="330"/>
      <c r="J1298" s="294"/>
      <c r="K1298" s="629">
        <v>0.11</v>
      </c>
      <c r="L1298" s="630"/>
      <c r="M1298" s="291">
        <f>K1298*12*I1262</f>
        <v>789.36</v>
      </c>
    </row>
    <row r="1299" spans="1:13">
      <c r="A1299" s="329" t="s">
        <v>313</v>
      </c>
      <c r="B1299" s="328"/>
      <c r="C1299" s="328"/>
      <c r="D1299" s="328"/>
      <c r="E1299" s="328"/>
      <c r="F1299" s="312"/>
      <c r="G1299" s="312"/>
      <c r="H1299" s="311"/>
      <c r="I1299" s="598" t="s">
        <v>312</v>
      </c>
      <c r="J1299" s="599"/>
      <c r="K1299" s="625">
        <v>0.93</v>
      </c>
      <c r="L1299" s="626"/>
      <c r="M1299" s="291">
        <f>K1299*12*I1262</f>
        <v>6673.68</v>
      </c>
    </row>
    <row r="1300" spans="1:13">
      <c r="A1300" s="323" t="s">
        <v>311</v>
      </c>
      <c r="B1300" s="322"/>
      <c r="C1300" s="322"/>
      <c r="D1300" s="322"/>
      <c r="E1300" s="322"/>
      <c r="F1300" s="322"/>
      <c r="G1300" s="322"/>
      <c r="H1300" s="321"/>
      <c r="I1300" s="596" t="s">
        <v>310</v>
      </c>
      <c r="J1300" s="597"/>
      <c r="K1300" s="327"/>
      <c r="L1300" s="292"/>
      <c r="M1300" s="291"/>
    </row>
    <row r="1301" spans="1:13">
      <c r="A1301" s="320" t="s">
        <v>309</v>
      </c>
      <c r="B1301" s="319"/>
      <c r="C1301" s="319"/>
      <c r="D1301" s="319"/>
      <c r="E1301" s="319"/>
      <c r="F1301" s="319"/>
      <c r="G1301" s="319"/>
      <c r="H1301" s="318"/>
      <c r="I1301" s="608" t="s">
        <v>308</v>
      </c>
      <c r="J1301" s="609"/>
      <c r="K1301" s="625">
        <v>0.56999999999999995</v>
      </c>
      <c r="L1301" s="626"/>
      <c r="M1301" s="291">
        <f>K1301*12*I1262</f>
        <v>4090.3199999999997</v>
      </c>
    </row>
    <row r="1302" spans="1:13">
      <c r="A1302" s="320" t="s">
        <v>307</v>
      </c>
      <c r="B1302" s="319"/>
      <c r="C1302" s="319"/>
      <c r="D1302" s="319"/>
      <c r="E1302" s="319"/>
      <c r="F1302" s="319"/>
      <c r="G1302" s="319"/>
      <c r="H1302" s="318"/>
      <c r="I1302" s="608" t="s">
        <v>306</v>
      </c>
      <c r="J1302" s="609"/>
      <c r="K1302" s="625">
        <v>0.14000000000000001</v>
      </c>
      <c r="L1302" s="626"/>
      <c r="M1302" s="291">
        <f>K1302*12*I1262</f>
        <v>1004.6400000000001</v>
      </c>
    </row>
    <row r="1303" spans="1:13">
      <c r="A1303" s="313" t="s">
        <v>299</v>
      </c>
      <c r="B1303" s="312"/>
      <c r="C1303" s="312"/>
      <c r="D1303" s="312"/>
      <c r="E1303" s="312"/>
      <c r="F1303" s="312"/>
      <c r="G1303" s="312"/>
      <c r="H1303" s="311"/>
      <c r="I1303" s="608" t="s">
        <v>298</v>
      </c>
      <c r="J1303" s="609"/>
      <c r="K1303" s="636">
        <v>7.0000000000000007E-2</v>
      </c>
      <c r="L1303" s="637"/>
      <c r="M1303" s="291">
        <f>K1303*12*I1262</f>
        <v>502.32000000000005</v>
      </c>
    </row>
    <row r="1304" spans="1:13" ht="15.75" thickBot="1">
      <c r="A1304" s="313" t="s">
        <v>305</v>
      </c>
      <c r="B1304" s="312"/>
      <c r="C1304" s="312"/>
      <c r="D1304" s="312"/>
      <c r="E1304" s="312"/>
      <c r="F1304" s="312"/>
      <c r="G1304" s="312"/>
      <c r="H1304" s="311"/>
      <c r="I1304" s="614" t="s">
        <v>88</v>
      </c>
      <c r="J1304" s="615"/>
      <c r="K1304" s="638">
        <v>0.12</v>
      </c>
      <c r="L1304" s="639"/>
      <c r="M1304" s="326">
        <f>K1304*12*I1262</f>
        <v>861.12</v>
      </c>
    </row>
    <row r="1305" spans="1:13" ht="15.75" thickBot="1">
      <c r="A1305" s="654" t="s">
        <v>304</v>
      </c>
      <c r="B1305" s="655"/>
      <c r="C1305" s="655"/>
      <c r="D1305" s="655"/>
      <c r="E1305" s="655"/>
      <c r="F1305" s="655"/>
      <c r="G1305" s="655"/>
      <c r="H1305" s="656"/>
      <c r="I1305" s="325"/>
      <c r="J1305" s="324"/>
      <c r="K1305" s="649">
        <f>K1306+K1307+K1308</f>
        <v>1.27</v>
      </c>
      <c r="L1305" s="643"/>
      <c r="M1305" s="303">
        <f>K1305*12*I1262</f>
        <v>9113.52</v>
      </c>
    </row>
    <row r="1306" spans="1:13">
      <c r="A1306" s="323" t="s">
        <v>303</v>
      </c>
      <c r="B1306" s="322"/>
      <c r="C1306" s="322"/>
      <c r="D1306" s="322"/>
      <c r="E1306" s="322"/>
      <c r="F1306" s="322"/>
      <c r="G1306" s="322"/>
      <c r="H1306" s="321"/>
      <c r="I1306" s="612" t="s">
        <v>302</v>
      </c>
      <c r="J1306" s="613"/>
      <c r="K1306" s="644">
        <v>0.61</v>
      </c>
      <c r="L1306" s="645"/>
      <c r="M1306" s="291">
        <f>K1306*12*I1262</f>
        <v>4377.3600000000006</v>
      </c>
    </row>
    <row r="1307" spans="1:13">
      <c r="A1307" s="320" t="s">
        <v>301</v>
      </c>
      <c r="B1307" s="319"/>
      <c r="C1307" s="319"/>
      <c r="D1307" s="319"/>
      <c r="E1307" s="319"/>
      <c r="F1307" s="319"/>
      <c r="G1307" s="319"/>
      <c r="H1307" s="318"/>
      <c r="I1307" s="317" t="s">
        <v>300</v>
      </c>
      <c r="J1307" s="316"/>
      <c r="K1307" s="636">
        <v>0.53</v>
      </c>
      <c r="L1307" s="637"/>
      <c r="M1307" s="291">
        <f>K1307*12*I1262</f>
        <v>3803.28</v>
      </c>
    </row>
    <row r="1308" spans="1:13" ht="15.75" thickBot="1">
      <c r="A1308" s="313" t="s">
        <v>299</v>
      </c>
      <c r="B1308" s="312"/>
      <c r="C1308" s="312"/>
      <c r="D1308" s="312"/>
      <c r="E1308" s="312"/>
      <c r="F1308" s="312"/>
      <c r="G1308" s="312"/>
      <c r="H1308" s="311"/>
      <c r="I1308" s="614" t="s">
        <v>298</v>
      </c>
      <c r="J1308" s="615"/>
      <c r="K1308" s="638">
        <v>0.13</v>
      </c>
      <c r="L1308" s="639"/>
      <c r="M1308" s="291">
        <f>K1308*12*I1262</f>
        <v>932.88</v>
      </c>
    </row>
    <row r="1309" spans="1:13" ht="15.75" thickBot="1">
      <c r="A1309" s="309" t="s">
        <v>297</v>
      </c>
      <c r="B1309" s="308"/>
      <c r="C1309" s="308"/>
      <c r="D1309" s="308"/>
      <c r="E1309" s="308"/>
      <c r="F1309" s="308"/>
      <c r="G1309" s="308"/>
      <c r="H1309" s="307"/>
      <c r="I1309" s="619" t="s">
        <v>296</v>
      </c>
      <c r="J1309" s="620"/>
      <c r="K1309" s="640">
        <v>26.22</v>
      </c>
      <c r="L1309" s="641"/>
      <c r="M1309" s="303">
        <f>K1309*12*I1262</f>
        <v>188154.72</v>
      </c>
    </row>
    <row r="1310" spans="1:13" ht="15.75" thickBot="1">
      <c r="A1310" s="603" t="s">
        <v>295</v>
      </c>
      <c r="B1310" s="604"/>
      <c r="C1310" s="604"/>
      <c r="D1310" s="604"/>
      <c r="E1310" s="604"/>
      <c r="F1310" s="604"/>
      <c r="G1310" s="604"/>
      <c r="H1310" s="605"/>
      <c r="I1310" s="305"/>
      <c r="J1310" s="304"/>
      <c r="K1310" s="642">
        <v>1.65</v>
      </c>
      <c r="L1310" s="643"/>
      <c r="M1310" s="303">
        <f>K1310*12*I1262</f>
        <v>11840.399999999998</v>
      </c>
    </row>
    <row r="1311" spans="1:13">
      <c r="A1311" s="301" t="s">
        <v>294</v>
      </c>
      <c r="B1311" s="300"/>
      <c r="C1311" s="300"/>
      <c r="D1311" s="300"/>
      <c r="E1311" s="300"/>
      <c r="F1311" s="300"/>
      <c r="G1311" s="300"/>
      <c r="H1311" s="298"/>
      <c r="I1311" s="621" t="s">
        <v>293</v>
      </c>
      <c r="J1311" s="622"/>
      <c r="K1311" s="297"/>
      <c r="L1311" s="412"/>
      <c r="M1311" s="291"/>
    </row>
    <row r="1312" spans="1:13">
      <c r="A1312" s="301" t="s">
        <v>292</v>
      </c>
      <c r="B1312" s="300"/>
      <c r="C1312" s="300"/>
      <c r="D1312" s="300"/>
      <c r="E1312" s="300"/>
      <c r="F1312" s="300"/>
      <c r="G1312" s="300"/>
      <c r="H1312" s="298"/>
      <c r="I1312" s="295"/>
      <c r="J1312" s="294"/>
      <c r="K1312" s="297"/>
      <c r="L1312" s="412"/>
      <c r="M1312" s="291"/>
    </row>
    <row r="1313" spans="1:13" ht="15.75" thickBot="1">
      <c r="A1313" s="301" t="s">
        <v>291</v>
      </c>
      <c r="B1313" s="300"/>
      <c r="C1313" s="300"/>
      <c r="D1313" s="300"/>
      <c r="E1313" s="300"/>
      <c r="F1313" s="300"/>
      <c r="G1313" s="300"/>
      <c r="H1313" s="298"/>
      <c r="I1313" s="310"/>
      <c r="J1313" s="294"/>
      <c r="K1313" s="297"/>
      <c r="L1313" s="412"/>
      <c r="M1313" s="291"/>
    </row>
    <row r="1314" spans="1:13" ht="15.75" thickBot="1">
      <c r="A1314" s="309" t="s">
        <v>290</v>
      </c>
      <c r="B1314" s="308"/>
      <c r="C1314" s="308"/>
      <c r="D1314" s="308"/>
      <c r="E1314" s="308"/>
      <c r="F1314" s="308"/>
      <c r="G1314" s="308"/>
      <c r="H1314" s="307"/>
      <c r="I1314" s="305"/>
      <c r="J1314" s="304"/>
      <c r="K1314" s="642">
        <v>7.0000000000000007E-2</v>
      </c>
      <c r="L1314" s="643"/>
      <c r="M1314" s="303">
        <f>K1314*12*I1262</f>
        <v>502.32000000000005</v>
      </c>
    </row>
    <row r="1315" spans="1:13">
      <c r="A1315" s="301" t="s">
        <v>289</v>
      </c>
      <c r="B1315" s="300"/>
      <c r="C1315" s="300"/>
      <c r="D1315" s="300"/>
      <c r="E1315" s="300"/>
      <c r="F1315" s="300"/>
      <c r="G1315" s="300"/>
      <c r="H1315" s="298"/>
      <c r="I1315" s="621" t="s">
        <v>19</v>
      </c>
      <c r="J1315" s="622"/>
      <c r="K1315" s="411"/>
      <c r="L1315" s="412"/>
      <c r="M1315" s="291"/>
    </row>
    <row r="1316" spans="1:13" ht="15.75" thickBot="1">
      <c r="A1316" s="301" t="s">
        <v>288</v>
      </c>
      <c r="B1316" s="300"/>
      <c r="C1316" s="300"/>
      <c r="D1316" s="300"/>
      <c r="E1316" s="300"/>
      <c r="F1316" s="300"/>
      <c r="G1316" s="300"/>
      <c r="H1316" s="298"/>
      <c r="I1316" s="295"/>
      <c r="J1316" s="294"/>
      <c r="K1316" s="411"/>
      <c r="L1316" s="412"/>
      <c r="M1316" s="291"/>
    </row>
    <row r="1317" spans="1:13" ht="15.75" thickBot="1">
      <c r="A1317" s="603" t="s">
        <v>287</v>
      </c>
      <c r="B1317" s="604"/>
      <c r="C1317" s="604"/>
      <c r="D1317" s="604"/>
      <c r="E1317" s="604"/>
      <c r="F1317" s="604"/>
      <c r="G1317" s="604"/>
      <c r="H1317" s="605"/>
      <c r="I1317" s="305"/>
      <c r="J1317" s="304"/>
      <c r="K1317" s="642">
        <v>6.19</v>
      </c>
      <c r="L1317" s="643"/>
      <c r="M1317" s="303">
        <f>K1317*12*I1262</f>
        <v>44419.44</v>
      </c>
    </row>
    <row r="1318" spans="1:13">
      <c r="A1318" s="301" t="s">
        <v>286</v>
      </c>
      <c r="B1318" s="299"/>
      <c r="C1318" s="299"/>
      <c r="D1318" s="299"/>
      <c r="E1318" s="299"/>
      <c r="F1318" s="300"/>
      <c r="G1318" s="299"/>
      <c r="H1318" s="298"/>
      <c r="I1318" s="598" t="s">
        <v>285</v>
      </c>
      <c r="J1318" s="599"/>
      <c r="K1318" s="297"/>
      <c r="L1318" s="412"/>
      <c r="M1318" s="291"/>
    </row>
    <row r="1319" spans="1:13">
      <c r="A1319" s="301" t="s">
        <v>284</v>
      </c>
      <c r="B1319" s="299"/>
      <c r="C1319" s="299"/>
      <c r="D1319" s="299"/>
      <c r="E1319" s="299"/>
      <c r="F1319" s="300"/>
      <c r="G1319" s="299"/>
      <c r="H1319" s="298"/>
      <c r="I1319" s="598" t="s">
        <v>283</v>
      </c>
      <c r="J1319" s="599"/>
      <c r="K1319" s="297"/>
      <c r="L1319" s="412"/>
      <c r="M1319" s="291"/>
    </row>
    <row r="1320" spans="1:13">
      <c r="A1320" s="301" t="s">
        <v>282</v>
      </c>
      <c r="B1320" s="299"/>
      <c r="C1320" s="299"/>
      <c r="D1320" s="299"/>
      <c r="E1320" s="299"/>
      <c r="F1320" s="300"/>
      <c r="G1320" s="299"/>
      <c r="H1320" s="298"/>
      <c r="I1320" s="598" t="s">
        <v>281</v>
      </c>
      <c r="J1320" s="599"/>
      <c r="K1320" s="297"/>
      <c r="L1320" s="412"/>
      <c r="M1320" s="291"/>
    </row>
    <row r="1321" spans="1:13">
      <c r="A1321" s="301" t="s">
        <v>280</v>
      </c>
      <c r="B1321" s="299"/>
      <c r="C1321" s="299"/>
      <c r="D1321" s="299"/>
      <c r="E1321" s="299"/>
      <c r="F1321" s="300"/>
      <c r="G1321" s="299"/>
      <c r="H1321" s="298"/>
      <c r="I1321" s="598" t="s">
        <v>279</v>
      </c>
      <c r="J1321" s="599"/>
      <c r="K1321" s="297"/>
      <c r="L1321" s="412"/>
      <c r="M1321" s="291"/>
    </row>
    <row r="1322" spans="1:13">
      <c r="A1322" s="301" t="s">
        <v>278</v>
      </c>
      <c r="B1322" s="299"/>
      <c r="C1322" s="299"/>
      <c r="D1322" s="299"/>
      <c r="E1322" s="299"/>
      <c r="F1322" s="300"/>
      <c r="G1322" s="299"/>
      <c r="H1322" s="298"/>
      <c r="I1322" s="598" t="s">
        <v>277</v>
      </c>
      <c r="J1322" s="599"/>
      <c r="K1322" s="297"/>
      <c r="L1322" s="412"/>
      <c r="M1322" s="291"/>
    </row>
    <row r="1323" spans="1:13">
      <c r="A1323" s="301" t="s">
        <v>276</v>
      </c>
      <c r="B1323" s="299"/>
      <c r="C1323" s="299"/>
      <c r="D1323" s="299"/>
      <c r="E1323" s="299"/>
      <c r="F1323" s="300"/>
      <c r="G1323" s="299"/>
      <c r="H1323" s="298"/>
      <c r="I1323" s="295"/>
      <c r="J1323" s="294"/>
      <c r="K1323" s="297"/>
      <c r="L1323" s="302"/>
      <c r="M1323" s="291"/>
    </row>
    <row r="1324" spans="1:13">
      <c r="A1324" s="301" t="s">
        <v>275</v>
      </c>
      <c r="B1324" s="299"/>
      <c r="C1324" s="299"/>
      <c r="D1324" s="299"/>
      <c r="E1324" s="299"/>
      <c r="F1324" s="300"/>
      <c r="G1324" s="299"/>
      <c r="H1324" s="298"/>
      <c r="I1324" s="295"/>
      <c r="J1324" s="294"/>
      <c r="K1324" s="297"/>
      <c r="L1324" s="412"/>
      <c r="M1324" s="291"/>
    </row>
    <row r="1325" spans="1:13">
      <c r="A1325" s="301" t="s">
        <v>274</v>
      </c>
      <c r="B1325" s="299"/>
      <c r="C1325" s="299"/>
      <c r="D1325" s="299"/>
      <c r="E1325" s="299"/>
      <c r="F1325" s="300"/>
      <c r="G1325" s="299"/>
      <c r="H1325" s="298"/>
      <c r="I1325" s="295"/>
      <c r="J1325" s="294"/>
      <c r="K1325" s="297"/>
      <c r="L1325" s="412"/>
      <c r="M1325" s="291"/>
    </row>
    <row r="1326" spans="1:13">
      <c r="A1326" s="301" t="s">
        <v>273</v>
      </c>
      <c r="B1326" s="299"/>
      <c r="C1326" s="299"/>
      <c r="D1326" s="299"/>
      <c r="E1326" s="299"/>
      <c r="F1326" s="300"/>
      <c r="G1326" s="299"/>
      <c r="H1326" s="298"/>
      <c r="I1326" s="295"/>
      <c r="J1326" s="294"/>
      <c r="K1326" s="297"/>
      <c r="L1326" s="412"/>
      <c r="M1326" s="291"/>
    </row>
    <row r="1327" spans="1:13">
      <c r="A1327" s="301" t="s">
        <v>272</v>
      </c>
      <c r="B1327" s="299"/>
      <c r="C1327" s="299"/>
      <c r="D1327" s="299"/>
      <c r="E1327" s="299"/>
      <c r="F1327" s="300"/>
      <c r="G1327" s="299"/>
      <c r="H1327" s="298"/>
      <c r="I1327" s="295"/>
      <c r="J1327" s="294"/>
      <c r="K1327" s="297"/>
      <c r="L1327" s="412"/>
      <c r="M1327" s="291"/>
    </row>
    <row r="1328" spans="1:13" ht="15.75" thickBot="1">
      <c r="A1328" s="616" t="s">
        <v>271</v>
      </c>
      <c r="B1328" s="617"/>
      <c r="C1328" s="617"/>
      <c r="D1328" s="617"/>
      <c r="E1328" s="617"/>
      <c r="F1328" s="617"/>
      <c r="G1328" s="617"/>
      <c r="H1328" s="618"/>
      <c r="I1328" s="295"/>
      <c r="J1328" s="294"/>
      <c r="K1328" s="293"/>
      <c r="L1328" s="292"/>
      <c r="M1328" s="291"/>
    </row>
    <row r="1329" spans="1:13">
      <c r="A1329" s="290" t="s">
        <v>270</v>
      </c>
      <c r="B1329" s="289"/>
      <c r="C1329" s="289"/>
      <c r="D1329" s="289"/>
      <c r="E1329" s="289"/>
      <c r="F1329" s="289"/>
      <c r="G1329" s="289"/>
      <c r="H1329" s="289"/>
      <c r="I1329" s="621" t="s">
        <v>55</v>
      </c>
      <c r="J1329" s="622"/>
      <c r="K1329" s="288"/>
      <c r="L1329" s="287"/>
      <c r="M1329" s="286"/>
    </row>
    <row r="1330" spans="1:13" ht="15.75" thickBot="1">
      <c r="A1330" s="285" t="s">
        <v>269</v>
      </c>
      <c r="B1330" s="284"/>
      <c r="C1330" s="284"/>
      <c r="D1330" s="284"/>
      <c r="E1330" s="284"/>
      <c r="F1330" s="284"/>
      <c r="G1330" s="284"/>
      <c r="H1330" s="284"/>
      <c r="I1330" s="283"/>
      <c r="J1330" s="282"/>
      <c r="K1330" s="281"/>
      <c r="L1330" s="280"/>
      <c r="M1330" s="279"/>
    </row>
    <row r="1331" spans="1:13" ht="15.75" thickBot="1">
      <c r="A1331" s="652" t="s">
        <v>268</v>
      </c>
      <c r="B1331" s="653"/>
      <c r="C1331" s="653"/>
      <c r="D1331" s="653"/>
      <c r="E1331" s="653"/>
      <c r="F1331" s="653"/>
      <c r="G1331" s="653"/>
      <c r="H1331" s="653"/>
      <c r="I1331" s="278"/>
      <c r="J1331" s="277"/>
      <c r="K1331" s="610">
        <f>K1263+K1273+K1288+K1317</f>
        <v>56.28</v>
      </c>
      <c r="L1331" s="611"/>
      <c r="M1331" s="276">
        <f>M1263+M1273+M1288+M1317</f>
        <v>403865.28</v>
      </c>
    </row>
    <row r="1333" spans="1:13" ht="15.75">
      <c r="A1333" s="601" t="s">
        <v>0</v>
      </c>
      <c r="B1333" s="601"/>
      <c r="C1333" s="601"/>
      <c r="D1333" s="601"/>
      <c r="E1333" s="601"/>
      <c r="F1333" s="601"/>
      <c r="G1333" s="601"/>
      <c r="H1333" s="601"/>
      <c r="I1333" s="601"/>
      <c r="J1333" s="601"/>
      <c r="K1333" s="601"/>
      <c r="L1333" s="601"/>
      <c r="M1333" s="327"/>
    </row>
    <row r="1334" spans="1:13" ht="15.75">
      <c r="A1334" s="600" t="s">
        <v>353</v>
      </c>
      <c r="B1334" s="600"/>
      <c r="C1334" s="600"/>
      <c r="D1334" s="600"/>
      <c r="E1334" s="600"/>
      <c r="F1334" s="600"/>
      <c r="G1334" s="600"/>
      <c r="H1334" s="600"/>
      <c r="I1334" s="600"/>
      <c r="J1334" s="600"/>
      <c r="K1334" s="600"/>
      <c r="L1334" s="600"/>
      <c r="M1334" s="327"/>
    </row>
    <row r="1335" spans="1:13" ht="15.75">
      <c r="A1335" s="370"/>
      <c r="B1335" s="370"/>
      <c r="C1335" s="370"/>
      <c r="D1335" s="370"/>
      <c r="E1335" s="370"/>
      <c r="F1335" s="370" t="s">
        <v>402</v>
      </c>
      <c r="G1335" s="370"/>
      <c r="H1335" s="370"/>
      <c r="I1335" s="370"/>
      <c r="J1335" s="370"/>
      <c r="K1335" s="370"/>
      <c r="L1335" s="370"/>
      <c r="M1335" s="327"/>
    </row>
    <row r="1336" spans="1:13">
      <c r="A1336" s="329"/>
      <c r="B1336" s="328"/>
      <c r="C1336" s="602" t="s">
        <v>351</v>
      </c>
      <c r="D1336" s="602"/>
      <c r="E1336" s="602"/>
      <c r="F1336" s="328"/>
      <c r="G1336" s="328"/>
      <c r="H1336" s="368"/>
      <c r="I1336" s="590" t="s">
        <v>3</v>
      </c>
      <c r="J1336" s="591"/>
      <c r="K1336" s="592" t="s">
        <v>4</v>
      </c>
      <c r="L1336" s="593"/>
      <c r="M1336" s="382"/>
    </row>
    <row r="1337" spans="1:13">
      <c r="A1337" s="381"/>
      <c r="B1337" s="355"/>
      <c r="C1337" s="355"/>
      <c r="D1337" s="355"/>
      <c r="E1337" s="355"/>
      <c r="F1337" s="355"/>
      <c r="G1337" s="355"/>
      <c r="H1337" s="356"/>
      <c r="I1337" s="295"/>
      <c r="J1337" s="294"/>
      <c r="K1337" s="594" t="s">
        <v>5</v>
      </c>
      <c r="L1337" s="595"/>
      <c r="M1337" s="380" t="s">
        <v>6</v>
      </c>
    </row>
    <row r="1338" spans="1:13">
      <c r="A1338" s="381"/>
      <c r="B1338" s="355"/>
      <c r="C1338" s="355"/>
      <c r="D1338" s="355"/>
      <c r="E1338" s="355"/>
      <c r="F1338" s="355"/>
      <c r="G1338" s="355"/>
      <c r="H1338" s="356"/>
      <c r="I1338" s="598" t="s">
        <v>7</v>
      </c>
      <c r="J1338" s="599"/>
      <c r="K1338" s="623" t="s">
        <v>8</v>
      </c>
      <c r="L1338" s="624"/>
      <c r="M1338" s="380" t="s">
        <v>9</v>
      </c>
    </row>
    <row r="1339" spans="1:13" ht="16.5" thickBot="1">
      <c r="A1339" s="379"/>
      <c r="B1339" s="351"/>
      <c r="C1339" s="351"/>
      <c r="D1339" s="351"/>
      <c r="E1339" s="351"/>
      <c r="F1339" s="351"/>
      <c r="G1339" s="351"/>
      <c r="H1339" s="350"/>
      <c r="I1339" s="631">
        <v>976.7</v>
      </c>
      <c r="J1339" s="632"/>
      <c r="K1339" s="633"/>
      <c r="L1339" s="634"/>
      <c r="M1339" s="378"/>
    </row>
    <row r="1340" spans="1:13">
      <c r="A1340" s="367" t="s">
        <v>350</v>
      </c>
      <c r="B1340" s="344"/>
      <c r="C1340" s="344"/>
      <c r="D1340" s="344"/>
      <c r="E1340" s="344"/>
      <c r="F1340" s="344"/>
      <c r="G1340" s="344"/>
      <c r="H1340" s="377"/>
      <c r="I1340" s="341"/>
      <c r="J1340" s="340"/>
      <c r="K1340" s="635">
        <f>K1343+K1346</f>
        <v>6.4499999999999993</v>
      </c>
      <c r="L1340" s="628"/>
      <c r="M1340" s="286">
        <f>K1340*12*I1339</f>
        <v>75596.58</v>
      </c>
    </row>
    <row r="1341" spans="1:13">
      <c r="A1341" s="376" t="s">
        <v>349</v>
      </c>
      <c r="B1341" s="375"/>
      <c r="C1341" s="375"/>
      <c r="D1341" s="375"/>
      <c r="E1341" s="375"/>
      <c r="F1341" s="375"/>
      <c r="G1341" s="375"/>
      <c r="H1341" s="374"/>
      <c r="I1341" s="295"/>
      <c r="J1341" s="294"/>
      <c r="K1341" s="293"/>
      <c r="L1341" s="292"/>
      <c r="M1341" s="373"/>
    </row>
    <row r="1342" spans="1:13" ht="15.75" thickBot="1">
      <c r="A1342" s="363" t="s">
        <v>348</v>
      </c>
      <c r="B1342" s="372"/>
      <c r="C1342" s="372"/>
      <c r="D1342" s="372"/>
      <c r="E1342" s="372"/>
      <c r="F1342" s="372"/>
      <c r="G1342" s="372"/>
      <c r="H1342" s="371"/>
      <c r="I1342" s="336"/>
      <c r="J1342" s="282"/>
      <c r="K1342" s="281"/>
      <c r="L1342" s="280"/>
      <c r="M1342" s="279"/>
    </row>
    <row r="1343" spans="1:13">
      <c r="A1343" s="323" t="s">
        <v>347</v>
      </c>
      <c r="B1343" s="331"/>
      <c r="C1343" s="331"/>
      <c r="D1343" s="331"/>
      <c r="E1343" s="331"/>
      <c r="F1343" s="331"/>
      <c r="G1343" s="331"/>
      <c r="H1343" s="357"/>
      <c r="I1343" s="596" t="s">
        <v>19</v>
      </c>
      <c r="J1343" s="597"/>
      <c r="K1343" s="629">
        <v>3.86</v>
      </c>
      <c r="L1343" s="630"/>
      <c r="M1343" s="291">
        <f>K1343*12*I1339</f>
        <v>45240.743999999999</v>
      </c>
    </row>
    <row r="1344" spans="1:13">
      <c r="A1344" s="301" t="s">
        <v>338</v>
      </c>
      <c r="B1344" s="355"/>
      <c r="C1344" s="355"/>
      <c r="D1344" s="355"/>
      <c r="E1344" s="355"/>
      <c r="F1344" s="355"/>
      <c r="G1344" s="355"/>
      <c r="H1344" s="356"/>
      <c r="I1344" s="598" t="s">
        <v>328</v>
      </c>
      <c r="J1344" s="599"/>
      <c r="K1344" s="327"/>
      <c r="L1344" s="292"/>
      <c r="M1344" s="291"/>
    </row>
    <row r="1345" spans="1:13">
      <c r="A1345" s="323" t="s">
        <v>337</v>
      </c>
      <c r="B1345" s="331"/>
      <c r="C1345" s="331"/>
      <c r="D1345" s="331"/>
      <c r="E1345" s="331"/>
      <c r="F1345" s="331"/>
      <c r="G1345" s="331"/>
      <c r="H1345" s="357"/>
      <c r="I1345" s="596"/>
      <c r="J1345" s="597"/>
      <c r="K1345" s="327"/>
      <c r="L1345" s="292"/>
      <c r="M1345" s="291"/>
    </row>
    <row r="1346" spans="1:13">
      <c r="A1346" s="323" t="s">
        <v>346</v>
      </c>
      <c r="B1346" s="331"/>
      <c r="C1346" s="331"/>
      <c r="D1346" s="331"/>
      <c r="E1346" s="331"/>
      <c r="F1346" s="331"/>
      <c r="G1346" s="331"/>
      <c r="H1346" s="357"/>
      <c r="I1346" s="608" t="s">
        <v>35</v>
      </c>
      <c r="J1346" s="609"/>
      <c r="K1346" s="625">
        <v>2.59</v>
      </c>
      <c r="L1346" s="626"/>
      <c r="M1346" s="291">
        <f>K1346*12*I1339</f>
        <v>30355.835999999999</v>
      </c>
    </row>
    <row r="1347" spans="1:13" ht="15.75">
      <c r="A1347" s="320" t="s">
        <v>345</v>
      </c>
      <c r="B1347" s="354"/>
      <c r="C1347" s="354"/>
      <c r="D1347" s="354"/>
      <c r="E1347" s="354"/>
      <c r="F1347" s="354"/>
      <c r="G1347" s="354"/>
      <c r="H1347" s="353"/>
      <c r="I1347" s="598" t="s">
        <v>328</v>
      </c>
      <c r="J1347" s="599"/>
      <c r="K1347" s="370"/>
      <c r="L1347" s="369"/>
      <c r="M1347" s="291"/>
    </row>
    <row r="1348" spans="1:13">
      <c r="A1348" s="313" t="s">
        <v>344</v>
      </c>
      <c r="B1348" s="328"/>
      <c r="C1348" s="328"/>
      <c r="D1348" s="328"/>
      <c r="E1348" s="328"/>
      <c r="F1348" s="328"/>
      <c r="G1348" s="328"/>
      <c r="H1348" s="368"/>
      <c r="I1348" s="598"/>
      <c r="J1348" s="599"/>
      <c r="K1348" s="352"/>
      <c r="L1348" s="292"/>
      <c r="M1348" s="291"/>
    </row>
    <row r="1349" spans="1:13" ht="15.75" thickBot="1">
      <c r="A1349" s="323" t="s">
        <v>343</v>
      </c>
      <c r="B1349" s="322"/>
      <c r="C1349" s="322"/>
      <c r="D1349" s="322"/>
      <c r="E1349" s="322"/>
      <c r="F1349" s="322"/>
      <c r="G1349" s="322"/>
      <c r="H1349" s="321"/>
      <c r="I1349" s="334"/>
      <c r="J1349" s="333"/>
      <c r="K1349" s="636"/>
      <c r="L1349" s="637"/>
      <c r="M1349" s="291"/>
    </row>
    <row r="1350" spans="1:13">
      <c r="A1350" s="367" t="s">
        <v>342</v>
      </c>
      <c r="B1350" s="366"/>
      <c r="C1350" s="366"/>
      <c r="D1350" s="366"/>
      <c r="E1350" s="366"/>
      <c r="F1350" s="366"/>
      <c r="G1350" s="366"/>
      <c r="H1350" s="365"/>
      <c r="I1350" s="341"/>
      <c r="J1350" s="364"/>
      <c r="K1350" s="627">
        <f>K1352+K1357+K1360</f>
        <v>5.28</v>
      </c>
      <c r="L1350" s="628"/>
      <c r="M1350" s="286">
        <f>K1350*12*I1339</f>
        <v>61883.712</v>
      </c>
    </row>
    <row r="1351" spans="1:13" ht="15.75" thickBot="1">
      <c r="A1351" s="363" t="s">
        <v>341</v>
      </c>
      <c r="B1351" s="362"/>
      <c r="C1351" s="362"/>
      <c r="D1351" s="362"/>
      <c r="E1351" s="362"/>
      <c r="F1351" s="362"/>
      <c r="G1351" s="362"/>
      <c r="H1351" s="361"/>
      <c r="I1351" s="336"/>
      <c r="J1351" s="360"/>
      <c r="K1351" s="281"/>
      <c r="L1351" s="280"/>
      <c r="M1351" s="279"/>
    </row>
    <row r="1352" spans="1:13">
      <c r="A1352" s="301" t="s">
        <v>340</v>
      </c>
      <c r="B1352" s="300"/>
      <c r="C1352" s="300"/>
      <c r="D1352" s="300"/>
      <c r="E1352" s="300"/>
      <c r="F1352" s="300"/>
      <c r="G1352" s="300"/>
      <c r="H1352" s="298"/>
      <c r="I1352" s="598" t="s">
        <v>19</v>
      </c>
      <c r="J1352" s="599"/>
      <c r="K1352" s="629">
        <v>2.64</v>
      </c>
      <c r="L1352" s="630"/>
      <c r="M1352" s="291">
        <f>K1352*12*I1339</f>
        <v>30941.856</v>
      </c>
    </row>
    <row r="1353" spans="1:13">
      <c r="A1353" s="323" t="s">
        <v>339</v>
      </c>
      <c r="B1353" s="322"/>
      <c r="C1353" s="322"/>
      <c r="D1353" s="322"/>
      <c r="E1353" s="322"/>
      <c r="F1353" s="322"/>
      <c r="G1353" s="322"/>
      <c r="H1353" s="321"/>
      <c r="I1353" s="407"/>
      <c r="J1353" s="408"/>
      <c r="K1353" s="327"/>
      <c r="L1353" s="292"/>
      <c r="M1353" s="291"/>
    </row>
    <row r="1354" spans="1:13">
      <c r="A1354" s="301" t="s">
        <v>338</v>
      </c>
      <c r="B1354" s="355"/>
      <c r="C1354" s="355"/>
      <c r="D1354" s="355"/>
      <c r="E1354" s="355"/>
      <c r="F1354" s="355"/>
      <c r="G1354" s="355"/>
      <c r="H1354" s="356"/>
      <c r="I1354" s="598" t="s">
        <v>328</v>
      </c>
      <c r="J1354" s="599"/>
      <c r="K1354" s="327"/>
      <c r="L1354" s="292"/>
      <c r="M1354" s="291"/>
    </row>
    <row r="1355" spans="1:13">
      <c r="A1355" s="323" t="s">
        <v>337</v>
      </c>
      <c r="B1355" s="331"/>
      <c r="C1355" s="331"/>
      <c r="D1355" s="331"/>
      <c r="E1355" s="331"/>
      <c r="F1355" s="331"/>
      <c r="G1355" s="331"/>
      <c r="H1355" s="357"/>
      <c r="I1355" s="596"/>
      <c r="J1355" s="597"/>
      <c r="K1355" s="327"/>
      <c r="L1355" s="292"/>
      <c r="M1355" s="291"/>
    </row>
    <row r="1356" spans="1:13">
      <c r="A1356" s="320" t="s">
        <v>336</v>
      </c>
      <c r="B1356" s="354"/>
      <c r="C1356" s="353"/>
      <c r="D1356" s="355"/>
      <c r="E1356" s="355"/>
      <c r="F1356" s="355"/>
      <c r="G1356" s="355"/>
      <c r="H1356" s="356"/>
      <c r="I1356" s="598" t="s">
        <v>328</v>
      </c>
      <c r="J1356" s="599"/>
      <c r="K1356" s="327"/>
      <c r="L1356" s="292"/>
      <c r="M1356" s="291"/>
    </row>
    <row r="1357" spans="1:13">
      <c r="A1357" s="301" t="s">
        <v>335</v>
      </c>
      <c r="B1357" s="355"/>
      <c r="C1357" s="355"/>
      <c r="D1357" s="354"/>
      <c r="E1357" s="354"/>
      <c r="F1357" s="354"/>
      <c r="G1357" s="354"/>
      <c r="H1357" s="353"/>
      <c r="I1357" s="608" t="s">
        <v>35</v>
      </c>
      <c r="J1357" s="609"/>
      <c r="K1357" s="625">
        <v>1.17</v>
      </c>
      <c r="L1357" s="626"/>
      <c r="M1357" s="291">
        <f>K1357*12*I1339</f>
        <v>13712.868</v>
      </c>
    </row>
    <row r="1358" spans="1:13">
      <c r="A1358" s="313" t="s">
        <v>334</v>
      </c>
      <c r="B1358" s="312"/>
      <c r="C1358" s="312"/>
      <c r="D1358" s="312"/>
      <c r="E1358" s="312"/>
      <c r="F1358" s="312"/>
      <c r="G1358" s="312"/>
      <c r="H1358" s="311"/>
      <c r="I1358" s="590" t="s">
        <v>333</v>
      </c>
      <c r="J1358" s="591"/>
      <c r="K1358" s="327"/>
      <c r="L1358" s="292"/>
      <c r="M1358" s="291"/>
    </row>
    <row r="1359" spans="1:13">
      <c r="A1359" s="323"/>
      <c r="B1359" s="322"/>
      <c r="C1359" s="322"/>
      <c r="D1359" s="322"/>
      <c r="E1359" s="322"/>
      <c r="F1359" s="322"/>
      <c r="G1359" s="322"/>
      <c r="H1359" s="321"/>
      <c r="I1359" s="334" t="s">
        <v>332</v>
      </c>
      <c r="J1359" s="333"/>
      <c r="K1359" s="352"/>
      <c r="L1359" s="292"/>
      <c r="M1359" s="291"/>
    </row>
    <row r="1360" spans="1:13">
      <c r="A1360" s="313" t="s">
        <v>331</v>
      </c>
      <c r="B1360" s="312"/>
      <c r="C1360" s="312"/>
      <c r="D1360" s="312"/>
      <c r="E1360" s="312"/>
      <c r="F1360" s="312"/>
      <c r="G1360" s="312"/>
      <c r="H1360" s="311"/>
      <c r="I1360" s="590" t="s">
        <v>35</v>
      </c>
      <c r="J1360" s="591"/>
      <c r="K1360" s="625">
        <v>1.47</v>
      </c>
      <c r="L1360" s="626"/>
      <c r="M1360" s="291">
        <f>K1360*12*I1339</f>
        <v>17228.988000000001</v>
      </c>
    </row>
    <row r="1361" spans="1:13">
      <c r="A1361" s="323" t="s">
        <v>330</v>
      </c>
      <c r="B1361" s="322"/>
      <c r="C1361" s="322"/>
      <c r="D1361" s="322"/>
      <c r="E1361" s="322"/>
      <c r="F1361" s="322"/>
      <c r="G1361" s="322"/>
      <c r="H1361" s="321"/>
      <c r="I1361" s="334"/>
      <c r="J1361" s="333"/>
      <c r="K1361" s="327"/>
      <c r="L1361" s="292"/>
      <c r="M1361" s="291"/>
    </row>
    <row r="1362" spans="1:13">
      <c r="A1362" s="313" t="s">
        <v>329</v>
      </c>
      <c r="B1362" s="312"/>
      <c r="C1362" s="312"/>
      <c r="D1362" s="312"/>
      <c r="E1362" s="312"/>
      <c r="F1362" s="312"/>
      <c r="G1362" s="312"/>
      <c r="H1362" s="311"/>
      <c r="I1362" s="598" t="s">
        <v>328</v>
      </c>
      <c r="J1362" s="599"/>
      <c r="K1362" s="327"/>
      <c r="L1362" s="292"/>
      <c r="M1362" s="291"/>
    </row>
    <row r="1363" spans="1:13">
      <c r="A1363" s="313" t="s">
        <v>327</v>
      </c>
      <c r="B1363" s="312"/>
      <c r="C1363" s="312"/>
      <c r="D1363" s="312"/>
      <c r="E1363" s="312"/>
      <c r="F1363" s="312"/>
      <c r="G1363" s="312"/>
      <c r="H1363" s="311"/>
      <c r="I1363" s="590" t="s">
        <v>326</v>
      </c>
      <c r="J1363" s="591"/>
      <c r="K1363" s="351"/>
      <c r="L1363" s="350"/>
      <c r="M1363" s="349"/>
    </row>
    <row r="1364" spans="1:13" ht="15.75" thickBot="1">
      <c r="A1364" s="323"/>
      <c r="B1364" s="322"/>
      <c r="C1364" s="322"/>
      <c r="D1364" s="322"/>
      <c r="E1364" s="322"/>
      <c r="F1364" s="322"/>
      <c r="G1364" s="322"/>
      <c r="H1364" s="321"/>
      <c r="I1364" s="606" t="s">
        <v>325</v>
      </c>
      <c r="J1364" s="607"/>
      <c r="K1364" s="348"/>
      <c r="L1364" s="347"/>
      <c r="M1364" s="346"/>
    </row>
    <row r="1365" spans="1:13">
      <c r="A1365" s="345" t="s">
        <v>324</v>
      </c>
      <c r="B1365" s="344"/>
      <c r="C1365" s="344"/>
      <c r="D1365" s="344"/>
      <c r="E1365" s="344"/>
      <c r="F1365" s="344"/>
      <c r="G1365" s="343"/>
      <c r="H1365" s="342"/>
      <c r="I1365" s="341"/>
      <c r="J1365" s="340"/>
      <c r="K1365" s="648">
        <f>K1367+K1374+K1382+K1386+K1387+K1391</f>
        <v>27.849999999999998</v>
      </c>
      <c r="L1365" s="628"/>
      <c r="M1365" s="286">
        <f>M1367+M1374+M1382+M1386+M1387+M1391</f>
        <v>326413.13999999996</v>
      </c>
    </row>
    <row r="1366" spans="1:13" ht="15.75" thickBot="1">
      <c r="A1366" s="339"/>
      <c r="B1366" s="338"/>
      <c r="C1366" s="338"/>
      <c r="D1366" s="338"/>
      <c r="E1366" s="338"/>
      <c r="F1366" s="338"/>
      <c r="G1366" s="338"/>
      <c r="H1366" s="337"/>
      <c r="I1366" s="336"/>
      <c r="J1366" s="282"/>
      <c r="K1366" s="281"/>
      <c r="L1366" s="280"/>
      <c r="M1366" s="279"/>
    </row>
    <row r="1367" spans="1:13" ht="15.75" thickBot="1">
      <c r="A1367" s="603" t="s">
        <v>323</v>
      </c>
      <c r="B1367" s="604"/>
      <c r="C1367" s="604"/>
      <c r="D1367" s="604"/>
      <c r="E1367" s="604"/>
      <c r="F1367" s="604"/>
      <c r="G1367" s="604"/>
      <c r="H1367" s="605"/>
      <c r="I1367" s="305"/>
      <c r="J1367" s="304"/>
      <c r="K1367" s="646">
        <f>K1368+K1369+K1370+K1372+K1373</f>
        <v>6.1899999999999995</v>
      </c>
      <c r="L1367" s="647"/>
      <c r="M1367" s="303">
        <f>K1367*12*I1339</f>
        <v>72549.275999999998</v>
      </c>
    </row>
    <row r="1368" spans="1:13">
      <c r="A1368" s="323" t="s">
        <v>322</v>
      </c>
      <c r="B1368" s="322"/>
      <c r="C1368" s="322"/>
      <c r="D1368" s="322"/>
      <c r="E1368" s="322"/>
      <c r="F1368" s="322"/>
      <c r="G1368" s="322"/>
      <c r="H1368" s="321"/>
      <c r="I1368" s="596" t="s">
        <v>321</v>
      </c>
      <c r="J1368" s="597"/>
      <c r="K1368" s="629">
        <v>1.23</v>
      </c>
      <c r="L1368" s="630"/>
      <c r="M1368" s="291">
        <f>K1368*12*I1339</f>
        <v>14416.092000000001</v>
      </c>
    </row>
    <row r="1369" spans="1:13">
      <c r="A1369" s="320" t="s">
        <v>320</v>
      </c>
      <c r="B1369" s="319"/>
      <c r="C1369" s="319"/>
      <c r="D1369" s="319"/>
      <c r="E1369" s="319"/>
      <c r="F1369" s="319"/>
      <c r="G1369" s="319"/>
      <c r="H1369" s="318"/>
      <c r="I1369" s="608" t="s">
        <v>57</v>
      </c>
      <c r="J1369" s="609"/>
      <c r="K1369" s="625">
        <v>2.9</v>
      </c>
      <c r="L1369" s="626"/>
      <c r="M1369" s="291">
        <f>K1369*12*I1339</f>
        <v>33989.159999999996</v>
      </c>
    </row>
    <row r="1370" spans="1:13">
      <c r="A1370" s="313" t="s">
        <v>319</v>
      </c>
      <c r="B1370" s="312"/>
      <c r="C1370" s="312"/>
      <c r="D1370" s="312"/>
      <c r="E1370" s="312"/>
      <c r="F1370" s="312"/>
      <c r="G1370" s="312"/>
      <c r="H1370" s="311"/>
      <c r="I1370" s="590" t="s">
        <v>35</v>
      </c>
      <c r="J1370" s="591"/>
      <c r="K1370" s="625">
        <v>0.33</v>
      </c>
      <c r="L1370" s="626"/>
      <c r="M1370" s="291">
        <f>K1370*12*I1339</f>
        <v>3867.732</v>
      </c>
    </row>
    <row r="1371" spans="1:13">
      <c r="A1371" s="335" t="s">
        <v>318</v>
      </c>
      <c r="B1371" s="331"/>
      <c r="C1371" s="331"/>
      <c r="D1371" s="331"/>
      <c r="E1371" s="322"/>
      <c r="F1371" s="322"/>
      <c r="G1371" s="322"/>
      <c r="H1371" s="321"/>
      <c r="I1371" s="334"/>
      <c r="J1371" s="333"/>
      <c r="K1371" s="293"/>
      <c r="L1371" s="292"/>
      <c r="M1371" s="291"/>
    </row>
    <row r="1372" spans="1:13">
      <c r="A1372" s="320" t="s">
        <v>317</v>
      </c>
      <c r="B1372" s="319"/>
      <c r="C1372" s="319"/>
      <c r="D1372" s="319"/>
      <c r="E1372" s="319"/>
      <c r="F1372" s="319"/>
      <c r="G1372" s="319"/>
      <c r="H1372" s="318"/>
      <c r="I1372" s="608" t="s">
        <v>19</v>
      </c>
      <c r="J1372" s="609"/>
      <c r="K1372" s="625">
        <v>0.1</v>
      </c>
      <c r="L1372" s="626"/>
      <c r="M1372" s="291">
        <f>K1372*12*I1339</f>
        <v>1172.0400000000002</v>
      </c>
    </row>
    <row r="1373" spans="1:13" ht="15.75" thickBot="1">
      <c r="A1373" s="313" t="s">
        <v>316</v>
      </c>
      <c r="B1373" s="312"/>
      <c r="C1373" s="312"/>
      <c r="D1373" s="312"/>
      <c r="E1373" s="312"/>
      <c r="F1373" s="312"/>
      <c r="G1373" s="312"/>
      <c r="H1373" s="311"/>
      <c r="I1373" s="614" t="s">
        <v>19</v>
      </c>
      <c r="J1373" s="615"/>
      <c r="K1373" s="650">
        <v>1.63</v>
      </c>
      <c r="L1373" s="651"/>
      <c r="M1373" s="291">
        <f>K1373*12*I1339</f>
        <v>19104.252</v>
      </c>
    </row>
    <row r="1374" spans="1:13" ht="15.75" thickBot="1">
      <c r="A1374" s="654" t="s">
        <v>315</v>
      </c>
      <c r="B1374" s="655"/>
      <c r="C1374" s="655"/>
      <c r="D1374" s="655"/>
      <c r="E1374" s="655"/>
      <c r="F1374" s="655"/>
      <c r="G1374" s="655"/>
      <c r="H1374" s="656"/>
      <c r="I1374" s="305"/>
      <c r="J1374" s="304"/>
      <c r="K1374" s="642">
        <f>K1375+K1376+K1378+K1379+K1380+K1381</f>
        <v>1.94</v>
      </c>
      <c r="L1374" s="647"/>
      <c r="M1374" s="303">
        <f>K1374*12*I1339</f>
        <v>22737.576000000001</v>
      </c>
    </row>
    <row r="1375" spans="1:13">
      <c r="A1375" s="332" t="s">
        <v>314</v>
      </c>
      <c r="B1375" s="331"/>
      <c r="C1375" s="331"/>
      <c r="D1375" s="331"/>
      <c r="E1375" s="331"/>
      <c r="F1375" s="322"/>
      <c r="G1375" s="322"/>
      <c r="H1375" s="321"/>
      <c r="I1375" s="330"/>
      <c r="J1375" s="294"/>
      <c r="K1375" s="629">
        <v>0.11</v>
      </c>
      <c r="L1375" s="630"/>
      <c r="M1375" s="291">
        <f>K1375*12*I1339</f>
        <v>1289.2440000000001</v>
      </c>
    </row>
    <row r="1376" spans="1:13">
      <c r="A1376" s="329" t="s">
        <v>313</v>
      </c>
      <c r="B1376" s="328"/>
      <c r="C1376" s="328"/>
      <c r="D1376" s="328"/>
      <c r="E1376" s="328"/>
      <c r="F1376" s="312"/>
      <c r="G1376" s="312"/>
      <c r="H1376" s="311"/>
      <c r="I1376" s="598" t="s">
        <v>312</v>
      </c>
      <c r="J1376" s="599"/>
      <c r="K1376" s="625">
        <v>0.93</v>
      </c>
      <c r="L1376" s="626"/>
      <c r="M1376" s="291">
        <f>K1376*12*I1339</f>
        <v>10899.972</v>
      </c>
    </row>
    <row r="1377" spans="1:13">
      <c r="A1377" s="323" t="s">
        <v>311</v>
      </c>
      <c r="B1377" s="322"/>
      <c r="C1377" s="322"/>
      <c r="D1377" s="322"/>
      <c r="E1377" s="322"/>
      <c r="F1377" s="322"/>
      <c r="G1377" s="322"/>
      <c r="H1377" s="321"/>
      <c r="I1377" s="596" t="s">
        <v>310</v>
      </c>
      <c r="J1377" s="597"/>
      <c r="K1377" s="327"/>
      <c r="L1377" s="292"/>
      <c r="M1377" s="291"/>
    </row>
    <row r="1378" spans="1:13">
      <c r="A1378" s="320" t="s">
        <v>309</v>
      </c>
      <c r="B1378" s="319"/>
      <c r="C1378" s="319"/>
      <c r="D1378" s="319"/>
      <c r="E1378" s="319"/>
      <c r="F1378" s="319"/>
      <c r="G1378" s="319"/>
      <c r="H1378" s="318"/>
      <c r="I1378" s="608" t="s">
        <v>308</v>
      </c>
      <c r="J1378" s="609"/>
      <c r="K1378" s="625">
        <v>0.56999999999999995</v>
      </c>
      <c r="L1378" s="626"/>
      <c r="M1378" s="291">
        <f>K1378*12*I1339</f>
        <v>6680.6280000000006</v>
      </c>
    </row>
    <row r="1379" spans="1:13">
      <c r="A1379" s="320" t="s">
        <v>307</v>
      </c>
      <c r="B1379" s="319"/>
      <c r="C1379" s="319"/>
      <c r="D1379" s="319"/>
      <c r="E1379" s="319"/>
      <c r="F1379" s="319"/>
      <c r="G1379" s="319"/>
      <c r="H1379" s="318"/>
      <c r="I1379" s="608" t="s">
        <v>306</v>
      </c>
      <c r="J1379" s="609"/>
      <c r="K1379" s="625">
        <v>0.14000000000000001</v>
      </c>
      <c r="L1379" s="626"/>
      <c r="M1379" s="291">
        <f>K1379*12*I1339</f>
        <v>1640.8560000000002</v>
      </c>
    </row>
    <row r="1380" spans="1:13">
      <c r="A1380" s="313" t="s">
        <v>299</v>
      </c>
      <c r="B1380" s="312"/>
      <c r="C1380" s="312"/>
      <c r="D1380" s="312"/>
      <c r="E1380" s="312"/>
      <c r="F1380" s="312"/>
      <c r="G1380" s="312"/>
      <c r="H1380" s="311"/>
      <c r="I1380" s="608" t="s">
        <v>298</v>
      </c>
      <c r="J1380" s="609"/>
      <c r="K1380" s="636">
        <v>7.0000000000000007E-2</v>
      </c>
      <c r="L1380" s="637"/>
      <c r="M1380" s="291">
        <f>K1380*12*I1339</f>
        <v>820.42800000000011</v>
      </c>
    </row>
    <row r="1381" spans="1:13" ht="15.75" thickBot="1">
      <c r="A1381" s="313" t="s">
        <v>305</v>
      </c>
      <c r="B1381" s="312"/>
      <c r="C1381" s="312"/>
      <c r="D1381" s="312"/>
      <c r="E1381" s="312"/>
      <c r="F1381" s="312"/>
      <c r="G1381" s="312"/>
      <c r="H1381" s="311"/>
      <c r="I1381" s="614" t="s">
        <v>88</v>
      </c>
      <c r="J1381" s="615"/>
      <c r="K1381" s="638">
        <v>0.12</v>
      </c>
      <c r="L1381" s="639"/>
      <c r="M1381" s="326">
        <f>K1381*12*I1339</f>
        <v>1406.4480000000001</v>
      </c>
    </row>
    <row r="1382" spans="1:13" ht="15.75" thickBot="1">
      <c r="A1382" s="654" t="s">
        <v>304</v>
      </c>
      <c r="B1382" s="655"/>
      <c r="C1382" s="655"/>
      <c r="D1382" s="655"/>
      <c r="E1382" s="655"/>
      <c r="F1382" s="655"/>
      <c r="G1382" s="655"/>
      <c r="H1382" s="656"/>
      <c r="I1382" s="325"/>
      <c r="J1382" s="324"/>
      <c r="K1382" s="649">
        <f>K1383+K1384+K1385</f>
        <v>1.27</v>
      </c>
      <c r="L1382" s="643"/>
      <c r="M1382" s="303">
        <f>K1382*12*I1339</f>
        <v>14884.908000000001</v>
      </c>
    </row>
    <row r="1383" spans="1:13">
      <c r="A1383" s="323" t="s">
        <v>303</v>
      </c>
      <c r="B1383" s="322"/>
      <c r="C1383" s="322"/>
      <c r="D1383" s="322"/>
      <c r="E1383" s="322"/>
      <c r="F1383" s="322"/>
      <c r="G1383" s="322"/>
      <c r="H1383" s="321"/>
      <c r="I1383" s="612" t="s">
        <v>302</v>
      </c>
      <c r="J1383" s="613"/>
      <c r="K1383" s="644">
        <v>0.61</v>
      </c>
      <c r="L1383" s="645"/>
      <c r="M1383" s="291">
        <f>K1383*12*I1339</f>
        <v>7149.4440000000004</v>
      </c>
    </row>
    <row r="1384" spans="1:13">
      <c r="A1384" s="320" t="s">
        <v>301</v>
      </c>
      <c r="B1384" s="319"/>
      <c r="C1384" s="319"/>
      <c r="D1384" s="319"/>
      <c r="E1384" s="319"/>
      <c r="F1384" s="319"/>
      <c r="G1384" s="319"/>
      <c r="H1384" s="318"/>
      <c r="I1384" s="317" t="s">
        <v>300</v>
      </c>
      <c r="J1384" s="316"/>
      <c r="K1384" s="636">
        <v>0.53</v>
      </c>
      <c r="L1384" s="637"/>
      <c r="M1384" s="291">
        <f>K1384*12*I1339</f>
        <v>6211.8120000000008</v>
      </c>
    </row>
    <row r="1385" spans="1:13" ht="15.75" thickBot="1">
      <c r="A1385" s="313" t="s">
        <v>299</v>
      </c>
      <c r="B1385" s="312"/>
      <c r="C1385" s="312"/>
      <c r="D1385" s="312"/>
      <c r="E1385" s="312"/>
      <c r="F1385" s="312"/>
      <c r="G1385" s="312"/>
      <c r="H1385" s="311"/>
      <c r="I1385" s="614" t="s">
        <v>298</v>
      </c>
      <c r="J1385" s="615"/>
      <c r="K1385" s="638">
        <v>0.13</v>
      </c>
      <c r="L1385" s="639"/>
      <c r="M1385" s="291">
        <f>K1385*12*I1339</f>
        <v>1523.652</v>
      </c>
    </row>
    <row r="1386" spans="1:13" ht="15.75" thickBot="1">
      <c r="A1386" s="309" t="s">
        <v>297</v>
      </c>
      <c r="B1386" s="308"/>
      <c r="C1386" s="308"/>
      <c r="D1386" s="308"/>
      <c r="E1386" s="308"/>
      <c r="F1386" s="308"/>
      <c r="G1386" s="308"/>
      <c r="H1386" s="307"/>
      <c r="I1386" s="619" t="s">
        <v>296</v>
      </c>
      <c r="J1386" s="620"/>
      <c r="K1386" s="640">
        <v>16.73</v>
      </c>
      <c r="L1386" s="641"/>
      <c r="M1386" s="303">
        <f>K1386*12*I1339</f>
        <v>196082.29199999999</v>
      </c>
    </row>
    <row r="1387" spans="1:13" ht="15.75" thickBot="1">
      <c r="A1387" s="603" t="s">
        <v>295</v>
      </c>
      <c r="B1387" s="604"/>
      <c r="C1387" s="604"/>
      <c r="D1387" s="604"/>
      <c r="E1387" s="604"/>
      <c r="F1387" s="604"/>
      <c r="G1387" s="604"/>
      <c r="H1387" s="605"/>
      <c r="I1387" s="305"/>
      <c r="J1387" s="304"/>
      <c r="K1387" s="642">
        <v>1.65</v>
      </c>
      <c r="L1387" s="643"/>
      <c r="M1387" s="303">
        <f>K1387*12*I1339</f>
        <v>19338.66</v>
      </c>
    </row>
    <row r="1388" spans="1:13">
      <c r="A1388" s="301" t="s">
        <v>294</v>
      </c>
      <c r="B1388" s="300"/>
      <c r="C1388" s="300"/>
      <c r="D1388" s="300"/>
      <c r="E1388" s="300"/>
      <c r="F1388" s="300"/>
      <c r="G1388" s="300"/>
      <c r="H1388" s="298"/>
      <c r="I1388" s="621" t="s">
        <v>293</v>
      </c>
      <c r="J1388" s="622"/>
      <c r="K1388" s="297"/>
      <c r="L1388" s="412"/>
      <c r="M1388" s="291"/>
    </row>
    <row r="1389" spans="1:13">
      <c r="A1389" s="301" t="s">
        <v>292</v>
      </c>
      <c r="B1389" s="300"/>
      <c r="C1389" s="300"/>
      <c r="D1389" s="300"/>
      <c r="E1389" s="300"/>
      <c r="F1389" s="300"/>
      <c r="G1389" s="300"/>
      <c r="H1389" s="298"/>
      <c r="I1389" s="295"/>
      <c r="J1389" s="294"/>
      <c r="K1389" s="297"/>
      <c r="L1389" s="412"/>
      <c r="M1389" s="291"/>
    </row>
    <row r="1390" spans="1:13" ht="15.75" thickBot="1">
      <c r="A1390" s="301" t="s">
        <v>291</v>
      </c>
      <c r="B1390" s="300"/>
      <c r="C1390" s="300"/>
      <c r="D1390" s="300"/>
      <c r="E1390" s="300"/>
      <c r="F1390" s="300"/>
      <c r="G1390" s="300"/>
      <c r="H1390" s="298"/>
      <c r="I1390" s="310"/>
      <c r="J1390" s="294"/>
      <c r="K1390" s="297"/>
      <c r="L1390" s="412"/>
      <c r="M1390" s="291"/>
    </row>
    <row r="1391" spans="1:13" ht="15.75" thickBot="1">
      <c r="A1391" s="309" t="s">
        <v>290</v>
      </c>
      <c r="B1391" s="308"/>
      <c r="C1391" s="308"/>
      <c r="D1391" s="308"/>
      <c r="E1391" s="308"/>
      <c r="F1391" s="308"/>
      <c r="G1391" s="308"/>
      <c r="H1391" s="307"/>
      <c r="I1391" s="305"/>
      <c r="J1391" s="304"/>
      <c r="K1391" s="642">
        <v>7.0000000000000007E-2</v>
      </c>
      <c r="L1391" s="643"/>
      <c r="M1391" s="303">
        <f>K1391*12*I1339</f>
        <v>820.42800000000011</v>
      </c>
    </row>
    <row r="1392" spans="1:13">
      <c r="A1392" s="301" t="s">
        <v>289</v>
      </c>
      <c r="B1392" s="300"/>
      <c r="C1392" s="300"/>
      <c r="D1392" s="300"/>
      <c r="E1392" s="300"/>
      <c r="F1392" s="300"/>
      <c r="G1392" s="300"/>
      <c r="H1392" s="298"/>
      <c r="I1392" s="621" t="s">
        <v>19</v>
      </c>
      <c r="J1392" s="622"/>
      <c r="K1392" s="411"/>
      <c r="L1392" s="412"/>
      <c r="M1392" s="291"/>
    </row>
    <row r="1393" spans="1:13" ht="15.75" thickBot="1">
      <c r="A1393" s="301" t="s">
        <v>288</v>
      </c>
      <c r="B1393" s="300"/>
      <c r="C1393" s="300"/>
      <c r="D1393" s="300"/>
      <c r="E1393" s="300"/>
      <c r="F1393" s="300"/>
      <c r="G1393" s="300"/>
      <c r="H1393" s="298"/>
      <c r="I1393" s="295"/>
      <c r="J1393" s="294"/>
      <c r="K1393" s="411"/>
      <c r="L1393" s="412"/>
      <c r="M1393" s="291"/>
    </row>
    <row r="1394" spans="1:13" ht="15.75" thickBot="1">
      <c r="A1394" s="603" t="s">
        <v>287</v>
      </c>
      <c r="B1394" s="604"/>
      <c r="C1394" s="604"/>
      <c r="D1394" s="604"/>
      <c r="E1394" s="604"/>
      <c r="F1394" s="604"/>
      <c r="G1394" s="604"/>
      <c r="H1394" s="605"/>
      <c r="I1394" s="305"/>
      <c r="J1394" s="304"/>
      <c r="K1394" s="642">
        <v>6.19</v>
      </c>
      <c r="L1394" s="643"/>
      <c r="M1394" s="303">
        <f>K1394*12*I1339</f>
        <v>72549.275999999998</v>
      </c>
    </row>
    <row r="1395" spans="1:13">
      <c r="A1395" s="301" t="s">
        <v>286</v>
      </c>
      <c r="B1395" s="299"/>
      <c r="C1395" s="299"/>
      <c r="D1395" s="299"/>
      <c r="E1395" s="299"/>
      <c r="F1395" s="300"/>
      <c r="G1395" s="299"/>
      <c r="H1395" s="298"/>
      <c r="I1395" s="598" t="s">
        <v>285</v>
      </c>
      <c r="J1395" s="599"/>
      <c r="K1395" s="297"/>
      <c r="L1395" s="412"/>
      <c r="M1395" s="291"/>
    </row>
    <row r="1396" spans="1:13">
      <c r="A1396" s="301" t="s">
        <v>284</v>
      </c>
      <c r="B1396" s="299"/>
      <c r="C1396" s="299"/>
      <c r="D1396" s="299"/>
      <c r="E1396" s="299"/>
      <c r="F1396" s="300"/>
      <c r="G1396" s="299"/>
      <c r="H1396" s="298"/>
      <c r="I1396" s="598" t="s">
        <v>283</v>
      </c>
      <c r="J1396" s="599"/>
      <c r="K1396" s="297"/>
      <c r="L1396" s="412"/>
      <c r="M1396" s="291"/>
    </row>
    <row r="1397" spans="1:13">
      <c r="A1397" s="301" t="s">
        <v>282</v>
      </c>
      <c r="B1397" s="299"/>
      <c r="C1397" s="299"/>
      <c r="D1397" s="299"/>
      <c r="E1397" s="299"/>
      <c r="F1397" s="300"/>
      <c r="G1397" s="299"/>
      <c r="H1397" s="298"/>
      <c r="I1397" s="598" t="s">
        <v>281</v>
      </c>
      <c r="J1397" s="599"/>
      <c r="K1397" s="297"/>
      <c r="L1397" s="412"/>
      <c r="M1397" s="291"/>
    </row>
    <row r="1398" spans="1:13">
      <c r="A1398" s="301" t="s">
        <v>280</v>
      </c>
      <c r="B1398" s="299"/>
      <c r="C1398" s="299"/>
      <c r="D1398" s="299"/>
      <c r="E1398" s="299"/>
      <c r="F1398" s="300"/>
      <c r="G1398" s="299"/>
      <c r="H1398" s="298"/>
      <c r="I1398" s="598" t="s">
        <v>279</v>
      </c>
      <c r="J1398" s="599"/>
      <c r="K1398" s="297"/>
      <c r="L1398" s="412"/>
      <c r="M1398" s="291"/>
    </row>
    <row r="1399" spans="1:13">
      <c r="A1399" s="301" t="s">
        <v>278</v>
      </c>
      <c r="B1399" s="299"/>
      <c r="C1399" s="299"/>
      <c r="D1399" s="299"/>
      <c r="E1399" s="299"/>
      <c r="F1399" s="300"/>
      <c r="G1399" s="299"/>
      <c r="H1399" s="298"/>
      <c r="I1399" s="598" t="s">
        <v>277</v>
      </c>
      <c r="J1399" s="599"/>
      <c r="K1399" s="297"/>
      <c r="L1399" s="412"/>
      <c r="M1399" s="291"/>
    </row>
    <row r="1400" spans="1:13">
      <c r="A1400" s="301" t="s">
        <v>276</v>
      </c>
      <c r="B1400" s="299"/>
      <c r="C1400" s="299"/>
      <c r="D1400" s="299"/>
      <c r="E1400" s="299"/>
      <c r="F1400" s="300"/>
      <c r="G1400" s="299"/>
      <c r="H1400" s="298"/>
      <c r="I1400" s="295"/>
      <c r="J1400" s="294"/>
      <c r="K1400" s="297"/>
      <c r="L1400" s="302"/>
      <c r="M1400" s="291"/>
    </row>
    <row r="1401" spans="1:13">
      <c r="A1401" s="301" t="s">
        <v>275</v>
      </c>
      <c r="B1401" s="299"/>
      <c r="C1401" s="299"/>
      <c r="D1401" s="299"/>
      <c r="E1401" s="299"/>
      <c r="F1401" s="300"/>
      <c r="G1401" s="299"/>
      <c r="H1401" s="298"/>
      <c r="I1401" s="295"/>
      <c r="J1401" s="294"/>
      <c r="K1401" s="297"/>
      <c r="L1401" s="412"/>
      <c r="M1401" s="291"/>
    </row>
    <row r="1402" spans="1:13">
      <c r="A1402" s="301" t="s">
        <v>274</v>
      </c>
      <c r="B1402" s="299"/>
      <c r="C1402" s="299"/>
      <c r="D1402" s="299"/>
      <c r="E1402" s="299"/>
      <c r="F1402" s="300"/>
      <c r="G1402" s="299"/>
      <c r="H1402" s="298"/>
      <c r="I1402" s="295"/>
      <c r="J1402" s="294"/>
      <c r="K1402" s="297"/>
      <c r="L1402" s="412"/>
      <c r="M1402" s="291"/>
    </row>
    <row r="1403" spans="1:13">
      <c r="A1403" s="301" t="s">
        <v>273</v>
      </c>
      <c r="B1403" s="299"/>
      <c r="C1403" s="299"/>
      <c r="D1403" s="299"/>
      <c r="E1403" s="299"/>
      <c r="F1403" s="300"/>
      <c r="G1403" s="299"/>
      <c r="H1403" s="298"/>
      <c r="I1403" s="295"/>
      <c r="J1403" s="294"/>
      <c r="K1403" s="297"/>
      <c r="L1403" s="412"/>
      <c r="M1403" s="291"/>
    </row>
    <row r="1404" spans="1:13">
      <c r="A1404" s="301" t="s">
        <v>272</v>
      </c>
      <c r="B1404" s="299"/>
      <c r="C1404" s="299"/>
      <c r="D1404" s="299"/>
      <c r="E1404" s="299"/>
      <c r="F1404" s="300"/>
      <c r="G1404" s="299"/>
      <c r="H1404" s="298"/>
      <c r="I1404" s="295"/>
      <c r="J1404" s="294"/>
      <c r="K1404" s="297"/>
      <c r="L1404" s="412"/>
      <c r="M1404" s="291"/>
    </row>
    <row r="1405" spans="1:13" ht="15.75" thickBot="1">
      <c r="A1405" s="616" t="s">
        <v>271</v>
      </c>
      <c r="B1405" s="617"/>
      <c r="C1405" s="617"/>
      <c r="D1405" s="617"/>
      <c r="E1405" s="617"/>
      <c r="F1405" s="617"/>
      <c r="G1405" s="617"/>
      <c r="H1405" s="618"/>
      <c r="I1405" s="295"/>
      <c r="J1405" s="294"/>
      <c r="K1405" s="293"/>
      <c r="L1405" s="292"/>
      <c r="M1405" s="291"/>
    </row>
    <row r="1406" spans="1:13">
      <c r="A1406" s="290" t="s">
        <v>270</v>
      </c>
      <c r="B1406" s="289"/>
      <c r="C1406" s="289"/>
      <c r="D1406" s="289"/>
      <c r="E1406" s="289"/>
      <c r="F1406" s="289"/>
      <c r="G1406" s="289"/>
      <c r="H1406" s="289"/>
      <c r="I1406" s="621" t="s">
        <v>55</v>
      </c>
      <c r="J1406" s="622"/>
      <c r="K1406" s="288"/>
      <c r="L1406" s="287"/>
      <c r="M1406" s="286"/>
    </row>
    <row r="1407" spans="1:13" ht="15.75" thickBot="1">
      <c r="A1407" s="285" t="s">
        <v>269</v>
      </c>
      <c r="B1407" s="284"/>
      <c r="C1407" s="284"/>
      <c r="D1407" s="284"/>
      <c r="E1407" s="284"/>
      <c r="F1407" s="284"/>
      <c r="G1407" s="284"/>
      <c r="H1407" s="284"/>
      <c r="I1407" s="283"/>
      <c r="J1407" s="282"/>
      <c r="K1407" s="281"/>
      <c r="L1407" s="280"/>
      <c r="M1407" s="279"/>
    </row>
    <row r="1408" spans="1:13" ht="15.75" thickBot="1">
      <c r="A1408" s="603" t="s">
        <v>355</v>
      </c>
      <c r="B1408" s="604"/>
      <c r="C1408" s="604"/>
      <c r="D1408" s="604"/>
      <c r="E1408" s="604"/>
      <c r="F1408" s="604"/>
      <c r="G1408" s="604"/>
      <c r="H1408" s="657"/>
      <c r="I1408" s="658" t="s">
        <v>32</v>
      </c>
      <c r="J1408" s="659"/>
      <c r="K1408" s="660">
        <v>1.52</v>
      </c>
      <c r="L1408" s="661"/>
      <c r="M1408" s="276">
        <f>K1408*12*I1339</f>
        <v>17815.008000000002</v>
      </c>
    </row>
    <row r="1409" spans="1:13" ht="15.75" thickBot="1">
      <c r="A1409" s="409" t="s">
        <v>354</v>
      </c>
      <c r="B1409" s="410"/>
      <c r="C1409" s="410"/>
      <c r="D1409" s="410"/>
      <c r="E1409" s="410"/>
      <c r="F1409" s="410"/>
      <c r="G1409" s="410"/>
      <c r="H1409" s="410"/>
      <c r="I1409" s="413"/>
      <c r="J1409" s="383"/>
      <c r="K1409" s="662"/>
      <c r="L1409" s="663"/>
      <c r="M1409" s="276"/>
    </row>
    <row r="1410" spans="1:13" ht="15.75" thickBot="1">
      <c r="A1410" s="652" t="s">
        <v>268</v>
      </c>
      <c r="B1410" s="653"/>
      <c r="C1410" s="653"/>
      <c r="D1410" s="653"/>
      <c r="E1410" s="653"/>
      <c r="F1410" s="653"/>
      <c r="G1410" s="653"/>
      <c r="H1410" s="653"/>
      <c r="I1410" s="278"/>
      <c r="J1410" s="277"/>
      <c r="K1410" s="610">
        <f>K1340+K1350+K1365+K1394+K1408+K1409</f>
        <v>47.29</v>
      </c>
      <c r="L1410" s="611"/>
      <c r="M1410" s="276">
        <f>M1340+M1350+M1365+M1394+M1408+M1409</f>
        <v>554257.71600000001</v>
      </c>
    </row>
    <row r="1412" spans="1:13" ht="15.75">
      <c r="A1412" s="601" t="s">
        <v>0</v>
      </c>
      <c r="B1412" s="601"/>
      <c r="C1412" s="601"/>
      <c r="D1412" s="601"/>
      <c r="E1412" s="601"/>
      <c r="F1412" s="601"/>
      <c r="G1412" s="601"/>
      <c r="H1412" s="601"/>
      <c r="I1412" s="601"/>
      <c r="J1412" s="601"/>
      <c r="K1412" s="601"/>
      <c r="L1412" s="601"/>
      <c r="M1412" s="327"/>
    </row>
    <row r="1413" spans="1:13" ht="15.75">
      <c r="A1413" s="600" t="s">
        <v>353</v>
      </c>
      <c r="B1413" s="600"/>
      <c r="C1413" s="600"/>
      <c r="D1413" s="600"/>
      <c r="E1413" s="600"/>
      <c r="F1413" s="600"/>
      <c r="G1413" s="600"/>
      <c r="H1413" s="600"/>
      <c r="I1413" s="600"/>
      <c r="J1413" s="600"/>
      <c r="K1413" s="600"/>
      <c r="L1413" s="600"/>
      <c r="M1413" s="327"/>
    </row>
    <row r="1414" spans="1:13" ht="15.75">
      <c r="A1414" s="370"/>
      <c r="B1414" s="370"/>
      <c r="C1414" s="370"/>
      <c r="D1414" s="370"/>
      <c r="E1414" s="370"/>
      <c r="F1414" s="370" t="s">
        <v>401</v>
      </c>
      <c r="G1414" s="370"/>
      <c r="H1414" s="370"/>
      <c r="I1414" s="370"/>
      <c r="J1414" s="370"/>
      <c r="K1414" s="370"/>
      <c r="L1414" s="370"/>
      <c r="M1414" s="327"/>
    </row>
    <row r="1415" spans="1:13">
      <c r="A1415" s="329"/>
      <c r="B1415" s="328"/>
      <c r="C1415" s="602" t="s">
        <v>351</v>
      </c>
      <c r="D1415" s="602"/>
      <c r="E1415" s="602"/>
      <c r="F1415" s="328"/>
      <c r="G1415" s="328"/>
      <c r="H1415" s="368"/>
      <c r="I1415" s="590" t="s">
        <v>3</v>
      </c>
      <c r="J1415" s="591"/>
      <c r="K1415" s="592" t="s">
        <v>4</v>
      </c>
      <c r="L1415" s="593"/>
      <c r="M1415" s="382"/>
    </row>
    <row r="1416" spans="1:13">
      <c r="A1416" s="381"/>
      <c r="B1416" s="355"/>
      <c r="C1416" s="355"/>
      <c r="D1416" s="355"/>
      <c r="E1416" s="355"/>
      <c r="F1416" s="355"/>
      <c r="G1416" s="355"/>
      <c r="H1416" s="356"/>
      <c r="I1416" s="295"/>
      <c r="J1416" s="294"/>
      <c r="K1416" s="594" t="s">
        <v>5</v>
      </c>
      <c r="L1416" s="595"/>
      <c r="M1416" s="380" t="s">
        <v>6</v>
      </c>
    </row>
    <row r="1417" spans="1:13">
      <c r="A1417" s="381"/>
      <c r="B1417" s="355"/>
      <c r="C1417" s="355"/>
      <c r="D1417" s="355"/>
      <c r="E1417" s="355"/>
      <c r="F1417" s="355"/>
      <c r="G1417" s="355"/>
      <c r="H1417" s="356"/>
      <c r="I1417" s="598" t="s">
        <v>7</v>
      </c>
      <c r="J1417" s="599"/>
      <c r="K1417" s="623" t="s">
        <v>8</v>
      </c>
      <c r="L1417" s="624"/>
      <c r="M1417" s="380" t="s">
        <v>9</v>
      </c>
    </row>
    <row r="1418" spans="1:13" ht="16.5" thickBot="1">
      <c r="A1418" s="379"/>
      <c r="B1418" s="351"/>
      <c r="C1418" s="351"/>
      <c r="D1418" s="351"/>
      <c r="E1418" s="351"/>
      <c r="F1418" s="351"/>
      <c r="G1418" s="351"/>
      <c r="H1418" s="350"/>
      <c r="I1418" s="631">
        <v>1313.39</v>
      </c>
      <c r="J1418" s="632"/>
      <c r="K1418" s="633"/>
      <c r="L1418" s="634"/>
      <c r="M1418" s="378"/>
    </row>
    <row r="1419" spans="1:13">
      <c r="A1419" s="367" t="s">
        <v>350</v>
      </c>
      <c r="B1419" s="344"/>
      <c r="C1419" s="344"/>
      <c r="D1419" s="344"/>
      <c r="E1419" s="344"/>
      <c r="F1419" s="344"/>
      <c r="G1419" s="344"/>
      <c r="H1419" s="377"/>
      <c r="I1419" s="341"/>
      <c r="J1419" s="340"/>
      <c r="K1419" s="635">
        <f>K1422+K1425</f>
        <v>6.4499999999999993</v>
      </c>
      <c r="L1419" s="628"/>
      <c r="M1419" s="286">
        <f>K1419*12*I1418</f>
        <v>101656.386</v>
      </c>
    </row>
    <row r="1420" spans="1:13">
      <c r="A1420" s="376" t="s">
        <v>349</v>
      </c>
      <c r="B1420" s="375"/>
      <c r="C1420" s="375"/>
      <c r="D1420" s="375"/>
      <c r="E1420" s="375"/>
      <c r="F1420" s="375"/>
      <c r="G1420" s="375"/>
      <c r="H1420" s="374"/>
      <c r="I1420" s="295"/>
      <c r="J1420" s="294"/>
      <c r="K1420" s="293"/>
      <c r="L1420" s="292"/>
      <c r="M1420" s="373"/>
    </row>
    <row r="1421" spans="1:13" ht="15.75" thickBot="1">
      <c r="A1421" s="363" t="s">
        <v>348</v>
      </c>
      <c r="B1421" s="372"/>
      <c r="C1421" s="372"/>
      <c r="D1421" s="372"/>
      <c r="E1421" s="372"/>
      <c r="F1421" s="372"/>
      <c r="G1421" s="372"/>
      <c r="H1421" s="371"/>
      <c r="I1421" s="336"/>
      <c r="J1421" s="282"/>
      <c r="K1421" s="281"/>
      <c r="L1421" s="280"/>
      <c r="M1421" s="279"/>
    </row>
    <row r="1422" spans="1:13">
      <c r="A1422" s="323" t="s">
        <v>347</v>
      </c>
      <c r="B1422" s="331"/>
      <c r="C1422" s="331"/>
      <c r="D1422" s="331"/>
      <c r="E1422" s="331"/>
      <c r="F1422" s="331"/>
      <c r="G1422" s="331"/>
      <c r="H1422" s="357"/>
      <c r="I1422" s="596" t="s">
        <v>19</v>
      </c>
      <c r="J1422" s="597"/>
      <c r="K1422" s="629">
        <v>3.86</v>
      </c>
      <c r="L1422" s="630"/>
      <c r="M1422" s="291">
        <f>K1422*12*I1418</f>
        <v>60836.224800000004</v>
      </c>
    </row>
    <row r="1423" spans="1:13">
      <c r="A1423" s="301" t="s">
        <v>338</v>
      </c>
      <c r="B1423" s="355"/>
      <c r="C1423" s="355"/>
      <c r="D1423" s="355"/>
      <c r="E1423" s="355"/>
      <c r="F1423" s="355"/>
      <c r="G1423" s="355"/>
      <c r="H1423" s="356"/>
      <c r="I1423" s="598" t="s">
        <v>328</v>
      </c>
      <c r="J1423" s="599"/>
      <c r="K1423" s="327"/>
      <c r="L1423" s="292"/>
      <c r="M1423" s="291"/>
    </row>
    <row r="1424" spans="1:13">
      <c r="A1424" s="323" t="s">
        <v>337</v>
      </c>
      <c r="B1424" s="331"/>
      <c r="C1424" s="331"/>
      <c r="D1424" s="331"/>
      <c r="E1424" s="331"/>
      <c r="F1424" s="331"/>
      <c r="G1424" s="331"/>
      <c r="H1424" s="357"/>
      <c r="I1424" s="596"/>
      <c r="J1424" s="597"/>
      <c r="K1424" s="327"/>
      <c r="L1424" s="292"/>
      <c r="M1424" s="291"/>
    </row>
    <row r="1425" spans="1:13">
      <c r="A1425" s="323" t="s">
        <v>346</v>
      </c>
      <c r="B1425" s="331"/>
      <c r="C1425" s="331"/>
      <c r="D1425" s="331"/>
      <c r="E1425" s="331"/>
      <c r="F1425" s="331"/>
      <c r="G1425" s="331"/>
      <c r="H1425" s="357"/>
      <c r="I1425" s="608" t="s">
        <v>35</v>
      </c>
      <c r="J1425" s="609"/>
      <c r="K1425" s="625">
        <v>2.59</v>
      </c>
      <c r="L1425" s="626"/>
      <c r="M1425" s="291">
        <f>K1425*12*I1418</f>
        <v>40820.161200000002</v>
      </c>
    </row>
    <row r="1426" spans="1:13" ht="15.75">
      <c r="A1426" s="320" t="s">
        <v>345</v>
      </c>
      <c r="B1426" s="354"/>
      <c r="C1426" s="354"/>
      <c r="D1426" s="354"/>
      <c r="E1426" s="354"/>
      <c r="F1426" s="354"/>
      <c r="G1426" s="354"/>
      <c r="H1426" s="353"/>
      <c r="I1426" s="598" t="s">
        <v>328</v>
      </c>
      <c r="J1426" s="599"/>
      <c r="K1426" s="370"/>
      <c r="L1426" s="369"/>
      <c r="M1426" s="291"/>
    </row>
    <row r="1427" spans="1:13">
      <c r="A1427" s="313" t="s">
        <v>344</v>
      </c>
      <c r="B1427" s="328"/>
      <c r="C1427" s="328"/>
      <c r="D1427" s="328"/>
      <c r="E1427" s="328"/>
      <c r="F1427" s="328"/>
      <c r="G1427" s="328"/>
      <c r="H1427" s="368"/>
      <c r="I1427" s="598"/>
      <c r="J1427" s="599"/>
      <c r="K1427" s="352"/>
      <c r="L1427" s="292"/>
      <c r="M1427" s="291"/>
    </row>
    <row r="1428" spans="1:13" ht="15.75" thickBot="1">
      <c r="A1428" s="323" t="s">
        <v>343</v>
      </c>
      <c r="B1428" s="322"/>
      <c r="C1428" s="322"/>
      <c r="D1428" s="322"/>
      <c r="E1428" s="322"/>
      <c r="F1428" s="322"/>
      <c r="G1428" s="322"/>
      <c r="H1428" s="321"/>
      <c r="I1428" s="334"/>
      <c r="J1428" s="333"/>
      <c r="K1428" s="636"/>
      <c r="L1428" s="637"/>
      <c r="M1428" s="291"/>
    </row>
    <row r="1429" spans="1:13">
      <c r="A1429" s="367" t="s">
        <v>342</v>
      </c>
      <c r="B1429" s="366"/>
      <c r="C1429" s="366"/>
      <c r="D1429" s="366"/>
      <c r="E1429" s="366"/>
      <c r="F1429" s="366"/>
      <c r="G1429" s="366"/>
      <c r="H1429" s="365"/>
      <c r="I1429" s="341"/>
      <c r="J1429" s="364"/>
      <c r="K1429" s="627">
        <f>K1431+K1436+K1439</f>
        <v>5.28</v>
      </c>
      <c r="L1429" s="628"/>
      <c r="M1429" s="286">
        <f>K1429*12*I1418</f>
        <v>83216.390400000004</v>
      </c>
    </row>
    <row r="1430" spans="1:13" ht="15.75" thickBot="1">
      <c r="A1430" s="363" t="s">
        <v>341</v>
      </c>
      <c r="B1430" s="362"/>
      <c r="C1430" s="362"/>
      <c r="D1430" s="362"/>
      <c r="E1430" s="362"/>
      <c r="F1430" s="362"/>
      <c r="G1430" s="362"/>
      <c r="H1430" s="361"/>
      <c r="I1430" s="336"/>
      <c r="J1430" s="360"/>
      <c r="K1430" s="281"/>
      <c r="L1430" s="280"/>
      <c r="M1430" s="279"/>
    </row>
    <row r="1431" spans="1:13">
      <c r="A1431" s="301" t="s">
        <v>340</v>
      </c>
      <c r="B1431" s="300"/>
      <c r="C1431" s="300"/>
      <c r="D1431" s="300"/>
      <c r="E1431" s="300"/>
      <c r="F1431" s="300"/>
      <c r="G1431" s="300"/>
      <c r="H1431" s="298"/>
      <c r="I1431" s="598" t="s">
        <v>19</v>
      </c>
      <c r="J1431" s="599"/>
      <c r="K1431" s="629">
        <v>2.64</v>
      </c>
      <c r="L1431" s="630"/>
      <c r="M1431" s="291">
        <f>K1431*12*I1418</f>
        <v>41608.195200000002</v>
      </c>
    </row>
    <row r="1432" spans="1:13">
      <c r="A1432" s="323" t="s">
        <v>339</v>
      </c>
      <c r="B1432" s="322"/>
      <c r="C1432" s="322"/>
      <c r="D1432" s="322"/>
      <c r="E1432" s="322"/>
      <c r="F1432" s="322"/>
      <c r="G1432" s="322"/>
      <c r="H1432" s="321"/>
      <c r="I1432" s="407"/>
      <c r="J1432" s="408"/>
      <c r="K1432" s="327"/>
      <c r="L1432" s="292"/>
      <c r="M1432" s="291"/>
    </row>
    <row r="1433" spans="1:13">
      <c r="A1433" s="301" t="s">
        <v>338</v>
      </c>
      <c r="B1433" s="355"/>
      <c r="C1433" s="355"/>
      <c r="D1433" s="355"/>
      <c r="E1433" s="355"/>
      <c r="F1433" s="355"/>
      <c r="G1433" s="355"/>
      <c r="H1433" s="356"/>
      <c r="I1433" s="598" t="s">
        <v>328</v>
      </c>
      <c r="J1433" s="599"/>
      <c r="K1433" s="327"/>
      <c r="L1433" s="292"/>
      <c r="M1433" s="291"/>
    </row>
    <row r="1434" spans="1:13">
      <c r="A1434" s="323" t="s">
        <v>337</v>
      </c>
      <c r="B1434" s="331"/>
      <c r="C1434" s="331"/>
      <c r="D1434" s="331"/>
      <c r="E1434" s="331"/>
      <c r="F1434" s="331"/>
      <c r="G1434" s="331"/>
      <c r="H1434" s="357"/>
      <c r="I1434" s="596"/>
      <c r="J1434" s="597"/>
      <c r="K1434" s="327"/>
      <c r="L1434" s="292"/>
      <c r="M1434" s="291"/>
    </row>
    <row r="1435" spans="1:13">
      <c r="A1435" s="320" t="s">
        <v>336</v>
      </c>
      <c r="B1435" s="354"/>
      <c r="C1435" s="353"/>
      <c r="D1435" s="355"/>
      <c r="E1435" s="355"/>
      <c r="F1435" s="355"/>
      <c r="G1435" s="355"/>
      <c r="H1435" s="356"/>
      <c r="I1435" s="598" t="s">
        <v>328</v>
      </c>
      <c r="J1435" s="599"/>
      <c r="K1435" s="327"/>
      <c r="L1435" s="292"/>
      <c r="M1435" s="291"/>
    </row>
    <row r="1436" spans="1:13">
      <c r="A1436" s="301" t="s">
        <v>335</v>
      </c>
      <c r="B1436" s="355"/>
      <c r="C1436" s="355"/>
      <c r="D1436" s="354"/>
      <c r="E1436" s="354"/>
      <c r="F1436" s="354"/>
      <c r="G1436" s="354"/>
      <c r="H1436" s="353"/>
      <c r="I1436" s="608" t="s">
        <v>35</v>
      </c>
      <c r="J1436" s="609"/>
      <c r="K1436" s="625">
        <v>1.17</v>
      </c>
      <c r="L1436" s="626"/>
      <c r="M1436" s="291">
        <f>K1436*12*I1418</f>
        <v>18439.995600000002</v>
      </c>
    </row>
    <row r="1437" spans="1:13">
      <c r="A1437" s="313" t="s">
        <v>334</v>
      </c>
      <c r="B1437" s="312"/>
      <c r="C1437" s="312"/>
      <c r="D1437" s="312"/>
      <c r="E1437" s="312"/>
      <c r="F1437" s="312"/>
      <c r="G1437" s="312"/>
      <c r="H1437" s="311"/>
      <c r="I1437" s="590" t="s">
        <v>333</v>
      </c>
      <c r="J1437" s="591"/>
      <c r="K1437" s="327"/>
      <c r="L1437" s="292"/>
      <c r="M1437" s="291"/>
    </row>
    <row r="1438" spans="1:13">
      <c r="A1438" s="323"/>
      <c r="B1438" s="322"/>
      <c r="C1438" s="322"/>
      <c r="D1438" s="322"/>
      <c r="E1438" s="322"/>
      <c r="F1438" s="322"/>
      <c r="G1438" s="322"/>
      <c r="H1438" s="321"/>
      <c r="I1438" s="334" t="s">
        <v>332</v>
      </c>
      <c r="J1438" s="333"/>
      <c r="K1438" s="352"/>
      <c r="L1438" s="292"/>
      <c r="M1438" s="291"/>
    </row>
    <row r="1439" spans="1:13">
      <c r="A1439" s="313" t="s">
        <v>331</v>
      </c>
      <c r="B1439" s="312"/>
      <c r="C1439" s="312"/>
      <c r="D1439" s="312"/>
      <c r="E1439" s="312"/>
      <c r="F1439" s="312"/>
      <c r="G1439" s="312"/>
      <c r="H1439" s="311"/>
      <c r="I1439" s="590" t="s">
        <v>35</v>
      </c>
      <c r="J1439" s="591"/>
      <c r="K1439" s="625">
        <v>1.47</v>
      </c>
      <c r="L1439" s="626"/>
      <c r="M1439" s="291">
        <f>K1439*12*I1418</f>
        <v>23168.199600000004</v>
      </c>
    </row>
    <row r="1440" spans="1:13">
      <c r="A1440" s="323" t="s">
        <v>330</v>
      </c>
      <c r="B1440" s="322"/>
      <c r="C1440" s="322"/>
      <c r="D1440" s="322"/>
      <c r="E1440" s="322"/>
      <c r="F1440" s="322"/>
      <c r="G1440" s="322"/>
      <c r="H1440" s="321"/>
      <c r="I1440" s="334"/>
      <c r="J1440" s="333"/>
      <c r="K1440" s="327"/>
      <c r="L1440" s="292"/>
      <c r="M1440" s="291"/>
    </row>
    <row r="1441" spans="1:13">
      <c r="A1441" s="313" t="s">
        <v>329</v>
      </c>
      <c r="B1441" s="312"/>
      <c r="C1441" s="312"/>
      <c r="D1441" s="312"/>
      <c r="E1441" s="312"/>
      <c r="F1441" s="312"/>
      <c r="G1441" s="312"/>
      <c r="H1441" s="311"/>
      <c r="I1441" s="598" t="s">
        <v>328</v>
      </c>
      <c r="J1441" s="599"/>
      <c r="K1441" s="327"/>
      <c r="L1441" s="292"/>
      <c r="M1441" s="291"/>
    </row>
    <row r="1442" spans="1:13">
      <c r="A1442" s="313" t="s">
        <v>327</v>
      </c>
      <c r="B1442" s="312"/>
      <c r="C1442" s="312"/>
      <c r="D1442" s="312"/>
      <c r="E1442" s="312"/>
      <c r="F1442" s="312"/>
      <c r="G1442" s="312"/>
      <c r="H1442" s="311"/>
      <c r="I1442" s="590" t="s">
        <v>326</v>
      </c>
      <c r="J1442" s="591"/>
      <c r="K1442" s="351"/>
      <c r="L1442" s="350"/>
      <c r="M1442" s="349"/>
    </row>
    <row r="1443" spans="1:13" ht="15.75" thickBot="1">
      <c r="A1443" s="323"/>
      <c r="B1443" s="322"/>
      <c r="C1443" s="322"/>
      <c r="D1443" s="322"/>
      <c r="E1443" s="322"/>
      <c r="F1443" s="322"/>
      <c r="G1443" s="322"/>
      <c r="H1443" s="321"/>
      <c r="I1443" s="606" t="s">
        <v>325</v>
      </c>
      <c r="J1443" s="607"/>
      <c r="K1443" s="348"/>
      <c r="L1443" s="347"/>
      <c r="M1443" s="346"/>
    </row>
    <row r="1444" spans="1:13">
      <c r="A1444" s="345" t="s">
        <v>324</v>
      </c>
      <c r="B1444" s="344"/>
      <c r="C1444" s="344"/>
      <c r="D1444" s="344"/>
      <c r="E1444" s="344"/>
      <c r="F1444" s="344"/>
      <c r="G1444" s="343"/>
      <c r="H1444" s="342"/>
      <c r="I1444" s="341"/>
      <c r="J1444" s="340"/>
      <c r="K1444" s="648">
        <f>K1446+K1453+K1461+K1465+K1466+K1470</f>
        <v>30.68</v>
      </c>
      <c r="L1444" s="628"/>
      <c r="M1444" s="286">
        <f>M1446+M1453+M1461+M1465+M1466+M1470</f>
        <v>483537.66239999991</v>
      </c>
    </row>
    <row r="1445" spans="1:13" ht="15.75" thickBot="1">
      <c r="A1445" s="339"/>
      <c r="B1445" s="338"/>
      <c r="C1445" s="338"/>
      <c r="D1445" s="338"/>
      <c r="E1445" s="338"/>
      <c r="F1445" s="338"/>
      <c r="G1445" s="338"/>
      <c r="H1445" s="337"/>
      <c r="I1445" s="336"/>
      <c r="J1445" s="282"/>
      <c r="K1445" s="281"/>
      <c r="L1445" s="280"/>
      <c r="M1445" s="279"/>
    </row>
    <row r="1446" spans="1:13" ht="15.75" thickBot="1">
      <c r="A1446" s="603" t="s">
        <v>323</v>
      </c>
      <c r="B1446" s="604"/>
      <c r="C1446" s="604"/>
      <c r="D1446" s="604"/>
      <c r="E1446" s="604"/>
      <c r="F1446" s="604"/>
      <c r="G1446" s="604"/>
      <c r="H1446" s="605"/>
      <c r="I1446" s="305"/>
      <c r="J1446" s="304"/>
      <c r="K1446" s="646">
        <f>K1447+K1448+K1449+K1451+K1452</f>
        <v>7.02</v>
      </c>
      <c r="L1446" s="647"/>
      <c r="M1446" s="303">
        <f>K1446*12*I1418</f>
        <v>110639.9736</v>
      </c>
    </row>
    <row r="1447" spans="1:13">
      <c r="A1447" s="323" t="s">
        <v>322</v>
      </c>
      <c r="B1447" s="322"/>
      <c r="C1447" s="322"/>
      <c r="D1447" s="322"/>
      <c r="E1447" s="322"/>
      <c r="F1447" s="322"/>
      <c r="G1447" s="322"/>
      <c r="H1447" s="321"/>
      <c r="I1447" s="596" t="s">
        <v>321</v>
      </c>
      <c r="J1447" s="597"/>
      <c r="K1447" s="629">
        <v>1.23</v>
      </c>
      <c r="L1447" s="630"/>
      <c r="M1447" s="291">
        <f>K1447*12*I1418</f>
        <v>19385.636399999999</v>
      </c>
    </row>
    <row r="1448" spans="1:13">
      <c r="A1448" s="320" t="s">
        <v>320</v>
      </c>
      <c r="B1448" s="319"/>
      <c r="C1448" s="319"/>
      <c r="D1448" s="319"/>
      <c r="E1448" s="319"/>
      <c r="F1448" s="319"/>
      <c r="G1448" s="319"/>
      <c r="H1448" s="318"/>
      <c r="I1448" s="608" t="s">
        <v>57</v>
      </c>
      <c r="J1448" s="609"/>
      <c r="K1448" s="625">
        <v>2.9</v>
      </c>
      <c r="L1448" s="626"/>
      <c r="M1448" s="291">
        <f>K1448*12*I1418</f>
        <v>45705.972000000002</v>
      </c>
    </row>
    <row r="1449" spans="1:13">
      <c r="A1449" s="313" t="s">
        <v>319</v>
      </c>
      <c r="B1449" s="312"/>
      <c r="C1449" s="312"/>
      <c r="D1449" s="312"/>
      <c r="E1449" s="312"/>
      <c r="F1449" s="312"/>
      <c r="G1449" s="312"/>
      <c r="H1449" s="311"/>
      <c r="I1449" s="590" t="s">
        <v>35</v>
      </c>
      <c r="J1449" s="591"/>
      <c r="K1449" s="625">
        <v>0.33</v>
      </c>
      <c r="L1449" s="626"/>
      <c r="M1449" s="291">
        <f>K1449*12*I1418</f>
        <v>5201.0244000000002</v>
      </c>
    </row>
    <row r="1450" spans="1:13">
      <c r="A1450" s="335" t="s">
        <v>318</v>
      </c>
      <c r="B1450" s="331"/>
      <c r="C1450" s="331"/>
      <c r="D1450" s="331"/>
      <c r="E1450" s="322"/>
      <c r="F1450" s="322"/>
      <c r="G1450" s="322"/>
      <c r="H1450" s="321"/>
      <c r="I1450" s="334"/>
      <c r="J1450" s="333"/>
      <c r="K1450" s="293"/>
      <c r="L1450" s="292"/>
      <c r="M1450" s="291"/>
    </row>
    <row r="1451" spans="1:13">
      <c r="A1451" s="320" t="s">
        <v>317</v>
      </c>
      <c r="B1451" s="319"/>
      <c r="C1451" s="319"/>
      <c r="D1451" s="319"/>
      <c r="E1451" s="319"/>
      <c r="F1451" s="319"/>
      <c r="G1451" s="319"/>
      <c r="H1451" s="318"/>
      <c r="I1451" s="608" t="s">
        <v>19</v>
      </c>
      <c r="J1451" s="609"/>
      <c r="K1451" s="625">
        <v>0.1</v>
      </c>
      <c r="L1451" s="626"/>
      <c r="M1451" s="291">
        <f>K1451*12*I1418</f>
        <v>1576.0680000000004</v>
      </c>
    </row>
    <row r="1452" spans="1:13" ht="15.75" thickBot="1">
      <c r="A1452" s="313" t="s">
        <v>316</v>
      </c>
      <c r="B1452" s="312"/>
      <c r="C1452" s="312"/>
      <c r="D1452" s="312"/>
      <c r="E1452" s="312"/>
      <c r="F1452" s="312"/>
      <c r="G1452" s="312"/>
      <c r="H1452" s="311"/>
      <c r="I1452" s="614" t="s">
        <v>19</v>
      </c>
      <c r="J1452" s="615"/>
      <c r="K1452" s="650">
        <v>2.46</v>
      </c>
      <c r="L1452" s="651"/>
      <c r="M1452" s="291">
        <f>K1452*12*I1418</f>
        <v>38771.272799999999</v>
      </c>
    </row>
    <row r="1453" spans="1:13" ht="15.75" thickBot="1">
      <c r="A1453" s="654" t="s">
        <v>315</v>
      </c>
      <c r="B1453" s="655"/>
      <c r="C1453" s="655"/>
      <c r="D1453" s="655"/>
      <c r="E1453" s="655"/>
      <c r="F1453" s="655"/>
      <c r="G1453" s="655"/>
      <c r="H1453" s="656"/>
      <c r="I1453" s="305"/>
      <c r="J1453" s="304"/>
      <c r="K1453" s="642">
        <f>K1454+K1455+K1457+K1458+K1459+K1460</f>
        <v>1.94</v>
      </c>
      <c r="L1453" s="647"/>
      <c r="M1453" s="303">
        <f>K1453*12*I1418</f>
        <v>30575.719200000003</v>
      </c>
    </row>
    <row r="1454" spans="1:13">
      <c r="A1454" s="332" t="s">
        <v>314</v>
      </c>
      <c r="B1454" s="331"/>
      <c r="C1454" s="331"/>
      <c r="D1454" s="331"/>
      <c r="E1454" s="331"/>
      <c r="F1454" s="322"/>
      <c r="G1454" s="322"/>
      <c r="H1454" s="321"/>
      <c r="I1454" s="330"/>
      <c r="J1454" s="294"/>
      <c r="K1454" s="629">
        <v>0.11</v>
      </c>
      <c r="L1454" s="630"/>
      <c r="M1454" s="291">
        <f>K1454*12*I1418</f>
        <v>1733.6748000000002</v>
      </c>
    </row>
    <row r="1455" spans="1:13">
      <c r="A1455" s="329" t="s">
        <v>313</v>
      </c>
      <c r="B1455" s="328"/>
      <c r="C1455" s="328"/>
      <c r="D1455" s="328"/>
      <c r="E1455" s="328"/>
      <c r="F1455" s="312"/>
      <c r="G1455" s="312"/>
      <c r="H1455" s="311"/>
      <c r="I1455" s="598" t="s">
        <v>312</v>
      </c>
      <c r="J1455" s="599"/>
      <c r="K1455" s="625">
        <v>0.93</v>
      </c>
      <c r="L1455" s="626"/>
      <c r="M1455" s="291">
        <f>K1455*12*I1418</f>
        <v>14657.432400000002</v>
      </c>
    </row>
    <row r="1456" spans="1:13">
      <c r="A1456" s="323" t="s">
        <v>311</v>
      </c>
      <c r="B1456" s="322"/>
      <c r="C1456" s="322"/>
      <c r="D1456" s="322"/>
      <c r="E1456" s="322"/>
      <c r="F1456" s="322"/>
      <c r="G1456" s="322"/>
      <c r="H1456" s="321"/>
      <c r="I1456" s="596" t="s">
        <v>310</v>
      </c>
      <c r="J1456" s="597"/>
      <c r="K1456" s="327"/>
      <c r="L1456" s="292"/>
      <c r="M1456" s="291"/>
    </row>
    <row r="1457" spans="1:13">
      <c r="A1457" s="320" t="s">
        <v>309</v>
      </c>
      <c r="B1457" s="319"/>
      <c r="C1457" s="319"/>
      <c r="D1457" s="319"/>
      <c r="E1457" s="319"/>
      <c r="F1457" s="319"/>
      <c r="G1457" s="319"/>
      <c r="H1457" s="318"/>
      <c r="I1457" s="608" t="s">
        <v>308</v>
      </c>
      <c r="J1457" s="609"/>
      <c r="K1457" s="625">
        <v>0.56999999999999995</v>
      </c>
      <c r="L1457" s="626"/>
      <c r="M1457" s="291">
        <f>K1457*12*I1418</f>
        <v>8983.5876000000007</v>
      </c>
    </row>
    <row r="1458" spans="1:13">
      <c r="A1458" s="320" t="s">
        <v>307</v>
      </c>
      <c r="B1458" s="319"/>
      <c r="C1458" s="319"/>
      <c r="D1458" s="319"/>
      <c r="E1458" s="319"/>
      <c r="F1458" s="319"/>
      <c r="G1458" s="319"/>
      <c r="H1458" s="318"/>
      <c r="I1458" s="608" t="s">
        <v>306</v>
      </c>
      <c r="J1458" s="609"/>
      <c r="K1458" s="625">
        <v>0.14000000000000001</v>
      </c>
      <c r="L1458" s="626"/>
      <c r="M1458" s="291">
        <f>K1458*12*I1418</f>
        <v>2206.4952000000003</v>
      </c>
    </row>
    <row r="1459" spans="1:13">
      <c r="A1459" s="313" t="s">
        <v>299</v>
      </c>
      <c r="B1459" s="312"/>
      <c r="C1459" s="312"/>
      <c r="D1459" s="312"/>
      <c r="E1459" s="312"/>
      <c r="F1459" s="312"/>
      <c r="G1459" s="312"/>
      <c r="H1459" s="311"/>
      <c r="I1459" s="608" t="s">
        <v>298</v>
      </c>
      <c r="J1459" s="609"/>
      <c r="K1459" s="636">
        <v>7.0000000000000007E-2</v>
      </c>
      <c r="L1459" s="637"/>
      <c r="M1459" s="291">
        <f>K1459*12*I1418</f>
        <v>1103.2476000000001</v>
      </c>
    </row>
    <row r="1460" spans="1:13" ht="15.75" thickBot="1">
      <c r="A1460" s="313" t="s">
        <v>305</v>
      </c>
      <c r="B1460" s="312"/>
      <c r="C1460" s="312"/>
      <c r="D1460" s="312"/>
      <c r="E1460" s="312"/>
      <c r="F1460" s="312"/>
      <c r="G1460" s="312"/>
      <c r="H1460" s="311"/>
      <c r="I1460" s="614" t="s">
        <v>88</v>
      </c>
      <c r="J1460" s="615"/>
      <c r="K1460" s="638">
        <v>0.12</v>
      </c>
      <c r="L1460" s="639"/>
      <c r="M1460" s="326">
        <f>K1460*12*I1418</f>
        <v>1891.2816</v>
      </c>
    </row>
    <row r="1461" spans="1:13" ht="15.75" thickBot="1">
      <c r="A1461" s="654" t="s">
        <v>304</v>
      </c>
      <c r="B1461" s="655"/>
      <c r="C1461" s="655"/>
      <c r="D1461" s="655"/>
      <c r="E1461" s="655"/>
      <c r="F1461" s="655"/>
      <c r="G1461" s="655"/>
      <c r="H1461" s="656"/>
      <c r="I1461" s="325"/>
      <c r="J1461" s="324"/>
      <c r="K1461" s="649">
        <f>K1462+K1463+K1464</f>
        <v>1.27</v>
      </c>
      <c r="L1461" s="643"/>
      <c r="M1461" s="303">
        <f>K1461*12*I1418</f>
        <v>20016.063600000001</v>
      </c>
    </row>
    <row r="1462" spans="1:13">
      <c r="A1462" s="323" t="s">
        <v>303</v>
      </c>
      <c r="B1462" s="322"/>
      <c r="C1462" s="322"/>
      <c r="D1462" s="322"/>
      <c r="E1462" s="322"/>
      <c r="F1462" s="322"/>
      <c r="G1462" s="322"/>
      <c r="H1462" s="321"/>
      <c r="I1462" s="612" t="s">
        <v>302</v>
      </c>
      <c r="J1462" s="613"/>
      <c r="K1462" s="644">
        <v>0.61</v>
      </c>
      <c r="L1462" s="645"/>
      <c r="M1462" s="291">
        <f>K1462*12*I1418</f>
        <v>9614.0148000000008</v>
      </c>
    </row>
    <row r="1463" spans="1:13">
      <c r="A1463" s="320" t="s">
        <v>301</v>
      </c>
      <c r="B1463" s="319"/>
      <c r="C1463" s="319"/>
      <c r="D1463" s="319"/>
      <c r="E1463" s="319"/>
      <c r="F1463" s="319"/>
      <c r="G1463" s="319"/>
      <c r="H1463" s="318"/>
      <c r="I1463" s="317" t="s">
        <v>300</v>
      </c>
      <c r="J1463" s="316"/>
      <c r="K1463" s="636">
        <v>0.53</v>
      </c>
      <c r="L1463" s="637"/>
      <c r="M1463" s="291">
        <f>K1463*12*I1418</f>
        <v>8353.1604000000007</v>
      </c>
    </row>
    <row r="1464" spans="1:13" ht="15.75" thickBot="1">
      <c r="A1464" s="313" t="s">
        <v>299</v>
      </c>
      <c r="B1464" s="312"/>
      <c r="C1464" s="312"/>
      <c r="D1464" s="312"/>
      <c r="E1464" s="312"/>
      <c r="F1464" s="312"/>
      <c r="G1464" s="312"/>
      <c r="H1464" s="311"/>
      <c r="I1464" s="614" t="s">
        <v>298</v>
      </c>
      <c r="J1464" s="615"/>
      <c r="K1464" s="638">
        <v>0.13</v>
      </c>
      <c r="L1464" s="639"/>
      <c r="M1464" s="291">
        <f>K1464*12*I1418</f>
        <v>2048.8884000000003</v>
      </c>
    </row>
    <row r="1465" spans="1:13" ht="15.75" thickBot="1">
      <c r="A1465" s="309" t="s">
        <v>297</v>
      </c>
      <c r="B1465" s="308"/>
      <c r="C1465" s="308"/>
      <c r="D1465" s="308"/>
      <c r="E1465" s="308"/>
      <c r="F1465" s="308"/>
      <c r="G1465" s="308"/>
      <c r="H1465" s="307"/>
      <c r="I1465" s="619" t="s">
        <v>296</v>
      </c>
      <c r="J1465" s="620"/>
      <c r="K1465" s="640">
        <v>18.73</v>
      </c>
      <c r="L1465" s="641"/>
      <c r="M1465" s="303">
        <f>K1465*12*I1418</f>
        <v>295197.53639999998</v>
      </c>
    </row>
    <row r="1466" spans="1:13" ht="15.75" thickBot="1">
      <c r="A1466" s="603" t="s">
        <v>295</v>
      </c>
      <c r="B1466" s="604"/>
      <c r="C1466" s="604"/>
      <c r="D1466" s="604"/>
      <c r="E1466" s="604"/>
      <c r="F1466" s="604"/>
      <c r="G1466" s="604"/>
      <c r="H1466" s="605"/>
      <c r="I1466" s="305"/>
      <c r="J1466" s="304"/>
      <c r="K1466" s="642">
        <v>1.65</v>
      </c>
      <c r="L1466" s="643"/>
      <c r="M1466" s="303">
        <f>K1466*12*I1418</f>
        <v>26005.121999999999</v>
      </c>
    </row>
    <row r="1467" spans="1:13">
      <c r="A1467" s="301" t="s">
        <v>294</v>
      </c>
      <c r="B1467" s="300"/>
      <c r="C1467" s="300"/>
      <c r="D1467" s="300"/>
      <c r="E1467" s="300"/>
      <c r="F1467" s="300"/>
      <c r="G1467" s="300"/>
      <c r="H1467" s="298"/>
      <c r="I1467" s="621" t="s">
        <v>293</v>
      </c>
      <c r="J1467" s="622"/>
      <c r="K1467" s="297"/>
      <c r="L1467" s="412"/>
      <c r="M1467" s="291"/>
    </row>
    <row r="1468" spans="1:13">
      <c r="A1468" s="301" t="s">
        <v>292</v>
      </c>
      <c r="B1468" s="300"/>
      <c r="C1468" s="300"/>
      <c r="D1468" s="300"/>
      <c r="E1468" s="300"/>
      <c r="F1468" s="300"/>
      <c r="G1468" s="300"/>
      <c r="H1468" s="298"/>
      <c r="I1468" s="295"/>
      <c r="J1468" s="294"/>
      <c r="K1468" s="297"/>
      <c r="L1468" s="412"/>
      <c r="M1468" s="291"/>
    </row>
    <row r="1469" spans="1:13" ht="15.75" thickBot="1">
      <c r="A1469" s="301" t="s">
        <v>291</v>
      </c>
      <c r="B1469" s="300"/>
      <c r="C1469" s="300"/>
      <c r="D1469" s="300"/>
      <c r="E1469" s="300"/>
      <c r="F1469" s="300"/>
      <c r="G1469" s="300"/>
      <c r="H1469" s="298"/>
      <c r="I1469" s="310"/>
      <c r="J1469" s="294"/>
      <c r="K1469" s="297"/>
      <c r="L1469" s="412"/>
      <c r="M1469" s="291"/>
    </row>
    <row r="1470" spans="1:13" ht="15.75" thickBot="1">
      <c r="A1470" s="309" t="s">
        <v>290</v>
      </c>
      <c r="B1470" s="308"/>
      <c r="C1470" s="308"/>
      <c r="D1470" s="308"/>
      <c r="E1470" s="308"/>
      <c r="F1470" s="308"/>
      <c r="G1470" s="308"/>
      <c r="H1470" s="307"/>
      <c r="I1470" s="305"/>
      <c r="J1470" s="304"/>
      <c r="K1470" s="642">
        <v>7.0000000000000007E-2</v>
      </c>
      <c r="L1470" s="643"/>
      <c r="M1470" s="303">
        <f>K1470*12*I1418</f>
        <v>1103.2476000000001</v>
      </c>
    </row>
    <row r="1471" spans="1:13">
      <c r="A1471" s="301" t="s">
        <v>289</v>
      </c>
      <c r="B1471" s="300"/>
      <c r="C1471" s="300"/>
      <c r="D1471" s="300"/>
      <c r="E1471" s="300"/>
      <c r="F1471" s="300"/>
      <c r="G1471" s="300"/>
      <c r="H1471" s="298"/>
      <c r="I1471" s="621" t="s">
        <v>19</v>
      </c>
      <c r="J1471" s="622"/>
      <c r="K1471" s="411"/>
      <c r="L1471" s="412"/>
      <c r="M1471" s="291"/>
    </row>
    <row r="1472" spans="1:13" ht="15.75" thickBot="1">
      <c r="A1472" s="301" t="s">
        <v>288</v>
      </c>
      <c r="B1472" s="300"/>
      <c r="C1472" s="300"/>
      <c r="D1472" s="300"/>
      <c r="E1472" s="300"/>
      <c r="F1472" s="300"/>
      <c r="G1472" s="300"/>
      <c r="H1472" s="298"/>
      <c r="I1472" s="295"/>
      <c r="J1472" s="294"/>
      <c r="K1472" s="411"/>
      <c r="L1472" s="412"/>
      <c r="M1472" s="291"/>
    </row>
    <row r="1473" spans="1:13" ht="15.75" thickBot="1">
      <c r="A1473" s="603" t="s">
        <v>287</v>
      </c>
      <c r="B1473" s="604"/>
      <c r="C1473" s="604"/>
      <c r="D1473" s="604"/>
      <c r="E1473" s="604"/>
      <c r="F1473" s="604"/>
      <c r="G1473" s="604"/>
      <c r="H1473" s="605"/>
      <c r="I1473" s="305"/>
      <c r="J1473" s="304"/>
      <c r="K1473" s="642">
        <v>6.19</v>
      </c>
      <c r="L1473" s="643"/>
      <c r="M1473" s="303">
        <f>K1473*12*I1418</f>
        <v>97558.609200000006</v>
      </c>
    </row>
    <row r="1474" spans="1:13">
      <c r="A1474" s="301" t="s">
        <v>286</v>
      </c>
      <c r="B1474" s="299"/>
      <c r="C1474" s="299"/>
      <c r="D1474" s="299"/>
      <c r="E1474" s="299"/>
      <c r="F1474" s="300"/>
      <c r="G1474" s="299"/>
      <c r="H1474" s="298"/>
      <c r="I1474" s="598" t="s">
        <v>285</v>
      </c>
      <c r="J1474" s="599"/>
      <c r="K1474" s="297"/>
      <c r="L1474" s="412"/>
      <c r="M1474" s="291"/>
    </row>
    <row r="1475" spans="1:13">
      <c r="A1475" s="301" t="s">
        <v>284</v>
      </c>
      <c r="B1475" s="299"/>
      <c r="C1475" s="299"/>
      <c r="D1475" s="299"/>
      <c r="E1475" s="299"/>
      <c r="F1475" s="300"/>
      <c r="G1475" s="299"/>
      <c r="H1475" s="298"/>
      <c r="I1475" s="598" t="s">
        <v>283</v>
      </c>
      <c r="J1475" s="599"/>
      <c r="K1475" s="297"/>
      <c r="L1475" s="412"/>
      <c r="M1475" s="291"/>
    </row>
    <row r="1476" spans="1:13">
      <c r="A1476" s="301" t="s">
        <v>282</v>
      </c>
      <c r="B1476" s="299"/>
      <c r="C1476" s="299"/>
      <c r="D1476" s="299"/>
      <c r="E1476" s="299"/>
      <c r="F1476" s="300"/>
      <c r="G1476" s="299"/>
      <c r="H1476" s="298"/>
      <c r="I1476" s="598" t="s">
        <v>281</v>
      </c>
      <c r="J1476" s="599"/>
      <c r="K1476" s="297"/>
      <c r="L1476" s="412"/>
      <c r="M1476" s="291"/>
    </row>
    <row r="1477" spans="1:13">
      <c r="A1477" s="301" t="s">
        <v>280</v>
      </c>
      <c r="B1477" s="299"/>
      <c r="C1477" s="299"/>
      <c r="D1477" s="299"/>
      <c r="E1477" s="299"/>
      <c r="F1477" s="300"/>
      <c r="G1477" s="299"/>
      <c r="H1477" s="298"/>
      <c r="I1477" s="598" t="s">
        <v>279</v>
      </c>
      <c r="J1477" s="599"/>
      <c r="K1477" s="297"/>
      <c r="L1477" s="412"/>
      <c r="M1477" s="291"/>
    </row>
    <row r="1478" spans="1:13">
      <c r="A1478" s="301" t="s">
        <v>278</v>
      </c>
      <c r="B1478" s="299"/>
      <c r="C1478" s="299"/>
      <c r="D1478" s="299"/>
      <c r="E1478" s="299"/>
      <c r="F1478" s="300"/>
      <c r="G1478" s="299"/>
      <c r="H1478" s="298"/>
      <c r="I1478" s="598" t="s">
        <v>277</v>
      </c>
      <c r="J1478" s="599"/>
      <c r="K1478" s="297"/>
      <c r="L1478" s="412"/>
      <c r="M1478" s="291"/>
    </row>
    <row r="1479" spans="1:13">
      <c r="A1479" s="301" t="s">
        <v>276</v>
      </c>
      <c r="B1479" s="299"/>
      <c r="C1479" s="299"/>
      <c r="D1479" s="299"/>
      <c r="E1479" s="299"/>
      <c r="F1479" s="300"/>
      <c r="G1479" s="299"/>
      <c r="H1479" s="298"/>
      <c r="I1479" s="295"/>
      <c r="J1479" s="294"/>
      <c r="K1479" s="297"/>
      <c r="L1479" s="302"/>
      <c r="M1479" s="291"/>
    </row>
    <row r="1480" spans="1:13">
      <c r="A1480" s="301" t="s">
        <v>275</v>
      </c>
      <c r="B1480" s="299"/>
      <c r="C1480" s="299"/>
      <c r="D1480" s="299"/>
      <c r="E1480" s="299"/>
      <c r="F1480" s="300"/>
      <c r="G1480" s="299"/>
      <c r="H1480" s="298"/>
      <c r="I1480" s="295"/>
      <c r="J1480" s="294"/>
      <c r="K1480" s="297"/>
      <c r="L1480" s="412"/>
      <c r="M1480" s="291"/>
    </row>
    <row r="1481" spans="1:13">
      <c r="A1481" s="301" t="s">
        <v>274</v>
      </c>
      <c r="B1481" s="299"/>
      <c r="C1481" s="299"/>
      <c r="D1481" s="299"/>
      <c r="E1481" s="299"/>
      <c r="F1481" s="300"/>
      <c r="G1481" s="299"/>
      <c r="H1481" s="298"/>
      <c r="I1481" s="295"/>
      <c r="J1481" s="294"/>
      <c r="K1481" s="297"/>
      <c r="L1481" s="412"/>
      <c r="M1481" s="291"/>
    </row>
    <row r="1482" spans="1:13">
      <c r="A1482" s="301" t="s">
        <v>273</v>
      </c>
      <c r="B1482" s="299"/>
      <c r="C1482" s="299"/>
      <c r="D1482" s="299"/>
      <c r="E1482" s="299"/>
      <c r="F1482" s="300"/>
      <c r="G1482" s="299"/>
      <c r="H1482" s="298"/>
      <c r="I1482" s="295"/>
      <c r="J1482" s="294"/>
      <c r="K1482" s="297"/>
      <c r="L1482" s="412"/>
      <c r="M1482" s="291"/>
    </row>
    <row r="1483" spans="1:13">
      <c r="A1483" s="301" t="s">
        <v>272</v>
      </c>
      <c r="B1483" s="299"/>
      <c r="C1483" s="299"/>
      <c r="D1483" s="299"/>
      <c r="E1483" s="299"/>
      <c r="F1483" s="300"/>
      <c r="G1483" s="299"/>
      <c r="H1483" s="298"/>
      <c r="I1483" s="295"/>
      <c r="J1483" s="294"/>
      <c r="K1483" s="297"/>
      <c r="L1483" s="412"/>
      <c r="M1483" s="291"/>
    </row>
    <row r="1484" spans="1:13" ht="15.75" thickBot="1">
      <c r="A1484" s="616" t="s">
        <v>271</v>
      </c>
      <c r="B1484" s="617"/>
      <c r="C1484" s="617"/>
      <c r="D1484" s="617"/>
      <c r="E1484" s="617"/>
      <c r="F1484" s="617"/>
      <c r="G1484" s="617"/>
      <c r="H1484" s="618"/>
      <c r="I1484" s="295"/>
      <c r="J1484" s="294"/>
      <c r="K1484" s="293"/>
      <c r="L1484" s="292"/>
      <c r="M1484" s="291"/>
    </row>
    <row r="1485" spans="1:13">
      <c r="A1485" s="290" t="s">
        <v>270</v>
      </c>
      <c r="B1485" s="289"/>
      <c r="C1485" s="289"/>
      <c r="D1485" s="289"/>
      <c r="E1485" s="289"/>
      <c r="F1485" s="289"/>
      <c r="G1485" s="289"/>
      <c r="H1485" s="289"/>
      <c r="I1485" s="621" t="s">
        <v>55</v>
      </c>
      <c r="J1485" s="622"/>
      <c r="K1485" s="288"/>
      <c r="L1485" s="287"/>
      <c r="M1485" s="286"/>
    </row>
    <row r="1486" spans="1:13" ht="15.75" thickBot="1">
      <c r="A1486" s="285" t="s">
        <v>269</v>
      </c>
      <c r="B1486" s="284"/>
      <c r="C1486" s="284"/>
      <c r="D1486" s="284"/>
      <c r="E1486" s="284"/>
      <c r="F1486" s="284"/>
      <c r="G1486" s="284"/>
      <c r="H1486" s="284"/>
      <c r="I1486" s="283"/>
      <c r="J1486" s="282"/>
      <c r="K1486" s="281"/>
      <c r="L1486" s="280"/>
      <c r="M1486" s="279"/>
    </row>
    <row r="1487" spans="1:13" ht="15.75" thickBot="1">
      <c r="A1487" s="603" t="s">
        <v>355</v>
      </c>
      <c r="B1487" s="604"/>
      <c r="C1487" s="604"/>
      <c r="D1487" s="604"/>
      <c r="E1487" s="604"/>
      <c r="F1487" s="604"/>
      <c r="G1487" s="604"/>
      <c r="H1487" s="657"/>
      <c r="I1487" s="658" t="s">
        <v>32</v>
      </c>
      <c r="J1487" s="659"/>
      <c r="K1487" s="660">
        <v>1.52</v>
      </c>
      <c r="L1487" s="661"/>
      <c r="M1487" s="276">
        <f>K1487*12*I1418</f>
        <v>23956.233600000003</v>
      </c>
    </row>
    <row r="1488" spans="1:13" ht="15.75" thickBot="1">
      <c r="A1488" s="409" t="s">
        <v>354</v>
      </c>
      <c r="B1488" s="410"/>
      <c r="C1488" s="410"/>
      <c r="D1488" s="410"/>
      <c r="E1488" s="410"/>
      <c r="F1488" s="410"/>
      <c r="G1488" s="410"/>
      <c r="H1488" s="410"/>
      <c r="I1488" s="413"/>
      <c r="J1488" s="383"/>
      <c r="K1488" s="662"/>
      <c r="L1488" s="663"/>
      <c r="M1488" s="276"/>
    </row>
    <row r="1489" spans="1:13" ht="15.75" thickBot="1">
      <c r="A1489" s="652" t="s">
        <v>268</v>
      </c>
      <c r="B1489" s="653"/>
      <c r="C1489" s="653"/>
      <c r="D1489" s="653"/>
      <c r="E1489" s="653"/>
      <c r="F1489" s="653"/>
      <c r="G1489" s="653"/>
      <c r="H1489" s="653"/>
      <c r="I1489" s="278"/>
      <c r="J1489" s="277"/>
      <c r="K1489" s="610">
        <f>K1419+K1429+K1444+K1473+K1487+K1488</f>
        <v>50.12</v>
      </c>
      <c r="L1489" s="611"/>
      <c r="M1489" s="276">
        <f>M1419+M1429+M1444+M1473+M1487+M1488</f>
        <v>789925.28159999999</v>
      </c>
    </row>
    <row r="1491" spans="1:13" ht="15.75">
      <c r="A1491" s="601" t="s">
        <v>0</v>
      </c>
      <c r="B1491" s="601"/>
      <c r="C1491" s="601"/>
      <c r="D1491" s="601"/>
      <c r="E1491" s="601"/>
      <c r="F1491" s="601"/>
      <c r="G1491" s="601"/>
      <c r="H1491" s="601"/>
      <c r="I1491" s="601"/>
      <c r="J1491" s="601"/>
      <c r="K1491" s="601"/>
      <c r="L1491" s="601"/>
      <c r="M1491" s="327"/>
    </row>
    <row r="1492" spans="1:13" ht="15.75">
      <c r="A1492" s="600" t="s">
        <v>353</v>
      </c>
      <c r="B1492" s="600"/>
      <c r="C1492" s="600"/>
      <c r="D1492" s="600"/>
      <c r="E1492" s="600"/>
      <c r="F1492" s="600"/>
      <c r="G1492" s="600"/>
      <c r="H1492" s="600"/>
      <c r="I1492" s="600"/>
      <c r="J1492" s="600"/>
      <c r="K1492" s="600"/>
      <c r="L1492" s="600"/>
      <c r="M1492" s="327"/>
    </row>
    <row r="1493" spans="1:13" ht="15.75">
      <c r="A1493" s="370"/>
      <c r="B1493" s="370"/>
      <c r="C1493" s="370"/>
      <c r="D1493" s="370"/>
      <c r="E1493" s="370"/>
      <c r="F1493" s="370" t="s">
        <v>400</v>
      </c>
      <c r="G1493" s="370"/>
      <c r="H1493" s="370"/>
      <c r="I1493" s="370"/>
      <c r="J1493" s="370"/>
      <c r="K1493" s="370"/>
      <c r="L1493" s="370"/>
      <c r="M1493" s="327"/>
    </row>
    <row r="1494" spans="1:13">
      <c r="A1494" s="329"/>
      <c r="B1494" s="328"/>
      <c r="C1494" s="602" t="s">
        <v>351</v>
      </c>
      <c r="D1494" s="602"/>
      <c r="E1494" s="602"/>
      <c r="F1494" s="328"/>
      <c r="G1494" s="328"/>
      <c r="H1494" s="368"/>
      <c r="I1494" s="590" t="s">
        <v>3</v>
      </c>
      <c r="J1494" s="591"/>
      <c r="K1494" s="592" t="s">
        <v>4</v>
      </c>
      <c r="L1494" s="593"/>
      <c r="M1494" s="382"/>
    </row>
    <row r="1495" spans="1:13">
      <c r="A1495" s="381"/>
      <c r="B1495" s="355"/>
      <c r="C1495" s="355"/>
      <c r="D1495" s="355"/>
      <c r="E1495" s="355"/>
      <c r="F1495" s="355"/>
      <c r="G1495" s="355"/>
      <c r="H1495" s="356"/>
      <c r="I1495" s="295"/>
      <c r="J1495" s="294"/>
      <c r="K1495" s="594" t="s">
        <v>5</v>
      </c>
      <c r="L1495" s="595"/>
      <c r="M1495" s="380" t="s">
        <v>6</v>
      </c>
    </row>
    <row r="1496" spans="1:13">
      <c r="A1496" s="381"/>
      <c r="B1496" s="355"/>
      <c r="C1496" s="355"/>
      <c r="D1496" s="355"/>
      <c r="E1496" s="355"/>
      <c r="F1496" s="355"/>
      <c r="G1496" s="355"/>
      <c r="H1496" s="356"/>
      <c r="I1496" s="598" t="s">
        <v>7</v>
      </c>
      <c r="J1496" s="599"/>
      <c r="K1496" s="623" t="s">
        <v>8</v>
      </c>
      <c r="L1496" s="624"/>
      <c r="M1496" s="380" t="s">
        <v>9</v>
      </c>
    </row>
    <row r="1497" spans="1:13" ht="16.5" thickBot="1">
      <c r="A1497" s="379"/>
      <c r="B1497" s="351"/>
      <c r="C1497" s="351"/>
      <c r="D1497" s="351"/>
      <c r="E1497" s="351"/>
      <c r="F1497" s="351"/>
      <c r="G1497" s="351"/>
      <c r="H1497" s="350"/>
      <c r="I1497" s="631">
        <v>1086.9000000000001</v>
      </c>
      <c r="J1497" s="632"/>
      <c r="K1497" s="633"/>
      <c r="L1497" s="634"/>
      <c r="M1497" s="378"/>
    </row>
    <row r="1498" spans="1:13">
      <c r="A1498" s="367" t="s">
        <v>350</v>
      </c>
      <c r="B1498" s="344"/>
      <c r="C1498" s="344"/>
      <c r="D1498" s="344"/>
      <c r="E1498" s="344"/>
      <c r="F1498" s="344"/>
      <c r="G1498" s="344"/>
      <c r="H1498" s="377"/>
      <c r="I1498" s="341"/>
      <c r="J1498" s="340"/>
      <c r="K1498" s="635">
        <f>K1501+K1504</f>
        <v>6.4499999999999993</v>
      </c>
      <c r="L1498" s="628"/>
      <c r="M1498" s="286">
        <f>K1498*12*I1497</f>
        <v>84126.06</v>
      </c>
    </row>
    <row r="1499" spans="1:13">
      <c r="A1499" s="376" t="s">
        <v>349</v>
      </c>
      <c r="B1499" s="375"/>
      <c r="C1499" s="375"/>
      <c r="D1499" s="375"/>
      <c r="E1499" s="375"/>
      <c r="F1499" s="375"/>
      <c r="G1499" s="375"/>
      <c r="H1499" s="374"/>
      <c r="I1499" s="295"/>
      <c r="J1499" s="294"/>
      <c r="K1499" s="293"/>
      <c r="L1499" s="292"/>
      <c r="M1499" s="373"/>
    </row>
    <row r="1500" spans="1:13" ht="15.75" thickBot="1">
      <c r="A1500" s="363" t="s">
        <v>348</v>
      </c>
      <c r="B1500" s="372"/>
      <c r="C1500" s="372"/>
      <c r="D1500" s="372"/>
      <c r="E1500" s="372"/>
      <c r="F1500" s="372"/>
      <c r="G1500" s="372"/>
      <c r="H1500" s="371"/>
      <c r="I1500" s="336"/>
      <c r="J1500" s="282"/>
      <c r="K1500" s="281"/>
      <c r="L1500" s="280"/>
      <c r="M1500" s="279"/>
    </row>
    <row r="1501" spans="1:13">
      <c r="A1501" s="323" t="s">
        <v>347</v>
      </c>
      <c r="B1501" s="331"/>
      <c r="C1501" s="331"/>
      <c r="D1501" s="331"/>
      <c r="E1501" s="331"/>
      <c r="F1501" s="331"/>
      <c r="G1501" s="331"/>
      <c r="H1501" s="357"/>
      <c r="I1501" s="596" t="s">
        <v>19</v>
      </c>
      <c r="J1501" s="597"/>
      <c r="K1501" s="629">
        <v>3.86</v>
      </c>
      <c r="L1501" s="630"/>
      <c r="M1501" s="291">
        <f>K1501*12*I1497</f>
        <v>50345.208000000006</v>
      </c>
    </row>
    <row r="1502" spans="1:13">
      <c r="A1502" s="301" t="s">
        <v>338</v>
      </c>
      <c r="B1502" s="355"/>
      <c r="C1502" s="355"/>
      <c r="D1502" s="355"/>
      <c r="E1502" s="355"/>
      <c r="F1502" s="355"/>
      <c r="G1502" s="355"/>
      <c r="H1502" s="356"/>
      <c r="I1502" s="598" t="s">
        <v>328</v>
      </c>
      <c r="J1502" s="599"/>
      <c r="K1502" s="327"/>
      <c r="L1502" s="292"/>
      <c r="M1502" s="291"/>
    </row>
    <row r="1503" spans="1:13">
      <c r="A1503" s="323" t="s">
        <v>337</v>
      </c>
      <c r="B1503" s="331"/>
      <c r="C1503" s="331"/>
      <c r="D1503" s="331"/>
      <c r="E1503" s="331"/>
      <c r="F1503" s="331"/>
      <c r="G1503" s="331"/>
      <c r="H1503" s="357"/>
      <c r="I1503" s="596"/>
      <c r="J1503" s="597"/>
      <c r="K1503" s="327"/>
      <c r="L1503" s="292"/>
      <c r="M1503" s="291"/>
    </row>
    <row r="1504" spans="1:13">
      <c r="A1504" s="323" t="s">
        <v>346</v>
      </c>
      <c r="B1504" s="331"/>
      <c r="C1504" s="331"/>
      <c r="D1504" s="331"/>
      <c r="E1504" s="331"/>
      <c r="F1504" s="331"/>
      <c r="G1504" s="331"/>
      <c r="H1504" s="357"/>
      <c r="I1504" s="608" t="s">
        <v>35</v>
      </c>
      <c r="J1504" s="609"/>
      <c r="K1504" s="625">
        <v>2.59</v>
      </c>
      <c r="L1504" s="626"/>
      <c r="M1504" s="291">
        <f>K1504*12*I1497</f>
        <v>33780.851999999999</v>
      </c>
    </row>
    <row r="1505" spans="1:13" ht="15.75">
      <c r="A1505" s="320" t="s">
        <v>345</v>
      </c>
      <c r="B1505" s="354"/>
      <c r="C1505" s="354"/>
      <c r="D1505" s="354"/>
      <c r="E1505" s="354"/>
      <c r="F1505" s="354"/>
      <c r="G1505" s="354"/>
      <c r="H1505" s="353"/>
      <c r="I1505" s="598" t="s">
        <v>328</v>
      </c>
      <c r="J1505" s="599"/>
      <c r="K1505" s="370"/>
      <c r="L1505" s="369"/>
      <c r="M1505" s="291"/>
    </row>
    <row r="1506" spans="1:13">
      <c r="A1506" s="313" t="s">
        <v>344</v>
      </c>
      <c r="B1506" s="328"/>
      <c r="C1506" s="328"/>
      <c r="D1506" s="328"/>
      <c r="E1506" s="328"/>
      <c r="F1506" s="328"/>
      <c r="G1506" s="328"/>
      <c r="H1506" s="368"/>
      <c r="I1506" s="598"/>
      <c r="J1506" s="599"/>
      <c r="K1506" s="352"/>
      <c r="L1506" s="292"/>
      <c r="M1506" s="291"/>
    </row>
    <row r="1507" spans="1:13" ht="15.75" thickBot="1">
      <c r="A1507" s="323" t="s">
        <v>343</v>
      </c>
      <c r="B1507" s="322"/>
      <c r="C1507" s="322"/>
      <c r="D1507" s="322"/>
      <c r="E1507" s="322"/>
      <c r="F1507" s="322"/>
      <c r="G1507" s="322"/>
      <c r="H1507" s="321"/>
      <c r="I1507" s="334"/>
      <c r="J1507" s="333"/>
      <c r="K1507" s="636"/>
      <c r="L1507" s="637"/>
      <c r="M1507" s="291"/>
    </row>
    <row r="1508" spans="1:13">
      <c r="A1508" s="367" t="s">
        <v>342</v>
      </c>
      <c r="B1508" s="366"/>
      <c r="C1508" s="366"/>
      <c r="D1508" s="366"/>
      <c r="E1508" s="366"/>
      <c r="F1508" s="366"/>
      <c r="G1508" s="366"/>
      <c r="H1508" s="365"/>
      <c r="I1508" s="341"/>
      <c r="J1508" s="364"/>
      <c r="K1508" s="627">
        <f>K1510+K1515+K1518</f>
        <v>5.28</v>
      </c>
      <c r="L1508" s="628"/>
      <c r="M1508" s="286">
        <f>K1508*12*I1497</f>
        <v>68865.984000000011</v>
      </c>
    </row>
    <row r="1509" spans="1:13" ht="15.75" thickBot="1">
      <c r="A1509" s="363" t="s">
        <v>341</v>
      </c>
      <c r="B1509" s="362"/>
      <c r="C1509" s="362"/>
      <c r="D1509" s="362"/>
      <c r="E1509" s="362"/>
      <c r="F1509" s="362"/>
      <c r="G1509" s="362"/>
      <c r="H1509" s="361"/>
      <c r="I1509" s="336"/>
      <c r="J1509" s="360"/>
      <c r="K1509" s="281"/>
      <c r="L1509" s="280"/>
      <c r="M1509" s="279"/>
    </row>
    <row r="1510" spans="1:13">
      <c r="A1510" s="301" t="s">
        <v>340</v>
      </c>
      <c r="B1510" s="300"/>
      <c r="C1510" s="300"/>
      <c r="D1510" s="300"/>
      <c r="E1510" s="300"/>
      <c r="F1510" s="300"/>
      <c r="G1510" s="300"/>
      <c r="H1510" s="298"/>
      <c r="I1510" s="598" t="s">
        <v>19</v>
      </c>
      <c r="J1510" s="599"/>
      <c r="K1510" s="629">
        <v>2.64</v>
      </c>
      <c r="L1510" s="630"/>
      <c r="M1510" s="291">
        <f>K1510*12*I1497</f>
        <v>34432.992000000006</v>
      </c>
    </row>
    <row r="1511" spans="1:13">
      <c r="A1511" s="323" t="s">
        <v>339</v>
      </c>
      <c r="B1511" s="322"/>
      <c r="C1511" s="322"/>
      <c r="D1511" s="322"/>
      <c r="E1511" s="322"/>
      <c r="F1511" s="322"/>
      <c r="G1511" s="322"/>
      <c r="H1511" s="321"/>
      <c r="I1511" s="407"/>
      <c r="J1511" s="408"/>
      <c r="K1511" s="327"/>
      <c r="L1511" s="292"/>
      <c r="M1511" s="291"/>
    </row>
    <row r="1512" spans="1:13">
      <c r="A1512" s="301" t="s">
        <v>338</v>
      </c>
      <c r="B1512" s="355"/>
      <c r="C1512" s="355"/>
      <c r="D1512" s="355"/>
      <c r="E1512" s="355"/>
      <c r="F1512" s="355"/>
      <c r="G1512" s="355"/>
      <c r="H1512" s="356"/>
      <c r="I1512" s="598" t="s">
        <v>328</v>
      </c>
      <c r="J1512" s="599"/>
      <c r="K1512" s="327"/>
      <c r="L1512" s="292"/>
      <c r="M1512" s="291"/>
    </row>
    <row r="1513" spans="1:13">
      <c r="A1513" s="323" t="s">
        <v>337</v>
      </c>
      <c r="B1513" s="331"/>
      <c r="C1513" s="331"/>
      <c r="D1513" s="331"/>
      <c r="E1513" s="331"/>
      <c r="F1513" s="331"/>
      <c r="G1513" s="331"/>
      <c r="H1513" s="357"/>
      <c r="I1513" s="596"/>
      <c r="J1513" s="597"/>
      <c r="K1513" s="327"/>
      <c r="L1513" s="292"/>
      <c r="M1513" s="291"/>
    </row>
    <row r="1514" spans="1:13">
      <c r="A1514" s="320" t="s">
        <v>336</v>
      </c>
      <c r="B1514" s="354"/>
      <c r="C1514" s="353"/>
      <c r="D1514" s="355"/>
      <c r="E1514" s="355"/>
      <c r="F1514" s="355"/>
      <c r="G1514" s="355"/>
      <c r="H1514" s="356"/>
      <c r="I1514" s="598" t="s">
        <v>328</v>
      </c>
      <c r="J1514" s="599"/>
      <c r="K1514" s="327"/>
      <c r="L1514" s="292"/>
      <c r="M1514" s="291"/>
    </row>
    <row r="1515" spans="1:13">
      <c r="A1515" s="301" t="s">
        <v>335</v>
      </c>
      <c r="B1515" s="355"/>
      <c r="C1515" s="355"/>
      <c r="D1515" s="354"/>
      <c r="E1515" s="354"/>
      <c r="F1515" s="354"/>
      <c r="G1515" s="354"/>
      <c r="H1515" s="353"/>
      <c r="I1515" s="608" t="s">
        <v>35</v>
      </c>
      <c r="J1515" s="609"/>
      <c r="K1515" s="625">
        <v>1.17</v>
      </c>
      <c r="L1515" s="626"/>
      <c r="M1515" s="291">
        <f>K1515*12*I1497</f>
        <v>15260.076000000001</v>
      </c>
    </row>
    <row r="1516" spans="1:13">
      <c r="A1516" s="313" t="s">
        <v>334</v>
      </c>
      <c r="B1516" s="312"/>
      <c r="C1516" s="312"/>
      <c r="D1516" s="312"/>
      <c r="E1516" s="312"/>
      <c r="F1516" s="312"/>
      <c r="G1516" s="312"/>
      <c r="H1516" s="311"/>
      <c r="I1516" s="590" t="s">
        <v>333</v>
      </c>
      <c r="J1516" s="591"/>
      <c r="K1516" s="327"/>
      <c r="L1516" s="292"/>
      <c r="M1516" s="291"/>
    </row>
    <row r="1517" spans="1:13">
      <c r="A1517" s="323"/>
      <c r="B1517" s="322"/>
      <c r="C1517" s="322"/>
      <c r="D1517" s="322"/>
      <c r="E1517" s="322"/>
      <c r="F1517" s="322"/>
      <c r="G1517" s="322"/>
      <c r="H1517" s="321"/>
      <c r="I1517" s="334" t="s">
        <v>332</v>
      </c>
      <c r="J1517" s="333"/>
      <c r="K1517" s="352"/>
      <c r="L1517" s="292"/>
      <c r="M1517" s="291"/>
    </row>
    <row r="1518" spans="1:13">
      <c r="A1518" s="313" t="s">
        <v>331</v>
      </c>
      <c r="B1518" s="312"/>
      <c r="C1518" s="312"/>
      <c r="D1518" s="312"/>
      <c r="E1518" s="312"/>
      <c r="F1518" s="312"/>
      <c r="G1518" s="312"/>
      <c r="H1518" s="311"/>
      <c r="I1518" s="590" t="s">
        <v>35</v>
      </c>
      <c r="J1518" s="591"/>
      <c r="K1518" s="625">
        <v>1.47</v>
      </c>
      <c r="L1518" s="626"/>
      <c r="M1518" s="291">
        <f>K1518*12*I1497</f>
        <v>19172.916000000001</v>
      </c>
    </row>
    <row r="1519" spans="1:13">
      <c r="A1519" s="323" t="s">
        <v>330</v>
      </c>
      <c r="B1519" s="322"/>
      <c r="C1519" s="322"/>
      <c r="D1519" s="322"/>
      <c r="E1519" s="322"/>
      <c r="F1519" s="322"/>
      <c r="G1519" s="322"/>
      <c r="H1519" s="321"/>
      <c r="I1519" s="334"/>
      <c r="J1519" s="333"/>
      <c r="K1519" s="327"/>
      <c r="L1519" s="292"/>
      <c r="M1519" s="291"/>
    </row>
    <row r="1520" spans="1:13">
      <c r="A1520" s="313" t="s">
        <v>329</v>
      </c>
      <c r="B1520" s="312"/>
      <c r="C1520" s="312"/>
      <c r="D1520" s="312"/>
      <c r="E1520" s="312"/>
      <c r="F1520" s="312"/>
      <c r="G1520" s="312"/>
      <c r="H1520" s="311"/>
      <c r="I1520" s="598" t="s">
        <v>328</v>
      </c>
      <c r="J1520" s="599"/>
      <c r="K1520" s="327"/>
      <c r="L1520" s="292"/>
      <c r="M1520" s="291"/>
    </row>
    <row r="1521" spans="1:13">
      <c r="A1521" s="313" t="s">
        <v>327</v>
      </c>
      <c r="B1521" s="312"/>
      <c r="C1521" s="312"/>
      <c r="D1521" s="312"/>
      <c r="E1521" s="312"/>
      <c r="F1521" s="312"/>
      <c r="G1521" s="312"/>
      <c r="H1521" s="311"/>
      <c r="I1521" s="590" t="s">
        <v>326</v>
      </c>
      <c r="J1521" s="591"/>
      <c r="K1521" s="351"/>
      <c r="L1521" s="350"/>
      <c r="M1521" s="349"/>
    </row>
    <row r="1522" spans="1:13" ht="15.75" thickBot="1">
      <c r="A1522" s="323"/>
      <c r="B1522" s="322"/>
      <c r="C1522" s="322"/>
      <c r="D1522" s="322"/>
      <c r="E1522" s="322"/>
      <c r="F1522" s="322"/>
      <c r="G1522" s="322"/>
      <c r="H1522" s="321"/>
      <c r="I1522" s="606" t="s">
        <v>325</v>
      </c>
      <c r="J1522" s="607"/>
      <c r="K1522" s="348"/>
      <c r="L1522" s="347"/>
      <c r="M1522" s="346"/>
    </row>
    <row r="1523" spans="1:13">
      <c r="A1523" s="345" t="s">
        <v>324</v>
      </c>
      <c r="B1523" s="344"/>
      <c r="C1523" s="344"/>
      <c r="D1523" s="344"/>
      <c r="E1523" s="344"/>
      <c r="F1523" s="344"/>
      <c r="G1523" s="343"/>
      <c r="H1523" s="342"/>
      <c r="I1523" s="341"/>
      <c r="J1523" s="340"/>
      <c r="K1523" s="648">
        <f>K1525+K1532+K1540+K1544+K1545+K1549</f>
        <v>29.61</v>
      </c>
      <c r="L1523" s="628"/>
      <c r="M1523" s="286">
        <f>M1525+M1532+M1540+M1544+M1545+M1549</f>
        <v>386197.30800000002</v>
      </c>
    </row>
    <row r="1524" spans="1:13" ht="15.75" thickBot="1">
      <c r="A1524" s="339"/>
      <c r="B1524" s="338"/>
      <c r="C1524" s="338"/>
      <c r="D1524" s="338"/>
      <c r="E1524" s="338"/>
      <c r="F1524" s="338"/>
      <c r="G1524" s="338"/>
      <c r="H1524" s="337"/>
      <c r="I1524" s="336"/>
      <c r="J1524" s="282"/>
      <c r="K1524" s="281"/>
      <c r="L1524" s="280"/>
      <c r="M1524" s="279"/>
    </row>
    <row r="1525" spans="1:13" ht="15.75" thickBot="1">
      <c r="A1525" s="603" t="s">
        <v>323</v>
      </c>
      <c r="B1525" s="604"/>
      <c r="C1525" s="604"/>
      <c r="D1525" s="604"/>
      <c r="E1525" s="604"/>
      <c r="F1525" s="604"/>
      <c r="G1525" s="604"/>
      <c r="H1525" s="605"/>
      <c r="I1525" s="305"/>
      <c r="J1525" s="304"/>
      <c r="K1525" s="646">
        <f>K1526+K1527+K1528+K1530+K1531</f>
        <v>6.64</v>
      </c>
      <c r="L1525" s="647"/>
      <c r="M1525" s="303">
        <f>K1525*12*I1497</f>
        <v>86604.191999999995</v>
      </c>
    </row>
    <row r="1526" spans="1:13">
      <c r="A1526" s="323" t="s">
        <v>322</v>
      </c>
      <c r="B1526" s="322"/>
      <c r="C1526" s="322"/>
      <c r="D1526" s="322"/>
      <c r="E1526" s="322"/>
      <c r="F1526" s="322"/>
      <c r="G1526" s="322"/>
      <c r="H1526" s="321"/>
      <c r="I1526" s="596" t="s">
        <v>321</v>
      </c>
      <c r="J1526" s="597"/>
      <c r="K1526" s="629">
        <v>1.23</v>
      </c>
      <c r="L1526" s="630"/>
      <c r="M1526" s="291">
        <f>K1526*12*I1497</f>
        <v>16042.644</v>
      </c>
    </row>
    <row r="1527" spans="1:13">
      <c r="A1527" s="320" t="s">
        <v>320</v>
      </c>
      <c r="B1527" s="319"/>
      <c r="C1527" s="319"/>
      <c r="D1527" s="319"/>
      <c r="E1527" s="319"/>
      <c r="F1527" s="319"/>
      <c r="G1527" s="319"/>
      <c r="H1527" s="318"/>
      <c r="I1527" s="608" t="s">
        <v>57</v>
      </c>
      <c r="J1527" s="609"/>
      <c r="K1527" s="625">
        <v>2.9</v>
      </c>
      <c r="L1527" s="626"/>
      <c r="M1527" s="291">
        <f>K1527*12*I1497</f>
        <v>37824.120000000003</v>
      </c>
    </row>
    <row r="1528" spans="1:13">
      <c r="A1528" s="313" t="s">
        <v>319</v>
      </c>
      <c r="B1528" s="312"/>
      <c r="C1528" s="312"/>
      <c r="D1528" s="312"/>
      <c r="E1528" s="312"/>
      <c r="F1528" s="312"/>
      <c r="G1528" s="312"/>
      <c r="H1528" s="311"/>
      <c r="I1528" s="590" t="s">
        <v>35</v>
      </c>
      <c r="J1528" s="591"/>
      <c r="K1528" s="625">
        <v>0.33</v>
      </c>
      <c r="L1528" s="626"/>
      <c r="M1528" s="291">
        <f>K1528*12*I1497</f>
        <v>4304.1240000000007</v>
      </c>
    </row>
    <row r="1529" spans="1:13">
      <c r="A1529" s="335" t="s">
        <v>318</v>
      </c>
      <c r="B1529" s="331"/>
      <c r="C1529" s="331"/>
      <c r="D1529" s="331"/>
      <c r="E1529" s="322"/>
      <c r="F1529" s="322"/>
      <c r="G1529" s="322"/>
      <c r="H1529" s="321"/>
      <c r="I1529" s="334"/>
      <c r="J1529" s="333"/>
      <c r="K1529" s="293"/>
      <c r="L1529" s="292"/>
      <c r="M1529" s="291"/>
    </row>
    <row r="1530" spans="1:13">
      <c r="A1530" s="320" t="s">
        <v>317</v>
      </c>
      <c r="B1530" s="319"/>
      <c r="C1530" s="319"/>
      <c r="D1530" s="319"/>
      <c r="E1530" s="319"/>
      <c r="F1530" s="319"/>
      <c r="G1530" s="319"/>
      <c r="H1530" s="318"/>
      <c r="I1530" s="608" t="s">
        <v>19</v>
      </c>
      <c r="J1530" s="609"/>
      <c r="K1530" s="625">
        <v>0.1</v>
      </c>
      <c r="L1530" s="626"/>
      <c r="M1530" s="291">
        <f>K1530*12*I1497</f>
        <v>1304.2800000000002</v>
      </c>
    </row>
    <row r="1531" spans="1:13" ht="15.75" thickBot="1">
      <c r="A1531" s="313" t="s">
        <v>316</v>
      </c>
      <c r="B1531" s="312"/>
      <c r="C1531" s="312"/>
      <c r="D1531" s="312"/>
      <c r="E1531" s="312"/>
      <c r="F1531" s="312"/>
      <c r="G1531" s="312"/>
      <c r="H1531" s="311"/>
      <c r="I1531" s="614" t="s">
        <v>19</v>
      </c>
      <c r="J1531" s="615"/>
      <c r="K1531" s="650">
        <v>2.08</v>
      </c>
      <c r="L1531" s="651"/>
      <c r="M1531" s="291">
        <f>K1531*12*I1497</f>
        <v>27129.024000000005</v>
      </c>
    </row>
    <row r="1532" spans="1:13" ht="15.75" thickBot="1">
      <c r="A1532" s="654" t="s">
        <v>315</v>
      </c>
      <c r="B1532" s="655"/>
      <c r="C1532" s="655"/>
      <c r="D1532" s="655"/>
      <c r="E1532" s="655"/>
      <c r="F1532" s="655"/>
      <c r="G1532" s="655"/>
      <c r="H1532" s="656"/>
      <c r="I1532" s="305"/>
      <c r="J1532" s="304"/>
      <c r="K1532" s="642">
        <f>K1533+K1534+K1536+K1537+K1538+K1539</f>
        <v>1.94</v>
      </c>
      <c r="L1532" s="647"/>
      <c r="M1532" s="303">
        <f>K1532*12*I1497</f>
        <v>25303.032000000003</v>
      </c>
    </row>
    <row r="1533" spans="1:13">
      <c r="A1533" s="332" t="s">
        <v>314</v>
      </c>
      <c r="B1533" s="331"/>
      <c r="C1533" s="331"/>
      <c r="D1533" s="331"/>
      <c r="E1533" s="331"/>
      <c r="F1533" s="322"/>
      <c r="G1533" s="322"/>
      <c r="H1533" s="321"/>
      <c r="I1533" s="330"/>
      <c r="J1533" s="294"/>
      <c r="K1533" s="629">
        <v>0.11</v>
      </c>
      <c r="L1533" s="630"/>
      <c r="M1533" s="291">
        <f>K1533*12*I1497</f>
        <v>1434.7080000000001</v>
      </c>
    </row>
    <row r="1534" spans="1:13">
      <c r="A1534" s="329" t="s">
        <v>313</v>
      </c>
      <c r="B1534" s="328"/>
      <c r="C1534" s="328"/>
      <c r="D1534" s="328"/>
      <c r="E1534" s="328"/>
      <c r="F1534" s="312"/>
      <c r="G1534" s="312"/>
      <c r="H1534" s="311"/>
      <c r="I1534" s="598" t="s">
        <v>312</v>
      </c>
      <c r="J1534" s="599"/>
      <c r="K1534" s="625">
        <v>0.93</v>
      </c>
      <c r="L1534" s="626"/>
      <c r="M1534" s="291">
        <f>K1534*12*I1497</f>
        <v>12129.804000000002</v>
      </c>
    </row>
    <row r="1535" spans="1:13">
      <c r="A1535" s="323" t="s">
        <v>311</v>
      </c>
      <c r="B1535" s="322"/>
      <c r="C1535" s="322"/>
      <c r="D1535" s="322"/>
      <c r="E1535" s="322"/>
      <c r="F1535" s="322"/>
      <c r="G1535" s="322"/>
      <c r="H1535" s="321"/>
      <c r="I1535" s="596" t="s">
        <v>310</v>
      </c>
      <c r="J1535" s="597"/>
      <c r="K1535" s="327"/>
      <c r="L1535" s="292"/>
      <c r="M1535" s="291"/>
    </row>
    <row r="1536" spans="1:13">
      <c r="A1536" s="320" t="s">
        <v>309</v>
      </c>
      <c r="B1536" s="319"/>
      <c r="C1536" s="319"/>
      <c r="D1536" s="319"/>
      <c r="E1536" s="319"/>
      <c r="F1536" s="319"/>
      <c r="G1536" s="319"/>
      <c r="H1536" s="318"/>
      <c r="I1536" s="608" t="s">
        <v>308</v>
      </c>
      <c r="J1536" s="609"/>
      <c r="K1536" s="625">
        <v>0.56999999999999995</v>
      </c>
      <c r="L1536" s="626"/>
      <c r="M1536" s="291">
        <f>K1536*12*I1497</f>
        <v>7434.3960000000006</v>
      </c>
    </row>
    <row r="1537" spans="1:13">
      <c r="A1537" s="320" t="s">
        <v>307</v>
      </c>
      <c r="B1537" s="319"/>
      <c r="C1537" s="319"/>
      <c r="D1537" s="319"/>
      <c r="E1537" s="319"/>
      <c r="F1537" s="319"/>
      <c r="G1537" s="319"/>
      <c r="H1537" s="318"/>
      <c r="I1537" s="608" t="s">
        <v>306</v>
      </c>
      <c r="J1537" s="609"/>
      <c r="K1537" s="625">
        <v>0.14000000000000001</v>
      </c>
      <c r="L1537" s="626"/>
      <c r="M1537" s="291">
        <f>K1537*12*I1497</f>
        <v>1825.9920000000004</v>
      </c>
    </row>
    <row r="1538" spans="1:13">
      <c r="A1538" s="313" t="s">
        <v>299</v>
      </c>
      <c r="B1538" s="312"/>
      <c r="C1538" s="312"/>
      <c r="D1538" s="312"/>
      <c r="E1538" s="312"/>
      <c r="F1538" s="312"/>
      <c r="G1538" s="312"/>
      <c r="H1538" s="311"/>
      <c r="I1538" s="608" t="s">
        <v>298</v>
      </c>
      <c r="J1538" s="609"/>
      <c r="K1538" s="636">
        <v>7.0000000000000007E-2</v>
      </c>
      <c r="L1538" s="637"/>
      <c r="M1538" s="291">
        <f>K1538*12*I1497</f>
        <v>912.99600000000021</v>
      </c>
    </row>
    <row r="1539" spans="1:13" ht="15.75" thickBot="1">
      <c r="A1539" s="313" t="s">
        <v>305</v>
      </c>
      <c r="B1539" s="312"/>
      <c r="C1539" s="312"/>
      <c r="D1539" s="312"/>
      <c r="E1539" s="312"/>
      <c r="F1539" s="312"/>
      <c r="G1539" s="312"/>
      <c r="H1539" s="311"/>
      <c r="I1539" s="614" t="s">
        <v>88</v>
      </c>
      <c r="J1539" s="615"/>
      <c r="K1539" s="638">
        <v>0.12</v>
      </c>
      <c r="L1539" s="639"/>
      <c r="M1539" s="326">
        <f>K1539*12*I1497</f>
        <v>1565.136</v>
      </c>
    </row>
    <row r="1540" spans="1:13" ht="15.75" thickBot="1">
      <c r="A1540" s="654" t="s">
        <v>304</v>
      </c>
      <c r="B1540" s="655"/>
      <c r="C1540" s="655"/>
      <c r="D1540" s="655"/>
      <c r="E1540" s="655"/>
      <c r="F1540" s="655"/>
      <c r="G1540" s="655"/>
      <c r="H1540" s="656"/>
      <c r="I1540" s="325"/>
      <c r="J1540" s="324"/>
      <c r="K1540" s="649">
        <f>K1541+K1542+K1543</f>
        <v>1.27</v>
      </c>
      <c r="L1540" s="643"/>
      <c r="M1540" s="303">
        <f>K1540*12*I1497</f>
        <v>16564.356000000003</v>
      </c>
    </row>
    <row r="1541" spans="1:13">
      <c r="A1541" s="323" t="s">
        <v>303</v>
      </c>
      <c r="B1541" s="322"/>
      <c r="C1541" s="322"/>
      <c r="D1541" s="322"/>
      <c r="E1541" s="322"/>
      <c r="F1541" s="322"/>
      <c r="G1541" s="322"/>
      <c r="H1541" s="321"/>
      <c r="I1541" s="612" t="s">
        <v>302</v>
      </c>
      <c r="J1541" s="613"/>
      <c r="K1541" s="644">
        <v>0.61</v>
      </c>
      <c r="L1541" s="645"/>
      <c r="M1541" s="291">
        <f>K1541*12*I1497</f>
        <v>7956.1080000000011</v>
      </c>
    </row>
    <row r="1542" spans="1:13">
      <c r="A1542" s="320" t="s">
        <v>301</v>
      </c>
      <c r="B1542" s="319"/>
      <c r="C1542" s="319"/>
      <c r="D1542" s="319"/>
      <c r="E1542" s="319"/>
      <c r="F1542" s="319"/>
      <c r="G1542" s="319"/>
      <c r="H1542" s="318"/>
      <c r="I1542" s="317" t="s">
        <v>300</v>
      </c>
      <c r="J1542" s="316"/>
      <c r="K1542" s="636">
        <v>0.53</v>
      </c>
      <c r="L1542" s="637"/>
      <c r="M1542" s="291">
        <f>K1542*12*I1497</f>
        <v>6912.6840000000011</v>
      </c>
    </row>
    <row r="1543" spans="1:13" ht="15.75" thickBot="1">
      <c r="A1543" s="313" t="s">
        <v>299</v>
      </c>
      <c r="B1543" s="312"/>
      <c r="C1543" s="312"/>
      <c r="D1543" s="312"/>
      <c r="E1543" s="312"/>
      <c r="F1543" s="312"/>
      <c r="G1543" s="312"/>
      <c r="H1543" s="311"/>
      <c r="I1543" s="614" t="s">
        <v>298</v>
      </c>
      <c r="J1543" s="615"/>
      <c r="K1543" s="638">
        <v>0.13</v>
      </c>
      <c r="L1543" s="639"/>
      <c r="M1543" s="291">
        <f>K1543*12*I1497</f>
        <v>1695.5640000000003</v>
      </c>
    </row>
    <row r="1544" spans="1:13" ht="15.75" thickBot="1">
      <c r="A1544" s="309" t="s">
        <v>297</v>
      </c>
      <c r="B1544" s="308"/>
      <c r="C1544" s="308"/>
      <c r="D1544" s="308"/>
      <c r="E1544" s="308"/>
      <c r="F1544" s="308"/>
      <c r="G1544" s="308"/>
      <c r="H1544" s="307"/>
      <c r="I1544" s="619" t="s">
        <v>296</v>
      </c>
      <c r="J1544" s="620"/>
      <c r="K1544" s="640">
        <v>18.04</v>
      </c>
      <c r="L1544" s="641"/>
      <c r="M1544" s="303">
        <f>K1544*12*I1497</f>
        <v>235292.11200000002</v>
      </c>
    </row>
    <row r="1545" spans="1:13" ht="15.75" thickBot="1">
      <c r="A1545" s="603" t="s">
        <v>295</v>
      </c>
      <c r="B1545" s="604"/>
      <c r="C1545" s="604"/>
      <c r="D1545" s="604"/>
      <c r="E1545" s="604"/>
      <c r="F1545" s="604"/>
      <c r="G1545" s="604"/>
      <c r="H1545" s="605"/>
      <c r="I1545" s="305"/>
      <c r="J1545" s="304"/>
      <c r="K1545" s="642">
        <v>1.65</v>
      </c>
      <c r="L1545" s="643"/>
      <c r="M1545" s="303">
        <f>K1545*12*I1497</f>
        <v>21520.62</v>
      </c>
    </row>
    <row r="1546" spans="1:13">
      <c r="A1546" s="301" t="s">
        <v>294</v>
      </c>
      <c r="B1546" s="300"/>
      <c r="C1546" s="300"/>
      <c r="D1546" s="300"/>
      <c r="E1546" s="300"/>
      <c r="F1546" s="300"/>
      <c r="G1546" s="300"/>
      <c r="H1546" s="298"/>
      <c r="I1546" s="621" t="s">
        <v>293</v>
      </c>
      <c r="J1546" s="622"/>
      <c r="K1546" s="297"/>
      <c r="L1546" s="412"/>
      <c r="M1546" s="291"/>
    </row>
    <row r="1547" spans="1:13">
      <c r="A1547" s="301" t="s">
        <v>292</v>
      </c>
      <c r="B1547" s="300"/>
      <c r="C1547" s="300"/>
      <c r="D1547" s="300"/>
      <c r="E1547" s="300"/>
      <c r="F1547" s="300"/>
      <c r="G1547" s="300"/>
      <c r="H1547" s="298"/>
      <c r="I1547" s="295"/>
      <c r="J1547" s="294"/>
      <c r="K1547" s="297"/>
      <c r="L1547" s="412"/>
      <c r="M1547" s="291"/>
    </row>
    <row r="1548" spans="1:13" ht="15.75" thickBot="1">
      <c r="A1548" s="301" t="s">
        <v>291</v>
      </c>
      <c r="B1548" s="300"/>
      <c r="C1548" s="300"/>
      <c r="D1548" s="300"/>
      <c r="E1548" s="300"/>
      <c r="F1548" s="300"/>
      <c r="G1548" s="300"/>
      <c r="H1548" s="298"/>
      <c r="I1548" s="310"/>
      <c r="J1548" s="294"/>
      <c r="K1548" s="297"/>
      <c r="L1548" s="412"/>
      <c r="M1548" s="291"/>
    </row>
    <row r="1549" spans="1:13" ht="15.75" thickBot="1">
      <c r="A1549" s="309" t="s">
        <v>290</v>
      </c>
      <c r="B1549" s="308"/>
      <c r="C1549" s="308"/>
      <c r="D1549" s="308"/>
      <c r="E1549" s="308"/>
      <c r="F1549" s="308"/>
      <c r="G1549" s="308"/>
      <c r="H1549" s="307"/>
      <c r="I1549" s="305"/>
      <c r="J1549" s="304"/>
      <c r="K1549" s="642">
        <v>7.0000000000000007E-2</v>
      </c>
      <c r="L1549" s="643"/>
      <c r="M1549" s="303">
        <f>K1549*12*I1497</f>
        <v>912.99600000000021</v>
      </c>
    </row>
    <row r="1550" spans="1:13">
      <c r="A1550" s="301" t="s">
        <v>289</v>
      </c>
      <c r="B1550" s="300"/>
      <c r="C1550" s="300"/>
      <c r="D1550" s="300"/>
      <c r="E1550" s="300"/>
      <c r="F1550" s="300"/>
      <c r="G1550" s="300"/>
      <c r="H1550" s="298"/>
      <c r="I1550" s="621" t="s">
        <v>19</v>
      </c>
      <c r="J1550" s="622"/>
      <c r="K1550" s="411"/>
      <c r="L1550" s="412"/>
      <c r="M1550" s="291"/>
    </row>
    <row r="1551" spans="1:13" ht="15.75" thickBot="1">
      <c r="A1551" s="301" t="s">
        <v>288</v>
      </c>
      <c r="B1551" s="300"/>
      <c r="C1551" s="300"/>
      <c r="D1551" s="300"/>
      <c r="E1551" s="300"/>
      <c r="F1551" s="300"/>
      <c r="G1551" s="300"/>
      <c r="H1551" s="298"/>
      <c r="I1551" s="295"/>
      <c r="J1551" s="294"/>
      <c r="K1551" s="411"/>
      <c r="L1551" s="412"/>
      <c r="M1551" s="291"/>
    </row>
    <row r="1552" spans="1:13" ht="15.75" thickBot="1">
      <c r="A1552" s="603" t="s">
        <v>287</v>
      </c>
      <c r="B1552" s="604"/>
      <c r="C1552" s="604"/>
      <c r="D1552" s="604"/>
      <c r="E1552" s="604"/>
      <c r="F1552" s="604"/>
      <c r="G1552" s="604"/>
      <c r="H1552" s="605"/>
      <c r="I1552" s="305"/>
      <c r="J1552" s="304"/>
      <c r="K1552" s="642">
        <v>6.19</v>
      </c>
      <c r="L1552" s="643"/>
      <c r="M1552" s="303">
        <f>K1552*12*I1497</f>
        <v>80734.932000000015</v>
      </c>
    </row>
    <row r="1553" spans="1:13">
      <c r="A1553" s="301" t="s">
        <v>286</v>
      </c>
      <c r="B1553" s="299"/>
      <c r="C1553" s="299"/>
      <c r="D1553" s="299"/>
      <c r="E1553" s="299"/>
      <c r="F1553" s="300"/>
      <c r="G1553" s="299"/>
      <c r="H1553" s="298"/>
      <c r="I1553" s="598" t="s">
        <v>285</v>
      </c>
      <c r="J1553" s="599"/>
      <c r="K1553" s="297"/>
      <c r="L1553" s="412"/>
      <c r="M1553" s="291"/>
    </row>
    <row r="1554" spans="1:13">
      <c r="A1554" s="301" t="s">
        <v>284</v>
      </c>
      <c r="B1554" s="299"/>
      <c r="C1554" s="299"/>
      <c r="D1554" s="299"/>
      <c r="E1554" s="299"/>
      <c r="F1554" s="300"/>
      <c r="G1554" s="299"/>
      <c r="H1554" s="298"/>
      <c r="I1554" s="598" t="s">
        <v>283</v>
      </c>
      <c r="J1554" s="599"/>
      <c r="K1554" s="297"/>
      <c r="L1554" s="412"/>
      <c r="M1554" s="291"/>
    </row>
    <row r="1555" spans="1:13">
      <c r="A1555" s="301" t="s">
        <v>282</v>
      </c>
      <c r="B1555" s="299"/>
      <c r="C1555" s="299"/>
      <c r="D1555" s="299"/>
      <c r="E1555" s="299"/>
      <c r="F1555" s="300"/>
      <c r="G1555" s="299"/>
      <c r="H1555" s="298"/>
      <c r="I1555" s="598" t="s">
        <v>281</v>
      </c>
      <c r="J1555" s="599"/>
      <c r="K1555" s="297"/>
      <c r="L1555" s="412"/>
      <c r="M1555" s="291"/>
    </row>
    <row r="1556" spans="1:13">
      <c r="A1556" s="301" t="s">
        <v>280</v>
      </c>
      <c r="B1556" s="299"/>
      <c r="C1556" s="299"/>
      <c r="D1556" s="299"/>
      <c r="E1556" s="299"/>
      <c r="F1556" s="300"/>
      <c r="G1556" s="299"/>
      <c r="H1556" s="298"/>
      <c r="I1556" s="598" t="s">
        <v>279</v>
      </c>
      <c r="J1556" s="599"/>
      <c r="K1556" s="297"/>
      <c r="L1556" s="412"/>
      <c r="M1556" s="291"/>
    </row>
    <row r="1557" spans="1:13">
      <c r="A1557" s="301" t="s">
        <v>278</v>
      </c>
      <c r="B1557" s="299"/>
      <c r="C1557" s="299"/>
      <c r="D1557" s="299"/>
      <c r="E1557" s="299"/>
      <c r="F1557" s="300"/>
      <c r="G1557" s="299"/>
      <c r="H1557" s="298"/>
      <c r="I1557" s="598" t="s">
        <v>277</v>
      </c>
      <c r="J1557" s="599"/>
      <c r="K1557" s="297"/>
      <c r="L1557" s="412"/>
      <c r="M1557" s="291"/>
    </row>
    <row r="1558" spans="1:13">
      <c r="A1558" s="301" t="s">
        <v>276</v>
      </c>
      <c r="B1558" s="299"/>
      <c r="C1558" s="299"/>
      <c r="D1558" s="299"/>
      <c r="E1558" s="299"/>
      <c r="F1558" s="300"/>
      <c r="G1558" s="299"/>
      <c r="H1558" s="298"/>
      <c r="I1558" s="295"/>
      <c r="J1558" s="294"/>
      <c r="K1558" s="297"/>
      <c r="L1558" s="302"/>
      <c r="M1558" s="291"/>
    </row>
    <row r="1559" spans="1:13">
      <c r="A1559" s="301" t="s">
        <v>275</v>
      </c>
      <c r="B1559" s="299"/>
      <c r="C1559" s="299"/>
      <c r="D1559" s="299"/>
      <c r="E1559" s="299"/>
      <c r="F1559" s="300"/>
      <c r="G1559" s="299"/>
      <c r="H1559" s="298"/>
      <c r="I1559" s="295"/>
      <c r="J1559" s="294"/>
      <c r="K1559" s="297"/>
      <c r="L1559" s="412"/>
      <c r="M1559" s="291"/>
    </row>
    <row r="1560" spans="1:13">
      <c r="A1560" s="301" t="s">
        <v>274</v>
      </c>
      <c r="B1560" s="299"/>
      <c r="C1560" s="299"/>
      <c r="D1560" s="299"/>
      <c r="E1560" s="299"/>
      <c r="F1560" s="300"/>
      <c r="G1560" s="299"/>
      <c r="H1560" s="298"/>
      <c r="I1560" s="295"/>
      <c r="J1560" s="294"/>
      <c r="K1560" s="297"/>
      <c r="L1560" s="412"/>
      <c r="M1560" s="291"/>
    </row>
    <row r="1561" spans="1:13">
      <c r="A1561" s="301" t="s">
        <v>273</v>
      </c>
      <c r="B1561" s="299"/>
      <c r="C1561" s="299"/>
      <c r="D1561" s="299"/>
      <c r="E1561" s="299"/>
      <c r="F1561" s="300"/>
      <c r="G1561" s="299"/>
      <c r="H1561" s="298"/>
      <c r="I1561" s="295"/>
      <c r="J1561" s="294"/>
      <c r="K1561" s="297"/>
      <c r="L1561" s="412"/>
      <c r="M1561" s="291"/>
    </row>
    <row r="1562" spans="1:13">
      <c r="A1562" s="301" t="s">
        <v>272</v>
      </c>
      <c r="B1562" s="299"/>
      <c r="C1562" s="299"/>
      <c r="D1562" s="299"/>
      <c r="E1562" s="299"/>
      <c r="F1562" s="300"/>
      <c r="G1562" s="299"/>
      <c r="H1562" s="298"/>
      <c r="I1562" s="295"/>
      <c r="J1562" s="294"/>
      <c r="K1562" s="297"/>
      <c r="L1562" s="412"/>
      <c r="M1562" s="291"/>
    </row>
    <row r="1563" spans="1:13" ht="15.75" thickBot="1">
      <c r="A1563" s="616" t="s">
        <v>271</v>
      </c>
      <c r="B1563" s="617"/>
      <c r="C1563" s="617"/>
      <c r="D1563" s="617"/>
      <c r="E1563" s="617"/>
      <c r="F1563" s="617"/>
      <c r="G1563" s="617"/>
      <c r="H1563" s="618"/>
      <c r="I1563" s="295"/>
      <c r="J1563" s="294"/>
      <c r="K1563" s="293"/>
      <c r="L1563" s="292"/>
      <c r="M1563" s="291"/>
    </row>
    <row r="1564" spans="1:13">
      <c r="A1564" s="290" t="s">
        <v>270</v>
      </c>
      <c r="B1564" s="289"/>
      <c r="C1564" s="289"/>
      <c r="D1564" s="289"/>
      <c r="E1564" s="289"/>
      <c r="F1564" s="289"/>
      <c r="G1564" s="289"/>
      <c r="H1564" s="289"/>
      <c r="I1564" s="621" t="s">
        <v>55</v>
      </c>
      <c r="J1564" s="622"/>
      <c r="K1564" s="288"/>
      <c r="L1564" s="287"/>
      <c r="M1564" s="286"/>
    </row>
    <row r="1565" spans="1:13" ht="15.75" thickBot="1">
      <c r="A1565" s="285" t="s">
        <v>269</v>
      </c>
      <c r="B1565" s="284"/>
      <c r="C1565" s="284"/>
      <c r="D1565" s="284"/>
      <c r="E1565" s="284"/>
      <c r="F1565" s="284"/>
      <c r="G1565" s="284"/>
      <c r="H1565" s="284"/>
      <c r="I1565" s="283"/>
      <c r="J1565" s="282"/>
      <c r="K1565" s="281"/>
      <c r="L1565" s="280"/>
      <c r="M1565" s="279"/>
    </row>
    <row r="1566" spans="1:13" ht="15.75" thickBot="1">
      <c r="A1566" s="603" t="s">
        <v>355</v>
      </c>
      <c r="B1566" s="604"/>
      <c r="C1566" s="604"/>
      <c r="D1566" s="604"/>
      <c r="E1566" s="604"/>
      <c r="F1566" s="604"/>
      <c r="G1566" s="604"/>
      <c r="H1566" s="657"/>
      <c r="I1566" s="658" t="s">
        <v>32</v>
      </c>
      <c r="J1566" s="659"/>
      <c r="K1566" s="660">
        <v>1.52</v>
      </c>
      <c r="L1566" s="661"/>
      <c r="M1566" s="276">
        <f>K1566*12*I1497</f>
        <v>19825.056000000004</v>
      </c>
    </row>
    <row r="1567" spans="1:13" ht="15.75" thickBot="1">
      <c r="A1567" s="409" t="s">
        <v>354</v>
      </c>
      <c r="B1567" s="410"/>
      <c r="C1567" s="410"/>
      <c r="D1567" s="410"/>
      <c r="E1567" s="410"/>
      <c r="F1567" s="410"/>
      <c r="G1567" s="410"/>
      <c r="H1567" s="410"/>
      <c r="I1567" s="413"/>
      <c r="J1567" s="383"/>
      <c r="K1567" s="662"/>
      <c r="L1567" s="663"/>
      <c r="M1567" s="276"/>
    </row>
    <row r="1568" spans="1:13" ht="15.75" thickBot="1">
      <c r="A1568" s="652" t="s">
        <v>268</v>
      </c>
      <c r="B1568" s="653"/>
      <c r="C1568" s="653"/>
      <c r="D1568" s="653"/>
      <c r="E1568" s="653"/>
      <c r="F1568" s="653"/>
      <c r="G1568" s="653"/>
      <c r="H1568" s="653"/>
      <c r="I1568" s="278"/>
      <c r="J1568" s="277"/>
      <c r="K1568" s="610">
        <f>K1498+K1508+K1523+K1552+K1566+K1567</f>
        <v>49.050000000000004</v>
      </c>
      <c r="L1568" s="611"/>
      <c r="M1568" s="276">
        <f>M1498+M1508+M1523+M1552+M1566+M1567</f>
        <v>639749.34</v>
      </c>
    </row>
    <row r="1570" spans="1:13" ht="15.75">
      <c r="A1570" s="601" t="s">
        <v>0</v>
      </c>
      <c r="B1570" s="601"/>
      <c r="C1570" s="601"/>
      <c r="D1570" s="601"/>
      <c r="E1570" s="601"/>
      <c r="F1570" s="601"/>
      <c r="G1570" s="601"/>
      <c r="H1570" s="601"/>
      <c r="I1570" s="601"/>
      <c r="J1570" s="601"/>
      <c r="K1570" s="601"/>
      <c r="L1570" s="601"/>
      <c r="M1570" s="327"/>
    </row>
    <row r="1571" spans="1:13" ht="15.75">
      <c r="A1571" s="600" t="s">
        <v>353</v>
      </c>
      <c r="B1571" s="600"/>
      <c r="C1571" s="600"/>
      <c r="D1571" s="600"/>
      <c r="E1571" s="600"/>
      <c r="F1571" s="600"/>
      <c r="G1571" s="600"/>
      <c r="H1571" s="600"/>
      <c r="I1571" s="600"/>
      <c r="J1571" s="600"/>
      <c r="K1571" s="600"/>
      <c r="L1571" s="600"/>
      <c r="M1571" s="327"/>
    </row>
    <row r="1572" spans="1:13" ht="15.75">
      <c r="A1572" s="370"/>
      <c r="B1572" s="370"/>
      <c r="C1572" s="370"/>
      <c r="D1572" s="370"/>
      <c r="E1572" s="370"/>
      <c r="F1572" s="370" t="s">
        <v>399</v>
      </c>
      <c r="G1572" s="370"/>
      <c r="H1572" s="370"/>
      <c r="I1572" s="370"/>
      <c r="J1572" s="370"/>
      <c r="K1572" s="370"/>
      <c r="L1572" s="370"/>
      <c r="M1572" s="327"/>
    </row>
    <row r="1573" spans="1:13">
      <c r="A1573" s="329"/>
      <c r="B1573" s="328"/>
      <c r="C1573" s="602" t="s">
        <v>351</v>
      </c>
      <c r="D1573" s="602"/>
      <c r="E1573" s="602"/>
      <c r="F1573" s="328"/>
      <c r="G1573" s="328"/>
      <c r="H1573" s="368"/>
      <c r="I1573" s="590" t="s">
        <v>3</v>
      </c>
      <c r="J1573" s="591"/>
      <c r="K1573" s="592" t="s">
        <v>4</v>
      </c>
      <c r="L1573" s="593"/>
      <c r="M1573" s="382"/>
    </row>
    <row r="1574" spans="1:13">
      <c r="A1574" s="381"/>
      <c r="B1574" s="355"/>
      <c r="C1574" s="355"/>
      <c r="D1574" s="355"/>
      <c r="E1574" s="355"/>
      <c r="F1574" s="355"/>
      <c r="G1574" s="355"/>
      <c r="H1574" s="356"/>
      <c r="I1574" s="295"/>
      <c r="J1574" s="294"/>
      <c r="K1574" s="594" t="s">
        <v>5</v>
      </c>
      <c r="L1574" s="595"/>
      <c r="M1574" s="380" t="s">
        <v>6</v>
      </c>
    </row>
    <row r="1575" spans="1:13">
      <c r="A1575" s="381"/>
      <c r="B1575" s="355"/>
      <c r="C1575" s="355"/>
      <c r="D1575" s="355"/>
      <c r="E1575" s="355"/>
      <c r="F1575" s="355"/>
      <c r="G1575" s="355"/>
      <c r="H1575" s="356"/>
      <c r="I1575" s="598" t="s">
        <v>7</v>
      </c>
      <c r="J1575" s="599"/>
      <c r="K1575" s="623" t="s">
        <v>8</v>
      </c>
      <c r="L1575" s="624"/>
      <c r="M1575" s="380" t="s">
        <v>9</v>
      </c>
    </row>
    <row r="1576" spans="1:13" ht="16.5" thickBot="1">
      <c r="A1576" s="379"/>
      <c r="B1576" s="351"/>
      <c r="C1576" s="351"/>
      <c r="D1576" s="351"/>
      <c r="E1576" s="351"/>
      <c r="F1576" s="351"/>
      <c r="G1576" s="351"/>
      <c r="H1576" s="350"/>
      <c r="I1576" s="631">
        <v>159.1</v>
      </c>
      <c r="J1576" s="632"/>
      <c r="K1576" s="633"/>
      <c r="L1576" s="634"/>
      <c r="M1576" s="378"/>
    </row>
    <row r="1577" spans="1:13">
      <c r="A1577" s="367" t="s">
        <v>350</v>
      </c>
      <c r="B1577" s="344"/>
      <c r="C1577" s="344"/>
      <c r="D1577" s="344"/>
      <c r="E1577" s="344"/>
      <c r="F1577" s="344"/>
      <c r="G1577" s="344"/>
      <c r="H1577" s="377"/>
      <c r="I1577" s="341"/>
      <c r="J1577" s="340"/>
      <c r="K1577" s="635">
        <f>K1580+K1583</f>
        <v>6.4499999999999993</v>
      </c>
      <c r="L1577" s="628"/>
      <c r="M1577" s="286">
        <f>K1577*12*I1576</f>
        <v>12314.339999999998</v>
      </c>
    </row>
    <row r="1578" spans="1:13">
      <c r="A1578" s="376" t="s">
        <v>349</v>
      </c>
      <c r="B1578" s="375"/>
      <c r="C1578" s="375"/>
      <c r="D1578" s="375"/>
      <c r="E1578" s="375"/>
      <c r="F1578" s="375"/>
      <c r="G1578" s="375"/>
      <c r="H1578" s="374"/>
      <c r="I1578" s="295"/>
      <c r="J1578" s="294"/>
      <c r="K1578" s="293"/>
      <c r="L1578" s="292"/>
      <c r="M1578" s="373"/>
    </row>
    <row r="1579" spans="1:13" ht="15.75" thickBot="1">
      <c r="A1579" s="363" t="s">
        <v>348</v>
      </c>
      <c r="B1579" s="372"/>
      <c r="C1579" s="372"/>
      <c r="D1579" s="372"/>
      <c r="E1579" s="372"/>
      <c r="F1579" s="372"/>
      <c r="G1579" s="372"/>
      <c r="H1579" s="371"/>
      <c r="I1579" s="336"/>
      <c r="J1579" s="282"/>
      <c r="K1579" s="281"/>
      <c r="L1579" s="280"/>
      <c r="M1579" s="279"/>
    </row>
    <row r="1580" spans="1:13">
      <c r="A1580" s="323" t="s">
        <v>347</v>
      </c>
      <c r="B1580" s="331"/>
      <c r="C1580" s="331"/>
      <c r="D1580" s="331"/>
      <c r="E1580" s="331"/>
      <c r="F1580" s="331"/>
      <c r="G1580" s="331"/>
      <c r="H1580" s="357"/>
      <c r="I1580" s="596" t="s">
        <v>19</v>
      </c>
      <c r="J1580" s="597"/>
      <c r="K1580" s="629">
        <v>3.86</v>
      </c>
      <c r="L1580" s="630"/>
      <c r="M1580" s="291">
        <f>K1580*12*I1576</f>
        <v>7369.5119999999997</v>
      </c>
    </row>
    <row r="1581" spans="1:13">
      <c r="A1581" s="301" t="s">
        <v>338</v>
      </c>
      <c r="B1581" s="355"/>
      <c r="C1581" s="355"/>
      <c r="D1581" s="355"/>
      <c r="E1581" s="355"/>
      <c r="F1581" s="355"/>
      <c r="G1581" s="355"/>
      <c r="H1581" s="356"/>
      <c r="I1581" s="598" t="s">
        <v>328</v>
      </c>
      <c r="J1581" s="599"/>
      <c r="K1581" s="327"/>
      <c r="L1581" s="292"/>
      <c r="M1581" s="291"/>
    </row>
    <row r="1582" spans="1:13">
      <c r="A1582" s="323" t="s">
        <v>337</v>
      </c>
      <c r="B1582" s="331"/>
      <c r="C1582" s="331"/>
      <c r="D1582" s="331"/>
      <c r="E1582" s="331"/>
      <c r="F1582" s="331"/>
      <c r="G1582" s="331"/>
      <c r="H1582" s="357"/>
      <c r="I1582" s="596"/>
      <c r="J1582" s="597"/>
      <c r="K1582" s="327"/>
      <c r="L1582" s="292"/>
      <c r="M1582" s="291"/>
    </row>
    <row r="1583" spans="1:13">
      <c r="A1583" s="323" t="s">
        <v>346</v>
      </c>
      <c r="B1583" s="331"/>
      <c r="C1583" s="331"/>
      <c r="D1583" s="331"/>
      <c r="E1583" s="331"/>
      <c r="F1583" s="331"/>
      <c r="G1583" s="331"/>
      <c r="H1583" s="357"/>
      <c r="I1583" s="608" t="s">
        <v>35</v>
      </c>
      <c r="J1583" s="609"/>
      <c r="K1583" s="625">
        <v>2.59</v>
      </c>
      <c r="L1583" s="626"/>
      <c r="M1583" s="291">
        <f>K1583*12*I1576</f>
        <v>4944.8279999999995</v>
      </c>
    </row>
    <row r="1584" spans="1:13" ht="15.75">
      <c r="A1584" s="320" t="s">
        <v>345</v>
      </c>
      <c r="B1584" s="354"/>
      <c r="C1584" s="354"/>
      <c r="D1584" s="354"/>
      <c r="E1584" s="354"/>
      <c r="F1584" s="354"/>
      <c r="G1584" s="354"/>
      <c r="H1584" s="353"/>
      <c r="I1584" s="598" t="s">
        <v>328</v>
      </c>
      <c r="J1584" s="599"/>
      <c r="K1584" s="370"/>
      <c r="L1584" s="369"/>
      <c r="M1584" s="291"/>
    </row>
    <row r="1585" spans="1:13">
      <c r="A1585" s="313" t="s">
        <v>344</v>
      </c>
      <c r="B1585" s="328"/>
      <c r="C1585" s="328"/>
      <c r="D1585" s="328"/>
      <c r="E1585" s="328"/>
      <c r="F1585" s="328"/>
      <c r="G1585" s="328"/>
      <c r="H1585" s="368"/>
      <c r="I1585" s="598"/>
      <c r="J1585" s="599"/>
      <c r="K1585" s="352"/>
      <c r="L1585" s="292"/>
      <c r="M1585" s="291"/>
    </row>
    <row r="1586" spans="1:13" ht="15.75" thickBot="1">
      <c r="A1586" s="323" t="s">
        <v>343</v>
      </c>
      <c r="B1586" s="322"/>
      <c r="C1586" s="322"/>
      <c r="D1586" s="322"/>
      <c r="E1586" s="322"/>
      <c r="F1586" s="322"/>
      <c r="G1586" s="322"/>
      <c r="H1586" s="321"/>
      <c r="I1586" s="334"/>
      <c r="J1586" s="333"/>
      <c r="K1586" s="636"/>
      <c r="L1586" s="637"/>
      <c r="M1586" s="291"/>
    </row>
    <row r="1587" spans="1:13">
      <c r="A1587" s="367" t="s">
        <v>342</v>
      </c>
      <c r="B1587" s="366"/>
      <c r="C1587" s="366"/>
      <c r="D1587" s="366"/>
      <c r="E1587" s="366"/>
      <c r="F1587" s="366"/>
      <c r="G1587" s="366"/>
      <c r="H1587" s="365"/>
      <c r="I1587" s="341"/>
      <c r="J1587" s="364"/>
      <c r="K1587" s="627">
        <f>K1589+K1594+K1597</f>
        <v>5.28</v>
      </c>
      <c r="L1587" s="628"/>
      <c r="M1587" s="286">
        <f>K1587*12*I1576</f>
        <v>10080.575999999999</v>
      </c>
    </row>
    <row r="1588" spans="1:13" ht="15.75" thickBot="1">
      <c r="A1588" s="363" t="s">
        <v>341</v>
      </c>
      <c r="B1588" s="362"/>
      <c r="C1588" s="362"/>
      <c r="D1588" s="362"/>
      <c r="E1588" s="362"/>
      <c r="F1588" s="362"/>
      <c r="G1588" s="362"/>
      <c r="H1588" s="361"/>
      <c r="I1588" s="336"/>
      <c r="J1588" s="360"/>
      <c r="K1588" s="281"/>
      <c r="L1588" s="280"/>
      <c r="M1588" s="279"/>
    </row>
    <row r="1589" spans="1:13">
      <c r="A1589" s="301" t="s">
        <v>340</v>
      </c>
      <c r="B1589" s="300"/>
      <c r="C1589" s="300"/>
      <c r="D1589" s="300"/>
      <c r="E1589" s="300"/>
      <c r="F1589" s="300"/>
      <c r="G1589" s="300"/>
      <c r="H1589" s="298"/>
      <c r="I1589" s="598" t="s">
        <v>19</v>
      </c>
      <c r="J1589" s="599"/>
      <c r="K1589" s="629">
        <v>2.64</v>
      </c>
      <c r="L1589" s="630"/>
      <c r="M1589" s="291">
        <f>K1589*12*I1576</f>
        <v>5040.2879999999996</v>
      </c>
    </row>
    <row r="1590" spans="1:13">
      <c r="A1590" s="323" t="s">
        <v>339</v>
      </c>
      <c r="B1590" s="322"/>
      <c r="C1590" s="322"/>
      <c r="D1590" s="322"/>
      <c r="E1590" s="322"/>
      <c r="F1590" s="322"/>
      <c r="G1590" s="322"/>
      <c r="H1590" s="321"/>
      <c r="I1590" s="407"/>
      <c r="J1590" s="408"/>
      <c r="K1590" s="327"/>
      <c r="L1590" s="292"/>
      <c r="M1590" s="291"/>
    </row>
    <row r="1591" spans="1:13">
      <c r="A1591" s="301" t="s">
        <v>338</v>
      </c>
      <c r="B1591" s="355"/>
      <c r="C1591" s="355"/>
      <c r="D1591" s="355"/>
      <c r="E1591" s="355"/>
      <c r="F1591" s="355"/>
      <c r="G1591" s="355"/>
      <c r="H1591" s="356"/>
      <c r="I1591" s="598" t="s">
        <v>328</v>
      </c>
      <c r="J1591" s="599"/>
      <c r="K1591" s="327"/>
      <c r="L1591" s="292"/>
      <c r="M1591" s="291"/>
    </row>
    <row r="1592" spans="1:13">
      <c r="A1592" s="323" t="s">
        <v>337</v>
      </c>
      <c r="B1592" s="331"/>
      <c r="C1592" s="331"/>
      <c r="D1592" s="331"/>
      <c r="E1592" s="331"/>
      <c r="F1592" s="331"/>
      <c r="G1592" s="331"/>
      <c r="H1592" s="357"/>
      <c r="I1592" s="596"/>
      <c r="J1592" s="597"/>
      <c r="K1592" s="327"/>
      <c r="L1592" s="292"/>
      <c r="M1592" s="291"/>
    </row>
    <row r="1593" spans="1:13">
      <c r="A1593" s="320" t="s">
        <v>336</v>
      </c>
      <c r="B1593" s="354"/>
      <c r="C1593" s="353"/>
      <c r="D1593" s="355"/>
      <c r="E1593" s="355"/>
      <c r="F1593" s="355"/>
      <c r="G1593" s="355"/>
      <c r="H1593" s="356"/>
      <c r="I1593" s="598" t="s">
        <v>328</v>
      </c>
      <c r="J1593" s="599"/>
      <c r="K1593" s="327"/>
      <c r="L1593" s="292"/>
      <c r="M1593" s="291"/>
    </row>
    <row r="1594" spans="1:13">
      <c r="A1594" s="301" t="s">
        <v>335</v>
      </c>
      <c r="B1594" s="355"/>
      <c r="C1594" s="355"/>
      <c r="D1594" s="354"/>
      <c r="E1594" s="354"/>
      <c r="F1594" s="354"/>
      <c r="G1594" s="354"/>
      <c r="H1594" s="353"/>
      <c r="I1594" s="608" t="s">
        <v>35</v>
      </c>
      <c r="J1594" s="609"/>
      <c r="K1594" s="625">
        <v>1.17</v>
      </c>
      <c r="L1594" s="626"/>
      <c r="M1594" s="291">
        <f>K1594*12*I1576</f>
        <v>2233.7639999999997</v>
      </c>
    </row>
    <row r="1595" spans="1:13">
      <c r="A1595" s="313" t="s">
        <v>334</v>
      </c>
      <c r="B1595" s="312"/>
      <c r="C1595" s="312"/>
      <c r="D1595" s="312"/>
      <c r="E1595" s="312"/>
      <c r="F1595" s="312"/>
      <c r="G1595" s="312"/>
      <c r="H1595" s="311"/>
      <c r="I1595" s="590" t="s">
        <v>333</v>
      </c>
      <c r="J1595" s="591"/>
      <c r="K1595" s="327"/>
      <c r="L1595" s="292"/>
      <c r="M1595" s="291"/>
    </row>
    <row r="1596" spans="1:13">
      <c r="A1596" s="323"/>
      <c r="B1596" s="322"/>
      <c r="C1596" s="322"/>
      <c r="D1596" s="322"/>
      <c r="E1596" s="322"/>
      <c r="F1596" s="322"/>
      <c r="G1596" s="322"/>
      <c r="H1596" s="321"/>
      <c r="I1596" s="334" t="s">
        <v>332</v>
      </c>
      <c r="J1596" s="333"/>
      <c r="K1596" s="352"/>
      <c r="L1596" s="292"/>
      <c r="M1596" s="291"/>
    </row>
    <row r="1597" spans="1:13">
      <c r="A1597" s="313" t="s">
        <v>331</v>
      </c>
      <c r="B1597" s="312"/>
      <c r="C1597" s="312"/>
      <c r="D1597" s="312"/>
      <c r="E1597" s="312"/>
      <c r="F1597" s="312"/>
      <c r="G1597" s="312"/>
      <c r="H1597" s="311"/>
      <c r="I1597" s="590" t="s">
        <v>35</v>
      </c>
      <c r="J1597" s="591"/>
      <c r="K1597" s="625">
        <v>1.47</v>
      </c>
      <c r="L1597" s="626"/>
      <c r="M1597" s="291">
        <f>K1597*12*I1576</f>
        <v>2806.5239999999999</v>
      </c>
    </row>
    <row r="1598" spans="1:13">
      <c r="A1598" s="323" t="s">
        <v>330</v>
      </c>
      <c r="B1598" s="322"/>
      <c r="C1598" s="322"/>
      <c r="D1598" s="322"/>
      <c r="E1598" s="322"/>
      <c r="F1598" s="322"/>
      <c r="G1598" s="322"/>
      <c r="H1598" s="321"/>
      <c r="I1598" s="334"/>
      <c r="J1598" s="333"/>
      <c r="K1598" s="327"/>
      <c r="L1598" s="292"/>
      <c r="M1598" s="291"/>
    </row>
    <row r="1599" spans="1:13">
      <c r="A1599" s="313" t="s">
        <v>329</v>
      </c>
      <c r="B1599" s="312"/>
      <c r="C1599" s="312"/>
      <c r="D1599" s="312"/>
      <c r="E1599" s="312"/>
      <c r="F1599" s="312"/>
      <c r="G1599" s="312"/>
      <c r="H1599" s="311"/>
      <c r="I1599" s="598" t="s">
        <v>328</v>
      </c>
      <c r="J1599" s="599"/>
      <c r="K1599" s="327"/>
      <c r="L1599" s="292"/>
      <c r="M1599" s="291"/>
    </row>
    <row r="1600" spans="1:13">
      <c r="A1600" s="313" t="s">
        <v>327</v>
      </c>
      <c r="B1600" s="312"/>
      <c r="C1600" s="312"/>
      <c r="D1600" s="312"/>
      <c r="E1600" s="312"/>
      <c r="F1600" s="312"/>
      <c r="G1600" s="312"/>
      <c r="H1600" s="311"/>
      <c r="I1600" s="590" t="s">
        <v>326</v>
      </c>
      <c r="J1600" s="591"/>
      <c r="K1600" s="351"/>
      <c r="L1600" s="350"/>
      <c r="M1600" s="349"/>
    </row>
    <row r="1601" spans="1:13" ht="15.75" thickBot="1">
      <c r="A1601" s="323"/>
      <c r="B1601" s="322"/>
      <c r="C1601" s="322"/>
      <c r="D1601" s="322"/>
      <c r="E1601" s="322"/>
      <c r="F1601" s="322"/>
      <c r="G1601" s="322"/>
      <c r="H1601" s="321"/>
      <c r="I1601" s="606" t="s">
        <v>325</v>
      </c>
      <c r="J1601" s="607"/>
      <c r="K1601" s="348"/>
      <c r="L1601" s="347"/>
      <c r="M1601" s="346"/>
    </row>
    <row r="1602" spans="1:13">
      <c r="A1602" s="345" t="s">
        <v>324</v>
      </c>
      <c r="B1602" s="344"/>
      <c r="C1602" s="344"/>
      <c r="D1602" s="344"/>
      <c r="E1602" s="344"/>
      <c r="F1602" s="344"/>
      <c r="G1602" s="343"/>
      <c r="H1602" s="342"/>
      <c r="I1602" s="341"/>
      <c r="J1602" s="340"/>
      <c r="K1602" s="648">
        <f>K1604+K1611+K1619+K1623+K1624+K1628</f>
        <v>34.81</v>
      </c>
      <c r="L1602" s="628"/>
      <c r="M1602" s="286">
        <f>M1604+M1611+M1619+M1623+M1624+M1628</f>
        <v>66459.251999999993</v>
      </c>
    </row>
    <row r="1603" spans="1:13" ht="15.75" thickBot="1">
      <c r="A1603" s="339"/>
      <c r="B1603" s="338"/>
      <c r="C1603" s="338"/>
      <c r="D1603" s="338"/>
      <c r="E1603" s="338"/>
      <c r="F1603" s="338"/>
      <c r="G1603" s="338"/>
      <c r="H1603" s="337"/>
      <c r="I1603" s="336"/>
      <c r="J1603" s="282"/>
      <c r="K1603" s="281"/>
      <c r="L1603" s="280"/>
      <c r="M1603" s="279"/>
    </row>
    <row r="1604" spans="1:13" ht="15.75" thickBot="1">
      <c r="A1604" s="603" t="s">
        <v>323</v>
      </c>
      <c r="B1604" s="604"/>
      <c r="C1604" s="604"/>
      <c r="D1604" s="604"/>
      <c r="E1604" s="604"/>
      <c r="F1604" s="604"/>
      <c r="G1604" s="604"/>
      <c r="H1604" s="605"/>
      <c r="I1604" s="305"/>
      <c r="J1604" s="304"/>
      <c r="K1604" s="646">
        <f>K1605+K1606+K1607+K1609+K1610</f>
        <v>4.5599999999999996</v>
      </c>
      <c r="L1604" s="647"/>
      <c r="M1604" s="303">
        <f>K1604*12*I1576</f>
        <v>8705.9519999999993</v>
      </c>
    </row>
    <row r="1605" spans="1:13">
      <c r="A1605" s="323" t="s">
        <v>322</v>
      </c>
      <c r="B1605" s="322"/>
      <c r="C1605" s="322"/>
      <c r="D1605" s="322"/>
      <c r="E1605" s="322"/>
      <c r="F1605" s="322"/>
      <c r="G1605" s="322"/>
      <c r="H1605" s="321"/>
      <c r="I1605" s="596" t="s">
        <v>321</v>
      </c>
      <c r="J1605" s="597"/>
      <c r="K1605" s="629">
        <v>1.23</v>
      </c>
      <c r="L1605" s="630"/>
      <c r="M1605" s="291">
        <f>K1605*12*I1576</f>
        <v>2348.3159999999998</v>
      </c>
    </row>
    <row r="1606" spans="1:13">
      <c r="A1606" s="320" t="s">
        <v>320</v>
      </c>
      <c r="B1606" s="319"/>
      <c r="C1606" s="319"/>
      <c r="D1606" s="319"/>
      <c r="E1606" s="319"/>
      <c r="F1606" s="319"/>
      <c r="G1606" s="319"/>
      <c r="H1606" s="318"/>
      <c r="I1606" s="608" t="s">
        <v>57</v>
      </c>
      <c r="J1606" s="609"/>
      <c r="K1606" s="625">
        <v>2.9</v>
      </c>
      <c r="L1606" s="626"/>
      <c r="M1606" s="291">
        <f>K1606*12*I1576</f>
        <v>5536.6799999999994</v>
      </c>
    </row>
    <row r="1607" spans="1:13">
      <c r="A1607" s="313" t="s">
        <v>319</v>
      </c>
      <c r="B1607" s="312"/>
      <c r="C1607" s="312"/>
      <c r="D1607" s="312"/>
      <c r="E1607" s="312"/>
      <c r="F1607" s="312"/>
      <c r="G1607" s="312"/>
      <c r="H1607" s="311"/>
      <c r="I1607" s="590" t="s">
        <v>35</v>
      </c>
      <c r="J1607" s="591"/>
      <c r="K1607" s="625">
        <v>0.33</v>
      </c>
      <c r="L1607" s="626"/>
      <c r="M1607" s="291">
        <f>K1607*12*I1576</f>
        <v>630.03599999999994</v>
      </c>
    </row>
    <row r="1608" spans="1:13">
      <c r="A1608" s="335" t="s">
        <v>318</v>
      </c>
      <c r="B1608" s="331"/>
      <c r="C1608" s="331"/>
      <c r="D1608" s="331"/>
      <c r="E1608" s="322"/>
      <c r="F1608" s="322"/>
      <c r="G1608" s="322"/>
      <c r="H1608" s="321"/>
      <c r="I1608" s="334"/>
      <c r="J1608" s="333"/>
      <c r="K1608" s="293"/>
      <c r="L1608" s="292"/>
      <c r="M1608" s="291"/>
    </row>
    <row r="1609" spans="1:13">
      <c r="A1609" s="320" t="s">
        <v>317</v>
      </c>
      <c r="B1609" s="319"/>
      <c r="C1609" s="319"/>
      <c r="D1609" s="319"/>
      <c r="E1609" s="319"/>
      <c r="F1609" s="319"/>
      <c r="G1609" s="319"/>
      <c r="H1609" s="318"/>
      <c r="I1609" s="608" t="s">
        <v>19</v>
      </c>
      <c r="J1609" s="609"/>
      <c r="K1609" s="625">
        <v>0.1</v>
      </c>
      <c r="L1609" s="626"/>
      <c r="M1609" s="291">
        <f>K1609*12*I1576</f>
        <v>190.92000000000002</v>
      </c>
    </row>
    <row r="1610" spans="1:13" ht="15.75" thickBot="1">
      <c r="A1610" s="313" t="s">
        <v>316</v>
      </c>
      <c r="B1610" s="312"/>
      <c r="C1610" s="312"/>
      <c r="D1610" s="312"/>
      <c r="E1610" s="312"/>
      <c r="F1610" s="312"/>
      <c r="G1610" s="312"/>
      <c r="H1610" s="311"/>
      <c r="I1610" s="614" t="s">
        <v>19</v>
      </c>
      <c r="J1610" s="615"/>
      <c r="K1610" s="650"/>
      <c r="L1610" s="651"/>
      <c r="M1610" s="291"/>
    </row>
    <row r="1611" spans="1:13" ht="15.75" thickBot="1">
      <c r="A1611" s="654" t="s">
        <v>315</v>
      </c>
      <c r="B1611" s="655"/>
      <c r="C1611" s="655"/>
      <c r="D1611" s="655"/>
      <c r="E1611" s="655"/>
      <c r="F1611" s="655"/>
      <c r="G1611" s="655"/>
      <c r="H1611" s="656"/>
      <c r="I1611" s="305"/>
      <c r="J1611" s="304"/>
      <c r="K1611" s="642">
        <f>K1612+K1613+K1615+K1616+K1617+K1618</f>
        <v>1.94</v>
      </c>
      <c r="L1611" s="647"/>
      <c r="M1611" s="303">
        <f>K1611*12*I1576</f>
        <v>3703.848</v>
      </c>
    </row>
    <row r="1612" spans="1:13">
      <c r="A1612" s="332" t="s">
        <v>314</v>
      </c>
      <c r="B1612" s="331"/>
      <c r="C1612" s="331"/>
      <c r="D1612" s="331"/>
      <c r="E1612" s="331"/>
      <c r="F1612" s="322"/>
      <c r="G1612" s="322"/>
      <c r="H1612" s="321"/>
      <c r="I1612" s="330"/>
      <c r="J1612" s="294"/>
      <c r="K1612" s="629">
        <v>0.11</v>
      </c>
      <c r="L1612" s="630"/>
      <c r="M1612" s="291">
        <f>K1612*12*I1576</f>
        <v>210.012</v>
      </c>
    </row>
    <row r="1613" spans="1:13">
      <c r="A1613" s="329" t="s">
        <v>313</v>
      </c>
      <c r="B1613" s="328"/>
      <c r="C1613" s="328"/>
      <c r="D1613" s="328"/>
      <c r="E1613" s="328"/>
      <c r="F1613" s="312"/>
      <c r="G1613" s="312"/>
      <c r="H1613" s="311"/>
      <c r="I1613" s="598" t="s">
        <v>312</v>
      </c>
      <c r="J1613" s="599"/>
      <c r="K1613" s="625">
        <v>0.93</v>
      </c>
      <c r="L1613" s="626"/>
      <c r="M1613" s="291">
        <f>K1613*12*I1576</f>
        <v>1775.556</v>
      </c>
    </row>
    <row r="1614" spans="1:13">
      <c r="A1614" s="323" t="s">
        <v>311</v>
      </c>
      <c r="B1614" s="322"/>
      <c r="C1614" s="322"/>
      <c r="D1614" s="322"/>
      <c r="E1614" s="322"/>
      <c r="F1614" s="322"/>
      <c r="G1614" s="322"/>
      <c r="H1614" s="321"/>
      <c r="I1614" s="596" t="s">
        <v>310</v>
      </c>
      <c r="J1614" s="597"/>
      <c r="K1614" s="327"/>
      <c r="L1614" s="292"/>
      <c r="M1614" s="291"/>
    </row>
    <row r="1615" spans="1:13">
      <c r="A1615" s="320" t="s">
        <v>309</v>
      </c>
      <c r="B1615" s="319"/>
      <c r="C1615" s="319"/>
      <c r="D1615" s="319"/>
      <c r="E1615" s="319"/>
      <c r="F1615" s="319"/>
      <c r="G1615" s="319"/>
      <c r="H1615" s="318"/>
      <c r="I1615" s="608" t="s">
        <v>308</v>
      </c>
      <c r="J1615" s="609"/>
      <c r="K1615" s="625">
        <v>0.56999999999999995</v>
      </c>
      <c r="L1615" s="626"/>
      <c r="M1615" s="291">
        <f>K1615*12*I1576</f>
        <v>1088.2439999999999</v>
      </c>
    </row>
    <row r="1616" spans="1:13">
      <c r="A1616" s="320" t="s">
        <v>307</v>
      </c>
      <c r="B1616" s="319"/>
      <c r="C1616" s="319"/>
      <c r="D1616" s="319"/>
      <c r="E1616" s="319"/>
      <c r="F1616" s="319"/>
      <c r="G1616" s="319"/>
      <c r="H1616" s="318"/>
      <c r="I1616" s="608" t="s">
        <v>306</v>
      </c>
      <c r="J1616" s="609"/>
      <c r="K1616" s="625">
        <v>0.14000000000000001</v>
      </c>
      <c r="L1616" s="626"/>
      <c r="M1616" s="291">
        <f>K1616*12*I1576</f>
        <v>267.28800000000001</v>
      </c>
    </row>
    <row r="1617" spans="1:13">
      <c r="A1617" s="313" t="s">
        <v>299</v>
      </c>
      <c r="B1617" s="312"/>
      <c r="C1617" s="312"/>
      <c r="D1617" s="312"/>
      <c r="E1617" s="312"/>
      <c r="F1617" s="312"/>
      <c r="G1617" s="312"/>
      <c r="H1617" s="311"/>
      <c r="I1617" s="608" t="s">
        <v>298</v>
      </c>
      <c r="J1617" s="609"/>
      <c r="K1617" s="636">
        <v>7.0000000000000007E-2</v>
      </c>
      <c r="L1617" s="637"/>
      <c r="M1617" s="291">
        <f>K1617*12*I1576</f>
        <v>133.64400000000001</v>
      </c>
    </row>
    <row r="1618" spans="1:13" ht="15.75" thickBot="1">
      <c r="A1618" s="313" t="s">
        <v>305</v>
      </c>
      <c r="B1618" s="312"/>
      <c r="C1618" s="312"/>
      <c r="D1618" s="312"/>
      <c r="E1618" s="312"/>
      <c r="F1618" s="312"/>
      <c r="G1618" s="312"/>
      <c r="H1618" s="311"/>
      <c r="I1618" s="614" t="s">
        <v>88</v>
      </c>
      <c r="J1618" s="615"/>
      <c r="K1618" s="638">
        <v>0.12</v>
      </c>
      <c r="L1618" s="639"/>
      <c r="M1618" s="326">
        <f>K1618*12*I1576</f>
        <v>229.10399999999998</v>
      </c>
    </row>
    <row r="1619" spans="1:13" ht="15.75" thickBot="1">
      <c r="A1619" s="654" t="s">
        <v>304</v>
      </c>
      <c r="B1619" s="655"/>
      <c r="C1619" s="655"/>
      <c r="D1619" s="655"/>
      <c r="E1619" s="655"/>
      <c r="F1619" s="655"/>
      <c r="G1619" s="655"/>
      <c r="H1619" s="656"/>
      <c r="I1619" s="325"/>
      <c r="J1619" s="324"/>
      <c r="K1619" s="649">
        <f>K1620+K1621+K1622</f>
        <v>1.27</v>
      </c>
      <c r="L1619" s="643"/>
      <c r="M1619" s="303">
        <f>K1619*12*I1576</f>
        <v>2424.6839999999997</v>
      </c>
    </row>
    <row r="1620" spans="1:13">
      <c r="A1620" s="323" t="s">
        <v>303</v>
      </c>
      <c r="B1620" s="322"/>
      <c r="C1620" s="322"/>
      <c r="D1620" s="322"/>
      <c r="E1620" s="322"/>
      <c r="F1620" s="322"/>
      <c r="G1620" s="322"/>
      <c r="H1620" s="321"/>
      <c r="I1620" s="612" t="s">
        <v>302</v>
      </c>
      <c r="J1620" s="613"/>
      <c r="K1620" s="644">
        <v>0.61</v>
      </c>
      <c r="L1620" s="645"/>
      <c r="M1620" s="291">
        <f>K1620*12*I1576</f>
        <v>1164.6120000000001</v>
      </c>
    </row>
    <row r="1621" spans="1:13">
      <c r="A1621" s="320" t="s">
        <v>301</v>
      </c>
      <c r="B1621" s="319"/>
      <c r="C1621" s="319"/>
      <c r="D1621" s="319"/>
      <c r="E1621" s="319"/>
      <c r="F1621" s="319"/>
      <c r="G1621" s="319"/>
      <c r="H1621" s="318"/>
      <c r="I1621" s="317" t="s">
        <v>300</v>
      </c>
      <c r="J1621" s="316"/>
      <c r="K1621" s="636">
        <v>0.53</v>
      </c>
      <c r="L1621" s="637"/>
      <c r="M1621" s="291">
        <f>K1621*12*I1576</f>
        <v>1011.876</v>
      </c>
    </row>
    <row r="1622" spans="1:13" ht="15.75" thickBot="1">
      <c r="A1622" s="313" t="s">
        <v>299</v>
      </c>
      <c r="B1622" s="312"/>
      <c r="C1622" s="312"/>
      <c r="D1622" s="312"/>
      <c r="E1622" s="312"/>
      <c r="F1622" s="312"/>
      <c r="G1622" s="312"/>
      <c r="H1622" s="311"/>
      <c r="I1622" s="614" t="s">
        <v>298</v>
      </c>
      <c r="J1622" s="615"/>
      <c r="K1622" s="638">
        <v>0.13</v>
      </c>
      <c r="L1622" s="639"/>
      <c r="M1622" s="291">
        <f>K1622*12*I1576</f>
        <v>248.196</v>
      </c>
    </row>
    <row r="1623" spans="1:13" ht="15.75" thickBot="1">
      <c r="A1623" s="309" t="s">
        <v>297</v>
      </c>
      <c r="B1623" s="308"/>
      <c r="C1623" s="308"/>
      <c r="D1623" s="308"/>
      <c r="E1623" s="308"/>
      <c r="F1623" s="308"/>
      <c r="G1623" s="308"/>
      <c r="H1623" s="307"/>
      <c r="I1623" s="619" t="s">
        <v>296</v>
      </c>
      <c r="J1623" s="620"/>
      <c r="K1623" s="640">
        <v>25.32</v>
      </c>
      <c r="L1623" s="641"/>
      <c r="M1623" s="303">
        <f>K1623*12*I1576</f>
        <v>48340.944000000003</v>
      </c>
    </row>
    <row r="1624" spans="1:13" ht="15.75" thickBot="1">
      <c r="A1624" s="603" t="s">
        <v>295</v>
      </c>
      <c r="B1624" s="604"/>
      <c r="C1624" s="604"/>
      <c r="D1624" s="604"/>
      <c r="E1624" s="604"/>
      <c r="F1624" s="604"/>
      <c r="G1624" s="604"/>
      <c r="H1624" s="605"/>
      <c r="I1624" s="305"/>
      <c r="J1624" s="304"/>
      <c r="K1624" s="642">
        <v>1.65</v>
      </c>
      <c r="L1624" s="643"/>
      <c r="M1624" s="303">
        <f>K1624*12*I1576</f>
        <v>3150.1799999999994</v>
      </c>
    </row>
    <row r="1625" spans="1:13">
      <c r="A1625" s="301" t="s">
        <v>294</v>
      </c>
      <c r="B1625" s="300"/>
      <c r="C1625" s="300"/>
      <c r="D1625" s="300"/>
      <c r="E1625" s="300"/>
      <c r="F1625" s="300"/>
      <c r="G1625" s="300"/>
      <c r="H1625" s="298"/>
      <c r="I1625" s="621" t="s">
        <v>293</v>
      </c>
      <c r="J1625" s="622"/>
      <c r="K1625" s="297"/>
      <c r="L1625" s="412"/>
      <c r="M1625" s="291"/>
    </row>
    <row r="1626" spans="1:13">
      <c r="A1626" s="301" t="s">
        <v>292</v>
      </c>
      <c r="B1626" s="300"/>
      <c r="C1626" s="300"/>
      <c r="D1626" s="300"/>
      <c r="E1626" s="300"/>
      <c r="F1626" s="300"/>
      <c r="G1626" s="300"/>
      <c r="H1626" s="298"/>
      <c r="I1626" s="295"/>
      <c r="J1626" s="294"/>
      <c r="K1626" s="297"/>
      <c r="L1626" s="412"/>
      <c r="M1626" s="291"/>
    </row>
    <row r="1627" spans="1:13" ht="15.75" thickBot="1">
      <c r="A1627" s="301" t="s">
        <v>291</v>
      </c>
      <c r="B1627" s="300"/>
      <c r="C1627" s="300"/>
      <c r="D1627" s="300"/>
      <c r="E1627" s="300"/>
      <c r="F1627" s="300"/>
      <c r="G1627" s="300"/>
      <c r="H1627" s="298"/>
      <c r="I1627" s="310"/>
      <c r="J1627" s="294"/>
      <c r="K1627" s="297"/>
      <c r="L1627" s="412"/>
      <c r="M1627" s="291"/>
    </row>
    <row r="1628" spans="1:13" ht="15.75" thickBot="1">
      <c r="A1628" s="309" t="s">
        <v>290</v>
      </c>
      <c r="B1628" s="308"/>
      <c r="C1628" s="308"/>
      <c r="D1628" s="308"/>
      <c r="E1628" s="308"/>
      <c r="F1628" s="308"/>
      <c r="G1628" s="308"/>
      <c r="H1628" s="307"/>
      <c r="I1628" s="305"/>
      <c r="J1628" s="304"/>
      <c r="K1628" s="642">
        <v>7.0000000000000007E-2</v>
      </c>
      <c r="L1628" s="643"/>
      <c r="M1628" s="303">
        <f>K1628*12*I1576</f>
        <v>133.64400000000001</v>
      </c>
    </row>
    <row r="1629" spans="1:13">
      <c r="A1629" s="301" t="s">
        <v>289</v>
      </c>
      <c r="B1629" s="300"/>
      <c r="C1629" s="300"/>
      <c r="D1629" s="300"/>
      <c r="E1629" s="300"/>
      <c r="F1629" s="300"/>
      <c r="G1629" s="300"/>
      <c r="H1629" s="298"/>
      <c r="I1629" s="621" t="s">
        <v>19</v>
      </c>
      <c r="J1629" s="622"/>
      <c r="K1629" s="411"/>
      <c r="L1629" s="412"/>
      <c r="M1629" s="291"/>
    </row>
    <row r="1630" spans="1:13" ht="15.75" thickBot="1">
      <c r="A1630" s="301" t="s">
        <v>288</v>
      </c>
      <c r="B1630" s="300"/>
      <c r="C1630" s="300"/>
      <c r="D1630" s="300"/>
      <c r="E1630" s="300"/>
      <c r="F1630" s="300"/>
      <c r="G1630" s="300"/>
      <c r="H1630" s="298"/>
      <c r="I1630" s="295"/>
      <c r="J1630" s="294"/>
      <c r="K1630" s="411"/>
      <c r="L1630" s="412"/>
      <c r="M1630" s="291"/>
    </row>
    <row r="1631" spans="1:13" ht="15.75" thickBot="1">
      <c r="A1631" s="603" t="s">
        <v>287</v>
      </c>
      <c r="B1631" s="604"/>
      <c r="C1631" s="604"/>
      <c r="D1631" s="604"/>
      <c r="E1631" s="604"/>
      <c r="F1631" s="604"/>
      <c r="G1631" s="604"/>
      <c r="H1631" s="605"/>
      <c r="I1631" s="305"/>
      <c r="J1631" s="304"/>
      <c r="K1631" s="642">
        <v>6.19</v>
      </c>
      <c r="L1631" s="643"/>
      <c r="M1631" s="303">
        <f>K1631*12*I1576</f>
        <v>11817.948</v>
      </c>
    </row>
    <row r="1632" spans="1:13">
      <c r="A1632" s="301" t="s">
        <v>286</v>
      </c>
      <c r="B1632" s="299"/>
      <c r="C1632" s="299"/>
      <c r="D1632" s="299"/>
      <c r="E1632" s="299"/>
      <c r="F1632" s="300"/>
      <c r="G1632" s="299"/>
      <c r="H1632" s="298"/>
      <c r="I1632" s="598" t="s">
        <v>285</v>
      </c>
      <c r="J1632" s="599"/>
      <c r="K1632" s="297"/>
      <c r="L1632" s="412"/>
      <c r="M1632" s="291"/>
    </row>
    <row r="1633" spans="1:13">
      <c r="A1633" s="301" t="s">
        <v>284</v>
      </c>
      <c r="B1633" s="299"/>
      <c r="C1633" s="299"/>
      <c r="D1633" s="299"/>
      <c r="E1633" s="299"/>
      <c r="F1633" s="300"/>
      <c r="G1633" s="299"/>
      <c r="H1633" s="298"/>
      <c r="I1633" s="598" t="s">
        <v>283</v>
      </c>
      <c r="J1633" s="599"/>
      <c r="K1633" s="297"/>
      <c r="L1633" s="412"/>
      <c r="M1633" s="291"/>
    </row>
    <row r="1634" spans="1:13">
      <c r="A1634" s="301" t="s">
        <v>282</v>
      </c>
      <c r="B1634" s="299"/>
      <c r="C1634" s="299"/>
      <c r="D1634" s="299"/>
      <c r="E1634" s="299"/>
      <c r="F1634" s="300"/>
      <c r="G1634" s="299"/>
      <c r="H1634" s="298"/>
      <c r="I1634" s="598" t="s">
        <v>281</v>
      </c>
      <c r="J1634" s="599"/>
      <c r="K1634" s="297"/>
      <c r="L1634" s="412"/>
      <c r="M1634" s="291"/>
    </row>
    <row r="1635" spans="1:13">
      <c r="A1635" s="301" t="s">
        <v>280</v>
      </c>
      <c r="B1635" s="299"/>
      <c r="C1635" s="299"/>
      <c r="D1635" s="299"/>
      <c r="E1635" s="299"/>
      <c r="F1635" s="300"/>
      <c r="G1635" s="299"/>
      <c r="H1635" s="298"/>
      <c r="I1635" s="598" t="s">
        <v>279</v>
      </c>
      <c r="J1635" s="599"/>
      <c r="K1635" s="297"/>
      <c r="L1635" s="412"/>
      <c r="M1635" s="291"/>
    </row>
    <row r="1636" spans="1:13">
      <c r="A1636" s="301" t="s">
        <v>278</v>
      </c>
      <c r="B1636" s="299"/>
      <c r="C1636" s="299"/>
      <c r="D1636" s="299"/>
      <c r="E1636" s="299"/>
      <c r="F1636" s="300"/>
      <c r="G1636" s="299"/>
      <c r="H1636" s="298"/>
      <c r="I1636" s="598" t="s">
        <v>277</v>
      </c>
      <c r="J1636" s="599"/>
      <c r="K1636" s="297"/>
      <c r="L1636" s="412"/>
      <c r="M1636" s="291"/>
    </row>
    <row r="1637" spans="1:13">
      <c r="A1637" s="301" t="s">
        <v>276</v>
      </c>
      <c r="B1637" s="299"/>
      <c r="C1637" s="299"/>
      <c r="D1637" s="299"/>
      <c r="E1637" s="299"/>
      <c r="F1637" s="300"/>
      <c r="G1637" s="299"/>
      <c r="H1637" s="298"/>
      <c r="I1637" s="295"/>
      <c r="J1637" s="294"/>
      <c r="K1637" s="297"/>
      <c r="L1637" s="302"/>
      <c r="M1637" s="291"/>
    </row>
    <row r="1638" spans="1:13">
      <c r="A1638" s="301" t="s">
        <v>275</v>
      </c>
      <c r="B1638" s="299"/>
      <c r="C1638" s="299"/>
      <c r="D1638" s="299"/>
      <c r="E1638" s="299"/>
      <c r="F1638" s="300"/>
      <c r="G1638" s="299"/>
      <c r="H1638" s="298"/>
      <c r="I1638" s="295"/>
      <c r="J1638" s="294"/>
      <c r="K1638" s="297"/>
      <c r="L1638" s="412"/>
      <c r="M1638" s="291"/>
    </row>
    <row r="1639" spans="1:13">
      <c r="A1639" s="301" t="s">
        <v>274</v>
      </c>
      <c r="B1639" s="299"/>
      <c r="C1639" s="299"/>
      <c r="D1639" s="299"/>
      <c r="E1639" s="299"/>
      <c r="F1639" s="300"/>
      <c r="G1639" s="299"/>
      <c r="H1639" s="298"/>
      <c r="I1639" s="295"/>
      <c r="J1639" s="294"/>
      <c r="K1639" s="297"/>
      <c r="L1639" s="412"/>
      <c r="M1639" s="291"/>
    </row>
    <row r="1640" spans="1:13">
      <c r="A1640" s="301" t="s">
        <v>273</v>
      </c>
      <c r="B1640" s="299"/>
      <c r="C1640" s="299"/>
      <c r="D1640" s="299"/>
      <c r="E1640" s="299"/>
      <c r="F1640" s="300"/>
      <c r="G1640" s="299"/>
      <c r="H1640" s="298"/>
      <c r="I1640" s="295"/>
      <c r="J1640" s="294"/>
      <c r="K1640" s="297"/>
      <c r="L1640" s="412"/>
      <c r="M1640" s="291"/>
    </row>
    <row r="1641" spans="1:13">
      <c r="A1641" s="301" t="s">
        <v>272</v>
      </c>
      <c r="B1641" s="299"/>
      <c r="C1641" s="299"/>
      <c r="D1641" s="299"/>
      <c r="E1641" s="299"/>
      <c r="F1641" s="300"/>
      <c r="G1641" s="299"/>
      <c r="H1641" s="298"/>
      <c r="I1641" s="295"/>
      <c r="J1641" s="294"/>
      <c r="K1641" s="297"/>
      <c r="L1641" s="412"/>
      <c r="M1641" s="291"/>
    </row>
    <row r="1642" spans="1:13" ht="15.75" thickBot="1">
      <c r="A1642" s="616" t="s">
        <v>271</v>
      </c>
      <c r="B1642" s="617"/>
      <c r="C1642" s="617"/>
      <c r="D1642" s="617"/>
      <c r="E1642" s="617"/>
      <c r="F1642" s="617"/>
      <c r="G1642" s="617"/>
      <c r="H1642" s="618"/>
      <c r="I1642" s="295"/>
      <c r="J1642" s="294"/>
      <c r="K1642" s="293"/>
      <c r="L1642" s="292"/>
      <c r="M1642" s="291"/>
    </row>
    <row r="1643" spans="1:13">
      <c r="A1643" s="290" t="s">
        <v>270</v>
      </c>
      <c r="B1643" s="289"/>
      <c r="C1643" s="289"/>
      <c r="D1643" s="289"/>
      <c r="E1643" s="289"/>
      <c r="F1643" s="289"/>
      <c r="G1643" s="289"/>
      <c r="H1643" s="289"/>
      <c r="I1643" s="621" t="s">
        <v>55</v>
      </c>
      <c r="J1643" s="622"/>
      <c r="K1643" s="288"/>
      <c r="L1643" s="287"/>
      <c r="M1643" s="286"/>
    </row>
    <row r="1644" spans="1:13" ht="15.75" thickBot="1">
      <c r="A1644" s="285" t="s">
        <v>269</v>
      </c>
      <c r="B1644" s="284"/>
      <c r="C1644" s="284"/>
      <c r="D1644" s="284"/>
      <c r="E1644" s="284"/>
      <c r="F1644" s="284"/>
      <c r="G1644" s="284"/>
      <c r="H1644" s="284"/>
      <c r="I1644" s="283"/>
      <c r="J1644" s="282"/>
      <c r="K1644" s="281"/>
      <c r="L1644" s="280"/>
      <c r="M1644" s="279"/>
    </row>
    <row r="1645" spans="1:13" ht="15.75" thickBot="1">
      <c r="A1645" s="652" t="s">
        <v>268</v>
      </c>
      <c r="B1645" s="653"/>
      <c r="C1645" s="653"/>
      <c r="D1645" s="653"/>
      <c r="E1645" s="653"/>
      <c r="F1645" s="653"/>
      <c r="G1645" s="653"/>
      <c r="H1645" s="653"/>
      <c r="I1645" s="278"/>
      <c r="J1645" s="277"/>
      <c r="K1645" s="610">
        <f>K1577+K1587+K1602+K1631</f>
        <v>52.730000000000004</v>
      </c>
      <c r="L1645" s="611"/>
      <c r="M1645" s="276">
        <f>M1577+M1587+M1602+M1631</f>
        <v>100672.11599999999</v>
      </c>
    </row>
    <row r="1648" spans="1:13" ht="15.75">
      <c r="A1648" s="601" t="s">
        <v>0</v>
      </c>
      <c r="B1648" s="601"/>
      <c r="C1648" s="601"/>
      <c r="D1648" s="601"/>
      <c r="E1648" s="601"/>
      <c r="F1648" s="601"/>
      <c r="G1648" s="601"/>
      <c r="H1648" s="601"/>
      <c r="I1648" s="601"/>
      <c r="J1648" s="601"/>
      <c r="K1648" s="601"/>
      <c r="L1648" s="601"/>
      <c r="M1648" s="327"/>
    </row>
    <row r="1649" spans="1:13" ht="15.75">
      <c r="A1649" s="600" t="s">
        <v>353</v>
      </c>
      <c r="B1649" s="600"/>
      <c r="C1649" s="600"/>
      <c r="D1649" s="600"/>
      <c r="E1649" s="600"/>
      <c r="F1649" s="600"/>
      <c r="G1649" s="600"/>
      <c r="H1649" s="600"/>
      <c r="I1649" s="600"/>
      <c r="J1649" s="600"/>
      <c r="K1649" s="600"/>
      <c r="L1649" s="600"/>
      <c r="M1649" s="327"/>
    </row>
    <row r="1650" spans="1:13" ht="15.75">
      <c r="A1650" s="370"/>
      <c r="B1650" s="370"/>
      <c r="C1650" s="370"/>
      <c r="D1650" s="370"/>
      <c r="E1650" s="370"/>
      <c r="F1650" s="370" t="s">
        <v>397</v>
      </c>
      <c r="G1650" s="370"/>
      <c r="H1650" s="370"/>
      <c r="I1650" s="370"/>
      <c r="J1650" s="370"/>
      <c r="K1650" s="370"/>
      <c r="L1650" s="370"/>
      <c r="M1650" s="327"/>
    </row>
    <row r="1651" spans="1:13">
      <c r="A1651" s="329"/>
      <c r="B1651" s="328"/>
      <c r="C1651" s="602" t="s">
        <v>351</v>
      </c>
      <c r="D1651" s="602"/>
      <c r="E1651" s="602"/>
      <c r="F1651" s="328"/>
      <c r="G1651" s="328"/>
      <c r="H1651" s="368"/>
      <c r="I1651" s="590" t="s">
        <v>3</v>
      </c>
      <c r="J1651" s="591"/>
      <c r="K1651" s="592" t="s">
        <v>4</v>
      </c>
      <c r="L1651" s="593"/>
      <c r="M1651" s="382"/>
    </row>
    <row r="1652" spans="1:13">
      <c r="A1652" s="381"/>
      <c r="B1652" s="355"/>
      <c r="C1652" s="355"/>
      <c r="D1652" s="355"/>
      <c r="E1652" s="355"/>
      <c r="F1652" s="355"/>
      <c r="G1652" s="355"/>
      <c r="H1652" s="356"/>
      <c r="I1652" s="295"/>
      <c r="J1652" s="294"/>
      <c r="K1652" s="594" t="s">
        <v>5</v>
      </c>
      <c r="L1652" s="595"/>
      <c r="M1652" s="380" t="s">
        <v>6</v>
      </c>
    </row>
    <row r="1653" spans="1:13">
      <c r="A1653" s="381"/>
      <c r="B1653" s="355"/>
      <c r="C1653" s="355"/>
      <c r="D1653" s="355"/>
      <c r="E1653" s="355"/>
      <c r="F1653" s="355"/>
      <c r="G1653" s="355"/>
      <c r="H1653" s="356"/>
      <c r="I1653" s="598" t="s">
        <v>7</v>
      </c>
      <c r="J1653" s="599"/>
      <c r="K1653" s="623" t="s">
        <v>8</v>
      </c>
      <c r="L1653" s="624"/>
      <c r="M1653" s="380" t="s">
        <v>9</v>
      </c>
    </row>
    <row r="1654" spans="1:13" ht="16.5" thickBot="1">
      <c r="A1654" s="379"/>
      <c r="B1654" s="351"/>
      <c r="C1654" s="351"/>
      <c r="D1654" s="351"/>
      <c r="E1654" s="351"/>
      <c r="F1654" s="351"/>
      <c r="G1654" s="351"/>
      <c r="H1654" s="350"/>
      <c r="I1654" s="631">
        <v>1345.3</v>
      </c>
      <c r="J1654" s="632"/>
      <c r="K1654" s="633"/>
      <c r="L1654" s="634"/>
      <c r="M1654" s="378"/>
    </row>
    <row r="1655" spans="1:13">
      <c r="A1655" s="367" t="s">
        <v>350</v>
      </c>
      <c r="B1655" s="344"/>
      <c r="C1655" s="344"/>
      <c r="D1655" s="344"/>
      <c r="E1655" s="344"/>
      <c r="F1655" s="344"/>
      <c r="G1655" s="344"/>
      <c r="H1655" s="377"/>
      <c r="I1655" s="341"/>
      <c r="J1655" s="340"/>
      <c r="K1655" s="635">
        <f>K1658+K1661</f>
        <v>6.4499999999999993</v>
      </c>
      <c r="L1655" s="628"/>
      <c r="M1655" s="286">
        <f>K1655*12*I1654</f>
        <v>104126.21999999999</v>
      </c>
    </row>
    <row r="1656" spans="1:13">
      <c r="A1656" s="376" t="s">
        <v>349</v>
      </c>
      <c r="B1656" s="375"/>
      <c r="C1656" s="375"/>
      <c r="D1656" s="375"/>
      <c r="E1656" s="375"/>
      <c r="F1656" s="375"/>
      <c r="G1656" s="375"/>
      <c r="H1656" s="374"/>
      <c r="I1656" s="295"/>
      <c r="J1656" s="294"/>
      <c r="K1656" s="293"/>
      <c r="L1656" s="292"/>
      <c r="M1656" s="373"/>
    </row>
    <row r="1657" spans="1:13" ht="15.75" thickBot="1">
      <c r="A1657" s="363" t="s">
        <v>348</v>
      </c>
      <c r="B1657" s="372"/>
      <c r="C1657" s="372"/>
      <c r="D1657" s="372"/>
      <c r="E1657" s="372"/>
      <c r="F1657" s="372"/>
      <c r="G1657" s="372"/>
      <c r="H1657" s="371"/>
      <c r="I1657" s="336"/>
      <c r="J1657" s="282"/>
      <c r="K1657" s="281"/>
      <c r="L1657" s="280"/>
      <c r="M1657" s="279"/>
    </row>
    <row r="1658" spans="1:13">
      <c r="A1658" s="323" t="s">
        <v>347</v>
      </c>
      <c r="B1658" s="331"/>
      <c r="C1658" s="331"/>
      <c r="D1658" s="331"/>
      <c r="E1658" s="331"/>
      <c r="F1658" s="331"/>
      <c r="G1658" s="331"/>
      <c r="H1658" s="357"/>
      <c r="I1658" s="596" t="s">
        <v>19</v>
      </c>
      <c r="J1658" s="597"/>
      <c r="K1658" s="629">
        <v>3.86</v>
      </c>
      <c r="L1658" s="630"/>
      <c r="M1658" s="291">
        <f>K1658*12*I1654</f>
        <v>62314.295999999995</v>
      </c>
    </row>
    <row r="1659" spans="1:13">
      <c r="A1659" s="301" t="s">
        <v>338</v>
      </c>
      <c r="B1659" s="355"/>
      <c r="C1659" s="355"/>
      <c r="D1659" s="355"/>
      <c r="E1659" s="355"/>
      <c r="F1659" s="355"/>
      <c r="G1659" s="355"/>
      <c r="H1659" s="356"/>
      <c r="I1659" s="598" t="s">
        <v>328</v>
      </c>
      <c r="J1659" s="599"/>
      <c r="K1659" s="327"/>
      <c r="L1659" s="292"/>
      <c r="M1659" s="291"/>
    </row>
    <row r="1660" spans="1:13">
      <c r="A1660" s="323" t="s">
        <v>337</v>
      </c>
      <c r="B1660" s="331"/>
      <c r="C1660" s="331"/>
      <c r="D1660" s="331"/>
      <c r="E1660" s="331"/>
      <c r="F1660" s="331"/>
      <c r="G1660" s="331"/>
      <c r="H1660" s="357"/>
      <c r="I1660" s="596"/>
      <c r="J1660" s="597"/>
      <c r="K1660" s="327"/>
      <c r="L1660" s="292"/>
      <c r="M1660" s="291"/>
    </row>
    <row r="1661" spans="1:13">
      <c r="A1661" s="323" t="s">
        <v>346</v>
      </c>
      <c r="B1661" s="331"/>
      <c r="C1661" s="331"/>
      <c r="D1661" s="331"/>
      <c r="E1661" s="331"/>
      <c r="F1661" s="331"/>
      <c r="G1661" s="331"/>
      <c r="H1661" s="357"/>
      <c r="I1661" s="608" t="s">
        <v>35</v>
      </c>
      <c r="J1661" s="609"/>
      <c r="K1661" s="625">
        <v>2.59</v>
      </c>
      <c r="L1661" s="626"/>
      <c r="M1661" s="291">
        <f>K1661*12*I1654</f>
        <v>41811.923999999999</v>
      </c>
    </row>
    <row r="1662" spans="1:13" ht="15.75">
      <c r="A1662" s="320" t="s">
        <v>345</v>
      </c>
      <c r="B1662" s="354"/>
      <c r="C1662" s="354"/>
      <c r="D1662" s="354"/>
      <c r="E1662" s="354"/>
      <c r="F1662" s="354"/>
      <c r="G1662" s="354"/>
      <c r="H1662" s="353"/>
      <c r="I1662" s="598" t="s">
        <v>328</v>
      </c>
      <c r="J1662" s="599"/>
      <c r="K1662" s="370"/>
      <c r="L1662" s="369"/>
      <c r="M1662" s="291"/>
    </row>
    <row r="1663" spans="1:13">
      <c r="A1663" s="313" t="s">
        <v>344</v>
      </c>
      <c r="B1663" s="328"/>
      <c r="C1663" s="328"/>
      <c r="D1663" s="328"/>
      <c r="E1663" s="328"/>
      <c r="F1663" s="328"/>
      <c r="G1663" s="328"/>
      <c r="H1663" s="368"/>
      <c r="I1663" s="598"/>
      <c r="J1663" s="599"/>
      <c r="K1663" s="352"/>
      <c r="L1663" s="292"/>
      <c r="M1663" s="291"/>
    </row>
    <row r="1664" spans="1:13" ht="15.75" thickBot="1">
      <c r="A1664" s="323" t="s">
        <v>343</v>
      </c>
      <c r="B1664" s="322"/>
      <c r="C1664" s="322"/>
      <c r="D1664" s="322"/>
      <c r="E1664" s="322"/>
      <c r="F1664" s="322"/>
      <c r="G1664" s="322"/>
      <c r="H1664" s="321"/>
      <c r="I1664" s="334"/>
      <c r="J1664" s="333"/>
      <c r="K1664" s="636"/>
      <c r="L1664" s="637"/>
      <c r="M1664" s="291"/>
    </row>
    <row r="1665" spans="1:13">
      <c r="A1665" s="367" t="s">
        <v>342</v>
      </c>
      <c r="B1665" s="366"/>
      <c r="C1665" s="366"/>
      <c r="D1665" s="366"/>
      <c r="E1665" s="366"/>
      <c r="F1665" s="366"/>
      <c r="G1665" s="366"/>
      <c r="H1665" s="365"/>
      <c r="I1665" s="341"/>
      <c r="J1665" s="364"/>
      <c r="K1665" s="627">
        <f>K1667+K1672+K1675</f>
        <v>5.28</v>
      </c>
      <c r="L1665" s="628"/>
      <c r="M1665" s="286">
        <f>K1665*12*I1654</f>
        <v>85238.207999999999</v>
      </c>
    </row>
    <row r="1666" spans="1:13" ht="15.75" thickBot="1">
      <c r="A1666" s="363" t="s">
        <v>341</v>
      </c>
      <c r="B1666" s="362"/>
      <c r="C1666" s="362"/>
      <c r="D1666" s="362"/>
      <c r="E1666" s="362"/>
      <c r="F1666" s="362"/>
      <c r="G1666" s="362"/>
      <c r="H1666" s="361"/>
      <c r="I1666" s="336"/>
      <c r="J1666" s="360"/>
      <c r="K1666" s="281"/>
      <c r="L1666" s="280"/>
      <c r="M1666" s="279"/>
    </row>
    <row r="1667" spans="1:13">
      <c r="A1667" s="301" t="s">
        <v>340</v>
      </c>
      <c r="B1667" s="300"/>
      <c r="C1667" s="300"/>
      <c r="D1667" s="300"/>
      <c r="E1667" s="300"/>
      <c r="F1667" s="300"/>
      <c r="G1667" s="300"/>
      <c r="H1667" s="298"/>
      <c r="I1667" s="598" t="s">
        <v>19</v>
      </c>
      <c r="J1667" s="599"/>
      <c r="K1667" s="629">
        <v>2.64</v>
      </c>
      <c r="L1667" s="630"/>
      <c r="M1667" s="291">
        <f>K1667*12*I1654</f>
        <v>42619.103999999999</v>
      </c>
    </row>
    <row r="1668" spans="1:13">
      <c r="A1668" s="323" t="s">
        <v>339</v>
      </c>
      <c r="B1668" s="322"/>
      <c r="C1668" s="322"/>
      <c r="D1668" s="322"/>
      <c r="E1668" s="322"/>
      <c r="F1668" s="322"/>
      <c r="G1668" s="322"/>
      <c r="H1668" s="321"/>
      <c r="I1668" s="407"/>
      <c r="J1668" s="408"/>
      <c r="K1668" s="327"/>
      <c r="L1668" s="292"/>
      <c r="M1668" s="291"/>
    </row>
    <row r="1669" spans="1:13">
      <c r="A1669" s="301" t="s">
        <v>338</v>
      </c>
      <c r="B1669" s="355"/>
      <c r="C1669" s="355"/>
      <c r="D1669" s="355"/>
      <c r="E1669" s="355"/>
      <c r="F1669" s="355"/>
      <c r="G1669" s="355"/>
      <c r="H1669" s="356"/>
      <c r="I1669" s="598" t="s">
        <v>328</v>
      </c>
      <c r="J1669" s="599"/>
      <c r="K1669" s="327"/>
      <c r="L1669" s="292"/>
      <c r="M1669" s="291"/>
    </row>
    <row r="1670" spans="1:13">
      <c r="A1670" s="323" t="s">
        <v>337</v>
      </c>
      <c r="B1670" s="331"/>
      <c r="C1670" s="331"/>
      <c r="D1670" s="331"/>
      <c r="E1670" s="331"/>
      <c r="F1670" s="331"/>
      <c r="G1670" s="331"/>
      <c r="H1670" s="357"/>
      <c r="I1670" s="596"/>
      <c r="J1670" s="597"/>
      <c r="K1670" s="327"/>
      <c r="L1670" s="292"/>
      <c r="M1670" s="291"/>
    </row>
    <row r="1671" spans="1:13">
      <c r="A1671" s="320" t="s">
        <v>336</v>
      </c>
      <c r="B1671" s="354"/>
      <c r="C1671" s="353"/>
      <c r="D1671" s="355"/>
      <c r="E1671" s="355"/>
      <c r="F1671" s="355"/>
      <c r="G1671" s="355"/>
      <c r="H1671" s="356"/>
      <c r="I1671" s="598" t="s">
        <v>328</v>
      </c>
      <c r="J1671" s="599"/>
      <c r="K1671" s="327"/>
      <c r="L1671" s="292"/>
      <c r="M1671" s="291"/>
    </row>
    <row r="1672" spans="1:13">
      <c r="A1672" s="301" t="s">
        <v>335</v>
      </c>
      <c r="B1672" s="355"/>
      <c r="C1672" s="355"/>
      <c r="D1672" s="354"/>
      <c r="E1672" s="354"/>
      <c r="F1672" s="354"/>
      <c r="G1672" s="354"/>
      <c r="H1672" s="353"/>
      <c r="I1672" s="608" t="s">
        <v>35</v>
      </c>
      <c r="J1672" s="609"/>
      <c r="K1672" s="625">
        <v>1.17</v>
      </c>
      <c r="L1672" s="626"/>
      <c r="M1672" s="291">
        <f>K1672*12*I1654</f>
        <v>18888.011999999999</v>
      </c>
    </row>
    <row r="1673" spans="1:13">
      <c r="A1673" s="313" t="s">
        <v>334</v>
      </c>
      <c r="B1673" s="312"/>
      <c r="C1673" s="312"/>
      <c r="D1673" s="312"/>
      <c r="E1673" s="312"/>
      <c r="F1673" s="312"/>
      <c r="G1673" s="312"/>
      <c r="H1673" s="311"/>
      <c r="I1673" s="590" t="s">
        <v>333</v>
      </c>
      <c r="J1673" s="591"/>
      <c r="K1673" s="327"/>
      <c r="L1673" s="292"/>
      <c r="M1673" s="291"/>
    </row>
    <row r="1674" spans="1:13">
      <c r="A1674" s="323"/>
      <c r="B1674" s="322"/>
      <c r="C1674" s="322"/>
      <c r="D1674" s="322"/>
      <c r="E1674" s="322"/>
      <c r="F1674" s="322"/>
      <c r="G1674" s="322"/>
      <c r="H1674" s="321"/>
      <c r="I1674" s="334" t="s">
        <v>332</v>
      </c>
      <c r="J1674" s="333"/>
      <c r="K1674" s="352"/>
      <c r="L1674" s="292"/>
      <c r="M1674" s="291"/>
    </row>
    <row r="1675" spans="1:13">
      <c r="A1675" s="313" t="s">
        <v>331</v>
      </c>
      <c r="B1675" s="312"/>
      <c r="C1675" s="312"/>
      <c r="D1675" s="312"/>
      <c r="E1675" s="312"/>
      <c r="F1675" s="312"/>
      <c r="G1675" s="312"/>
      <c r="H1675" s="311"/>
      <c r="I1675" s="590" t="s">
        <v>35</v>
      </c>
      <c r="J1675" s="591"/>
      <c r="K1675" s="625">
        <v>1.47</v>
      </c>
      <c r="L1675" s="626"/>
      <c r="M1675" s="291">
        <f>K1675*12*I1654</f>
        <v>23731.092000000001</v>
      </c>
    </row>
    <row r="1676" spans="1:13">
      <c r="A1676" s="323" t="s">
        <v>330</v>
      </c>
      <c r="B1676" s="322"/>
      <c r="C1676" s="322"/>
      <c r="D1676" s="322"/>
      <c r="E1676" s="322"/>
      <c r="F1676" s="322"/>
      <c r="G1676" s="322"/>
      <c r="H1676" s="321"/>
      <c r="I1676" s="334"/>
      <c r="J1676" s="333"/>
      <c r="K1676" s="327"/>
      <c r="L1676" s="292"/>
      <c r="M1676" s="291"/>
    </row>
    <row r="1677" spans="1:13">
      <c r="A1677" s="313" t="s">
        <v>329</v>
      </c>
      <c r="B1677" s="312"/>
      <c r="C1677" s="312"/>
      <c r="D1677" s="312"/>
      <c r="E1677" s="312"/>
      <c r="F1677" s="312"/>
      <c r="G1677" s="312"/>
      <c r="H1677" s="311"/>
      <c r="I1677" s="598" t="s">
        <v>328</v>
      </c>
      <c r="J1677" s="599"/>
      <c r="K1677" s="327"/>
      <c r="L1677" s="292"/>
      <c r="M1677" s="291"/>
    </row>
    <row r="1678" spans="1:13">
      <c r="A1678" s="313" t="s">
        <v>327</v>
      </c>
      <c r="B1678" s="312"/>
      <c r="C1678" s="312"/>
      <c r="D1678" s="312"/>
      <c r="E1678" s="312"/>
      <c r="F1678" s="312"/>
      <c r="G1678" s="312"/>
      <c r="H1678" s="311"/>
      <c r="I1678" s="590" t="s">
        <v>326</v>
      </c>
      <c r="J1678" s="591"/>
      <c r="K1678" s="351"/>
      <c r="L1678" s="350"/>
      <c r="M1678" s="349"/>
    </row>
    <row r="1679" spans="1:13" ht="15.75" thickBot="1">
      <c r="A1679" s="323"/>
      <c r="B1679" s="322"/>
      <c r="C1679" s="322"/>
      <c r="D1679" s="322"/>
      <c r="E1679" s="322"/>
      <c r="F1679" s="322"/>
      <c r="G1679" s="322"/>
      <c r="H1679" s="321"/>
      <c r="I1679" s="606" t="s">
        <v>325</v>
      </c>
      <c r="J1679" s="607"/>
      <c r="K1679" s="348"/>
      <c r="L1679" s="347"/>
      <c r="M1679" s="346"/>
    </row>
    <row r="1680" spans="1:13">
      <c r="A1680" s="345" t="s">
        <v>324</v>
      </c>
      <c r="B1680" s="344"/>
      <c r="C1680" s="344"/>
      <c r="D1680" s="344"/>
      <c r="E1680" s="344"/>
      <c r="F1680" s="344"/>
      <c r="G1680" s="343"/>
      <c r="H1680" s="342"/>
      <c r="I1680" s="341"/>
      <c r="J1680" s="340"/>
      <c r="K1680" s="648">
        <f>K1682+K1689+K1697+K1701+K1702+K1706</f>
        <v>38.86</v>
      </c>
      <c r="L1680" s="628"/>
      <c r="M1680" s="286">
        <f>M1682+M1689+M1697+M1701+M1702+M1706</f>
        <v>627340.29599999997</v>
      </c>
    </row>
    <row r="1681" spans="1:13" ht="15.75" thickBot="1">
      <c r="A1681" s="339"/>
      <c r="B1681" s="338"/>
      <c r="C1681" s="338"/>
      <c r="D1681" s="338"/>
      <c r="E1681" s="338"/>
      <c r="F1681" s="338"/>
      <c r="G1681" s="338"/>
      <c r="H1681" s="337"/>
      <c r="I1681" s="336"/>
      <c r="J1681" s="282"/>
      <c r="K1681" s="281"/>
      <c r="L1681" s="280"/>
      <c r="M1681" s="279"/>
    </row>
    <row r="1682" spans="1:13" ht="15.75" thickBot="1">
      <c r="A1682" s="603" t="s">
        <v>323</v>
      </c>
      <c r="B1682" s="604"/>
      <c r="C1682" s="604"/>
      <c r="D1682" s="604"/>
      <c r="E1682" s="604"/>
      <c r="F1682" s="604"/>
      <c r="G1682" s="604"/>
      <c r="H1682" s="605"/>
      <c r="I1682" s="305"/>
      <c r="J1682" s="304"/>
      <c r="K1682" s="646">
        <f>K1683+K1684+K1685+K1687+K1688</f>
        <v>6.17</v>
      </c>
      <c r="L1682" s="647"/>
      <c r="M1682" s="303">
        <f>K1682*12*I1654</f>
        <v>99606.011999999988</v>
      </c>
    </row>
    <row r="1683" spans="1:13">
      <c r="A1683" s="323" t="s">
        <v>322</v>
      </c>
      <c r="B1683" s="322"/>
      <c r="C1683" s="322"/>
      <c r="D1683" s="322"/>
      <c r="E1683" s="322"/>
      <c r="F1683" s="322"/>
      <c r="G1683" s="322"/>
      <c r="H1683" s="321"/>
      <c r="I1683" s="596" t="s">
        <v>321</v>
      </c>
      <c r="J1683" s="597"/>
      <c r="K1683" s="629">
        <v>1.23</v>
      </c>
      <c r="L1683" s="630"/>
      <c r="M1683" s="291">
        <f>K1683*12*I1654</f>
        <v>19856.628000000001</v>
      </c>
    </row>
    <row r="1684" spans="1:13">
      <c r="A1684" s="320" t="s">
        <v>320</v>
      </c>
      <c r="B1684" s="319"/>
      <c r="C1684" s="319"/>
      <c r="D1684" s="319"/>
      <c r="E1684" s="319"/>
      <c r="F1684" s="319"/>
      <c r="G1684" s="319"/>
      <c r="H1684" s="318"/>
      <c r="I1684" s="608" t="s">
        <v>57</v>
      </c>
      <c r="J1684" s="609"/>
      <c r="K1684" s="625">
        <v>2.9</v>
      </c>
      <c r="L1684" s="626"/>
      <c r="M1684" s="291">
        <f>K1684*12*I1654</f>
        <v>46816.439999999995</v>
      </c>
    </row>
    <row r="1685" spans="1:13">
      <c r="A1685" s="313" t="s">
        <v>319</v>
      </c>
      <c r="B1685" s="312"/>
      <c r="C1685" s="312"/>
      <c r="D1685" s="312"/>
      <c r="E1685" s="312"/>
      <c r="F1685" s="312"/>
      <c r="G1685" s="312"/>
      <c r="H1685" s="311"/>
      <c r="I1685" s="590" t="s">
        <v>35</v>
      </c>
      <c r="J1685" s="591"/>
      <c r="K1685" s="625">
        <v>0.33</v>
      </c>
      <c r="L1685" s="626"/>
      <c r="M1685" s="291">
        <f>K1685*12*I1654</f>
        <v>5327.3879999999999</v>
      </c>
    </row>
    <row r="1686" spans="1:13">
      <c r="A1686" s="335" t="s">
        <v>318</v>
      </c>
      <c r="B1686" s="331"/>
      <c r="C1686" s="331"/>
      <c r="D1686" s="331"/>
      <c r="E1686" s="322"/>
      <c r="F1686" s="322"/>
      <c r="G1686" s="322"/>
      <c r="H1686" s="321"/>
      <c r="I1686" s="334"/>
      <c r="J1686" s="333"/>
      <c r="K1686" s="293"/>
      <c r="L1686" s="292"/>
      <c r="M1686" s="291"/>
    </row>
    <row r="1687" spans="1:13">
      <c r="A1687" s="320" t="s">
        <v>317</v>
      </c>
      <c r="B1687" s="319"/>
      <c r="C1687" s="319"/>
      <c r="D1687" s="319"/>
      <c r="E1687" s="319"/>
      <c r="F1687" s="319"/>
      <c r="G1687" s="319"/>
      <c r="H1687" s="318"/>
      <c r="I1687" s="608" t="s">
        <v>19</v>
      </c>
      <c r="J1687" s="609"/>
      <c r="K1687" s="625">
        <v>0.1</v>
      </c>
      <c r="L1687" s="626"/>
      <c r="M1687" s="291">
        <f>K1687*12*I1654</f>
        <v>1614.3600000000001</v>
      </c>
    </row>
    <row r="1688" spans="1:13" ht="15.75" thickBot="1">
      <c r="A1688" s="313" t="s">
        <v>316</v>
      </c>
      <c r="B1688" s="312"/>
      <c r="C1688" s="312"/>
      <c r="D1688" s="312"/>
      <c r="E1688" s="312"/>
      <c r="F1688" s="312"/>
      <c r="G1688" s="312"/>
      <c r="H1688" s="311"/>
      <c r="I1688" s="614" t="s">
        <v>19</v>
      </c>
      <c r="J1688" s="615"/>
      <c r="K1688" s="650">
        <v>1.61</v>
      </c>
      <c r="L1688" s="651"/>
      <c r="M1688" s="291">
        <f>K1688*12*I1654</f>
        <v>25991.196</v>
      </c>
    </row>
    <row r="1689" spans="1:13" ht="15.75" thickBot="1">
      <c r="A1689" s="654" t="s">
        <v>315</v>
      </c>
      <c r="B1689" s="655"/>
      <c r="C1689" s="655"/>
      <c r="D1689" s="655"/>
      <c r="E1689" s="655"/>
      <c r="F1689" s="655"/>
      <c r="G1689" s="655"/>
      <c r="H1689" s="656"/>
      <c r="I1689" s="305"/>
      <c r="J1689" s="304"/>
      <c r="K1689" s="642">
        <f>K1690+K1691+K1693+K1694+K1695+K1696</f>
        <v>1.94</v>
      </c>
      <c r="L1689" s="647"/>
      <c r="M1689" s="303">
        <f>K1689*12*I1654</f>
        <v>31318.583999999999</v>
      </c>
    </row>
    <row r="1690" spans="1:13">
      <c r="A1690" s="332" t="s">
        <v>314</v>
      </c>
      <c r="B1690" s="331"/>
      <c r="C1690" s="331"/>
      <c r="D1690" s="331"/>
      <c r="E1690" s="331"/>
      <c r="F1690" s="322"/>
      <c r="G1690" s="322"/>
      <c r="H1690" s="321"/>
      <c r="I1690" s="330"/>
      <c r="J1690" s="294"/>
      <c r="K1690" s="629">
        <v>0.11</v>
      </c>
      <c r="L1690" s="630"/>
      <c r="M1690" s="291">
        <f>K1690*12*I1654</f>
        <v>1775.796</v>
      </c>
    </row>
    <row r="1691" spans="1:13">
      <c r="A1691" s="329" t="s">
        <v>313</v>
      </c>
      <c r="B1691" s="328"/>
      <c r="C1691" s="328"/>
      <c r="D1691" s="328"/>
      <c r="E1691" s="328"/>
      <c r="F1691" s="312"/>
      <c r="G1691" s="312"/>
      <c r="H1691" s="311"/>
      <c r="I1691" s="598" t="s">
        <v>312</v>
      </c>
      <c r="J1691" s="599"/>
      <c r="K1691" s="625">
        <v>0.93</v>
      </c>
      <c r="L1691" s="626"/>
      <c r="M1691" s="291">
        <f>K1691*12*I1654</f>
        <v>15013.547999999999</v>
      </c>
    </row>
    <row r="1692" spans="1:13">
      <c r="A1692" s="323" t="s">
        <v>311</v>
      </c>
      <c r="B1692" s="322"/>
      <c r="C1692" s="322"/>
      <c r="D1692" s="322"/>
      <c r="E1692" s="322"/>
      <c r="F1692" s="322"/>
      <c r="G1692" s="322"/>
      <c r="H1692" s="321"/>
      <c r="I1692" s="596" t="s">
        <v>310</v>
      </c>
      <c r="J1692" s="597"/>
      <c r="K1692" s="327"/>
      <c r="L1692" s="292"/>
      <c r="M1692" s="291"/>
    </row>
    <row r="1693" spans="1:13">
      <c r="A1693" s="320" t="s">
        <v>309</v>
      </c>
      <c r="B1693" s="319"/>
      <c r="C1693" s="319"/>
      <c r="D1693" s="319"/>
      <c r="E1693" s="319"/>
      <c r="F1693" s="319"/>
      <c r="G1693" s="319"/>
      <c r="H1693" s="318"/>
      <c r="I1693" s="608" t="s">
        <v>308</v>
      </c>
      <c r="J1693" s="609"/>
      <c r="K1693" s="625">
        <v>0.56999999999999995</v>
      </c>
      <c r="L1693" s="626"/>
      <c r="M1693" s="291">
        <f>K1693*12*I1654</f>
        <v>9201.851999999999</v>
      </c>
    </row>
    <row r="1694" spans="1:13">
      <c r="A1694" s="320" t="s">
        <v>307</v>
      </c>
      <c r="B1694" s="319"/>
      <c r="C1694" s="319"/>
      <c r="D1694" s="319"/>
      <c r="E1694" s="319"/>
      <c r="F1694" s="319"/>
      <c r="G1694" s="319"/>
      <c r="H1694" s="318"/>
      <c r="I1694" s="608" t="s">
        <v>306</v>
      </c>
      <c r="J1694" s="609"/>
      <c r="K1694" s="625">
        <v>0.14000000000000001</v>
      </c>
      <c r="L1694" s="626"/>
      <c r="M1694" s="291">
        <f>K1694*12*I1654</f>
        <v>2260.1040000000003</v>
      </c>
    </row>
    <row r="1695" spans="1:13">
      <c r="A1695" s="313" t="s">
        <v>299</v>
      </c>
      <c r="B1695" s="312"/>
      <c r="C1695" s="312"/>
      <c r="D1695" s="312"/>
      <c r="E1695" s="312"/>
      <c r="F1695" s="312"/>
      <c r="G1695" s="312"/>
      <c r="H1695" s="311"/>
      <c r="I1695" s="608" t="s">
        <v>298</v>
      </c>
      <c r="J1695" s="609"/>
      <c r="K1695" s="636">
        <v>7.0000000000000007E-2</v>
      </c>
      <c r="L1695" s="637"/>
      <c r="M1695" s="291">
        <f>K1695*12*I1654</f>
        <v>1130.0520000000001</v>
      </c>
    </row>
    <row r="1696" spans="1:13" ht="15.75" thickBot="1">
      <c r="A1696" s="313" t="s">
        <v>305</v>
      </c>
      <c r="B1696" s="312"/>
      <c r="C1696" s="312"/>
      <c r="D1696" s="312"/>
      <c r="E1696" s="312"/>
      <c r="F1696" s="312"/>
      <c r="G1696" s="312"/>
      <c r="H1696" s="311"/>
      <c r="I1696" s="614" t="s">
        <v>88</v>
      </c>
      <c r="J1696" s="615"/>
      <c r="K1696" s="638">
        <v>0.12</v>
      </c>
      <c r="L1696" s="639"/>
      <c r="M1696" s="326">
        <f>K1696*12*I1654</f>
        <v>1937.232</v>
      </c>
    </row>
    <row r="1697" spans="1:13" ht="15.75" thickBot="1">
      <c r="A1697" s="654" t="s">
        <v>304</v>
      </c>
      <c r="B1697" s="655"/>
      <c r="C1697" s="655"/>
      <c r="D1697" s="655"/>
      <c r="E1697" s="655"/>
      <c r="F1697" s="655"/>
      <c r="G1697" s="655"/>
      <c r="H1697" s="656"/>
      <c r="I1697" s="325"/>
      <c r="J1697" s="324"/>
      <c r="K1697" s="649">
        <f>K1698+K1699+K1700</f>
        <v>1.27</v>
      </c>
      <c r="L1697" s="643"/>
      <c r="M1697" s="303">
        <f>K1697*12*I1654</f>
        <v>20502.371999999999</v>
      </c>
    </row>
    <row r="1698" spans="1:13">
      <c r="A1698" s="323" t="s">
        <v>303</v>
      </c>
      <c r="B1698" s="322"/>
      <c r="C1698" s="322"/>
      <c r="D1698" s="322"/>
      <c r="E1698" s="322"/>
      <c r="F1698" s="322"/>
      <c r="G1698" s="322"/>
      <c r="H1698" s="321"/>
      <c r="I1698" s="612" t="s">
        <v>302</v>
      </c>
      <c r="J1698" s="613"/>
      <c r="K1698" s="644">
        <v>0.61</v>
      </c>
      <c r="L1698" s="645"/>
      <c r="M1698" s="291">
        <f>K1698*12*I1654</f>
        <v>9847.5959999999995</v>
      </c>
    </row>
    <row r="1699" spans="1:13">
      <c r="A1699" s="320" t="s">
        <v>301</v>
      </c>
      <c r="B1699" s="319"/>
      <c r="C1699" s="319"/>
      <c r="D1699" s="319"/>
      <c r="E1699" s="319"/>
      <c r="F1699" s="319"/>
      <c r="G1699" s="319"/>
      <c r="H1699" s="318"/>
      <c r="I1699" s="317" t="s">
        <v>300</v>
      </c>
      <c r="J1699" s="316"/>
      <c r="K1699" s="636">
        <v>0.53</v>
      </c>
      <c r="L1699" s="637"/>
      <c r="M1699" s="291">
        <f>K1699*12*I1654</f>
        <v>8556.1080000000002</v>
      </c>
    </row>
    <row r="1700" spans="1:13" ht="15.75" thickBot="1">
      <c r="A1700" s="313" t="s">
        <v>299</v>
      </c>
      <c r="B1700" s="312"/>
      <c r="C1700" s="312"/>
      <c r="D1700" s="312"/>
      <c r="E1700" s="312"/>
      <c r="F1700" s="312"/>
      <c r="G1700" s="312"/>
      <c r="H1700" s="311"/>
      <c r="I1700" s="614" t="s">
        <v>298</v>
      </c>
      <c r="J1700" s="615"/>
      <c r="K1700" s="638">
        <v>0.13</v>
      </c>
      <c r="L1700" s="639"/>
      <c r="M1700" s="291">
        <f>K1700*12*I1654</f>
        <v>2098.6680000000001</v>
      </c>
    </row>
    <row r="1701" spans="1:13" ht="15.75" thickBot="1">
      <c r="A1701" s="309" t="s">
        <v>297</v>
      </c>
      <c r="B1701" s="308"/>
      <c r="C1701" s="308"/>
      <c r="D1701" s="308"/>
      <c r="E1701" s="308"/>
      <c r="F1701" s="308"/>
      <c r="G1701" s="308"/>
      <c r="H1701" s="307"/>
      <c r="I1701" s="619" t="s">
        <v>296</v>
      </c>
      <c r="J1701" s="620"/>
      <c r="K1701" s="640">
        <v>27.76</v>
      </c>
      <c r="L1701" s="641"/>
      <c r="M1701" s="303">
        <f>K1701*12*I1654</f>
        <v>448146.33600000001</v>
      </c>
    </row>
    <row r="1702" spans="1:13" ht="15.75" thickBot="1">
      <c r="A1702" s="603" t="s">
        <v>295</v>
      </c>
      <c r="B1702" s="604"/>
      <c r="C1702" s="604"/>
      <c r="D1702" s="604"/>
      <c r="E1702" s="604"/>
      <c r="F1702" s="604"/>
      <c r="G1702" s="604"/>
      <c r="H1702" s="605"/>
      <c r="I1702" s="305"/>
      <c r="J1702" s="304"/>
      <c r="K1702" s="642">
        <v>1.65</v>
      </c>
      <c r="L1702" s="643"/>
      <c r="M1702" s="303">
        <f>K1702*12*I1654</f>
        <v>26636.939999999995</v>
      </c>
    </row>
    <row r="1703" spans="1:13">
      <c r="A1703" s="301" t="s">
        <v>294</v>
      </c>
      <c r="B1703" s="300"/>
      <c r="C1703" s="300"/>
      <c r="D1703" s="300"/>
      <c r="E1703" s="300"/>
      <c r="F1703" s="300"/>
      <c r="G1703" s="300"/>
      <c r="H1703" s="298"/>
      <c r="I1703" s="621" t="s">
        <v>293</v>
      </c>
      <c r="J1703" s="622"/>
      <c r="K1703" s="297"/>
      <c r="L1703" s="412"/>
      <c r="M1703" s="291"/>
    </row>
    <row r="1704" spans="1:13">
      <c r="A1704" s="301" t="s">
        <v>292</v>
      </c>
      <c r="B1704" s="300"/>
      <c r="C1704" s="300"/>
      <c r="D1704" s="300"/>
      <c r="E1704" s="300"/>
      <c r="F1704" s="300"/>
      <c r="G1704" s="300"/>
      <c r="H1704" s="298"/>
      <c r="I1704" s="295"/>
      <c r="J1704" s="294"/>
      <c r="K1704" s="297"/>
      <c r="L1704" s="412"/>
      <c r="M1704" s="291"/>
    </row>
    <row r="1705" spans="1:13" ht="15.75" thickBot="1">
      <c r="A1705" s="301" t="s">
        <v>291</v>
      </c>
      <c r="B1705" s="300"/>
      <c r="C1705" s="300"/>
      <c r="D1705" s="300"/>
      <c r="E1705" s="300"/>
      <c r="F1705" s="300"/>
      <c r="G1705" s="300"/>
      <c r="H1705" s="298"/>
      <c r="I1705" s="310"/>
      <c r="J1705" s="294"/>
      <c r="K1705" s="297"/>
      <c r="L1705" s="412"/>
      <c r="M1705" s="291"/>
    </row>
    <row r="1706" spans="1:13" ht="15.75" thickBot="1">
      <c r="A1706" s="309" t="s">
        <v>290</v>
      </c>
      <c r="B1706" s="308"/>
      <c r="C1706" s="308"/>
      <c r="D1706" s="308"/>
      <c r="E1706" s="308"/>
      <c r="F1706" s="308"/>
      <c r="G1706" s="308"/>
      <c r="H1706" s="307"/>
      <c r="I1706" s="305"/>
      <c r="J1706" s="304"/>
      <c r="K1706" s="642">
        <v>7.0000000000000007E-2</v>
      </c>
      <c r="L1706" s="643"/>
      <c r="M1706" s="303">
        <f>K1706*12*I1654</f>
        <v>1130.0520000000001</v>
      </c>
    </row>
    <row r="1707" spans="1:13">
      <c r="A1707" s="301" t="s">
        <v>289</v>
      </c>
      <c r="B1707" s="300"/>
      <c r="C1707" s="300"/>
      <c r="D1707" s="300"/>
      <c r="E1707" s="300"/>
      <c r="F1707" s="300"/>
      <c r="G1707" s="300"/>
      <c r="H1707" s="298"/>
      <c r="I1707" s="621" t="s">
        <v>19</v>
      </c>
      <c r="J1707" s="622"/>
      <c r="K1707" s="411"/>
      <c r="L1707" s="412"/>
      <c r="M1707" s="291"/>
    </row>
    <row r="1708" spans="1:13" ht="15.75" thickBot="1">
      <c r="A1708" s="301" t="s">
        <v>288</v>
      </c>
      <c r="B1708" s="300"/>
      <c r="C1708" s="300"/>
      <c r="D1708" s="300"/>
      <c r="E1708" s="300"/>
      <c r="F1708" s="300"/>
      <c r="G1708" s="300"/>
      <c r="H1708" s="298"/>
      <c r="I1708" s="295"/>
      <c r="J1708" s="294"/>
      <c r="K1708" s="411"/>
      <c r="L1708" s="412"/>
      <c r="M1708" s="291"/>
    </row>
    <row r="1709" spans="1:13" ht="15.75" thickBot="1">
      <c r="A1709" s="603" t="s">
        <v>287</v>
      </c>
      <c r="B1709" s="604"/>
      <c r="C1709" s="604"/>
      <c r="D1709" s="604"/>
      <c r="E1709" s="604"/>
      <c r="F1709" s="604"/>
      <c r="G1709" s="604"/>
      <c r="H1709" s="605"/>
      <c r="I1709" s="305"/>
      <c r="J1709" s="304"/>
      <c r="K1709" s="642">
        <v>6.19</v>
      </c>
      <c r="L1709" s="643"/>
      <c r="M1709" s="303">
        <f>K1709*12*I1654</f>
        <v>99928.883999999991</v>
      </c>
    </row>
    <row r="1710" spans="1:13">
      <c r="A1710" s="301" t="s">
        <v>286</v>
      </c>
      <c r="B1710" s="299"/>
      <c r="C1710" s="299"/>
      <c r="D1710" s="299"/>
      <c r="E1710" s="299"/>
      <c r="F1710" s="300"/>
      <c r="G1710" s="299"/>
      <c r="H1710" s="298"/>
      <c r="I1710" s="598" t="s">
        <v>285</v>
      </c>
      <c r="J1710" s="599"/>
      <c r="K1710" s="297"/>
      <c r="L1710" s="412"/>
      <c r="M1710" s="291"/>
    </row>
    <row r="1711" spans="1:13">
      <c r="A1711" s="301" t="s">
        <v>284</v>
      </c>
      <c r="B1711" s="299"/>
      <c r="C1711" s="299"/>
      <c r="D1711" s="299"/>
      <c r="E1711" s="299"/>
      <c r="F1711" s="300"/>
      <c r="G1711" s="299"/>
      <c r="H1711" s="298"/>
      <c r="I1711" s="598" t="s">
        <v>283</v>
      </c>
      <c r="J1711" s="599"/>
      <c r="K1711" s="297"/>
      <c r="L1711" s="412"/>
      <c r="M1711" s="291"/>
    </row>
    <row r="1712" spans="1:13">
      <c r="A1712" s="301" t="s">
        <v>282</v>
      </c>
      <c r="B1712" s="299"/>
      <c r="C1712" s="299"/>
      <c r="D1712" s="299"/>
      <c r="E1712" s="299"/>
      <c r="F1712" s="300"/>
      <c r="G1712" s="299"/>
      <c r="H1712" s="298"/>
      <c r="I1712" s="598" t="s">
        <v>281</v>
      </c>
      <c r="J1712" s="599"/>
      <c r="K1712" s="297"/>
      <c r="L1712" s="412"/>
      <c r="M1712" s="291"/>
    </row>
    <row r="1713" spans="1:13">
      <c r="A1713" s="301" t="s">
        <v>280</v>
      </c>
      <c r="B1713" s="299"/>
      <c r="C1713" s="299"/>
      <c r="D1713" s="299"/>
      <c r="E1713" s="299"/>
      <c r="F1713" s="300"/>
      <c r="G1713" s="299"/>
      <c r="H1713" s="298"/>
      <c r="I1713" s="598" t="s">
        <v>279</v>
      </c>
      <c r="J1713" s="599"/>
      <c r="K1713" s="297"/>
      <c r="L1713" s="412"/>
      <c r="M1713" s="291"/>
    </row>
    <row r="1714" spans="1:13">
      <c r="A1714" s="301" t="s">
        <v>278</v>
      </c>
      <c r="B1714" s="299"/>
      <c r="C1714" s="299"/>
      <c r="D1714" s="299"/>
      <c r="E1714" s="299"/>
      <c r="F1714" s="300"/>
      <c r="G1714" s="299"/>
      <c r="H1714" s="298"/>
      <c r="I1714" s="598" t="s">
        <v>277</v>
      </c>
      <c r="J1714" s="599"/>
      <c r="K1714" s="297"/>
      <c r="L1714" s="412"/>
      <c r="M1714" s="291"/>
    </row>
    <row r="1715" spans="1:13">
      <c r="A1715" s="301" t="s">
        <v>276</v>
      </c>
      <c r="B1715" s="299"/>
      <c r="C1715" s="299"/>
      <c r="D1715" s="299"/>
      <c r="E1715" s="299"/>
      <c r="F1715" s="300"/>
      <c r="G1715" s="299"/>
      <c r="H1715" s="298"/>
      <c r="I1715" s="295"/>
      <c r="J1715" s="294"/>
      <c r="K1715" s="297"/>
      <c r="L1715" s="302"/>
      <c r="M1715" s="291"/>
    </row>
    <row r="1716" spans="1:13">
      <c r="A1716" s="301" t="s">
        <v>275</v>
      </c>
      <c r="B1716" s="299"/>
      <c r="C1716" s="299"/>
      <c r="D1716" s="299"/>
      <c r="E1716" s="299"/>
      <c r="F1716" s="300"/>
      <c r="G1716" s="299"/>
      <c r="H1716" s="298"/>
      <c r="I1716" s="295"/>
      <c r="J1716" s="294"/>
      <c r="K1716" s="297"/>
      <c r="L1716" s="412"/>
      <c r="M1716" s="291"/>
    </row>
    <row r="1717" spans="1:13">
      <c r="A1717" s="301" t="s">
        <v>274</v>
      </c>
      <c r="B1717" s="299"/>
      <c r="C1717" s="299"/>
      <c r="D1717" s="299"/>
      <c r="E1717" s="299"/>
      <c r="F1717" s="300"/>
      <c r="G1717" s="299"/>
      <c r="H1717" s="298"/>
      <c r="I1717" s="295"/>
      <c r="J1717" s="294"/>
      <c r="K1717" s="297"/>
      <c r="L1717" s="412"/>
      <c r="M1717" s="291"/>
    </row>
    <row r="1718" spans="1:13">
      <c r="A1718" s="301" t="s">
        <v>273</v>
      </c>
      <c r="B1718" s="299"/>
      <c r="C1718" s="299"/>
      <c r="D1718" s="299"/>
      <c r="E1718" s="299"/>
      <c r="F1718" s="300"/>
      <c r="G1718" s="299"/>
      <c r="H1718" s="298"/>
      <c r="I1718" s="295"/>
      <c r="J1718" s="294"/>
      <c r="K1718" s="297"/>
      <c r="L1718" s="412"/>
      <c r="M1718" s="291"/>
    </row>
    <row r="1719" spans="1:13">
      <c r="A1719" s="301" t="s">
        <v>272</v>
      </c>
      <c r="B1719" s="299"/>
      <c r="C1719" s="299"/>
      <c r="D1719" s="299"/>
      <c r="E1719" s="299"/>
      <c r="F1719" s="300"/>
      <c r="G1719" s="299"/>
      <c r="H1719" s="298"/>
      <c r="I1719" s="295"/>
      <c r="J1719" s="294"/>
      <c r="K1719" s="297"/>
      <c r="L1719" s="412"/>
      <c r="M1719" s="291"/>
    </row>
    <row r="1720" spans="1:13" ht="15.75" thickBot="1">
      <c r="A1720" s="616" t="s">
        <v>271</v>
      </c>
      <c r="B1720" s="617"/>
      <c r="C1720" s="617"/>
      <c r="D1720" s="617"/>
      <c r="E1720" s="617"/>
      <c r="F1720" s="617"/>
      <c r="G1720" s="617"/>
      <c r="H1720" s="618"/>
      <c r="I1720" s="295"/>
      <c r="J1720" s="294"/>
      <c r="K1720" s="293"/>
      <c r="L1720" s="292"/>
      <c r="M1720" s="291"/>
    </row>
    <row r="1721" spans="1:13">
      <c r="A1721" s="290" t="s">
        <v>270</v>
      </c>
      <c r="B1721" s="289"/>
      <c r="C1721" s="289"/>
      <c r="D1721" s="289"/>
      <c r="E1721" s="289"/>
      <c r="F1721" s="289"/>
      <c r="G1721" s="289"/>
      <c r="H1721" s="289"/>
      <c r="I1721" s="621" t="s">
        <v>55</v>
      </c>
      <c r="J1721" s="622"/>
      <c r="K1721" s="288"/>
      <c r="L1721" s="287"/>
      <c r="M1721" s="286"/>
    </row>
    <row r="1722" spans="1:13" ht="15.75" thickBot="1">
      <c r="A1722" s="285" t="s">
        <v>269</v>
      </c>
      <c r="B1722" s="284"/>
      <c r="C1722" s="284"/>
      <c r="D1722" s="284"/>
      <c r="E1722" s="284"/>
      <c r="F1722" s="284"/>
      <c r="G1722" s="284"/>
      <c r="H1722" s="284"/>
      <c r="I1722" s="283"/>
      <c r="J1722" s="282"/>
      <c r="K1722" s="281"/>
      <c r="L1722" s="280"/>
      <c r="M1722" s="279"/>
    </row>
    <row r="1723" spans="1:13" ht="15.75" thickBot="1">
      <c r="A1723" s="603" t="s">
        <v>355</v>
      </c>
      <c r="B1723" s="604"/>
      <c r="C1723" s="604"/>
      <c r="D1723" s="604"/>
      <c r="E1723" s="604"/>
      <c r="F1723" s="604"/>
      <c r="G1723" s="604"/>
      <c r="H1723" s="657"/>
      <c r="I1723" s="658" t="s">
        <v>32</v>
      </c>
      <c r="J1723" s="659"/>
      <c r="K1723" s="660">
        <v>1.52</v>
      </c>
      <c r="L1723" s="661"/>
      <c r="M1723" s="276">
        <f>K1723*12*I1654</f>
        <v>24538.272000000001</v>
      </c>
    </row>
    <row r="1724" spans="1:13" ht="15.75" thickBot="1">
      <c r="A1724" s="409" t="s">
        <v>354</v>
      </c>
      <c r="B1724" s="410"/>
      <c r="C1724" s="410"/>
      <c r="D1724" s="410"/>
      <c r="E1724" s="410"/>
      <c r="F1724" s="410"/>
      <c r="G1724" s="410"/>
      <c r="H1724" s="410"/>
      <c r="I1724" s="413"/>
      <c r="J1724" s="383"/>
      <c r="K1724" s="649">
        <v>1</v>
      </c>
      <c r="L1724" s="674"/>
      <c r="M1724" s="276">
        <f>K1724*12*I1654</f>
        <v>16143.599999999999</v>
      </c>
    </row>
    <row r="1725" spans="1:13" ht="15.75" thickBot="1">
      <c r="A1725" s="652" t="s">
        <v>268</v>
      </c>
      <c r="B1725" s="653"/>
      <c r="C1725" s="653"/>
      <c r="D1725" s="653"/>
      <c r="E1725" s="653"/>
      <c r="F1725" s="653"/>
      <c r="G1725" s="653"/>
      <c r="H1725" s="653"/>
      <c r="I1725" s="278"/>
      <c r="J1725" s="277"/>
      <c r="K1725" s="610">
        <f>K1655+K1665+K1680+K1709+K1723+K1724</f>
        <v>59.300000000000004</v>
      </c>
      <c r="L1725" s="611"/>
      <c r="M1725" s="276">
        <f>M1655+M1665+M1680+M1709+M1723+M1724</f>
        <v>957315.47999999986</v>
      </c>
    </row>
    <row r="1727" spans="1:13" ht="15.75">
      <c r="A1727" s="601" t="s">
        <v>0</v>
      </c>
      <c r="B1727" s="601"/>
      <c r="C1727" s="601"/>
      <c r="D1727" s="601"/>
      <c r="E1727" s="601"/>
      <c r="F1727" s="601"/>
      <c r="G1727" s="601"/>
      <c r="H1727" s="601"/>
      <c r="I1727" s="601"/>
      <c r="J1727" s="601"/>
      <c r="K1727" s="601"/>
      <c r="L1727" s="601"/>
      <c r="M1727" s="327"/>
    </row>
    <row r="1728" spans="1:13" ht="15.75">
      <c r="A1728" s="600" t="s">
        <v>353</v>
      </c>
      <c r="B1728" s="600"/>
      <c r="C1728" s="600"/>
      <c r="D1728" s="600"/>
      <c r="E1728" s="600"/>
      <c r="F1728" s="600"/>
      <c r="G1728" s="600"/>
      <c r="H1728" s="600"/>
      <c r="I1728" s="600"/>
      <c r="J1728" s="600"/>
      <c r="K1728" s="600"/>
      <c r="L1728" s="600"/>
      <c r="M1728" s="327"/>
    </row>
    <row r="1729" spans="1:13" ht="15.75">
      <c r="A1729" s="370"/>
      <c r="B1729" s="370"/>
      <c r="C1729" s="370"/>
      <c r="D1729" s="370"/>
      <c r="E1729" s="370"/>
      <c r="F1729" s="370" t="s">
        <v>396</v>
      </c>
      <c r="G1729" s="370"/>
      <c r="H1729" s="370"/>
      <c r="I1729" s="370"/>
      <c r="J1729" s="370"/>
      <c r="K1729" s="370"/>
      <c r="L1729" s="370"/>
      <c r="M1729" s="327"/>
    </row>
    <row r="1730" spans="1:13">
      <c r="A1730" s="329"/>
      <c r="B1730" s="328"/>
      <c r="C1730" s="602" t="s">
        <v>351</v>
      </c>
      <c r="D1730" s="602"/>
      <c r="E1730" s="602"/>
      <c r="F1730" s="328"/>
      <c r="G1730" s="328"/>
      <c r="H1730" s="368"/>
      <c r="I1730" s="590" t="s">
        <v>3</v>
      </c>
      <c r="J1730" s="591"/>
      <c r="K1730" s="592" t="s">
        <v>4</v>
      </c>
      <c r="L1730" s="593"/>
      <c r="M1730" s="382"/>
    </row>
    <row r="1731" spans="1:13">
      <c r="A1731" s="381"/>
      <c r="B1731" s="355"/>
      <c r="C1731" s="355"/>
      <c r="D1731" s="355"/>
      <c r="E1731" s="355"/>
      <c r="F1731" s="355"/>
      <c r="G1731" s="355"/>
      <c r="H1731" s="356"/>
      <c r="I1731" s="295"/>
      <c r="J1731" s="294"/>
      <c r="K1731" s="594" t="s">
        <v>5</v>
      </c>
      <c r="L1731" s="595"/>
      <c r="M1731" s="380" t="s">
        <v>6</v>
      </c>
    </row>
    <row r="1732" spans="1:13">
      <c r="A1732" s="381"/>
      <c r="B1732" s="355"/>
      <c r="C1732" s="355"/>
      <c r="D1732" s="355"/>
      <c r="E1732" s="355"/>
      <c r="F1732" s="355"/>
      <c r="G1732" s="355"/>
      <c r="H1732" s="356"/>
      <c r="I1732" s="598" t="s">
        <v>7</v>
      </c>
      <c r="J1732" s="599"/>
      <c r="K1732" s="623" t="s">
        <v>8</v>
      </c>
      <c r="L1732" s="624"/>
      <c r="M1732" s="380" t="s">
        <v>9</v>
      </c>
    </row>
    <row r="1733" spans="1:13" ht="16.5" thickBot="1">
      <c r="A1733" s="379"/>
      <c r="B1733" s="351"/>
      <c r="C1733" s="351"/>
      <c r="D1733" s="351"/>
      <c r="E1733" s="351"/>
      <c r="F1733" s="351"/>
      <c r="G1733" s="351"/>
      <c r="H1733" s="350"/>
      <c r="I1733" s="631">
        <v>444</v>
      </c>
      <c r="J1733" s="632"/>
      <c r="K1733" s="633"/>
      <c r="L1733" s="634"/>
      <c r="M1733" s="378"/>
    </row>
    <row r="1734" spans="1:13">
      <c r="A1734" s="367" t="s">
        <v>350</v>
      </c>
      <c r="B1734" s="344"/>
      <c r="C1734" s="344"/>
      <c r="D1734" s="344"/>
      <c r="E1734" s="344"/>
      <c r="F1734" s="344"/>
      <c r="G1734" s="344"/>
      <c r="H1734" s="377"/>
      <c r="I1734" s="341"/>
      <c r="J1734" s="340"/>
      <c r="K1734" s="635">
        <f>K1737+K1740</f>
        <v>6.4499999999999993</v>
      </c>
      <c r="L1734" s="628"/>
      <c r="M1734" s="286">
        <f>K1734*12*I1733</f>
        <v>34365.599999999999</v>
      </c>
    </row>
    <row r="1735" spans="1:13">
      <c r="A1735" s="376" t="s">
        <v>349</v>
      </c>
      <c r="B1735" s="375"/>
      <c r="C1735" s="375"/>
      <c r="D1735" s="375"/>
      <c r="E1735" s="375"/>
      <c r="F1735" s="375"/>
      <c r="G1735" s="375"/>
      <c r="H1735" s="374"/>
      <c r="I1735" s="295"/>
      <c r="J1735" s="294"/>
      <c r="K1735" s="293"/>
      <c r="L1735" s="292"/>
      <c r="M1735" s="373"/>
    </row>
    <row r="1736" spans="1:13" ht="15.75" thickBot="1">
      <c r="A1736" s="363" t="s">
        <v>348</v>
      </c>
      <c r="B1736" s="372"/>
      <c r="C1736" s="372"/>
      <c r="D1736" s="372"/>
      <c r="E1736" s="372"/>
      <c r="F1736" s="372"/>
      <c r="G1736" s="372"/>
      <c r="H1736" s="371"/>
      <c r="I1736" s="336"/>
      <c r="J1736" s="282"/>
      <c r="K1736" s="281"/>
      <c r="L1736" s="280"/>
      <c r="M1736" s="279"/>
    </row>
    <row r="1737" spans="1:13">
      <c r="A1737" s="323" t="s">
        <v>347</v>
      </c>
      <c r="B1737" s="331"/>
      <c r="C1737" s="331"/>
      <c r="D1737" s="331"/>
      <c r="E1737" s="331"/>
      <c r="F1737" s="331"/>
      <c r="G1737" s="331"/>
      <c r="H1737" s="357"/>
      <c r="I1737" s="596" t="s">
        <v>19</v>
      </c>
      <c r="J1737" s="597"/>
      <c r="K1737" s="629">
        <v>3.86</v>
      </c>
      <c r="L1737" s="630"/>
      <c r="M1737" s="291">
        <f>K1737*12*I1733</f>
        <v>20566.080000000002</v>
      </c>
    </row>
    <row r="1738" spans="1:13">
      <c r="A1738" s="301" t="s">
        <v>338</v>
      </c>
      <c r="B1738" s="355"/>
      <c r="C1738" s="355"/>
      <c r="D1738" s="355"/>
      <c r="E1738" s="355"/>
      <c r="F1738" s="355"/>
      <c r="G1738" s="355"/>
      <c r="H1738" s="356"/>
      <c r="I1738" s="598" t="s">
        <v>328</v>
      </c>
      <c r="J1738" s="599"/>
      <c r="K1738" s="327"/>
      <c r="L1738" s="292"/>
      <c r="M1738" s="291"/>
    </row>
    <row r="1739" spans="1:13">
      <c r="A1739" s="323" t="s">
        <v>337</v>
      </c>
      <c r="B1739" s="331"/>
      <c r="C1739" s="331"/>
      <c r="D1739" s="331"/>
      <c r="E1739" s="331"/>
      <c r="F1739" s="331"/>
      <c r="G1739" s="331"/>
      <c r="H1739" s="357"/>
      <c r="I1739" s="596"/>
      <c r="J1739" s="597"/>
      <c r="K1739" s="327"/>
      <c r="L1739" s="292"/>
      <c r="M1739" s="291"/>
    </row>
    <row r="1740" spans="1:13">
      <c r="A1740" s="323" t="s">
        <v>346</v>
      </c>
      <c r="B1740" s="331"/>
      <c r="C1740" s="331"/>
      <c r="D1740" s="331"/>
      <c r="E1740" s="331"/>
      <c r="F1740" s="331"/>
      <c r="G1740" s="331"/>
      <c r="H1740" s="357"/>
      <c r="I1740" s="608" t="s">
        <v>35</v>
      </c>
      <c r="J1740" s="609"/>
      <c r="K1740" s="625">
        <v>2.59</v>
      </c>
      <c r="L1740" s="626"/>
      <c r="M1740" s="291">
        <f>K1740*12*I1733</f>
        <v>13799.519999999999</v>
      </c>
    </row>
    <row r="1741" spans="1:13" ht="15.75">
      <c r="A1741" s="320" t="s">
        <v>345</v>
      </c>
      <c r="B1741" s="354"/>
      <c r="C1741" s="354"/>
      <c r="D1741" s="354"/>
      <c r="E1741" s="354"/>
      <c r="F1741" s="354"/>
      <c r="G1741" s="354"/>
      <c r="H1741" s="353"/>
      <c r="I1741" s="598" t="s">
        <v>328</v>
      </c>
      <c r="J1741" s="599"/>
      <c r="K1741" s="370"/>
      <c r="L1741" s="369"/>
      <c r="M1741" s="291"/>
    </row>
    <row r="1742" spans="1:13">
      <c r="A1742" s="313" t="s">
        <v>344</v>
      </c>
      <c r="B1742" s="328"/>
      <c r="C1742" s="328"/>
      <c r="D1742" s="328"/>
      <c r="E1742" s="328"/>
      <c r="F1742" s="328"/>
      <c r="G1742" s="328"/>
      <c r="H1742" s="368"/>
      <c r="I1742" s="598"/>
      <c r="J1742" s="599"/>
      <c r="K1742" s="352"/>
      <c r="L1742" s="292"/>
      <c r="M1742" s="291"/>
    </row>
    <row r="1743" spans="1:13" ht="15.75" thickBot="1">
      <c r="A1743" s="323" t="s">
        <v>343</v>
      </c>
      <c r="B1743" s="322"/>
      <c r="C1743" s="322"/>
      <c r="D1743" s="322"/>
      <c r="E1743" s="322"/>
      <c r="F1743" s="322"/>
      <c r="G1743" s="322"/>
      <c r="H1743" s="321"/>
      <c r="I1743" s="334"/>
      <c r="J1743" s="333"/>
      <c r="K1743" s="636"/>
      <c r="L1743" s="637"/>
      <c r="M1743" s="291"/>
    </row>
    <row r="1744" spans="1:13">
      <c r="A1744" s="367" t="s">
        <v>342</v>
      </c>
      <c r="B1744" s="366"/>
      <c r="C1744" s="366"/>
      <c r="D1744" s="366"/>
      <c r="E1744" s="366"/>
      <c r="F1744" s="366"/>
      <c r="G1744" s="366"/>
      <c r="H1744" s="365"/>
      <c r="I1744" s="341"/>
      <c r="J1744" s="364"/>
      <c r="K1744" s="627">
        <f>K1746+K1751+K1754</f>
        <v>5.28</v>
      </c>
      <c r="L1744" s="628"/>
      <c r="M1744" s="286">
        <f>K1744*12*I1733</f>
        <v>28131.84</v>
      </c>
    </row>
    <row r="1745" spans="1:13" ht="15.75" thickBot="1">
      <c r="A1745" s="363" t="s">
        <v>341</v>
      </c>
      <c r="B1745" s="362"/>
      <c r="C1745" s="362"/>
      <c r="D1745" s="362"/>
      <c r="E1745" s="362"/>
      <c r="F1745" s="362"/>
      <c r="G1745" s="362"/>
      <c r="H1745" s="361"/>
      <c r="I1745" s="336"/>
      <c r="J1745" s="360"/>
      <c r="K1745" s="281"/>
      <c r="L1745" s="280"/>
      <c r="M1745" s="279"/>
    </row>
    <row r="1746" spans="1:13">
      <c r="A1746" s="301" t="s">
        <v>340</v>
      </c>
      <c r="B1746" s="300"/>
      <c r="C1746" s="300"/>
      <c r="D1746" s="300"/>
      <c r="E1746" s="300"/>
      <c r="F1746" s="300"/>
      <c r="G1746" s="300"/>
      <c r="H1746" s="298"/>
      <c r="I1746" s="598" t="s">
        <v>19</v>
      </c>
      <c r="J1746" s="599"/>
      <c r="K1746" s="629">
        <v>2.64</v>
      </c>
      <c r="L1746" s="630"/>
      <c r="M1746" s="291">
        <f>K1746*12*I1733</f>
        <v>14065.92</v>
      </c>
    </row>
    <row r="1747" spans="1:13">
      <c r="A1747" s="323" t="s">
        <v>339</v>
      </c>
      <c r="B1747" s="322"/>
      <c r="C1747" s="322"/>
      <c r="D1747" s="322"/>
      <c r="E1747" s="322"/>
      <c r="F1747" s="322"/>
      <c r="G1747" s="322"/>
      <c r="H1747" s="321"/>
      <c r="I1747" s="407"/>
      <c r="J1747" s="408"/>
      <c r="K1747" s="327"/>
      <c r="L1747" s="292"/>
      <c r="M1747" s="291"/>
    </row>
    <row r="1748" spans="1:13">
      <c r="A1748" s="301" t="s">
        <v>338</v>
      </c>
      <c r="B1748" s="355"/>
      <c r="C1748" s="355"/>
      <c r="D1748" s="355"/>
      <c r="E1748" s="355"/>
      <c r="F1748" s="355"/>
      <c r="G1748" s="355"/>
      <c r="H1748" s="356"/>
      <c r="I1748" s="598" t="s">
        <v>328</v>
      </c>
      <c r="J1748" s="599"/>
      <c r="K1748" s="327"/>
      <c r="L1748" s="292"/>
      <c r="M1748" s="291"/>
    </row>
    <row r="1749" spans="1:13">
      <c r="A1749" s="323" t="s">
        <v>337</v>
      </c>
      <c r="B1749" s="331"/>
      <c r="C1749" s="331"/>
      <c r="D1749" s="331"/>
      <c r="E1749" s="331"/>
      <c r="F1749" s="331"/>
      <c r="G1749" s="331"/>
      <c r="H1749" s="357"/>
      <c r="I1749" s="596"/>
      <c r="J1749" s="597"/>
      <c r="K1749" s="327"/>
      <c r="L1749" s="292"/>
      <c r="M1749" s="291"/>
    </row>
    <row r="1750" spans="1:13">
      <c r="A1750" s="320" t="s">
        <v>336</v>
      </c>
      <c r="B1750" s="354"/>
      <c r="C1750" s="353"/>
      <c r="D1750" s="355"/>
      <c r="E1750" s="355"/>
      <c r="F1750" s="355"/>
      <c r="G1750" s="355"/>
      <c r="H1750" s="356"/>
      <c r="I1750" s="598" t="s">
        <v>328</v>
      </c>
      <c r="J1750" s="599"/>
      <c r="K1750" s="327"/>
      <c r="L1750" s="292"/>
      <c r="M1750" s="291"/>
    </row>
    <row r="1751" spans="1:13">
      <c r="A1751" s="301" t="s">
        <v>335</v>
      </c>
      <c r="B1751" s="355"/>
      <c r="C1751" s="355"/>
      <c r="D1751" s="354"/>
      <c r="E1751" s="354"/>
      <c r="F1751" s="354"/>
      <c r="G1751" s="354"/>
      <c r="H1751" s="353"/>
      <c r="I1751" s="608" t="s">
        <v>35</v>
      </c>
      <c r="J1751" s="609"/>
      <c r="K1751" s="625">
        <v>1.17</v>
      </c>
      <c r="L1751" s="626"/>
      <c r="M1751" s="291">
        <f>K1751*12*I1733</f>
        <v>6233.7599999999993</v>
      </c>
    </row>
    <row r="1752" spans="1:13">
      <c r="A1752" s="313" t="s">
        <v>334</v>
      </c>
      <c r="B1752" s="312"/>
      <c r="C1752" s="312"/>
      <c r="D1752" s="312"/>
      <c r="E1752" s="312"/>
      <c r="F1752" s="312"/>
      <c r="G1752" s="312"/>
      <c r="H1752" s="311"/>
      <c r="I1752" s="590" t="s">
        <v>333</v>
      </c>
      <c r="J1752" s="591"/>
      <c r="K1752" s="327"/>
      <c r="L1752" s="292"/>
      <c r="M1752" s="291"/>
    </row>
    <row r="1753" spans="1:13">
      <c r="A1753" s="323"/>
      <c r="B1753" s="322"/>
      <c r="C1753" s="322"/>
      <c r="D1753" s="322"/>
      <c r="E1753" s="322"/>
      <c r="F1753" s="322"/>
      <c r="G1753" s="322"/>
      <c r="H1753" s="321"/>
      <c r="I1753" s="334" t="s">
        <v>332</v>
      </c>
      <c r="J1753" s="333"/>
      <c r="K1753" s="352"/>
      <c r="L1753" s="292"/>
      <c r="M1753" s="291"/>
    </row>
    <row r="1754" spans="1:13">
      <c r="A1754" s="313" t="s">
        <v>331</v>
      </c>
      <c r="B1754" s="312"/>
      <c r="C1754" s="312"/>
      <c r="D1754" s="312"/>
      <c r="E1754" s="312"/>
      <c r="F1754" s="312"/>
      <c r="G1754" s="312"/>
      <c r="H1754" s="311"/>
      <c r="I1754" s="590" t="s">
        <v>35</v>
      </c>
      <c r="J1754" s="591"/>
      <c r="K1754" s="625">
        <v>1.47</v>
      </c>
      <c r="L1754" s="626"/>
      <c r="M1754" s="291">
        <f>K1754*12*I1733</f>
        <v>7832.16</v>
      </c>
    </row>
    <row r="1755" spans="1:13">
      <c r="A1755" s="323" t="s">
        <v>330</v>
      </c>
      <c r="B1755" s="322"/>
      <c r="C1755" s="322"/>
      <c r="D1755" s="322"/>
      <c r="E1755" s="322"/>
      <c r="F1755" s="322"/>
      <c r="G1755" s="322"/>
      <c r="H1755" s="321"/>
      <c r="I1755" s="334"/>
      <c r="J1755" s="333"/>
      <c r="K1755" s="327"/>
      <c r="L1755" s="292"/>
      <c r="M1755" s="291"/>
    </row>
    <row r="1756" spans="1:13">
      <c r="A1756" s="313" t="s">
        <v>329</v>
      </c>
      <c r="B1756" s="312"/>
      <c r="C1756" s="312"/>
      <c r="D1756" s="312"/>
      <c r="E1756" s="312"/>
      <c r="F1756" s="312"/>
      <c r="G1756" s="312"/>
      <c r="H1756" s="311"/>
      <c r="I1756" s="598" t="s">
        <v>328</v>
      </c>
      <c r="J1756" s="599"/>
      <c r="K1756" s="327"/>
      <c r="L1756" s="292"/>
      <c r="M1756" s="291"/>
    </row>
    <row r="1757" spans="1:13">
      <c r="A1757" s="313" t="s">
        <v>327</v>
      </c>
      <c r="B1757" s="312"/>
      <c r="C1757" s="312"/>
      <c r="D1757" s="312"/>
      <c r="E1757" s="312"/>
      <c r="F1757" s="312"/>
      <c r="G1757" s="312"/>
      <c r="H1757" s="311"/>
      <c r="I1757" s="590" t="s">
        <v>326</v>
      </c>
      <c r="J1757" s="591"/>
      <c r="K1757" s="351"/>
      <c r="L1757" s="350"/>
      <c r="M1757" s="349"/>
    </row>
    <row r="1758" spans="1:13" ht="15.75" thickBot="1">
      <c r="A1758" s="323"/>
      <c r="B1758" s="322"/>
      <c r="C1758" s="322"/>
      <c r="D1758" s="322"/>
      <c r="E1758" s="322"/>
      <c r="F1758" s="322"/>
      <c r="G1758" s="322"/>
      <c r="H1758" s="321"/>
      <c r="I1758" s="606" t="s">
        <v>325</v>
      </c>
      <c r="J1758" s="607"/>
      <c r="K1758" s="348"/>
      <c r="L1758" s="347"/>
      <c r="M1758" s="346"/>
    </row>
    <row r="1759" spans="1:13">
      <c r="A1759" s="345" t="s">
        <v>324</v>
      </c>
      <c r="B1759" s="344"/>
      <c r="C1759" s="344"/>
      <c r="D1759" s="344"/>
      <c r="E1759" s="344"/>
      <c r="F1759" s="344"/>
      <c r="G1759" s="343"/>
      <c r="H1759" s="342"/>
      <c r="I1759" s="341"/>
      <c r="J1759" s="340"/>
      <c r="K1759" s="648">
        <f>K1761+K1768+K1776+K1780+K1781+K1785</f>
        <v>33.07</v>
      </c>
      <c r="L1759" s="628"/>
      <c r="M1759" s="286">
        <f>M1761+M1768+M1776+M1780+M1781+M1785</f>
        <v>176196.96</v>
      </c>
    </row>
    <row r="1760" spans="1:13" ht="15.75" thickBot="1">
      <c r="A1760" s="339"/>
      <c r="B1760" s="338"/>
      <c r="C1760" s="338"/>
      <c r="D1760" s="338"/>
      <c r="E1760" s="338"/>
      <c r="F1760" s="338"/>
      <c r="G1760" s="338"/>
      <c r="H1760" s="337"/>
      <c r="I1760" s="336"/>
      <c r="J1760" s="282"/>
      <c r="K1760" s="281"/>
      <c r="L1760" s="280"/>
      <c r="M1760" s="279"/>
    </row>
    <row r="1761" spans="1:13" ht="15.75" thickBot="1">
      <c r="A1761" s="603" t="s">
        <v>323</v>
      </c>
      <c r="B1761" s="604"/>
      <c r="C1761" s="604"/>
      <c r="D1761" s="604"/>
      <c r="E1761" s="604"/>
      <c r="F1761" s="604"/>
      <c r="G1761" s="604"/>
      <c r="H1761" s="605"/>
      <c r="I1761" s="305"/>
      <c r="J1761" s="304"/>
      <c r="K1761" s="646">
        <f>K1762+K1763+K1764+K1766+K1767</f>
        <v>7</v>
      </c>
      <c r="L1761" s="647"/>
      <c r="M1761" s="303">
        <f>K1761*12*I1733</f>
        <v>37296</v>
      </c>
    </row>
    <row r="1762" spans="1:13">
      <c r="A1762" s="323" t="s">
        <v>322</v>
      </c>
      <c r="B1762" s="322"/>
      <c r="C1762" s="322"/>
      <c r="D1762" s="322"/>
      <c r="E1762" s="322"/>
      <c r="F1762" s="322"/>
      <c r="G1762" s="322"/>
      <c r="H1762" s="321"/>
      <c r="I1762" s="596" t="s">
        <v>321</v>
      </c>
      <c r="J1762" s="597"/>
      <c r="K1762" s="629">
        <v>1.23</v>
      </c>
      <c r="L1762" s="630"/>
      <c r="M1762" s="291">
        <f>K1762*12*I1733</f>
        <v>6553.44</v>
      </c>
    </row>
    <row r="1763" spans="1:13">
      <c r="A1763" s="320" t="s">
        <v>320</v>
      </c>
      <c r="B1763" s="319"/>
      <c r="C1763" s="319"/>
      <c r="D1763" s="319"/>
      <c r="E1763" s="319"/>
      <c r="F1763" s="319"/>
      <c r="G1763" s="319"/>
      <c r="H1763" s="318"/>
      <c r="I1763" s="608" t="s">
        <v>57</v>
      </c>
      <c r="J1763" s="609"/>
      <c r="K1763" s="625">
        <v>2.9</v>
      </c>
      <c r="L1763" s="626"/>
      <c r="M1763" s="291">
        <f>K1763*12*I1733</f>
        <v>15451.199999999999</v>
      </c>
    </row>
    <row r="1764" spans="1:13">
      <c r="A1764" s="313" t="s">
        <v>319</v>
      </c>
      <c r="B1764" s="312"/>
      <c r="C1764" s="312"/>
      <c r="D1764" s="312"/>
      <c r="E1764" s="312"/>
      <c r="F1764" s="312"/>
      <c r="G1764" s="312"/>
      <c r="H1764" s="311"/>
      <c r="I1764" s="590" t="s">
        <v>35</v>
      </c>
      <c r="J1764" s="591"/>
      <c r="K1764" s="625">
        <v>0.33</v>
      </c>
      <c r="L1764" s="626"/>
      <c r="M1764" s="291">
        <f>K1764*12*I1733</f>
        <v>1758.24</v>
      </c>
    </row>
    <row r="1765" spans="1:13">
      <c r="A1765" s="335" t="s">
        <v>318</v>
      </c>
      <c r="B1765" s="331"/>
      <c r="C1765" s="331"/>
      <c r="D1765" s="331"/>
      <c r="E1765" s="322"/>
      <c r="F1765" s="322"/>
      <c r="G1765" s="322"/>
      <c r="H1765" s="321"/>
      <c r="I1765" s="334"/>
      <c r="J1765" s="333"/>
      <c r="K1765" s="293"/>
      <c r="L1765" s="292"/>
      <c r="M1765" s="291"/>
    </row>
    <row r="1766" spans="1:13">
      <c r="A1766" s="320" t="s">
        <v>317</v>
      </c>
      <c r="B1766" s="319"/>
      <c r="C1766" s="319"/>
      <c r="D1766" s="319"/>
      <c r="E1766" s="319"/>
      <c r="F1766" s="319"/>
      <c r="G1766" s="319"/>
      <c r="H1766" s="318"/>
      <c r="I1766" s="608" t="s">
        <v>19</v>
      </c>
      <c r="J1766" s="609"/>
      <c r="K1766" s="625">
        <v>0.1</v>
      </c>
      <c r="L1766" s="626"/>
      <c r="M1766" s="291">
        <f>K1766*12*I1733</f>
        <v>532.80000000000007</v>
      </c>
    </row>
    <row r="1767" spans="1:13" ht="15.75" thickBot="1">
      <c r="A1767" s="313" t="s">
        <v>316</v>
      </c>
      <c r="B1767" s="312"/>
      <c r="C1767" s="312"/>
      <c r="D1767" s="312"/>
      <c r="E1767" s="312"/>
      <c r="F1767" s="312"/>
      <c r="G1767" s="312"/>
      <c r="H1767" s="311"/>
      <c r="I1767" s="614" t="s">
        <v>19</v>
      </c>
      <c r="J1767" s="615"/>
      <c r="K1767" s="650">
        <v>2.44</v>
      </c>
      <c r="L1767" s="651"/>
      <c r="M1767" s="291">
        <f>K1767*12*I1733</f>
        <v>13000.32</v>
      </c>
    </row>
    <row r="1768" spans="1:13" ht="15.75" thickBot="1">
      <c r="A1768" s="654" t="s">
        <v>315</v>
      </c>
      <c r="B1768" s="655"/>
      <c r="C1768" s="655"/>
      <c r="D1768" s="655"/>
      <c r="E1768" s="655"/>
      <c r="F1768" s="655"/>
      <c r="G1768" s="655"/>
      <c r="H1768" s="656"/>
      <c r="I1768" s="305"/>
      <c r="J1768" s="304"/>
      <c r="K1768" s="642">
        <f>K1769+K1770+K1772+K1773+K1774+K1775</f>
        <v>1.94</v>
      </c>
      <c r="L1768" s="647"/>
      <c r="M1768" s="303">
        <f>K1768*12*I1733</f>
        <v>10336.32</v>
      </c>
    </row>
    <row r="1769" spans="1:13">
      <c r="A1769" s="332" t="s">
        <v>314</v>
      </c>
      <c r="B1769" s="331"/>
      <c r="C1769" s="331"/>
      <c r="D1769" s="331"/>
      <c r="E1769" s="331"/>
      <c r="F1769" s="322"/>
      <c r="G1769" s="322"/>
      <c r="H1769" s="321"/>
      <c r="I1769" s="330"/>
      <c r="J1769" s="294"/>
      <c r="K1769" s="629">
        <v>0.11</v>
      </c>
      <c r="L1769" s="630"/>
      <c r="M1769" s="291">
        <f>K1769*12*I1733</f>
        <v>586.08000000000004</v>
      </c>
    </row>
    <row r="1770" spans="1:13">
      <c r="A1770" s="329" t="s">
        <v>313</v>
      </c>
      <c r="B1770" s="328"/>
      <c r="C1770" s="328"/>
      <c r="D1770" s="328"/>
      <c r="E1770" s="328"/>
      <c r="F1770" s="312"/>
      <c r="G1770" s="312"/>
      <c r="H1770" s="311"/>
      <c r="I1770" s="598" t="s">
        <v>312</v>
      </c>
      <c r="J1770" s="599"/>
      <c r="K1770" s="625">
        <v>0.93</v>
      </c>
      <c r="L1770" s="626"/>
      <c r="M1770" s="291">
        <f>K1770*12*I1733</f>
        <v>4955.04</v>
      </c>
    </row>
    <row r="1771" spans="1:13">
      <c r="A1771" s="323" t="s">
        <v>311</v>
      </c>
      <c r="B1771" s="322"/>
      <c r="C1771" s="322"/>
      <c r="D1771" s="322"/>
      <c r="E1771" s="322"/>
      <c r="F1771" s="322"/>
      <c r="G1771" s="322"/>
      <c r="H1771" s="321"/>
      <c r="I1771" s="596" t="s">
        <v>310</v>
      </c>
      <c r="J1771" s="597"/>
      <c r="K1771" s="327"/>
      <c r="L1771" s="292"/>
      <c r="M1771" s="291"/>
    </row>
    <row r="1772" spans="1:13">
      <c r="A1772" s="320" t="s">
        <v>309</v>
      </c>
      <c r="B1772" s="319"/>
      <c r="C1772" s="319"/>
      <c r="D1772" s="319"/>
      <c r="E1772" s="319"/>
      <c r="F1772" s="319"/>
      <c r="G1772" s="319"/>
      <c r="H1772" s="318"/>
      <c r="I1772" s="608" t="s">
        <v>308</v>
      </c>
      <c r="J1772" s="609"/>
      <c r="K1772" s="625">
        <v>0.56999999999999995</v>
      </c>
      <c r="L1772" s="626"/>
      <c r="M1772" s="291">
        <f>K1772*12*I1733</f>
        <v>3036.96</v>
      </c>
    </row>
    <row r="1773" spans="1:13">
      <c r="A1773" s="320" t="s">
        <v>307</v>
      </c>
      <c r="B1773" s="319"/>
      <c r="C1773" s="319"/>
      <c r="D1773" s="319"/>
      <c r="E1773" s="319"/>
      <c r="F1773" s="319"/>
      <c r="G1773" s="319"/>
      <c r="H1773" s="318"/>
      <c r="I1773" s="608" t="s">
        <v>306</v>
      </c>
      <c r="J1773" s="609"/>
      <c r="K1773" s="625">
        <v>0.14000000000000001</v>
      </c>
      <c r="L1773" s="626"/>
      <c r="M1773" s="291">
        <f>K1773*12*I1733</f>
        <v>745.92000000000007</v>
      </c>
    </row>
    <row r="1774" spans="1:13">
      <c r="A1774" s="313" t="s">
        <v>299</v>
      </c>
      <c r="B1774" s="312"/>
      <c r="C1774" s="312"/>
      <c r="D1774" s="312"/>
      <c r="E1774" s="312"/>
      <c r="F1774" s="312"/>
      <c r="G1774" s="312"/>
      <c r="H1774" s="311"/>
      <c r="I1774" s="608" t="s">
        <v>298</v>
      </c>
      <c r="J1774" s="609"/>
      <c r="K1774" s="636">
        <v>7.0000000000000007E-2</v>
      </c>
      <c r="L1774" s="637"/>
      <c r="M1774" s="291">
        <f>K1774*12*I1733</f>
        <v>372.96000000000004</v>
      </c>
    </row>
    <row r="1775" spans="1:13" ht="15.75" thickBot="1">
      <c r="A1775" s="313" t="s">
        <v>305</v>
      </c>
      <c r="B1775" s="312"/>
      <c r="C1775" s="312"/>
      <c r="D1775" s="312"/>
      <c r="E1775" s="312"/>
      <c r="F1775" s="312"/>
      <c r="G1775" s="312"/>
      <c r="H1775" s="311"/>
      <c r="I1775" s="614" t="s">
        <v>88</v>
      </c>
      <c r="J1775" s="615"/>
      <c r="K1775" s="638">
        <v>0.12</v>
      </c>
      <c r="L1775" s="639"/>
      <c r="M1775" s="326">
        <f>K1775*12*I1733</f>
        <v>639.36</v>
      </c>
    </row>
    <row r="1776" spans="1:13" ht="15.75" thickBot="1">
      <c r="A1776" s="654" t="s">
        <v>304</v>
      </c>
      <c r="B1776" s="655"/>
      <c r="C1776" s="655"/>
      <c r="D1776" s="655"/>
      <c r="E1776" s="655"/>
      <c r="F1776" s="655"/>
      <c r="G1776" s="655"/>
      <c r="H1776" s="656"/>
      <c r="I1776" s="325"/>
      <c r="J1776" s="324"/>
      <c r="K1776" s="649">
        <f>K1777+K1778+K1779</f>
        <v>1.27</v>
      </c>
      <c r="L1776" s="643"/>
      <c r="M1776" s="303">
        <f>K1776*12*I1733</f>
        <v>6766.56</v>
      </c>
    </row>
    <row r="1777" spans="1:13">
      <c r="A1777" s="323" t="s">
        <v>303</v>
      </c>
      <c r="B1777" s="322"/>
      <c r="C1777" s="322"/>
      <c r="D1777" s="322"/>
      <c r="E1777" s="322"/>
      <c r="F1777" s="322"/>
      <c r="G1777" s="322"/>
      <c r="H1777" s="321"/>
      <c r="I1777" s="612" t="s">
        <v>302</v>
      </c>
      <c r="J1777" s="613"/>
      <c r="K1777" s="644">
        <v>0.61</v>
      </c>
      <c r="L1777" s="645"/>
      <c r="M1777" s="291">
        <f>K1777*12*I1733</f>
        <v>3250.08</v>
      </c>
    </row>
    <row r="1778" spans="1:13">
      <c r="A1778" s="320" t="s">
        <v>301</v>
      </c>
      <c r="B1778" s="319"/>
      <c r="C1778" s="319"/>
      <c r="D1778" s="319"/>
      <c r="E1778" s="319"/>
      <c r="F1778" s="319"/>
      <c r="G1778" s="319"/>
      <c r="H1778" s="318"/>
      <c r="I1778" s="317" t="s">
        <v>300</v>
      </c>
      <c r="J1778" s="316"/>
      <c r="K1778" s="636">
        <v>0.53</v>
      </c>
      <c r="L1778" s="637"/>
      <c r="M1778" s="291">
        <f>K1778*12*I1733</f>
        <v>2823.84</v>
      </c>
    </row>
    <row r="1779" spans="1:13" ht="15.75" thickBot="1">
      <c r="A1779" s="313" t="s">
        <v>299</v>
      </c>
      <c r="B1779" s="312"/>
      <c r="C1779" s="312"/>
      <c r="D1779" s="312"/>
      <c r="E1779" s="312"/>
      <c r="F1779" s="312"/>
      <c r="G1779" s="312"/>
      <c r="H1779" s="311"/>
      <c r="I1779" s="614" t="s">
        <v>298</v>
      </c>
      <c r="J1779" s="615"/>
      <c r="K1779" s="638">
        <v>0.13</v>
      </c>
      <c r="L1779" s="639"/>
      <c r="M1779" s="291">
        <f>K1779*12*I1733</f>
        <v>692.64</v>
      </c>
    </row>
    <row r="1780" spans="1:13" ht="15.75" thickBot="1">
      <c r="A1780" s="309" t="s">
        <v>297</v>
      </c>
      <c r="B1780" s="308"/>
      <c r="C1780" s="308"/>
      <c r="D1780" s="308"/>
      <c r="E1780" s="308"/>
      <c r="F1780" s="308"/>
      <c r="G1780" s="308"/>
      <c r="H1780" s="307"/>
      <c r="I1780" s="619" t="s">
        <v>296</v>
      </c>
      <c r="J1780" s="620"/>
      <c r="K1780" s="640">
        <v>21.14</v>
      </c>
      <c r="L1780" s="641"/>
      <c r="M1780" s="303">
        <f>K1780*12*I1733</f>
        <v>112633.92</v>
      </c>
    </row>
    <row r="1781" spans="1:13" ht="15.75" thickBot="1">
      <c r="A1781" s="603" t="s">
        <v>295</v>
      </c>
      <c r="B1781" s="604"/>
      <c r="C1781" s="604"/>
      <c r="D1781" s="604"/>
      <c r="E1781" s="604"/>
      <c r="F1781" s="604"/>
      <c r="G1781" s="604"/>
      <c r="H1781" s="605"/>
      <c r="I1781" s="305"/>
      <c r="J1781" s="304"/>
      <c r="K1781" s="642">
        <v>1.65</v>
      </c>
      <c r="L1781" s="643"/>
      <c r="M1781" s="303">
        <f>K1781*12*I1733</f>
        <v>8791.1999999999989</v>
      </c>
    </row>
    <row r="1782" spans="1:13">
      <c r="A1782" s="301" t="s">
        <v>294</v>
      </c>
      <c r="B1782" s="300"/>
      <c r="C1782" s="300"/>
      <c r="D1782" s="300"/>
      <c r="E1782" s="300"/>
      <c r="F1782" s="300"/>
      <c r="G1782" s="300"/>
      <c r="H1782" s="298"/>
      <c r="I1782" s="621" t="s">
        <v>293</v>
      </c>
      <c r="J1782" s="622"/>
      <c r="K1782" s="297"/>
      <c r="L1782" s="412"/>
      <c r="M1782" s="291"/>
    </row>
    <row r="1783" spans="1:13">
      <c r="A1783" s="301" t="s">
        <v>292</v>
      </c>
      <c r="B1783" s="300"/>
      <c r="C1783" s="300"/>
      <c r="D1783" s="300"/>
      <c r="E1783" s="300"/>
      <c r="F1783" s="300"/>
      <c r="G1783" s="300"/>
      <c r="H1783" s="298"/>
      <c r="I1783" s="295"/>
      <c r="J1783" s="294"/>
      <c r="K1783" s="297"/>
      <c r="L1783" s="412"/>
      <c r="M1783" s="291"/>
    </row>
    <row r="1784" spans="1:13" ht="15.75" thickBot="1">
      <c r="A1784" s="301" t="s">
        <v>291</v>
      </c>
      <c r="B1784" s="300"/>
      <c r="C1784" s="300"/>
      <c r="D1784" s="300"/>
      <c r="E1784" s="300"/>
      <c r="F1784" s="300"/>
      <c r="G1784" s="300"/>
      <c r="H1784" s="298"/>
      <c r="I1784" s="310"/>
      <c r="J1784" s="294"/>
      <c r="K1784" s="297"/>
      <c r="L1784" s="412"/>
      <c r="M1784" s="291"/>
    </row>
    <row r="1785" spans="1:13" ht="15.75" thickBot="1">
      <c r="A1785" s="309" t="s">
        <v>290</v>
      </c>
      <c r="B1785" s="308"/>
      <c r="C1785" s="308"/>
      <c r="D1785" s="308"/>
      <c r="E1785" s="308"/>
      <c r="F1785" s="308"/>
      <c r="G1785" s="308"/>
      <c r="H1785" s="307"/>
      <c r="I1785" s="305"/>
      <c r="J1785" s="304"/>
      <c r="K1785" s="642">
        <v>7.0000000000000007E-2</v>
      </c>
      <c r="L1785" s="643"/>
      <c r="M1785" s="303">
        <f>K1785*12*I1733</f>
        <v>372.96000000000004</v>
      </c>
    </row>
    <row r="1786" spans="1:13">
      <c r="A1786" s="301" t="s">
        <v>289</v>
      </c>
      <c r="B1786" s="300"/>
      <c r="C1786" s="300"/>
      <c r="D1786" s="300"/>
      <c r="E1786" s="300"/>
      <c r="F1786" s="300"/>
      <c r="G1786" s="300"/>
      <c r="H1786" s="298"/>
      <c r="I1786" s="621" t="s">
        <v>19</v>
      </c>
      <c r="J1786" s="622"/>
      <c r="K1786" s="411"/>
      <c r="L1786" s="412"/>
      <c r="M1786" s="291"/>
    </row>
    <row r="1787" spans="1:13" ht="15.75" thickBot="1">
      <c r="A1787" s="301" t="s">
        <v>288</v>
      </c>
      <c r="B1787" s="300"/>
      <c r="C1787" s="300"/>
      <c r="D1787" s="300"/>
      <c r="E1787" s="300"/>
      <c r="F1787" s="300"/>
      <c r="G1787" s="300"/>
      <c r="H1787" s="298"/>
      <c r="I1787" s="295"/>
      <c r="J1787" s="294"/>
      <c r="K1787" s="411"/>
      <c r="L1787" s="412"/>
      <c r="M1787" s="291"/>
    </row>
    <row r="1788" spans="1:13" ht="15.75" thickBot="1">
      <c r="A1788" s="603" t="s">
        <v>287</v>
      </c>
      <c r="B1788" s="604"/>
      <c r="C1788" s="604"/>
      <c r="D1788" s="604"/>
      <c r="E1788" s="604"/>
      <c r="F1788" s="604"/>
      <c r="G1788" s="604"/>
      <c r="H1788" s="605"/>
      <c r="I1788" s="305"/>
      <c r="J1788" s="304"/>
      <c r="K1788" s="642">
        <v>6.19</v>
      </c>
      <c r="L1788" s="643"/>
      <c r="M1788" s="303">
        <f>K1788*12*I1733</f>
        <v>32980.32</v>
      </c>
    </row>
    <row r="1789" spans="1:13">
      <c r="A1789" s="301" t="s">
        <v>286</v>
      </c>
      <c r="B1789" s="299"/>
      <c r="C1789" s="299"/>
      <c r="D1789" s="299"/>
      <c r="E1789" s="299"/>
      <c r="F1789" s="300"/>
      <c r="G1789" s="299"/>
      <c r="H1789" s="298"/>
      <c r="I1789" s="598" t="s">
        <v>285</v>
      </c>
      <c r="J1789" s="599"/>
      <c r="K1789" s="297"/>
      <c r="L1789" s="412"/>
      <c r="M1789" s="291"/>
    </row>
    <row r="1790" spans="1:13">
      <c r="A1790" s="301" t="s">
        <v>284</v>
      </c>
      <c r="B1790" s="299"/>
      <c r="C1790" s="299"/>
      <c r="D1790" s="299"/>
      <c r="E1790" s="299"/>
      <c r="F1790" s="300"/>
      <c r="G1790" s="299"/>
      <c r="H1790" s="298"/>
      <c r="I1790" s="598" t="s">
        <v>283</v>
      </c>
      <c r="J1790" s="599"/>
      <c r="K1790" s="297"/>
      <c r="L1790" s="412"/>
      <c r="M1790" s="291"/>
    </row>
    <row r="1791" spans="1:13">
      <c r="A1791" s="301" t="s">
        <v>282</v>
      </c>
      <c r="B1791" s="299"/>
      <c r="C1791" s="299"/>
      <c r="D1791" s="299"/>
      <c r="E1791" s="299"/>
      <c r="F1791" s="300"/>
      <c r="G1791" s="299"/>
      <c r="H1791" s="298"/>
      <c r="I1791" s="598" t="s">
        <v>281</v>
      </c>
      <c r="J1791" s="599"/>
      <c r="K1791" s="297"/>
      <c r="L1791" s="412"/>
      <c r="M1791" s="291"/>
    </row>
    <row r="1792" spans="1:13">
      <c r="A1792" s="301" t="s">
        <v>280</v>
      </c>
      <c r="B1792" s="299"/>
      <c r="C1792" s="299"/>
      <c r="D1792" s="299"/>
      <c r="E1792" s="299"/>
      <c r="F1792" s="300"/>
      <c r="G1792" s="299"/>
      <c r="H1792" s="298"/>
      <c r="I1792" s="598" t="s">
        <v>279</v>
      </c>
      <c r="J1792" s="599"/>
      <c r="K1792" s="297"/>
      <c r="L1792" s="412"/>
      <c r="M1792" s="291"/>
    </row>
    <row r="1793" spans="1:13">
      <c r="A1793" s="301" t="s">
        <v>278</v>
      </c>
      <c r="B1793" s="299"/>
      <c r="C1793" s="299"/>
      <c r="D1793" s="299"/>
      <c r="E1793" s="299"/>
      <c r="F1793" s="300"/>
      <c r="G1793" s="299"/>
      <c r="H1793" s="298"/>
      <c r="I1793" s="598" t="s">
        <v>277</v>
      </c>
      <c r="J1793" s="599"/>
      <c r="K1793" s="297"/>
      <c r="L1793" s="412"/>
      <c r="M1793" s="291"/>
    </row>
    <row r="1794" spans="1:13">
      <c r="A1794" s="301" t="s">
        <v>276</v>
      </c>
      <c r="B1794" s="299"/>
      <c r="C1794" s="299"/>
      <c r="D1794" s="299"/>
      <c r="E1794" s="299"/>
      <c r="F1794" s="300"/>
      <c r="G1794" s="299"/>
      <c r="H1794" s="298"/>
      <c r="I1794" s="295"/>
      <c r="J1794" s="294"/>
      <c r="K1794" s="297"/>
      <c r="L1794" s="302"/>
      <c r="M1794" s="291"/>
    </row>
    <row r="1795" spans="1:13">
      <c r="A1795" s="301" t="s">
        <v>275</v>
      </c>
      <c r="B1795" s="299"/>
      <c r="C1795" s="299"/>
      <c r="D1795" s="299"/>
      <c r="E1795" s="299"/>
      <c r="F1795" s="300"/>
      <c r="G1795" s="299"/>
      <c r="H1795" s="298"/>
      <c r="I1795" s="295"/>
      <c r="J1795" s="294"/>
      <c r="K1795" s="297"/>
      <c r="L1795" s="412"/>
      <c r="M1795" s="291"/>
    </row>
    <row r="1796" spans="1:13">
      <c r="A1796" s="301" t="s">
        <v>274</v>
      </c>
      <c r="B1796" s="299"/>
      <c r="C1796" s="299"/>
      <c r="D1796" s="299"/>
      <c r="E1796" s="299"/>
      <c r="F1796" s="300"/>
      <c r="G1796" s="299"/>
      <c r="H1796" s="298"/>
      <c r="I1796" s="295"/>
      <c r="J1796" s="294"/>
      <c r="K1796" s="297"/>
      <c r="L1796" s="412"/>
      <c r="M1796" s="291"/>
    </row>
    <row r="1797" spans="1:13">
      <c r="A1797" s="301" t="s">
        <v>273</v>
      </c>
      <c r="B1797" s="299"/>
      <c r="C1797" s="299"/>
      <c r="D1797" s="299"/>
      <c r="E1797" s="299"/>
      <c r="F1797" s="300"/>
      <c r="G1797" s="299"/>
      <c r="H1797" s="298"/>
      <c r="I1797" s="295"/>
      <c r="J1797" s="294"/>
      <c r="K1797" s="297"/>
      <c r="L1797" s="412"/>
      <c r="M1797" s="291"/>
    </row>
    <row r="1798" spans="1:13">
      <c r="A1798" s="301" t="s">
        <v>272</v>
      </c>
      <c r="B1798" s="299"/>
      <c r="C1798" s="299"/>
      <c r="D1798" s="299"/>
      <c r="E1798" s="299"/>
      <c r="F1798" s="300"/>
      <c r="G1798" s="299"/>
      <c r="H1798" s="298"/>
      <c r="I1798" s="295"/>
      <c r="J1798" s="294"/>
      <c r="K1798" s="297"/>
      <c r="L1798" s="412"/>
      <c r="M1798" s="291"/>
    </row>
    <row r="1799" spans="1:13" ht="15.75" thickBot="1">
      <c r="A1799" s="616" t="s">
        <v>271</v>
      </c>
      <c r="B1799" s="617"/>
      <c r="C1799" s="617"/>
      <c r="D1799" s="617"/>
      <c r="E1799" s="617"/>
      <c r="F1799" s="617"/>
      <c r="G1799" s="617"/>
      <c r="H1799" s="618"/>
      <c r="I1799" s="295"/>
      <c r="J1799" s="294"/>
      <c r="K1799" s="293"/>
      <c r="L1799" s="292"/>
      <c r="M1799" s="291"/>
    </row>
    <row r="1800" spans="1:13">
      <c r="A1800" s="290" t="s">
        <v>270</v>
      </c>
      <c r="B1800" s="289"/>
      <c r="C1800" s="289"/>
      <c r="D1800" s="289"/>
      <c r="E1800" s="289"/>
      <c r="F1800" s="289"/>
      <c r="G1800" s="289"/>
      <c r="H1800" s="289"/>
      <c r="I1800" s="621" t="s">
        <v>55</v>
      </c>
      <c r="J1800" s="622"/>
      <c r="K1800" s="288"/>
      <c r="L1800" s="287"/>
      <c r="M1800" s="286"/>
    </row>
    <row r="1801" spans="1:13" ht="15.75" thickBot="1">
      <c r="A1801" s="285" t="s">
        <v>269</v>
      </c>
      <c r="B1801" s="284"/>
      <c r="C1801" s="284"/>
      <c r="D1801" s="284"/>
      <c r="E1801" s="284"/>
      <c r="F1801" s="284"/>
      <c r="G1801" s="284"/>
      <c r="H1801" s="284"/>
      <c r="I1801" s="283"/>
      <c r="J1801" s="282"/>
      <c r="K1801" s="281"/>
      <c r="L1801" s="280"/>
      <c r="M1801" s="279"/>
    </row>
    <row r="1802" spans="1:13" ht="15.75" thickBot="1">
      <c r="A1802" s="603" t="s">
        <v>355</v>
      </c>
      <c r="B1802" s="604"/>
      <c r="C1802" s="604"/>
      <c r="D1802" s="604"/>
      <c r="E1802" s="604"/>
      <c r="F1802" s="604"/>
      <c r="G1802" s="604"/>
      <c r="H1802" s="657"/>
      <c r="I1802" s="658" t="s">
        <v>32</v>
      </c>
      <c r="J1802" s="659"/>
      <c r="K1802" s="660">
        <v>1.52</v>
      </c>
      <c r="L1802" s="661"/>
      <c r="M1802" s="276">
        <f>K1802*12*I1733</f>
        <v>8098.5600000000013</v>
      </c>
    </row>
    <row r="1803" spans="1:13" ht="15.75" thickBot="1">
      <c r="A1803" s="409" t="s">
        <v>354</v>
      </c>
      <c r="B1803" s="410"/>
      <c r="C1803" s="410"/>
      <c r="D1803" s="410"/>
      <c r="E1803" s="410"/>
      <c r="F1803" s="410"/>
      <c r="G1803" s="410"/>
      <c r="H1803" s="410"/>
      <c r="I1803" s="413"/>
      <c r="J1803" s="383"/>
      <c r="K1803" s="660">
        <v>3.06</v>
      </c>
      <c r="L1803" s="661"/>
      <c r="M1803" s="276">
        <f>K1803*12*I1733</f>
        <v>16303.68</v>
      </c>
    </row>
    <row r="1804" spans="1:13" ht="15.75" thickBot="1">
      <c r="A1804" s="652" t="s">
        <v>268</v>
      </c>
      <c r="B1804" s="653"/>
      <c r="C1804" s="653"/>
      <c r="D1804" s="653"/>
      <c r="E1804" s="653"/>
      <c r="F1804" s="653"/>
      <c r="G1804" s="653"/>
      <c r="H1804" s="653"/>
      <c r="I1804" s="278"/>
      <c r="J1804" s="277"/>
      <c r="K1804" s="610">
        <f>K1734+K1744+K1759+K1788+K1802+K1803</f>
        <v>55.57</v>
      </c>
      <c r="L1804" s="611"/>
      <c r="M1804" s="276">
        <f>M1734+M1744+M1759+M1788+M1802+M1803</f>
        <v>296076.95999999996</v>
      </c>
    </row>
    <row r="1806" spans="1:13" ht="15.75">
      <c r="A1806" s="601" t="s">
        <v>0</v>
      </c>
      <c r="B1806" s="601"/>
      <c r="C1806" s="601"/>
      <c r="D1806" s="601"/>
      <c r="E1806" s="601"/>
      <c r="F1806" s="601"/>
      <c r="G1806" s="601"/>
      <c r="H1806" s="601"/>
      <c r="I1806" s="601"/>
      <c r="J1806" s="601"/>
      <c r="K1806" s="601"/>
      <c r="L1806" s="601"/>
      <c r="M1806" s="327"/>
    </row>
    <row r="1807" spans="1:13" ht="15.75">
      <c r="A1807" s="600" t="s">
        <v>353</v>
      </c>
      <c r="B1807" s="600"/>
      <c r="C1807" s="600"/>
      <c r="D1807" s="600"/>
      <c r="E1807" s="600"/>
      <c r="F1807" s="600"/>
      <c r="G1807" s="600"/>
      <c r="H1807" s="600"/>
      <c r="I1807" s="600"/>
      <c r="J1807" s="600"/>
      <c r="K1807" s="600"/>
      <c r="L1807" s="600"/>
      <c r="M1807" s="327"/>
    </row>
    <row r="1808" spans="1:13" ht="15.75">
      <c r="A1808" s="370"/>
      <c r="B1808" s="370"/>
      <c r="C1808" s="370"/>
      <c r="D1808" s="370"/>
      <c r="E1808" s="370"/>
      <c r="F1808" s="370" t="s">
        <v>395</v>
      </c>
      <c r="G1808" s="370"/>
      <c r="H1808" s="370"/>
      <c r="I1808" s="370"/>
      <c r="J1808" s="370"/>
      <c r="K1808" s="370"/>
      <c r="L1808" s="370"/>
      <c r="M1808" s="327"/>
    </row>
    <row r="1809" spans="1:13">
      <c r="A1809" s="329"/>
      <c r="B1809" s="328"/>
      <c r="C1809" s="602" t="s">
        <v>351</v>
      </c>
      <c r="D1809" s="602"/>
      <c r="E1809" s="602"/>
      <c r="F1809" s="328"/>
      <c r="G1809" s="328"/>
      <c r="H1809" s="368"/>
      <c r="I1809" s="590" t="s">
        <v>3</v>
      </c>
      <c r="J1809" s="591"/>
      <c r="K1809" s="592" t="s">
        <v>4</v>
      </c>
      <c r="L1809" s="593"/>
      <c r="M1809" s="382"/>
    </row>
    <row r="1810" spans="1:13">
      <c r="A1810" s="381"/>
      <c r="B1810" s="355"/>
      <c r="C1810" s="355"/>
      <c r="D1810" s="355"/>
      <c r="E1810" s="355"/>
      <c r="F1810" s="355"/>
      <c r="G1810" s="355"/>
      <c r="H1810" s="356"/>
      <c r="I1810" s="295"/>
      <c r="J1810" s="294"/>
      <c r="K1810" s="594" t="s">
        <v>5</v>
      </c>
      <c r="L1810" s="595"/>
      <c r="M1810" s="380" t="s">
        <v>6</v>
      </c>
    </row>
    <row r="1811" spans="1:13">
      <c r="A1811" s="381"/>
      <c r="B1811" s="355"/>
      <c r="C1811" s="355"/>
      <c r="D1811" s="355"/>
      <c r="E1811" s="355"/>
      <c r="F1811" s="355"/>
      <c r="G1811" s="355"/>
      <c r="H1811" s="356"/>
      <c r="I1811" s="598" t="s">
        <v>7</v>
      </c>
      <c r="J1811" s="599"/>
      <c r="K1811" s="623" t="s">
        <v>8</v>
      </c>
      <c r="L1811" s="624"/>
      <c r="M1811" s="380" t="s">
        <v>9</v>
      </c>
    </row>
    <row r="1812" spans="1:13" ht="16.5" thickBot="1">
      <c r="A1812" s="379"/>
      <c r="B1812" s="351"/>
      <c r="C1812" s="351"/>
      <c r="D1812" s="351"/>
      <c r="E1812" s="351"/>
      <c r="F1812" s="351"/>
      <c r="G1812" s="351"/>
      <c r="H1812" s="350"/>
      <c r="I1812" s="631">
        <v>475.3</v>
      </c>
      <c r="J1812" s="632"/>
      <c r="K1812" s="633"/>
      <c r="L1812" s="634"/>
      <c r="M1812" s="378"/>
    </row>
    <row r="1813" spans="1:13">
      <c r="A1813" s="367" t="s">
        <v>350</v>
      </c>
      <c r="B1813" s="344"/>
      <c r="C1813" s="344"/>
      <c r="D1813" s="344"/>
      <c r="E1813" s="344"/>
      <c r="F1813" s="344"/>
      <c r="G1813" s="344"/>
      <c r="H1813" s="377"/>
      <c r="I1813" s="341"/>
      <c r="J1813" s="340"/>
      <c r="K1813" s="635">
        <f>K1816+K1819</f>
        <v>6.4499999999999993</v>
      </c>
      <c r="L1813" s="628"/>
      <c r="M1813" s="286">
        <f>K1813*12*I1812</f>
        <v>36788.219999999994</v>
      </c>
    </row>
    <row r="1814" spans="1:13">
      <c r="A1814" s="376" t="s">
        <v>349</v>
      </c>
      <c r="B1814" s="375"/>
      <c r="C1814" s="375"/>
      <c r="D1814" s="375"/>
      <c r="E1814" s="375"/>
      <c r="F1814" s="375"/>
      <c r="G1814" s="375"/>
      <c r="H1814" s="374"/>
      <c r="I1814" s="295"/>
      <c r="J1814" s="294"/>
      <c r="K1814" s="293"/>
      <c r="L1814" s="292"/>
      <c r="M1814" s="373"/>
    </row>
    <row r="1815" spans="1:13" ht="15.75" thickBot="1">
      <c r="A1815" s="363" t="s">
        <v>348</v>
      </c>
      <c r="B1815" s="372"/>
      <c r="C1815" s="372"/>
      <c r="D1815" s="372"/>
      <c r="E1815" s="372"/>
      <c r="F1815" s="372"/>
      <c r="G1815" s="372"/>
      <c r="H1815" s="371"/>
      <c r="I1815" s="336"/>
      <c r="J1815" s="282"/>
      <c r="K1815" s="281"/>
      <c r="L1815" s="280"/>
      <c r="M1815" s="279"/>
    </row>
    <row r="1816" spans="1:13">
      <c r="A1816" s="323" t="s">
        <v>347</v>
      </c>
      <c r="B1816" s="331"/>
      <c r="C1816" s="331"/>
      <c r="D1816" s="331"/>
      <c r="E1816" s="331"/>
      <c r="F1816" s="331"/>
      <c r="G1816" s="331"/>
      <c r="H1816" s="357"/>
      <c r="I1816" s="596" t="s">
        <v>19</v>
      </c>
      <c r="J1816" s="597"/>
      <c r="K1816" s="629">
        <v>3.86</v>
      </c>
      <c r="L1816" s="630"/>
      <c r="M1816" s="291">
        <f>K1816*12*I1812</f>
        <v>22015.896000000001</v>
      </c>
    </row>
    <row r="1817" spans="1:13">
      <c r="A1817" s="301" t="s">
        <v>338</v>
      </c>
      <c r="B1817" s="355"/>
      <c r="C1817" s="355"/>
      <c r="D1817" s="355"/>
      <c r="E1817" s="355"/>
      <c r="F1817" s="355"/>
      <c r="G1817" s="355"/>
      <c r="H1817" s="356"/>
      <c r="I1817" s="598" t="s">
        <v>328</v>
      </c>
      <c r="J1817" s="599"/>
      <c r="K1817" s="327"/>
      <c r="L1817" s="292"/>
      <c r="M1817" s="291"/>
    </row>
    <row r="1818" spans="1:13">
      <c r="A1818" s="323" t="s">
        <v>337</v>
      </c>
      <c r="B1818" s="331"/>
      <c r="C1818" s="331"/>
      <c r="D1818" s="331"/>
      <c r="E1818" s="331"/>
      <c r="F1818" s="331"/>
      <c r="G1818" s="331"/>
      <c r="H1818" s="357"/>
      <c r="I1818" s="596"/>
      <c r="J1818" s="597"/>
      <c r="K1818" s="327"/>
      <c r="L1818" s="292"/>
      <c r="M1818" s="291"/>
    </row>
    <row r="1819" spans="1:13">
      <c r="A1819" s="323" t="s">
        <v>346</v>
      </c>
      <c r="B1819" s="331"/>
      <c r="C1819" s="331"/>
      <c r="D1819" s="331"/>
      <c r="E1819" s="331"/>
      <c r="F1819" s="331"/>
      <c r="G1819" s="331"/>
      <c r="H1819" s="357"/>
      <c r="I1819" s="608" t="s">
        <v>35</v>
      </c>
      <c r="J1819" s="609"/>
      <c r="K1819" s="625">
        <v>2.59</v>
      </c>
      <c r="L1819" s="626"/>
      <c r="M1819" s="291">
        <f>K1819*12*I1812</f>
        <v>14772.323999999999</v>
      </c>
    </row>
    <row r="1820" spans="1:13" ht="15.75">
      <c r="A1820" s="320" t="s">
        <v>345</v>
      </c>
      <c r="B1820" s="354"/>
      <c r="C1820" s="354"/>
      <c r="D1820" s="354"/>
      <c r="E1820" s="354"/>
      <c r="F1820" s="354"/>
      <c r="G1820" s="354"/>
      <c r="H1820" s="353"/>
      <c r="I1820" s="598" t="s">
        <v>328</v>
      </c>
      <c r="J1820" s="599"/>
      <c r="K1820" s="370"/>
      <c r="L1820" s="369"/>
      <c r="M1820" s="291"/>
    </row>
    <row r="1821" spans="1:13">
      <c r="A1821" s="313" t="s">
        <v>344</v>
      </c>
      <c r="B1821" s="328"/>
      <c r="C1821" s="328"/>
      <c r="D1821" s="328"/>
      <c r="E1821" s="328"/>
      <c r="F1821" s="328"/>
      <c r="G1821" s="328"/>
      <c r="H1821" s="368"/>
      <c r="I1821" s="598"/>
      <c r="J1821" s="599"/>
      <c r="K1821" s="352"/>
      <c r="L1821" s="292"/>
      <c r="M1821" s="291"/>
    </row>
    <row r="1822" spans="1:13" ht="15.75" thickBot="1">
      <c r="A1822" s="323" t="s">
        <v>343</v>
      </c>
      <c r="B1822" s="322"/>
      <c r="C1822" s="322"/>
      <c r="D1822" s="322"/>
      <c r="E1822" s="322"/>
      <c r="F1822" s="322"/>
      <c r="G1822" s="322"/>
      <c r="H1822" s="321"/>
      <c r="I1822" s="334"/>
      <c r="J1822" s="333"/>
      <c r="K1822" s="636"/>
      <c r="L1822" s="637"/>
      <c r="M1822" s="291"/>
    </row>
    <row r="1823" spans="1:13">
      <c r="A1823" s="367" t="s">
        <v>342</v>
      </c>
      <c r="B1823" s="366"/>
      <c r="C1823" s="366"/>
      <c r="D1823" s="366"/>
      <c r="E1823" s="366"/>
      <c r="F1823" s="366"/>
      <c r="G1823" s="366"/>
      <c r="H1823" s="365"/>
      <c r="I1823" s="341"/>
      <c r="J1823" s="364"/>
      <c r="K1823" s="627">
        <f>K1825+K1830+K1833</f>
        <v>5.28</v>
      </c>
      <c r="L1823" s="628"/>
      <c r="M1823" s="286">
        <f>K1823*12*I1812</f>
        <v>30115.008000000002</v>
      </c>
    </row>
    <row r="1824" spans="1:13" ht="15.75" thickBot="1">
      <c r="A1824" s="363" t="s">
        <v>341</v>
      </c>
      <c r="B1824" s="362"/>
      <c r="C1824" s="362"/>
      <c r="D1824" s="362"/>
      <c r="E1824" s="362"/>
      <c r="F1824" s="362"/>
      <c r="G1824" s="362"/>
      <c r="H1824" s="361"/>
      <c r="I1824" s="336"/>
      <c r="J1824" s="360"/>
      <c r="K1824" s="281"/>
      <c r="L1824" s="280"/>
      <c r="M1824" s="279"/>
    </row>
    <row r="1825" spans="1:13">
      <c r="A1825" s="301" t="s">
        <v>340</v>
      </c>
      <c r="B1825" s="300"/>
      <c r="C1825" s="300"/>
      <c r="D1825" s="300"/>
      <c r="E1825" s="300"/>
      <c r="F1825" s="300"/>
      <c r="G1825" s="300"/>
      <c r="H1825" s="298"/>
      <c r="I1825" s="598" t="s">
        <v>19</v>
      </c>
      <c r="J1825" s="599"/>
      <c r="K1825" s="629">
        <v>2.64</v>
      </c>
      <c r="L1825" s="630"/>
      <c r="M1825" s="291">
        <f>K1825*12*I1812</f>
        <v>15057.504000000001</v>
      </c>
    </row>
    <row r="1826" spans="1:13">
      <c r="A1826" s="323" t="s">
        <v>339</v>
      </c>
      <c r="B1826" s="322"/>
      <c r="C1826" s="322"/>
      <c r="D1826" s="322"/>
      <c r="E1826" s="322"/>
      <c r="F1826" s="322"/>
      <c r="G1826" s="322"/>
      <c r="H1826" s="321"/>
      <c r="I1826" s="407"/>
      <c r="J1826" s="408"/>
      <c r="K1826" s="327"/>
      <c r="L1826" s="292"/>
      <c r="M1826" s="291"/>
    </row>
    <row r="1827" spans="1:13">
      <c r="A1827" s="301" t="s">
        <v>338</v>
      </c>
      <c r="B1827" s="355"/>
      <c r="C1827" s="355"/>
      <c r="D1827" s="355"/>
      <c r="E1827" s="355"/>
      <c r="F1827" s="355"/>
      <c r="G1827" s="355"/>
      <c r="H1827" s="356"/>
      <c r="I1827" s="598" t="s">
        <v>328</v>
      </c>
      <c r="J1827" s="599"/>
      <c r="K1827" s="327"/>
      <c r="L1827" s="292"/>
      <c r="M1827" s="291"/>
    </row>
    <row r="1828" spans="1:13">
      <c r="A1828" s="323" t="s">
        <v>337</v>
      </c>
      <c r="B1828" s="331"/>
      <c r="C1828" s="331"/>
      <c r="D1828" s="331"/>
      <c r="E1828" s="331"/>
      <c r="F1828" s="331"/>
      <c r="G1828" s="331"/>
      <c r="H1828" s="357"/>
      <c r="I1828" s="596"/>
      <c r="J1828" s="597"/>
      <c r="K1828" s="327"/>
      <c r="L1828" s="292"/>
      <c r="M1828" s="291"/>
    </row>
    <row r="1829" spans="1:13">
      <c r="A1829" s="320" t="s">
        <v>336</v>
      </c>
      <c r="B1829" s="354"/>
      <c r="C1829" s="353"/>
      <c r="D1829" s="355"/>
      <c r="E1829" s="355"/>
      <c r="F1829" s="355"/>
      <c r="G1829" s="355"/>
      <c r="H1829" s="356"/>
      <c r="I1829" s="598" t="s">
        <v>328</v>
      </c>
      <c r="J1829" s="599"/>
      <c r="K1829" s="327"/>
      <c r="L1829" s="292"/>
      <c r="M1829" s="291"/>
    </row>
    <row r="1830" spans="1:13">
      <c r="A1830" s="301" t="s">
        <v>335</v>
      </c>
      <c r="B1830" s="355"/>
      <c r="C1830" s="355"/>
      <c r="D1830" s="354"/>
      <c r="E1830" s="354"/>
      <c r="F1830" s="354"/>
      <c r="G1830" s="354"/>
      <c r="H1830" s="353"/>
      <c r="I1830" s="608" t="s">
        <v>35</v>
      </c>
      <c r="J1830" s="609"/>
      <c r="K1830" s="625">
        <v>1.17</v>
      </c>
      <c r="L1830" s="626"/>
      <c r="M1830" s="291">
        <f>K1830*12*I1812</f>
        <v>6673.2119999999995</v>
      </c>
    </row>
    <row r="1831" spans="1:13">
      <c r="A1831" s="313" t="s">
        <v>334</v>
      </c>
      <c r="B1831" s="312"/>
      <c r="C1831" s="312"/>
      <c r="D1831" s="312"/>
      <c r="E1831" s="312"/>
      <c r="F1831" s="312"/>
      <c r="G1831" s="312"/>
      <c r="H1831" s="311"/>
      <c r="I1831" s="590" t="s">
        <v>333</v>
      </c>
      <c r="J1831" s="591"/>
      <c r="K1831" s="327"/>
      <c r="L1831" s="292"/>
      <c r="M1831" s="291"/>
    </row>
    <row r="1832" spans="1:13">
      <c r="A1832" s="323"/>
      <c r="B1832" s="322"/>
      <c r="C1832" s="322"/>
      <c r="D1832" s="322"/>
      <c r="E1832" s="322"/>
      <c r="F1832" s="322"/>
      <c r="G1832" s="322"/>
      <c r="H1832" s="321"/>
      <c r="I1832" s="334" t="s">
        <v>332</v>
      </c>
      <c r="J1832" s="333"/>
      <c r="K1832" s="352"/>
      <c r="L1832" s="292"/>
      <c r="M1832" s="291"/>
    </row>
    <row r="1833" spans="1:13">
      <c r="A1833" s="313" t="s">
        <v>331</v>
      </c>
      <c r="B1833" s="312"/>
      <c r="C1833" s="312"/>
      <c r="D1833" s="312"/>
      <c r="E1833" s="312"/>
      <c r="F1833" s="312"/>
      <c r="G1833" s="312"/>
      <c r="H1833" s="311"/>
      <c r="I1833" s="590" t="s">
        <v>35</v>
      </c>
      <c r="J1833" s="591"/>
      <c r="K1833" s="625">
        <v>1.47</v>
      </c>
      <c r="L1833" s="626"/>
      <c r="M1833" s="291">
        <f>K1833*12*I1812</f>
        <v>8384.2920000000013</v>
      </c>
    </row>
    <row r="1834" spans="1:13">
      <c r="A1834" s="323" t="s">
        <v>330</v>
      </c>
      <c r="B1834" s="322"/>
      <c r="C1834" s="322"/>
      <c r="D1834" s="322"/>
      <c r="E1834" s="322"/>
      <c r="F1834" s="322"/>
      <c r="G1834" s="322"/>
      <c r="H1834" s="321"/>
      <c r="I1834" s="334"/>
      <c r="J1834" s="333"/>
      <c r="K1834" s="327"/>
      <c r="L1834" s="292"/>
      <c r="M1834" s="291"/>
    </row>
    <row r="1835" spans="1:13">
      <c r="A1835" s="313" t="s">
        <v>329</v>
      </c>
      <c r="B1835" s="312"/>
      <c r="C1835" s="312"/>
      <c r="D1835" s="312"/>
      <c r="E1835" s="312"/>
      <c r="F1835" s="312"/>
      <c r="G1835" s="312"/>
      <c r="H1835" s="311"/>
      <c r="I1835" s="598" t="s">
        <v>328</v>
      </c>
      <c r="J1835" s="599"/>
      <c r="K1835" s="327"/>
      <c r="L1835" s="292"/>
      <c r="M1835" s="291"/>
    </row>
    <row r="1836" spans="1:13">
      <c r="A1836" s="313" t="s">
        <v>327</v>
      </c>
      <c r="B1836" s="312"/>
      <c r="C1836" s="312"/>
      <c r="D1836" s="312"/>
      <c r="E1836" s="312"/>
      <c r="F1836" s="312"/>
      <c r="G1836" s="312"/>
      <c r="H1836" s="311"/>
      <c r="I1836" s="590" t="s">
        <v>326</v>
      </c>
      <c r="J1836" s="591"/>
      <c r="K1836" s="351"/>
      <c r="L1836" s="350"/>
      <c r="M1836" s="349"/>
    </row>
    <row r="1837" spans="1:13" ht="15.75" thickBot="1">
      <c r="A1837" s="323"/>
      <c r="B1837" s="322"/>
      <c r="C1837" s="322"/>
      <c r="D1837" s="322"/>
      <c r="E1837" s="322"/>
      <c r="F1837" s="322"/>
      <c r="G1837" s="322"/>
      <c r="H1837" s="321"/>
      <c r="I1837" s="606" t="s">
        <v>325</v>
      </c>
      <c r="J1837" s="607"/>
      <c r="K1837" s="348"/>
      <c r="L1837" s="347"/>
      <c r="M1837" s="346"/>
    </row>
    <row r="1838" spans="1:13">
      <c r="A1838" s="345" t="s">
        <v>324</v>
      </c>
      <c r="B1838" s="344"/>
      <c r="C1838" s="344"/>
      <c r="D1838" s="344"/>
      <c r="E1838" s="344"/>
      <c r="F1838" s="344"/>
      <c r="G1838" s="343"/>
      <c r="H1838" s="342"/>
      <c r="I1838" s="341"/>
      <c r="J1838" s="340"/>
      <c r="K1838" s="648">
        <f>K1840+K1847+K1855+K1859+K1860+K1864</f>
        <v>33.03</v>
      </c>
      <c r="L1838" s="628"/>
      <c r="M1838" s="286">
        <f>M1840+M1847+M1855+M1859+M1860+M1864</f>
        <v>188389.90800000002</v>
      </c>
    </row>
    <row r="1839" spans="1:13" ht="15.75" thickBot="1">
      <c r="A1839" s="339"/>
      <c r="B1839" s="338"/>
      <c r="C1839" s="338"/>
      <c r="D1839" s="338"/>
      <c r="E1839" s="338"/>
      <c r="F1839" s="338"/>
      <c r="G1839" s="338"/>
      <c r="H1839" s="337"/>
      <c r="I1839" s="336"/>
      <c r="J1839" s="282"/>
      <c r="K1839" s="281"/>
      <c r="L1839" s="280"/>
      <c r="M1839" s="279"/>
    </row>
    <row r="1840" spans="1:13" ht="15.75" thickBot="1">
      <c r="A1840" s="603" t="s">
        <v>323</v>
      </c>
      <c r="B1840" s="604"/>
      <c r="C1840" s="604"/>
      <c r="D1840" s="604"/>
      <c r="E1840" s="604"/>
      <c r="F1840" s="604"/>
      <c r="G1840" s="604"/>
      <c r="H1840" s="605"/>
      <c r="I1840" s="305"/>
      <c r="J1840" s="304"/>
      <c r="K1840" s="646">
        <f>K1841+K1842+K1843+K1845+K1846</f>
        <v>4.5599999999999996</v>
      </c>
      <c r="L1840" s="647"/>
      <c r="M1840" s="303">
        <f>K1840*12*I1812</f>
        <v>26008.416000000001</v>
      </c>
    </row>
    <row r="1841" spans="1:13">
      <c r="A1841" s="323" t="s">
        <v>322</v>
      </c>
      <c r="B1841" s="322"/>
      <c r="C1841" s="322"/>
      <c r="D1841" s="322"/>
      <c r="E1841" s="322"/>
      <c r="F1841" s="322"/>
      <c r="G1841" s="322"/>
      <c r="H1841" s="321"/>
      <c r="I1841" s="596" t="s">
        <v>321</v>
      </c>
      <c r="J1841" s="597"/>
      <c r="K1841" s="629">
        <v>1.23</v>
      </c>
      <c r="L1841" s="630"/>
      <c r="M1841" s="291">
        <f>K1841*12*I1812</f>
        <v>7015.4279999999999</v>
      </c>
    </row>
    <row r="1842" spans="1:13">
      <c r="A1842" s="320" t="s">
        <v>320</v>
      </c>
      <c r="B1842" s="319"/>
      <c r="C1842" s="319"/>
      <c r="D1842" s="319"/>
      <c r="E1842" s="319"/>
      <c r="F1842" s="319"/>
      <c r="G1842" s="319"/>
      <c r="H1842" s="318"/>
      <c r="I1842" s="608" t="s">
        <v>57</v>
      </c>
      <c r="J1842" s="609"/>
      <c r="K1842" s="625">
        <v>2.9</v>
      </c>
      <c r="L1842" s="626"/>
      <c r="M1842" s="291">
        <f>K1842*12*I1812</f>
        <v>16540.439999999999</v>
      </c>
    </row>
    <row r="1843" spans="1:13">
      <c r="A1843" s="313" t="s">
        <v>319</v>
      </c>
      <c r="B1843" s="312"/>
      <c r="C1843" s="312"/>
      <c r="D1843" s="312"/>
      <c r="E1843" s="312"/>
      <c r="F1843" s="312"/>
      <c r="G1843" s="312"/>
      <c r="H1843" s="311"/>
      <c r="I1843" s="590" t="s">
        <v>35</v>
      </c>
      <c r="J1843" s="591"/>
      <c r="K1843" s="625">
        <v>0.33</v>
      </c>
      <c r="L1843" s="626"/>
      <c r="M1843" s="291">
        <f>K1843*12*I1812</f>
        <v>1882.1880000000001</v>
      </c>
    </row>
    <row r="1844" spans="1:13">
      <c r="A1844" s="335" t="s">
        <v>318</v>
      </c>
      <c r="B1844" s="331"/>
      <c r="C1844" s="331"/>
      <c r="D1844" s="331"/>
      <c r="E1844" s="322"/>
      <c r="F1844" s="322"/>
      <c r="G1844" s="322"/>
      <c r="H1844" s="321"/>
      <c r="I1844" s="334"/>
      <c r="J1844" s="333"/>
      <c r="K1844" s="293"/>
      <c r="L1844" s="292"/>
      <c r="M1844" s="291"/>
    </row>
    <row r="1845" spans="1:13">
      <c r="A1845" s="320" t="s">
        <v>317</v>
      </c>
      <c r="B1845" s="319"/>
      <c r="C1845" s="319"/>
      <c r="D1845" s="319"/>
      <c r="E1845" s="319"/>
      <c r="F1845" s="319"/>
      <c r="G1845" s="319"/>
      <c r="H1845" s="318"/>
      <c r="I1845" s="608" t="s">
        <v>19</v>
      </c>
      <c r="J1845" s="609"/>
      <c r="K1845" s="625">
        <v>0.1</v>
      </c>
      <c r="L1845" s="626"/>
      <c r="M1845" s="291">
        <f>K1845*12*I1812</f>
        <v>570.36000000000013</v>
      </c>
    </row>
    <row r="1846" spans="1:13" ht="15.75" thickBot="1">
      <c r="A1846" s="313" t="s">
        <v>316</v>
      </c>
      <c r="B1846" s="312"/>
      <c r="C1846" s="312"/>
      <c r="D1846" s="312"/>
      <c r="E1846" s="312"/>
      <c r="F1846" s="312"/>
      <c r="G1846" s="312"/>
      <c r="H1846" s="311"/>
      <c r="I1846" s="614" t="s">
        <v>19</v>
      </c>
      <c r="J1846" s="615"/>
      <c r="K1846" s="650"/>
      <c r="L1846" s="651"/>
      <c r="M1846" s="291"/>
    </row>
    <row r="1847" spans="1:13" ht="15.75" thickBot="1">
      <c r="A1847" s="654" t="s">
        <v>315</v>
      </c>
      <c r="B1847" s="655"/>
      <c r="C1847" s="655"/>
      <c r="D1847" s="655"/>
      <c r="E1847" s="655"/>
      <c r="F1847" s="655"/>
      <c r="G1847" s="655"/>
      <c r="H1847" s="656"/>
      <c r="I1847" s="305"/>
      <c r="J1847" s="304"/>
      <c r="K1847" s="642">
        <f>K1848+K1849+K1851+K1852+K1853+K1854</f>
        <v>1.94</v>
      </c>
      <c r="L1847" s="647"/>
      <c r="M1847" s="303">
        <f>K1847*12*I1812</f>
        <v>11064.984</v>
      </c>
    </row>
    <row r="1848" spans="1:13">
      <c r="A1848" s="332" t="s">
        <v>314</v>
      </c>
      <c r="B1848" s="331"/>
      <c r="C1848" s="331"/>
      <c r="D1848" s="331"/>
      <c r="E1848" s="331"/>
      <c r="F1848" s="322"/>
      <c r="G1848" s="322"/>
      <c r="H1848" s="321"/>
      <c r="I1848" s="330"/>
      <c r="J1848" s="294"/>
      <c r="K1848" s="629">
        <v>0.11</v>
      </c>
      <c r="L1848" s="630"/>
      <c r="M1848" s="291">
        <f>K1848*12*I1812</f>
        <v>627.39600000000007</v>
      </c>
    </row>
    <row r="1849" spans="1:13">
      <c r="A1849" s="329" t="s">
        <v>313</v>
      </c>
      <c r="B1849" s="328"/>
      <c r="C1849" s="328"/>
      <c r="D1849" s="328"/>
      <c r="E1849" s="328"/>
      <c r="F1849" s="312"/>
      <c r="G1849" s="312"/>
      <c r="H1849" s="311"/>
      <c r="I1849" s="598" t="s">
        <v>312</v>
      </c>
      <c r="J1849" s="599"/>
      <c r="K1849" s="625">
        <v>0.93</v>
      </c>
      <c r="L1849" s="626"/>
      <c r="M1849" s="291">
        <f>K1849*12*I1812</f>
        <v>5304.348</v>
      </c>
    </row>
    <row r="1850" spans="1:13">
      <c r="A1850" s="323" t="s">
        <v>311</v>
      </c>
      <c r="B1850" s="322"/>
      <c r="C1850" s="322"/>
      <c r="D1850" s="322"/>
      <c r="E1850" s="322"/>
      <c r="F1850" s="322"/>
      <c r="G1850" s="322"/>
      <c r="H1850" s="321"/>
      <c r="I1850" s="596" t="s">
        <v>310</v>
      </c>
      <c r="J1850" s="597"/>
      <c r="K1850" s="327"/>
      <c r="L1850" s="292"/>
      <c r="M1850" s="291"/>
    </row>
    <row r="1851" spans="1:13">
      <c r="A1851" s="320" t="s">
        <v>309</v>
      </c>
      <c r="B1851" s="319"/>
      <c r="C1851" s="319"/>
      <c r="D1851" s="319"/>
      <c r="E1851" s="319"/>
      <c r="F1851" s="319"/>
      <c r="G1851" s="319"/>
      <c r="H1851" s="318"/>
      <c r="I1851" s="608" t="s">
        <v>308</v>
      </c>
      <c r="J1851" s="609"/>
      <c r="K1851" s="625">
        <v>0.56999999999999995</v>
      </c>
      <c r="L1851" s="626"/>
      <c r="M1851" s="291">
        <f>K1851*12*I1812</f>
        <v>3251.0520000000001</v>
      </c>
    </row>
    <row r="1852" spans="1:13">
      <c r="A1852" s="320" t="s">
        <v>307</v>
      </c>
      <c r="B1852" s="319"/>
      <c r="C1852" s="319"/>
      <c r="D1852" s="319"/>
      <c r="E1852" s="319"/>
      <c r="F1852" s="319"/>
      <c r="G1852" s="319"/>
      <c r="H1852" s="318"/>
      <c r="I1852" s="608" t="s">
        <v>306</v>
      </c>
      <c r="J1852" s="609"/>
      <c r="K1852" s="625">
        <v>0.14000000000000001</v>
      </c>
      <c r="L1852" s="626"/>
      <c r="M1852" s="291">
        <f>K1852*12*I1812</f>
        <v>798.50400000000013</v>
      </c>
    </row>
    <row r="1853" spans="1:13">
      <c r="A1853" s="313" t="s">
        <v>299</v>
      </c>
      <c r="B1853" s="312"/>
      <c r="C1853" s="312"/>
      <c r="D1853" s="312"/>
      <c r="E1853" s="312"/>
      <c r="F1853" s="312"/>
      <c r="G1853" s="312"/>
      <c r="H1853" s="311"/>
      <c r="I1853" s="608" t="s">
        <v>298</v>
      </c>
      <c r="J1853" s="609"/>
      <c r="K1853" s="636">
        <v>7.0000000000000007E-2</v>
      </c>
      <c r="L1853" s="637"/>
      <c r="M1853" s="291">
        <f>K1853*12*I1812</f>
        <v>399.25200000000007</v>
      </c>
    </row>
    <row r="1854" spans="1:13" ht="15.75" thickBot="1">
      <c r="A1854" s="313" t="s">
        <v>305</v>
      </c>
      <c r="B1854" s="312"/>
      <c r="C1854" s="312"/>
      <c r="D1854" s="312"/>
      <c r="E1854" s="312"/>
      <c r="F1854" s="312"/>
      <c r="G1854" s="312"/>
      <c r="H1854" s="311"/>
      <c r="I1854" s="614" t="s">
        <v>88</v>
      </c>
      <c r="J1854" s="615"/>
      <c r="K1854" s="638">
        <v>0.12</v>
      </c>
      <c r="L1854" s="639"/>
      <c r="M1854" s="326">
        <f>K1854*12*I1812</f>
        <v>684.43200000000002</v>
      </c>
    </row>
    <row r="1855" spans="1:13" ht="15.75" thickBot="1">
      <c r="A1855" s="654" t="s">
        <v>304</v>
      </c>
      <c r="B1855" s="655"/>
      <c r="C1855" s="655"/>
      <c r="D1855" s="655"/>
      <c r="E1855" s="655"/>
      <c r="F1855" s="655"/>
      <c r="G1855" s="655"/>
      <c r="H1855" s="656"/>
      <c r="I1855" s="325"/>
      <c r="J1855" s="324"/>
      <c r="K1855" s="649">
        <f>K1856+K1857+K1858</f>
        <v>1.27</v>
      </c>
      <c r="L1855" s="643"/>
      <c r="M1855" s="303">
        <f>K1855*12*I1812</f>
        <v>7243.5720000000001</v>
      </c>
    </row>
    <row r="1856" spans="1:13">
      <c r="A1856" s="323" t="s">
        <v>303</v>
      </c>
      <c r="B1856" s="322"/>
      <c r="C1856" s="322"/>
      <c r="D1856" s="322"/>
      <c r="E1856" s="322"/>
      <c r="F1856" s="322"/>
      <c r="G1856" s="322"/>
      <c r="H1856" s="321"/>
      <c r="I1856" s="612" t="s">
        <v>302</v>
      </c>
      <c r="J1856" s="613"/>
      <c r="K1856" s="644">
        <v>0.61</v>
      </c>
      <c r="L1856" s="645"/>
      <c r="M1856" s="291">
        <f>K1856*12*I1812</f>
        <v>3479.1960000000004</v>
      </c>
    </row>
    <row r="1857" spans="1:13">
      <c r="A1857" s="320" t="s">
        <v>301</v>
      </c>
      <c r="B1857" s="319"/>
      <c r="C1857" s="319"/>
      <c r="D1857" s="319"/>
      <c r="E1857" s="319"/>
      <c r="F1857" s="319"/>
      <c r="G1857" s="319"/>
      <c r="H1857" s="318"/>
      <c r="I1857" s="317" t="s">
        <v>300</v>
      </c>
      <c r="J1857" s="316"/>
      <c r="K1857" s="636">
        <v>0.53</v>
      </c>
      <c r="L1857" s="637"/>
      <c r="M1857" s="291">
        <f>K1857*12*I1812</f>
        <v>3022.9080000000004</v>
      </c>
    </row>
    <row r="1858" spans="1:13" ht="15.75" thickBot="1">
      <c r="A1858" s="313" t="s">
        <v>299</v>
      </c>
      <c r="B1858" s="312"/>
      <c r="C1858" s="312"/>
      <c r="D1858" s="312"/>
      <c r="E1858" s="312"/>
      <c r="F1858" s="312"/>
      <c r="G1858" s="312"/>
      <c r="H1858" s="311"/>
      <c r="I1858" s="614" t="s">
        <v>298</v>
      </c>
      <c r="J1858" s="615"/>
      <c r="K1858" s="638">
        <v>0.13</v>
      </c>
      <c r="L1858" s="639"/>
      <c r="M1858" s="291">
        <f>K1858*12*I1812</f>
        <v>741.46800000000007</v>
      </c>
    </row>
    <row r="1859" spans="1:13" ht="15.75" thickBot="1">
      <c r="A1859" s="309" t="s">
        <v>297</v>
      </c>
      <c r="B1859" s="308"/>
      <c r="C1859" s="308"/>
      <c r="D1859" s="308"/>
      <c r="E1859" s="308"/>
      <c r="F1859" s="308"/>
      <c r="G1859" s="308"/>
      <c r="H1859" s="307"/>
      <c r="I1859" s="619" t="s">
        <v>296</v>
      </c>
      <c r="J1859" s="620"/>
      <c r="K1859" s="640">
        <v>23.54</v>
      </c>
      <c r="L1859" s="641"/>
      <c r="M1859" s="303">
        <f>K1859*12*I1812</f>
        <v>134262.74400000001</v>
      </c>
    </row>
    <row r="1860" spans="1:13" ht="15.75" thickBot="1">
      <c r="A1860" s="603" t="s">
        <v>295</v>
      </c>
      <c r="B1860" s="604"/>
      <c r="C1860" s="604"/>
      <c r="D1860" s="604"/>
      <c r="E1860" s="604"/>
      <c r="F1860" s="604"/>
      <c r="G1860" s="604"/>
      <c r="H1860" s="605"/>
      <c r="I1860" s="305"/>
      <c r="J1860" s="304"/>
      <c r="K1860" s="642">
        <v>1.65</v>
      </c>
      <c r="L1860" s="643"/>
      <c r="M1860" s="303">
        <f>K1860*12*I1812</f>
        <v>9410.9399999999987</v>
      </c>
    </row>
    <row r="1861" spans="1:13">
      <c r="A1861" s="301" t="s">
        <v>294</v>
      </c>
      <c r="B1861" s="300"/>
      <c r="C1861" s="300"/>
      <c r="D1861" s="300"/>
      <c r="E1861" s="300"/>
      <c r="F1861" s="300"/>
      <c r="G1861" s="300"/>
      <c r="H1861" s="298"/>
      <c r="I1861" s="621" t="s">
        <v>293</v>
      </c>
      <c r="J1861" s="622"/>
      <c r="K1861" s="297"/>
      <c r="L1861" s="412"/>
      <c r="M1861" s="291"/>
    </row>
    <row r="1862" spans="1:13">
      <c r="A1862" s="301" t="s">
        <v>292</v>
      </c>
      <c r="B1862" s="300"/>
      <c r="C1862" s="300"/>
      <c r="D1862" s="300"/>
      <c r="E1862" s="300"/>
      <c r="F1862" s="300"/>
      <c r="G1862" s="300"/>
      <c r="H1862" s="298"/>
      <c r="I1862" s="295"/>
      <c r="J1862" s="294"/>
      <c r="K1862" s="297"/>
      <c r="L1862" s="412"/>
      <c r="M1862" s="291"/>
    </row>
    <row r="1863" spans="1:13" ht="15.75" thickBot="1">
      <c r="A1863" s="301" t="s">
        <v>291</v>
      </c>
      <c r="B1863" s="300"/>
      <c r="C1863" s="300"/>
      <c r="D1863" s="300"/>
      <c r="E1863" s="300"/>
      <c r="F1863" s="300"/>
      <c r="G1863" s="300"/>
      <c r="H1863" s="298"/>
      <c r="I1863" s="310"/>
      <c r="J1863" s="294"/>
      <c r="K1863" s="297"/>
      <c r="L1863" s="412"/>
      <c r="M1863" s="291"/>
    </row>
    <row r="1864" spans="1:13" ht="15.75" thickBot="1">
      <c r="A1864" s="309" t="s">
        <v>290</v>
      </c>
      <c r="B1864" s="308"/>
      <c r="C1864" s="308"/>
      <c r="D1864" s="308"/>
      <c r="E1864" s="308"/>
      <c r="F1864" s="308"/>
      <c r="G1864" s="308"/>
      <c r="H1864" s="307"/>
      <c r="I1864" s="305"/>
      <c r="J1864" s="304"/>
      <c r="K1864" s="642">
        <v>7.0000000000000007E-2</v>
      </c>
      <c r="L1864" s="643"/>
      <c r="M1864" s="303">
        <f>K1864*12*I1812</f>
        <v>399.25200000000007</v>
      </c>
    </row>
    <row r="1865" spans="1:13">
      <c r="A1865" s="301" t="s">
        <v>289</v>
      </c>
      <c r="B1865" s="300"/>
      <c r="C1865" s="300"/>
      <c r="D1865" s="300"/>
      <c r="E1865" s="300"/>
      <c r="F1865" s="300"/>
      <c r="G1865" s="300"/>
      <c r="H1865" s="298"/>
      <c r="I1865" s="621" t="s">
        <v>19</v>
      </c>
      <c r="J1865" s="622"/>
      <c r="K1865" s="411"/>
      <c r="L1865" s="412"/>
      <c r="M1865" s="291"/>
    </row>
    <row r="1866" spans="1:13" ht="15.75" thickBot="1">
      <c r="A1866" s="301" t="s">
        <v>288</v>
      </c>
      <c r="B1866" s="300"/>
      <c r="C1866" s="300"/>
      <c r="D1866" s="300"/>
      <c r="E1866" s="300"/>
      <c r="F1866" s="300"/>
      <c r="G1866" s="300"/>
      <c r="H1866" s="298"/>
      <c r="I1866" s="295"/>
      <c r="J1866" s="294"/>
      <c r="K1866" s="411"/>
      <c r="L1866" s="412"/>
      <c r="M1866" s="291"/>
    </row>
    <row r="1867" spans="1:13" ht="15.75" thickBot="1">
      <c r="A1867" s="603" t="s">
        <v>287</v>
      </c>
      <c r="B1867" s="604"/>
      <c r="C1867" s="604"/>
      <c r="D1867" s="604"/>
      <c r="E1867" s="604"/>
      <c r="F1867" s="604"/>
      <c r="G1867" s="604"/>
      <c r="H1867" s="605"/>
      <c r="I1867" s="305"/>
      <c r="J1867" s="304"/>
      <c r="K1867" s="642">
        <v>6.19</v>
      </c>
      <c r="L1867" s="643"/>
      <c r="M1867" s="303">
        <f>K1867*12*I1812</f>
        <v>35305.284</v>
      </c>
    </row>
    <row r="1868" spans="1:13">
      <c r="A1868" s="301" t="s">
        <v>286</v>
      </c>
      <c r="B1868" s="299"/>
      <c r="C1868" s="299"/>
      <c r="D1868" s="299"/>
      <c r="E1868" s="299"/>
      <c r="F1868" s="300"/>
      <c r="G1868" s="299"/>
      <c r="H1868" s="298"/>
      <c r="I1868" s="598" t="s">
        <v>285</v>
      </c>
      <c r="J1868" s="599"/>
      <c r="K1868" s="297"/>
      <c r="L1868" s="412"/>
      <c r="M1868" s="291"/>
    </row>
    <row r="1869" spans="1:13">
      <c r="A1869" s="301" t="s">
        <v>284</v>
      </c>
      <c r="B1869" s="299"/>
      <c r="C1869" s="299"/>
      <c r="D1869" s="299"/>
      <c r="E1869" s="299"/>
      <c r="F1869" s="300"/>
      <c r="G1869" s="299"/>
      <c r="H1869" s="298"/>
      <c r="I1869" s="598" t="s">
        <v>283</v>
      </c>
      <c r="J1869" s="599"/>
      <c r="K1869" s="297"/>
      <c r="L1869" s="412"/>
      <c r="M1869" s="291"/>
    </row>
    <row r="1870" spans="1:13">
      <c r="A1870" s="301" t="s">
        <v>282</v>
      </c>
      <c r="B1870" s="299"/>
      <c r="C1870" s="299"/>
      <c r="D1870" s="299"/>
      <c r="E1870" s="299"/>
      <c r="F1870" s="300"/>
      <c r="G1870" s="299"/>
      <c r="H1870" s="298"/>
      <c r="I1870" s="598" t="s">
        <v>281</v>
      </c>
      <c r="J1870" s="599"/>
      <c r="K1870" s="297"/>
      <c r="L1870" s="412"/>
      <c r="M1870" s="291"/>
    </row>
    <row r="1871" spans="1:13">
      <c r="A1871" s="301" t="s">
        <v>280</v>
      </c>
      <c r="B1871" s="299"/>
      <c r="C1871" s="299"/>
      <c r="D1871" s="299"/>
      <c r="E1871" s="299"/>
      <c r="F1871" s="300"/>
      <c r="G1871" s="299"/>
      <c r="H1871" s="298"/>
      <c r="I1871" s="598" t="s">
        <v>279</v>
      </c>
      <c r="J1871" s="599"/>
      <c r="K1871" s="297"/>
      <c r="L1871" s="412"/>
      <c r="M1871" s="291"/>
    </row>
    <row r="1872" spans="1:13">
      <c r="A1872" s="301" t="s">
        <v>278</v>
      </c>
      <c r="B1872" s="299"/>
      <c r="C1872" s="299"/>
      <c r="D1872" s="299"/>
      <c r="E1872" s="299"/>
      <c r="F1872" s="300"/>
      <c r="G1872" s="299"/>
      <c r="H1872" s="298"/>
      <c r="I1872" s="598" t="s">
        <v>277</v>
      </c>
      <c r="J1872" s="599"/>
      <c r="K1872" s="297"/>
      <c r="L1872" s="412"/>
      <c r="M1872" s="291"/>
    </row>
    <row r="1873" spans="1:13">
      <c r="A1873" s="301" t="s">
        <v>276</v>
      </c>
      <c r="B1873" s="299"/>
      <c r="C1873" s="299"/>
      <c r="D1873" s="299"/>
      <c r="E1873" s="299"/>
      <c r="F1873" s="300"/>
      <c r="G1873" s="299"/>
      <c r="H1873" s="298"/>
      <c r="I1873" s="295"/>
      <c r="J1873" s="294"/>
      <c r="K1873" s="297"/>
      <c r="L1873" s="302"/>
      <c r="M1873" s="291"/>
    </row>
    <row r="1874" spans="1:13">
      <c r="A1874" s="301" t="s">
        <v>275</v>
      </c>
      <c r="B1874" s="299"/>
      <c r="C1874" s="299"/>
      <c r="D1874" s="299"/>
      <c r="E1874" s="299"/>
      <c r="F1874" s="300"/>
      <c r="G1874" s="299"/>
      <c r="H1874" s="298"/>
      <c r="I1874" s="295"/>
      <c r="J1874" s="294"/>
      <c r="K1874" s="297"/>
      <c r="L1874" s="412"/>
      <c r="M1874" s="291"/>
    </row>
    <row r="1875" spans="1:13">
      <c r="A1875" s="301" t="s">
        <v>274</v>
      </c>
      <c r="B1875" s="299"/>
      <c r="C1875" s="299"/>
      <c r="D1875" s="299"/>
      <c r="E1875" s="299"/>
      <c r="F1875" s="300"/>
      <c r="G1875" s="299"/>
      <c r="H1875" s="298"/>
      <c r="I1875" s="295"/>
      <c r="J1875" s="294"/>
      <c r="K1875" s="297"/>
      <c r="L1875" s="412"/>
      <c r="M1875" s="291"/>
    </row>
    <row r="1876" spans="1:13">
      <c r="A1876" s="301" t="s">
        <v>273</v>
      </c>
      <c r="B1876" s="299"/>
      <c r="C1876" s="299"/>
      <c r="D1876" s="299"/>
      <c r="E1876" s="299"/>
      <c r="F1876" s="300"/>
      <c r="G1876" s="299"/>
      <c r="H1876" s="298"/>
      <c r="I1876" s="295"/>
      <c r="J1876" s="294"/>
      <c r="K1876" s="297"/>
      <c r="L1876" s="412"/>
      <c r="M1876" s="291"/>
    </row>
    <row r="1877" spans="1:13">
      <c r="A1877" s="301" t="s">
        <v>272</v>
      </c>
      <c r="B1877" s="299"/>
      <c r="C1877" s="299"/>
      <c r="D1877" s="299"/>
      <c r="E1877" s="299"/>
      <c r="F1877" s="300"/>
      <c r="G1877" s="299"/>
      <c r="H1877" s="298"/>
      <c r="I1877" s="295"/>
      <c r="J1877" s="294"/>
      <c r="K1877" s="297"/>
      <c r="L1877" s="412"/>
      <c r="M1877" s="291"/>
    </row>
    <row r="1878" spans="1:13" ht="15.75" thickBot="1">
      <c r="A1878" s="616" t="s">
        <v>271</v>
      </c>
      <c r="B1878" s="617"/>
      <c r="C1878" s="617"/>
      <c r="D1878" s="617"/>
      <c r="E1878" s="617"/>
      <c r="F1878" s="617"/>
      <c r="G1878" s="617"/>
      <c r="H1878" s="618"/>
      <c r="I1878" s="295"/>
      <c r="J1878" s="294"/>
      <c r="K1878" s="293"/>
      <c r="L1878" s="292"/>
      <c r="M1878" s="291"/>
    </row>
    <row r="1879" spans="1:13">
      <c r="A1879" s="290" t="s">
        <v>270</v>
      </c>
      <c r="B1879" s="289"/>
      <c r="C1879" s="289"/>
      <c r="D1879" s="289"/>
      <c r="E1879" s="289"/>
      <c r="F1879" s="289"/>
      <c r="G1879" s="289"/>
      <c r="H1879" s="289"/>
      <c r="I1879" s="621" t="s">
        <v>55</v>
      </c>
      <c r="J1879" s="622"/>
      <c r="K1879" s="288"/>
      <c r="L1879" s="287"/>
      <c r="M1879" s="286"/>
    </row>
    <row r="1880" spans="1:13" ht="15.75" thickBot="1">
      <c r="A1880" s="285" t="s">
        <v>269</v>
      </c>
      <c r="B1880" s="284"/>
      <c r="C1880" s="284"/>
      <c r="D1880" s="284"/>
      <c r="E1880" s="284"/>
      <c r="F1880" s="284"/>
      <c r="G1880" s="284"/>
      <c r="H1880" s="284"/>
      <c r="I1880" s="283"/>
      <c r="J1880" s="282"/>
      <c r="K1880" s="281"/>
      <c r="L1880" s="280"/>
      <c r="M1880" s="279"/>
    </row>
    <row r="1881" spans="1:13" ht="15.75" thickBot="1">
      <c r="A1881" s="652" t="s">
        <v>268</v>
      </c>
      <c r="B1881" s="653"/>
      <c r="C1881" s="653"/>
      <c r="D1881" s="653"/>
      <c r="E1881" s="653"/>
      <c r="F1881" s="653"/>
      <c r="G1881" s="653"/>
      <c r="H1881" s="653"/>
      <c r="I1881" s="278"/>
      <c r="J1881" s="277"/>
      <c r="K1881" s="610">
        <f>K1813+K1823+K1838+K1867</f>
        <v>50.95</v>
      </c>
      <c r="L1881" s="611"/>
      <c r="M1881" s="276">
        <f>M1813+M1823+M1838+M1867</f>
        <v>290598.42000000004</v>
      </c>
    </row>
    <row r="1883" spans="1:13" ht="15.75">
      <c r="A1883" s="601" t="s">
        <v>0</v>
      </c>
      <c r="B1883" s="601"/>
      <c r="C1883" s="601"/>
      <c r="D1883" s="601"/>
      <c r="E1883" s="601"/>
      <c r="F1883" s="601"/>
      <c r="G1883" s="601"/>
      <c r="H1883" s="601"/>
      <c r="I1883" s="601"/>
      <c r="J1883" s="601"/>
      <c r="K1883" s="601"/>
      <c r="L1883" s="601"/>
      <c r="M1883" s="327"/>
    </row>
    <row r="1884" spans="1:13" ht="15.75">
      <c r="A1884" s="600" t="s">
        <v>353</v>
      </c>
      <c r="B1884" s="600"/>
      <c r="C1884" s="600"/>
      <c r="D1884" s="600"/>
      <c r="E1884" s="600"/>
      <c r="F1884" s="600"/>
      <c r="G1884" s="600"/>
      <c r="H1884" s="600"/>
      <c r="I1884" s="600"/>
      <c r="J1884" s="600"/>
      <c r="K1884" s="600"/>
      <c r="L1884" s="600"/>
      <c r="M1884" s="327"/>
    </row>
    <row r="1885" spans="1:13" ht="15.75">
      <c r="A1885" s="370"/>
      <c r="B1885" s="370"/>
      <c r="C1885" s="370"/>
      <c r="D1885" s="370"/>
      <c r="E1885" s="370"/>
      <c r="F1885" s="370" t="s">
        <v>394</v>
      </c>
      <c r="G1885" s="370"/>
      <c r="H1885" s="370"/>
      <c r="I1885" s="370"/>
      <c r="J1885" s="370"/>
      <c r="K1885" s="370"/>
      <c r="L1885" s="370"/>
      <c r="M1885" s="327"/>
    </row>
    <row r="1886" spans="1:13">
      <c r="A1886" s="329"/>
      <c r="B1886" s="328"/>
      <c r="C1886" s="602" t="s">
        <v>351</v>
      </c>
      <c r="D1886" s="602"/>
      <c r="E1886" s="602"/>
      <c r="F1886" s="328"/>
      <c r="G1886" s="328"/>
      <c r="H1886" s="368"/>
      <c r="I1886" s="590" t="s">
        <v>3</v>
      </c>
      <c r="J1886" s="591"/>
      <c r="K1886" s="592" t="s">
        <v>4</v>
      </c>
      <c r="L1886" s="593"/>
      <c r="M1886" s="382"/>
    </row>
    <row r="1887" spans="1:13">
      <c r="A1887" s="381"/>
      <c r="B1887" s="355"/>
      <c r="C1887" s="355"/>
      <c r="D1887" s="355"/>
      <c r="E1887" s="355"/>
      <c r="F1887" s="355"/>
      <c r="G1887" s="355"/>
      <c r="H1887" s="356"/>
      <c r="I1887" s="295"/>
      <c r="J1887" s="294"/>
      <c r="K1887" s="594" t="s">
        <v>5</v>
      </c>
      <c r="L1887" s="595"/>
      <c r="M1887" s="380" t="s">
        <v>6</v>
      </c>
    </row>
    <row r="1888" spans="1:13">
      <c r="A1888" s="381"/>
      <c r="B1888" s="355"/>
      <c r="C1888" s="355"/>
      <c r="D1888" s="355"/>
      <c r="E1888" s="355"/>
      <c r="F1888" s="355"/>
      <c r="G1888" s="355"/>
      <c r="H1888" s="356"/>
      <c r="I1888" s="598" t="s">
        <v>7</v>
      </c>
      <c r="J1888" s="599"/>
      <c r="K1888" s="623" t="s">
        <v>8</v>
      </c>
      <c r="L1888" s="624"/>
      <c r="M1888" s="380" t="s">
        <v>9</v>
      </c>
    </row>
    <row r="1889" spans="1:13" ht="16.5" thickBot="1">
      <c r="A1889" s="379"/>
      <c r="B1889" s="351"/>
      <c r="C1889" s="351"/>
      <c r="D1889" s="351"/>
      <c r="E1889" s="351"/>
      <c r="F1889" s="351"/>
      <c r="G1889" s="351"/>
      <c r="H1889" s="350"/>
      <c r="I1889" s="631">
        <v>391.1</v>
      </c>
      <c r="J1889" s="632"/>
      <c r="K1889" s="633"/>
      <c r="L1889" s="634"/>
      <c r="M1889" s="378"/>
    </row>
    <row r="1890" spans="1:13">
      <c r="A1890" s="367" t="s">
        <v>350</v>
      </c>
      <c r="B1890" s="344"/>
      <c r="C1890" s="344"/>
      <c r="D1890" s="344"/>
      <c r="E1890" s="344"/>
      <c r="F1890" s="344"/>
      <c r="G1890" s="344"/>
      <c r="H1890" s="377"/>
      <c r="I1890" s="341"/>
      <c r="J1890" s="340"/>
      <c r="K1890" s="635">
        <f>K1893+K1896</f>
        <v>6.4499999999999993</v>
      </c>
      <c r="L1890" s="628"/>
      <c r="M1890" s="286">
        <f>K1890*12*I1889</f>
        <v>30271.14</v>
      </c>
    </row>
    <row r="1891" spans="1:13">
      <c r="A1891" s="376" t="s">
        <v>349</v>
      </c>
      <c r="B1891" s="375"/>
      <c r="C1891" s="375"/>
      <c r="D1891" s="375"/>
      <c r="E1891" s="375"/>
      <c r="F1891" s="375"/>
      <c r="G1891" s="375"/>
      <c r="H1891" s="374"/>
      <c r="I1891" s="295"/>
      <c r="J1891" s="294"/>
      <c r="K1891" s="293"/>
      <c r="L1891" s="292"/>
      <c r="M1891" s="373"/>
    </row>
    <row r="1892" spans="1:13" ht="15.75" thickBot="1">
      <c r="A1892" s="363" t="s">
        <v>348</v>
      </c>
      <c r="B1892" s="372"/>
      <c r="C1892" s="372"/>
      <c r="D1892" s="372"/>
      <c r="E1892" s="372"/>
      <c r="F1892" s="372"/>
      <c r="G1892" s="372"/>
      <c r="H1892" s="371"/>
      <c r="I1892" s="336"/>
      <c r="J1892" s="282"/>
      <c r="K1892" s="281"/>
      <c r="L1892" s="280"/>
      <c r="M1892" s="279"/>
    </row>
    <row r="1893" spans="1:13">
      <c r="A1893" s="323" t="s">
        <v>347</v>
      </c>
      <c r="B1893" s="331"/>
      <c r="C1893" s="331"/>
      <c r="D1893" s="331"/>
      <c r="E1893" s="331"/>
      <c r="F1893" s="331"/>
      <c r="G1893" s="331"/>
      <c r="H1893" s="357"/>
      <c r="I1893" s="596" t="s">
        <v>19</v>
      </c>
      <c r="J1893" s="597"/>
      <c r="K1893" s="629">
        <v>3.86</v>
      </c>
      <c r="L1893" s="630"/>
      <c r="M1893" s="291">
        <f>K1893*12*I1889</f>
        <v>18115.752</v>
      </c>
    </row>
    <row r="1894" spans="1:13">
      <c r="A1894" s="301" t="s">
        <v>338</v>
      </c>
      <c r="B1894" s="355"/>
      <c r="C1894" s="355"/>
      <c r="D1894" s="355"/>
      <c r="E1894" s="355"/>
      <c r="F1894" s="355"/>
      <c r="G1894" s="355"/>
      <c r="H1894" s="356"/>
      <c r="I1894" s="598" t="s">
        <v>328</v>
      </c>
      <c r="J1894" s="599"/>
      <c r="K1894" s="327"/>
      <c r="L1894" s="292"/>
      <c r="M1894" s="291"/>
    </row>
    <row r="1895" spans="1:13">
      <c r="A1895" s="323" t="s">
        <v>337</v>
      </c>
      <c r="B1895" s="331"/>
      <c r="C1895" s="331"/>
      <c r="D1895" s="331"/>
      <c r="E1895" s="331"/>
      <c r="F1895" s="331"/>
      <c r="G1895" s="331"/>
      <c r="H1895" s="357"/>
      <c r="I1895" s="596"/>
      <c r="J1895" s="597"/>
      <c r="K1895" s="327"/>
      <c r="L1895" s="292"/>
      <c r="M1895" s="291"/>
    </row>
    <row r="1896" spans="1:13">
      <c r="A1896" s="323" t="s">
        <v>346</v>
      </c>
      <c r="B1896" s="331"/>
      <c r="C1896" s="331"/>
      <c r="D1896" s="331"/>
      <c r="E1896" s="331"/>
      <c r="F1896" s="331"/>
      <c r="G1896" s="331"/>
      <c r="H1896" s="357"/>
      <c r="I1896" s="608" t="s">
        <v>35</v>
      </c>
      <c r="J1896" s="609"/>
      <c r="K1896" s="625">
        <v>2.59</v>
      </c>
      <c r="L1896" s="626"/>
      <c r="M1896" s="291">
        <f>K1896*12*I1889</f>
        <v>12155.388000000001</v>
      </c>
    </row>
    <row r="1897" spans="1:13" ht="15.75">
      <c r="A1897" s="320" t="s">
        <v>345</v>
      </c>
      <c r="B1897" s="354"/>
      <c r="C1897" s="354"/>
      <c r="D1897" s="354"/>
      <c r="E1897" s="354"/>
      <c r="F1897" s="354"/>
      <c r="G1897" s="354"/>
      <c r="H1897" s="353"/>
      <c r="I1897" s="598" t="s">
        <v>328</v>
      </c>
      <c r="J1897" s="599"/>
      <c r="K1897" s="370"/>
      <c r="L1897" s="369"/>
      <c r="M1897" s="291"/>
    </row>
    <row r="1898" spans="1:13">
      <c r="A1898" s="313" t="s">
        <v>344</v>
      </c>
      <c r="B1898" s="328"/>
      <c r="C1898" s="328"/>
      <c r="D1898" s="328"/>
      <c r="E1898" s="328"/>
      <c r="F1898" s="328"/>
      <c r="G1898" s="328"/>
      <c r="H1898" s="368"/>
      <c r="I1898" s="598"/>
      <c r="J1898" s="599"/>
      <c r="K1898" s="352"/>
      <c r="L1898" s="292"/>
      <c r="M1898" s="291"/>
    </row>
    <row r="1899" spans="1:13" ht="15.75" thickBot="1">
      <c r="A1899" s="323" t="s">
        <v>343</v>
      </c>
      <c r="B1899" s="322"/>
      <c r="C1899" s="322"/>
      <c r="D1899" s="322"/>
      <c r="E1899" s="322"/>
      <c r="F1899" s="322"/>
      <c r="G1899" s="322"/>
      <c r="H1899" s="321"/>
      <c r="I1899" s="334"/>
      <c r="J1899" s="333"/>
      <c r="K1899" s="636"/>
      <c r="L1899" s="637"/>
      <c r="M1899" s="291"/>
    </row>
    <row r="1900" spans="1:13">
      <c r="A1900" s="367" t="s">
        <v>342</v>
      </c>
      <c r="B1900" s="366"/>
      <c r="C1900" s="366"/>
      <c r="D1900" s="366"/>
      <c r="E1900" s="366"/>
      <c r="F1900" s="366"/>
      <c r="G1900" s="366"/>
      <c r="H1900" s="365"/>
      <c r="I1900" s="341"/>
      <c r="J1900" s="364"/>
      <c r="K1900" s="627">
        <f>K1902+K1907+K1910</f>
        <v>5.28</v>
      </c>
      <c r="L1900" s="628"/>
      <c r="M1900" s="286">
        <f>K1900*12*I1889</f>
        <v>24780.096000000001</v>
      </c>
    </row>
    <row r="1901" spans="1:13" ht="15.75" thickBot="1">
      <c r="A1901" s="363" t="s">
        <v>341</v>
      </c>
      <c r="B1901" s="362"/>
      <c r="C1901" s="362"/>
      <c r="D1901" s="362"/>
      <c r="E1901" s="362"/>
      <c r="F1901" s="362"/>
      <c r="G1901" s="362"/>
      <c r="H1901" s="361"/>
      <c r="I1901" s="336"/>
      <c r="J1901" s="360"/>
      <c r="K1901" s="281"/>
      <c r="L1901" s="280"/>
      <c r="M1901" s="279"/>
    </row>
    <row r="1902" spans="1:13">
      <c r="A1902" s="301" t="s">
        <v>340</v>
      </c>
      <c r="B1902" s="300"/>
      <c r="C1902" s="300"/>
      <c r="D1902" s="300"/>
      <c r="E1902" s="300"/>
      <c r="F1902" s="300"/>
      <c r="G1902" s="300"/>
      <c r="H1902" s="298"/>
      <c r="I1902" s="598" t="s">
        <v>19</v>
      </c>
      <c r="J1902" s="599"/>
      <c r="K1902" s="629">
        <v>2.64</v>
      </c>
      <c r="L1902" s="630"/>
      <c r="M1902" s="291">
        <f>K1902*12*I1889</f>
        <v>12390.048000000001</v>
      </c>
    </row>
    <row r="1903" spans="1:13">
      <c r="A1903" s="323" t="s">
        <v>339</v>
      </c>
      <c r="B1903" s="322"/>
      <c r="C1903" s="322"/>
      <c r="D1903" s="322"/>
      <c r="E1903" s="322"/>
      <c r="F1903" s="322"/>
      <c r="G1903" s="322"/>
      <c r="H1903" s="321"/>
      <c r="I1903" s="407"/>
      <c r="J1903" s="408"/>
      <c r="K1903" s="327"/>
      <c r="L1903" s="292"/>
      <c r="M1903" s="291"/>
    </row>
    <row r="1904" spans="1:13">
      <c r="A1904" s="301" t="s">
        <v>338</v>
      </c>
      <c r="B1904" s="355"/>
      <c r="C1904" s="355"/>
      <c r="D1904" s="355"/>
      <c r="E1904" s="355"/>
      <c r="F1904" s="355"/>
      <c r="G1904" s="355"/>
      <c r="H1904" s="356"/>
      <c r="I1904" s="598" t="s">
        <v>328</v>
      </c>
      <c r="J1904" s="599"/>
      <c r="K1904" s="327"/>
      <c r="L1904" s="292"/>
      <c r="M1904" s="291"/>
    </row>
    <row r="1905" spans="1:13">
      <c r="A1905" s="323" t="s">
        <v>337</v>
      </c>
      <c r="B1905" s="331"/>
      <c r="C1905" s="331"/>
      <c r="D1905" s="331"/>
      <c r="E1905" s="331"/>
      <c r="F1905" s="331"/>
      <c r="G1905" s="331"/>
      <c r="H1905" s="357"/>
      <c r="I1905" s="596"/>
      <c r="J1905" s="597"/>
      <c r="K1905" s="327"/>
      <c r="L1905" s="292"/>
      <c r="M1905" s="291"/>
    </row>
    <row r="1906" spans="1:13">
      <c r="A1906" s="320" t="s">
        <v>336</v>
      </c>
      <c r="B1906" s="354"/>
      <c r="C1906" s="353"/>
      <c r="D1906" s="355"/>
      <c r="E1906" s="355"/>
      <c r="F1906" s="355"/>
      <c r="G1906" s="355"/>
      <c r="H1906" s="356"/>
      <c r="I1906" s="598" t="s">
        <v>328</v>
      </c>
      <c r="J1906" s="599"/>
      <c r="K1906" s="327"/>
      <c r="L1906" s="292"/>
      <c r="M1906" s="291"/>
    </row>
    <row r="1907" spans="1:13">
      <c r="A1907" s="301" t="s">
        <v>335</v>
      </c>
      <c r="B1907" s="355"/>
      <c r="C1907" s="355"/>
      <c r="D1907" s="354"/>
      <c r="E1907" s="354"/>
      <c r="F1907" s="354"/>
      <c r="G1907" s="354"/>
      <c r="H1907" s="353"/>
      <c r="I1907" s="608" t="s">
        <v>35</v>
      </c>
      <c r="J1907" s="609"/>
      <c r="K1907" s="625">
        <v>1.17</v>
      </c>
      <c r="L1907" s="626"/>
      <c r="M1907" s="291">
        <f>K1907*12*I1889</f>
        <v>5491.0439999999999</v>
      </c>
    </row>
    <row r="1908" spans="1:13">
      <c r="A1908" s="313" t="s">
        <v>334</v>
      </c>
      <c r="B1908" s="312"/>
      <c r="C1908" s="312"/>
      <c r="D1908" s="312"/>
      <c r="E1908" s="312"/>
      <c r="F1908" s="312"/>
      <c r="G1908" s="312"/>
      <c r="H1908" s="311"/>
      <c r="I1908" s="590" t="s">
        <v>333</v>
      </c>
      <c r="J1908" s="591"/>
      <c r="K1908" s="327"/>
      <c r="L1908" s="292"/>
      <c r="M1908" s="291"/>
    </row>
    <row r="1909" spans="1:13">
      <c r="A1909" s="323"/>
      <c r="B1909" s="322"/>
      <c r="C1909" s="322"/>
      <c r="D1909" s="322"/>
      <c r="E1909" s="322"/>
      <c r="F1909" s="322"/>
      <c r="G1909" s="322"/>
      <c r="H1909" s="321"/>
      <c r="I1909" s="334" t="s">
        <v>332</v>
      </c>
      <c r="J1909" s="333"/>
      <c r="K1909" s="352"/>
      <c r="L1909" s="292"/>
      <c r="M1909" s="291"/>
    </row>
    <row r="1910" spans="1:13">
      <c r="A1910" s="313" t="s">
        <v>331</v>
      </c>
      <c r="B1910" s="312"/>
      <c r="C1910" s="312"/>
      <c r="D1910" s="312"/>
      <c r="E1910" s="312"/>
      <c r="F1910" s="312"/>
      <c r="G1910" s="312"/>
      <c r="H1910" s="311"/>
      <c r="I1910" s="590" t="s">
        <v>35</v>
      </c>
      <c r="J1910" s="591"/>
      <c r="K1910" s="625">
        <v>1.47</v>
      </c>
      <c r="L1910" s="626"/>
      <c r="M1910" s="291">
        <f>K1910*12*I1889</f>
        <v>6899.0040000000008</v>
      </c>
    </row>
    <row r="1911" spans="1:13">
      <c r="A1911" s="323" t="s">
        <v>330</v>
      </c>
      <c r="B1911" s="322"/>
      <c r="C1911" s="322"/>
      <c r="D1911" s="322"/>
      <c r="E1911" s="322"/>
      <c r="F1911" s="322"/>
      <c r="G1911" s="322"/>
      <c r="H1911" s="321"/>
      <c r="I1911" s="334"/>
      <c r="J1911" s="333"/>
      <c r="K1911" s="327"/>
      <c r="L1911" s="292"/>
      <c r="M1911" s="291"/>
    </row>
    <row r="1912" spans="1:13">
      <c r="A1912" s="313" t="s">
        <v>329</v>
      </c>
      <c r="B1912" s="312"/>
      <c r="C1912" s="312"/>
      <c r="D1912" s="312"/>
      <c r="E1912" s="312"/>
      <c r="F1912" s="312"/>
      <c r="G1912" s="312"/>
      <c r="H1912" s="311"/>
      <c r="I1912" s="598" t="s">
        <v>328</v>
      </c>
      <c r="J1912" s="599"/>
      <c r="K1912" s="327"/>
      <c r="L1912" s="292"/>
      <c r="M1912" s="291"/>
    </row>
    <row r="1913" spans="1:13">
      <c r="A1913" s="313" t="s">
        <v>327</v>
      </c>
      <c r="B1913" s="312"/>
      <c r="C1913" s="312"/>
      <c r="D1913" s="312"/>
      <c r="E1913" s="312"/>
      <c r="F1913" s="312"/>
      <c r="G1913" s="312"/>
      <c r="H1913" s="311"/>
      <c r="I1913" s="590" t="s">
        <v>326</v>
      </c>
      <c r="J1913" s="591"/>
      <c r="K1913" s="351"/>
      <c r="L1913" s="350"/>
      <c r="M1913" s="349"/>
    </row>
    <row r="1914" spans="1:13" ht="15.75" thickBot="1">
      <c r="A1914" s="323"/>
      <c r="B1914" s="322"/>
      <c r="C1914" s="322"/>
      <c r="D1914" s="322"/>
      <c r="E1914" s="322"/>
      <c r="F1914" s="322"/>
      <c r="G1914" s="322"/>
      <c r="H1914" s="321"/>
      <c r="I1914" s="606" t="s">
        <v>325</v>
      </c>
      <c r="J1914" s="607"/>
      <c r="K1914" s="348"/>
      <c r="L1914" s="347"/>
      <c r="M1914" s="346"/>
    </row>
    <row r="1915" spans="1:13">
      <c r="A1915" s="345" t="s">
        <v>324</v>
      </c>
      <c r="B1915" s="344"/>
      <c r="C1915" s="344"/>
      <c r="D1915" s="344"/>
      <c r="E1915" s="344"/>
      <c r="F1915" s="344"/>
      <c r="G1915" s="343"/>
      <c r="H1915" s="342"/>
      <c r="I1915" s="341"/>
      <c r="J1915" s="340"/>
      <c r="K1915" s="648">
        <f>K1917+K1924+K1932+K1936+K1937+K1941</f>
        <v>19.729999999999997</v>
      </c>
      <c r="L1915" s="628"/>
      <c r="M1915" s="286">
        <f>M1917+M1924+M1932+M1936+M1937+M1941</f>
        <v>92596.83600000001</v>
      </c>
    </row>
    <row r="1916" spans="1:13" ht="15.75" thickBot="1">
      <c r="A1916" s="339"/>
      <c r="B1916" s="338"/>
      <c r="C1916" s="338"/>
      <c r="D1916" s="338"/>
      <c r="E1916" s="338"/>
      <c r="F1916" s="338"/>
      <c r="G1916" s="338"/>
      <c r="H1916" s="337"/>
      <c r="I1916" s="336"/>
      <c r="J1916" s="282"/>
      <c r="K1916" s="281"/>
      <c r="L1916" s="280"/>
      <c r="M1916" s="279"/>
    </row>
    <row r="1917" spans="1:13" ht="15.75" thickBot="1">
      <c r="A1917" s="603" t="s">
        <v>323</v>
      </c>
      <c r="B1917" s="604"/>
      <c r="C1917" s="604"/>
      <c r="D1917" s="604"/>
      <c r="E1917" s="604"/>
      <c r="F1917" s="604"/>
      <c r="G1917" s="604"/>
      <c r="H1917" s="605"/>
      <c r="I1917" s="305"/>
      <c r="J1917" s="304"/>
      <c r="K1917" s="646">
        <f>K1918+K1919+K1920+K1922+K1923</f>
        <v>7.33</v>
      </c>
      <c r="L1917" s="647"/>
      <c r="M1917" s="303">
        <f>K1917*12*I1889</f>
        <v>34401.156000000003</v>
      </c>
    </row>
    <row r="1918" spans="1:13">
      <c r="A1918" s="323" t="s">
        <v>322</v>
      </c>
      <c r="B1918" s="322"/>
      <c r="C1918" s="322"/>
      <c r="D1918" s="322"/>
      <c r="E1918" s="322"/>
      <c r="F1918" s="322"/>
      <c r="G1918" s="322"/>
      <c r="H1918" s="321"/>
      <c r="I1918" s="596" t="s">
        <v>321</v>
      </c>
      <c r="J1918" s="597"/>
      <c r="K1918" s="629">
        <v>1.23</v>
      </c>
      <c r="L1918" s="630"/>
      <c r="M1918" s="291">
        <f>K1918*12*I1889</f>
        <v>5772.6360000000004</v>
      </c>
    </row>
    <row r="1919" spans="1:13">
      <c r="A1919" s="320" t="s">
        <v>320</v>
      </c>
      <c r="B1919" s="319"/>
      <c r="C1919" s="319"/>
      <c r="D1919" s="319"/>
      <c r="E1919" s="319"/>
      <c r="F1919" s="319"/>
      <c r="G1919" s="319"/>
      <c r="H1919" s="318"/>
      <c r="I1919" s="608" t="s">
        <v>57</v>
      </c>
      <c r="J1919" s="609"/>
      <c r="K1919" s="625">
        <v>2.9</v>
      </c>
      <c r="L1919" s="626"/>
      <c r="M1919" s="291">
        <f>K1919*12*I1889</f>
        <v>13610.279999999999</v>
      </c>
    </row>
    <row r="1920" spans="1:13">
      <c r="A1920" s="313" t="s">
        <v>319</v>
      </c>
      <c r="B1920" s="312"/>
      <c r="C1920" s="312"/>
      <c r="D1920" s="312"/>
      <c r="E1920" s="312"/>
      <c r="F1920" s="312"/>
      <c r="G1920" s="312"/>
      <c r="H1920" s="311"/>
      <c r="I1920" s="590" t="s">
        <v>35</v>
      </c>
      <c r="J1920" s="591"/>
      <c r="K1920" s="625">
        <v>0.33</v>
      </c>
      <c r="L1920" s="626"/>
      <c r="M1920" s="291">
        <f>K1920*12*I1889</f>
        <v>1548.7560000000001</v>
      </c>
    </row>
    <row r="1921" spans="1:13">
      <c r="A1921" s="335" t="s">
        <v>318</v>
      </c>
      <c r="B1921" s="331"/>
      <c r="C1921" s="331"/>
      <c r="D1921" s="331"/>
      <c r="E1921" s="322"/>
      <c r="F1921" s="322"/>
      <c r="G1921" s="322"/>
      <c r="H1921" s="321"/>
      <c r="I1921" s="334"/>
      <c r="J1921" s="333"/>
      <c r="K1921" s="293"/>
      <c r="L1921" s="292"/>
      <c r="M1921" s="291"/>
    </row>
    <row r="1922" spans="1:13">
      <c r="A1922" s="320" t="s">
        <v>317</v>
      </c>
      <c r="B1922" s="319"/>
      <c r="C1922" s="319"/>
      <c r="D1922" s="319"/>
      <c r="E1922" s="319"/>
      <c r="F1922" s="319"/>
      <c r="G1922" s="319"/>
      <c r="H1922" s="318"/>
      <c r="I1922" s="608" t="s">
        <v>19</v>
      </c>
      <c r="J1922" s="609"/>
      <c r="K1922" s="625">
        <v>0.1</v>
      </c>
      <c r="L1922" s="626"/>
      <c r="M1922" s="291">
        <f>K1922*12*I1889</f>
        <v>469.32000000000011</v>
      </c>
    </row>
    <row r="1923" spans="1:13" ht="15.75" thickBot="1">
      <c r="A1923" s="313" t="s">
        <v>316</v>
      </c>
      <c r="B1923" s="312"/>
      <c r="C1923" s="312"/>
      <c r="D1923" s="312"/>
      <c r="E1923" s="312"/>
      <c r="F1923" s="312"/>
      <c r="G1923" s="312"/>
      <c r="H1923" s="311"/>
      <c r="I1923" s="614" t="s">
        <v>19</v>
      </c>
      <c r="J1923" s="615"/>
      <c r="K1923" s="650">
        <v>2.77</v>
      </c>
      <c r="L1923" s="651"/>
      <c r="M1923" s="291">
        <f>K1923*12*I1889</f>
        <v>13000.164000000001</v>
      </c>
    </row>
    <row r="1924" spans="1:13" ht="15.75" thickBot="1">
      <c r="A1924" s="654" t="s">
        <v>315</v>
      </c>
      <c r="B1924" s="655"/>
      <c r="C1924" s="655"/>
      <c r="D1924" s="655"/>
      <c r="E1924" s="655"/>
      <c r="F1924" s="655"/>
      <c r="G1924" s="655"/>
      <c r="H1924" s="656"/>
      <c r="I1924" s="305"/>
      <c r="J1924" s="304"/>
      <c r="K1924" s="642">
        <f>K1925+K1926+K1928+K1929+K1930+K1931</f>
        <v>1.94</v>
      </c>
      <c r="L1924" s="647"/>
      <c r="M1924" s="303">
        <f>K1924*12*I1889</f>
        <v>9104.8080000000009</v>
      </c>
    </row>
    <row r="1925" spans="1:13">
      <c r="A1925" s="332" t="s">
        <v>314</v>
      </c>
      <c r="B1925" s="331"/>
      <c r="C1925" s="331"/>
      <c r="D1925" s="331"/>
      <c r="E1925" s="331"/>
      <c r="F1925" s="322"/>
      <c r="G1925" s="322"/>
      <c r="H1925" s="321"/>
      <c r="I1925" s="330"/>
      <c r="J1925" s="294"/>
      <c r="K1925" s="629">
        <v>0.11</v>
      </c>
      <c r="L1925" s="630"/>
      <c r="M1925" s="291">
        <f>K1925*12*I1889</f>
        <v>516.25200000000007</v>
      </c>
    </row>
    <row r="1926" spans="1:13">
      <c r="A1926" s="329" t="s">
        <v>313</v>
      </c>
      <c r="B1926" s="328"/>
      <c r="C1926" s="328"/>
      <c r="D1926" s="328"/>
      <c r="E1926" s="328"/>
      <c r="F1926" s="312"/>
      <c r="G1926" s="312"/>
      <c r="H1926" s="311"/>
      <c r="I1926" s="598" t="s">
        <v>312</v>
      </c>
      <c r="J1926" s="599"/>
      <c r="K1926" s="625">
        <v>0.93</v>
      </c>
      <c r="L1926" s="626"/>
      <c r="M1926" s="291">
        <f>K1926*12*I1889</f>
        <v>4364.6760000000004</v>
      </c>
    </row>
    <row r="1927" spans="1:13">
      <c r="A1927" s="323" t="s">
        <v>311</v>
      </c>
      <c r="B1927" s="322"/>
      <c r="C1927" s="322"/>
      <c r="D1927" s="322"/>
      <c r="E1927" s="322"/>
      <c r="F1927" s="322"/>
      <c r="G1927" s="322"/>
      <c r="H1927" s="321"/>
      <c r="I1927" s="596" t="s">
        <v>310</v>
      </c>
      <c r="J1927" s="597"/>
      <c r="K1927" s="327"/>
      <c r="L1927" s="292"/>
      <c r="M1927" s="291"/>
    </row>
    <row r="1928" spans="1:13">
      <c r="A1928" s="320" t="s">
        <v>309</v>
      </c>
      <c r="B1928" s="319"/>
      <c r="C1928" s="319"/>
      <c r="D1928" s="319"/>
      <c r="E1928" s="319"/>
      <c r="F1928" s="319"/>
      <c r="G1928" s="319"/>
      <c r="H1928" s="318"/>
      <c r="I1928" s="608" t="s">
        <v>308</v>
      </c>
      <c r="J1928" s="609"/>
      <c r="K1928" s="625">
        <v>0.56999999999999995</v>
      </c>
      <c r="L1928" s="626"/>
      <c r="M1928" s="291">
        <f>K1928*12*I1889</f>
        <v>2675.1240000000003</v>
      </c>
    </row>
    <row r="1929" spans="1:13">
      <c r="A1929" s="320" t="s">
        <v>307</v>
      </c>
      <c r="B1929" s="319"/>
      <c r="C1929" s="319"/>
      <c r="D1929" s="319"/>
      <c r="E1929" s="319"/>
      <c r="F1929" s="319"/>
      <c r="G1929" s="319"/>
      <c r="H1929" s="318"/>
      <c r="I1929" s="608" t="s">
        <v>306</v>
      </c>
      <c r="J1929" s="609"/>
      <c r="K1929" s="625">
        <v>0.14000000000000001</v>
      </c>
      <c r="L1929" s="626"/>
      <c r="M1929" s="291">
        <f>K1929*12*I1889</f>
        <v>657.04800000000012</v>
      </c>
    </row>
    <row r="1930" spans="1:13">
      <c r="A1930" s="313" t="s">
        <v>299</v>
      </c>
      <c r="B1930" s="312"/>
      <c r="C1930" s="312"/>
      <c r="D1930" s="312"/>
      <c r="E1930" s="312"/>
      <c r="F1930" s="312"/>
      <c r="G1930" s="312"/>
      <c r="H1930" s="311"/>
      <c r="I1930" s="608" t="s">
        <v>298</v>
      </c>
      <c r="J1930" s="609"/>
      <c r="K1930" s="636">
        <v>7.0000000000000007E-2</v>
      </c>
      <c r="L1930" s="637"/>
      <c r="M1930" s="291">
        <f>K1930*12*I1889</f>
        <v>328.52400000000006</v>
      </c>
    </row>
    <row r="1931" spans="1:13" ht="15.75" thickBot="1">
      <c r="A1931" s="313" t="s">
        <v>305</v>
      </c>
      <c r="B1931" s="312"/>
      <c r="C1931" s="312"/>
      <c r="D1931" s="312"/>
      <c r="E1931" s="312"/>
      <c r="F1931" s="312"/>
      <c r="G1931" s="312"/>
      <c r="H1931" s="311"/>
      <c r="I1931" s="614" t="s">
        <v>88</v>
      </c>
      <c r="J1931" s="615"/>
      <c r="K1931" s="638">
        <v>0.12</v>
      </c>
      <c r="L1931" s="639"/>
      <c r="M1931" s="326">
        <f>K1931*12*I1889</f>
        <v>563.18399999999997</v>
      </c>
    </row>
    <row r="1932" spans="1:13" ht="15.75" thickBot="1">
      <c r="A1932" s="654" t="s">
        <v>304</v>
      </c>
      <c r="B1932" s="655"/>
      <c r="C1932" s="655"/>
      <c r="D1932" s="655"/>
      <c r="E1932" s="655"/>
      <c r="F1932" s="655"/>
      <c r="G1932" s="655"/>
      <c r="H1932" s="656"/>
      <c r="I1932" s="325"/>
      <c r="J1932" s="324"/>
      <c r="K1932" s="649">
        <f>K1933+K1934+K1935</f>
        <v>1.27</v>
      </c>
      <c r="L1932" s="643"/>
      <c r="M1932" s="303">
        <f>K1932*12*I1889</f>
        <v>5960.3640000000005</v>
      </c>
    </row>
    <row r="1933" spans="1:13">
      <c r="A1933" s="323" t="s">
        <v>303</v>
      </c>
      <c r="B1933" s="322"/>
      <c r="C1933" s="322"/>
      <c r="D1933" s="322"/>
      <c r="E1933" s="322"/>
      <c r="F1933" s="322"/>
      <c r="G1933" s="322"/>
      <c r="H1933" s="321"/>
      <c r="I1933" s="612" t="s">
        <v>302</v>
      </c>
      <c r="J1933" s="613"/>
      <c r="K1933" s="644">
        <v>0.61</v>
      </c>
      <c r="L1933" s="645"/>
      <c r="M1933" s="291">
        <f>K1933*12*I1889</f>
        <v>2862.8520000000003</v>
      </c>
    </row>
    <row r="1934" spans="1:13">
      <c r="A1934" s="320" t="s">
        <v>301</v>
      </c>
      <c r="B1934" s="319"/>
      <c r="C1934" s="319"/>
      <c r="D1934" s="319"/>
      <c r="E1934" s="319"/>
      <c r="F1934" s="319"/>
      <c r="G1934" s="319"/>
      <c r="H1934" s="318"/>
      <c r="I1934" s="317" t="s">
        <v>300</v>
      </c>
      <c r="J1934" s="316"/>
      <c r="K1934" s="636">
        <v>0.53</v>
      </c>
      <c r="L1934" s="637"/>
      <c r="M1934" s="291">
        <f>K1934*12*I1889</f>
        <v>2487.3960000000002</v>
      </c>
    </row>
    <row r="1935" spans="1:13" ht="15.75" thickBot="1">
      <c r="A1935" s="313" t="s">
        <v>299</v>
      </c>
      <c r="B1935" s="312"/>
      <c r="C1935" s="312"/>
      <c r="D1935" s="312"/>
      <c r="E1935" s="312"/>
      <c r="F1935" s="312"/>
      <c r="G1935" s="312"/>
      <c r="H1935" s="311"/>
      <c r="I1935" s="614" t="s">
        <v>298</v>
      </c>
      <c r="J1935" s="615"/>
      <c r="K1935" s="638">
        <v>0.13</v>
      </c>
      <c r="L1935" s="639"/>
      <c r="M1935" s="291">
        <f>K1935*12*I1889</f>
        <v>610.1160000000001</v>
      </c>
    </row>
    <row r="1936" spans="1:13" ht="15.75" thickBot="1">
      <c r="A1936" s="309" t="s">
        <v>297</v>
      </c>
      <c r="B1936" s="308"/>
      <c r="C1936" s="308"/>
      <c r="D1936" s="308"/>
      <c r="E1936" s="308"/>
      <c r="F1936" s="308"/>
      <c r="G1936" s="308"/>
      <c r="H1936" s="307"/>
      <c r="I1936" s="619" t="s">
        <v>296</v>
      </c>
      <c r="J1936" s="620"/>
      <c r="K1936" s="640">
        <v>7.47</v>
      </c>
      <c r="L1936" s="641"/>
      <c r="M1936" s="303">
        <f>K1936*12*I1889</f>
        <v>35058.204000000005</v>
      </c>
    </row>
    <row r="1937" spans="1:13" ht="15.75" thickBot="1">
      <c r="A1937" s="603" t="s">
        <v>295</v>
      </c>
      <c r="B1937" s="604"/>
      <c r="C1937" s="604"/>
      <c r="D1937" s="604"/>
      <c r="E1937" s="604"/>
      <c r="F1937" s="604"/>
      <c r="G1937" s="604"/>
      <c r="H1937" s="605"/>
      <c r="I1937" s="305"/>
      <c r="J1937" s="304"/>
      <c r="K1937" s="642">
        <v>1.65</v>
      </c>
      <c r="L1937" s="643"/>
      <c r="M1937" s="303">
        <f>K1937*12*I1889</f>
        <v>7743.78</v>
      </c>
    </row>
    <row r="1938" spans="1:13">
      <c r="A1938" s="301" t="s">
        <v>294</v>
      </c>
      <c r="B1938" s="300"/>
      <c r="C1938" s="300"/>
      <c r="D1938" s="300"/>
      <c r="E1938" s="300"/>
      <c r="F1938" s="300"/>
      <c r="G1938" s="300"/>
      <c r="H1938" s="298"/>
      <c r="I1938" s="621" t="s">
        <v>293</v>
      </c>
      <c r="J1938" s="622"/>
      <c r="K1938" s="297"/>
      <c r="L1938" s="412"/>
      <c r="M1938" s="291"/>
    </row>
    <row r="1939" spans="1:13">
      <c r="A1939" s="301" t="s">
        <v>292</v>
      </c>
      <c r="B1939" s="300"/>
      <c r="C1939" s="300"/>
      <c r="D1939" s="300"/>
      <c r="E1939" s="300"/>
      <c r="F1939" s="300"/>
      <c r="G1939" s="300"/>
      <c r="H1939" s="298"/>
      <c r="I1939" s="295"/>
      <c r="J1939" s="294"/>
      <c r="K1939" s="297"/>
      <c r="L1939" s="412"/>
      <c r="M1939" s="291"/>
    </row>
    <row r="1940" spans="1:13" ht="15.75" thickBot="1">
      <c r="A1940" s="301" t="s">
        <v>291</v>
      </c>
      <c r="B1940" s="300"/>
      <c r="C1940" s="300"/>
      <c r="D1940" s="300"/>
      <c r="E1940" s="300"/>
      <c r="F1940" s="300"/>
      <c r="G1940" s="300"/>
      <c r="H1940" s="298"/>
      <c r="I1940" s="310"/>
      <c r="J1940" s="294"/>
      <c r="K1940" s="297"/>
      <c r="L1940" s="412"/>
      <c r="M1940" s="291"/>
    </row>
    <row r="1941" spans="1:13" ht="15.75" thickBot="1">
      <c r="A1941" s="309" t="s">
        <v>290</v>
      </c>
      <c r="B1941" s="308"/>
      <c r="C1941" s="308"/>
      <c r="D1941" s="308"/>
      <c r="E1941" s="308"/>
      <c r="F1941" s="308"/>
      <c r="G1941" s="308"/>
      <c r="H1941" s="307"/>
      <c r="I1941" s="305"/>
      <c r="J1941" s="304"/>
      <c r="K1941" s="642">
        <v>7.0000000000000007E-2</v>
      </c>
      <c r="L1941" s="643"/>
      <c r="M1941" s="303">
        <f>K1941*12*I1889</f>
        <v>328.52400000000006</v>
      </c>
    </row>
    <row r="1942" spans="1:13">
      <c r="A1942" s="301" t="s">
        <v>289</v>
      </c>
      <c r="B1942" s="300"/>
      <c r="C1942" s="300"/>
      <c r="D1942" s="300"/>
      <c r="E1942" s="300"/>
      <c r="F1942" s="300"/>
      <c r="G1942" s="300"/>
      <c r="H1942" s="298"/>
      <c r="I1942" s="621" t="s">
        <v>19</v>
      </c>
      <c r="J1942" s="622"/>
      <c r="K1942" s="411"/>
      <c r="L1942" s="412"/>
      <c r="M1942" s="291"/>
    </row>
    <row r="1943" spans="1:13" ht="15.75" thickBot="1">
      <c r="A1943" s="301" t="s">
        <v>288</v>
      </c>
      <c r="B1943" s="300"/>
      <c r="C1943" s="300"/>
      <c r="D1943" s="300"/>
      <c r="E1943" s="300"/>
      <c r="F1943" s="300"/>
      <c r="G1943" s="300"/>
      <c r="H1943" s="298"/>
      <c r="I1943" s="295"/>
      <c r="J1943" s="294"/>
      <c r="K1943" s="411"/>
      <c r="L1943" s="412"/>
      <c r="M1943" s="291"/>
    </row>
    <row r="1944" spans="1:13" ht="15.75" thickBot="1">
      <c r="A1944" s="603" t="s">
        <v>287</v>
      </c>
      <c r="B1944" s="604"/>
      <c r="C1944" s="604"/>
      <c r="D1944" s="604"/>
      <c r="E1944" s="604"/>
      <c r="F1944" s="604"/>
      <c r="G1944" s="604"/>
      <c r="H1944" s="605"/>
      <c r="I1944" s="305"/>
      <c r="J1944" s="304"/>
      <c r="K1944" s="642">
        <v>6.19</v>
      </c>
      <c r="L1944" s="643"/>
      <c r="M1944" s="303">
        <f>K1944*12*I1889</f>
        <v>29050.908000000003</v>
      </c>
    </row>
    <row r="1945" spans="1:13">
      <c r="A1945" s="301" t="s">
        <v>286</v>
      </c>
      <c r="B1945" s="299"/>
      <c r="C1945" s="299"/>
      <c r="D1945" s="299"/>
      <c r="E1945" s="299"/>
      <c r="F1945" s="300"/>
      <c r="G1945" s="299"/>
      <c r="H1945" s="298"/>
      <c r="I1945" s="598" t="s">
        <v>285</v>
      </c>
      <c r="J1945" s="599"/>
      <c r="K1945" s="297"/>
      <c r="L1945" s="412"/>
      <c r="M1945" s="291"/>
    </row>
    <row r="1946" spans="1:13">
      <c r="A1946" s="301" t="s">
        <v>284</v>
      </c>
      <c r="B1946" s="299"/>
      <c r="C1946" s="299"/>
      <c r="D1946" s="299"/>
      <c r="E1946" s="299"/>
      <c r="F1946" s="300"/>
      <c r="G1946" s="299"/>
      <c r="H1946" s="298"/>
      <c r="I1946" s="598" t="s">
        <v>283</v>
      </c>
      <c r="J1946" s="599"/>
      <c r="K1946" s="297"/>
      <c r="L1946" s="412"/>
      <c r="M1946" s="291"/>
    </row>
    <row r="1947" spans="1:13">
      <c r="A1947" s="301" t="s">
        <v>282</v>
      </c>
      <c r="B1947" s="299"/>
      <c r="C1947" s="299"/>
      <c r="D1947" s="299"/>
      <c r="E1947" s="299"/>
      <c r="F1947" s="300"/>
      <c r="G1947" s="299"/>
      <c r="H1947" s="298"/>
      <c r="I1947" s="598" t="s">
        <v>281</v>
      </c>
      <c r="J1947" s="599"/>
      <c r="K1947" s="297"/>
      <c r="L1947" s="412"/>
      <c r="M1947" s="291"/>
    </row>
    <row r="1948" spans="1:13">
      <c r="A1948" s="301" t="s">
        <v>280</v>
      </c>
      <c r="B1948" s="299"/>
      <c r="C1948" s="299"/>
      <c r="D1948" s="299"/>
      <c r="E1948" s="299"/>
      <c r="F1948" s="300"/>
      <c r="G1948" s="299"/>
      <c r="H1948" s="298"/>
      <c r="I1948" s="598" t="s">
        <v>279</v>
      </c>
      <c r="J1948" s="599"/>
      <c r="K1948" s="297"/>
      <c r="L1948" s="412"/>
      <c r="M1948" s="291"/>
    </row>
    <row r="1949" spans="1:13">
      <c r="A1949" s="301" t="s">
        <v>278</v>
      </c>
      <c r="B1949" s="299"/>
      <c r="C1949" s="299"/>
      <c r="D1949" s="299"/>
      <c r="E1949" s="299"/>
      <c r="F1949" s="300"/>
      <c r="G1949" s="299"/>
      <c r="H1949" s="298"/>
      <c r="I1949" s="598" t="s">
        <v>277</v>
      </c>
      <c r="J1949" s="599"/>
      <c r="K1949" s="297"/>
      <c r="L1949" s="412"/>
      <c r="M1949" s="291"/>
    </row>
    <row r="1950" spans="1:13">
      <c r="A1950" s="301" t="s">
        <v>276</v>
      </c>
      <c r="B1950" s="299"/>
      <c r="C1950" s="299"/>
      <c r="D1950" s="299"/>
      <c r="E1950" s="299"/>
      <c r="F1950" s="300"/>
      <c r="G1950" s="299"/>
      <c r="H1950" s="298"/>
      <c r="I1950" s="295"/>
      <c r="J1950" s="294"/>
      <c r="K1950" s="297"/>
      <c r="L1950" s="302"/>
      <c r="M1950" s="291"/>
    </row>
    <row r="1951" spans="1:13">
      <c r="A1951" s="301" t="s">
        <v>275</v>
      </c>
      <c r="B1951" s="299"/>
      <c r="C1951" s="299"/>
      <c r="D1951" s="299"/>
      <c r="E1951" s="299"/>
      <c r="F1951" s="300"/>
      <c r="G1951" s="299"/>
      <c r="H1951" s="298"/>
      <c r="I1951" s="295"/>
      <c r="J1951" s="294"/>
      <c r="K1951" s="297"/>
      <c r="L1951" s="412"/>
      <c r="M1951" s="291"/>
    </row>
    <row r="1952" spans="1:13">
      <c r="A1952" s="301" t="s">
        <v>274</v>
      </c>
      <c r="B1952" s="299"/>
      <c r="C1952" s="299"/>
      <c r="D1952" s="299"/>
      <c r="E1952" s="299"/>
      <c r="F1952" s="300"/>
      <c r="G1952" s="299"/>
      <c r="H1952" s="298"/>
      <c r="I1952" s="295"/>
      <c r="J1952" s="294"/>
      <c r="K1952" s="297"/>
      <c r="L1952" s="412"/>
      <c r="M1952" s="291"/>
    </row>
    <row r="1953" spans="1:13">
      <c r="A1953" s="301" t="s">
        <v>273</v>
      </c>
      <c r="B1953" s="299"/>
      <c r="C1953" s="299"/>
      <c r="D1953" s="299"/>
      <c r="E1953" s="299"/>
      <c r="F1953" s="300"/>
      <c r="G1953" s="299"/>
      <c r="H1953" s="298"/>
      <c r="I1953" s="295"/>
      <c r="J1953" s="294"/>
      <c r="K1953" s="297"/>
      <c r="L1953" s="412"/>
      <c r="M1953" s="291"/>
    </row>
    <row r="1954" spans="1:13">
      <c r="A1954" s="301" t="s">
        <v>272</v>
      </c>
      <c r="B1954" s="299"/>
      <c r="C1954" s="299"/>
      <c r="D1954" s="299"/>
      <c r="E1954" s="299"/>
      <c r="F1954" s="300"/>
      <c r="G1954" s="299"/>
      <c r="H1954" s="298"/>
      <c r="I1954" s="295"/>
      <c r="J1954" s="294"/>
      <c r="K1954" s="297"/>
      <c r="L1954" s="412"/>
      <c r="M1954" s="291"/>
    </row>
    <row r="1955" spans="1:13" ht="15.75" thickBot="1">
      <c r="A1955" s="616" t="s">
        <v>271</v>
      </c>
      <c r="B1955" s="617"/>
      <c r="C1955" s="617"/>
      <c r="D1955" s="617"/>
      <c r="E1955" s="617"/>
      <c r="F1955" s="617"/>
      <c r="G1955" s="617"/>
      <c r="H1955" s="618"/>
      <c r="I1955" s="295"/>
      <c r="J1955" s="294"/>
      <c r="K1955" s="293"/>
      <c r="L1955" s="292"/>
      <c r="M1955" s="291"/>
    </row>
    <row r="1956" spans="1:13">
      <c r="A1956" s="290" t="s">
        <v>270</v>
      </c>
      <c r="B1956" s="289"/>
      <c r="C1956" s="289"/>
      <c r="D1956" s="289"/>
      <c r="E1956" s="289"/>
      <c r="F1956" s="289"/>
      <c r="G1956" s="289"/>
      <c r="H1956" s="289"/>
      <c r="I1956" s="621" t="s">
        <v>55</v>
      </c>
      <c r="J1956" s="622"/>
      <c r="K1956" s="288"/>
      <c r="L1956" s="287"/>
      <c r="M1956" s="286"/>
    </row>
    <row r="1957" spans="1:13" ht="15.75" thickBot="1">
      <c r="A1957" s="285" t="s">
        <v>269</v>
      </c>
      <c r="B1957" s="284"/>
      <c r="C1957" s="284"/>
      <c r="D1957" s="284"/>
      <c r="E1957" s="284"/>
      <c r="F1957" s="284"/>
      <c r="G1957" s="284"/>
      <c r="H1957" s="284"/>
      <c r="I1957" s="283"/>
      <c r="J1957" s="282"/>
      <c r="K1957" s="281"/>
      <c r="L1957" s="280"/>
      <c r="M1957" s="279"/>
    </row>
    <row r="1958" spans="1:13" ht="15.75" thickBot="1">
      <c r="A1958" s="603" t="s">
        <v>355</v>
      </c>
      <c r="B1958" s="604"/>
      <c r="C1958" s="604"/>
      <c r="D1958" s="604"/>
      <c r="E1958" s="604"/>
      <c r="F1958" s="604"/>
      <c r="G1958" s="604"/>
      <c r="H1958" s="657"/>
      <c r="I1958" s="658" t="s">
        <v>32</v>
      </c>
      <c r="J1958" s="659"/>
      <c r="K1958" s="660">
        <v>1.52</v>
      </c>
      <c r="L1958" s="661"/>
      <c r="M1958" s="276">
        <f>K1958*12*I1889</f>
        <v>7133.6640000000016</v>
      </c>
    </row>
    <row r="1959" spans="1:13" ht="15.75" thickBot="1">
      <c r="A1959" s="409" t="s">
        <v>354</v>
      </c>
      <c r="B1959" s="410"/>
      <c r="C1959" s="410"/>
      <c r="D1959" s="410"/>
      <c r="E1959" s="410"/>
      <c r="F1959" s="410"/>
      <c r="G1959" s="410"/>
      <c r="H1959" s="410"/>
      <c r="I1959" s="413"/>
      <c r="J1959" s="383"/>
      <c r="K1959" s="662"/>
      <c r="L1959" s="663"/>
      <c r="M1959" s="276"/>
    </row>
    <row r="1960" spans="1:13" ht="15.75" thickBot="1">
      <c r="A1960" s="652" t="s">
        <v>268</v>
      </c>
      <c r="B1960" s="653"/>
      <c r="C1960" s="653"/>
      <c r="D1960" s="653"/>
      <c r="E1960" s="653"/>
      <c r="F1960" s="653"/>
      <c r="G1960" s="653"/>
      <c r="H1960" s="653"/>
      <c r="I1960" s="278"/>
      <c r="J1960" s="277"/>
      <c r="K1960" s="610">
        <f>K1890+K1900+K1915+K1944+K1958+K1959</f>
        <v>39.17</v>
      </c>
      <c r="L1960" s="611"/>
      <c r="M1960" s="276">
        <f>M1890+M1900+M1915+M1944+M1958+M1959</f>
        <v>183832.644</v>
      </c>
    </row>
    <row r="1962" spans="1:13" ht="15.75">
      <c r="A1962" s="601" t="s">
        <v>0</v>
      </c>
      <c r="B1962" s="601"/>
      <c r="C1962" s="601"/>
      <c r="D1962" s="601"/>
      <c r="E1962" s="601"/>
      <c r="F1962" s="601"/>
      <c r="G1962" s="601"/>
      <c r="H1962" s="601"/>
      <c r="I1962" s="601"/>
      <c r="J1962" s="601"/>
      <c r="K1962" s="601"/>
      <c r="L1962" s="601"/>
      <c r="M1962" s="327"/>
    </row>
    <row r="1963" spans="1:13" ht="15.75">
      <c r="A1963" s="600" t="s">
        <v>353</v>
      </c>
      <c r="B1963" s="600"/>
      <c r="C1963" s="600"/>
      <c r="D1963" s="600"/>
      <c r="E1963" s="600"/>
      <c r="F1963" s="600"/>
      <c r="G1963" s="600"/>
      <c r="H1963" s="600"/>
      <c r="I1963" s="600"/>
      <c r="J1963" s="600"/>
      <c r="K1963" s="600"/>
      <c r="L1963" s="600"/>
      <c r="M1963" s="327"/>
    </row>
    <row r="1964" spans="1:13" ht="15.75">
      <c r="A1964" s="370"/>
      <c r="B1964" s="370"/>
      <c r="C1964" s="370"/>
      <c r="D1964" s="370"/>
      <c r="E1964" s="370"/>
      <c r="F1964" s="370" t="s">
        <v>393</v>
      </c>
      <c r="G1964" s="370"/>
      <c r="H1964" s="370"/>
      <c r="I1964" s="370"/>
      <c r="J1964" s="370"/>
      <c r="K1964" s="370"/>
      <c r="L1964" s="370"/>
      <c r="M1964" s="327"/>
    </row>
    <row r="1965" spans="1:13">
      <c r="A1965" s="329"/>
      <c r="B1965" s="328"/>
      <c r="C1965" s="602" t="s">
        <v>351</v>
      </c>
      <c r="D1965" s="602"/>
      <c r="E1965" s="602"/>
      <c r="F1965" s="328"/>
      <c r="G1965" s="328"/>
      <c r="H1965" s="368"/>
      <c r="I1965" s="590" t="s">
        <v>3</v>
      </c>
      <c r="J1965" s="591"/>
      <c r="K1965" s="592" t="s">
        <v>4</v>
      </c>
      <c r="L1965" s="593"/>
      <c r="M1965" s="382"/>
    </row>
    <row r="1966" spans="1:13">
      <c r="A1966" s="381"/>
      <c r="B1966" s="355"/>
      <c r="C1966" s="355"/>
      <c r="D1966" s="355"/>
      <c r="E1966" s="355"/>
      <c r="F1966" s="355"/>
      <c r="G1966" s="355"/>
      <c r="H1966" s="356"/>
      <c r="I1966" s="295"/>
      <c r="J1966" s="294"/>
      <c r="K1966" s="594" t="s">
        <v>5</v>
      </c>
      <c r="L1966" s="595"/>
      <c r="M1966" s="380" t="s">
        <v>6</v>
      </c>
    </row>
    <row r="1967" spans="1:13">
      <c r="A1967" s="381"/>
      <c r="B1967" s="355"/>
      <c r="C1967" s="355"/>
      <c r="D1967" s="355"/>
      <c r="E1967" s="355"/>
      <c r="F1967" s="355"/>
      <c r="G1967" s="355"/>
      <c r="H1967" s="356"/>
      <c r="I1967" s="598" t="s">
        <v>7</v>
      </c>
      <c r="J1967" s="599"/>
      <c r="K1967" s="623" t="s">
        <v>8</v>
      </c>
      <c r="L1967" s="624"/>
      <c r="M1967" s="380" t="s">
        <v>9</v>
      </c>
    </row>
    <row r="1968" spans="1:13" ht="16.5" thickBot="1">
      <c r="A1968" s="379"/>
      <c r="B1968" s="351"/>
      <c r="C1968" s="351"/>
      <c r="D1968" s="351"/>
      <c r="E1968" s="351"/>
      <c r="F1968" s="351"/>
      <c r="G1968" s="351"/>
      <c r="H1968" s="350"/>
      <c r="I1968" s="631">
        <v>706.8</v>
      </c>
      <c r="J1968" s="632"/>
      <c r="K1968" s="633"/>
      <c r="L1968" s="634"/>
      <c r="M1968" s="378"/>
    </row>
    <row r="1969" spans="1:13">
      <c r="A1969" s="367" t="s">
        <v>350</v>
      </c>
      <c r="B1969" s="344"/>
      <c r="C1969" s="344"/>
      <c r="D1969" s="344"/>
      <c r="E1969" s="344"/>
      <c r="F1969" s="344"/>
      <c r="G1969" s="344"/>
      <c r="H1969" s="377"/>
      <c r="I1969" s="341"/>
      <c r="J1969" s="340"/>
      <c r="K1969" s="635">
        <f>K1972+K1975</f>
        <v>6.4499999999999993</v>
      </c>
      <c r="L1969" s="628"/>
      <c r="M1969" s="286">
        <f>K1969*12*I1968</f>
        <v>54706.319999999992</v>
      </c>
    </row>
    <row r="1970" spans="1:13">
      <c r="A1970" s="376" t="s">
        <v>349</v>
      </c>
      <c r="B1970" s="375"/>
      <c r="C1970" s="375"/>
      <c r="D1970" s="375"/>
      <c r="E1970" s="375"/>
      <c r="F1970" s="375"/>
      <c r="G1970" s="375"/>
      <c r="H1970" s="374"/>
      <c r="I1970" s="295"/>
      <c r="J1970" s="294"/>
      <c r="K1970" s="293"/>
      <c r="L1970" s="292"/>
      <c r="M1970" s="373"/>
    </row>
    <row r="1971" spans="1:13" ht="15.75" thickBot="1">
      <c r="A1971" s="363" t="s">
        <v>348</v>
      </c>
      <c r="B1971" s="372"/>
      <c r="C1971" s="372"/>
      <c r="D1971" s="372"/>
      <c r="E1971" s="372"/>
      <c r="F1971" s="372"/>
      <c r="G1971" s="372"/>
      <c r="H1971" s="371"/>
      <c r="I1971" s="336"/>
      <c r="J1971" s="282"/>
      <c r="K1971" s="281"/>
      <c r="L1971" s="280"/>
      <c r="M1971" s="279"/>
    </row>
    <row r="1972" spans="1:13">
      <c r="A1972" s="323" t="s">
        <v>347</v>
      </c>
      <c r="B1972" s="331"/>
      <c r="C1972" s="331"/>
      <c r="D1972" s="331"/>
      <c r="E1972" s="331"/>
      <c r="F1972" s="331"/>
      <c r="G1972" s="331"/>
      <c r="H1972" s="357"/>
      <c r="I1972" s="596" t="s">
        <v>19</v>
      </c>
      <c r="J1972" s="597"/>
      <c r="K1972" s="629">
        <v>3.86</v>
      </c>
      <c r="L1972" s="630"/>
      <c r="M1972" s="291">
        <f>K1972*12*I1968</f>
        <v>32738.975999999999</v>
      </c>
    </row>
    <row r="1973" spans="1:13">
      <c r="A1973" s="301" t="s">
        <v>338</v>
      </c>
      <c r="B1973" s="355"/>
      <c r="C1973" s="355"/>
      <c r="D1973" s="355"/>
      <c r="E1973" s="355"/>
      <c r="F1973" s="355"/>
      <c r="G1973" s="355"/>
      <c r="H1973" s="356"/>
      <c r="I1973" s="598" t="s">
        <v>328</v>
      </c>
      <c r="J1973" s="599"/>
      <c r="K1973" s="327"/>
      <c r="L1973" s="292"/>
      <c r="M1973" s="291"/>
    </row>
    <row r="1974" spans="1:13">
      <c r="A1974" s="323" t="s">
        <v>337</v>
      </c>
      <c r="B1974" s="331"/>
      <c r="C1974" s="331"/>
      <c r="D1974" s="331"/>
      <c r="E1974" s="331"/>
      <c r="F1974" s="331"/>
      <c r="G1974" s="331"/>
      <c r="H1974" s="357"/>
      <c r="I1974" s="596"/>
      <c r="J1974" s="597"/>
      <c r="K1974" s="327"/>
      <c r="L1974" s="292"/>
      <c r="M1974" s="291"/>
    </row>
    <row r="1975" spans="1:13">
      <c r="A1975" s="323" t="s">
        <v>346</v>
      </c>
      <c r="B1975" s="331"/>
      <c r="C1975" s="331"/>
      <c r="D1975" s="331"/>
      <c r="E1975" s="331"/>
      <c r="F1975" s="331"/>
      <c r="G1975" s="331"/>
      <c r="H1975" s="357"/>
      <c r="I1975" s="608" t="s">
        <v>35</v>
      </c>
      <c r="J1975" s="609"/>
      <c r="K1975" s="625">
        <v>2.59</v>
      </c>
      <c r="L1975" s="626"/>
      <c r="M1975" s="291">
        <f>K1975*12*I1968</f>
        <v>21967.343999999997</v>
      </c>
    </row>
    <row r="1976" spans="1:13" ht="15.75">
      <c r="A1976" s="320" t="s">
        <v>345</v>
      </c>
      <c r="B1976" s="354"/>
      <c r="C1976" s="354"/>
      <c r="D1976" s="354"/>
      <c r="E1976" s="354"/>
      <c r="F1976" s="354"/>
      <c r="G1976" s="354"/>
      <c r="H1976" s="353"/>
      <c r="I1976" s="598" t="s">
        <v>328</v>
      </c>
      <c r="J1976" s="599"/>
      <c r="K1976" s="370"/>
      <c r="L1976" s="369"/>
      <c r="M1976" s="291"/>
    </row>
    <row r="1977" spans="1:13">
      <c r="A1977" s="313" t="s">
        <v>344</v>
      </c>
      <c r="B1977" s="328"/>
      <c r="C1977" s="328"/>
      <c r="D1977" s="328"/>
      <c r="E1977" s="328"/>
      <c r="F1977" s="328"/>
      <c r="G1977" s="328"/>
      <c r="H1977" s="368"/>
      <c r="I1977" s="598"/>
      <c r="J1977" s="599"/>
      <c r="K1977" s="352"/>
      <c r="L1977" s="292"/>
      <c r="M1977" s="291"/>
    </row>
    <row r="1978" spans="1:13" ht="15.75" thickBot="1">
      <c r="A1978" s="323" t="s">
        <v>343</v>
      </c>
      <c r="B1978" s="322"/>
      <c r="C1978" s="322"/>
      <c r="D1978" s="322"/>
      <c r="E1978" s="322"/>
      <c r="F1978" s="322"/>
      <c r="G1978" s="322"/>
      <c r="H1978" s="321"/>
      <c r="I1978" s="334"/>
      <c r="J1978" s="333"/>
      <c r="K1978" s="636"/>
      <c r="L1978" s="637"/>
      <c r="M1978" s="291"/>
    </row>
    <row r="1979" spans="1:13">
      <c r="A1979" s="367" t="s">
        <v>342</v>
      </c>
      <c r="B1979" s="366"/>
      <c r="C1979" s="366"/>
      <c r="D1979" s="366"/>
      <c r="E1979" s="366"/>
      <c r="F1979" s="366"/>
      <c r="G1979" s="366"/>
      <c r="H1979" s="365"/>
      <c r="I1979" s="341"/>
      <c r="J1979" s="364"/>
      <c r="K1979" s="627">
        <f>K1981+K1986+K1989</f>
        <v>5.28</v>
      </c>
      <c r="L1979" s="628"/>
      <c r="M1979" s="286">
        <f>K1979*12*I1968</f>
        <v>44782.847999999998</v>
      </c>
    </row>
    <row r="1980" spans="1:13" ht="15.75" thickBot="1">
      <c r="A1980" s="363" t="s">
        <v>341</v>
      </c>
      <c r="B1980" s="362"/>
      <c r="C1980" s="362"/>
      <c r="D1980" s="362"/>
      <c r="E1980" s="362"/>
      <c r="F1980" s="362"/>
      <c r="G1980" s="362"/>
      <c r="H1980" s="361"/>
      <c r="I1980" s="336"/>
      <c r="J1980" s="360"/>
      <c r="K1980" s="281"/>
      <c r="L1980" s="280"/>
      <c r="M1980" s="279"/>
    </row>
    <row r="1981" spans="1:13">
      <c r="A1981" s="301" t="s">
        <v>340</v>
      </c>
      <c r="B1981" s="300"/>
      <c r="C1981" s="300"/>
      <c r="D1981" s="300"/>
      <c r="E1981" s="300"/>
      <c r="F1981" s="300"/>
      <c r="G1981" s="300"/>
      <c r="H1981" s="298"/>
      <c r="I1981" s="598" t="s">
        <v>19</v>
      </c>
      <c r="J1981" s="599"/>
      <c r="K1981" s="629">
        <v>2.64</v>
      </c>
      <c r="L1981" s="630"/>
      <c r="M1981" s="291">
        <f>K1981*12*I1968</f>
        <v>22391.423999999999</v>
      </c>
    </row>
    <row r="1982" spans="1:13">
      <c r="A1982" s="323" t="s">
        <v>339</v>
      </c>
      <c r="B1982" s="322"/>
      <c r="C1982" s="322"/>
      <c r="D1982" s="322"/>
      <c r="E1982" s="322"/>
      <c r="F1982" s="322"/>
      <c r="G1982" s="322"/>
      <c r="H1982" s="321"/>
      <c r="I1982" s="407"/>
      <c r="J1982" s="408"/>
      <c r="K1982" s="327"/>
      <c r="L1982" s="292"/>
      <c r="M1982" s="291"/>
    </row>
    <row r="1983" spans="1:13">
      <c r="A1983" s="301" t="s">
        <v>338</v>
      </c>
      <c r="B1983" s="355"/>
      <c r="C1983" s="355"/>
      <c r="D1983" s="355"/>
      <c r="E1983" s="355"/>
      <c r="F1983" s="355"/>
      <c r="G1983" s="355"/>
      <c r="H1983" s="356"/>
      <c r="I1983" s="598" t="s">
        <v>328</v>
      </c>
      <c r="J1983" s="599"/>
      <c r="K1983" s="327"/>
      <c r="L1983" s="292"/>
      <c r="M1983" s="291"/>
    </row>
    <row r="1984" spans="1:13">
      <c r="A1984" s="323" t="s">
        <v>337</v>
      </c>
      <c r="B1984" s="331"/>
      <c r="C1984" s="331"/>
      <c r="D1984" s="331"/>
      <c r="E1984" s="331"/>
      <c r="F1984" s="331"/>
      <c r="G1984" s="331"/>
      <c r="H1984" s="357"/>
      <c r="I1984" s="596"/>
      <c r="J1984" s="597"/>
      <c r="K1984" s="327"/>
      <c r="L1984" s="292"/>
      <c r="M1984" s="291"/>
    </row>
    <row r="1985" spans="1:13">
      <c r="A1985" s="320" t="s">
        <v>336</v>
      </c>
      <c r="B1985" s="354"/>
      <c r="C1985" s="353"/>
      <c r="D1985" s="355"/>
      <c r="E1985" s="355"/>
      <c r="F1985" s="355"/>
      <c r="G1985" s="355"/>
      <c r="H1985" s="356"/>
      <c r="I1985" s="598" t="s">
        <v>328</v>
      </c>
      <c r="J1985" s="599"/>
      <c r="K1985" s="327"/>
      <c r="L1985" s="292"/>
      <c r="M1985" s="291"/>
    </row>
    <row r="1986" spans="1:13">
      <c r="A1986" s="301" t="s">
        <v>335</v>
      </c>
      <c r="B1986" s="355"/>
      <c r="C1986" s="355"/>
      <c r="D1986" s="354"/>
      <c r="E1986" s="354"/>
      <c r="F1986" s="354"/>
      <c r="G1986" s="354"/>
      <c r="H1986" s="353"/>
      <c r="I1986" s="608" t="s">
        <v>35</v>
      </c>
      <c r="J1986" s="609"/>
      <c r="K1986" s="625">
        <v>1.17</v>
      </c>
      <c r="L1986" s="626"/>
      <c r="M1986" s="291">
        <f>K1986*12*I1968</f>
        <v>9923.4719999999979</v>
      </c>
    </row>
    <row r="1987" spans="1:13">
      <c r="A1987" s="313" t="s">
        <v>334</v>
      </c>
      <c r="B1987" s="312"/>
      <c r="C1987" s="312"/>
      <c r="D1987" s="312"/>
      <c r="E1987" s="312"/>
      <c r="F1987" s="312"/>
      <c r="G1987" s="312"/>
      <c r="H1987" s="311"/>
      <c r="I1987" s="590" t="s">
        <v>333</v>
      </c>
      <c r="J1987" s="591"/>
      <c r="K1987" s="327"/>
      <c r="L1987" s="292"/>
      <c r="M1987" s="291"/>
    </row>
    <row r="1988" spans="1:13">
      <c r="A1988" s="323"/>
      <c r="B1988" s="322"/>
      <c r="C1988" s="322"/>
      <c r="D1988" s="322"/>
      <c r="E1988" s="322"/>
      <c r="F1988" s="322"/>
      <c r="G1988" s="322"/>
      <c r="H1988" s="321"/>
      <c r="I1988" s="334" t="s">
        <v>332</v>
      </c>
      <c r="J1988" s="333"/>
      <c r="K1988" s="352"/>
      <c r="L1988" s="292"/>
      <c r="M1988" s="291"/>
    </row>
    <row r="1989" spans="1:13">
      <c r="A1989" s="313" t="s">
        <v>331</v>
      </c>
      <c r="B1989" s="312"/>
      <c r="C1989" s="312"/>
      <c r="D1989" s="312"/>
      <c r="E1989" s="312"/>
      <c r="F1989" s="312"/>
      <c r="G1989" s="312"/>
      <c r="H1989" s="311"/>
      <c r="I1989" s="590" t="s">
        <v>35</v>
      </c>
      <c r="J1989" s="591"/>
      <c r="K1989" s="625">
        <v>1.47</v>
      </c>
      <c r="L1989" s="626"/>
      <c r="M1989" s="291">
        <f>K1989*12*I1968</f>
        <v>12467.951999999999</v>
      </c>
    </row>
    <row r="1990" spans="1:13">
      <c r="A1990" s="323" t="s">
        <v>330</v>
      </c>
      <c r="B1990" s="322"/>
      <c r="C1990" s="322"/>
      <c r="D1990" s="322"/>
      <c r="E1990" s="322"/>
      <c r="F1990" s="322"/>
      <c r="G1990" s="322"/>
      <c r="H1990" s="321"/>
      <c r="I1990" s="334"/>
      <c r="J1990" s="333"/>
      <c r="K1990" s="327"/>
      <c r="L1990" s="292"/>
      <c r="M1990" s="291"/>
    </row>
    <row r="1991" spans="1:13">
      <c r="A1991" s="313" t="s">
        <v>329</v>
      </c>
      <c r="B1991" s="312"/>
      <c r="C1991" s="312"/>
      <c r="D1991" s="312"/>
      <c r="E1991" s="312"/>
      <c r="F1991" s="312"/>
      <c r="G1991" s="312"/>
      <c r="H1991" s="311"/>
      <c r="I1991" s="598" t="s">
        <v>328</v>
      </c>
      <c r="J1991" s="599"/>
      <c r="K1991" s="327"/>
      <c r="L1991" s="292"/>
      <c r="M1991" s="291"/>
    </row>
    <row r="1992" spans="1:13">
      <c r="A1992" s="313" t="s">
        <v>327</v>
      </c>
      <c r="B1992" s="312"/>
      <c r="C1992" s="312"/>
      <c r="D1992" s="312"/>
      <c r="E1992" s="312"/>
      <c r="F1992" s="312"/>
      <c r="G1992" s="312"/>
      <c r="H1992" s="311"/>
      <c r="I1992" s="590" t="s">
        <v>326</v>
      </c>
      <c r="J1992" s="591"/>
      <c r="K1992" s="351"/>
      <c r="L1992" s="350"/>
      <c r="M1992" s="349"/>
    </row>
    <row r="1993" spans="1:13" ht="15.75" thickBot="1">
      <c r="A1993" s="323"/>
      <c r="B1993" s="322"/>
      <c r="C1993" s="322"/>
      <c r="D1993" s="322"/>
      <c r="E1993" s="322"/>
      <c r="F1993" s="322"/>
      <c r="G1993" s="322"/>
      <c r="H1993" s="321"/>
      <c r="I1993" s="606" t="s">
        <v>325</v>
      </c>
      <c r="J1993" s="607"/>
      <c r="K1993" s="348"/>
      <c r="L1993" s="347"/>
      <c r="M1993" s="346"/>
    </row>
    <row r="1994" spans="1:13">
      <c r="A1994" s="345" t="s">
        <v>324</v>
      </c>
      <c r="B1994" s="344"/>
      <c r="C1994" s="344"/>
      <c r="D1994" s="344"/>
      <c r="E1994" s="344"/>
      <c r="F1994" s="344"/>
      <c r="G1994" s="343"/>
      <c r="H1994" s="342"/>
      <c r="I1994" s="341"/>
      <c r="J1994" s="340"/>
      <c r="K1994" s="648">
        <f>K1996+K2003+K2011+K2015+K2016+K2020</f>
        <v>37.44</v>
      </c>
      <c r="L1994" s="628"/>
      <c r="M1994" s="286">
        <f>M1996+M2003+M2011+M2015+M2016+M2020</f>
        <v>317551.10399999999</v>
      </c>
    </row>
    <row r="1995" spans="1:13" ht="15.75" thickBot="1">
      <c r="A1995" s="339"/>
      <c r="B1995" s="338"/>
      <c r="C1995" s="338"/>
      <c r="D1995" s="338"/>
      <c r="E1995" s="338"/>
      <c r="F1995" s="338"/>
      <c r="G1995" s="338"/>
      <c r="H1995" s="337"/>
      <c r="I1995" s="336"/>
      <c r="J1995" s="282"/>
      <c r="K1995" s="281"/>
      <c r="L1995" s="280"/>
      <c r="M1995" s="279"/>
    </row>
    <row r="1996" spans="1:13" ht="15.75" thickBot="1">
      <c r="A1996" s="603" t="s">
        <v>323</v>
      </c>
      <c r="B1996" s="604"/>
      <c r="C1996" s="604"/>
      <c r="D1996" s="604"/>
      <c r="E1996" s="604"/>
      <c r="F1996" s="604"/>
      <c r="G1996" s="604"/>
      <c r="H1996" s="605"/>
      <c r="I1996" s="305"/>
      <c r="J1996" s="304"/>
      <c r="K1996" s="646">
        <f>K1997+K1998+K1999+K2001+K2002</f>
        <v>4.5599999999999996</v>
      </c>
      <c r="L1996" s="647"/>
      <c r="M1996" s="303">
        <f>K1996*12*I1968</f>
        <v>38676.095999999998</v>
      </c>
    </row>
    <row r="1997" spans="1:13">
      <c r="A1997" s="323" t="s">
        <v>322</v>
      </c>
      <c r="B1997" s="322"/>
      <c r="C1997" s="322"/>
      <c r="D1997" s="322"/>
      <c r="E1997" s="322"/>
      <c r="F1997" s="322"/>
      <c r="G1997" s="322"/>
      <c r="H1997" s="321"/>
      <c r="I1997" s="596" t="s">
        <v>321</v>
      </c>
      <c r="J1997" s="597"/>
      <c r="K1997" s="629">
        <v>1.23</v>
      </c>
      <c r="L1997" s="630"/>
      <c r="M1997" s="291">
        <f>K1997*12*I1968</f>
        <v>10432.367999999999</v>
      </c>
    </row>
    <row r="1998" spans="1:13">
      <c r="A1998" s="320" t="s">
        <v>320</v>
      </c>
      <c r="B1998" s="319"/>
      <c r="C1998" s="319"/>
      <c r="D1998" s="319"/>
      <c r="E1998" s="319"/>
      <c r="F1998" s="319"/>
      <c r="G1998" s="319"/>
      <c r="H1998" s="318"/>
      <c r="I1998" s="608" t="s">
        <v>57</v>
      </c>
      <c r="J1998" s="609"/>
      <c r="K1998" s="625">
        <v>2.9</v>
      </c>
      <c r="L1998" s="626"/>
      <c r="M1998" s="291">
        <f>K1998*12*I1968</f>
        <v>24596.639999999996</v>
      </c>
    </row>
    <row r="1999" spans="1:13">
      <c r="A1999" s="313" t="s">
        <v>319</v>
      </c>
      <c r="B1999" s="312"/>
      <c r="C1999" s="312"/>
      <c r="D1999" s="312"/>
      <c r="E1999" s="312"/>
      <c r="F1999" s="312"/>
      <c r="G1999" s="312"/>
      <c r="H1999" s="311"/>
      <c r="I1999" s="590" t="s">
        <v>35</v>
      </c>
      <c r="J1999" s="591"/>
      <c r="K1999" s="625">
        <v>0.33</v>
      </c>
      <c r="L1999" s="626"/>
      <c r="M1999" s="291">
        <f>K1999*12*I1968</f>
        <v>2798.9279999999999</v>
      </c>
    </row>
    <row r="2000" spans="1:13">
      <c r="A2000" s="335" t="s">
        <v>318</v>
      </c>
      <c r="B2000" s="331"/>
      <c r="C2000" s="331"/>
      <c r="D2000" s="331"/>
      <c r="E2000" s="322"/>
      <c r="F2000" s="322"/>
      <c r="G2000" s="322"/>
      <c r="H2000" s="321"/>
      <c r="I2000" s="334"/>
      <c r="J2000" s="333"/>
      <c r="K2000" s="293"/>
      <c r="L2000" s="292"/>
      <c r="M2000" s="291"/>
    </row>
    <row r="2001" spans="1:13">
      <c r="A2001" s="320" t="s">
        <v>317</v>
      </c>
      <c r="B2001" s="319"/>
      <c r="C2001" s="319"/>
      <c r="D2001" s="319"/>
      <c r="E2001" s="319"/>
      <c r="F2001" s="319"/>
      <c r="G2001" s="319"/>
      <c r="H2001" s="318"/>
      <c r="I2001" s="608" t="s">
        <v>19</v>
      </c>
      <c r="J2001" s="609"/>
      <c r="K2001" s="625">
        <v>0.1</v>
      </c>
      <c r="L2001" s="626"/>
      <c r="M2001" s="291">
        <f>K2001*12*I1968</f>
        <v>848.16000000000008</v>
      </c>
    </row>
    <row r="2002" spans="1:13" ht="15.75" thickBot="1">
      <c r="A2002" s="313" t="s">
        <v>316</v>
      </c>
      <c r="B2002" s="312"/>
      <c r="C2002" s="312"/>
      <c r="D2002" s="312"/>
      <c r="E2002" s="312"/>
      <c r="F2002" s="312"/>
      <c r="G2002" s="312"/>
      <c r="H2002" s="311"/>
      <c r="I2002" s="614" t="s">
        <v>19</v>
      </c>
      <c r="J2002" s="615"/>
      <c r="K2002" s="650"/>
      <c r="L2002" s="651"/>
      <c r="M2002" s="291"/>
    </row>
    <row r="2003" spans="1:13" ht="15.75" thickBot="1">
      <c r="A2003" s="654" t="s">
        <v>315</v>
      </c>
      <c r="B2003" s="655"/>
      <c r="C2003" s="655"/>
      <c r="D2003" s="655"/>
      <c r="E2003" s="655"/>
      <c r="F2003" s="655"/>
      <c r="G2003" s="655"/>
      <c r="H2003" s="656"/>
      <c r="I2003" s="305"/>
      <c r="J2003" s="304"/>
      <c r="K2003" s="642">
        <f>K2004+K2005+K2007+K2008+K2009+K2010</f>
        <v>1.94</v>
      </c>
      <c r="L2003" s="647"/>
      <c r="M2003" s="303">
        <f>K2003*12*I1968</f>
        <v>16454.304</v>
      </c>
    </row>
    <row r="2004" spans="1:13">
      <c r="A2004" s="332" t="s">
        <v>314</v>
      </c>
      <c r="B2004" s="331"/>
      <c r="C2004" s="331"/>
      <c r="D2004" s="331"/>
      <c r="E2004" s="331"/>
      <c r="F2004" s="322"/>
      <c r="G2004" s="322"/>
      <c r="H2004" s="321"/>
      <c r="I2004" s="330"/>
      <c r="J2004" s="294"/>
      <c r="K2004" s="629">
        <v>0.11</v>
      </c>
      <c r="L2004" s="630"/>
      <c r="M2004" s="291">
        <f>K2004*12*I1968</f>
        <v>932.976</v>
      </c>
    </row>
    <row r="2005" spans="1:13">
      <c r="A2005" s="329" t="s">
        <v>313</v>
      </c>
      <c r="B2005" s="328"/>
      <c r="C2005" s="328"/>
      <c r="D2005" s="328"/>
      <c r="E2005" s="328"/>
      <c r="F2005" s="312"/>
      <c r="G2005" s="312"/>
      <c r="H2005" s="311"/>
      <c r="I2005" s="598" t="s">
        <v>312</v>
      </c>
      <c r="J2005" s="599"/>
      <c r="K2005" s="625">
        <v>0.93</v>
      </c>
      <c r="L2005" s="626"/>
      <c r="M2005" s="291">
        <f>K2005*12*I1968</f>
        <v>7887.8879999999999</v>
      </c>
    </row>
    <row r="2006" spans="1:13">
      <c r="A2006" s="323" t="s">
        <v>311</v>
      </c>
      <c r="B2006" s="322"/>
      <c r="C2006" s="322"/>
      <c r="D2006" s="322"/>
      <c r="E2006" s="322"/>
      <c r="F2006" s="322"/>
      <c r="G2006" s="322"/>
      <c r="H2006" s="321"/>
      <c r="I2006" s="596" t="s">
        <v>310</v>
      </c>
      <c r="J2006" s="597"/>
      <c r="K2006" s="327"/>
      <c r="L2006" s="292"/>
      <c r="M2006" s="291"/>
    </row>
    <row r="2007" spans="1:13">
      <c r="A2007" s="320" t="s">
        <v>309</v>
      </c>
      <c r="B2007" s="319"/>
      <c r="C2007" s="319"/>
      <c r="D2007" s="319"/>
      <c r="E2007" s="319"/>
      <c r="F2007" s="319"/>
      <c r="G2007" s="319"/>
      <c r="H2007" s="318"/>
      <c r="I2007" s="608" t="s">
        <v>308</v>
      </c>
      <c r="J2007" s="609"/>
      <c r="K2007" s="625">
        <v>0.56999999999999995</v>
      </c>
      <c r="L2007" s="626"/>
      <c r="M2007" s="291">
        <f>K2007*12*I1968</f>
        <v>4834.5119999999997</v>
      </c>
    </row>
    <row r="2008" spans="1:13">
      <c r="A2008" s="320" t="s">
        <v>307</v>
      </c>
      <c r="B2008" s="319"/>
      <c r="C2008" s="319"/>
      <c r="D2008" s="319"/>
      <c r="E2008" s="319"/>
      <c r="F2008" s="319"/>
      <c r="G2008" s="319"/>
      <c r="H2008" s="318"/>
      <c r="I2008" s="608" t="s">
        <v>306</v>
      </c>
      <c r="J2008" s="609"/>
      <c r="K2008" s="625">
        <v>0.14000000000000001</v>
      </c>
      <c r="L2008" s="626"/>
      <c r="M2008" s="291">
        <f>K2008*12*I1968</f>
        <v>1187.424</v>
      </c>
    </row>
    <row r="2009" spans="1:13">
      <c r="A2009" s="313" t="s">
        <v>299</v>
      </c>
      <c r="B2009" s="312"/>
      <c r="C2009" s="312"/>
      <c r="D2009" s="312"/>
      <c r="E2009" s="312"/>
      <c r="F2009" s="312"/>
      <c r="G2009" s="312"/>
      <c r="H2009" s="311"/>
      <c r="I2009" s="608" t="s">
        <v>298</v>
      </c>
      <c r="J2009" s="609"/>
      <c r="K2009" s="636">
        <v>7.0000000000000007E-2</v>
      </c>
      <c r="L2009" s="637"/>
      <c r="M2009" s="291">
        <f>K2009*12*I1968</f>
        <v>593.71199999999999</v>
      </c>
    </row>
    <row r="2010" spans="1:13" ht="15.75" thickBot="1">
      <c r="A2010" s="313" t="s">
        <v>305</v>
      </c>
      <c r="B2010" s="312"/>
      <c r="C2010" s="312"/>
      <c r="D2010" s="312"/>
      <c r="E2010" s="312"/>
      <c r="F2010" s="312"/>
      <c r="G2010" s="312"/>
      <c r="H2010" s="311"/>
      <c r="I2010" s="614" t="s">
        <v>88</v>
      </c>
      <c r="J2010" s="615"/>
      <c r="K2010" s="638">
        <v>0.12</v>
      </c>
      <c r="L2010" s="639"/>
      <c r="M2010" s="326">
        <f>K2010*12*I1968</f>
        <v>1017.7919999999999</v>
      </c>
    </row>
    <row r="2011" spans="1:13" ht="15.75" thickBot="1">
      <c r="A2011" s="654" t="s">
        <v>304</v>
      </c>
      <c r="B2011" s="655"/>
      <c r="C2011" s="655"/>
      <c r="D2011" s="655"/>
      <c r="E2011" s="655"/>
      <c r="F2011" s="655"/>
      <c r="G2011" s="655"/>
      <c r="H2011" s="656"/>
      <c r="I2011" s="325"/>
      <c r="J2011" s="324"/>
      <c r="K2011" s="649">
        <f>K2012+K2013+K2014</f>
        <v>1.27</v>
      </c>
      <c r="L2011" s="643"/>
      <c r="M2011" s="303">
        <f>K2011*12*I1968</f>
        <v>10771.632</v>
      </c>
    </row>
    <row r="2012" spans="1:13">
      <c r="A2012" s="323" t="s">
        <v>303</v>
      </c>
      <c r="B2012" s="322"/>
      <c r="C2012" s="322"/>
      <c r="D2012" s="322"/>
      <c r="E2012" s="322"/>
      <c r="F2012" s="322"/>
      <c r="G2012" s="322"/>
      <c r="H2012" s="321"/>
      <c r="I2012" s="612" t="s">
        <v>302</v>
      </c>
      <c r="J2012" s="613"/>
      <c r="K2012" s="644">
        <v>0.61</v>
      </c>
      <c r="L2012" s="645"/>
      <c r="M2012" s="291">
        <f>K2012*12*I1968</f>
        <v>5173.7759999999998</v>
      </c>
    </row>
    <row r="2013" spans="1:13">
      <c r="A2013" s="320" t="s">
        <v>301</v>
      </c>
      <c r="B2013" s="319"/>
      <c r="C2013" s="319"/>
      <c r="D2013" s="319"/>
      <c r="E2013" s="319"/>
      <c r="F2013" s="319"/>
      <c r="G2013" s="319"/>
      <c r="H2013" s="318"/>
      <c r="I2013" s="317" t="s">
        <v>300</v>
      </c>
      <c r="J2013" s="316"/>
      <c r="K2013" s="636">
        <v>0.53</v>
      </c>
      <c r="L2013" s="637"/>
      <c r="M2013" s="291">
        <f>K2013*12*I1968</f>
        <v>4495.2479999999996</v>
      </c>
    </row>
    <row r="2014" spans="1:13" ht="15.75" thickBot="1">
      <c r="A2014" s="313" t="s">
        <v>299</v>
      </c>
      <c r="B2014" s="312"/>
      <c r="C2014" s="312"/>
      <c r="D2014" s="312"/>
      <c r="E2014" s="312"/>
      <c r="F2014" s="312"/>
      <c r="G2014" s="312"/>
      <c r="H2014" s="311"/>
      <c r="I2014" s="614" t="s">
        <v>298</v>
      </c>
      <c r="J2014" s="615"/>
      <c r="K2014" s="638">
        <v>0.13</v>
      </c>
      <c r="L2014" s="639"/>
      <c r="M2014" s="291">
        <f>K2014*12*I1968</f>
        <v>1102.6079999999999</v>
      </c>
    </row>
    <row r="2015" spans="1:13" ht="15.75" thickBot="1">
      <c r="A2015" s="309" t="s">
        <v>297</v>
      </c>
      <c r="B2015" s="308"/>
      <c r="C2015" s="308"/>
      <c r="D2015" s="308"/>
      <c r="E2015" s="308"/>
      <c r="F2015" s="308"/>
      <c r="G2015" s="308"/>
      <c r="H2015" s="307"/>
      <c r="I2015" s="619" t="s">
        <v>296</v>
      </c>
      <c r="J2015" s="620"/>
      <c r="K2015" s="640">
        <v>27.95</v>
      </c>
      <c r="L2015" s="641"/>
      <c r="M2015" s="303">
        <f>K2015*12*I1968</f>
        <v>237060.71999999997</v>
      </c>
    </row>
    <row r="2016" spans="1:13" ht="15.75" thickBot="1">
      <c r="A2016" s="603" t="s">
        <v>295</v>
      </c>
      <c r="B2016" s="604"/>
      <c r="C2016" s="604"/>
      <c r="D2016" s="604"/>
      <c r="E2016" s="604"/>
      <c r="F2016" s="604"/>
      <c r="G2016" s="604"/>
      <c r="H2016" s="605"/>
      <c r="I2016" s="305"/>
      <c r="J2016" s="304"/>
      <c r="K2016" s="642">
        <v>1.65</v>
      </c>
      <c r="L2016" s="643"/>
      <c r="M2016" s="303">
        <f>K2016*12*I1968</f>
        <v>13994.639999999998</v>
      </c>
    </row>
    <row r="2017" spans="1:13">
      <c r="A2017" s="301" t="s">
        <v>294</v>
      </c>
      <c r="B2017" s="300"/>
      <c r="C2017" s="300"/>
      <c r="D2017" s="300"/>
      <c r="E2017" s="300"/>
      <c r="F2017" s="300"/>
      <c r="G2017" s="300"/>
      <c r="H2017" s="298"/>
      <c r="I2017" s="621" t="s">
        <v>293</v>
      </c>
      <c r="J2017" s="622"/>
      <c r="K2017" s="297"/>
      <c r="L2017" s="412"/>
      <c r="M2017" s="291"/>
    </row>
    <row r="2018" spans="1:13">
      <c r="A2018" s="301" t="s">
        <v>292</v>
      </c>
      <c r="B2018" s="300"/>
      <c r="C2018" s="300"/>
      <c r="D2018" s="300"/>
      <c r="E2018" s="300"/>
      <c r="F2018" s="300"/>
      <c r="G2018" s="300"/>
      <c r="H2018" s="298"/>
      <c r="I2018" s="295"/>
      <c r="J2018" s="294"/>
      <c r="K2018" s="297"/>
      <c r="L2018" s="412"/>
      <c r="M2018" s="291"/>
    </row>
    <row r="2019" spans="1:13" ht="15.75" thickBot="1">
      <c r="A2019" s="301" t="s">
        <v>291</v>
      </c>
      <c r="B2019" s="300"/>
      <c r="C2019" s="300"/>
      <c r="D2019" s="300"/>
      <c r="E2019" s="300"/>
      <c r="F2019" s="300"/>
      <c r="G2019" s="300"/>
      <c r="H2019" s="298"/>
      <c r="I2019" s="310"/>
      <c r="J2019" s="294"/>
      <c r="K2019" s="297"/>
      <c r="L2019" s="412"/>
      <c r="M2019" s="291"/>
    </row>
    <row r="2020" spans="1:13" ht="15.75" thickBot="1">
      <c r="A2020" s="309" t="s">
        <v>290</v>
      </c>
      <c r="B2020" s="308"/>
      <c r="C2020" s="308"/>
      <c r="D2020" s="308"/>
      <c r="E2020" s="308"/>
      <c r="F2020" s="308"/>
      <c r="G2020" s="308"/>
      <c r="H2020" s="307"/>
      <c r="I2020" s="305"/>
      <c r="J2020" s="304"/>
      <c r="K2020" s="642">
        <v>7.0000000000000007E-2</v>
      </c>
      <c r="L2020" s="643"/>
      <c r="M2020" s="303">
        <f>K2020*12*I1968</f>
        <v>593.71199999999999</v>
      </c>
    </row>
    <row r="2021" spans="1:13">
      <c r="A2021" s="301" t="s">
        <v>289</v>
      </c>
      <c r="B2021" s="300"/>
      <c r="C2021" s="300"/>
      <c r="D2021" s="300"/>
      <c r="E2021" s="300"/>
      <c r="F2021" s="300"/>
      <c r="G2021" s="300"/>
      <c r="H2021" s="298"/>
      <c r="I2021" s="621" t="s">
        <v>19</v>
      </c>
      <c r="J2021" s="622"/>
      <c r="K2021" s="411"/>
      <c r="L2021" s="412"/>
      <c r="M2021" s="291"/>
    </row>
    <row r="2022" spans="1:13" ht="15.75" thickBot="1">
      <c r="A2022" s="301" t="s">
        <v>288</v>
      </c>
      <c r="B2022" s="300"/>
      <c r="C2022" s="300"/>
      <c r="D2022" s="300"/>
      <c r="E2022" s="300"/>
      <c r="F2022" s="300"/>
      <c r="G2022" s="300"/>
      <c r="H2022" s="298"/>
      <c r="I2022" s="295"/>
      <c r="J2022" s="294"/>
      <c r="K2022" s="411"/>
      <c r="L2022" s="412"/>
      <c r="M2022" s="291"/>
    </row>
    <row r="2023" spans="1:13" ht="15.75" thickBot="1">
      <c r="A2023" s="603" t="s">
        <v>287</v>
      </c>
      <c r="B2023" s="604"/>
      <c r="C2023" s="604"/>
      <c r="D2023" s="604"/>
      <c r="E2023" s="604"/>
      <c r="F2023" s="604"/>
      <c r="G2023" s="604"/>
      <c r="H2023" s="605"/>
      <c r="I2023" s="305"/>
      <c r="J2023" s="304"/>
      <c r="K2023" s="642">
        <v>6.19</v>
      </c>
      <c r="L2023" s="643"/>
      <c r="M2023" s="303">
        <f>K2023*12*I1968</f>
        <v>52501.103999999999</v>
      </c>
    </row>
    <row r="2024" spans="1:13">
      <c r="A2024" s="301" t="s">
        <v>286</v>
      </c>
      <c r="B2024" s="299"/>
      <c r="C2024" s="299"/>
      <c r="D2024" s="299"/>
      <c r="E2024" s="299"/>
      <c r="F2024" s="300"/>
      <c r="G2024" s="299"/>
      <c r="H2024" s="298"/>
      <c r="I2024" s="598" t="s">
        <v>285</v>
      </c>
      <c r="J2024" s="599"/>
      <c r="K2024" s="297"/>
      <c r="L2024" s="412"/>
      <c r="M2024" s="291"/>
    </row>
    <row r="2025" spans="1:13">
      <c r="A2025" s="301" t="s">
        <v>284</v>
      </c>
      <c r="B2025" s="299"/>
      <c r="C2025" s="299"/>
      <c r="D2025" s="299"/>
      <c r="E2025" s="299"/>
      <c r="F2025" s="300"/>
      <c r="G2025" s="299"/>
      <c r="H2025" s="298"/>
      <c r="I2025" s="598" t="s">
        <v>283</v>
      </c>
      <c r="J2025" s="599"/>
      <c r="K2025" s="297"/>
      <c r="L2025" s="412"/>
      <c r="M2025" s="291"/>
    </row>
    <row r="2026" spans="1:13">
      <c r="A2026" s="301" t="s">
        <v>282</v>
      </c>
      <c r="B2026" s="299"/>
      <c r="C2026" s="299"/>
      <c r="D2026" s="299"/>
      <c r="E2026" s="299"/>
      <c r="F2026" s="300"/>
      <c r="G2026" s="299"/>
      <c r="H2026" s="298"/>
      <c r="I2026" s="598" t="s">
        <v>281</v>
      </c>
      <c r="J2026" s="599"/>
      <c r="K2026" s="297"/>
      <c r="L2026" s="412"/>
      <c r="M2026" s="291"/>
    </row>
    <row r="2027" spans="1:13">
      <c r="A2027" s="301" t="s">
        <v>280</v>
      </c>
      <c r="B2027" s="299"/>
      <c r="C2027" s="299"/>
      <c r="D2027" s="299"/>
      <c r="E2027" s="299"/>
      <c r="F2027" s="300"/>
      <c r="G2027" s="299"/>
      <c r="H2027" s="298"/>
      <c r="I2027" s="598" t="s">
        <v>279</v>
      </c>
      <c r="J2027" s="599"/>
      <c r="K2027" s="297"/>
      <c r="L2027" s="412"/>
      <c r="M2027" s="291"/>
    </row>
    <row r="2028" spans="1:13">
      <c r="A2028" s="301" t="s">
        <v>278</v>
      </c>
      <c r="B2028" s="299"/>
      <c r="C2028" s="299"/>
      <c r="D2028" s="299"/>
      <c r="E2028" s="299"/>
      <c r="F2028" s="300"/>
      <c r="G2028" s="299"/>
      <c r="H2028" s="298"/>
      <c r="I2028" s="598" t="s">
        <v>277</v>
      </c>
      <c r="J2028" s="599"/>
      <c r="K2028" s="297"/>
      <c r="L2028" s="412"/>
      <c r="M2028" s="291"/>
    </row>
    <row r="2029" spans="1:13">
      <c r="A2029" s="301" t="s">
        <v>276</v>
      </c>
      <c r="B2029" s="299"/>
      <c r="C2029" s="299"/>
      <c r="D2029" s="299"/>
      <c r="E2029" s="299"/>
      <c r="F2029" s="300"/>
      <c r="G2029" s="299"/>
      <c r="H2029" s="298"/>
      <c r="I2029" s="295"/>
      <c r="J2029" s="294"/>
      <c r="K2029" s="297"/>
      <c r="L2029" s="302"/>
      <c r="M2029" s="291"/>
    </row>
    <row r="2030" spans="1:13">
      <c r="A2030" s="301" t="s">
        <v>275</v>
      </c>
      <c r="B2030" s="299"/>
      <c r="C2030" s="299"/>
      <c r="D2030" s="299"/>
      <c r="E2030" s="299"/>
      <c r="F2030" s="300"/>
      <c r="G2030" s="299"/>
      <c r="H2030" s="298"/>
      <c r="I2030" s="295"/>
      <c r="J2030" s="294"/>
      <c r="K2030" s="297"/>
      <c r="L2030" s="412"/>
      <c r="M2030" s="291"/>
    </row>
    <row r="2031" spans="1:13">
      <c r="A2031" s="301" t="s">
        <v>274</v>
      </c>
      <c r="B2031" s="299"/>
      <c r="C2031" s="299"/>
      <c r="D2031" s="299"/>
      <c r="E2031" s="299"/>
      <c r="F2031" s="300"/>
      <c r="G2031" s="299"/>
      <c r="H2031" s="298"/>
      <c r="I2031" s="295"/>
      <c r="J2031" s="294"/>
      <c r="K2031" s="297"/>
      <c r="L2031" s="412"/>
      <c r="M2031" s="291"/>
    </row>
    <row r="2032" spans="1:13">
      <c r="A2032" s="301" t="s">
        <v>273</v>
      </c>
      <c r="B2032" s="299"/>
      <c r="C2032" s="299"/>
      <c r="D2032" s="299"/>
      <c r="E2032" s="299"/>
      <c r="F2032" s="300"/>
      <c r="G2032" s="299"/>
      <c r="H2032" s="298"/>
      <c r="I2032" s="295"/>
      <c r="J2032" s="294"/>
      <c r="K2032" s="297"/>
      <c r="L2032" s="412"/>
      <c r="M2032" s="291"/>
    </row>
    <row r="2033" spans="1:13">
      <c r="A2033" s="301" t="s">
        <v>272</v>
      </c>
      <c r="B2033" s="299"/>
      <c r="C2033" s="299"/>
      <c r="D2033" s="299"/>
      <c r="E2033" s="299"/>
      <c r="F2033" s="300"/>
      <c r="G2033" s="299"/>
      <c r="H2033" s="298"/>
      <c r="I2033" s="295"/>
      <c r="J2033" s="294"/>
      <c r="K2033" s="297"/>
      <c r="L2033" s="412"/>
      <c r="M2033" s="291"/>
    </row>
    <row r="2034" spans="1:13" ht="15.75" thickBot="1">
      <c r="A2034" s="616" t="s">
        <v>271</v>
      </c>
      <c r="B2034" s="617"/>
      <c r="C2034" s="617"/>
      <c r="D2034" s="617"/>
      <c r="E2034" s="617"/>
      <c r="F2034" s="617"/>
      <c r="G2034" s="617"/>
      <c r="H2034" s="618"/>
      <c r="I2034" s="295"/>
      <c r="J2034" s="294"/>
      <c r="K2034" s="293"/>
      <c r="L2034" s="292"/>
      <c r="M2034" s="291"/>
    </row>
    <row r="2035" spans="1:13">
      <c r="A2035" s="290" t="s">
        <v>270</v>
      </c>
      <c r="B2035" s="289"/>
      <c r="C2035" s="289"/>
      <c r="D2035" s="289"/>
      <c r="E2035" s="289"/>
      <c r="F2035" s="289"/>
      <c r="G2035" s="289"/>
      <c r="H2035" s="289"/>
      <c r="I2035" s="621" t="s">
        <v>55</v>
      </c>
      <c r="J2035" s="622"/>
      <c r="K2035" s="288"/>
      <c r="L2035" s="287"/>
      <c r="M2035" s="286"/>
    </row>
    <row r="2036" spans="1:13" ht="15.75" thickBot="1">
      <c r="A2036" s="285" t="s">
        <v>269</v>
      </c>
      <c r="B2036" s="284"/>
      <c r="C2036" s="284"/>
      <c r="D2036" s="284"/>
      <c r="E2036" s="284"/>
      <c r="F2036" s="284"/>
      <c r="G2036" s="284"/>
      <c r="H2036" s="284"/>
      <c r="I2036" s="283"/>
      <c r="J2036" s="282"/>
      <c r="K2036" s="281"/>
      <c r="L2036" s="280"/>
      <c r="M2036" s="279"/>
    </row>
    <row r="2037" spans="1:13" ht="15.75" thickBot="1">
      <c r="A2037" s="652" t="s">
        <v>268</v>
      </c>
      <c r="B2037" s="653"/>
      <c r="C2037" s="653"/>
      <c r="D2037" s="653"/>
      <c r="E2037" s="653"/>
      <c r="F2037" s="653"/>
      <c r="G2037" s="653"/>
      <c r="H2037" s="653"/>
      <c r="I2037" s="278"/>
      <c r="J2037" s="277"/>
      <c r="K2037" s="610">
        <f>K1969+K1979+K1994+K2023</f>
        <v>55.36</v>
      </c>
      <c r="L2037" s="611"/>
      <c r="M2037" s="276">
        <f>M1969+M1979+M1994+M2023</f>
        <v>469541.37599999999</v>
      </c>
    </row>
    <row r="2039" spans="1:13" ht="15.75">
      <c r="A2039" s="601" t="s">
        <v>0</v>
      </c>
      <c r="B2039" s="601"/>
      <c r="C2039" s="601"/>
      <c r="D2039" s="601"/>
      <c r="E2039" s="601"/>
      <c r="F2039" s="601"/>
      <c r="G2039" s="601"/>
      <c r="H2039" s="601"/>
      <c r="I2039" s="601"/>
      <c r="J2039" s="601"/>
      <c r="K2039" s="601"/>
      <c r="L2039" s="601"/>
      <c r="M2039" s="327"/>
    </row>
    <row r="2040" spans="1:13" ht="15.75">
      <c r="A2040" s="600" t="s">
        <v>353</v>
      </c>
      <c r="B2040" s="600"/>
      <c r="C2040" s="600"/>
      <c r="D2040" s="600"/>
      <c r="E2040" s="600"/>
      <c r="F2040" s="600"/>
      <c r="G2040" s="600"/>
      <c r="H2040" s="600"/>
      <c r="I2040" s="600"/>
      <c r="J2040" s="600"/>
      <c r="K2040" s="600"/>
      <c r="L2040" s="600"/>
      <c r="M2040" s="327"/>
    </row>
    <row r="2041" spans="1:13" ht="15.75">
      <c r="A2041" s="370"/>
      <c r="B2041" s="370"/>
      <c r="C2041" s="370"/>
      <c r="D2041" s="370"/>
      <c r="E2041" s="370"/>
      <c r="F2041" s="370" t="s">
        <v>392</v>
      </c>
      <c r="G2041" s="370"/>
      <c r="H2041" s="370"/>
      <c r="I2041" s="370"/>
      <c r="J2041" s="370"/>
      <c r="K2041" s="370"/>
      <c r="L2041" s="370"/>
      <c r="M2041" s="327"/>
    </row>
    <row r="2042" spans="1:13">
      <c r="A2042" s="329"/>
      <c r="B2042" s="328"/>
      <c r="C2042" s="602" t="s">
        <v>351</v>
      </c>
      <c r="D2042" s="602"/>
      <c r="E2042" s="602"/>
      <c r="F2042" s="328"/>
      <c r="G2042" s="328"/>
      <c r="H2042" s="368"/>
      <c r="I2042" s="590" t="s">
        <v>3</v>
      </c>
      <c r="J2042" s="591"/>
      <c r="K2042" s="592" t="s">
        <v>4</v>
      </c>
      <c r="L2042" s="593"/>
      <c r="M2042" s="382"/>
    </row>
    <row r="2043" spans="1:13">
      <c r="A2043" s="381"/>
      <c r="B2043" s="355"/>
      <c r="C2043" s="355"/>
      <c r="D2043" s="355"/>
      <c r="E2043" s="355"/>
      <c r="F2043" s="355"/>
      <c r="G2043" s="355"/>
      <c r="H2043" s="356"/>
      <c r="I2043" s="295"/>
      <c r="J2043" s="294"/>
      <c r="K2043" s="594" t="s">
        <v>5</v>
      </c>
      <c r="L2043" s="595"/>
      <c r="M2043" s="380" t="s">
        <v>6</v>
      </c>
    </row>
    <row r="2044" spans="1:13">
      <c r="A2044" s="381"/>
      <c r="B2044" s="355"/>
      <c r="C2044" s="355"/>
      <c r="D2044" s="355"/>
      <c r="E2044" s="355"/>
      <c r="F2044" s="355"/>
      <c r="G2044" s="355"/>
      <c r="H2044" s="356"/>
      <c r="I2044" s="598" t="s">
        <v>7</v>
      </c>
      <c r="J2044" s="599"/>
      <c r="K2044" s="623" t="s">
        <v>8</v>
      </c>
      <c r="L2044" s="624"/>
      <c r="M2044" s="380" t="s">
        <v>9</v>
      </c>
    </row>
    <row r="2045" spans="1:13" ht="16.5" thickBot="1">
      <c r="A2045" s="379"/>
      <c r="B2045" s="351"/>
      <c r="C2045" s="351"/>
      <c r="D2045" s="351"/>
      <c r="E2045" s="351"/>
      <c r="F2045" s="351"/>
      <c r="G2045" s="351"/>
      <c r="H2045" s="350"/>
      <c r="I2045" s="631">
        <v>379.8</v>
      </c>
      <c r="J2045" s="632"/>
      <c r="K2045" s="633"/>
      <c r="L2045" s="634"/>
      <c r="M2045" s="378"/>
    </row>
    <row r="2046" spans="1:13">
      <c r="A2046" s="367" t="s">
        <v>350</v>
      </c>
      <c r="B2046" s="344"/>
      <c r="C2046" s="344"/>
      <c r="D2046" s="344"/>
      <c r="E2046" s="344"/>
      <c r="F2046" s="344"/>
      <c r="G2046" s="344"/>
      <c r="H2046" s="377"/>
      <c r="I2046" s="341"/>
      <c r="J2046" s="340"/>
      <c r="K2046" s="635">
        <f>K2049+K2052</f>
        <v>6.4499999999999993</v>
      </c>
      <c r="L2046" s="628"/>
      <c r="M2046" s="286">
        <f>K2046*12*I2045</f>
        <v>29396.519999999997</v>
      </c>
    </row>
    <row r="2047" spans="1:13">
      <c r="A2047" s="376" t="s">
        <v>349</v>
      </c>
      <c r="B2047" s="375"/>
      <c r="C2047" s="375"/>
      <c r="D2047" s="375"/>
      <c r="E2047" s="375"/>
      <c r="F2047" s="375"/>
      <c r="G2047" s="375"/>
      <c r="H2047" s="374"/>
      <c r="I2047" s="295"/>
      <c r="J2047" s="294"/>
      <c r="K2047" s="293"/>
      <c r="L2047" s="292"/>
      <c r="M2047" s="373"/>
    </row>
    <row r="2048" spans="1:13" ht="15.75" thickBot="1">
      <c r="A2048" s="363" t="s">
        <v>348</v>
      </c>
      <c r="B2048" s="372"/>
      <c r="C2048" s="372"/>
      <c r="D2048" s="372"/>
      <c r="E2048" s="372"/>
      <c r="F2048" s="372"/>
      <c r="G2048" s="372"/>
      <c r="H2048" s="371"/>
      <c r="I2048" s="336"/>
      <c r="J2048" s="282"/>
      <c r="K2048" s="281"/>
      <c r="L2048" s="280"/>
      <c r="M2048" s="279"/>
    </row>
    <row r="2049" spans="1:13">
      <c r="A2049" s="323" t="s">
        <v>347</v>
      </c>
      <c r="B2049" s="331"/>
      <c r="C2049" s="331"/>
      <c r="D2049" s="331"/>
      <c r="E2049" s="331"/>
      <c r="F2049" s="331"/>
      <c r="G2049" s="331"/>
      <c r="H2049" s="357"/>
      <c r="I2049" s="596" t="s">
        <v>19</v>
      </c>
      <c r="J2049" s="597"/>
      <c r="K2049" s="629">
        <v>3.86</v>
      </c>
      <c r="L2049" s="630"/>
      <c r="M2049" s="291">
        <f>K2049*12*I2045</f>
        <v>17592.335999999999</v>
      </c>
    </row>
    <row r="2050" spans="1:13">
      <c r="A2050" s="301" t="s">
        <v>338</v>
      </c>
      <c r="B2050" s="355"/>
      <c r="C2050" s="355"/>
      <c r="D2050" s="355"/>
      <c r="E2050" s="355"/>
      <c r="F2050" s="355"/>
      <c r="G2050" s="355"/>
      <c r="H2050" s="356"/>
      <c r="I2050" s="598" t="s">
        <v>328</v>
      </c>
      <c r="J2050" s="599"/>
      <c r="K2050" s="327"/>
      <c r="L2050" s="292"/>
      <c r="M2050" s="291"/>
    </row>
    <row r="2051" spans="1:13">
      <c r="A2051" s="323" t="s">
        <v>337</v>
      </c>
      <c r="B2051" s="331"/>
      <c r="C2051" s="331"/>
      <c r="D2051" s="331"/>
      <c r="E2051" s="331"/>
      <c r="F2051" s="331"/>
      <c r="G2051" s="331"/>
      <c r="H2051" s="357"/>
      <c r="I2051" s="596"/>
      <c r="J2051" s="597"/>
      <c r="K2051" s="327"/>
      <c r="L2051" s="292"/>
      <c r="M2051" s="291"/>
    </row>
    <row r="2052" spans="1:13">
      <c r="A2052" s="323" t="s">
        <v>346</v>
      </c>
      <c r="B2052" s="331"/>
      <c r="C2052" s="331"/>
      <c r="D2052" s="331"/>
      <c r="E2052" s="331"/>
      <c r="F2052" s="331"/>
      <c r="G2052" s="331"/>
      <c r="H2052" s="357"/>
      <c r="I2052" s="608" t="s">
        <v>35</v>
      </c>
      <c r="J2052" s="609"/>
      <c r="K2052" s="625">
        <v>2.59</v>
      </c>
      <c r="L2052" s="626"/>
      <c r="M2052" s="291">
        <f>K2052*12*I2045</f>
        <v>11804.183999999999</v>
      </c>
    </row>
    <row r="2053" spans="1:13" ht="15.75">
      <c r="A2053" s="320" t="s">
        <v>345</v>
      </c>
      <c r="B2053" s="354"/>
      <c r="C2053" s="354"/>
      <c r="D2053" s="354"/>
      <c r="E2053" s="354"/>
      <c r="F2053" s="354"/>
      <c r="G2053" s="354"/>
      <c r="H2053" s="353"/>
      <c r="I2053" s="598" t="s">
        <v>328</v>
      </c>
      <c r="J2053" s="599"/>
      <c r="K2053" s="370"/>
      <c r="L2053" s="369"/>
      <c r="M2053" s="291"/>
    </row>
    <row r="2054" spans="1:13">
      <c r="A2054" s="313" t="s">
        <v>344</v>
      </c>
      <c r="B2054" s="328"/>
      <c r="C2054" s="328"/>
      <c r="D2054" s="328"/>
      <c r="E2054" s="328"/>
      <c r="F2054" s="328"/>
      <c r="G2054" s="328"/>
      <c r="H2054" s="368"/>
      <c r="I2054" s="598"/>
      <c r="J2054" s="599"/>
      <c r="K2054" s="352"/>
      <c r="L2054" s="292"/>
      <c r="M2054" s="291"/>
    </row>
    <row r="2055" spans="1:13" ht="15.75" thickBot="1">
      <c r="A2055" s="323" t="s">
        <v>343</v>
      </c>
      <c r="B2055" s="322"/>
      <c r="C2055" s="322"/>
      <c r="D2055" s="322"/>
      <c r="E2055" s="322"/>
      <c r="F2055" s="322"/>
      <c r="G2055" s="322"/>
      <c r="H2055" s="321"/>
      <c r="I2055" s="334"/>
      <c r="J2055" s="333"/>
      <c r="K2055" s="636"/>
      <c r="L2055" s="637"/>
      <c r="M2055" s="291"/>
    </row>
    <row r="2056" spans="1:13">
      <c r="A2056" s="367" t="s">
        <v>342</v>
      </c>
      <c r="B2056" s="366"/>
      <c r="C2056" s="366"/>
      <c r="D2056" s="366"/>
      <c r="E2056" s="366"/>
      <c r="F2056" s="366"/>
      <c r="G2056" s="366"/>
      <c r="H2056" s="365"/>
      <c r="I2056" s="341"/>
      <c r="J2056" s="364"/>
      <c r="K2056" s="627">
        <f>K2058+K2063+K2066</f>
        <v>5.28</v>
      </c>
      <c r="L2056" s="628"/>
      <c r="M2056" s="286">
        <f>K2056*12*I2045</f>
        <v>24064.128000000001</v>
      </c>
    </row>
    <row r="2057" spans="1:13" ht="15.75" thickBot="1">
      <c r="A2057" s="363" t="s">
        <v>341</v>
      </c>
      <c r="B2057" s="362"/>
      <c r="C2057" s="362"/>
      <c r="D2057" s="362"/>
      <c r="E2057" s="362"/>
      <c r="F2057" s="362"/>
      <c r="G2057" s="362"/>
      <c r="H2057" s="361"/>
      <c r="I2057" s="336"/>
      <c r="J2057" s="360"/>
      <c r="K2057" s="281"/>
      <c r="L2057" s="280"/>
      <c r="M2057" s="279"/>
    </row>
    <row r="2058" spans="1:13">
      <c r="A2058" s="301" t="s">
        <v>340</v>
      </c>
      <c r="B2058" s="300"/>
      <c r="C2058" s="300"/>
      <c r="D2058" s="300"/>
      <c r="E2058" s="300"/>
      <c r="F2058" s="300"/>
      <c r="G2058" s="300"/>
      <c r="H2058" s="298"/>
      <c r="I2058" s="598" t="s">
        <v>19</v>
      </c>
      <c r="J2058" s="599"/>
      <c r="K2058" s="629">
        <v>2.64</v>
      </c>
      <c r="L2058" s="630"/>
      <c r="M2058" s="291">
        <f>K2058*12*I2045</f>
        <v>12032.064</v>
      </c>
    </row>
    <row r="2059" spans="1:13">
      <c r="A2059" s="323" t="s">
        <v>339</v>
      </c>
      <c r="B2059" s="322"/>
      <c r="C2059" s="322"/>
      <c r="D2059" s="322"/>
      <c r="E2059" s="322"/>
      <c r="F2059" s="322"/>
      <c r="G2059" s="322"/>
      <c r="H2059" s="321"/>
      <c r="I2059" s="407"/>
      <c r="J2059" s="408"/>
      <c r="K2059" s="327"/>
      <c r="L2059" s="292"/>
      <c r="M2059" s="291"/>
    </row>
    <row r="2060" spans="1:13">
      <c r="A2060" s="301" t="s">
        <v>338</v>
      </c>
      <c r="B2060" s="355"/>
      <c r="C2060" s="355"/>
      <c r="D2060" s="355"/>
      <c r="E2060" s="355"/>
      <c r="F2060" s="355"/>
      <c r="G2060" s="355"/>
      <c r="H2060" s="356"/>
      <c r="I2060" s="598" t="s">
        <v>328</v>
      </c>
      <c r="J2060" s="599"/>
      <c r="K2060" s="327"/>
      <c r="L2060" s="292"/>
      <c r="M2060" s="291"/>
    </row>
    <row r="2061" spans="1:13">
      <c r="A2061" s="323" t="s">
        <v>337</v>
      </c>
      <c r="B2061" s="331"/>
      <c r="C2061" s="331"/>
      <c r="D2061" s="331"/>
      <c r="E2061" s="331"/>
      <c r="F2061" s="331"/>
      <c r="G2061" s="331"/>
      <c r="H2061" s="357"/>
      <c r="I2061" s="596"/>
      <c r="J2061" s="597"/>
      <c r="K2061" s="327"/>
      <c r="L2061" s="292"/>
      <c r="M2061" s="291"/>
    </row>
    <row r="2062" spans="1:13">
      <c r="A2062" s="320" t="s">
        <v>336</v>
      </c>
      <c r="B2062" s="354"/>
      <c r="C2062" s="353"/>
      <c r="D2062" s="355"/>
      <c r="E2062" s="355"/>
      <c r="F2062" s="355"/>
      <c r="G2062" s="355"/>
      <c r="H2062" s="356"/>
      <c r="I2062" s="598" t="s">
        <v>328</v>
      </c>
      <c r="J2062" s="599"/>
      <c r="K2062" s="327"/>
      <c r="L2062" s="292"/>
      <c r="M2062" s="291"/>
    </row>
    <row r="2063" spans="1:13">
      <c r="A2063" s="301" t="s">
        <v>335</v>
      </c>
      <c r="B2063" s="355"/>
      <c r="C2063" s="355"/>
      <c r="D2063" s="354"/>
      <c r="E2063" s="354"/>
      <c r="F2063" s="354"/>
      <c r="G2063" s="354"/>
      <c r="H2063" s="353"/>
      <c r="I2063" s="608" t="s">
        <v>35</v>
      </c>
      <c r="J2063" s="609"/>
      <c r="K2063" s="625">
        <v>1.17</v>
      </c>
      <c r="L2063" s="626"/>
      <c r="M2063" s="291">
        <f>K2063*12*I2045</f>
        <v>5332.3919999999998</v>
      </c>
    </row>
    <row r="2064" spans="1:13">
      <c r="A2064" s="313" t="s">
        <v>334</v>
      </c>
      <c r="B2064" s="312"/>
      <c r="C2064" s="312"/>
      <c r="D2064" s="312"/>
      <c r="E2064" s="312"/>
      <c r="F2064" s="312"/>
      <c r="G2064" s="312"/>
      <c r="H2064" s="311"/>
      <c r="I2064" s="590" t="s">
        <v>333</v>
      </c>
      <c r="J2064" s="591"/>
      <c r="K2064" s="327"/>
      <c r="L2064" s="292"/>
      <c r="M2064" s="291"/>
    </row>
    <row r="2065" spans="1:13">
      <c r="A2065" s="323"/>
      <c r="B2065" s="322"/>
      <c r="C2065" s="322"/>
      <c r="D2065" s="322"/>
      <c r="E2065" s="322"/>
      <c r="F2065" s="322"/>
      <c r="G2065" s="322"/>
      <c r="H2065" s="321"/>
      <c r="I2065" s="334" t="s">
        <v>332</v>
      </c>
      <c r="J2065" s="333"/>
      <c r="K2065" s="352"/>
      <c r="L2065" s="292"/>
      <c r="M2065" s="291"/>
    </row>
    <row r="2066" spans="1:13">
      <c r="A2066" s="313" t="s">
        <v>331</v>
      </c>
      <c r="B2066" s="312"/>
      <c r="C2066" s="312"/>
      <c r="D2066" s="312"/>
      <c r="E2066" s="312"/>
      <c r="F2066" s="312"/>
      <c r="G2066" s="312"/>
      <c r="H2066" s="311"/>
      <c r="I2066" s="590" t="s">
        <v>35</v>
      </c>
      <c r="J2066" s="591"/>
      <c r="K2066" s="625">
        <v>1.47</v>
      </c>
      <c r="L2066" s="626"/>
      <c r="M2066" s="291">
        <f>K2066*12*I2045</f>
        <v>6699.6720000000005</v>
      </c>
    </row>
    <row r="2067" spans="1:13">
      <c r="A2067" s="323" t="s">
        <v>330</v>
      </c>
      <c r="B2067" s="322"/>
      <c r="C2067" s="322"/>
      <c r="D2067" s="322"/>
      <c r="E2067" s="322"/>
      <c r="F2067" s="322"/>
      <c r="G2067" s="322"/>
      <c r="H2067" s="321"/>
      <c r="I2067" s="334"/>
      <c r="J2067" s="333"/>
      <c r="K2067" s="327"/>
      <c r="L2067" s="292"/>
      <c r="M2067" s="291"/>
    </row>
    <row r="2068" spans="1:13">
      <c r="A2068" s="313" t="s">
        <v>329</v>
      </c>
      <c r="B2068" s="312"/>
      <c r="C2068" s="312"/>
      <c r="D2068" s="312"/>
      <c r="E2068" s="312"/>
      <c r="F2068" s="312"/>
      <c r="G2068" s="312"/>
      <c r="H2068" s="311"/>
      <c r="I2068" s="598" t="s">
        <v>328</v>
      </c>
      <c r="J2068" s="599"/>
      <c r="K2068" s="327"/>
      <c r="L2068" s="292"/>
      <c r="M2068" s="291"/>
    </row>
    <row r="2069" spans="1:13">
      <c r="A2069" s="313" t="s">
        <v>327</v>
      </c>
      <c r="B2069" s="312"/>
      <c r="C2069" s="312"/>
      <c r="D2069" s="312"/>
      <c r="E2069" s="312"/>
      <c r="F2069" s="312"/>
      <c r="G2069" s="312"/>
      <c r="H2069" s="311"/>
      <c r="I2069" s="590" t="s">
        <v>326</v>
      </c>
      <c r="J2069" s="591"/>
      <c r="K2069" s="351"/>
      <c r="L2069" s="350"/>
      <c r="M2069" s="349"/>
    </row>
    <row r="2070" spans="1:13" ht="15.75" thickBot="1">
      <c r="A2070" s="323"/>
      <c r="B2070" s="322"/>
      <c r="C2070" s="322"/>
      <c r="D2070" s="322"/>
      <c r="E2070" s="322"/>
      <c r="F2070" s="322"/>
      <c r="G2070" s="322"/>
      <c r="H2070" s="321"/>
      <c r="I2070" s="606" t="s">
        <v>325</v>
      </c>
      <c r="J2070" s="607"/>
      <c r="K2070" s="348"/>
      <c r="L2070" s="347"/>
      <c r="M2070" s="346"/>
    </row>
    <row r="2071" spans="1:13">
      <c r="A2071" s="345" t="s">
        <v>324</v>
      </c>
      <c r="B2071" s="344"/>
      <c r="C2071" s="344"/>
      <c r="D2071" s="344"/>
      <c r="E2071" s="344"/>
      <c r="F2071" s="344"/>
      <c r="G2071" s="343"/>
      <c r="H2071" s="342"/>
      <c r="I2071" s="341"/>
      <c r="J2071" s="340"/>
      <c r="K2071" s="648">
        <f>K2073+K2080+K2088+K2092+K2093+K2097</f>
        <v>33.019999999999996</v>
      </c>
      <c r="L2071" s="628"/>
      <c r="M2071" s="286">
        <f>M2073+M2080+M2088+M2092+M2093+M2097</f>
        <v>150491.95200000002</v>
      </c>
    </row>
    <row r="2072" spans="1:13" ht="15.75" thickBot="1">
      <c r="A2072" s="339"/>
      <c r="B2072" s="338"/>
      <c r="C2072" s="338"/>
      <c r="D2072" s="338"/>
      <c r="E2072" s="338"/>
      <c r="F2072" s="338"/>
      <c r="G2072" s="338"/>
      <c r="H2072" s="337"/>
      <c r="I2072" s="336"/>
      <c r="J2072" s="282"/>
      <c r="K2072" s="281"/>
      <c r="L2072" s="280"/>
      <c r="M2072" s="279"/>
    </row>
    <row r="2073" spans="1:13" ht="15.75" thickBot="1">
      <c r="A2073" s="603" t="s">
        <v>323</v>
      </c>
      <c r="B2073" s="604"/>
      <c r="C2073" s="604"/>
      <c r="D2073" s="604"/>
      <c r="E2073" s="604"/>
      <c r="F2073" s="604"/>
      <c r="G2073" s="604"/>
      <c r="H2073" s="605"/>
      <c r="I2073" s="305"/>
      <c r="J2073" s="304"/>
      <c r="K2073" s="646">
        <f>K2074+K2075+K2076+K2078+K2079</f>
        <v>8.51</v>
      </c>
      <c r="L2073" s="647"/>
      <c r="M2073" s="303">
        <f>K2073*12*I2045</f>
        <v>38785.175999999999</v>
      </c>
    </row>
    <row r="2074" spans="1:13">
      <c r="A2074" s="323" t="s">
        <v>322</v>
      </c>
      <c r="B2074" s="322"/>
      <c r="C2074" s="322"/>
      <c r="D2074" s="322"/>
      <c r="E2074" s="322"/>
      <c r="F2074" s="322"/>
      <c r="G2074" s="322"/>
      <c r="H2074" s="321"/>
      <c r="I2074" s="596" t="s">
        <v>321</v>
      </c>
      <c r="J2074" s="597"/>
      <c r="K2074" s="629">
        <v>1.23</v>
      </c>
      <c r="L2074" s="630"/>
      <c r="M2074" s="291">
        <f>K2074*12*I2045</f>
        <v>5605.848</v>
      </c>
    </row>
    <row r="2075" spans="1:13">
      <c r="A2075" s="320" t="s">
        <v>320</v>
      </c>
      <c r="B2075" s="319"/>
      <c r="C2075" s="319"/>
      <c r="D2075" s="319"/>
      <c r="E2075" s="319"/>
      <c r="F2075" s="319"/>
      <c r="G2075" s="319"/>
      <c r="H2075" s="318"/>
      <c r="I2075" s="608" t="s">
        <v>57</v>
      </c>
      <c r="J2075" s="609"/>
      <c r="K2075" s="625">
        <v>2.9</v>
      </c>
      <c r="L2075" s="626"/>
      <c r="M2075" s="291">
        <f>K2075*12*I2045</f>
        <v>13217.039999999999</v>
      </c>
    </row>
    <row r="2076" spans="1:13">
      <c r="A2076" s="313" t="s">
        <v>319</v>
      </c>
      <c r="B2076" s="312"/>
      <c r="C2076" s="312"/>
      <c r="D2076" s="312"/>
      <c r="E2076" s="312"/>
      <c r="F2076" s="312"/>
      <c r="G2076" s="312"/>
      <c r="H2076" s="311"/>
      <c r="I2076" s="590" t="s">
        <v>35</v>
      </c>
      <c r="J2076" s="591"/>
      <c r="K2076" s="625">
        <v>0.33</v>
      </c>
      <c r="L2076" s="626"/>
      <c r="M2076" s="291">
        <f>K2076*12*I2045</f>
        <v>1504.008</v>
      </c>
    </row>
    <row r="2077" spans="1:13">
      <c r="A2077" s="335" t="s">
        <v>318</v>
      </c>
      <c r="B2077" s="331"/>
      <c r="C2077" s="331"/>
      <c r="D2077" s="331"/>
      <c r="E2077" s="322"/>
      <c r="F2077" s="322"/>
      <c r="G2077" s="322"/>
      <c r="H2077" s="321"/>
      <c r="I2077" s="334"/>
      <c r="J2077" s="333"/>
      <c r="K2077" s="293"/>
      <c r="L2077" s="292"/>
      <c r="M2077" s="291"/>
    </row>
    <row r="2078" spans="1:13">
      <c r="A2078" s="320" t="s">
        <v>317</v>
      </c>
      <c r="B2078" s="319"/>
      <c r="C2078" s="319"/>
      <c r="D2078" s="319"/>
      <c r="E2078" s="319"/>
      <c r="F2078" s="319"/>
      <c r="G2078" s="319"/>
      <c r="H2078" s="318"/>
      <c r="I2078" s="608" t="s">
        <v>19</v>
      </c>
      <c r="J2078" s="609"/>
      <c r="K2078" s="625">
        <v>0.1</v>
      </c>
      <c r="L2078" s="626"/>
      <c r="M2078" s="291">
        <f>K2078*12*I2045</f>
        <v>455.7600000000001</v>
      </c>
    </row>
    <row r="2079" spans="1:13" ht="15.75" thickBot="1">
      <c r="A2079" s="313" t="s">
        <v>316</v>
      </c>
      <c r="B2079" s="312"/>
      <c r="C2079" s="312"/>
      <c r="D2079" s="312"/>
      <c r="E2079" s="312"/>
      <c r="F2079" s="312"/>
      <c r="G2079" s="312"/>
      <c r="H2079" s="311"/>
      <c r="I2079" s="614" t="s">
        <v>19</v>
      </c>
      <c r="J2079" s="615"/>
      <c r="K2079" s="650">
        <v>3.95</v>
      </c>
      <c r="L2079" s="651"/>
      <c r="M2079" s="291">
        <f>K2079*12*I2045</f>
        <v>18002.520000000004</v>
      </c>
    </row>
    <row r="2080" spans="1:13" ht="15.75" thickBot="1">
      <c r="A2080" s="654" t="s">
        <v>315</v>
      </c>
      <c r="B2080" s="655"/>
      <c r="C2080" s="655"/>
      <c r="D2080" s="655"/>
      <c r="E2080" s="655"/>
      <c r="F2080" s="655"/>
      <c r="G2080" s="655"/>
      <c r="H2080" s="656"/>
      <c r="I2080" s="305"/>
      <c r="J2080" s="304"/>
      <c r="K2080" s="642">
        <f>K2081+K2082+K2084+K2085+K2086+K2087</f>
        <v>1.94</v>
      </c>
      <c r="L2080" s="647"/>
      <c r="M2080" s="303">
        <f>K2080*12*I2045</f>
        <v>8841.7440000000006</v>
      </c>
    </row>
    <row r="2081" spans="1:13">
      <c r="A2081" s="332" t="s">
        <v>314</v>
      </c>
      <c r="B2081" s="331"/>
      <c r="C2081" s="331"/>
      <c r="D2081" s="331"/>
      <c r="E2081" s="331"/>
      <c r="F2081" s="322"/>
      <c r="G2081" s="322"/>
      <c r="H2081" s="321"/>
      <c r="I2081" s="330"/>
      <c r="J2081" s="294"/>
      <c r="K2081" s="629">
        <v>0.11</v>
      </c>
      <c r="L2081" s="630"/>
      <c r="M2081" s="291">
        <f>K2081*12*I2045</f>
        <v>501.33600000000001</v>
      </c>
    </row>
    <row r="2082" spans="1:13">
      <c r="A2082" s="329" t="s">
        <v>313</v>
      </c>
      <c r="B2082" s="328"/>
      <c r="C2082" s="328"/>
      <c r="D2082" s="328"/>
      <c r="E2082" s="328"/>
      <c r="F2082" s="312"/>
      <c r="G2082" s="312"/>
      <c r="H2082" s="311"/>
      <c r="I2082" s="598" t="s">
        <v>312</v>
      </c>
      <c r="J2082" s="599"/>
      <c r="K2082" s="625">
        <v>0.93</v>
      </c>
      <c r="L2082" s="626"/>
      <c r="M2082" s="291">
        <f>K2082*12*I2045</f>
        <v>4238.5680000000002</v>
      </c>
    </row>
    <row r="2083" spans="1:13">
      <c r="A2083" s="323" t="s">
        <v>311</v>
      </c>
      <c r="B2083" s="322"/>
      <c r="C2083" s="322"/>
      <c r="D2083" s="322"/>
      <c r="E2083" s="322"/>
      <c r="F2083" s="322"/>
      <c r="G2083" s="322"/>
      <c r="H2083" s="321"/>
      <c r="I2083" s="596" t="s">
        <v>310</v>
      </c>
      <c r="J2083" s="597"/>
      <c r="K2083" s="327"/>
      <c r="L2083" s="292"/>
      <c r="M2083" s="291"/>
    </row>
    <row r="2084" spans="1:13">
      <c r="A2084" s="320" t="s">
        <v>309</v>
      </c>
      <c r="B2084" s="319"/>
      <c r="C2084" s="319"/>
      <c r="D2084" s="319"/>
      <c r="E2084" s="319"/>
      <c r="F2084" s="319"/>
      <c r="G2084" s="319"/>
      <c r="H2084" s="318"/>
      <c r="I2084" s="608" t="s">
        <v>308</v>
      </c>
      <c r="J2084" s="609"/>
      <c r="K2084" s="625">
        <v>0.56999999999999995</v>
      </c>
      <c r="L2084" s="626"/>
      <c r="M2084" s="291">
        <f>K2084*12*I2045</f>
        <v>2597.8319999999999</v>
      </c>
    </row>
    <row r="2085" spans="1:13">
      <c r="A2085" s="320" t="s">
        <v>307</v>
      </c>
      <c r="B2085" s="319"/>
      <c r="C2085" s="319"/>
      <c r="D2085" s="319"/>
      <c r="E2085" s="319"/>
      <c r="F2085" s="319"/>
      <c r="G2085" s="319"/>
      <c r="H2085" s="318"/>
      <c r="I2085" s="608" t="s">
        <v>306</v>
      </c>
      <c r="J2085" s="609"/>
      <c r="K2085" s="625">
        <v>0.14000000000000001</v>
      </c>
      <c r="L2085" s="626"/>
      <c r="M2085" s="291">
        <f>K2085*12*I2045</f>
        <v>638.06400000000008</v>
      </c>
    </row>
    <row r="2086" spans="1:13">
      <c r="A2086" s="313" t="s">
        <v>299</v>
      </c>
      <c r="B2086" s="312"/>
      <c r="C2086" s="312"/>
      <c r="D2086" s="312"/>
      <c r="E2086" s="312"/>
      <c r="F2086" s="312"/>
      <c r="G2086" s="312"/>
      <c r="H2086" s="311"/>
      <c r="I2086" s="608" t="s">
        <v>298</v>
      </c>
      <c r="J2086" s="609"/>
      <c r="K2086" s="636">
        <v>7.0000000000000007E-2</v>
      </c>
      <c r="L2086" s="637"/>
      <c r="M2086" s="291">
        <f>K2086*12*I2045</f>
        <v>319.03200000000004</v>
      </c>
    </row>
    <row r="2087" spans="1:13" ht="15.75" thickBot="1">
      <c r="A2087" s="313" t="s">
        <v>305</v>
      </c>
      <c r="B2087" s="312"/>
      <c r="C2087" s="312"/>
      <c r="D2087" s="312"/>
      <c r="E2087" s="312"/>
      <c r="F2087" s="312"/>
      <c r="G2087" s="312"/>
      <c r="H2087" s="311"/>
      <c r="I2087" s="614" t="s">
        <v>88</v>
      </c>
      <c r="J2087" s="615"/>
      <c r="K2087" s="638">
        <v>0.12</v>
      </c>
      <c r="L2087" s="639"/>
      <c r="M2087" s="326">
        <f>K2087*12*I2045</f>
        <v>546.91200000000003</v>
      </c>
    </row>
    <row r="2088" spans="1:13" ht="15.75" thickBot="1">
      <c r="A2088" s="654" t="s">
        <v>304</v>
      </c>
      <c r="B2088" s="655"/>
      <c r="C2088" s="655"/>
      <c r="D2088" s="655"/>
      <c r="E2088" s="655"/>
      <c r="F2088" s="655"/>
      <c r="G2088" s="655"/>
      <c r="H2088" s="656"/>
      <c r="I2088" s="325"/>
      <c r="J2088" s="324"/>
      <c r="K2088" s="649">
        <f>K2089+K2090+K2091</f>
        <v>1.27</v>
      </c>
      <c r="L2088" s="643"/>
      <c r="M2088" s="303">
        <f>K2088*12*I2045</f>
        <v>5788.152</v>
      </c>
    </row>
    <row r="2089" spans="1:13">
      <c r="A2089" s="323" t="s">
        <v>303</v>
      </c>
      <c r="B2089" s="322"/>
      <c r="C2089" s="322"/>
      <c r="D2089" s="322"/>
      <c r="E2089" s="322"/>
      <c r="F2089" s="322"/>
      <c r="G2089" s="322"/>
      <c r="H2089" s="321"/>
      <c r="I2089" s="612" t="s">
        <v>302</v>
      </c>
      <c r="J2089" s="613"/>
      <c r="K2089" s="644">
        <v>0.61</v>
      </c>
      <c r="L2089" s="645"/>
      <c r="M2089" s="291">
        <f>K2089*12*I2045</f>
        <v>2780.136</v>
      </c>
    </row>
    <row r="2090" spans="1:13">
      <c r="A2090" s="320" t="s">
        <v>301</v>
      </c>
      <c r="B2090" s="319"/>
      <c r="C2090" s="319"/>
      <c r="D2090" s="319"/>
      <c r="E2090" s="319"/>
      <c r="F2090" s="319"/>
      <c r="G2090" s="319"/>
      <c r="H2090" s="318"/>
      <c r="I2090" s="317" t="s">
        <v>300</v>
      </c>
      <c r="J2090" s="316"/>
      <c r="K2090" s="636">
        <v>0.53</v>
      </c>
      <c r="L2090" s="637"/>
      <c r="M2090" s="291">
        <f>K2090*12*I2045</f>
        <v>2415.5280000000002</v>
      </c>
    </row>
    <row r="2091" spans="1:13" ht="15.75" thickBot="1">
      <c r="A2091" s="313" t="s">
        <v>299</v>
      </c>
      <c r="B2091" s="312"/>
      <c r="C2091" s="312"/>
      <c r="D2091" s="312"/>
      <c r="E2091" s="312"/>
      <c r="F2091" s="312"/>
      <c r="G2091" s="312"/>
      <c r="H2091" s="311"/>
      <c r="I2091" s="614" t="s">
        <v>298</v>
      </c>
      <c r="J2091" s="615"/>
      <c r="K2091" s="638">
        <v>0.13</v>
      </c>
      <c r="L2091" s="639"/>
      <c r="M2091" s="291">
        <f>K2091*12*I2045</f>
        <v>592.48800000000006</v>
      </c>
    </row>
    <row r="2092" spans="1:13" ht="15.75" thickBot="1">
      <c r="A2092" s="309" t="s">
        <v>297</v>
      </c>
      <c r="B2092" s="308"/>
      <c r="C2092" s="308"/>
      <c r="D2092" s="308"/>
      <c r="E2092" s="308"/>
      <c r="F2092" s="308"/>
      <c r="G2092" s="308"/>
      <c r="H2092" s="307"/>
      <c r="I2092" s="619" t="s">
        <v>296</v>
      </c>
      <c r="J2092" s="620"/>
      <c r="K2092" s="640">
        <v>19.579999999999998</v>
      </c>
      <c r="L2092" s="641"/>
      <c r="M2092" s="303">
        <f>K2092*12*I2045</f>
        <v>89237.80799999999</v>
      </c>
    </row>
    <row r="2093" spans="1:13" ht="15.75" thickBot="1">
      <c r="A2093" s="603" t="s">
        <v>295</v>
      </c>
      <c r="B2093" s="604"/>
      <c r="C2093" s="604"/>
      <c r="D2093" s="604"/>
      <c r="E2093" s="604"/>
      <c r="F2093" s="604"/>
      <c r="G2093" s="604"/>
      <c r="H2093" s="605"/>
      <c r="I2093" s="305"/>
      <c r="J2093" s="304"/>
      <c r="K2093" s="642">
        <v>1.65</v>
      </c>
      <c r="L2093" s="643"/>
      <c r="M2093" s="303">
        <f>K2093*12*I2045</f>
        <v>7520.0399999999991</v>
      </c>
    </row>
    <row r="2094" spans="1:13">
      <c r="A2094" s="301" t="s">
        <v>294</v>
      </c>
      <c r="B2094" s="300"/>
      <c r="C2094" s="300"/>
      <c r="D2094" s="300"/>
      <c r="E2094" s="300"/>
      <c r="F2094" s="300"/>
      <c r="G2094" s="300"/>
      <c r="H2094" s="298"/>
      <c r="I2094" s="621" t="s">
        <v>293</v>
      </c>
      <c r="J2094" s="622"/>
      <c r="K2094" s="297"/>
      <c r="L2094" s="412"/>
      <c r="M2094" s="291"/>
    </row>
    <row r="2095" spans="1:13">
      <c r="A2095" s="301" t="s">
        <v>292</v>
      </c>
      <c r="B2095" s="300"/>
      <c r="C2095" s="300"/>
      <c r="D2095" s="300"/>
      <c r="E2095" s="300"/>
      <c r="F2095" s="300"/>
      <c r="G2095" s="300"/>
      <c r="H2095" s="298"/>
      <c r="I2095" s="295"/>
      <c r="J2095" s="294"/>
      <c r="K2095" s="297"/>
      <c r="L2095" s="412"/>
      <c r="M2095" s="291"/>
    </row>
    <row r="2096" spans="1:13" ht="15.75" thickBot="1">
      <c r="A2096" s="301" t="s">
        <v>291</v>
      </c>
      <c r="B2096" s="300"/>
      <c r="C2096" s="300"/>
      <c r="D2096" s="300"/>
      <c r="E2096" s="300"/>
      <c r="F2096" s="300"/>
      <c r="G2096" s="300"/>
      <c r="H2096" s="298"/>
      <c r="I2096" s="310"/>
      <c r="J2096" s="294"/>
      <c r="K2096" s="297"/>
      <c r="L2096" s="412"/>
      <c r="M2096" s="291"/>
    </row>
    <row r="2097" spans="1:13" ht="15.75" thickBot="1">
      <c r="A2097" s="309" t="s">
        <v>290</v>
      </c>
      <c r="B2097" s="308"/>
      <c r="C2097" s="308"/>
      <c r="D2097" s="308"/>
      <c r="E2097" s="308"/>
      <c r="F2097" s="308"/>
      <c r="G2097" s="308"/>
      <c r="H2097" s="307"/>
      <c r="I2097" s="305"/>
      <c r="J2097" s="304"/>
      <c r="K2097" s="642">
        <v>7.0000000000000007E-2</v>
      </c>
      <c r="L2097" s="643"/>
      <c r="M2097" s="303">
        <f>K2097*12*I2045</f>
        <v>319.03200000000004</v>
      </c>
    </row>
    <row r="2098" spans="1:13">
      <c r="A2098" s="301" t="s">
        <v>289</v>
      </c>
      <c r="B2098" s="300"/>
      <c r="C2098" s="300"/>
      <c r="D2098" s="300"/>
      <c r="E2098" s="300"/>
      <c r="F2098" s="300"/>
      <c r="G2098" s="300"/>
      <c r="H2098" s="298"/>
      <c r="I2098" s="621" t="s">
        <v>19</v>
      </c>
      <c r="J2098" s="622"/>
      <c r="K2098" s="411"/>
      <c r="L2098" s="412"/>
      <c r="M2098" s="291"/>
    </row>
    <row r="2099" spans="1:13" ht="15.75" thickBot="1">
      <c r="A2099" s="301" t="s">
        <v>288</v>
      </c>
      <c r="B2099" s="300"/>
      <c r="C2099" s="300"/>
      <c r="D2099" s="300"/>
      <c r="E2099" s="300"/>
      <c r="F2099" s="300"/>
      <c r="G2099" s="300"/>
      <c r="H2099" s="298"/>
      <c r="I2099" s="295"/>
      <c r="J2099" s="294"/>
      <c r="K2099" s="411"/>
      <c r="L2099" s="412"/>
      <c r="M2099" s="291"/>
    </row>
    <row r="2100" spans="1:13" ht="15.75" thickBot="1">
      <c r="A2100" s="603" t="s">
        <v>287</v>
      </c>
      <c r="B2100" s="604"/>
      <c r="C2100" s="604"/>
      <c r="D2100" s="604"/>
      <c r="E2100" s="604"/>
      <c r="F2100" s="604"/>
      <c r="G2100" s="604"/>
      <c r="H2100" s="605"/>
      <c r="I2100" s="305"/>
      <c r="J2100" s="304"/>
      <c r="K2100" s="642">
        <v>6.19</v>
      </c>
      <c r="L2100" s="643"/>
      <c r="M2100" s="303">
        <f>K2100*12*I2045</f>
        <v>28211.544000000002</v>
      </c>
    </row>
    <row r="2101" spans="1:13">
      <c r="A2101" s="301" t="s">
        <v>286</v>
      </c>
      <c r="B2101" s="299"/>
      <c r="C2101" s="299"/>
      <c r="D2101" s="299"/>
      <c r="E2101" s="299"/>
      <c r="F2101" s="300"/>
      <c r="G2101" s="299"/>
      <c r="H2101" s="298"/>
      <c r="I2101" s="598" t="s">
        <v>285</v>
      </c>
      <c r="J2101" s="599"/>
      <c r="K2101" s="297"/>
      <c r="L2101" s="412"/>
      <c r="M2101" s="291"/>
    </row>
    <row r="2102" spans="1:13">
      <c r="A2102" s="301" t="s">
        <v>284</v>
      </c>
      <c r="B2102" s="299"/>
      <c r="C2102" s="299"/>
      <c r="D2102" s="299"/>
      <c r="E2102" s="299"/>
      <c r="F2102" s="300"/>
      <c r="G2102" s="299"/>
      <c r="H2102" s="298"/>
      <c r="I2102" s="598" t="s">
        <v>283</v>
      </c>
      <c r="J2102" s="599"/>
      <c r="K2102" s="297"/>
      <c r="L2102" s="412"/>
      <c r="M2102" s="291"/>
    </row>
    <row r="2103" spans="1:13">
      <c r="A2103" s="301" t="s">
        <v>282</v>
      </c>
      <c r="B2103" s="299"/>
      <c r="C2103" s="299"/>
      <c r="D2103" s="299"/>
      <c r="E2103" s="299"/>
      <c r="F2103" s="300"/>
      <c r="G2103" s="299"/>
      <c r="H2103" s="298"/>
      <c r="I2103" s="598" t="s">
        <v>281</v>
      </c>
      <c r="J2103" s="599"/>
      <c r="K2103" s="297"/>
      <c r="L2103" s="412"/>
      <c r="M2103" s="291"/>
    </row>
    <row r="2104" spans="1:13">
      <c r="A2104" s="301" t="s">
        <v>280</v>
      </c>
      <c r="B2104" s="299"/>
      <c r="C2104" s="299"/>
      <c r="D2104" s="299"/>
      <c r="E2104" s="299"/>
      <c r="F2104" s="300"/>
      <c r="G2104" s="299"/>
      <c r="H2104" s="298"/>
      <c r="I2104" s="598" t="s">
        <v>279</v>
      </c>
      <c r="J2104" s="599"/>
      <c r="K2104" s="297"/>
      <c r="L2104" s="412"/>
      <c r="M2104" s="291"/>
    </row>
    <row r="2105" spans="1:13">
      <c r="A2105" s="301" t="s">
        <v>278</v>
      </c>
      <c r="B2105" s="299"/>
      <c r="C2105" s="299"/>
      <c r="D2105" s="299"/>
      <c r="E2105" s="299"/>
      <c r="F2105" s="300"/>
      <c r="G2105" s="299"/>
      <c r="H2105" s="298"/>
      <c r="I2105" s="598" t="s">
        <v>277</v>
      </c>
      <c r="J2105" s="599"/>
      <c r="K2105" s="297"/>
      <c r="L2105" s="412"/>
      <c r="M2105" s="291"/>
    </row>
    <row r="2106" spans="1:13">
      <c r="A2106" s="301" t="s">
        <v>276</v>
      </c>
      <c r="B2106" s="299"/>
      <c r="C2106" s="299"/>
      <c r="D2106" s="299"/>
      <c r="E2106" s="299"/>
      <c r="F2106" s="300"/>
      <c r="G2106" s="299"/>
      <c r="H2106" s="298"/>
      <c r="I2106" s="295"/>
      <c r="J2106" s="294"/>
      <c r="K2106" s="297"/>
      <c r="L2106" s="302"/>
      <c r="M2106" s="291"/>
    </row>
    <row r="2107" spans="1:13">
      <c r="A2107" s="301" t="s">
        <v>275</v>
      </c>
      <c r="B2107" s="299"/>
      <c r="C2107" s="299"/>
      <c r="D2107" s="299"/>
      <c r="E2107" s="299"/>
      <c r="F2107" s="300"/>
      <c r="G2107" s="299"/>
      <c r="H2107" s="298"/>
      <c r="I2107" s="295"/>
      <c r="J2107" s="294"/>
      <c r="K2107" s="297"/>
      <c r="L2107" s="412"/>
      <c r="M2107" s="291"/>
    </row>
    <row r="2108" spans="1:13">
      <c r="A2108" s="301" t="s">
        <v>274</v>
      </c>
      <c r="B2108" s="299"/>
      <c r="C2108" s="299"/>
      <c r="D2108" s="299"/>
      <c r="E2108" s="299"/>
      <c r="F2108" s="300"/>
      <c r="G2108" s="299"/>
      <c r="H2108" s="298"/>
      <c r="I2108" s="295"/>
      <c r="J2108" s="294"/>
      <c r="K2108" s="297"/>
      <c r="L2108" s="412"/>
      <c r="M2108" s="291"/>
    </row>
    <row r="2109" spans="1:13">
      <c r="A2109" s="301" t="s">
        <v>273</v>
      </c>
      <c r="B2109" s="299"/>
      <c r="C2109" s="299"/>
      <c r="D2109" s="299"/>
      <c r="E2109" s="299"/>
      <c r="F2109" s="300"/>
      <c r="G2109" s="299"/>
      <c r="H2109" s="298"/>
      <c r="I2109" s="295"/>
      <c r="J2109" s="294"/>
      <c r="K2109" s="297"/>
      <c r="L2109" s="412"/>
      <c r="M2109" s="291"/>
    </row>
    <row r="2110" spans="1:13">
      <c r="A2110" s="301" t="s">
        <v>272</v>
      </c>
      <c r="B2110" s="299"/>
      <c r="C2110" s="299"/>
      <c r="D2110" s="299"/>
      <c r="E2110" s="299"/>
      <c r="F2110" s="300"/>
      <c r="G2110" s="299"/>
      <c r="H2110" s="298"/>
      <c r="I2110" s="295"/>
      <c r="J2110" s="294"/>
      <c r="K2110" s="297"/>
      <c r="L2110" s="412"/>
      <c r="M2110" s="291"/>
    </row>
    <row r="2111" spans="1:13" ht="15.75" thickBot="1">
      <c r="A2111" s="616" t="s">
        <v>271</v>
      </c>
      <c r="B2111" s="617"/>
      <c r="C2111" s="617"/>
      <c r="D2111" s="617"/>
      <c r="E2111" s="617"/>
      <c r="F2111" s="617"/>
      <c r="G2111" s="617"/>
      <c r="H2111" s="618"/>
      <c r="I2111" s="295"/>
      <c r="J2111" s="294"/>
      <c r="K2111" s="293"/>
      <c r="L2111" s="292"/>
      <c r="M2111" s="291"/>
    </row>
    <row r="2112" spans="1:13">
      <c r="A2112" s="290" t="s">
        <v>270</v>
      </c>
      <c r="B2112" s="289"/>
      <c r="C2112" s="289"/>
      <c r="D2112" s="289"/>
      <c r="E2112" s="289"/>
      <c r="F2112" s="289"/>
      <c r="G2112" s="289"/>
      <c r="H2112" s="289"/>
      <c r="I2112" s="621" t="s">
        <v>55</v>
      </c>
      <c r="J2112" s="622"/>
      <c r="K2112" s="288"/>
      <c r="L2112" s="287"/>
      <c r="M2112" s="286"/>
    </row>
    <row r="2113" spans="1:13" ht="15.75" thickBot="1">
      <c r="A2113" s="285" t="s">
        <v>269</v>
      </c>
      <c r="B2113" s="284"/>
      <c r="C2113" s="284"/>
      <c r="D2113" s="284"/>
      <c r="E2113" s="284"/>
      <c r="F2113" s="284"/>
      <c r="G2113" s="284"/>
      <c r="H2113" s="284"/>
      <c r="I2113" s="283"/>
      <c r="J2113" s="282"/>
      <c r="K2113" s="281"/>
      <c r="L2113" s="280"/>
      <c r="M2113" s="279"/>
    </row>
    <row r="2114" spans="1:13" ht="15.75" thickBot="1">
      <c r="A2114" s="652" t="s">
        <v>268</v>
      </c>
      <c r="B2114" s="653"/>
      <c r="C2114" s="653"/>
      <c r="D2114" s="653"/>
      <c r="E2114" s="653"/>
      <c r="F2114" s="653"/>
      <c r="G2114" s="653"/>
      <c r="H2114" s="653"/>
      <c r="I2114" s="278"/>
      <c r="J2114" s="277"/>
      <c r="K2114" s="666">
        <f>K2046+K2056+K2071+K2100</f>
        <v>50.94</v>
      </c>
      <c r="L2114" s="667"/>
      <c r="M2114" s="303">
        <f>M2046+M2056+M2071+M2100</f>
        <v>232164.14400000003</v>
      </c>
    </row>
    <row r="2116" spans="1:13" ht="15.75">
      <c r="A2116" s="601" t="s">
        <v>0</v>
      </c>
      <c r="B2116" s="601"/>
      <c r="C2116" s="601"/>
      <c r="D2116" s="601"/>
      <c r="E2116" s="601"/>
      <c r="F2116" s="601"/>
      <c r="G2116" s="601"/>
      <c r="H2116" s="601"/>
      <c r="I2116" s="601"/>
      <c r="J2116" s="601"/>
      <c r="K2116" s="601"/>
      <c r="L2116" s="601"/>
      <c r="M2116" s="327"/>
    </row>
    <row r="2117" spans="1:13" ht="15.75">
      <c r="A2117" s="600" t="s">
        <v>353</v>
      </c>
      <c r="B2117" s="600"/>
      <c r="C2117" s="600"/>
      <c r="D2117" s="600"/>
      <c r="E2117" s="600"/>
      <c r="F2117" s="600"/>
      <c r="G2117" s="600"/>
      <c r="H2117" s="600"/>
      <c r="I2117" s="600"/>
      <c r="J2117" s="600"/>
      <c r="K2117" s="600"/>
      <c r="L2117" s="600"/>
      <c r="M2117" s="327"/>
    </row>
    <row r="2118" spans="1:13" ht="15.75">
      <c r="A2118" s="370"/>
      <c r="B2118" s="370"/>
      <c r="C2118" s="370"/>
      <c r="D2118" s="370"/>
      <c r="E2118" s="370"/>
      <c r="F2118" s="370" t="s">
        <v>391</v>
      </c>
      <c r="G2118" s="370"/>
      <c r="H2118" s="370"/>
      <c r="I2118" s="370"/>
      <c r="J2118" s="370"/>
      <c r="K2118" s="370"/>
      <c r="L2118" s="370"/>
      <c r="M2118" s="327"/>
    </row>
    <row r="2119" spans="1:13">
      <c r="A2119" s="329"/>
      <c r="B2119" s="328"/>
      <c r="C2119" s="602" t="s">
        <v>351</v>
      </c>
      <c r="D2119" s="602"/>
      <c r="E2119" s="602"/>
      <c r="F2119" s="328"/>
      <c r="G2119" s="328"/>
      <c r="H2119" s="368"/>
      <c r="I2119" s="590" t="s">
        <v>3</v>
      </c>
      <c r="J2119" s="591"/>
      <c r="K2119" s="592" t="s">
        <v>4</v>
      </c>
      <c r="L2119" s="593"/>
      <c r="M2119" s="382"/>
    </row>
    <row r="2120" spans="1:13">
      <c r="A2120" s="381"/>
      <c r="B2120" s="355"/>
      <c r="C2120" s="355"/>
      <c r="D2120" s="355"/>
      <c r="E2120" s="355"/>
      <c r="F2120" s="355"/>
      <c r="G2120" s="355"/>
      <c r="H2120" s="356"/>
      <c r="I2120" s="295"/>
      <c r="J2120" s="294"/>
      <c r="K2120" s="594" t="s">
        <v>5</v>
      </c>
      <c r="L2120" s="595"/>
      <c r="M2120" s="380" t="s">
        <v>6</v>
      </c>
    </row>
    <row r="2121" spans="1:13">
      <c r="A2121" s="381"/>
      <c r="B2121" s="355"/>
      <c r="C2121" s="355"/>
      <c r="D2121" s="355"/>
      <c r="E2121" s="355"/>
      <c r="F2121" s="355"/>
      <c r="G2121" s="355"/>
      <c r="H2121" s="356"/>
      <c r="I2121" s="598" t="s">
        <v>7</v>
      </c>
      <c r="J2121" s="599"/>
      <c r="K2121" s="623" t="s">
        <v>8</v>
      </c>
      <c r="L2121" s="624"/>
      <c r="M2121" s="380" t="s">
        <v>9</v>
      </c>
    </row>
    <row r="2122" spans="1:13" ht="16.5" thickBot="1">
      <c r="A2122" s="379"/>
      <c r="B2122" s="351"/>
      <c r="C2122" s="351"/>
      <c r="D2122" s="351"/>
      <c r="E2122" s="351"/>
      <c r="F2122" s="351"/>
      <c r="G2122" s="351"/>
      <c r="H2122" s="350"/>
      <c r="I2122" s="631">
        <v>347.4</v>
      </c>
      <c r="J2122" s="632"/>
      <c r="K2122" s="633"/>
      <c r="L2122" s="634"/>
      <c r="M2122" s="378"/>
    </row>
    <row r="2123" spans="1:13">
      <c r="A2123" s="367" t="s">
        <v>350</v>
      </c>
      <c r="B2123" s="344"/>
      <c r="C2123" s="344"/>
      <c r="D2123" s="344"/>
      <c r="E2123" s="344"/>
      <c r="F2123" s="344"/>
      <c r="G2123" s="344"/>
      <c r="H2123" s="377"/>
      <c r="I2123" s="341"/>
      <c r="J2123" s="340"/>
      <c r="K2123" s="635">
        <f>K2126+K2129</f>
        <v>6.4499999999999993</v>
      </c>
      <c r="L2123" s="628"/>
      <c r="M2123" s="286">
        <f>K2123*12*I2122</f>
        <v>26888.759999999995</v>
      </c>
    </row>
    <row r="2124" spans="1:13">
      <c r="A2124" s="376" t="s">
        <v>349</v>
      </c>
      <c r="B2124" s="375"/>
      <c r="C2124" s="375"/>
      <c r="D2124" s="375"/>
      <c r="E2124" s="375"/>
      <c r="F2124" s="375"/>
      <c r="G2124" s="375"/>
      <c r="H2124" s="374"/>
      <c r="I2124" s="295"/>
      <c r="J2124" s="294"/>
      <c r="K2124" s="293"/>
      <c r="L2124" s="292"/>
      <c r="M2124" s="373"/>
    </row>
    <row r="2125" spans="1:13" ht="15.75" thickBot="1">
      <c r="A2125" s="363" t="s">
        <v>348</v>
      </c>
      <c r="B2125" s="372"/>
      <c r="C2125" s="372"/>
      <c r="D2125" s="372"/>
      <c r="E2125" s="372"/>
      <c r="F2125" s="372"/>
      <c r="G2125" s="372"/>
      <c r="H2125" s="371"/>
      <c r="I2125" s="336"/>
      <c r="J2125" s="282"/>
      <c r="K2125" s="281"/>
      <c r="L2125" s="280"/>
      <c r="M2125" s="279"/>
    </row>
    <row r="2126" spans="1:13">
      <c r="A2126" s="323" t="s">
        <v>347</v>
      </c>
      <c r="B2126" s="331"/>
      <c r="C2126" s="331"/>
      <c r="D2126" s="331"/>
      <c r="E2126" s="331"/>
      <c r="F2126" s="331"/>
      <c r="G2126" s="331"/>
      <c r="H2126" s="357"/>
      <c r="I2126" s="596" t="s">
        <v>19</v>
      </c>
      <c r="J2126" s="597"/>
      <c r="K2126" s="629">
        <v>3.86</v>
      </c>
      <c r="L2126" s="630"/>
      <c r="M2126" s="291">
        <f>K2126*12*I2122</f>
        <v>16091.567999999999</v>
      </c>
    </row>
    <row r="2127" spans="1:13">
      <c r="A2127" s="301" t="s">
        <v>338</v>
      </c>
      <c r="B2127" s="355"/>
      <c r="C2127" s="355"/>
      <c r="D2127" s="355"/>
      <c r="E2127" s="355"/>
      <c r="F2127" s="355"/>
      <c r="G2127" s="355"/>
      <c r="H2127" s="356"/>
      <c r="I2127" s="598" t="s">
        <v>328</v>
      </c>
      <c r="J2127" s="599"/>
      <c r="K2127" s="327"/>
      <c r="L2127" s="292"/>
      <c r="M2127" s="291"/>
    </row>
    <row r="2128" spans="1:13">
      <c r="A2128" s="323" t="s">
        <v>337</v>
      </c>
      <c r="B2128" s="331"/>
      <c r="C2128" s="331"/>
      <c r="D2128" s="331"/>
      <c r="E2128" s="331"/>
      <c r="F2128" s="331"/>
      <c r="G2128" s="331"/>
      <c r="H2128" s="357"/>
      <c r="I2128" s="596"/>
      <c r="J2128" s="597"/>
      <c r="K2128" s="327"/>
      <c r="L2128" s="292"/>
      <c r="M2128" s="291"/>
    </row>
    <row r="2129" spans="1:13">
      <c r="A2129" s="323" t="s">
        <v>346</v>
      </c>
      <c r="B2129" s="331"/>
      <c r="C2129" s="331"/>
      <c r="D2129" s="331"/>
      <c r="E2129" s="331"/>
      <c r="F2129" s="331"/>
      <c r="G2129" s="331"/>
      <c r="H2129" s="357"/>
      <c r="I2129" s="608" t="s">
        <v>35</v>
      </c>
      <c r="J2129" s="609"/>
      <c r="K2129" s="625">
        <v>2.59</v>
      </c>
      <c r="L2129" s="626"/>
      <c r="M2129" s="291">
        <f>K2129*12*I2122</f>
        <v>10797.191999999999</v>
      </c>
    </row>
    <row r="2130" spans="1:13" ht="15.75">
      <c r="A2130" s="320" t="s">
        <v>345</v>
      </c>
      <c r="B2130" s="354"/>
      <c r="C2130" s="354"/>
      <c r="D2130" s="354"/>
      <c r="E2130" s="354"/>
      <c r="F2130" s="354"/>
      <c r="G2130" s="354"/>
      <c r="H2130" s="353"/>
      <c r="I2130" s="598" t="s">
        <v>328</v>
      </c>
      <c r="J2130" s="599"/>
      <c r="K2130" s="370"/>
      <c r="L2130" s="369"/>
      <c r="M2130" s="291"/>
    </row>
    <row r="2131" spans="1:13">
      <c r="A2131" s="313" t="s">
        <v>344</v>
      </c>
      <c r="B2131" s="328"/>
      <c r="C2131" s="328"/>
      <c r="D2131" s="328"/>
      <c r="E2131" s="328"/>
      <c r="F2131" s="328"/>
      <c r="G2131" s="328"/>
      <c r="H2131" s="368"/>
      <c r="I2131" s="598"/>
      <c r="J2131" s="599"/>
      <c r="K2131" s="352"/>
      <c r="L2131" s="292"/>
      <c r="M2131" s="291"/>
    </row>
    <row r="2132" spans="1:13" ht="15.75" thickBot="1">
      <c r="A2132" s="323" t="s">
        <v>343</v>
      </c>
      <c r="B2132" s="322"/>
      <c r="C2132" s="322"/>
      <c r="D2132" s="322"/>
      <c r="E2132" s="322"/>
      <c r="F2132" s="322"/>
      <c r="G2132" s="322"/>
      <c r="H2132" s="321"/>
      <c r="I2132" s="334"/>
      <c r="J2132" s="333"/>
      <c r="K2132" s="636"/>
      <c r="L2132" s="637"/>
      <c r="M2132" s="291"/>
    </row>
    <row r="2133" spans="1:13">
      <c r="A2133" s="367" t="s">
        <v>342</v>
      </c>
      <c r="B2133" s="366"/>
      <c r="C2133" s="366"/>
      <c r="D2133" s="366"/>
      <c r="E2133" s="366"/>
      <c r="F2133" s="366"/>
      <c r="G2133" s="366"/>
      <c r="H2133" s="365"/>
      <c r="I2133" s="341"/>
      <c r="J2133" s="364"/>
      <c r="K2133" s="627">
        <f>K2135+K2140+K2143</f>
        <v>5.28</v>
      </c>
      <c r="L2133" s="628"/>
      <c r="M2133" s="286">
        <f>K2133*12*I2122</f>
        <v>22011.263999999999</v>
      </c>
    </row>
    <row r="2134" spans="1:13" ht="15.75" thickBot="1">
      <c r="A2134" s="363" t="s">
        <v>341</v>
      </c>
      <c r="B2134" s="362"/>
      <c r="C2134" s="362"/>
      <c r="D2134" s="362"/>
      <c r="E2134" s="362"/>
      <c r="F2134" s="362"/>
      <c r="G2134" s="362"/>
      <c r="H2134" s="361"/>
      <c r="I2134" s="336"/>
      <c r="J2134" s="360"/>
      <c r="K2134" s="281"/>
      <c r="L2134" s="280"/>
      <c r="M2134" s="279"/>
    </row>
    <row r="2135" spans="1:13">
      <c r="A2135" s="301" t="s">
        <v>340</v>
      </c>
      <c r="B2135" s="300"/>
      <c r="C2135" s="300"/>
      <c r="D2135" s="300"/>
      <c r="E2135" s="300"/>
      <c r="F2135" s="300"/>
      <c r="G2135" s="300"/>
      <c r="H2135" s="298"/>
      <c r="I2135" s="598" t="s">
        <v>19</v>
      </c>
      <c r="J2135" s="599"/>
      <c r="K2135" s="629">
        <v>2.64</v>
      </c>
      <c r="L2135" s="630"/>
      <c r="M2135" s="291">
        <f>K2135*12*I2122</f>
        <v>11005.632</v>
      </c>
    </row>
    <row r="2136" spans="1:13">
      <c r="A2136" s="323" t="s">
        <v>339</v>
      </c>
      <c r="B2136" s="322"/>
      <c r="C2136" s="322"/>
      <c r="D2136" s="322"/>
      <c r="E2136" s="322"/>
      <c r="F2136" s="322"/>
      <c r="G2136" s="322"/>
      <c r="H2136" s="321"/>
      <c r="I2136" s="407"/>
      <c r="J2136" s="408"/>
      <c r="K2136" s="327"/>
      <c r="L2136" s="292"/>
      <c r="M2136" s="291"/>
    </row>
    <row r="2137" spans="1:13">
      <c r="A2137" s="301" t="s">
        <v>338</v>
      </c>
      <c r="B2137" s="355"/>
      <c r="C2137" s="355"/>
      <c r="D2137" s="355"/>
      <c r="E2137" s="355"/>
      <c r="F2137" s="355"/>
      <c r="G2137" s="355"/>
      <c r="H2137" s="356"/>
      <c r="I2137" s="598" t="s">
        <v>328</v>
      </c>
      <c r="J2137" s="599"/>
      <c r="K2137" s="327"/>
      <c r="L2137" s="292"/>
      <c r="M2137" s="291"/>
    </row>
    <row r="2138" spans="1:13">
      <c r="A2138" s="323" t="s">
        <v>337</v>
      </c>
      <c r="B2138" s="331"/>
      <c r="C2138" s="331"/>
      <c r="D2138" s="331"/>
      <c r="E2138" s="331"/>
      <c r="F2138" s="331"/>
      <c r="G2138" s="331"/>
      <c r="H2138" s="357"/>
      <c r="I2138" s="596"/>
      <c r="J2138" s="597"/>
      <c r="K2138" s="327"/>
      <c r="L2138" s="292"/>
      <c r="M2138" s="291"/>
    </row>
    <row r="2139" spans="1:13">
      <c r="A2139" s="320" t="s">
        <v>336</v>
      </c>
      <c r="B2139" s="354"/>
      <c r="C2139" s="353"/>
      <c r="D2139" s="355"/>
      <c r="E2139" s="355"/>
      <c r="F2139" s="355"/>
      <c r="G2139" s="355"/>
      <c r="H2139" s="356"/>
      <c r="I2139" s="598" t="s">
        <v>328</v>
      </c>
      <c r="J2139" s="599"/>
      <c r="K2139" s="327"/>
      <c r="L2139" s="292"/>
      <c r="M2139" s="291"/>
    </row>
    <row r="2140" spans="1:13">
      <c r="A2140" s="301" t="s">
        <v>335</v>
      </c>
      <c r="B2140" s="355"/>
      <c r="C2140" s="355"/>
      <c r="D2140" s="354"/>
      <c r="E2140" s="354"/>
      <c r="F2140" s="354"/>
      <c r="G2140" s="354"/>
      <c r="H2140" s="353"/>
      <c r="I2140" s="608" t="s">
        <v>35</v>
      </c>
      <c r="J2140" s="609"/>
      <c r="K2140" s="625">
        <v>1.17</v>
      </c>
      <c r="L2140" s="626"/>
      <c r="M2140" s="291">
        <f>K2140*12*I2122</f>
        <v>4877.4959999999992</v>
      </c>
    </row>
    <row r="2141" spans="1:13">
      <c r="A2141" s="313" t="s">
        <v>334</v>
      </c>
      <c r="B2141" s="312"/>
      <c r="C2141" s="312"/>
      <c r="D2141" s="312"/>
      <c r="E2141" s="312"/>
      <c r="F2141" s="312"/>
      <c r="G2141" s="312"/>
      <c r="H2141" s="311"/>
      <c r="I2141" s="590" t="s">
        <v>333</v>
      </c>
      <c r="J2141" s="591"/>
      <c r="K2141" s="327"/>
      <c r="L2141" s="292"/>
      <c r="M2141" s="291"/>
    </row>
    <row r="2142" spans="1:13">
      <c r="A2142" s="323"/>
      <c r="B2142" s="322"/>
      <c r="C2142" s="322"/>
      <c r="D2142" s="322"/>
      <c r="E2142" s="322"/>
      <c r="F2142" s="322"/>
      <c r="G2142" s="322"/>
      <c r="H2142" s="321"/>
      <c r="I2142" s="334" t="s">
        <v>332</v>
      </c>
      <c r="J2142" s="333"/>
      <c r="K2142" s="352"/>
      <c r="L2142" s="292"/>
      <c r="M2142" s="291"/>
    </row>
    <row r="2143" spans="1:13">
      <c r="A2143" s="313" t="s">
        <v>331</v>
      </c>
      <c r="B2143" s="312"/>
      <c r="C2143" s="312"/>
      <c r="D2143" s="312"/>
      <c r="E2143" s="312"/>
      <c r="F2143" s="312"/>
      <c r="G2143" s="312"/>
      <c r="H2143" s="311"/>
      <c r="I2143" s="590" t="s">
        <v>35</v>
      </c>
      <c r="J2143" s="591"/>
      <c r="K2143" s="625">
        <v>1.47</v>
      </c>
      <c r="L2143" s="626"/>
      <c r="M2143" s="291">
        <f>K2143*12*I2122</f>
        <v>6128.1359999999995</v>
      </c>
    </row>
    <row r="2144" spans="1:13">
      <c r="A2144" s="323" t="s">
        <v>330</v>
      </c>
      <c r="B2144" s="322"/>
      <c r="C2144" s="322"/>
      <c r="D2144" s="322"/>
      <c r="E2144" s="322"/>
      <c r="F2144" s="322"/>
      <c r="G2144" s="322"/>
      <c r="H2144" s="321"/>
      <c r="I2144" s="334"/>
      <c r="J2144" s="333"/>
      <c r="K2144" s="327"/>
      <c r="L2144" s="292"/>
      <c r="M2144" s="291"/>
    </row>
    <row r="2145" spans="1:13">
      <c r="A2145" s="313" t="s">
        <v>329</v>
      </c>
      <c r="B2145" s="312"/>
      <c r="C2145" s="312"/>
      <c r="D2145" s="312"/>
      <c r="E2145" s="312"/>
      <c r="F2145" s="312"/>
      <c r="G2145" s="312"/>
      <c r="H2145" s="311"/>
      <c r="I2145" s="598" t="s">
        <v>328</v>
      </c>
      <c r="J2145" s="599"/>
      <c r="K2145" s="327"/>
      <c r="L2145" s="292"/>
      <c r="M2145" s="291"/>
    </row>
    <row r="2146" spans="1:13">
      <c r="A2146" s="313" t="s">
        <v>327</v>
      </c>
      <c r="B2146" s="312"/>
      <c r="C2146" s="312"/>
      <c r="D2146" s="312"/>
      <c r="E2146" s="312"/>
      <c r="F2146" s="312"/>
      <c r="G2146" s="312"/>
      <c r="H2146" s="311"/>
      <c r="I2146" s="590" t="s">
        <v>326</v>
      </c>
      <c r="J2146" s="591"/>
      <c r="K2146" s="351"/>
      <c r="L2146" s="350"/>
      <c r="M2146" s="349"/>
    </row>
    <row r="2147" spans="1:13" ht="15.75" thickBot="1">
      <c r="A2147" s="323"/>
      <c r="B2147" s="322"/>
      <c r="C2147" s="322"/>
      <c r="D2147" s="322"/>
      <c r="E2147" s="322"/>
      <c r="F2147" s="322"/>
      <c r="G2147" s="322"/>
      <c r="H2147" s="321"/>
      <c r="I2147" s="606" t="s">
        <v>325</v>
      </c>
      <c r="J2147" s="607"/>
      <c r="K2147" s="348"/>
      <c r="L2147" s="347"/>
      <c r="M2147" s="346"/>
    </row>
    <row r="2148" spans="1:13">
      <c r="A2148" s="345" t="s">
        <v>324</v>
      </c>
      <c r="B2148" s="344"/>
      <c r="C2148" s="344"/>
      <c r="D2148" s="344"/>
      <c r="E2148" s="344"/>
      <c r="F2148" s="344"/>
      <c r="G2148" s="343"/>
      <c r="H2148" s="342"/>
      <c r="I2148" s="341"/>
      <c r="J2148" s="340"/>
      <c r="K2148" s="648">
        <f>K2150+K2157+K2165+K2169+K2170+K2174</f>
        <v>25.49</v>
      </c>
      <c r="L2148" s="628"/>
      <c r="M2148" s="286">
        <f>M2150+M2157+M2165+M2169+M2170+M2174</f>
        <v>106262.712</v>
      </c>
    </row>
    <row r="2149" spans="1:13" ht="15.75" thickBot="1">
      <c r="A2149" s="339"/>
      <c r="B2149" s="338"/>
      <c r="C2149" s="338"/>
      <c r="D2149" s="338"/>
      <c r="E2149" s="338"/>
      <c r="F2149" s="338"/>
      <c r="G2149" s="338"/>
      <c r="H2149" s="337"/>
      <c r="I2149" s="336"/>
      <c r="J2149" s="282"/>
      <c r="K2149" s="281"/>
      <c r="L2149" s="280"/>
      <c r="M2149" s="279"/>
    </row>
    <row r="2150" spans="1:13" ht="15.75" thickBot="1">
      <c r="A2150" s="603" t="s">
        <v>323</v>
      </c>
      <c r="B2150" s="604"/>
      <c r="C2150" s="604"/>
      <c r="D2150" s="604"/>
      <c r="E2150" s="604"/>
      <c r="F2150" s="604"/>
      <c r="G2150" s="604"/>
      <c r="H2150" s="605"/>
      <c r="I2150" s="305"/>
      <c r="J2150" s="304"/>
      <c r="K2150" s="646">
        <f>K2151+K2152+K2153+K2155+K2156</f>
        <v>4.5599999999999996</v>
      </c>
      <c r="L2150" s="647"/>
      <c r="M2150" s="303">
        <f>K2150*12*I2122</f>
        <v>19009.727999999999</v>
      </c>
    </row>
    <row r="2151" spans="1:13">
      <c r="A2151" s="323" t="s">
        <v>322</v>
      </c>
      <c r="B2151" s="322"/>
      <c r="C2151" s="322"/>
      <c r="D2151" s="322"/>
      <c r="E2151" s="322"/>
      <c r="F2151" s="322"/>
      <c r="G2151" s="322"/>
      <c r="H2151" s="321"/>
      <c r="I2151" s="596" t="s">
        <v>321</v>
      </c>
      <c r="J2151" s="597"/>
      <c r="K2151" s="629">
        <v>1.23</v>
      </c>
      <c r="L2151" s="630"/>
      <c r="M2151" s="291">
        <f>K2151*12*I2122</f>
        <v>5127.6239999999998</v>
      </c>
    </row>
    <row r="2152" spans="1:13">
      <c r="A2152" s="320" t="s">
        <v>320</v>
      </c>
      <c r="B2152" s="319"/>
      <c r="C2152" s="319"/>
      <c r="D2152" s="319"/>
      <c r="E2152" s="319"/>
      <c r="F2152" s="319"/>
      <c r="G2152" s="319"/>
      <c r="H2152" s="318"/>
      <c r="I2152" s="608" t="s">
        <v>57</v>
      </c>
      <c r="J2152" s="609"/>
      <c r="K2152" s="625">
        <v>2.9</v>
      </c>
      <c r="L2152" s="626"/>
      <c r="M2152" s="291">
        <f>K2152*12*I2122</f>
        <v>12089.519999999999</v>
      </c>
    </row>
    <row r="2153" spans="1:13">
      <c r="A2153" s="313" t="s">
        <v>319</v>
      </c>
      <c r="B2153" s="312"/>
      <c r="C2153" s="312"/>
      <c r="D2153" s="312"/>
      <c r="E2153" s="312"/>
      <c r="F2153" s="312"/>
      <c r="G2153" s="312"/>
      <c r="H2153" s="311"/>
      <c r="I2153" s="590" t="s">
        <v>35</v>
      </c>
      <c r="J2153" s="591"/>
      <c r="K2153" s="625">
        <v>0.33</v>
      </c>
      <c r="L2153" s="626"/>
      <c r="M2153" s="291">
        <f>K2153*12*I2122</f>
        <v>1375.704</v>
      </c>
    </row>
    <row r="2154" spans="1:13">
      <c r="A2154" s="335" t="s">
        <v>318</v>
      </c>
      <c r="B2154" s="331"/>
      <c r="C2154" s="331"/>
      <c r="D2154" s="331"/>
      <c r="E2154" s="322"/>
      <c r="F2154" s="322"/>
      <c r="G2154" s="322"/>
      <c r="H2154" s="321"/>
      <c r="I2154" s="334"/>
      <c r="J2154" s="333"/>
      <c r="K2154" s="293"/>
      <c r="L2154" s="292"/>
      <c r="M2154" s="291"/>
    </row>
    <row r="2155" spans="1:13">
      <c r="A2155" s="320" t="s">
        <v>317</v>
      </c>
      <c r="B2155" s="319"/>
      <c r="C2155" s="319"/>
      <c r="D2155" s="319"/>
      <c r="E2155" s="319"/>
      <c r="F2155" s="319"/>
      <c r="G2155" s="319"/>
      <c r="H2155" s="318"/>
      <c r="I2155" s="608" t="s">
        <v>19</v>
      </c>
      <c r="J2155" s="609"/>
      <c r="K2155" s="625">
        <v>0.1</v>
      </c>
      <c r="L2155" s="626"/>
      <c r="M2155" s="291">
        <f>K2155*12*I2122</f>
        <v>416.88000000000005</v>
      </c>
    </row>
    <row r="2156" spans="1:13" ht="15.75" thickBot="1">
      <c r="A2156" s="313" t="s">
        <v>316</v>
      </c>
      <c r="B2156" s="312"/>
      <c r="C2156" s="312"/>
      <c r="D2156" s="312"/>
      <c r="E2156" s="312"/>
      <c r="F2156" s="312"/>
      <c r="G2156" s="312"/>
      <c r="H2156" s="311"/>
      <c r="I2156" s="614" t="s">
        <v>19</v>
      </c>
      <c r="J2156" s="615"/>
      <c r="K2156" s="650"/>
      <c r="L2156" s="651"/>
      <c r="M2156" s="291"/>
    </row>
    <row r="2157" spans="1:13" ht="15.75" thickBot="1">
      <c r="A2157" s="654" t="s">
        <v>315</v>
      </c>
      <c r="B2157" s="655"/>
      <c r="C2157" s="655"/>
      <c r="D2157" s="655"/>
      <c r="E2157" s="655"/>
      <c r="F2157" s="655"/>
      <c r="G2157" s="655"/>
      <c r="H2157" s="656"/>
      <c r="I2157" s="305"/>
      <c r="J2157" s="304"/>
      <c r="K2157" s="642">
        <f>K2158+K2159+K2161+K2162+K2163+K2164</f>
        <v>1.94</v>
      </c>
      <c r="L2157" s="647"/>
      <c r="M2157" s="303">
        <f>K2157*12*I2122</f>
        <v>8087.4719999999998</v>
      </c>
    </row>
    <row r="2158" spans="1:13">
      <c r="A2158" s="332" t="s">
        <v>314</v>
      </c>
      <c r="B2158" s="331"/>
      <c r="C2158" s="331"/>
      <c r="D2158" s="331"/>
      <c r="E2158" s="331"/>
      <c r="F2158" s="322"/>
      <c r="G2158" s="322"/>
      <c r="H2158" s="321"/>
      <c r="I2158" s="330"/>
      <c r="J2158" s="294"/>
      <c r="K2158" s="629">
        <v>0.11</v>
      </c>
      <c r="L2158" s="630"/>
      <c r="M2158" s="291">
        <f>K2158*12*I2122</f>
        <v>458.56799999999998</v>
      </c>
    </row>
    <row r="2159" spans="1:13">
      <c r="A2159" s="329" t="s">
        <v>313</v>
      </c>
      <c r="B2159" s="328"/>
      <c r="C2159" s="328"/>
      <c r="D2159" s="328"/>
      <c r="E2159" s="328"/>
      <c r="F2159" s="312"/>
      <c r="G2159" s="312"/>
      <c r="H2159" s="311"/>
      <c r="I2159" s="598" t="s">
        <v>312</v>
      </c>
      <c r="J2159" s="599"/>
      <c r="K2159" s="625">
        <v>0.93</v>
      </c>
      <c r="L2159" s="626"/>
      <c r="M2159" s="291">
        <f>K2159*12*I2122</f>
        <v>3876.9839999999999</v>
      </c>
    </row>
    <row r="2160" spans="1:13">
      <c r="A2160" s="323" t="s">
        <v>311</v>
      </c>
      <c r="B2160" s="322"/>
      <c r="C2160" s="322"/>
      <c r="D2160" s="322"/>
      <c r="E2160" s="322"/>
      <c r="F2160" s="322"/>
      <c r="G2160" s="322"/>
      <c r="H2160" s="321"/>
      <c r="I2160" s="596" t="s">
        <v>310</v>
      </c>
      <c r="J2160" s="597"/>
      <c r="K2160" s="327"/>
      <c r="L2160" s="292"/>
      <c r="M2160" s="291"/>
    </row>
    <row r="2161" spans="1:13">
      <c r="A2161" s="320" t="s">
        <v>309</v>
      </c>
      <c r="B2161" s="319"/>
      <c r="C2161" s="319"/>
      <c r="D2161" s="319"/>
      <c r="E2161" s="319"/>
      <c r="F2161" s="319"/>
      <c r="G2161" s="319"/>
      <c r="H2161" s="318"/>
      <c r="I2161" s="608" t="s">
        <v>308</v>
      </c>
      <c r="J2161" s="609"/>
      <c r="K2161" s="625">
        <v>0.56999999999999995</v>
      </c>
      <c r="L2161" s="626"/>
      <c r="M2161" s="291">
        <f>K2161*12*I2122</f>
        <v>2376.2159999999999</v>
      </c>
    </row>
    <row r="2162" spans="1:13">
      <c r="A2162" s="320" t="s">
        <v>307</v>
      </c>
      <c r="B2162" s="319"/>
      <c r="C2162" s="319"/>
      <c r="D2162" s="319"/>
      <c r="E2162" s="319"/>
      <c r="F2162" s="319"/>
      <c r="G2162" s="319"/>
      <c r="H2162" s="318"/>
      <c r="I2162" s="608" t="s">
        <v>306</v>
      </c>
      <c r="J2162" s="609"/>
      <c r="K2162" s="625">
        <v>0.14000000000000001</v>
      </c>
      <c r="L2162" s="626"/>
      <c r="M2162" s="291">
        <f>K2162*12*I2122</f>
        <v>583.63200000000006</v>
      </c>
    </row>
    <row r="2163" spans="1:13">
      <c r="A2163" s="313" t="s">
        <v>299</v>
      </c>
      <c r="B2163" s="312"/>
      <c r="C2163" s="312"/>
      <c r="D2163" s="312"/>
      <c r="E2163" s="312"/>
      <c r="F2163" s="312"/>
      <c r="G2163" s="312"/>
      <c r="H2163" s="311"/>
      <c r="I2163" s="608" t="s">
        <v>298</v>
      </c>
      <c r="J2163" s="609"/>
      <c r="K2163" s="636">
        <v>7.0000000000000007E-2</v>
      </c>
      <c r="L2163" s="637"/>
      <c r="M2163" s="291">
        <f>K2163*12*I2122</f>
        <v>291.81600000000003</v>
      </c>
    </row>
    <row r="2164" spans="1:13" ht="15.75" thickBot="1">
      <c r="A2164" s="313" t="s">
        <v>305</v>
      </c>
      <c r="B2164" s="312"/>
      <c r="C2164" s="312"/>
      <c r="D2164" s="312"/>
      <c r="E2164" s="312"/>
      <c r="F2164" s="312"/>
      <c r="G2164" s="312"/>
      <c r="H2164" s="311"/>
      <c r="I2164" s="614" t="s">
        <v>88</v>
      </c>
      <c r="J2164" s="615"/>
      <c r="K2164" s="638">
        <v>0.12</v>
      </c>
      <c r="L2164" s="639"/>
      <c r="M2164" s="326">
        <f>K2164*12*I2122</f>
        <v>500.25599999999997</v>
      </c>
    </row>
    <row r="2165" spans="1:13" ht="15.75" thickBot="1">
      <c r="A2165" s="654" t="s">
        <v>304</v>
      </c>
      <c r="B2165" s="655"/>
      <c r="C2165" s="655"/>
      <c r="D2165" s="655"/>
      <c r="E2165" s="655"/>
      <c r="F2165" s="655"/>
      <c r="G2165" s="655"/>
      <c r="H2165" s="656"/>
      <c r="I2165" s="325"/>
      <c r="J2165" s="324"/>
      <c r="K2165" s="649">
        <f>K2166+K2167+K2168</f>
        <v>1.27</v>
      </c>
      <c r="L2165" s="643"/>
      <c r="M2165" s="303">
        <f>K2165*12*I2122</f>
        <v>5294.3759999999993</v>
      </c>
    </row>
    <row r="2166" spans="1:13">
      <c r="A2166" s="323" t="s">
        <v>303</v>
      </c>
      <c r="B2166" s="322"/>
      <c r="C2166" s="322"/>
      <c r="D2166" s="322"/>
      <c r="E2166" s="322"/>
      <c r="F2166" s="322"/>
      <c r="G2166" s="322"/>
      <c r="H2166" s="321"/>
      <c r="I2166" s="612" t="s">
        <v>302</v>
      </c>
      <c r="J2166" s="613"/>
      <c r="K2166" s="644">
        <v>0.61</v>
      </c>
      <c r="L2166" s="645"/>
      <c r="M2166" s="291">
        <f>K2166*12*I2122</f>
        <v>2542.9679999999998</v>
      </c>
    </row>
    <row r="2167" spans="1:13">
      <c r="A2167" s="320" t="s">
        <v>301</v>
      </c>
      <c r="B2167" s="319"/>
      <c r="C2167" s="319"/>
      <c r="D2167" s="319"/>
      <c r="E2167" s="319"/>
      <c r="F2167" s="319"/>
      <c r="G2167" s="319"/>
      <c r="H2167" s="318"/>
      <c r="I2167" s="317" t="s">
        <v>300</v>
      </c>
      <c r="J2167" s="316"/>
      <c r="K2167" s="636">
        <v>0.53</v>
      </c>
      <c r="L2167" s="637"/>
      <c r="M2167" s="291">
        <f>K2167*12*I2122</f>
        <v>2209.4639999999999</v>
      </c>
    </row>
    <row r="2168" spans="1:13" ht="15.75" thickBot="1">
      <c r="A2168" s="313" t="s">
        <v>299</v>
      </c>
      <c r="B2168" s="312"/>
      <c r="C2168" s="312"/>
      <c r="D2168" s="312"/>
      <c r="E2168" s="312"/>
      <c r="F2168" s="312"/>
      <c r="G2168" s="312"/>
      <c r="H2168" s="311"/>
      <c r="I2168" s="614" t="s">
        <v>298</v>
      </c>
      <c r="J2168" s="615"/>
      <c r="K2168" s="638">
        <v>0.13</v>
      </c>
      <c r="L2168" s="639"/>
      <c r="M2168" s="291">
        <f>K2168*12*I2122</f>
        <v>541.94399999999996</v>
      </c>
    </row>
    <row r="2169" spans="1:13" ht="15.75" thickBot="1">
      <c r="A2169" s="309" t="s">
        <v>297</v>
      </c>
      <c r="B2169" s="308"/>
      <c r="C2169" s="308"/>
      <c r="D2169" s="308"/>
      <c r="E2169" s="308"/>
      <c r="F2169" s="308"/>
      <c r="G2169" s="308"/>
      <c r="H2169" s="307"/>
      <c r="I2169" s="619" t="s">
        <v>296</v>
      </c>
      <c r="J2169" s="620"/>
      <c r="K2169" s="640">
        <v>16</v>
      </c>
      <c r="L2169" s="641"/>
      <c r="M2169" s="303">
        <f>K2169*12*I2122</f>
        <v>66700.799999999988</v>
      </c>
    </row>
    <row r="2170" spans="1:13" ht="15.75" thickBot="1">
      <c r="A2170" s="603" t="s">
        <v>295</v>
      </c>
      <c r="B2170" s="604"/>
      <c r="C2170" s="604"/>
      <c r="D2170" s="604"/>
      <c r="E2170" s="604"/>
      <c r="F2170" s="604"/>
      <c r="G2170" s="604"/>
      <c r="H2170" s="605"/>
      <c r="I2170" s="305"/>
      <c r="J2170" s="304"/>
      <c r="K2170" s="642">
        <v>1.65</v>
      </c>
      <c r="L2170" s="643"/>
      <c r="M2170" s="303">
        <f>K2170*12*I2122</f>
        <v>6878.5199999999986</v>
      </c>
    </row>
    <row r="2171" spans="1:13">
      <c r="A2171" s="301" t="s">
        <v>294</v>
      </c>
      <c r="B2171" s="300"/>
      <c r="C2171" s="300"/>
      <c r="D2171" s="300"/>
      <c r="E2171" s="300"/>
      <c r="F2171" s="300"/>
      <c r="G2171" s="300"/>
      <c r="H2171" s="298"/>
      <c r="I2171" s="621" t="s">
        <v>293</v>
      </c>
      <c r="J2171" s="622"/>
      <c r="K2171" s="297"/>
      <c r="L2171" s="412"/>
      <c r="M2171" s="291"/>
    </row>
    <row r="2172" spans="1:13">
      <c r="A2172" s="301" t="s">
        <v>292</v>
      </c>
      <c r="B2172" s="300"/>
      <c r="C2172" s="300"/>
      <c r="D2172" s="300"/>
      <c r="E2172" s="300"/>
      <c r="F2172" s="300"/>
      <c r="G2172" s="300"/>
      <c r="H2172" s="298"/>
      <c r="I2172" s="295"/>
      <c r="J2172" s="294"/>
      <c r="K2172" s="297"/>
      <c r="L2172" s="412"/>
      <c r="M2172" s="291"/>
    </row>
    <row r="2173" spans="1:13" ht="15.75" thickBot="1">
      <c r="A2173" s="301" t="s">
        <v>291</v>
      </c>
      <c r="B2173" s="300"/>
      <c r="C2173" s="300"/>
      <c r="D2173" s="300"/>
      <c r="E2173" s="300"/>
      <c r="F2173" s="300"/>
      <c r="G2173" s="300"/>
      <c r="H2173" s="298"/>
      <c r="I2173" s="310"/>
      <c r="J2173" s="294"/>
      <c r="K2173" s="297"/>
      <c r="L2173" s="412"/>
      <c r="M2173" s="291"/>
    </row>
    <row r="2174" spans="1:13" ht="15.75" thickBot="1">
      <c r="A2174" s="309" t="s">
        <v>290</v>
      </c>
      <c r="B2174" s="308"/>
      <c r="C2174" s="308"/>
      <c r="D2174" s="308"/>
      <c r="E2174" s="308"/>
      <c r="F2174" s="308"/>
      <c r="G2174" s="308"/>
      <c r="H2174" s="307"/>
      <c r="I2174" s="305"/>
      <c r="J2174" s="304"/>
      <c r="K2174" s="642">
        <v>7.0000000000000007E-2</v>
      </c>
      <c r="L2174" s="643"/>
      <c r="M2174" s="303">
        <f>K2174*12*I2122</f>
        <v>291.81600000000003</v>
      </c>
    </row>
    <row r="2175" spans="1:13">
      <c r="A2175" s="301" t="s">
        <v>289</v>
      </c>
      <c r="B2175" s="300"/>
      <c r="C2175" s="300"/>
      <c r="D2175" s="300"/>
      <c r="E2175" s="300"/>
      <c r="F2175" s="300"/>
      <c r="G2175" s="300"/>
      <c r="H2175" s="298"/>
      <c r="I2175" s="621" t="s">
        <v>19</v>
      </c>
      <c r="J2175" s="622"/>
      <c r="K2175" s="411"/>
      <c r="L2175" s="412"/>
      <c r="M2175" s="291"/>
    </row>
    <row r="2176" spans="1:13" ht="15.75" thickBot="1">
      <c r="A2176" s="301" t="s">
        <v>288</v>
      </c>
      <c r="B2176" s="300"/>
      <c r="C2176" s="300"/>
      <c r="D2176" s="300"/>
      <c r="E2176" s="300"/>
      <c r="F2176" s="300"/>
      <c r="G2176" s="300"/>
      <c r="H2176" s="298"/>
      <c r="I2176" s="295"/>
      <c r="J2176" s="294"/>
      <c r="K2176" s="411"/>
      <c r="L2176" s="412"/>
      <c r="M2176" s="291"/>
    </row>
    <row r="2177" spans="1:13" ht="15.75" thickBot="1">
      <c r="A2177" s="603" t="s">
        <v>287</v>
      </c>
      <c r="B2177" s="604"/>
      <c r="C2177" s="604"/>
      <c r="D2177" s="604"/>
      <c r="E2177" s="604"/>
      <c r="F2177" s="604"/>
      <c r="G2177" s="604"/>
      <c r="H2177" s="605"/>
      <c r="I2177" s="305"/>
      <c r="J2177" s="304"/>
      <c r="K2177" s="642">
        <v>6.19</v>
      </c>
      <c r="L2177" s="643"/>
      <c r="M2177" s="303">
        <f>K2177*12*I2122</f>
        <v>25804.871999999999</v>
      </c>
    </row>
    <row r="2178" spans="1:13">
      <c r="A2178" s="301" t="s">
        <v>286</v>
      </c>
      <c r="B2178" s="299"/>
      <c r="C2178" s="299"/>
      <c r="D2178" s="299"/>
      <c r="E2178" s="299"/>
      <c r="F2178" s="300"/>
      <c r="G2178" s="299"/>
      <c r="H2178" s="298"/>
      <c r="I2178" s="598" t="s">
        <v>285</v>
      </c>
      <c r="J2178" s="599"/>
      <c r="K2178" s="297"/>
      <c r="L2178" s="412"/>
      <c r="M2178" s="291"/>
    </row>
    <row r="2179" spans="1:13">
      <c r="A2179" s="301" t="s">
        <v>284</v>
      </c>
      <c r="B2179" s="299"/>
      <c r="C2179" s="299"/>
      <c r="D2179" s="299"/>
      <c r="E2179" s="299"/>
      <c r="F2179" s="300"/>
      <c r="G2179" s="299"/>
      <c r="H2179" s="298"/>
      <c r="I2179" s="598" t="s">
        <v>283</v>
      </c>
      <c r="J2179" s="599"/>
      <c r="K2179" s="297"/>
      <c r="L2179" s="412"/>
      <c r="M2179" s="291"/>
    </row>
    <row r="2180" spans="1:13">
      <c r="A2180" s="301" t="s">
        <v>282</v>
      </c>
      <c r="B2180" s="299"/>
      <c r="C2180" s="299"/>
      <c r="D2180" s="299"/>
      <c r="E2180" s="299"/>
      <c r="F2180" s="300"/>
      <c r="G2180" s="299"/>
      <c r="H2180" s="298"/>
      <c r="I2180" s="598" t="s">
        <v>281</v>
      </c>
      <c r="J2180" s="599"/>
      <c r="K2180" s="297"/>
      <c r="L2180" s="412"/>
      <c r="M2180" s="291"/>
    </row>
    <row r="2181" spans="1:13">
      <c r="A2181" s="301" t="s">
        <v>280</v>
      </c>
      <c r="B2181" s="299"/>
      <c r="C2181" s="299"/>
      <c r="D2181" s="299"/>
      <c r="E2181" s="299"/>
      <c r="F2181" s="300"/>
      <c r="G2181" s="299"/>
      <c r="H2181" s="298"/>
      <c r="I2181" s="598" t="s">
        <v>279</v>
      </c>
      <c r="J2181" s="599"/>
      <c r="K2181" s="297"/>
      <c r="L2181" s="412"/>
      <c r="M2181" s="291"/>
    </row>
    <row r="2182" spans="1:13">
      <c r="A2182" s="301" t="s">
        <v>278</v>
      </c>
      <c r="B2182" s="299"/>
      <c r="C2182" s="299"/>
      <c r="D2182" s="299"/>
      <c r="E2182" s="299"/>
      <c r="F2182" s="300"/>
      <c r="G2182" s="299"/>
      <c r="H2182" s="298"/>
      <c r="I2182" s="598" t="s">
        <v>277</v>
      </c>
      <c r="J2182" s="599"/>
      <c r="K2182" s="297"/>
      <c r="L2182" s="412"/>
      <c r="M2182" s="291"/>
    </row>
    <row r="2183" spans="1:13">
      <c r="A2183" s="301" t="s">
        <v>276</v>
      </c>
      <c r="B2183" s="299"/>
      <c r="C2183" s="299"/>
      <c r="D2183" s="299"/>
      <c r="E2183" s="299"/>
      <c r="F2183" s="300"/>
      <c r="G2183" s="299"/>
      <c r="H2183" s="298"/>
      <c r="I2183" s="295"/>
      <c r="J2183" s="294"/>
      <c r="K2183" s="297"/>
      <c r="L2183" s="302"/>
      <c r="M2183" s="291"/>
    </row>
    <row r="2184" spans="1:13">
      <c r="A2184" s="301" t="s">
        <v>275</v>
      </c>
      <c r="B2184" s="299"/>
      <c r="C2184" s="299"/>
      <c r="D2184" s="299"/>
      <c r="E2184" s="299"/>
      <c r="F2184" s="300"/>
      <c r="G2184" s="299"/>
      <c r="H2184" s="298"/>
      <c r="I2184" s="295"/>
      <c r="J2184" s="294"/>
      <c r="K2184" s="297"/>
      <c r="L2184" s="412"/>
      <c r="M2184" s="291"/>
    </row>
    <row r="2185" spans="1:13">
      <c r="A2185" s="301" t="s">
        <v>274</v>
      </c>
      <c r="B2185" s="299"/>
      <c r="C2185" s="299"/>
      <c r="D2185" s="299"/>
      <c r="E2185" s="299"/>
      <c r="F2185" s="300"/>
      <c r="G2185" s="299"/>
      <c r="H2185" s="298"/>
      <c r="I2185" s="295"/>
      <c r="J2185" s="294"/>
      <c r="K2185" s="297"/>
      <c r="L2185" s="412"/>
      <c r="M2185" s="291"/>
    </row>
    <row r="2186" spans="1:13">
      <c r="A2186" s="301" t="s">
        <v>273</v>
      </c>
      <c r="B2186" s="299"/>
      <c r="C2186" s="299"/>
      <c r="D2186" s="299"/>
      <c r="E2186" s="299"/>
      <c r="F2186" s="300"/>
      <c r="G2186" s="299"/>
      <c r="H2186" s="298"/>
      <c r="I2186" s="295"/>
      <c r="J2186" s="294"/>
      <c r="K2186" s="297"/>
      <c r="L2186" s="412"/>
      <c r="M2186" s="291"/>
    </row>
    <row r="2187" spans="1:13">
      <c r="A2187" s="301" t="s">
        <v>272</v>
      </c>
      <c r="B2187" s="299"/>
      <c r="C2187" s="299"/>
      <c r="D2187" s="299"/>
      <c r="E2187" s="299"/>
      <c r="F2187" s="300"/>
      <c r="G2187" s="299"/>
      <c r="H2187" s="298"/>
      <c r="I2187" s="295"/>
      <c r="J2187" s="294"/>
      <c r="K2187" s="297"/>
      <c r="L2187" s="412"/>
      <c r="M2187" s="291"/>
    </row>
    <row r="2188" spans="1:13" ht="15.75" thickBot="1">
      <c r="A2188" s="616" t="s">
        <v>271</v>
      </c>
      <c r="B2188" s="617"/>
      <c r="C2188" s="617"/>
      <c r="D2188" s="617"/>
      <c r="E2188" s="617"/>
      <c r="F2188" s="617"/>
      <c r="G2188" s="617"/>
      <c r="H2188" s="618"/>
      <c r="I2188" s="295"/>
      <c r="J2188" s="294"/>
      <c r="K2188" s="293"/>
      <c r="L2188" s="292"/>
      <c r="M2188" s="291"/>
    </row>
    <row r="2189" spans="1:13">
      <c r="A2189" s="290" t="s">
        <v>270</v>
      </c>
      <c r="B2189" s="289"/>
      <c r="C2189" s="289"/>
      <c r="D2189" s="289"/>
      <c r="E2189" s="289"/>
      <c r="F2189" s="289"/>
      <c r="G2189" s="289"/>
      <c r="H2189" s="289"/>
      <c r="I2189" s="621" t="s">
        <v>55</v>
      </c>
      <c r="J2189" s="622"/>
      <c r="K2189" s="288"/>
      <c r="L2189" s="287"/>
      <c r="M2189" s="286"/>
    </row>
    <row r="2190" spans="1:13" ht="15.75" thickBot="1">
      <c r="A2190" s="285" t="s">
        <v>269</v>
      </c>
      <c r="B2190" s="284"/>
      <c r="C2190" s="284"/>
      <c r="D2190" s="284"/>
      <c r="E2190" s="284"/>
      <c r="F2190" s="284"/>
      <c r="G2190" s="284"/>
      <c r="H2190" s="284"/>
      <c r="I2190" s="283"/>
      <c r="J2190" s="282"/>
      <c r="K2190" s="281"/>
      <c r="L2190" s="280"/>
      <c r="M2190" s="279"/>
    </row>
    <row r="2191" spans="1:13" ht="15.75" thickBot="1">
      <c r="A2191" s="652" t="s">
        <v>268</v>
      </c>
      <c r="B2191" s="653"/>
      <c r="C2191" s="653"/>
      <c r="D2191" s="653"/>
      <c r="E2191" s="653"/>
      <c r="F2191" s="653"/>
      <c r="G2191" s="653"/>
      <c r="H2191" s="653"/>
      <c r="I2191" s="278"/>
      <c r="J2191" s="277"/>
      <c r="K2191" s="610">
        <f>K2123+K2133+K2148+K2177</f>
        <v>43.41</v>
      </c>
      <c r="L2191" s="611"/>
      <c r="M2191" s="276">
        <f>M2123+M2133+M2148+M2177</f>
        <v>180967.60799999998</v>
      </c>
    </row>
    <row r="2194" spans="1:13" ht="15.75">
      <c r="A2194" s="601" t="s">
        <v>0</v>
      </c>
      <c r="B2194" s="601"/>
      <c r="C2194" s="601"/>
      <c r="D2194" s="601"/>
      <c r="E2194" s="601"/>
      <c r="F2194" s="601"/>
      <c r="G2194" s="601"/>
      <c r="H2194" s="601"/>
      <c r="I2194" s="601"/>
      <c r="J2194" s="601"/>
      <c r="K2194" s="601"/>
      <c r="L2194" s="601"/>
      <c r="M2194" s="327"/>
    </row>
    <row r="2195" spans="1:13" ht="15.75">
      <c r="A2195" s="600" t="s">
        <v>353</v>
      </c>
      <c r="B2195" s="600"/>
      <c r="C2195" s="600"/>
      <c r="D2195" s="600"/>
      <c r="E2195" s="600"/>
      <c r="F2195" s="600"/>
      <c r="G2195" s="600"/>
      <c r="H2195" s="600"/>
      <c r="I2195" s="600"/>
      <c r="J2195" s="600"/>
      <c r="K2195" s="600"/>
      <c r="L2195" s="600"/>
      <c r="M2195" s="327"/>
    </row>
    <row r="2196" spans="1:13" ht="15.75">
      <c r="A2196" s="370"/>
      <c r="B2196" s="370"/>
      <c r="C2196" s="370"/>
      <c r="D2196" s="370"/>
      <c r="E2196" s="370"/>
      <c r="F2196" s="370" t="s">
        <v>389</v>
      </c>
      <c r="G2196" s="370"/>
      <c r="H2196" s="370"/>
      <c r="I2196" s="370"/>
      <c r="J2196" s="370"/>
      <c r="K2196" s="370"/>
      <c r="L2196" s="370"/>
      <c r="M2196" s="327"/>
    </row>
    <row r="2197" spans="1:13">
      <c r="A2197" s="329"/>
      <c r="B2197" s="328"/>
      <c r="C2197" s="602" t="s">
        <v>351</v>
      </c>
      <c r="D2197" s="602"/>
      <c r="E2197" s="602"/>
      <c r="F2197" s="328"/>
      <c r="G2197" s="328"/>
      <c r="H2197" s="368"/>
      <c r="I2197" s="590" t="s">
        <v>3</v>
      </c>
      <c r="J2197" s="591"/>
      <c r="K2197" s="592" t="s">
        <v>4</v>
      </c>
      <c r="L2197" s="593"/>
      <c r="M2197" s="382"/>
    </row>
    <row r="2198" spans="1:13">
      <c r="A2198" s="381"/>
      <c r="B2198" s="355"/>
      <c r="C2198" s="355"/>
      <c r="D2198" s="355"/>
      <c r="E2198" s="355"/>
      <c r="F2198" s="355"/>
      <c r="G2198" s="355"/>
      <c r="H2198" s="356"/>
      <c r="I2198" s="295"/>
      <c r="J2198" s="294"/>
      <c r="K2198" s="594" t="s">
        <v>5</v>
      </c>
      <c r="L2198" s="595"/>
      <c r="M2198" s="380" t="s">
        <v>6</v>
      </c>
    </row>
    <row r="2199" spans="1:13">
      <c r="A2199" s="381"/>
      <c r="B2199" s="355"/>
      <c r="C2199" s="355"/>
      <c r="D2199" s="355"/>
      <c r="E2199" s="355"/>
      <c r="F2199" s="355"/>
      <c r="G2199" s="355"/>
      <c r="H2199" s="356"/>
      <c r="I2199" s="598" t="s">
        <v>7</v>
      </c>
      <c r="J2199" s="599"/>
      <c r="K2199" s="623" t="s">
        <v>8</v>
      </c>
      <c r="L2199" s="624"/>
      <c r="M2199" s="380" t="s">
        <v>9</v>
      </c>
    </row>
    <row r="2200" spans="1:13" ht="16.5" thickBot="1">
      <c r="A2200" s="379"/>
      <c r="B2200" s="351"/>
      <c r="C2200" s="351"/>
      <c r="D2200" s="351"/>
      <c r="E2200" s="351"/>
      <c r="F2200" s="351"/>
      <c r="G2200" s="351"/>
      <c r="H2200" s="350"/>
      <c r="I2200" s="631">
        <v>376</v>
      </c>
      <c r="J2200" s="632"/>
      <c r="K2200" s="633"/>
      <c r="L2200" s="634"/>
      <c r="M2200" s="378"/>
    </row>
    <row r="2201" spans="1:13">
      <c r="A2201" s="367" t="s">
        <v>350</v>
      </c>
      <c r="B2201" s="344"/>
      <c r="C2201" s="344"/>
      <c r="D2201" s="344"/>
      <c r="E2201" s="344"/>
      <c r="F2201" s="344"/>
      <c r="G2201" s="344"/>
      <c r="H2201" s="377"/>
      <c r="I2201" s="341"/>
      <c r="J2201" s="340"/>
      <c r="K2201" s="635">
        <f>K2204+K2207</f>
        <v>6.4499999999999993</v>
      </c>
      <c r="L2201" s="628"/>
      <c r="M2201" s="286">
        <f>K2201*12*I2200</f>
        <v>29102.399999999998</v>
      </c>
    </row>
    <row r="2202" spans="1:13">
      <c r="A2202" s="376" t="s">
        <v>349</v>
      </c>
      <c r="B2202" s="375"/>
      <c r="C2202" s="375"/>
      <c r="D2202" s="375"/>
      <c r="E2202" s="375"/>
      <c r="F2202" s="375"/>
      <c r="G2202" s="375"/>
      <c r="H2202" s="374"/>
      <c r="I2202" s="295"/>
      <c r="J2202" s="294"/>
      <c r="K2202" s="293"/>
      <c r="L2202" s="292"/>
      <c r="M2202" s="373"/>
    </row>
    <row r="2203" spans="1:13" ht="15.75" thickBot="1">
      <c r="A2203" s="363" t="s">
        <v>348</v>
      </c>
      <c r="B2203" s="372"/>
      <c r="C2203" s="372"/>
      <c r="D2203" s="372"/>
      <c r="E2203" s="372"/>
      <c r="F2203" s="372"/>
      <c r="G2203" s="372"/>
      <c r="H2203" s="371"/>
      <c r="I2203" s="336"/>
      <c r="J2203" s="282"/>
      <c r="K2203" s="281"/>
      <c r="L2203" s="280"/>
      <c r="M2203" s="279"/>
    </row>
    <row r="2204" spans="1:13">
      <c r="A2204" s="323" t="s">
        <v>347</v>
      </c>
      <c r="B2204" s="331"/>
      <c r="C2204" s="331"/>
      <c r="D2204" s="331"/>
      <c r="E2204" s="331"/>
      <c r="F2204" s="331"/>
      <c r="G2204" s="331"/>
      <c r="H2204" s="357"/>
      <c r="I2204" s="596" t="s">
        <v>19</v>
      </c>
      <c r="J2204" s="597"/>
      <c r="K2204" s="629">
        <v>3.86</v>
      </c>
      <c r="L2204" s="630"/>
      <c r="M2204" s="291">
        <f>K2204*12*I2200</f>
        <v>17416.32</v>
      </c>
    </row>
    <row r="2205" spans="1:13">
      <c r="A2205" s="301" t="s">
        <v>338</v>
      </c>
      <c r="B2205" s="355"/>
      <c r="C2205" s="355"/>
      <c r="D2205" s="355"/>
      <c r="E2205" s="355"/>
      <c r="F2205" s="355"/>
      <c r="G2205" s="355"/>
      <c r="H2205" s="356"/>
      <c r="I2205" s="598" t="s">
        <v>328</v>
      </c>
      <c r="J2205" s="599"/>
      <c r="K2205" s="327"/>
      <c r="L2205" s="292"/>
      <c r="M2205" s="291"/>
    </row>
    <row r="2206" spans="1:13">
      <c r="A2206" s="323" t="s">
        <v>337</v>
      </c>
      <c r="B2206" s="331"/>
      <c r="C2206" s="331"/>
      <c r="D2206" s="331"/>
      <c r="E2206" s="331"/>
      <c r="F2206" s="331"/>
      <c r="G2206" s="331"/>
      <c r="H2206" s="357"/>
      <c r="I2206" s="596"/>
      <c r="J2206" s="597"/>
      <c r="K2206" s="327"/>
      <c r="L2206" s="292"/>
      <c r="M2206" s="291"/>
    </row>
    <row r="2207" spans="1:13">
      <c r="A2207" s="323" t="s">
        <v>346</v>
      </c>
      <c r="B2207" s="331"/>
      <c r="C2207" s="331"/>
      <c r="D2207" s="331"/>
      <c r="E2207" s="331"/>
      <c r="F2207" s="331"/>
      <c r="G2207" s="331"/>
      <c r="H2207" s="357"/>
      <c r="I2207" s="608" t="s">
        <v>35</v>
      </c>
      <c r="J2207" s="609"/>
      <c r="K2207" s="625">
        <v>2.59</v>
      </c>
      <c r="L2207" s="626"/>
      <c r="M2207" s="291">
        <f>K2207*12*I2200</f>
        <v>11686.08</v>
      </c>
    </row>
    <row r="2208" spans="1:13" ht="15.75">
      <c r="A2208" s="320" t="s">
        <v>345</v>
      </c>
      <c r="B2208" s="354"/>
      <c r="C2208" s="354"/>
      <c r="D2208" s="354"/>
      <c r="E2208" s="354"/>
      <c r="F2208" s="354"/>
      <c r="G2208" s="354"/>
      <c r="H2208" s="353"/>
      <c r="I2208" s="598" t="s">
        <v>328</v>
      </c>
      <c r="J2208" s="599"/>
      <c r="K2208" s="370"/>
      <c r="L2208" s="369"/>
      <c r="M2208" s="291"/>
    </row>
    <row r="2209" spans="1:13">
      <c r="A2209" s="313" t="s">
        <v>344</v>
      </c>
      <c r="B2209" s="328"/>
      <c r="C2209" s="328"/>
      <c r="D2209" s="328"/>
      <c r="E2209" s="328"/>
      <c r="F2209" s="328"/>
      <c r="G2209" s="328"/>
      <c r="H2209" s="368"/>
      <c r="I2209" s="598"/>
      <c r="J2209" s="599"/>
      <c r="K2209" s="352"/>
      <c r="L2209" s="292"/>
      <c r="M2209" s="291"/>
    </row>
    <row r="2210" spans="1:13" ht="15.75" thickBot="1">
      <c r="A2210" s="323" t="s">
        <v>343</v>
      </c>
      <c r="B2210" s="322"/>
      <c r="C2210" s="322"/>
      <c r="D2210" s="322"/>
      <c r="E2210" s="322"/>
      <c r="F2210" s="322"/>
      <c r="G2210" s="322"/>
      <c r="H2210" s="321"/>
      <c r="I2210" s="334"/>
      <c r="J2210" s="333"/>
      <c r="K2210" s="636"/>
      <c r="L2210" s="637"/>
      <c r="M2210" s="291"/>
    </row>
    <row r="2211" spans="1:13">
      <c r="A2211" s="367" t="s">
        <v>342</v>
      </c>
      <c r="B2211" s="366"/>
      <c r="C2211" s="366"/>
      <c r="D2211" s="366"/>
      <c r="E2211" s="366"/>
      <c r="F2211" s="366"/>
      <c r="G2211" s="366"/>
      <c r="H2211" s="365"/>
      <c r="I2211" s="341"/>
      <c r="J2211" s="364"/>
      <c r="K2211" s="627">
        <f>K2213+K2218+K2221</f>
        <v>5.28</v>
      </c>
      <c r="L2211" s="628"/>
      <c r="M2211" s="286">
        <f>K2211*12*I2200</f>
        <v>23823.360000000001</v>
      </c>
    </row>
    <row r="2212" spans="1:13" ht="15.75" thickBot="1">
      <c r="A2212" s="363" t="s">
        <v>341</v>
      </c>
      <c r="B2212" s="362"/>
      <c r="C2212" s="362"/>
      <c r="D2212" s="362"/>
      <c r="E2212" s="362"/>
      <c r="F2212" s="362"/>
      <c r="G2212" s="362"/>
      <c r="H2212" s="361"/>
      <c r="I2212" s="336"/>
      <c r="J2212" s="360"/>
      <c r="K2212" s="281"/>
      <c r="L2212" s="280"/>
      <c r="M2212" s="279"/>
    </row>
    <row r="2213" spans="1:13">
      <c r="A2213" s="301" t="s">
        <v>340</v>
      </c>
      <c r="B2213" s="300"/>
      <c r="C2213" s="300"/>
      <c r="D2213" s="300"/>
      <c r="E2213" s="300"/>
      <c r="F2213" s="300"/>
      <c r="G2213" s="300"/>
      <c r="H2213" s="298"/>
      <c r="I2213" s="598" t="s">
        <v>19</v>
      </c>
      <c r="J2213" s="599"/>
      <c r="K2213" s="629">
        <v>2.64</v>
      </c>
      <c r="L2213" s="630"/>
      <c r="M2213" s="291">
        <f>K2213*12*I2200</f>
        <v>11911.68</v>
      </c>
    </row>
    <row r="2214" spans="1:13">
      <c r="A2214" s="323" t="s">
        <v>339</v>
      </c>
      <c r="B2214" s="322"/>
      <c r="C2214" s="322"/>
      <c r="D2214" s="322"/>
      <c r="E2214" s="322"/>
      <c r="F2214" s="322"/>
      <c r="G2214" s="322"/>
      <c r="H2214" s="321"/>
      <c r="I2214" s="407"/>
      <c r="J2214" s="408"/>
      <c r="K2214" s="327"/>
      <c r="L2214" s="292"/>
      <c r="M2214" s="291"/>
    </row>
    <row r="2215" spans="1:13">
      <c r="A2215" s="301" t="s">
        <v>338</v>
      </c>
      <c r="B2215" s="355"/>
      <c r="C2215" s="355"/>
      <c r="D2215" s="355"/>
      <c r="E2215" s="355"/>
      <c r="F2215" s="355"/>
      <c r="G2215" s="355"/>
      <c r="H2215" s="356"/>
      <c r="I2215" s="598" t="s">
        <v>328</v>
      </c>
      <c r="J2215" s="599"/>
      <c r="K2215" s="327"/>
      <c r="L2215" s="292"/>
      <c r="M2215" s="291"/>
    </row>
    <row r="2216" spans="1:13">
      <c r="A2216" s="323" t="s">
        <v>337</v>
      </c>
      <c r="B2216" s="331"/>
      <c r="C2216" s="331"/>
      <c r="D2216" s="331"/>
      <c r="E2216" s="331"/>
      <c r="F2216" s="331"/>
      <c r="G2216" s="331"/>
      <c r="H2216" s="357"/>
      <c r="I2216" s="596"/>
      <c r="J2216" s="597"/>
      <c r="K2216" s="327"/>
      <c r="L2216" s="292"/>
      <c r="M2216" s="291"/>
    </row>
    <row r="2217" spans="1:13">
      <c r="A2217" s="320" t="s">
        <v>336</v>
      </c>
      <c r="B2217" s="354"/>
      <c r="C2217" s="353"/>
      <c r="D2217" s="355"/>
      <c r="E2217" s="355"/>
      <c r="F2217" s="355"/>
      <c r="G2217" s="355"/>
      <c r="H2217" s="356"/>
      <c r="I2217" s="598" t="s">
        <v>328</v>
      </c>
      <c r="J2217" s="599"/>
      <c r="K2217" s="327"/>
      <c r="L2217" s="292"/>
      <c r="M2217" s="291"/>
    </row>
    <row r="2218" spans="1:13">
      <c r="A2218" s="301" t="s">
        <v>335</v>
      </c>
      <c r="B2218" s="355"/>
      <c r="C2218" s="355"/>
      <c r="D2218" s="354"/>
      <c r="E2218" s="354"/>
      <c r="F2218" s="354"/>
      <c r="G2218" s="354"/>
      <c r="H2218" s="353"/>
      <c r="I2218" s="608" t="s">
        <v>35</v>
      </c>
      <c r="J2218" s="609"/>
      <c r="K2218" s="625">
        <v>1.17</v>
      </c>
      <c r="L2218" s="626"/>
      <c r="M2218" s="291">
        <f>K2218*12*I2200</f>
        <v>5279.04</v>
      </c>
    </row>
    <row r="2219" spans="1:13">
      <c r="A2219" s="313" t="s">
        <v>334</v>
      </c>
      <c r="B2219" s="312"/>
      <c r="C2219" s="312"/>
      <c r="D2219" s="312"/>
      <c r="E2219" s="312"/>
      <c r="F2219" s="312"/>
      <c r="G2219" s="312"/>
      <c r="H2219" s="311"/>
      <c r="I2219" s="590" t="s">
        <v>333</v>
      </c>
      <c r="J2219" s="591"/>
      <c r="K2219" s="327"/>
      <c r="L2219" s="292"/>
      <c r="M2219" s="291"/>
    </row>
    <row r="2220" spans="1:13">
      <c r="A2220" s="323"/>
      <c r="B2220" s="322"/>
      <c r="C2220" s="322"/>
      <c r="D2220" s="322"/>
      <c r="E2220" s="322"/>
      <c r="F2220" s="322"/>
      <c r="G2220" s="322"/>
      <c r="H2220" s="321"/>
      <c r="I2220" s="334" t="s">
        <v>332</v>
      </c>
      <c r="J2220" s="333"/>
      <c r="K2220" s="352"/>
      <c r="L2220" s="292"/>
      <c r="M2220" s="291"/>
    </row>
    <row r="2221" spans="1:13">
      <c r="A2221" s="313" t="s">
        <v>331</v>
      </c>
      <c r="B2221" s="312"/>
      <c r="C2221" s="312"/>
      <c r="D2221" s="312"/>
      <c r="E2221" s="312"/>
      <c r="F2221" s="312"/>
      <c r="G2221" s="312"/>
      <c r="H2221" s="311"/>
      <c r="I2221" s="590" t="s">
        <v>35</v>
      </c>
      <c r="J2221" s="591"/>
      <c r="K2221" s="625">
        <v>1.47</v>
      </c>
      <c r="L2221" s="626"/>
      <c r="M2221" s="291">
        <f>K2221*12*I2200</f>
        <v>6632.64</v>
      </c>
    </row>
    <row r="2222" spans="1:13">
      <c r="A2222" s="323" t="s">
        <v>330</v>
      </c>
      <c r="B2222" s="322"/>
      <c r="C2222" s="322"/>
      <c r="D2222" s="322"/>
      <c r="E2222" s="322"/>
      <c r="F2222" s="322"/>
      <c r="G2222" s="322"/>
      <c r="H2222" s="321"/>
      <c r="I2222" s="334"/>
      <c r="J2222" s="333"/>
      <c r="K2222" s="327"/>
      <c r="L2222" s="292"/>
      <c r="M2222" s="291"/>
    </row>
    <row r="2223" spans="1:13">
      <c r="A2223" s="313" t="s">
        <v>329</v>
      </c>
      <c r="B2223" s="312"/>
      <c r="C2223" s="312"/>
      <c r="D2223" s="312"/>
      <c r="E2223" s="312"/>
      <c r="F2223" s="312"/>
      <c r="G2223" s="312"/>
      <c r="H2223" s="311"/>
      <c r="I2223" s="598" t="s">
        <v>328</v>
      </c>
      <c r="J2223" s="599"/>
      <c r="K2223" s="327"/>
      <c r="L2223" s="292"/>
      <c r="M2223" s="291"/>
    </row>
    <row r="2224" spans="1:13">
      <c r="A2224" s="313" t="s">
        <v>327</v>
      </c>
      <c r="B2224" s="312"/>
      <c r="C2224" s="312"/>
      <c r="D2224" s="312"/>
      <c r="E2224" s="312"/>
      <c r="F2224" s="312"/>
      <c r="G2224" s="312"/>
      <c r="H2224" s="311"/>
      <c r="I2224" s="590" t="s">
        <v>326</v>
      </c>
      <c r="J2224" s="591"/>
      <c r="K2224" s="351"/>
      <c r="L2224" s="350"/>
      <c r="M2224" s="349"/>
    </row>
    <row r="2225" spans="1:13" ht="15.75" thickBot="1">
      <c r="A2225" s="323"/>
      <c r="B2225" s="322"/>
      <c r="C2225" s="322"/>
      <c r="D2225" s="322"/>
      <c r="E2225" s="322"/>
      <c r="F2225" s="322"/>
      <c r="G2225" s="322"/>
      <c r="H2225" s="321"/>
      <c r="I2225" s="606" t="s">
        <v>325</v>
      </c>
      <c r="J2225" s="607"/>
      <c r="K2225" s="348"/>
      <c r="L2225" s="347"/>
      <c r="M2225" s="346"/>
    </row>
    <row r="2226" spans="1:13">
      <c r="A2226" s="345" t="s">
        <v>324</v>
      </c>
      <c r="B2226" s="344"/>
      <c r="C2226" s="344"/>
      <c r="D2226" s="344"/>
      <c r="E2226" s="344"/>
      <c r="F2226" s="344"/>
      <c r="G2226" s="343"/>
      <c r="H2226" s="342"/>
      <c r="I2226" s="341"/>
      <c r="J2226" s="340"/>
      <c r="K2226" s="648">
        <f>K2228+K2235+K2243+K2247+K2251</f>
        <v>10.84</v>
      </c>
      <c r="L2226" s="628"/>
      <c r="M2226" s="286">
        <f>M2228+M2235+M2243+M2247+M2251</f>
        <v>48910.080000000002</v>
      </c>
    </row>
    <row r="2227" spans="1:13" ht="15.75" thickBot="1">
      <c r="A2227" s="339"/>
      <c r="B2227" s="338"/>
      <c r="C2227" s="338"/>
      <c r="D2227" s="338"/>
      <c r="E2227" s="338"/>
      <c r="F2227" s="338"/>
      <c r="G2227" s="338"/>
      <c r="H2227" s="337"/>
      <c r="I2227" s="336"/>
      <c r="J2227" s="282"/>
      <c r="K2227" s="281"/>
      <c r="L2227" s="280"/>
      <c r="M2227" s="279"/>
    </row>
    <row r="2228" spans="1:13" ht="15.75" thickBot="1">
      <c r="A2228" s="603" t="s">
        <v>323</v>
      </c>
      <c r="B2228" s="604"/>
      <c r="C2228" s="604"/>
      <c r="D2228" s="604"/>
      <c r="E2228" s="604"/>
      <c r="F2228" s="604"/>
      <c r="G2228" s="604"/>
      <c r="H2228" s="605"/>
      <c r="I2228" s="305"/>
      <c r="J2228" s="304"/>
      <c r="K2228" s="646">
        <f>K2229+K2230+K2231+K2233+K2234</f>
        <v>5.88</v>
      </c>
      <c r="L2228" s="647"/>
      <c r="M2228" s="303">
        <f>K2228*12*I2200</f>
        <v>26530.560000000001</v>
      </c>
    </row>
    <row r="2229" spans="1:13">
      <c r="A2229" s="323" t="s">
        <v>322</v>
      </c>
      <c r="B2229" s="322"/>
      <c r="C2229" s="322"/>
      <c r="D2229" s="322"/>
      <c r="E2229" s="322"/>
      <c r="F2229" s="322"/>
      <c r="G2229" s="322"/>
      <c r="H2229" s="321"/>
      <c r="I2229" s="596" t="s">
        <v>321</v>
      </c>
      <c r="J2229" s="597"/>
      <c r="K2229" s="629">
        <v>1.23</v>
      </c>
      <c r="L2229" s="630"/>
      <c r="M2229" s="291">
        <f>K2229*12*I2200</f>
        <v>5549.76</v>
      </c>
    </row>
    <row r="2230" spans="1:13">
      <c r="A2230" s="320" t="s">
        <v>320</v>
      </c>
      <c r="B2230" s="319"/>
      <c r="C2230" s="319"/>
      <c r="D2230" s="319"/>
      <c r="E2230" s="319"/>
      <c r="F2230" s="319"/>
      <c r="G2230" s="319"/>
      <c r="H2230" s="318"/>
      <c r="I2230" s="608" t="s">
        <v>57</v>
      </c>
      <c r="J2230" s="609"/>
      <c r="K2230" s="625">
        <v>2.9</v>
      </c>
      <c r="L2230" s="626"/>
      <c r="M2230" s="291">
        <f>K2230*12*I2200</f>
        <v>13084.8</v>
      </c>
    </row>
    <row r="2231" spans="1:13">
      <c r="A2231" s="313" t="s">
        <v>319</v>
      </c>
      <c r="B2231" s="312"/>
      <c r="C2231" s="312"/>
      <c r="D2231" s="312"/>
      <c r="E2231" s="312"/>
      <c r="F2231" s="312"/>
      <c r="G2231" s="312"/>
      <c r="H2231" s="311"/>
      <c r="I2231" s="590" t="s">
        <v>35</v>
      </c>
      <c r="J2231" s="591"/>
      <c r="K2231" s="625">
        <v>0.33</v>
      </c>
      <c r="L2231" s="626"/>
      <c r="M2231" s="291">
        <f>K2231*12*I2200</f>
        <v>1488.96</v>
      </c>
    </row>
    <row r="2232" spans="1:13">
      <c r="A2232" s="335" t="s">
        <v>318</v>
      </c>
      <c r="B2232" s="331"/>
      <c r="C2232" s="331"/>
      <c r="D2232" s="331"/>
      <c r="E2232" s="322"/>
      <c r="F2232" s="322"/>
      <c r="G2232" s="322"/>
      <c r="H2232" s="321"/>
      <c r="I2232" s="334"/>
      <c r="J2232" s="333"/>
      <c r="K2232" s="293"/>
      <c r="L2232" s="292"/>
      <c r="M2232" s="291"/>
    </row>
    <row r="2233" spans="1:13">
      <c r="A2233" s="320" t="s">
        <v>317</v>
      </c>
      <c r="B2233" s="319"/>
      <c r="C2233" s="319"/>
      <c r="D2233" s="319"/>
      <c r="E2233" s="319"/>
      <c r="F2233" s="319"/>
      <c r="G2233" s="319"/>
      <c r="H2233" s="318"/>
      <c r="I2233" s="608" t="s">
        <v>19</v>
      </c>
      <c r="J2233" s="609"/>
      <c r="K2233" s="625">
        <v>0.1</v>
      </c>
      <c r="L2233" s="626"/>
      <c r="M2233" s="291">
        <f>K2233*12*I2200</f>
        <v>451.20000000000005</v>
      </c>
    </row>
    <row r="2234" spans="1:13" ht="15.75" thickBot="1">
      <c r="A2234" s="313" t="s">
        <v>316</v>
      </c>
      <c r="B2234" s="312"/>
      <c r="C2234" s="312"/>
      <c r="D2234" s="312"/>
      <c r="E2234" s="312"/>
      <c r="F2234" s="312"/>
      <c r="G2234" s="312"/>
      <c r="H2234" s="311"/>
      <c r="I2234" s="614" t="s">
        <v>19</v>
      </c>
      <c r="J2234" s="615"/>
      <c r="K2234" s="650">
        <v>1.32</v>
      </c>
      <c r="L2234" s="651"/>
      <c r="M2234" s="291">
        <f>K2234*12*I2200</f>
        <v>5955.84</v>
      </c>
    </row>
    <row r="2235" spans="1:13" ht="15.75" thickBot="1">
      <c r="A2235" s="654" t="s">
        <v>315</v>
      </c>
      <c r="B2235" s="655"/>
      <c r="C2235" s="655"/>
      <c r="D2235" s="655"/>
      <c r="E2235" s="655"/>
      <c r="F2235" s="655"/>
      <c r="G2235" s="655"/>
      <c r="H2235" s="656"/>
      <c r="I2235" s="305"/>
      <c r="J2235" s="304"/>
      <c r="K2235" s="642">
        <f>K2236+K2237+K2239+K2240+K2241+K2242</f>
        <v>1.94</v>
      </c>
      <c r="L2235" s="647"/>
      <c r="M2235" s="303">
        <f>K2235*12*I2200</f>
        <v>8753.2800000000007</v>
      </c>
    </row>
    <row r="2236" spans="1:13">
      <c r="A2236" s="332" t="s">
        <v>314</v>
      </c>
      <c r="B2236" s="331"/>
      <c r="C2236" s="331"/>
      <c r="D2236" s="331"/>
      <c r="E2236" s="331"/>
      <c r="F2236" s="322"/>
      <c r="G2236" s="322"/>
      <c r="H2236" s="321"/>
      <c r="I2236" s="330"/>
      <c r="J2236" s="294"/>
      <c r="K2236" s="629">
        <v>0.11</v>
      </c>
      <c r="L2236" s="630"/>
      <c r="M2236" s="291">
        <f>K2236*12*I2200</f>
        <v>496.32000000000005</v>
      </c>
    </row>
    <row r="2237" spans="1:13">
      <c r="A2237" s="329" t="s">
        <v>313</v>
      </c>
      <c r="B2237" s="328"/>
      <c r="C2237" s="328"/>
      <c r="D2237" s="328"/>
      <c r="E2237" s="328"/>
      <c r="F2237" s="312"/>
      <c r="G2237" s="312"/>
      <c r="H2237" s="311"/>
      <c r="I2237" s="598" t="s">
        <v>312</v>
      </c>
      <c r="J2237" s="599"/>
      <c r="K2237" s="625">
        <v>0.93</v>
      </c>
      <c r="L2237" s="626"/>
      <c r="M2237" s="291">
        <f>K2237*12*I2200</f>
        <v>4196.16</v>
      </c>
    </row>
    <row r="2238" spans="1:13">
      <c r="A2238" s="323" t="s">
        <v>311</v>
      </c>
      <c r="B2238" s="322"/>
      <c r="C2238" s="322"/>
      <c r="D2238" s="322"/>
      <c r="E2238" s="322"/>
      <c r="F2238" s="322"/>
      <c r="G2238" s="322"/>
      <c r="H2238" s="321"/>
      <c r="I2238" s="596" t="s">
        <v>310</v>
      </c>
      <c r="J2238" s="597"/>
      <c r="K2238" s="327"/>
      <c r="L2238" s="292"/>
      <c r="M2238" s="291"/>
    </row>
    <row r="2239" spans="1:13">
      <c r="A2239" s="320" t="s">
        <v>309</v>
      </c>
      <c r="B2239" s="319"/>
      <c r="C2239" s="319"/>
      <c r="D2239" s="319"/>
      <c r="E2239" s="319"/>
      <c r="F2239" s="319"/>
      <c r="G2239" s="319"/>
      <c r="H2239" s="318"/>
      <c r="I2239" s="608" t="s">
        <v>308</v>
      </c>
      <c r="J2239" s="609"/>
      <c r="K2239" s="625">
        <v>0.56999999999999995</v>
      </c>
      <c r="L2239" s="626"/>
      <c r="M2239" s="291">
        <f>K2239*12*I2200</f>
        <v>2571.84</v>
      </c>
    </row>
    <row r="2240" spans="1:13">
      <c r="A2240" s="320" t="s">
        <v>307</v>
      </c>
      <c r="B2240" s="319"/>
      <c r="C2240" s="319"/>
      <c r="D2240" s="319"/>
      <c r="E2240" s="319"/>
      <c r="F2240" s="319"/>
      <c r="G2240" s="319"/>
      <c r="H2240" s="318"/>
      <c r="I2240" s="608" t="s">
        <v>306</v>
      </c>
      <c r="J2240" s="609"/>
      <c r="K2240" s="625">
        <v>0.14000000000000001</v>
      </c>
      <c r="L2240" s="626"/>
      <c r="M2240" s="291">
        <f>K2240*12*I2200</f>
        <v>631.68000000000006</v>
      </c>
    </row>
    <row r="2241" spans="1:13">
      <c r="A2241" s="313" t="s">
        <v>299</v>
      </c>
      <c r="B2241" s="312"/>
      <c r="C2241" s="312"/>
      <c r="D2241" s="312"/>
      <c r="E2241" s="312"/>
      <c r="F2241" s="312"/>
      <c r="G2241" s="312"/>
      <c r="H2241" s="311"/>
      <c r="I2241" s="608" t="s">
        <v>298</v>
      </c>
      <c r="J2241" s="609"/>
      <c r="K2241" s="636">
        <v>7.0000000000000007E-2</v>
      </c>
      <c r="L2241" s="637"/>
      <c r="M2241" s="291">
        <f>K2241*12*I2200</f>
        <v>315.84000000000003</v>
      </c>
    </row>
    <row r="2242" spans="1:13" ht="15.75" thickBot="1">
      <c r="A2242" s="313" t="s">
        <v>305</v>
      </c>
      <c r="B2242" s="312"/>
      <c r="C2242" s="312"/>
      <c r="D2242" s="312"/>
      <c r="E2242" s="312"/>
      <c r="F2242" s="312"/>
      <c r="G2242" s="312"/>
      <c r="H2242" s="311"/>
      <c r="I2242" s="614" t="s">
        <v>88</v>
      </c>
      <c r="J2242" s="615"/>
      <c r="K2242" s="638">
        <v>0.12</v>
      </c>
      <c r="L2242" s="639"/>
      <c r="M2242" s="326">
        <f>K2242*12*I2200</f>
        <v>541.43999999999994</v>
      </c>
    </row>
    <row r="2243" spans="1:13" ht="15.75" thickBot="1">
      <c r="A2243" s="654" t="s">
        <v>304</v>
      </c>
      <c r="B2243" s="655"/>
      <c r="C2243" s="655"/>
      <c r="D2243" s="655"/>
      <c r="E2243" s="655"/>
      <c r="F2243" s="655"/>
      <c r="G2243" s="655"/>
      <c r="H2243" s="656"/>
      <c r="I2243" s="325"/>
      <c r="J2243" s="324"/>
      <c r="K2243" s="649">
        <f>K2244+K2245+K2246</f>
        <v>1.27</v>
      </c>
      <c r="L2243" s="643"/>
      <c r="M2243" s="303">
        <f>K2243*12*I2200</f>
        <v>5730.24</v>
      </c>
    </row>
    <row r="2244" spans="1:13">
      <c r="A2244" s="323" t="s">
        <v>303</v>
      </c>
      <c r="B2244" s="322"/>
      <c r="C2244" s="322"/>
      <c r="D2244" s="322"/>
      <c r="E2244" s="322"/>
      <c r="F2244" s="322"/>
      <c r="G2244" s="322"/>
      <c r="H2244" s="321"/>
      <c r="I2244" s="612" t="s">
        <v>302</v>
      </c>
      <c r="J2244" s="613"/>
      <c r="K2244" s="644">
        <v>0.61</v>
      </c>
      <c r="L2244" s="645"/>
      <c r="M2244" s="291">
        <f>K2244*12*I2200</f>
        <v>2752.32</v>
      </c>
    </row>
    <row r="2245" spans="1:13">
      <c r="A2245" s="320" t="s">
        <v>301</v>
      </c>
      <c r="B2245" s="319"/>
      <c r="C2245" s="319"/>
      <c r="D2245" s="319"/>
      <c r="E2245" s="319"/>
      <c r="F2245" s="319"/>
      <c r="G2245" s="319"/>
      <c r="H2245" s="318"/>
      <c r="I2245" s="317" t="s">
        <v>300</v>
      </c>
      <c r="J2245" s="316"/>
      <c r="K2245" s="636">
        <v>0.53</v>
      </c>
      <c r="L2245" s="637"/>
      <c r="M2245" s="291">
        <f>K2245*12*I2200</f>
        <v>2391.36</v>
      </c>
    </row>
    <row r="2246" spans="1:13" ht="15.75" thickBot="1">
      <c r="A2246" s="313" t="s">
        <v>299</v>
      </c>
      <c r="B2246" s="312"/>
      <c r="C2246" s="312"/>
      <c r="D2246" s="312"/>
      <c r="E2246" s="312"/>
      <c r="F2246" s="312"/>
      <c r="G2246" s="312"/>
      <c r="H2246" s="311"/>
      <c r="I2246" s="614" t="s">
        <v>298</v>
      </c>
      <c r="J2246" s="615"/>
      <c r="K2246" s="638">
        <v>0.13</v>
      </c>
      <c r="L2246" s="639"/>
      <c r="M2246" s="291">
        <f>K2246*12*I2200</f>
        <v>586.56000000000006</v>
      </c>
    </row>
    <row r="2247" spans="1:13" ht="15.75" thickBot="1">
      <c r="A2247" s="603" t="s">
        <v>375</v>
      </c>
      <c r="B2247" s="604"/>
      <c r="C2247" s="604"/>
      <c r="D2247" s="604"/>
      <c r="E2247" s="604"/>
      <c r="F2247" s="604"/>
      <c r="G2247" s="604"/>
      <c r="H2247" s="605"/>
      <c r="I2247" s="305"/>
      <c r="J2247" s="304"/>
      <c r="K2247" s="642">
        <v>1.68</v>
      </c>
      <c r="L2247" s="643"/>
      <c r="M2247" s="303">
        <f>K2247*12*I2200</f>
        <v>7580.16</v>
      </c>
    </row>
    <row r="2248" spans="1:13">
      <c r="A2248" s="301" t="s">
        <v>294</v>
      </c>
      <c r="B2248" s="300"/>
      <c r="C2248" s="300"/>
      <c r="D2248" s="300"/>
      <c r="E2248" s="300"/>
      <c r="F2248" s="300"/>
      <c r="G2248" s="300"/>
      <c r="H2248" s="298"/>
      <c r="I2248" s="621" t="s">
        <v>293</v>
      </c>
      <c r="J2248" s="622"/>
      <c r="K2248" s="297"/>
      <c r="L2248" s="412"/>
      <c r="M2248" s="291"/>
    </row>
    <row r="2249" spans="1:13">
      <c r="A2249" s="301" t="s">
        <v>292</v>
      </c>
      <c r="B2249" s="300"/>
      <c r="C2249" s="300"/>
      <c r="D2249" s="300"/>
      <c r="E2249" s="300"/>
      <c r="F2249" s="300"/>
      <c r="G2249" s="300"/>
      <c r="H2249" s="298"/>
      <c r="I2249" s="295"/>
      <c r="J2249" s="294"/>
      <c r="K2249" s="297"/>
      <c r="L2249" s="412"/>
      <c r="M2249" s="291"/>
    </row>
    <row r="2250" spans="1:13" ht="15.75" thickBot="1">
      <c r="A2250" s="301" t="s">
        <v>291</v>
      </c>
      <c r="B2250" s="300"/>
      <c r="C2250" s="300"/>
      <c r="D2250" s="300"/>
      <c r="E2250" s="300"/>
      <c r="F2250" s="300"/>
      <c r="G2250" s="300"/>
      <c r="H2250" s="298"/>
      <c r="I2250" s="310"/>
      <c r="J2250" s="294"/>
      <c r="K2250" s="297"/>
      <c r="L2250" s="412"/>
      <c r="M2250" s="291"/>
    </row>
    <row r="2251" spans="1:13" ht="15.75" thickBot="1">
      <c r="A2251" s="309" t="s">
        <v>374</v>
      </c>
      <c r="B2251" s="308"/>
      <c r="C2251" s="308"/>
      <c r="D2251" s="308"/>
      <c r="E2251" s="308"/>
      <c r="F2251" s="308"/>
      <c r="G2251" s="308"/>
      <c r="H2251" s="307"/>
      <c r="I2251" s="305"/>
      <c r="J2251" s="304"/>
      <c r="K2251" s="642">
        <v>7.0000000000000007E-2</v>
      </c>
      <c r="L2251" s="643"/>
      <c r="M2251" s="303">
        <f>K2251*12*I2200</f>
        <v>315.84000000000003</v>
      </c>
    </row>
    <row r="2252" spans="1:13">
      <c r="A2252" s="301" t="s">
        <v>289</v>
      </c>
      <c r="B2252" s="300"/>
      <c r="C2252" s="300"/>
      <c r="D2252" s="300"/>
      <c r="E2252" s="300"/>
      <c r="F2252" s="300"/>
      <c r="G2252" s="300"/>
      <c r="H2252" s="298"/>
      <c r="I2252" s="621" t="s">
        <v>19</v>
      </c>
      <c r="J2252" s="622"/>
      <c r="K2252" s="411"/>
      <c r="L2252" s="412"/>
      <c r="M2252" s="291"/>
    </row>
    <row r="2253" spans="1:13" ht="15.75" thickBot="1">
      <c r="A2253" s="301" t="s">
        <v>288</v>
      </c>
      <c r="B2253" s="300"/>
      <c r="C2253" s="300"/>
      <c r="D2253" s="300"/>
      <c r="E2253" s="300"/>
      <c r="F2253" s="300"/>
      <c r="G2253" s="300"/>
      <c r="H2253" s="298"/>
      <c r="I2253" s="295"/>
      <c r="J2253" s="294"/>
      <c r="K2253" s="411"/>
      <c r="L2253" s="412"/>
      <c r="M2253" s="291"/>
    </row>
    <row r="2254" spans="1:13" ht="15.75" thickBot="1">
      <c r="A2254" s="603" t="s">
        <v>287</v>
      </c>
      <c r="B2254" s="604"/>
      <c r="C2254" s="604"/>
      <c r="D2254" s="604"/>
      <c r="E2254" s="604"/>
      <c r="F2254" s="604"/>
      <c r="G2254" s="604"/>
      <c r="H2254" s="605"/>
      <c r="I2254" s="305"/>
      <c r="J2254" s="304"/>
      <c r="K2254" s="642">
        <v>6.19</v>
      </c>
      <c r="L2254" s="643"/>
      <c r="M2254" s="303">
        <f>K2254*12*I2200</f>
        <v>27929.279999999999</v>
      </c>
    </row>
    <row r="2255" spans="1:13">
      <c r="A2255" s="301" t="s">
        <v>286</v>
      </c>
      <c r="B2255" s="299"/>
      <c r="C2255" s="299"/>
      <c r="D2255" s="299"/>
      <c r="E2255" s="299"/>
      <c r="F2255" s="300"/>
      <c r="G2255" s="299"/>
      <c r="H2255" s="298"/>
      <c r="I2255" s="598" t="s">
        <v>285</v>
      </c>
      <c r="J2255" s="599"/>
      <c r="K2255" s="297"/>
      <c r="L2255" s="412"/>
      <c r="M2255" s="291"/>
    </row>
    <row r="2256" spans="1:13">
      <c r="A2256" s="301" t="s">
        <v>284</v>
      </c>
      <c r="B2256" s="299"/>
      <c r="C2256" s="299"/>
      <c r="D2256" s="299"/>
      <c r="E2256" s="299"/>
      <c r="F2256" s="300"/>
      <c r="G2256" s="299"/>
      <c r="H2256" s="298"/>
      <c r="I2256" s="598" t="s">
        <v>283</v>
      </c>
      <c r="J2256" s="599"/>
      <c r="K2256" s="297"/>
      <c r="L2256" s="412"/>
      <c r="M2256" s="291"/>
    </row>
    <row r="2257" spans="1:13">
      <c r="A2257" s="301" t="s">
        <v>282</v>
      </c>
      <c r="B2257" s="299"/>
      <c r="C2257" s="299"/>
      <c r="D2257" s="299"/>
      <c r="E2257" s="299"/>
      <c r="F2257" s="300"/>
      <c r="G2257" s="299"/>
      <c r="H2257" s="298"/>
      <c r="I2257" s="598" t="s">
        <v>281</v>
      </c>
      <c r="J2257" s="599"/>
      <c r="K2257" s="297"/>
      <c r="L2257" s="412"/>
      <c r="M2257" s="291"/>
    </row>
    <row r="2258" spans="1:13">
      <c r="A2258" s="301" t="s">
        <v>280</v>
      </c>
      <c r="B2258" s="299"/>
      <c r="C2258" s="299"/>
      <c r="D2258" s="299"/>
      <c r="E2258" s="299"/>
      <c r="F2258" s="300"/>
      <c r="G2258" s="299"/>
      <c r="H2258" s="298"/>
      <c r="I2258" s="598" t="s">
        <v>279</v>
      </c>
      <c r="J2258" s="599"/>
      <c r="K2258" s="297"/>
      <c r="L2258" s="412"/>
      <c r="M2258" s="291"/>
    </row>
    <row r="2259" spans="1:13">
      <c r="A2259" s="301" t="s">
        <v>278</v>
      </c>
      <c r="B2259" s="299"/>
      <c r="C2259" s="299"/>
      <c r="D2259" s="299"/>
      <c r="E2259" s="299"/>
      <c r="F2259" s="300"/>
      <c r="G2259" s="299"/>
      <c r="H2259" s="298"/>
      <c r="I2259" s="598" t="s">
        <v>277</v>
      </c>
      <c r="J2259" s="599"/>
      <c r="K2259" s="297"/>
      <c r="L2259" s="412"/>
      <c r="M2259" s="291"/>
    </row>
    <row r="2260" spans="1:13">
      <c r="A2260" s="301" t="s">
        <v>276</v>
      </c>
      <c r="B2260" s="299"/>
      <c r="C2260" s="299"/>
      <c r="D2260" s="299"/>
      <c r="E2260" s="299"/>
      <c r="F2260" s="300"/>
      <c r="G2260" s="299"/>
      <c r="H2260" s="298"/>
      <c r="I2260" s="295"/>
      <c r="J2260" s="294"/>
      <c r="K2260" s="297"/>
      <c r="L2260" s="302"/>
      <c r="M2260" s="291"/>
    </row>
    <row r="2261" spans="1:13">
      <c r="A2261" s="301" t="s">
        <v>275</v>
      </c>
      <c r="B2261" s="299"/>
      <c r="C2261" s="299"/>
      <c r="D2261" s="299"/>
      <c r="E2261" s="299"/>
      <c r="F2261" s="300"/>
      <c r="G2261" s="299"/>
      <c r="H2261" s="298"/>
      <c r="I2261" s="295"/>
      <c r="J2261" s="294"/>
      <c r="K2261" s="297"/>
      <c r="L2261" s="412"/>
      <c r="M2261" s="291"/>
    </row>
    <row r="2262" spans="1:13">
      <c r="A2262" s="301" t="s">
        <v>274</v>
      </c>
      <c r="B2262" s="299"/>
      <c r="C2262" s="299"/>
      <c r="D2262" s="299"/>
      <c r="E2262" s="299"/>
      <c r="F2262" s="300"/>
      <c r="G2262" s="299"/>
      <c r="H2262" s="298"/>
      <c r="I2262" s="295"/>
      <c r="J2262" s="294"/>
      <c r="K2262" s="297"/>
      <c r="L2262" s="412"/>
      <c r="M2262" s="291"/>
    </row>
    <row r="2263" spans="1:13">
      <c r="A2263" s="301" t="s">
        <v>273</v>
      </c>
      <c r="B2263" s="299"/>
      <c r="C2263" s="299"/>
      <c r="D2263" s="299"/>
      <c r="E2263" s="299"/>
      <c r="F2263" s="300"/>
      <c r="G2263" s="299"/>
      <c r="H2263" s="298"/>
      <c r="I2263" s="295"/>
      <c r="J2263" s="294"/>
      <c r="K2263" s="297"/>
      <c r="L2263" s="412"/>
      <c r="M2263" s="291"/>
    </row>
    <row r="2264" spans="1:13">
      <c r="A2264" s="301" t="s">
        <v>272</v>
      </c>
      <c r="B2264" s="299"/>
      <c r="C2264" s="299"/>
      <c r="D2264" s="299"/>
      <c r="E2264" s="299"/>
      <c r="F2264" s="300"/>
      <c r="G2264" s="299"/>
      <c r="H2264" s="298"/>
      <c r="I2264" s="295"/>
      <c r="J2264" s="294"/>
      <c r="K2264" s="297"/>
      <c r="L2264" s="412"/>
      <c r="M2264" s="291"/>
    </row>
    <row r="2265" spans="1:13" ht="15.75" thickBot="1">
      <c r="A2265" s="616" t="s">
        <v>271</v>
      </c>
      <c r="B2265" s="617"/>
      <c r="C2265" s="617"/>
      <c r="D2265" s="617"/>
      <c r="E2265" s="617"/>
      <c r="F2265" s="617"/>
      <c r="G2265" s="617"/>
      <c r="H2265" s="618"/>
      <c r="I2265" s="295"/>
      <c r="J2265" s="294"/>
      <c r="K2265" s="293"/>
      <c r="L2265" s="292"/>
      <c r="M2265" s="291"/>
    </row>
    <row r="2266" spans="1:13">
      <c r="A2266" s="290" t="s">
        <v>270</v>
      </c>
      <c r="B2266" s="289"/>
      <c r="C2266" s="289"/>
      <c r="D2266" s="289"/>
      <c r="E2266" s="289"/>
      <c r="F2266" s="289"/>
      <c r="G2266" s="289"/>
      <c r="H2266" s="289"/>
      <c r="I2266" s="621" t="s">
        <v>55</v>
      </c>
      <c r="J2266" s="622"/>
      <c r="K2266" s="288"/>
      <c r="L2266" s="287"/>
      <c r="M2266" s="286"/>
    </row>
    <row r="2267" spans="1:13" ht="15.75" thickBot="1">
      <c r="A2267" s="285" t="s">
        <v>269</v>
      </c>
      <c r="B2267" s="284"/>
      <c r="C2267" s="284"/>
      <c r="D2267" s="284"/>
      <c r="E2267" s="284"/>
      <c r="F2267" s="284"/>
      <c r="G2267" s="284"/>
      <c r="H2267" s="284"/>
      <c r="I2267" s="283"/>
      <c r="J2267" s="282"/>
      <c r="K2267" s="281"/>
      <c r="L2267" s="280"/>
      <c r="M2267" s="279"/>
    </row>
    <row r="2268" spans="1:13" ht="15.75" thickBot="1">
      <c r="A2268" s="652" t="s">
        <v>268</v>
      </c>
      <c r="B2268" s="653"/>
      <c r="C2268" s="653"/>
      <c r="D2268" s="653"/>
      <c r="E2268" s="653"/>
      <c r="F2268" s="653"/>
      <c r="G2268" s="653"/>
      <c r="H2268" s="653"/>
      <c r="I2268" s="278"/>
      <c r="J2268" s="277"/>
      <c r="K2268" s="610">
        <f>K2201+K2211+K2226+K2254</f>
        <v>28.76</v>
      </c>
      <c r="L2268" s="611"/>
      <c r="M2268" s="276">
        <f>M2201+M2211+M2226+M2254</f>
        <v>129765.12</v>
      </c>
    </row>
    <row r="2271" spans="1:13" ht="15.75">
      <c r="A2271" s="601" t="s">
        <v>0</v>
      </c>
      <c r="B2271" s="601"/>
      <c r="C2271" s="601"/>
      <c r="D2271" s="601"/>
      <c r="E2271" s="601"/>
      <c r="F2271" s="601"/>
      <c r="G2271" s="601"/>
      <c r="H2271" s="601"/>
      <c r="I2271" s="601"/>
      <c r="J2271" s="601"/>
      <c r="K2271" s="601"/>
      <c r="L2271" s="601"/>
      <c r="M2271" s="327"/>
    </row>
    <row r="2272" spans="1:13" ht="15.75">
      <c r="A2272" s="600" t="s">
        <v>353</v>
      </c>
      <c r="B2272" s="600"/>
      <c r="C2272" s="600"/>
      <c r="D2272" s="600"/>
      <c r="E2272" s="600"/>
      <c r="F2272" s="600"/>
      <c r="G2272" s="600"/>
      <c r="H2272" s="600"/>
      <c r="I2272" s="600"/>
      <c r="J2272" s="600"/>
      <c r="K2272" s="600"/>
      <c r="L2272" s="600"/>
      <c r="M2272" s="327"/>
    </row>
    <row r="2273" spans="1:13" ht="15.75">
      <c r="A2273" s="370"/>
      <c r="B2273" s="370"/>
      <c r="C2273" s="370"/>
      <c r="D2273" s="370"/>
      <c r="E2273" s="370"/>
      <c r="F2273" s="370" t="s">
        <v>387</v>
      </c>
      <c r="G2273" s="370"/>
      <c r="H2273" s="370"/>
      <c r="I2273" s="370"/>
      <c r="J2273" s="370"/>
      <c r="K2273" s="370"/>
      <c r="L2273" s="370"/>
      <c r="M2273" s="327"/>
    </row>
    <row r="2274" spans="1:13">
      <c r="A2274" s="329"/>
      <c r="B2274" s="328"/>
      <c r="C2274" s="602" t="s">
        <v>351</v>
      </c>
      <c r="D2274" s="602"/>
      <c r="E2274" s="602"/>
      <c r="F2274" s="328"/>
      <c r="G2274" s="328"/>
      <c r="H2274" s="368"/>
      <c r="I2274" s="590" t="s">
        <v>3</v>
      </c>
      <c r="J2274" s="591"/>
      <c r="K2274" s="592" t="s">
        <v>4</v>
      </c>
      <c r="L2274" s="593"/>
      <c r="M2274" s="382"/>
    </row>
    <row r="2275" spans="1:13">
      <c r="A2275" s="381"/>
      <c r="B2275" s="355"/>
      <c r="C2275" s="355"/>
      <c r="D2275" s="355"/>
      <c r="E2275" s="355"/>
      <c r="F2275" s="355"/>
      <c r="G2275" s="355"/>
      <c r="H2275" s="356"/>
      <c r="I2275" s="295"/>
      <c r="J2275" s="294"/>
      <c r="K2275" s="594" t="s">
        <v>5</v>
      </c>
      <c r="L2275" s="595"/>
      <c r="M2275" s="380" t="s">
        <v>6</v>
      </c>
    </row>
    <row r="2276" spans="1:13">
      <c r="A2276" s="381"/>
      <c r="B2276" s="355"/>
      <c r="C2276" s="355"/>
      <c r="D2276" s="355"/>
      <c r="E2276" s="355"/>
      <c r="F2276" s="355"/>
      <c r="G2276" s="355"/>
      <c r="H2276" s="356"/>
      <c r="I2276" s="598" t="s">
        <v>7</v>
      </c>
      <c r="J2276" s="599"/>
      <c r="K2276" s="623" t="s">
        <v>8</v>
      </c>
      <c r="L2276" s="624"/>
      <c r="M2276" s="380" t="s">
        <v>9</v>
      </c>
    </row>
    <row r="2277" spans="1:13" ht="16.5" thickBot="1">
      <c r="A2277" s="379"/>
      <c r="B2277" s="351"/>
      <c r="C2277" s="351"/>
      <c r="D2277" s="351"/>
      <c r="E2277" s="351"/>
      <c r="F2277" s="351"/>
      <c r="G2277" s="351"/>
      <c r="H2277" s="350"/>
      <c r="I2277" s="631">
        <v>262.89999999999998</v>
      </c>
      <c r="J2277" s="632"/>
      <c r="K2277" s="633"/>
      <c r="L2277" s="634"/>
      <c r="M2277" s="378"/>
    </row>
    <row r="2278" spans="1:13">
      <c r="A2278" s="367" t="s">
        <v>350</v>
      </c>
      <c r="B2278" s="344"/>
      <c r="C2278" s="344"/>
      <c r="D2278" s="344"/>
      <c r="E2278" s="344"/>
      <c r="F2278" s="344"/>
      <c r="G2278" s="344"/>
      <c r="H2278" s="377"/>
      <c r="I2278" s="341"/>
      <c r="J2278" s="340"/>
      <c r="K2278" s="635">
        <f>K2281+K2284</f>
        <v>6.4499999999999993</v>
      </c>
      <c r="L2278" s="628"/>
      <c r="M2278" s="286">
        <f>K2278*12*I2277</f>
        <v>20348.459999999995</v>
      </c>
    </row>
    <row r="2279" spans="1:13">
      <c r="A2279" s="376" t="s">
        <v>349</v>
      </c>
      <c r="B2279" s="375"/>
      <c r="C2279" s="375"/>
      <c r="D2279" s="375"/>
      <c r="E2279" s="375"/>
      <c r="F2279" s="375"/>
      <c r="G2279" s="375"/>
      <c r="H2279" s="374"/>
      <c r="I2279" s="295"/>
      <c r="J2279" s="294"/>
      <c r="K2279" s="293"/>
      <c r="L2279" s="292"/>
      <c r="M2279" s="373"/>
    </row>
    <row r="2280" spans="1:13" ht="15.75" thickBot="1">
      <c r="A2280" s="363" t="s">
        <v>348</v>
      </c>
      <c r="B2280" s="372"/>
      <c r="C2280" s="372"/>
      <c r="D2280" s="372"/>
      <c r="E2280" s="372"/>
      <c r="F2280" s="372"/>
      <c r="G2280" s="372"/>
      <c r="H2280" s="371"/>
      <c r="I2280" s="336"/>
      <c r="J2280" s="282"/>
      <c r="K2280" s="281"/>
      <c r="L2280" s="280"/>
      <c r="M2280" s="279"/>
    </row>
    <row r="2281" spans="1:13">
      <c r="A2281" s="323" t="s">
        <v>347</v>
      </c>
      <c r="B2281" s="331"/>
      <c r="C2281" s="331"/>
      <c r="D2281" s="331"/>
      <c r="E2281" s="331"/>
      <c r="F2281" s="331"/>
      <c r="G2281" s="331"/>
      <c r="H2281" s="357"/>
      <c r="I2281" s="596" t="s">
        <v>19</v>
      </c>
      <c r="J2281" s="597"/>
      <c r="K2281" s="629">
        <v>3.86</v>
      </c>
      <c r="L2281" s="630"/>
      <c r="M2281" s="291">
        <f>K2281*12*I2277</f>
        <v>12177.527999999998</v>
      </c>
    </row>
    <row r="2282" spans="1:13">
      <c r="A2282" s="301" t="s">
        <v>338</v>
      </c>
      <c r="B2282" s="355"/>
      <c r="C2282" s="355"/>
      <c r="D2282" s="355"/>
      <c r="E2282" s="355"/>
      <c r="F2282" s="355"/>
      <c r="G2282" s="355"/>
      <c r="H2282" s="356"/>
      <c r="I2282" s="598" t="s">
        <v>328</v>
      </c>
      <c r="J2282" s="599"/>
      <c r="K2282" s="327"/>
      <c r="L2282" s="292"/>
      <c r="M2282" s="291"/>
    </row>
    <row r="2283" spans="1:13">
      <c r="A2283" s="323" t="s">
        <v>337</v>
      </c>
      <c r="B2283" s="331"/>
      <c r="C2283" s="331"/>
      <c r="D2283" s="331"/>
      <c r="E2283" s="331"/>
      <c r="F2283" s="331"/>
      <c r="G2283" s="331"/>
      <c r="H2283" s="357"/>
      <c r="I2283" s="596"/>
      <c r="J2283" s="597"/>
      <c r="K2283" s="327"/>
      <c r="L2283" s="292"/>
      <c r="M2283" s="291"/>
    </row>
    <row r="2284" spans="1:13">
      <c r="A2284" s="323" t="s">
        <v>346</v>
      </c>
      <c r="B2284" s="331"/>
      <c r="C2284" s="331"/>
      <c r="D2284" s="331"/>
      <c r="E2284" s="331"/>
      <c r="F2284" s="331"/>
      <c r="G2284" s="331"/>
      <c r="H2284" s="357"/>
      <c r="I2284" s="608" t="s">
        <v>35</v>
      </c>
      <c r="J2284" s="609"/>
      <c r="K2284" s="625">
        <v>2.59</v>
      </c>
      <c r="L2284" s="626"/>
      <c r="M2284" s="291">
        <f>K2284*12*I2277</f>
        <v>8170.9319999999989</v>
      </c>
    </row>
    <row r="2285" spans="1:13" ht="15.75">
      <c r="A2285" s="320" t="s">
        <v>345</v>
      </c>
      <c r="B2285" s="354"/>
      <c r="C2285" s="354"/>
      <c r="D2285" s="354"/>
      <c r="E2285" s="354"/>
      <c r="F2285" s="354"/>
      <c r="G2285" s="354"/>
      <c r="H2285" s="353"/>
      <c r="I2285" s="598" t="s">
        <v>328</v>
      </c>
      <c r="J2285" s="599"/>
      <c r="K2285" s="370"/>
      <c r="L2285" s="369"/>
      <c r="M2285" s="291"/>
    </row>
    <row r="2286" spans="1:13">
      <c r="A2286" s="313" t="s">
        <v>344</v>
      </c>
      <c r="B2286" s="328"/>
      <c r="C2286" s="328"/>
      <c r="D2286" s="328"/>
      <c r="E2286" s="328"/>
      <c r="F2286" s="328"/>
      <c r="G2286" s="328"/>
      <c r="H2286" s="368"/>
      <c r="I2286" s="598"/>
      <c r="J2286" s="599"/>
      <c r="K2286" s="352"/>
      <c r="L2286" s="292"/>
      <c r="M2286" s="291"/>
    </row>
    <row r="2287" spans="1:13" ht="15.75" thickBot="1">
      <c r="A2287" s="323" t="s">
        <v>343</v>
      </c>
      <c r="B2287" s="322"/>
      <c r="C2287" s="322"/>
      <c r="D2287" s="322"/>
      <c r="E2287" s="322"/>
      <c r="F2287" s="322"/>
      <c r="G2287" s="322"/>
      <c r="H2287" s="321"/>
      <c r="I2287" s="334"/>
      <c r="J2287" s="333"/>
      <c r="K2287" s="636"/>
      <c r="L2287" s="637"/>
      <c r="M2287" s="291"/>
    </row>
    <row r="2288" spans="1:13">
      <c r="A2288" s="367" t="s">
        <v>342</v>
      </c>
      <c r="B2288" s="366"/>
      <c r="C2288" s="366"/>
      <c r="D2288" s="366"/>
      <c r="E2288" s="366"/>
      <c r="F2288" s="366"/>
      <c r="G2288" s="366"/>
      <c r="H2288" s="365"/>
      <c r="I2288" s="341"/>
      <c r="J2288" s="364"/>
      <c r="K2288" s="627">
        <f>K2290+K2295+K2298</f>
        <v>5.28</v>
      </c>
      <c r="L2288" s="628"/>
      <c r="M2288" s="286">
        <f>K2288*12*I2277</f>
        <v>16657.343999999997</v>
      </c>
    </row>
    <row r="2289" spans="1:13" ht="15.75" thickBot="1">
      <c r="A2289" s="363" t="s">
        <v>341</v>
      </c>
      <c r="B2289" s="362"/>
      <c r="C2289" s="362"/>
      <c r="D2289" s="362"/>
      <c r="E2289" s="362"/>
      <c r="F2289" s="362"/>
      <c r="G2289" s="362"/>
      <c r="H2289" s="361"/>
      <c r="I2289" s="336"/>
      <c r="J2289" s="360"/>
      <c r="K2289" s="281"/>
      <c r="L2289" s="280"/>
      <c r="M2289" s="279"/>
    </row>
    <row r="2290" spans="1:13">
      <c r="A2290" s="301" t="s">
        <v>340</v>
      </c>
      <c r="B2290" s="300"/>
      <c r="C2290" s="300"/>
      <c r="D2290" s="300"/>
      <c r="E2290" s="300"/>
      <c r="F2290" s="300"/>
      <c r="G2290" s="300"/>
      <c r="H2290" s="298"/>
      <c r="I2290" s="598" t="s">
        <v>19</v>
      </c>
      <c r="J2290" s="599"/>
      <c r="K2290" s="629">
        <v>2.64</v>
      </c>
      <c r="L2290" s="630"/>
      <c r="M2290" s="291">
        <f>K2290*12*I2277</f>
        <v>8328.6719999999987</v>
      </c>
    </row>
    <row r="2291" spans="1:13">
      <c r="A2291" s="323" t="s">
        <v>339</v>
      </c>
      <c r="B2291" s="322"/>
      <c r="C2291" s="322"/>
      <c r="D2291" s="322"/>
      <c r="E2291" s="322"/>
      <c r="F2291" s="322"/>
      <c r="G2291" s="322"/>
      <c r="H2291" s="321"/>
      <c r="I2291" s="407"/>
      <c r="J2291" s="408"/>
      <c r="K2291" s="327"/>
      <c r="L2291" s="292"/>
      <c r="M2291" s="291"/>
    </row>
    <row r="2292" spans="1:13">
      <c r="A2292" s="301" t="s">
        <v>338</v>
      </c>
      <c r="B2292" s="355"/>
      <c r="C2292" s="355"/>
      <c r="D2292" s="355"/>
      <c r="E2292" s="355"/>
      <c r="F2292" s="355"/>
      <c r="G2292" s="355"/>
      <c r="H2292" s="356"/>
      <c r="I2292" s="598" t="s">
        <v>328</v>
      </c>
      <c r="J2292" s="599"/>
      <c r="K2292" s="327"/>
      <c r="L2292" s="292"/>
      <c r="M2292" s="291"/>
    </row>
    <row r="2293" spans="1:13">
      <c r="A2293" s="323" t="s">
        <v>337</v>
      </c>
      <c r="B2293" s="331"/>
      <c r="C2293" s="331"/>
      <c r="D2293" s="331"/>
      <c r="E2293" s="331"/>
      <c r="F2293" s="331"/>
      <c r="G2293" s="331"/>
      <c r="H2293" s="357"/>
      <c r="I2293" s="596"/>
      <c r="J2293" s="597"/>
      <c r="K2293" s="327"/>
      <c r="L2293" s="292"/>
      <c r="M2293" s="291"/>
    </row>
    <row r="2294" spans="1:13">
      <c r="A2294" s="320" t="s">
        <v>336</v>
      </c>
      <c r="B2294" s="354"/>
      <c r="C2294" s="353"/>
      <c r="D2294" s="355"/>
      <c r="E2294" s="355"/>
      <c r="F2294" s="355"/>
      <c r="G2294" s="355"/>
      <c r="H2294" s="356"/>
      <c r="I2294" s="598" t="s">
        <v>328</v>
      </c>
      <c r="J2294" s="599"/>
      <c r="K2294" s="327"/>
      <c r="L2294" s="292"/>
      <c r="M2294" s="291"/>
    </row>
    <row r="2295" spans="1:13">
      <c r="A2295" s="301" t="s">
        <v>335</v>
      </c>
      <c r="B2295" s="355"/>
      <c r="C2295" s="355"/>
      <c r="D2295" s="354"/>
      <c r="E2295" s="354"/>
      <c r="F2295" s="354"/>
      <c r="G2295" s="354"/>
      <c r="H2295" s="353"/>
      <c r="I2295" s="608" t="s">
        <v>35</v>
      </c>
      <c r="J2295" s="609"/>
      <c r="K2295" s="625">
        <v>1.17</v>
      </c>
      <c r="L2295" s="626"/>
      <c r="M2295" s="291">
        <f>K2295*12*I2277</f>
        <v>3691.1159999999995</v>
      </c>
    </row>
    <row r="2296" spans="1:13">
      <c r="A2296" s="313" t="s">
        <v>334</v>
      </c>
      <c r="B2296" s="312"/>
      <c r="C2296" s="312"/>
      <c r="D2296" s="312"/>
      <c r="E2296" s="312"/>
      <c r="F2296" s="312"/>
      <c r="G2296" s="312"/>
      <c r="H2296" s="311"/>
      <c r="I2296" s="590" t="s">
        <v>333</v>
      </c>
      <c r="J2296" s="591"/>
      <c r="K2296" s="327"/>
      <c r="L2296" s="292"/>
      <c r="M2296" s="291"/>
    </row>
    <row r="2297" spans="1:13">
      <c r="A2297" s="323"/>
      <c r="B2297" s="322"/>
      <c r="C2297" s="322"/>
      <c r="D2297" s="322"/>
      <c r="E2297" s="322"/>
      <c r="F2297" s="322"/>
      <c r="G2297" s="322"/>
      <c r="H2297" s="321"/>
      <c r="I2297" s="334" t="s">
        <v>332</v>
      </c>
      <c r="J2297" s="333"/>
      <c r="K2297" s="352"/>
      <c r="L2297" s="292"/>
      <c r="M2297" s="291"/>
    </row>
    <row r="2298" spans="1:13">
      <c r="A2298" s="313" t="s">
        <v>331</v>
      </c>
      <c r="B2298" s="312"/>
      <c r="C2298" s="312"/>
      <c r="D2298" s="312"/>
      <c r="E2298" s="312"/>
      <c r="F2298" s="312"/>
      <c r="G2298" s="312"/>
      <c r="H2298" s="311"/>
      <c r="I2298" s="590" t="s">
        <v>35</v>
      </c>
      <c r="J2298" s="591"/>
      <c r="K2298" s="625">
        <v>1.47</v>
      </c>
      <c r="L2298" s="626"/>
      <c r="M2298" s="291">
        <f>K2298*12*I2277</f>
        <v>4637.5559999999996</v>
      </c>
    </row>
    <row r="2299" spans="1:13">
      <c r="A2299" s="323" t="s">
        <v>330</v>
      </c>
      <c r="B2299" s="322"/>
      <c r="C2299" s="322"/>
      <c r="D2299" s="322"/>
      <c r="E2299" s="322"/>
      <c r="F2299" s="322"/>
      <c r="G2299" s="322"/>
      <c r="H2299" s="321"/>
      <c r="I2299" s="334"/>
      <c r="J2299" s="333"/>
      <c r="K2299" s="327"/>
      <c r="L2299" s="292"/>
      <c r="M2299" s="291"/>
    </row>
    <row r="2300" spans="1:13">
      <c r="A2300" s="313" t="s">
        <v>329</v>
      </c>
      <c r="B2300" s="312"/>
      <c r="C2300" s="312"/>
      <c r="D2300" s="312"/>
      <c r="E2300" s="312"/>
      <c r="F2300" s="312"/>
      <c r="G2300" s="312"/>
      <c r="H2300" s="311"/>
      <c r="I2300" s="598" t="s">
        <v>328</v>
      </c>
      <c r="J2300" s="599"/>
      <c r="K2300" s="327"/>
      <c r="L2300" s="292"/>
      <c r="M2300" s="291"/>
    </row>
    <row r="2301" spans="1:13">
      <c r="A2301" s="313" t="s">
        <v>327</v>
      </c>
      <c r="B2301" s="312"/>
      <c r="C2301" s="312"/>
      <c r="D2301" s="312"/>
      <c r="E2301" s="312"/>
      <c r="F2301" s="312"/>
      <c r="G2301" s="312"/>
      <c r="H2301" s="311"/>
      <c r="I2301" s="590" t="s">
        <v>326</v>
      </c>
      <c r="J2301" s="591"/>
      <c r="K2301" s="351"/>
      <c r="L2301" s="350"/>
      <c r="M2301" s="349"/>
    </row>
    <row r="2302" spans="1:13" ht="15.75" thickBot="1">
      <c r="A2302" s="323"/>
      <c r="B2302" s="322"/>
      <c r="C2302" s="322"/>
      <c r="D2302" s="322"/>
      <c r="E2302" s="322"/>
      <c r="F2302" s="322"/>
      <c r="G2302" s="322"/>
      <c r="H2302" s="321"/>
      <c r="I2302" s="606" t="s">
        <v>325</v>
      </c>
      <c r="J2302" s="607"/>
      <c r="K2302" s="348"/>
      <c r="L2302" s="347"/>
      <c r="M2302" s="346"/>
    </row>
    <row r="2303" spans="1:13">
      <c r="A2303" s="345" t="s">
        <v>324</v>
      </c>
      <c r="B2303" s="344"/>
      <c r="C2303" s="344"/>
      <c r="D2303" s="344"/>
      <c r="E2303" s="344"/>
      <c r="F2303" s="344"/>
      <c r="G2303" s="343"/>
      <c r="H2303" s="342"/>
      <c r="I2303" s="341"/>
      <c r="J2303" s="340"/>
      <c r="K2303" s="648">
        <f>K2305+K2312+K2320+K2324+K2325+K2329</f>
        <v>28.479999999999997</v>
      </c>
      <c r="L2303" s="628"/>
      <c r="M2303" s="286">
        <f>M2305+M2312+M2320+M2324+M2325+M2329</f>
        <v>89848.703999999998</v>
      </c>
    </row>
    <row r="2304" spans="1:13" ht="15.75" thickBot="1">
      <c r="A2304" s="339"/>
      <c r="B2304" s="338"/>
      <c r="C2304" s="338"/>
      <c r="D2304" s="338"/>
      <c r="E2304" s="338"/>
      <c r="F2304" s="338"/>
      <c r="G2304" s="338"/>
      <c r="H2304" s="337"/>
      <c r="I2304" s="336"/>
      <c r="J2304" s="282"/>
      <c r="K2304" s="281"/>
      <c r="L2304" s="280"/>
      <c r="M2304" s="279"/>
    </row>
    <row r="2305" spans="1:13" ht="15.75" thickBot="1">
      <c r="A2305" s="603" t="s">
        <v>323</v>
      </c>
      <c r="B2305" s="604"/>
      <c r="C2305" s="604"/>
      <c r="D2305" s="604"/>
      <c r="E2305" s="604"/>
      <c r="F2305" s="604"/>
      <c r="G2305" s="604"/>
      <c r="H2305" s="605"/>
      <c r="I2305" s="305"/>
      <c r="J2305" s="304"/>
      <c r="K2305" s="646">
        <f>K2306+K2307+K2308+K2310+K2311</f>
        <v>8.5</v>
      </c>
      <c r="L2305" s="647"/>
      <c r="M2305" s="303">
        <f>K2305*12*I2277</f>
        <v>26815.8</v>
      </c>
    </row>
    <row r="2306" spans="1:13">
      <c r="A2306" s="323" t="s">
        <v>322</v>
      </c>
      <c r="B2306" s="322"/>
      <c r="C2306" s="322"/>
      <c r="D2306" s="322"/>
      <c r="E2306" s="322"/>
      <c r="F2306" s="322"/>
      <c r="G2306" s="322"/>
      <c r="H2306" s="321"/>
      <c r="I2306" s="596" t="s">
        <v>321</v>
      </c>
      <c r="J2306" s="597"/>
      <c r="K2306" s="629">
        <v>1.23</v>
      </c>
      <c r="L2306" s="630"/>
      <c r="M2306" s="291">
        <f>K2306*12*I2277</f>
        <v>3880.4039999999995</v>
      </c>
    </row>
    <row r="2307" spans="1:13">
      <c r="A2307" s="320" t="s">
        <v>320</v>
      </c>
      <c r="B2307" s="319"/>
      <c r="C2307" s="319"/>
      <c r="D2307" s="319"/>
      <c r="E2307" s="319"/>
      <c r="F2307" s="319"/>
      <c r="G2307" s="319"/>
      <c r="H2307" s="318"/>
      <c r="I2307" s="608" t="s">
        <v>57</v>
      </c>
      <c r="J2307" s="609"/>
      <c r="K2307" s="625">
        <v>2.9</v>
      </c>
      <c r="L2307" s="626"/>
      <c r="M2307" s="291">
        <f>K2307*12*I2277</f>
        <v>9148.9199999999983</v>
      </c>
    </row>
    <row r="2308" spans="1:13">
      <c r="A2308" s="313" t="s">
        <v>319</v>
      </c>
      <c r="B2308" s="312"/>
      <c r="C2308" s="312"/>
      <c r="D2308" s="312"/>
      <c r="E2308" s="312"/>
      <c r="F2308" s="312"/>
      <c r="G2308" s="312"/>
      <c r="H2308" s="311"/>
      <c r="I2308" s="590" t="s">
        <v>35</v>
      </c>
      <c r="J2308" s="591"/>
      <c r="K2308" s="625">
        <v>0.33</v>
      </c>
      <c r="L2308" s="626"/>
      <c r="M2308" s="291">
        <f>K2308*12*I2277</f>
        <v>1041.0839999999998</v>
      </c>
    </row>
    <row r="2309" spans="1:13">
      <c r="A2309" s="335" t="s">
        <v>318</v>
      </c>
      <c r="B2309" s="331"/>
      <c r="C2309" s="331"/>
      <c r="D2309" s="331"/>
      <c r="E2309" s="322"/>
      <c r="F2309" s="322"/>
      <c r="G2309" s="322"/>
      <c r="H2309" s="321"/>
      <c r="I2309" s="334"/>
      <c r="J2309" s="333"/>
      <c r="K2309" s="293"/>
      <c r="L2309" s="292"/>
      <c r="M2309" s="291"/>
    </row>
    <row r="2310" spans="1:13">
      <c r="A2310" s="320" t="s">
        <v>317</v>
      </c>
      <c r="B2310" s="319"/>
      <c r="C2310" s="319"/>
      <c r="D2310" s="319"/>
      <c r="E2310" s="319"/>
      <c r="F2310" s="319"/>
      <c r="G2310" s="319"/>
      <c r="H2310" s="318"/>
      <c r="I2310" s="608" t="s">
        <v>19</v>
      </c>
      <c r="J2310" s="609"/>
      <c r="K2310" s="625">
        <v>0.1</v>
      </c>
      <c r="L2310" s="626"/>
      <c r="M2310" s="291">
        <f>K2310*12*I2277</f>
        <v>315.48</v>
      </c>
    </row>
    <row r="2311" spans="1:13" ht="15.75" thickBot="1">
      <c r="A2311" s="313" t="s">
        <v>316</v>
      </c>
      <c r="B2311" s="312"/>
      <c r="C2311" s="312"/>
      <c r="D2311" s="312"/>
      <c r="E2311" s="312"/>
      <c r="F2311" s="312"/>
      <c r="G2311" s="312"/>
      <c r="H2311" s="311"/>
      <c r="I2311" s="614" t="s">
        <v>19</v>
      </c>
      <c r="J2311" s="615"/>
      <c r="K2311" s="650">
        <v>3.94</v>
      </c>
      <c r="L2311" s="651"/>
      <c r="M2311" s="291">
        <f>K2311*12*I2277</f>
        <v>12429.911999999998</v>
      </c>
    </row>
    <row r="2312" spans="1:13" ht="15.75" thickBot="1">
      <c r="A2312" s="654" t="s">
        <v>315</v>
      </c>
      <c r="B2312" s="655"/>
      <c r="C2312" s="655"/>
      <c r="D2312" s="655"/>
      <c r="E2312" s="655"/>
      <c r="F2312" s="655"/>
      <c r="G2312" s="655"/>
      <c r="H2312" s="656"/>
      <c r="I2312" s="305"/>
      <c r="J2312" s="304"/>
      <c r="K2312" s="642">
        <f>K2313+K2314+K2316+K2317+K2318+K2319</f>
        <v>1.94</v>
      </c>
      <c r="L2312" s="647"/>
      <c r="M2312" s="303">
        <f>K2312*12*I2277</f>
        <v>6120.3119999999999</v>
      </c>
    </row>
    <row r="2313" spans="1:13">
      <c r="A2313" s="332" t="s">
        <v>314</v>
      </c>
      <c r="B2313" s="331"/>
      <c r="C2313" s="331"/>
      <c r="D2313" s="331"/>
      <c r="E2313" s="331"/>
      <c r="F2313" s="322"/>
      <c r="G2313" s="322"/>
      <c r="H2313" s="321"/>
      <c r="I2313" s="330"/>
      <c r="J2313" s="294"/>
      <c r="K2313" s="629">
        <v>0.11</v>
      </c>
      <c r="L2313" s="630"/>
      <c r="M2313" s="291">
        <f>K2313*12*I2277</f>
        <v>347.02799999999996</v>
      </c>
    </row>
    <row r="2314" spans="1:13">
      <c r="A2314" s="329" t="s">
        <v>313</v>
      </c>
      <c r="B2314" s="328"/>
      <c r="C2314" s="328"/>
      <c r="D2314" s="328"/>
      <c r="E2314" s="328"/>
      <c r="F2314" s="312"/>
      <c r="G2314" s="312"/>
      <c r="H2314" s="311"/>
      <c r="I2314" s="598" t="s">
        <v>312</v>
      </c>
      <c r="J2314" s="599"/>
      <c r="K2314" s="625">
        <v>0.93</v>
      </c>
      <c r="L2314" s="626"/>
      <c r="M2314" s="291">
        <f>K2314*12*I2277</f>
        <v>2933.9639999999999</v>
      </c>
    </row>
    <row r="2315" spans="1:13">
      <c r="A2315" s="323" t="s">
        <v>311</v>
      </c>
      <c r="B2315" s="322"/>
      <c r="C2315" s="322"/>
      <c r="D2315" s="322"/>
      <c r="E2315" s="322"/>
      <c r="F2315" s="322"/>
      <c r="G2315" s="322"/>
      <c r="H2315" s="321"/>
      <c r="I2315" s="596" t="s">
        <v>310</v>
      </c>
      <c r="J2315" s="597"/>
      <c r="K2315" s="327"/>
      <c r="L2315" s="292"/>
      <c r="M2315" s="291"/>
    </row>
    <row r="2316" spans="1:13">
      <c r="A2316" s="320" t="s">
        <v>309</v>
      </c>
      <c r="B2316" s="319"/>
      <c r="C2316" s="319"/>
      <c r="D2316" s="319"/>
      <c r="E2316" s="319"/>
      <c r="F2316" s="319"/>
      <c r="G2316" s="319"/>
      <c r="H2316" s="318"/>
      <c r="I2316" s="608" t="s">
        <v>308</v>
      </c>
      <c r="J2316" s="609"/>
      <c r="K2316" s="625">
        <v>0.56999999999999995</v>
      </c>
      <c r="L2316" s="626"/>
      <c r="M2316" s="291">
        <f>K2316*12*I2277</f>
        <v>1798.2359999999999</v>
      </c>
    </row>
    <row r="2317" spans="1:13">
      <c r="A2317" s="320" t="s">
        <v>307</v>
      </c>
      <c r="B2317" s="319"/>
      <c r="C2317" s="319"/>
      <c r="D2317" s="319"/>
      <c r="E2317" s="319"/>
      <c r="F2317" s="319"/>
      <c r="G2317" s="319"/>
      <c r="H2317" s="318"/>
      <c r="I2317" s="608" t="s">
        <v>306</v>
      </c>
      <c r="J2317" s="609"/>
      <c r="K2317" s="625">
        <v>0.14000000000000001</v>
      </c>
      <c r="L2317" s="626"/>
      <c r="M2317" s="291">
        <f>K2317*12*I2277</f>
        <v>441.67200000000003</v>
      </c>
    </row>
    <row r="2318" spans="1:13">
      <c r="A2318" s="313" t="s">
        <v>299</v>
      </c>
      <c r="B2318" s="312"/>
      <c r="C2318" s="312"/>
      <c r="D2318" s="312"/>
      <c r="E2318" s="312"/>
      <c r="F2318" s="312"/>
      <c r="G2318" s="312"/>
      <c r="H2318" s="311"/>
      <c r="I2318" s="608" t="s">
        <v>298</v>
      </c>
      <c r="J2318" s="609"/>
      <c r="K2318" s="636">
        <v>7.0000000000000007E-2</v>
      </c>
      <c r="L2318" s="637"/>
      <c r="M2318" s="291">
        <f>K2318*12*I2277</f>
        <v>220.83600000000001</v>
      </c>
    </row>
    <row r="2319" spans="1:13" ht="15.75" thickBot="1">
      <c r="A2319" s="313" t="s">
        <v>305</v>
      </c>
      <c r="B2319" s="312"/>
      <c r="C2319" s="312"/>
      <c r="D2319" s="312"/>
      <c r="E2319" s="312"/>
      <c r="F2319" s="312"/>
      <c r="G2319" s="312"/>
      <c r="H2319" s="311"/>
      <c r="I2319" s="614" t="s">
        <v>88</v>
      </c>
      <c r="J2319" s="615"/>
      <c r="K2319" s="638">
        <v>0.12</v>
      </c>
      <c r="L2319" s="639"/>
      <c r="M2319" s="326">
        <f>K2319*12*I2277</f>
        <v>378.57599999999996</v>
      </c>
    </row>
    <row r="2320" spans="1:13" ht="15.75" thickBot="1">
      <c r="A2320" s="654" t="s">
        <v>304</v>
      </c>
      <c r="B2320" s="655"/>
      <c r="C2320" s="655"/>
      <c r="D2320" s="655"/>
      <c r="E2320" s="655"/>
      <c r="F2320" s="655"/>
      <c r="G2320" s="655"/>
      <c r="H2320" s="656"/>
      <c r="I2320" s="325"/>
      <c r="J2320" s="324"/>
      <c r="K2320" s="649">
        <f>K2321+K2322+K2323</f>
        <v>1.27</v>
      </c>
      <c r="L2320" s="643"/>
      <c r="M2320" s="303">
        <f>K2320*12*I2277</f>
        <v>4006.5959999999995</v>
      </c>
    </row>
    <row r="2321" spans="1:13">
      <c r="A2321" s="323" t="s">
        <v>303</v>
      </c>
      <c r="B2321" s="322"/>
      <c r="C2321" s="322"/>
      <c r="D2321" s="322"/>
      <c r="E2321" s="322"/>
      <c r="F2321" s="322"/>
      <c r="G2321" s="322"/>
      <c r="H2321" s="321"/>
      <c r="I2321" s="612" t="s">
        <v>302</v>
      </c>
      <c r="J2321" s="613"/>
      <c r="K2321" s="644">
        <v>0.61</v>
      </c>
      <c r="L2321" s="645"/>
      <c r="M2321" s="291">
        <f>K2321*12*I2277</f>
        <v>1924.4279999999999</v>
      </c>
    </row>
    <row r="2322" spans="1:13">
      <c r="A2322" s="320" t="s">
        <v>301</v>
      </c>
      <c r="B2322" s="319"/>
      <c r="C2322" s="319"/>
      <c r="D2322" s="319"/>
      <c r="E2322" s="319"/>
      <c r="F2322" s="319"/>
      <c r="G2322" s="319"/>
      <c r="H2322" s="318"/>
      <c r="I2322" s="317" t="s">
        <v>300</v>
      </c>
      <c r="J2322" s="316"/>
      <c r="K2322" s="636">
        <v>0.53</v>
      </c>
      <c r="L2322" s="637"/>
      <c r="M2322" s="291">
        <f>K2322*12*I2277</f>
        <v>1672.0439999999999</v>
      </c>
    </row>
    <row r="2323" spans="1:13" ht="15.75" thickBot="1">
      <c r="A2323" s="313" t="s">
        <v>299</v>
      </c>
      <c r="B2323" s="312"/>
      <c r="C2323" s="312"/>
      <c r="D2323" s="312"/>
      <c r="E2323" s="312"/>
      <c r="F2323" s="312"/>
      <c r="G2323" s="312"/>
      <c r="H2323" s="311"/>
      <c r="I2323" s="614" t="s">
        <v>298</v>
      </c>
      <c r="J2323" s="615"/>
      <c r="K2323" s="638">
        <v>0.13</v>
      </c>
      <c r="L2323" s="639"/>
      <c r="M2323" s="291">
        <f>K2323*12*I2277</f>
        <v>410.12399999999997</v>
      </c>
    </row>
    <row r="2324" spans="1:13" ht="15.75" thickBot="1">
      <c r="A2324" s="309" t="s">
        <v>297</v>
      </c>
      <c r="B2324" s="308"/>
      <c r="C2324" s="308"/>
      <c r="D2324" s="308"/>
      <c r="E2324" s="308"/>
      <c r="F2324" s="308"/>
      <c r="G2324" s="308"/>
      <c r="H2324" s="307"/>
      <c r="I2324" s="619" t="s">
        <v>296</v>
      </c>
      <c r="J2324" s="620"/>
      <c r="K2324" s="640">
        <v>15.05</v>
      </c>
      <c r="L2324" s="641"/>
      <c r="M2324" s="303">
        <f>K2324*12*I2277</f>
        <v>47479.740000000005</v>
      </c>
    </row>
    <row r="2325" spans="1:13" ht="15.75" thickBot="1">
      <c r="A2325" s="603" t="s">
        <v>295</v>
      </c>
      <c r="B2325" s="604"/>
      <c r="C2325" s="604"/>
      <c r="D2325" s="604"/>
      <c r="E2325" s="604"/>
      <c r="F2325" s="604"/>
      <c r="G2325" s="604"/>
      <c r="H2325" s="605"/>
      <c r="I2325" s="305"/>
      <c r="J2325" s="304"/>
      <c r="K2325" s="642">
        <v>1.65</v>
      </c>
      <c r="L2325" s="643"/>
      <c r="M2325" s="303">
        <f>K2325*12*I2277</f>
        <v>5205.4199999999992</v>
      </c>
    </row>
    <row r="2326" spans="1:13">
      <c r="A2326" s="301" t="s">
        <v>294</v>
      </c>
      <c r="B2326" s="300"/>
      <c r="C2326" s="300"/>
      <c r="D2326" s="300"/>
      <c r="E2326" s="300"/>
      <c r="F2326" s="300"/>
      <c r="G2326" s="300"/>
      <c r="H2326" s="298"/>
      <c r="I2326" s="621" t="s">
        <v>293</v>
      </c>
      <c r="J2326" s="622"/>
      <c r="K2326" s="297"/>
      <c r="L2326" s="412"/>
      <c r="M2326" s="291"/>
    </row>
    <row r="2327" spans="1:13">
      <c r="A2327" s="301" t="s">
        <v>292</v>
      </c>
      <c r="B2327" s="300"/>
      <c r="C2327" s="300"/>
      <c r="D2327" s="300"/>
      <c r="E2327" s="300"/>
      <c r="F2327" s="300"/>
      <c r="G2327" s="300"/>
      <c r="H2327" s="298"/>
      <c r="I2327" s="295"/>
      <c r="J2327" s="294"/>
      <c r="K2327" s="297"/>
      <c r="L2327" s="412"/>
      <c r="M2327" s="291"/>
    </row>
    <row r="2328" spans="1:13" ht="15.75" thickBot="1">
      <c r="A2328" s="301" t="s">
        <v>291</v>
      </c>
      <c r="B2328" s="300"/>
      <c r="C2328" s="300"/>
      <c r="D2328" s="300"/>
      <c r="E2328" s="300"/>
      <c r="F2328" s="300"/>
      <c r="G2328" s="300"/>
      <c r="H2328" s="298"/>
      <c r="I2328" s="310"/>
      <c r="J2328" s="294"/>
      <c r="K2328" s="297"/>
      <c r="L2328" s="412"/>
      <c r="M2328" s="291"/>
    </row>
    <row r="2329" spans="1:13" ht="15.75" thickBot="1">
      <c r="A2329" s="309" t="s">
        <v>290</v>
      </c>
      <c r="B2329" s="308"/>
      <c r="C2329" s="308"/>
      <c r="D2329" s="308"/>
      <c r="E2329" s="308"/>
      <c r="F2329" s="308"/>
      <c r="G2329" s="308"/>
      <c r="H2329" s="307"/>
      <c r="I2329" s="305"/>
      <c r="J2329" s="304"/>
      <c r="K2329" s="642">
        <v>7.0000000000000007E-2</v>
      </c>
      <c r="L2329" s="643"/>
      <c r="M2329" s="303">
        <f>K2329*12*I2277</f>
        <v>220.83600000000001</v>
      </c>
    </row>
    <row r="2330" spans="1:13">
      <c r="A2330" s="301" t="s">
        <v>289</v>
      </c>
      <c r="B2330" s="300"/>
      <c r="C2330" s="300"/>
      <c r="D2330" s="300"/>
      <c r="E2330" s="300"/>
      <c r="F2330" s="300"/>
      <c r="G2330" s="300"/>
      <c r="H2330" s="298"/>
      <c r="I2330" s="621" t="s">
        <v>19</v>
      </c>
      <c r="J2330" s="622"/>
      <c r="K2330" s="411"/>
      <c r="L2330" s="412"/>
      <c r="M2330" s="291"/>
    </row>
    <row r="2331" spans="1:13" ht="15.75" thickBot="1">
      <c r="A2331" s="301" t="s">
        <v>288</v>
      </c>
      <c r="B2331" s="300"/>
      <c r="C2331" s="300"/>
      <c r="D2331" s="300"/>
      <c r="E2331" s="300"/>
      <c r="F2331" s="300"/>
      <c r="G2331" s="300"/>
      <c r="H2331" s="298"/>
      <c r="I2331" s="295"/>
      <c r="J2331" s="294"/>
      <c r="K2331" s="411"/>
      <c r="L2331" s="412"/>
      <c r="M2331" s="291"/>
    </row>
    <row r="2332" spans="1:13" ht="15.75" thickBot="1">
      <c r="A2332" s="603" t="s">
        <v>287</v>
      </c>
      <c r="B2332" s="604"/>
      <c r="C2332" s="604"/>
      <c r="D2332" s="604"/>
      <c r="E2332" s="604"/>
      <c r="F2332" s="604"/>
      <c r="G2332" s="604"/>
      <c r="H2332" s="605"/>
      <c r="I2332" s="305"/>
      <c r="J2332" s="304"/>
      <c r="K2332" s="642">
        <v>6.19</v>
      </c>
      <c r="L2332" s="643"/>
      <c r="M2332" s="303">
        <f>K2332*12*I2277</f>
        <v>19528.212</v>
      </c>
    </row>
    <row r="2333" spans="1:13">
      <c r="A2333" s="301" t="s">
        <v>286</v>
      </c>
      <c r="B2333" s="299"/>
      <c r="C2333" s="299"/>
      <c r="D2333" s="299"/>
      <c r="E2333" s="299"/>
      <c r="F2333" s="300"/>
      <c r="G2333" s="299"/>
      <c r="H2333" s="298"/>
      <c r="I2333" s="598" t="s">
        <v>285</v>
      </c>
      <c r="J2333" s="599"/>
      <c r="K2333" s="297"/>
      <c r="L2333" s="412"/>
      <c r="M2333" s="291"/>
    </row>
    <row r="2334" spans="1:13">
      <c r="A2334" s="301" t="s">
        <v>284</v>
      </c>
      <c r="B2334" s="299"/>
      <c r="C2334" s="299"/>
      <c r="D2334" s="299"/>
      <c r="E2334" s="299"/>
      <c r="F2334" s="300"/>
      <c r="G2334" s="299"/>
      <c r="H2334" s="298"/>
      <c r="I2334" s="598" t="s">
        <v>283</v>
      </c>
      <c r="J2334" s="599"/>
      <c r="K2334" s="297"/>
      <c r="L2334" s="412"/>
      <c r="M2334" s="291"/>
    </row>
    <row r="2335" spans="1:13">
      <c r="A2335" s="301" t="s">
        <v>282</v>
      </c>
      <c r="B2335" s="299"/>
      <c r="C2335" s="299"/>
      <c r="D2335" s="299"/>
      <c r="E2335" s="299"/>
      <c r="F2335" s="300"/>
      <c r="G2335" s="299"/>
      <c r="H2335" s="298"/>
      <c r="I2335" s="598" t="s">
        <v>281</v>
      </c>
      <c r="J2335" s="599"/>
      <c r="K2335" s="297"/>
      <c r="L2335" s="412"/>
      <c r="M2335" s="291"/>
    </row>
    <row r="2336" spans="1:13">
      <c r="A2336" s="301" t="s">
        <v>280</v>
      </c>
      <c r="B2336" s="299"/>
      <c r="C2336" s="299"/>
      <c r="D2336" s="299"/>
      <c r="E2336" s="299"/>
      <c r="F2336" s="300"/>
      <c r="G2336" s="299"/>
      <c r="H2336" s="298"/>
      <c r="I2336" s="598" t="s">
        <v>279</v>
      </c>
      <c r="J2336" s="599"/>
      <c r="K2336" s="297"/>
      <c r="L2336" s="412"/>
      <c r="M2336" s="291"/>
    </row>
    <row r="2337" spans="1:13">
      <c r="A2337" s="301" t="s">
        <v>278</v>
      </c>
      <c r="B2337" s="299"/>
      <c r="C2337" s="299"/>
      <c r="D2337" s="299"/>
      <c r="E2337" s="299"/>
      <c r="F2337" s="300"/>
      <c r="G2337" s="299"/>
      <c r="H2337" s="298"/>
      <c r="I2337" s="598" t="s">
        <v>277</v>
      </c>
      <c r="J2337" s="599"/>
      <c r="K2337" s="297"/>
      <c r="L2337" s="412"/>
      <c r="M2337" s="291"/>
    </row>
    <row r="2338" spans="1:13">
      <c r="A2338" s="301" t="s">
        <v>276</v>
      </c>
      <c r="B2338" s="299"/>
      <c r="C2338" s="299"/>
      <c r="D2338" s="299"/>
      <c r="E2338" s="299"/>
      <c r="F2338" s="300"/>
      <c r="G2338" s="299"/>
      <c r="H2338" s="298"/>
      <c r="I2338" s="295"/>
      <c r="J2338" s="294"/>
      <c r="K2338" s="297"/>
      <c r="L2338" s="302"/>
      <c r="M2338" s="291"/>
    </row>
    <row r="2339" spans="1:13">
      <c r="A2339" s="301" t="s">
        <v>275</v>
      </c>
      <c r="B2339" s="299"/>
      <c r="C2339" s="299"/>
      <c r="D2339" s="299"/>
      <c r="E2339" s="299"/>
      <c r="F2339" s="300"/>
      <c r="G2339" s="299"/>
      <c r="H2339" s="298"/>
      <c r="I2339" s="295"/>
      <c r="J2339" s="294"/>
      <c r="K2339" s="297"/>
      <c r="L2339" s="412"/>
      <c r="M2339" s="291"/>
    </row>
    <row r="2340" spans="1:13">
      <c r="A2340" s="301" t="s">
        <v>274</v>
      </c>
      <c r="B2340" s="299"/>
      <c r="C2340" s="299"/>
      <c r="D2340" s="299"/>
      <c r="E2340" s="299"/>
      <c r="F2340" s="300"/>
      <c r="G2340" s="299"/>
      <c r="H2340" s="298"/>
      <c r="I2340" s="295"/>
      <c r="J2340" s="294"/>
      <c r="K2340" s="297"/>
      <c r="L2340" s="412"/>
      <c r="M2340" s="291"/>
    </row>
    <row r="2341" spans="1:13">
      <c r="A2341" s="301" t="s">
        <v>273</v>
      </c>
      <c r="B2341" s="299"/>
      <c r="C2341" s="299"/>
      <c r="D2341" s="299"/>
      <c r="E2341" s="299"/>
      <c r="F2341" s="300"/>
      <c r="G2341" s="299"/>
      <c r="H2341" s="298"/>
      <c r="I2341" s="295"/>
      <c r="J2341" s="294"/>
      <c r="K2341" s="297"/>
      <c r="L2341" s="412"/>
      <c r="M2341" s="291"/>
    </row>
    <row r="2342" spans="1:13">
      <c r="A2342" s="301" t="s">
        <v>272</v>
      </c>
      <c r="B2342" s="299"/>
      <c r="C2342" s="299"/>
      <c r="D2342" s="299"/>
      <c r="E2342" s="299"/>
      <c r="F2342" s="300"/>
      <c r="G2342" s="299"/>
      <c r="H2342" s="298"/>
      <c r="I2342" s="295"/>
      <c r="J2342" s="294"/>
      <c r="K2342" s="297"/>
      <c r="L2342" s="412"/>
      <c r="M2342" s="291"/>
    </row>
    <row r="2343" spans="1:13" ht="15.75" thickBot="1">
      <c r="A2343" s="616" t="s">
        <v>271</v>
      </c>
      <c r="B2343" s="617"/>
      <c r="C2343" s="617"/>
      <c r="D2343" s="617"/>
      <c r="E2343" s="617"/>
      <c r="F2343" s="617"/>
      <c r="G2343" s="617"/>
      <c r="H2343" s="618"/>
      <c r="I2343" s="295"/>
      <c r="J2343" s="294"/>
      <c r="K2343" s="293"/>
      <c r="L2343" s="292"/>
      <c r="M2343" s="291"/>
    </row>
    <row r="2344" spans="1:13">
      <c r="A2344" s="290" t="s">
        <v>270</v>
      </c>
      <c r="B2344" s="289"/>
      <c r="C2344" s="289"/>
      <c r="D2344" s="289"/>
      <c r="E2344" s="289"/>
      <c r="F2344" s="289"/>
      <c r="G2344" s="289"/>
      <c r="H2344" s="289"/>
      <c r="I2344" s="621" t="s">
        <v>55</v>
      </c>
      <c r="J2344" s="622"/>
      <c r="K2344" s="288"/>
      <c r="L2344" s="287"/>
      <c r="M2344" s="286"/>
    </row>
    <row r="2345" spans="1:13" ht="15.75" thickBot="1">
      <c r="A2345" s="285" t="s">
        <v>269</v>
      </c>
      <c r="B2345" s="284"/>
      <c r="C2345" s="284"/>
      <c r="D2345" s="284"/>
      <c r="E2345" s="284"/>
      <c r="F2345" s="284"/>
      <c r="G2345" s="284"/>
      <c r="H2345" s="284"/>
      <c r="I2345" s="283"/>
      <c r="J2345" s="282"/>
      <c r="K2345" s="281"/>
      <c r="L2345" s="280"/>
      <c r="M2345" s="279"/>
    </row>
    <row r="2346" spans="1:13" ht="15.75" thickBot="1">
      <c r="A2346" s="603" t="s">
        <v>355</v>
      </c>
      <c r="B2346" s="604"/>
      <c r="C2346" s="604"/>
      <c r="D2346" s="604"/>
      <c r="E2346" s="604"/>
      <c r="F2346" s="604"/>
      <c r="G2346" s="604"/>
      <c r="H2346" s="657"/>
      <c r="I2346" s="658" t="s">
        <v>32</v>
      </c>
      <c r="J2346" s="659"/>
      <c r="K2346" s="660">
        <v>1.52</v>
      </c>
      <c r="L2346" s="661"/>
      <c r="M2346" s="276">
        <f>K2346*12*I2277</f>
        <v>4795.2960000000003</v>
      </c>
    </row>
    <row r="2347" spans="1:13" ht="15.75" thickBot="1">
      <c r="A2347" s="409" t="s">
        <v>354</v>
      </c>
      <c r="B2347" s="410"/>
      <c r="C2347" s="410"/>
      <c r="D2347" s="410"/>
      <c r="E2347" s="410"/>
      <c r="F2347" s="410"/>
      <c r="G2347" s="410"/>
      <c r="H2347" s="410"/>
      <c r="I2347" s="413"/>
      <c r="J2347" s="383"/>
      <c r="K2347" s="662"/>
      <c r="L2347" s="663"/>
      <c r="M2347" s="276"/>
    </row>
    <row r="2348" spans="1:13" ht="15.75" thickBot="1">
      <c r="A2348" s="652" t="s">
        <v>268</v>
      </c>
      <c r="B2348" s="653"/>
      <c r="C2348" s="653"/>
      <c r="D2348" s="653"/>
      <c r="E2348" s="653"/>
      <c r="F2348" s="653"/>
      <c r="G2348" s="653"/>
      <c r="H2348" s="653"/>
      <c r="I2348" s="278"/>
      <c r="J2348" s="277"/>
      <c r="K2348" s="610">
        <f>K2278+K2288+K2303+K2332+K2346+K2347</f>
        <v>47.919999999999995</v>
      </c>
      <c r="L2348" s="611"/>
      <c r="M2348" s="276">
        <f>M2278+M2288+M2303+M2332+M2346+M2347</f>
        <v>151178.01599999997</v>
      </c>
    </row>
    <row r="2350" spans="1:13" ht="15.75">
      <c r="A2350" s="601" t="s">
        <v>0</v>
      </c>
      <c r="B2350" s="601"/>
      <c r="C2350" s="601"/>
      <c r="D2350" s="601"/>
      <c r="E2350" s="601"/>
      <c r="F2350" s="601"/>
      <c r="G2350" s="601"/>
      <c r="H2350" s="601"/>
      <c r="I2350" s="601"/>
      <c r="J2350" s="601"/>
      <c r="K2350" s="601"/>
      <c r="L2350" s="601"/>
      <c r="M2350" s="327"/>
    </row>
    <row r="2351" spans="1:13" ht="15.75">
      <c r="A2351" s="600" t="s">
        <v>353</v>
      </c>
      <c r="B2351" s="600"/>
      <c r="C2351" s="600"/>
      <c r="D2351" s="600"/>
      <c r="E2351" s="600"/>
      <c r="F2351" s="600"/>
      <c r="G2351" s="600"/>
      <c r="H2351" s="600"/>
      <c r="I2351" s="600"/>
      <c r="J2351" s="600"/>
      <c r="K2351" s="600"/>
      <c r="L2351" s="600"/>
      <c r="M2351" s="327"/>
    </row>
    <row r="2352" spans="1:13" ht="15.75">
      <c r="A2352" s="370"/>
      <c r="B2352" s="370"/>
      <c r="C2352" s="370"/>
      <c r="D2352" s="370"/>
      <c r="E2352" s="370"/>
      <c r="F2352" s="370" t="s">
        <v>386</v>
      </c>
      <c r="G2352" s="370"/>
      <c r="H2352" s="370"/>
      <c r="I2352" s="370"/>
      <c r="J2352" s="370"/>
      <c r="K2352" s="370"/>
      <c r="L2352" s="370"/>
      <c r="M2352" s="327"/>
    </row>
    <row r="2353" spans="1:13">
      <c r="A2353" s="329"/>
      <c r="B2353" s="328"/>
      <c r="C2353" s="602" t="s">
        <v>351</v>
      </c>
      <c r="D2353" s="602"/>
      <c r="E2353" s="602"/>
      <c r="F2353" s="328"/>
      <c r="G2353" s="328"/>
      <c r="H2353" s="368"/>
      <c r="I2353" s="590" t="s">
        <v>3</v>
      </c>
      <c r="J2353" s="591"/>
      <c r="K2353" s="592" t="s">
        <v>4</v>
      </c>
      <c r="L2353" s="593"/>
      <c r="M2353" s="382"/>
    </row>
    <row r="2354" spans="1:13">
      <c r="A2354" s="381"/>
      <c r="B2354" s="355"/>
      <c r="C2354" s="355"/>
      <c r="D2354" s="355"/>
      <c r="E2354" s="355"/>
      <c r="F2354" s="355"/>
      <c r="G2354" s="355"/>
      <c r="H2354" s="356"/>
      <c r="I2354" s="295"/>
      <c r="J2354" s="294"/>
      <c r="K2354" s="594" t="s">
        <v>5</v>
      </c>
      <c r="L2354" s="595"/>
      <c r="M2354" s="380" t="s">
        <v>6</v>
      </c>
    </row>
    <row r="2355" spans="1:13">
      <c r="A2355" s="381"/>
      <c r="B2355" s="355"/>
      <c r="C2355" s="355"/>
      <c r="D2355" s="355"/>
      <c r="E2355" s="355"/>
      <c r="F2355" s="355"/>
      <c r="G2355" s="355"/>
      <c r="H2355" s="356"/>
      <c r="I2355" s="598" t="s">
        <v>7</v>
      </c>
      <c r="J2355" s="599"/>
      <c r="K2355" s="623" t="s">
        <v>8</v>
      </c>
      <c r="L2355" s="624"/>
      <c r="M2355" s="380" t="s">
        <v>9</v>
      </c>
    </row>
    <row r="2356" spans="1:13" ht="16.5" thickBot="1">
      <c r="A2356" s="379"/>
      <c r="B2356" s="351"/>
      <c r="C2356" s="351"/>
      <c r="D2356" s="351"/>
      <c r="E2356" s="351"/>
      <c r="F2356" s="351"/>
      <c r="G2356" s="351"/>
      <c r="H2356" s="350"/>
      <c r="I2356" s="631">
        <v>270.3</v>
      </c>
      <c r="J2356" s="632"/>
      <c r="K2356" s="633"/>
      <c r="L2356" s="634"/>
      <c r="M2356" s="378"/>
    </row>
    <row r="2357" spans="1:13">
      <c r="A2357" s="367" t="s">
        <v>350</v>
      </c>
      <c r="B2357" s="344"/>
      <c r="C2357" s="344"/>
      <c r="D2357" s="344"/>
      <c r="E2357" s="344"/>
      <c r="F2357" s="344"/>
      <c r="G2357" s="344"/>
      <c r="H2357" s="377"/>
      <c r="I2357" s="341"/>
      <c r="J2357" s="340"/>
      <c r="K2357" s="635">
        <f>K2360+K2363</f>
        <v>6.4499999999999993</v>
      </c>
      <c r="L2357" s="628"/>
      <c r="M2357" s="286">
        <f>K2357*12*I2356</f>
        <v>20921.219999999998</v>
      </c>
    </row>
    <row r="2358" spans="1:13">
      <c r="A2358" s="376" t="s">
        <v>349</v>
      </c>
      <c r="B2358" s="375"/>
      <c r="C2358" s="375"/>
      <c r="D2358" s="375"/>
      <c r="E2358" s="375"/>
      <c r="F2358" s="375"/>
      <c r="G2358" s="375"/>
      <c r="H2358" s="374"/>
      <c r="I2358" s="295"/>
      <c r="J2358" s="294"/>
      <c r="K2358" s="293"/>
      <c r="L2358" s="292"/>
      <c r="M2358" s="373"/>
    </row>
    <row r="2359" spans="1:13" ht="15.75" thickBot="1">
      <c r="A2359" s="363" t="s">
        <v>348</v>
      </c>
      <c r="B2359" s="372"/>
      <c r="C2359" s="372"/>
      <c r="D2359" s="372"/>
      <c r="E2359" s="372"/>
      <c r="F2359" s="372"/>
      <c r="G2359" s="372"/>
      <c r="H2359" s="371"/>
      <c r="I2359" s="336"/>
      <c r="J2359" s="282"/>
      <c r="K2359" s="281"/>
      <c r="L2359" s="280"/>
      <c r="M2359" s="279"/>
    </row>
    <row r="2360" spans="1:13">
      <c r="A2360" s="323" t="s">
        <v>347</v>
      </c>
      <c r="B2360" s="331"/>
      <c r="C2360" s="331"/>
      <c r="D2360" s="331"/>
      <c r="E2360" s="331"/>
      <c r="F2360" s="331"/>
      <c r="G2360" s="331"/>
      <c r="H2360" s="357"/>
      <c r="I2360" s="596" t="s">
        <v>19</v>
      </c>
      <c r="J2360" s="597"/>
      <c r="K2360" s="629">
        <v>3.86</v>
      </c>
      <c r="L2360" s="630"/>
      <c r="M2360" s="291">
        <f>K2360*12*I2356</f>
        <v>12520.296</v>
      </c>
    </row>
    <row r="2361" spans="1:13">
      <c r="A2361" s="301" t="s">
        <v>338</v>
      </c>
      <c r="B2361" s="355"/>
      <c r="C2361" s="355"/>
      <c r="D2361" s="355"/>
      <c r="E2361" s="355"/>
      <c r="F2361" s="355"/>
      <c r="G2361" s="355"/>
      <c r="H2361" s="356"/>
      <c r="I2361" s="598" t="s">
        <v>328</v>
      </c>
      <c r="J2361" s="599"/>
      <c r="K2361" s="327"/>
      <c r="L2361" s="292"/>
      <c r="M2361" s="291"/>
    </row>
    <row r="2362" spans="1:13">
      <c r="A2362" s="323" t="s">
        <v>337</v>
      </c>
      <c r="B2362" s="331"/>
      <c r="C2362" s="331"/>
      <c r="D2362" s="331"/>
      <c r="E2362" s="331"/>
      <c r="F2362" s="331"/>
      <c r="G2362" s="331"/>
      <c r="H2362" s="357"/>
      <c r="I2362" s="596"/>
      <c r="J2362" s="597"/>
      <c r="K2362" s="327"/>
      <c r="L2362" s="292"/>
      <c r="M2362" s="291"/>
    </row>
    <row r="2363" spans="1:13">
      <c r="A2363" s="323" t="s">
        <v>346</v>
      </c>
      <c r="B2363" s="331"/>
      <c r="C2363" s="331"/>
      <c r="D2363" s="331"/>
      <c r="E2363" s="331"/>
      <c r="F2363" s="331"/>
      <c r="G2363" s="331"/>
      <c r="H2363" s="357"/>
      <c r="I2363" s="608" t="s">
        <v>35</v>
      </c>
      <c r="J2363" s="609"/>
      <c r="K2363" s="625">
        <v>2.59</v>
      </c>
      <c r="L2363" s="626"/>
      <c r="M2363" s="291">
        <f>K2363*12*I2356</f>
        <v>8400.9239999999991</v>
      </c>
    </row>
    <row r="2364" spans="1:13" ht="15.75">
      <c r="A2364" s="320" t="s">
        <v>345</v>
      </c>
      <c r="B2364" s="354"/>
      <c r="C2364" s="354"/>
      <c r="D2364" s="354"/>
      <c r="E2364" s="354"/>
      <c r="F2364" s="354"/>
      <c r="G2364" s="354"/>
      <c r="H2364" s="353"/>
      <c r="I2364" s="598" t="s">
        <v>328</v>
      </c>
      <c r="J2364" s="599"/>
      <c r="K2364" s="370"/>
      <c r="L2364" s="369"/>
      <c r="M2364" s="291"/>
    </row>
    <row r="2365" spans="1:13">
      <c r="A2365" s="313" t="s">
        <v>344</v>
      </c>
      <c r="B2365" s="328"/>
      <c r="C2365" s="328"/>
      <c r="D2365" s="328"/>
      <c r="E2365" s="328"/>
      <c r="F2365" s="328"/>
      <c r="G2365" s="328"/>
      <c r="H2365" s="368"/>
      <c r="I2365" s="598"/>
      <c r="J2365" s="599"/>
      <c r="K2365" s="352"/>
      <c r="L2365" s="292"/>
      <c r="M2365" s="291"/>
    </row>
    <row r="2366" spans="1:13" ht="15.75" thickBot="1">
      <c r="A2366" s="323" t="s">
        <v>343</v>
      </c>
      <c r="B2366" s="322"/>
      <c r="C2366" s="322"/>
      <c r="D2366" s="322"/>
      <c r="E2366" s="322"/>
      <c r="F2366" s="322"/>
      <c r="G2366" s="322"/>
      <c r="H2366" s="321"/>
      <c r="I2366" s="334"/>
      <c r="J2366" s="333"/>
      <c r="K2366" s="636"/>
      <c r="L2366" s="637"/>
      <c r="M2366" s="291"/>
    </row>
    <row r="2367" spans="1:13">
      <c r="A2367" s="367" t="s">
        <v>342</v>
      </c>
      <c r="B2367" s="366"/>
      <c r="C2367" s="366"/>
      <c r="D2367" s="366"/>
      <c r="E2367" s="366"/>
      <c r="F2367" s="366"/>
      <c r="G2367" s="366"/>
      <c r="H2367" s="365"/>
      <c r="I2367" s="341"/>
      <c r="J2367" s="364"/>
      <c r="K2367" s="627">
        <f>K2369+K2374+K2377</f>
        <v>5.28</v>
      </c>
      <c r="L2367" s="628"/>
      <c r="M2367" s="286">
        <f>K2367*12*I2356</f>
        <v>17126.208000000002</v>
      </c>
    </row>
    <row r="2368" spans="1:13" ht="15.75" thickBot="1">
      <c r="A2368" s="363" t="s">
        <v>341</v>
      </c>
      <c r="B2368" s="362"/>
      <c r="C2368" s="362"/>
      <c r="D2368" s="362"/>
      <c r="E2368" s="362"/>
      <c r="F2368" s="362"/>
      <c r="G2368" s="362"/>
      <c r="H2368" s="361"/>
      <c r="I2368" s="336"/>
      <c r="J2368" s="360"/>
      <c r="K2368" s="281"/>
      <c r="L2368" s="280"/>
      <c r="M2368" s="279"/>
    </row>
    <row r="2369" spans="1:13">
      <c r="A2369" s="301" t="s">
        <v>340</v>
      </c>
      <c r="B2369" s="300"/>
      <c r="C2369" s="300"/>
      <c r="D2369" s="300"/>
      <c r="E2369" s="300"/>
      <c r="F2369" s="300"/>
      <c r="G2369" s="300"/>
      <c r="H2369" s="298"/>
      <c r="I2369" s="598" t="s">
        <v>19</v>
      </c>
      <c r="J2369" s="599"/>
      <c r="K2369" s="629">
        <v>2.64</v>
      </c>
      <c r="L2369" s="630"/>
      <c r="M2369" s="291">
        <f>K2369*12*I2356</f>
        <v>8563.1040000000012</v>
      </c>
    </row>
    <row r="2370" spans="1:13">
      <c r="A2370" s="323" t="s">
        <v>339</v>
      </c>
      <c r="B2370" s="322"/>
      <c r="C2370" s="322"/>
      <c r="D2370" s="322"/>
      <c r="E2370" s="322"/>
      <c r="F2370" s="322"/>
      <c r="G2370" s="322"/>
      <c r="H2370" s="321"/>
      <c r="I2370" s="407"/>
      <c r="J2370" s="408"/>
      <c r="K2370" s="327"/>
      <c r="L2370" s="292"/>
      <c r="M2370" s="291"/>
    </row>
    <row r="2371" spans="1:13">
      <c r="A2371" s="301" t="s">
        <v>338</v>
      </c>
      <c r="B2371" s="355"/>
      <c r="C2371" s="355"/>
      <c r="D2371" s="355"/>
      <c r="E2371" s="355"/>
      <c r="F2371" s="355"/>
      <c r="G2371" s="355"/>
      <c r="H2371" s="356"/>
      <c r="I2371" s="598" t="s">
        <v>328</v>
      </c>
      <c r="J2371" s="599"/>
      <c r="K2371" s="327"/>
      <c r="L2371" s="292"/>
      <c r="M2371" s="291"/>
    </row>
    <row r="2372" spans="1:13">
      <c r="A2372" s="323" t="s">
        <v>337</v>
      </c>
      <c r="B2372" s="331"/>
      <c r="C2372" s="331"/>
      <c r="D2372" s="331"/>
      <c r="E2372" s="331"/>
      <c r="F2372" s="331"/>
      <c r="G2372" s="331"/>
      <c r="H2372" s="357"/>
      <c r="I2372" s="596"/>
      <c r="J2372" s="597"/>
      <c r="K2372" s="327"/>
      <c r="L2372" s="292"/>
      <c r="M2372" s="291"/>
    </row>
    <row r="2373" spans="1:13">
      <c r="A2373" s="320" t="s">
        <v>336</v>
      </c>
      <c r="B2373" s="354"/>
      <c r="C2373" s="353"/>
      <c r="D2373" s="355"/>
      <c r="E2373" s="355"/>
      <c r="F2373" s="355"/>
      <c r="G2373" s="355"/>
      <c r="H2373" s="356"/>
      <c r="I2373" s="598" t="s">
        <v>328</v>
      </c>
      <c r="J2373" s="599"/>
      <c r="K2373" s="327"/>
      <c r="L2373" s="292"/>
      <c r="M2373" s="291"/>
    </row>
    <row r="2374" spans="1:13">
      <c r="A2374" s="301" t="s">
        <v>335</v>
      </c>
      <c r="B2374" s="355"/>
      <c r="C2374" s="355"/>
      <c r="D2374" s="354"/>
      <c r="E2374" s="354"/>
      <c r="F2374" s="354"/>
      <c r="G2374" s="354"/>
      <c r="H2374" s="353"/>
      <c r="I2374" s="608" t="s">
        <v>35</v>
      </c>
      <c r="J2374" s="609"/>
      <c r="K2374" s="625">
        <v>1.17</v>
      </c>
      <c r="L2374" s="626"/>
      <c r="M2374" s="291">
        <f>K2374*12*I2356</f>
        <v>3795.0119999999997</v>
      </c>
    </row>
    <row r="2375" spans="1:13">
      <c r="A2375" s="313" t="s">
        <v>334</v>
      </c>
      <c r="B2375" s="312"/>
      <c r="C2375" s="312"/>
      <c r="D2375" s="312"/>
      <c r="E2375" s="312"/>
      <c r="F2375" s="312"/>
      <c r="G2375" s="312"/>
      <c r="H2375" s="311"/>
      <c r="I2375" s="590" t="s">
        <v>333</v>
      </c>
      <c r="J2375" s="591"/>
      <c r="K2375" s="327"/>
      <c r="L2375" s="292"/>
      <c r="M2375" s="291"/>
    </row>
    <row r="2376" spans="1:13">
      <c r="A2376" s="323"/>
      <c r="B2376" s="322"/>
      <c r="C2376" s="322"/>
      <c r="D2376" s="322"/>
      <c r="E2376" s="322"/>
      <c r="F2376" s="322"/>
      <c r="G2376" s="322"/>
      <c r="H2376" s="321"/>
      <c r="I2376" s="334" t="s">
        <v>332</v>
      </c>
      <c r="J2376" s="333"/>
      <c r="K2376" s="352"/>
      <c r="L2376" s="292"/>
      <c r="M2376" s="291"/>
    </row>
    <row r="2377" spans="1:13">
      <c r="A2377" s="313" t="s">
        <v>331</v>
      </c>
      <c r="B2377" s="312"/>
      <c r="C2377" s="312"/>
      <c r="D2377" s="312"/>
      <c r="E2377" s="312"/>
      <c r="F2377" s="312"/>
      <c r="G2377" s="312"/>
      <c r="H2377" s="311"/>
      <c r="I2377" s="590" t="s">
        <v>35</v>
      </c>
      <c r="J2377" s="591"/>
      <c r="K2377" s="625">
        <v>1.47</v>
      </c>
      <c r="L2377" s="626"/>
      <c r="M2377" s="291">
        <f>K2377*12*I2356</f>
        <v>4768.0920000000006</v>
      </c>
    </row>
    <row r="2378" spans="1:13">
      <c r="A2378" s="323" t="s">
        <v>330</v>
      </c>
      <c r="B2378" s="322"/>
      <c r="C2378" s="322"/>
      <c r="D2378" s="322"/>
      <c r="E2378" s="322"/>
      <c r="F2378" s="322"/>
      <c r="G2378" s="322"/>
      <c r="H2378" s="321"/>
      <c r="I2378" s="334"/>
      <c r="J2378" s="333"/>
      <c r="K2378" s="327"/>
      <c r="L2378" s="292"/>
      <c r="M2378" s="291"/>
    </row>
    <row r="2379" spans="1:13">
      <c r="A2379" s="313" t="s">
        <v>329</v>
      </c>
      <c r="B2379" s="312"/>
      <c r="C2379" s="312"/>
      <c r="D2379" s="312"/>
      <c r="E2379" s="312"/>
      <c r="F2379" s="312"/>
      <c r="G2379" s="312"/>
      <c r="H2379" s="311"/>
      <c r="I2379" s="598" t="s">
        <v>328</v>
      </c>
      <c r="J2379" s="599"/>
      <c r="K2379" s="327"/>
      <c r="L2379" s="292"/>
      <c r="M2379" s="291"/>
    </row>
    <row r="2380" spans="1:13">
      <c r="A2380" s="313" t="s">
        <v>327</v>
      </c>
      <c r="B2380" s="312"/>
      <c r="C2380" s="312"/>
      <c r="D2380" s="312"/>
      <c r="E2380" s="312"/>
      <c r="F2380" s="312"/>
      <c r="G2380" s="312"/>
      <c r="H2380" s="311"/>
      <c r="I2380" s="590" t="s">
        <v>326</v>
      </c>
      <c r="J2380" s="591"/>
      <c r="K2380" s="351"/>
      <c r="L2380" s="350"/>
      <c r="M2380" s="349"/>
    </row>
    <row r="2381" spans="1:13" ht="15.75" thickBot="1">
      <c r="A2381" s="323"/>
      <c r="B2381" s="322"/>
      <c r="C2381" s="322"/>
      <c r="D2381" s="322"/>
      <c r="E2381" s="322"/>
      <c r="F2381" s="322"/>
      <c r="G2381" s="322"/>
      <c r="H2381" s="321"/>
      <c r="I2381" s="606" t="s">
        <v>325</v>
      </c>
      <c r="J2381" s="607"/>
      <c r="K2381" s="348"/>
      <c r="L2381" s="347"/>
      <c r="M2381" s="346"/>
    </row>
    <row r="2382" spans="1:13">
      <c r="A2382" s="345" t="s">
        <v>324</v>
      </c>
      <c r="B2382" s="344"/>
      <c r="C2382" s="344"/>
      <c r="D2382" s="344"/>
      <c r="E2382" s="344"/>
      <c r="F2382" s="344"/>
      <c r="G2382" s="343"/>
      <c r="H2382" s="342"/>
      <c r="I2382" s="341"/>
      <c r="J2382" s="340"/>
      <c r="K2382" s="648">
        <f>K2384+K2391+K2399+K2403+K2404+K2408</f>
        <v>27.45</v>
      </c>
      <c r="L2382" s="628"/>
      <c r="M2382" s="286">
        <f>M2384+M2391+M2399+M2403+M2404+M2408</f>
        <v>89036.82</v>
      </c>
    </row>
    <row r="2383" spans="1:13" ht="15.75" thickBot="1">
      <c r="A2383" s="339"/>
      <c r="B2383" s="338"/>
      <c r="C2383" s="338"/>
      <c r="D2383" s="338"/>
      <c r="E2383" s="338"/>
      <c r="F2383" s="338"/>
      <c r="G2383" s="338"/>
      <c r="H2383" s="337"/>
      <c r="I2383" s="336"/>
      <c r="J2383" s="282"/>
      <c r="K2383" s="281"/>
      <c r="L2383" s="280"/>
      <c r="M2383" s="279"/>
    </row>
    <row r="2384" spans="1:13" ht="15.75" thickBot="1">
      <c r="A2384" s="603" t="s">
        <v>323</v>
      </c>
      <c r="B2384" s="604"/>
      <c r="C2384" s="604"/>
      <c r="D2384" s="604"/>
      <c r="E2384" s="604"/>
      <c r="F2384" s="604"/>
      <c r="G2384" s="604"/>
      <c r="H2384" s="605"/>
      <c r="I2384" s="305"/>
      <c r="J2384" s="304"/>
      <c r="K2384" s="646">
        <f>K2385+K2386+K2387+K2389+K2390</f>
        <v>8.39</v>
      </c>
      <c r="L2384" s="647"/>
      <c r="M2384" s="303">
        <f>K2384*12*I2356</f>
        <v>27213.804000000004</v>
      </c>
    </row>
    <row r="2385" spans="1:13">
      <c r="A2385" s="323" t="s">
        <v>322</v>
      </c>
      <c r="B2385" s="322"/>
      <c r="C2385" s="322"/>
      <c r="D2385" s="322"/>
      <c r="E2385" s="322"/>
      <c r="F2385" s="322"/>
      <c r="G2385" s="322"/>
      <c r="H2385" s="321"/>
      <c r="I2385" s="596" t="s">
        <v>321</v>
      </c>
      <c r="J2385" s="597"/>
      <c r="K2385" s="629">
        <v>1.23</v>
      </c>
      <c r="L2385" s="630"/>
      <c r="M2385" s="291">
        <f>K2385*12*I2356</f>
        <v>3989.6280000000002</v>
      </c>
    </row>
    <row r="2386" spans="1:13">
      <c r="A2386" s="320" t="s">
        <v>320</v>
      </c>
      <c r="B2386" s="319"/>
      <c r="C2386" s="319"/>
      <c r="D2386" s="319"/>
      <c r="E2386" s="319"/>
      <c r="F2386" s="319"/>
      <c r="G2386" s="319"/>
      <c r="H2386" s="318"/>
      <c r="I2386" s="608" t="s">
        <v>57</v>
      </c>
      <c r="J2386" s="609"/>
      <c r="K2386" s="625">
        <v>2.9</v>
      </c>
      <c r="L2386" s="626"/>
      <c r="M2386" s="291">
        <f>K2386*12*I2356</f>
        <v>9406.44</v>
      </c>
    </row>
    <row r="2387" spans="1:13">
      <c r="A2387" s="313" t="s">
        <v>319</v>
      </c>
      <c r="B2387" s="312"/>
      <c r="C2387" s="312"/>
      <c r="D2387" s="312"/>
      <c r="E2387" s="312"/>
      <c r="F2387" s="312"/>
      <c r="G2387" s="312"/>
      <c r="H2387" s="311"/>
      <c r="I2387" s="590" t="s">
        <v>35</v>
      </c>
      <c r="J2387" s="591"/>
      <c r="K2387" s="625">
        <v>0.33</v>
      </c>
      <c r="L2387" s="626"/>
      <c r="M2387" s="291">
        <f>K2387*12*I2356</f>
        <v>1070.3880000000001</v>
      </c>
    </row>
    <row r="2388" spans="1:13">
      <c r="A2388" s="335" t="s">
        <v>318</v>
      </c>
      <c r="B2388" s="331"/>
      <c r="C2388" s="331"/>
      <c r="D2388" s="331"/>
      <c r="E2388" s="322"/>
      <c r="F2388" s="322"/>
      <c r="G2388" s="322"/>
      <c r="H2388" s="321"/>
      <c r="I2388" s="334"/>
      <c r="J2388" s="333"/>
      <c r="K2388" s="293"/>
      <c r="L2388" s="292"/>
      <c r="M2388" s="291"/>
    </row>
    <row r="2389" spans="1:13">
      <c r="A2389" s="320" t="s">
        <v>317</v>
      </c>
      <c r="B2389" s="319"/>
      <c r="C2389" s="319"/>
      <c r="D2389" s="319"/>
      <c r="E2389" s="319"/>
      <c r="F2389" s="319"/>
      <c r="G2389" s="319"/>
      <c r="H2389" s="318"/>
      <c r="I2389" s="608" t="s">
        <v>19</v>
      </c>
      <c r="J2389" s="609"/>
      <c r="K2389" s="625">
        <v>0.1</v>
      </c>
      <c r="L2389" s="626"/>
      <c r="M2389" s="291">
        <f>K2389*12*I2356</f>
        <v>324.36000000000007</v>
      </c>
    </row>
    <row r="2390" spans="1:13" ht="15.75" thickBot="1">
      <c r="A2390" s="313" t="s">
        <v>316</v>
      </c>
      <c r="B2390" s="312"/>
      <c r="C2390" s="312"/>
      <c r="D2390" s="312"/>
      <c r="E2390" s="312"/>
      <c r="F2390" s="312"/>
      <c r="G2390" s="312"/>
      <c r="H2390" s="311"/>
      <c r="I2390" s="614" t="s">
        <v>19</v>
      </c>
      <c r="J2390" s="615"/>
      <c r="K2390" s="650">
        <v>3.83</v>
      </c>
      <c r="L2390" s="651"/>
      <c r="M2390" s="291">
        <f>K2390*12*I2356</f>
        <v>12422.988000000001</v>
      </c>
    </row>
    <row r="2391" spans="1:13" ht="15.75" thickBot="1">
      <c r="A2391" s="654" t="s">
        <v>315</v>
      </c>
      <c r="B2391" s="655"/>
      <c r="C2391" s="655"/>
      <c r="D2391" s="655"/>
      <c r="E2391" s="655"/>
      <c r="F2391" s="655"/>
      <c r="G2391" s="655"/>
      <c r="H2391" s="656"/>
      <c r="I2391" s="305"/>
      <c r="J2391" s="304"/>
      <c r="K2391" s="642">
        <f>K2392+K2393+K2395+K2396+K2397+K2398</f>
        <v>1.94</v>
      </c>
      <c r="L2391" s="647"/>
      <c r="M2391" s="303">
        <f>K2391*12*I2356</f>
        <v>6292.5840000000007</v>
      </c>
    </row>
    <row r="2392" spans="1:13">
      <c r="A2392" s="332" t="s">
        <v>314</v>
      </c>
      <c r="B2392" s="331"/>
      <c r="C2392" s="331"/>
      <c r="D2392" s="331"/>
      <c r="E2392" s="331"/>
      <c r="F2392" s="322"/>
      <c r="G2392" s="322"/>
      <c r="H2392" s="321"/>
      <c r="I2392" s="330"/>
      <c r="J2392" s="294"/>
      <c r="K2392" s="629">
        <v>0.11</v>
      </c>
      <c r="L2392" s="630"/>
      <c r="M2392" s="291">
        <f>K2392*12*I2356</f>
        <v>356.79600000000005</v>
      </c>
    </row>
    <row r="2393" spans="1:13">
      <c r="A2393" s="329" t="s">
        <v>313</v>
      </c>
      <c r="B2393" s="328"/>
      <c r="C2393" s="328"/>
      <c r="D2393" s="328"/>
      <c r="E2393" s="328"/>
      <c r="F2393" s="312"/>
      <c r="G2393" s="312"/>
      <c r="H2393" s="311"/>
      <c r="I2393" s="598" t="s">
        <v>312</v>
      </c>
      <c r="J2393" s="599"/>
      <c r="K2393" s="625">
        <v>0.93</v>
      </c>
      <c r="L2393" s="626"/>
      <c r="M2393" s="291">
        <f>K2393*12*I2356</f>
        <v>3016.5480000000002</v>
      </c>
    </row>
    <row r="2394" spans="1:13">
      <c r="A2394" s="323" t="s">
        <v>311</v>
      </c>
      <c r="B2394" s="322"/>
      <c r="C2394" s="322"/>
      <c r="D2394" s="322"/>
      <c r="E2394" s="322"/>
      <c r="F2394" s="322"/>
      <c r="G2394" s="322"/>
      <c r="H2394" s="321"/>
      <c r="I2394" s="596" t="s">
        <v>310</v>
      </c>
      <c r="J2394" s="597"/>
      <c r="K2394" s="327"/>
      <c r="L2394" s="292"/>
      <c r="M2394" s="291"/>
    </row>
    <row r="2395" spans="1:13">
      <c r="A2395" s="320" t="s">
        <v>309</v>
      </c>
      <c r="B2395" s="319"/>
      <c r="C2395" s="319"/>
      <c r="D2395" s="319"/>
      <c r="E2395" s="319"/>
      <c r="F2395" s="319"/>
      <c r="G2395" s="319"/>
      <c r="H2395" s="318"/>
      <c r="I2395" s="608" t="s">
        <v>308</v>
      </c>
      <c r="J2395" s="609"/>
      <c r="K2395" s="625">
        <v>0.56999999999999995</v>
      </c>
      <c r="L2395" s="626"/>
      <c r="M2395" s="291">
        <f>K2395*12*I2356</f>
        <v>1848.8520000000001</v>
      </c>
    </row>
    <row r="2396" spans="1:13">
      <c r="A2396" s="320" t="s">
        <v>307</v>
      </c>
      <c r="B2396" s="319"/>
      <c r="C2396" s="319"/>
      <c r="D2396" s="319"/>
      <c r="E2396" s="319"/>
      <c r="F2396" s="319"/>
      <c r="G2396" s="319"/>
      <c r="H2396" s="318"/>
      <c r="I2396" s="608" t="s">
        <v>306</v>
      </c>
      <c r="J2396" s="609"/>
      <c r="K2396" s="625">
        <v>0.14000000000000001</v>
      </c>
      <c r="L2396" s="626"/>
      <c r="M2396" s="291">
        <f>K2396*12*I2356</f>
        <v>454.10400000000004</v>
      </c>
    </row>
    <row r="2397" spans="1:13">
      <c r="A2397" s="313" t="s">
        <v>299</v>
      </c>
      <c r="B2397" s="312"/>
      <c r="C2397" s="312"/>
      <c r="D2397" s="312"/>
      <c r="E2397" s="312"/>
      <c r="F2397" s="312"/>
      <c r="G2397" s="312"/>
      <c r="H2397" s="311"/>
      <c r="I2397" s="608" t="s">
        <v>298</v>
      </c>
      <c r="J2397" s="609"/>
      <c r="K2397" s="636">
        <v>7.0000000000000007E-2</v>
      </c>
      <c r="L2397" s="637"/>
      <c r="M2397" s="291">
        <f>K2397*12*I2356</f>
        <v>227.05200000000002</v>
      </c>
    </row>
    <row r="2398" spans="1:13" ht="15.75" thickBot="1">
      <c r="A2398" s="313" t="s">
        <v>305</v>
      </c>
      <c r="B2398" s="312"/>
      <c r="C2398" s="312"/>
      <c r="D2398" s="312"/>
      <c r="E2398" s="312"/>
      <c r="F2398" s="312"/>
      <c r="G2398" s="312"/>
      <c r="H2398" s="311"/>
      <c r="I2398" s="614" t="s">
        <v>88</v>
      </c>
      <c r="J2398" s="615"/>
      <c r="K2398" s="638">
        <v>0.12</v>
      </c>
      <c r="L2398" s="639"/>
      <c r="M2398" s="326">
        <f>K2398*12*I2356</f>
        <v>389.23200000000003</v>
      </c>
    </row>
    <row r="2399" spans="1:13" ht="15.75" thickBot="1">
      <c r="A2399" s="654" t="s">
        <v>304</v>
      </c>
      <c r="B2399" s="655"/>
      <c r="C2399" s="655"/>
      <c r="D2399" s="655"/>
      <c r="E2399" s="655"/>
      <c r="F2399" s="655"/>
      <c r="G2399" s="655"/>
      <c r="H2399" s="656"/>
      <c r="I2399" s="325"/>
      <c r="J2399" s="324"/>
      <c r="K2399" s="649">
        <f>K2400+K2401+K2402</f>
        <v>1.27</v>
      </c>
      <c r="L2399" s="643"/>
      <c r="M2399" s="303">
        <f>K2399*12*I2356</f>
        <v>4119.3720000000003</v>
      </c>
    </row>
    <row r="2400" spans="1:13">
      <c r="A2400" s="323" t="s">
        <v>303</v>
      </c>
      <c r="B2400" s="322"/>
      <c r="C2400" s="322"/>
      <c r="D2400" s="322"/>
      <c r="E2400" s="322"/>
      <c r="F2400" s="322"/>
      <c r="G2400" s="322"/>
      <c r="H2400" s="321"/>
      <c r="I2400" s="612" t="s">
        <v>302</v>
      </c>
      <c r="J2400" s="613"/>
      <c r="K2400" s="644">
        <v>0.61</v>
      </c>
      <c r="L2400" s="645"/>
      <c r="M2400" s="291">
        <f>K2400*12*I2356</f>
        <v>1978.5960000000002</v>
      </c>
    </row>
    <row r="2401" spans="1:13">
      <c r="A2401" s="320" t="s">
        <v>301</v>
      </c>
      <c r="B2401" s="319"/>
      <c r="C2401" s="319"/>
      <c r="D2401" s="319"/>
      <c r="E2401" s="319"/>
      <c r="F2401" s="319"/>
      <c r="G2401" s="319"/>
      <c r="H2401" s="318"/>
      <c r="I2401" s="317" t="s">
        <v>300</v>
      </c>
      <c r="J2401" s="316"/>
      <c r="K2401" s="636">
        <v>0.53</v>
      </c>
      <c r="L2401" s="637"/>
      <c r="M2401" s="291">
        <f>K2401*12*I2356</f>
        <v>1719.1080000000002</v>
      </c>
    </row>
    <row r="2402" spans="1:13" ht="15.75" thickBot="1">
      <c r="A2402" s="313" t="s">
        <v>299</v>
      </c>
      <c r="B2402" s="312"/>
      <c r="C2402" s="312"/>
      <c r="D2402" s="312"/>
      <c r="E2402" s="312"/>
      <c r="F2402" s="312"/>
      <c r="G2402" s="312"/>
      <c r="H2402" s="311"/>
      <c r="I2402" s="614" t="s">
        <v>298</v>
      </c>
      <c r="J2402" s="615"/>
      <c r="K2402" s="638">
        <v>0.13</v>
      </c>
      <c r="L2402" s="639"/>
      <c r="M2402" s="291">
        <f>K2402*12*I2356</f>
        <v>421.66800000000001</v>
      </c>
    </row>
    <row r="2403" spans="1:13" ht="15.75" thickBot="1">
      <c r="A2403" s="309" t="s">
        <v>297</v>
      </c>
      <c r="B2403" s="308"/>
      <c r="C2403" s="308"/>
      <c r="D2403" s="308"/>
      <c r="E2403" s="308"/>
      <c r="F2403" s="308"/>
      <c r="G2403" s="308"/>
      <c r="H2403" s="307"/>
      <c r="I2403" s="619" t="s">
        <v>296</v>
      </c>
      <c r="J2403" s="620"/>
      <c r="K2403" s="640">
        <v>14.13</v>
      </c>
      <c r="L2403" s="641"/>
      <c r="M2403" s="303">
        <f>K2403*12*I2356</f>
        <v>45832.067999999999</v>
      </c>
    </row>
    <row r="2404" spans="1:13" ht="15.75" thickBot="1">
      <c r="A2404" s="603" t="s">
        <v>295</v>
      </c>
      <c r="B2404" s="604"/>
      <c r="C2404" s="604"/>
      <c r="D2404" s="604"/>
      <c r="E2404" s="604"/>
      <c r="F2404" s="604"/>
      <c r="G2404" s="604"/>
      <c r="H2404" s="605"/>
      <c r="I2404" s="305"/>
      <c r="J2404" s="304"/>
      <c r="K2404" s="642">
        <v>1.65</v>
      </c>
      <c r="L2404" s="643"/>
      <c r="M2404" s="303">
        <f>K2404*12*I2356</f>
        <v>5351.94</v>
      </c>
    </row>
    <row r="2405" spans="1:13">
      <c r="A2405" s="301" t="s">
        <v>294</v>
      </c>
      <c r="B2405" s="300"/>
      <c r="C2405" s="300"/>
      <c r="D2405" s="300"/>
      <c r="E2405" s="300"/>
      <c r="F2405" s="300"/>
      <c r="G2405" s="300"/>
      <c r="H2405" s="298"/>
      <c r="I2405" s="621" t="s">
        <v>293</v>
      </c>
      <c r="J2405" s="622"/>
      <c r="K2405" s="297"/>
      <c r="L2405" s="412"/>
      <c r="M2405" s="291"/>
    </row>
    <row r="2406" spans="1:13">
      <c r="A2406" s="301" t="s">
        <v>292</v>
      </c>
      <c r="B2406" s="300"/>
      <c r="C2406" s="300"/>
      <c r="D2406" s="300"/>
      <c r="E2406" s="300"/>
      <c r="F2406" s="300"/>
      <c r="G2406" s="300"/>
      <c r="H2406" s="298"/>
      <c r="I2406" s="295"/>
      <c r="J2406" s="294"/>
      <c r="K2406" s="297"/>
      <c r="L2406" s="412"/>
      <c r="M2406" s="291"/>
    </row>
    <row r="2407" spans="1:13" ht="15.75" thickBot="1">
      <c r="A2407" s="301" t="s">
        <v>291</v>
      </c>
      <c r="B2407" s="300"/>
      <c r="C2407" s="300"/>
      <c r="D2407" s="300"/>
      <c r="E2407" s="300"/>
      <c r="F2407" s="300"/>
      <c r="G2407" s="300"/>
      <c r="H2407" s="298"/>
      <c r="I2407" s="310"/>
      <c r="J2407" s="294"/>
      <c r="K2407" s="297"/>
      <c r="L2407" s="412"/>
      <c r="M2407" s="291"/>
    </row>
    <row r="2408" spans="1:13" ht="15.75" thickBot="1">
      <c r="A2408" s="309" t="s">
        <v>290</v>
      </c>
      <c r="B2408" s="308"/>
      <c r="C2408" s="308"/>
      <c r="D2408" s="308"/>
      <c r="E2408" s="308"/>
      <c r="F2408" s="308"/>
      <c r="G2408" s="308"/>
      <c r="H2408" s="307"/>
      <c r="I2408" s="305"/>
      <c r="J2408" s="304"/>
      <c r="K2408" s="642">
        <v>7.0000000000000007E-2</v>
      </c>
      <c r="L2408" s="643"/>
      <c r="M2408" s="303">
        <f>K2408*12*I2356</f>
        <v>227.05200000000002</v>
      </c>
    </row>
    <row r="2409" spans="1:13">
      <c r="A2409" s="301" t="s">
        <v>289</v>
      </c>
      <c r="B2409" s="300"/>
      <c r="C2409" s="300"/>
      <c r="D2409" s="300"/>
      <c r="E2409" s="300"/>
      <c r="F2409" s="300"/>
      <c r="G2409" s="300"/>
      <c r="H2409" s="298"/>
      <c r="I2409" s="621" t="s">
        <v>19</v>
      </c>
      <c r="J2409" s="622"/>
      <c r="K2409" s="411"/>
      <c r="L2409" s="412"/>
      <c r="M2409" s="291"/>
    </row>
    <row r="2410" spans="1:13" ht="15.75" thickBot="1">
      <c r="A2410" s="301" t="s">
        <v>288</v>
      </c>
      <c r="B2410" s="300"/>
      <c r="C2410" s="300"/>
      <c r="D2410" s="300"/>
      <c r="E2410" s="300"/>
      <c r="F2410" s="300"/>
      <c r="G2410" s="300"/>
      <c r="H2410" s="298"/>
      <c r="I2410" s="295"/>
      <c r="J2410" s="294"/>
      <c r="K2410" s="411"/>
      <c r="L2410" s="412"/>
      <c r="M2410" s="291"/>
    </row>
    <row r="2411" spans="1:13" ht="15.75" thickBot="1">
      <c r="A2411" s="603" t="s">
        <v>287</v>
      </c>
      <c r="B2411" s="604"/>
      <c r="C2411" s="604"/>
      <c r="D2411" s="604"/>
      <c r="E2411" s="604"/>
      <c r="F2411" s="604"/>
      <c r="G2411" s="604"/>
      <c r="H2411" s="605"/>
      <c r="I2411" s="305"/>
      <c r="J2411" s="304"/>
      <c r="K2411" s="642">
        <v>6.19</v>
      </c>
      <c r="L2411" s="643"/>
      <c r="M2411" s="303">
        <f>K2411*12*I2356</f>
        <v>20077.884000000002</v>
      </c>
    </row>
    <row r="2412" spans="1:13">
      <c r="A2412" s="301" t="s">
        <v>286</v>
      </c>
      <c r="B2412" s="299"/>
      <c r="C2412" s="299"/>
      <c r="D2412" s="299"/>
      <c r="E2412" s="299"/>
      <c r="F2412" s="300"/>
      <c r="G2412" s="299"/>
      <c r="H2412" s="298"/>
      <c r="I2412" s="598" t="s">
        <v>285</v>
      </c>
      <c r="J2412" s="599"/>
      <c r="K2412" s="297"/>
      <c r="L2412" s="412"/>
      <c r="M2412" s="291"/>
    </row>
    <row r="2413" spans="1:13">
      <c r="A2413" s="301" t="s">
        <v>284</v>
      </c>
      <c r="B2413" s="299"/>
      <c r="C2413" s="299"/>
      <c r="D2413" s="299"/>
      <c r="E2413" s="299"/>
      <c r="F2413" s="300"/>
      <c r="G2413" s="299"/>
      <c r="H2413" s="298"/>
      <c r="I2413" s="598" t="s">
        <v>283</v>
      </c>
      <c r="J2413" s="599"/>
      <c r="K2413" s="297"/>
      <c r="L2413" s="412"/>
      <c r="M2413" s="291"/>
    </row>
    <row r="2414" spans="1:13">
      <c r="A2414" s="301" t="s">
        <v>282</v>
      </c>
      <c r="B2414" s="299"/>
      <c r="C2414" s="299"/>
      <c r="D2414" s="299"/>
      <c r="E2414" s="299"/>
      <c r="F2414" s="300"/>
      <c r="G2414" s="299"/>
      <c r="H2414" s="298"/>
      <c r="I2414" s="598" t="s">
        <v>281</v>
      </c>
      <c r="J2414" s="599"/>
      <c r="K2414" s="297"/>
      <c r="L2414" s="412"/>
      <c r="M2414" s="291"/>
    </row>
    <row r="2415" spans="1:13">
      <c r="A2415" s="301" t="s">
        <v>280</v>
      </c>
      <c r="B2415" s="299"/>
      <c r="C2415" s="299"/>
      <c r="D2415" s="299"/>
      <c r="E2415" s="299"/>
      <c r="F2415" s="300"/>
      <c r="G2415" s="299"/>
      <c r="H2415" s="298"/>
      <c r="I2415" s="598" t="s">
        <v>279</v>
      </c>
      <c r="J2415" s="599"/>
      <c r="K2415" s="297"/>
      <c r="L2415" s="412"/>
      <c r="M2415" s="291"/>
    </row>
    <row r="2416" spans="1:13">
      <c r="A2416" s="301" t="s">
        <v>278</v>
      </c>
      <c r="B2416" s="299"/>
      <c r="C2416" s="299"/>
      <c r="D2416" s="299"/>
      <c r="E2416" s="299"/>
      <c r="F2416" s="300"/>
      <c r="G2416" s="299"/>
      <c r="H2416" s="298"/>
      <c r="I2416" s="598" t="s">
        <v>277</v>
      </c>
      <c r="J2416" s="599"/>
      <c r="K2416" s="297"/>
      <c r="L2416" s="412"/>
      <c r="M2416" s="291"/>
    </row>
    <row r="2417" spans="1:13">
      <c r="A2417" s="301" t="s">
        <v>276</v>
      </c>
      <c r="B2417" s="299"/>
      <c r="C2417" s="299"/>
      <c r="D2417" s="299"/>
      <c r="E2417" s="299"/>
      <c r="F2417" s="300"/>
      <c r="G2417" s="299"/>
      <c r="H2417" s="298"/>
      <c r="I2417" s="295"/>
      <c r="J2417" s="294"/>
      <c r="K2417" s="297"/>
      <c r="L2417" s="302"/>
      <c r="M2417" s="291"/>
    </row>
    <row r="2418" spans="1:13">
      <c r="A2418" s="301" t="s">
        <v>275</v>
      </c>
      <c r="B2418" s="299"/>
      <c r="C2418" s="299"/>
      <c r="D2418" s="299"/>
      <c r="E2418" s="299"/>
      <c r="F2418" s="300"/>
      <c r="G2418" s="299"/>
      <c r="H2418" s="298"/>
      <c r="I2418" s="295"/>
      <c r="J2418" s="294"/>
      <c r="K2418" s="297"/>
      <c r="L2418" s="412"/>
      <c r="M2418" s="291"/>
    </row>
    <row r="2419" spans="1:13">
      <c r="A2419" s="301" t="s">
        <v>274</v>
      </c>
      <c r="B2419" s="299"/>
      <c r="C2419" s="299"/>
      <c r="D2419" s="299"/>
      <c r="E2419" s="299"/>
      <c r="F2419" s="300"/>
      <c r="G2419" s="299"/>
      <c r="H2419" s="298"/>
      <c r="I2419" s="295"/>
      <c r="J2419" s="294"/>
      <c r="K2419" s="297"/>
      <c r="L2419" s="412"/>
      <c r="M2419" s="291"/>
    </row>
    <row r="2420" spans="1:13">
      <c r="A2420" s="301" t="s">
        <v>273</v>
      </c>
      <c r="B2420" s="299"/>
      <c r="C2420" s="299"/>
      <c r="D2420" s="299"/>
      <c r="E2420" s="299"/>
      <c r="F2420" s="300"/>
      <c r="G2420" s="299"/>
      <c r="H2420" s="298"/>
      <c r="I2420" s="295"/>
      <c r="J2420" s="294"/>
      <c r="K2420" s="297"/>
      <c r="L2420" s="412"/>
      <c r="M2420" s="291"/>
    </row>
    <row r="2421" spans="1:13">
      <c r="A2421" s="301" t="s">
        <v>272</v>
      </c>
      <c r="B2421" s="299"/>
      <c r="C2421" s="299"/>
      <c r="D2421" s="299"/>
      <c r="E2421" s="299"/>
      <c r="F2421" s="300"/>
      <c r="G2421" s="299"/>
      <c r="H2421" s="298"/>
      <c r="I2421" s="295"/>
      <c r="J2421" s="294"/>
      <c r="K2421" s="297"/>
      <c r="L2421" s="412"/>
      <c r="M2421" s="291"/>
    </row>
    <row r="2422" spans="1:13" ht="15.75" thickBot="1">
      <c r="A2422" s="616" t="s">
        <v>271</v>
      </c>
      <c r="B2422" s="617"/>
      <c r="C2422" s="617"/>
      <c r="D2422" s="617"/>
      <c r="E2422" s="617"/>
      <c r="F2422" s="617"/>
      <c r="G2422" s="617"/>
      <c r="H2422" s="618"/>
      <c r="I2422" s="295"/>
      <c r="J2422" s="294"/>
      <c r="K2422" s="293"/>
      <c r="L2422" s="292"/>
      <c r="M2422" s="291"/>
    </row>
    <row r="2423" spans="1:13">
      <c r="A2423" s="290" t="s">
        <v>270</v>
      </c>
      <c r="B2423" s="289"/>
      <c r="C2423" s="289"/>
      <c r="D2423" s="289"/>
      <c r="E2423" s="289"/>
      <c r="F2423" s="289"/>
      <c r="G2423" s="289"/>
      <c r="H2423" s="289"/>
      <c r="I2423" s="621" t="s">
        <v>55</v>
      </c>
      <c r="J2423" s="622"/>
      <c r="K2423" s="288"/>
      <c r="L2423" s="287"/>
      <c r="M2423" s="286"/>
    </row>
    <row r="2424" spans="1:13" ht="15.75" thickBot="1">
      <c r="A2424" s="285" t="s">
        <v>269</v>
      </c>
      <c r="B2424" s="284"/>
      <c r="C2424" s="284"/>
      <c r="D2424" s="284"/>
      <c r="E2424" s="284"/>
      <c r="F2424" s="284"/>
      <c r="G2424" s="284"/>
      <c r="H2424" s="284"/>
      <c r="I2424" s="283"/>
      <c r="J2424" s="282"/>
      <c r="K2424" s="281"/>
      <c r="L2424" s="280"/>
      <c r="M2424" s="279"/>
    </row>
    <row r="2425" spans="1:13" ht="15.75" thickBot="1">
      <c r="A2425" s="603" t="s">
        <v>355</v>
      </c>
      <c r="B2425" s="604"/>
      <c r="C2425" s="604"/>
      <c r="D2425" s="604"/>
      <c r="E2425" s="604"/>
      <c r="F2425" s="604"/>
      <c r="G2425" s="604"/>
      <c r="H2425" s="657"/>
      <c r="I2425" s="658" t="s">
        <v>32</v>
      </c>
      <c r="J2425" s="659"/>
      <c r="K2425" s="660">
        <v>1.52</v>
      </c>
      <c r="L2425" s="661"/>
      <c r="M2425" s="276">
        <f>K2425*12*I2356</f>
        <v>4930.2720000000008</v>
      </c>
    </row>
    <row r="2426" spans="1:13" ht="15.75" thickBot="1">
      <c r="A2426" s="409" t="s">
        <v>354</v>
      </c>
      <c r="B2426" s="410"/>
      <c r="C2426" s="410"/>
      <c r="D2426" s="410"/>
      <c r="E2426" s="410"/>
      <c r="F2426" s="410"/>
      <c r="G2426" s="410"/>
      <c r="H2426" s="410"/>
      <c r="I2426" s="413"/>
      <c r="J2426" s="383"/>
      <c r="K2426" s="662"/>
      <c r="L2426" s="663"/>
      <c r="M2426" s="276"/>
    </row>
    <row r="2427" spans="1:13" ht="15.75" thickBot="1">
      <c r="A2427" s="652" t="s">
        <v>268</v>
      </c>
      <c r="B2427" s="653"/>
      <c r="C2427" s="653"/>
      <c r="D2427" s="653"/>
      <c r="E2427" s="653"/>
      <c r="F2427" s="653"/>
      <c r="G2427" s="653"/>
      <c r="H2427" s="653"/>
      <c r="I2427" s="278"/>
      <c r="J2427" s="277"/>
      <c r="K2427" s="610">
        <f>K2357+K2367+K2382+K2411+K2425+K2426</f>
        <v>46.89</v>
      </c>
      <c r="L2427" s="611"/>
      <c r="M2427" s="276">
        <f>M2357+M2367+M2382+M2411+M2425+M2426</f>
        <v>152092.40400000001</v>
      </c>
    </row>
    <row r="2429" spans="1:13" ht="15.75">
      <c r="A2429" s="601" t="s">
        <v>0</v>
      </c>
      <c r="B2429" s="601"/>
      <c r="C2429" s="601"/>
      <c r="D2429" s="601"/>
      <c r="E2429" s="601"/>
      <c r="F2429" s="601"/>
      <c r="G2429" s="601"/>
      <c r="H2429" s="601"/>
      <c r="I2429" s="601"/>
      <c r="J2429" s="601"/>
      <c r="K2429" s="601"/>
      <c r="L2429" s="601"/>
      <c r="M2429" s="327"/>
    </row>
    <row r="2430" spans="1:13" ht="15.75">
      <c r="A2430" s="600" t="s">
        <v>353</v>
      </c>
      <c r="B2430" s="600"/>
      <c r="C2430" s="600"/>
      <c r="D2430" s="600"/>
      <c r="E2430" s="600"/>
      <c r="F2430" s="600"/>
      <c r="G2430" s="600"/>
      <c r="H2430" s="600"/>
      <c r="I2430" s="600"/>
      <c r="J2430" s="600"/>
      <c r="K2430" s="600"/>
      <c r="L2430" s="600"/>
      <c r="M2430" s="327"/>
    </row>
    <row r="2431" spans="1:13" ht="15.75">
      <c r="A2431" s="370"/>
      <c r="B2431" s="370"/>
      <c r="C2431" s="370"/>
      <c r="D2431" s="370"/>
      <c r="E2431" s="370"/>
      <c r="F2431" s="370" t="s">
        <v>385</v>
      </c>
      <c r="G2431" s="370"/>
      <c r="H2431" s="370"/>
      <c r="I2431" s="370"/>
      <c r="J2431" s="370"/>
      <c r="K2431" s="370"/>
      <c r="L2431" s="370"/>
      <c r="M2431" s="327"/>
    </row>
    <row r="2432" spans="1:13">
      <c r="A2432" s="329"/>
      <c r="B2432" s="328"/>
      <c r="C2432" s="602" t="s">
        <v>351</v>
      </c>
      <c r="D2432" s="602"/>
      <c r="E2432" s="602"/>
      <c r="F2432" s="328"/>
      <c r="G2432" s="328"/>
      <c r="H2432" s="368"/>
      <c r="I2432" s="590" t="s">
        <v>3</v>
      </c>
      <c r="J2432" s="591"/>
      <c r="K2432" s="592" t="s">
        <v>4</v>
      </c>
      <c r="L2432" s="593"/>
      <c r="M2432" s="382"/>
    </row>
    <row r="2433" spans="1:13">
      <c r="A2433" s="381"/>
      <c r="B2433" s="355"/>
      <c r="C2433" s="355"/>
      <c r="D2433" s="355"/>
      <c r="E2433" s="355"/>
      <c r="F2433" s="355"/>
      <c r="G2433" s="355"/>
      <c r="H2433" s="356"/>
      <c r="I2433" s="295"/>
      <c r="J2433" s="294"/>
      <c r="K2433" s="594" t="s">
        <v>5</v>
      </c>
      <c r="L2433" s="595"/>
      <c r="M2433" s="380" t="s">
        <v>6</v>
      </c>
    </row>
    <row r="2434" spans="1:13">
      <c r="A2434" s="381"/>
      <c r="B2434" s="355"/>
      <c r="C2434" s="355"/>
      <c r="D2434" s="355"/>
      <c r="E2434" s="355"/>
      <c r="F2434" s="355"/>
      <c r="G2434" s="355"/>
      <c r="H2434" s="356"/>
      <c r="I2434" s="598" t="s">
        <v>7</v>
      </c>
      <c r="J2434" s="599"/>
      <c r="K2434" s="623" t="s">
        <v>8</v>
      </c>
      <c r="L2434" s="624"/>
      <c r="M2434" s="380" t="s">
        <v>9</v>
      </c>
    </row>
    <row r="2435" spans="1:13" ht="16.5" thickBot="1">
      <c r="A2435" s="379"/>
      <c r="B2435" s="351"/>
      <c r="C2435" s="351"/>
      <c r="D2435" s="351"/>
      <c r="E2435" s="351"/>
      <c r="F2435" s="351"/>
      <c r="G2435" s="351"/>
      <c r="H2435" s="350"/>
      <c r="I2435" s="631">
        <v>1511.8</v>
      </c>
      <c r="J2435" s="632"/>
      <c r="K2435" s="633"/>
      <c r="L2435" s="634"/>
      <c r="M2435" s="378"/>
    </row>
    <row r="2436" spans="1:13">
      <c r="A2436" s="367" t="s">
        <v>350</v>
      </c>
      <c r="B2436" s="344"/>
      <c r="C2436" s="344"/>
      <c r="D2436" s="344"/>
      <c r="E2436" s="344"/>
      <c r="F2436" s="344"/>
      <c r="G2436" s="344"/>
      <c r="H2436" s="377"/>
      <c r="I2436" s="341"/>
      <c r="J2436" s="340"/>
      <c r="K2436" s="635">
        <f>K2439+K2442</f>
        <v>6.4499999999999993</v>
      </c>
      <c r="L2436" s="628"/>
      <c r="M2436" s="286">
        <f>K2436*12*I2435</f>
        <v>117013.31999999998</v>
      </c>
    </row>
    <row r="2437" spans="1:13">
      <c r="A2437" s="376" t="s">
        <v>349</v>
      </c>
      <c r="B2437" s="375"/>
      <c r="C2437" s="375"/>
      <c r="D2437" s="375"/>
      <c r="E2437" s="375"/>
      <c r="F2437" s="375"/>
      <c r="G2437" s="375"/>
      <c r="H2437" s="374"/>
      <c r="I2437" s="295"/>
      <c r="J2437" s="294"/>
      <c r="K2437" s="293"/>
      <c r="L2437" s="292"/>
      <c r="M2437" s="373"/>
    </row>
    <row r="2438" spans="1:13" ht="15.75" thickBot="1">
      <c r="A2438" s="363" t="s">
        <v>348</v>
      </c>
      <c r="B2438" s="372"/>
      <c r="C2438" s="372"/>
      <c r="D2438" s="372"/>
      <c r="E2438" s="372"/>
      <c r="F2438" s="372"/>
      <c r="G2438" s="372"/>
      <c r="H2438" s="371"/>
      <c r="I2438" s="336"/>
      <c r="J2438" s="282"/>
      <c r="K2438" s="281"/>
      <c r="L2438" s="280"/>
      <c r="M2438" s="279"/>
    </row>
    <row r="2439" spans="1:13">
      <c r="A2439" s="323" t="s">
        <v>347</v>
      </c>
      <c r="B2439" s="331"/>
      <c r="C2439" s="331"/>
      <c r="D2439" s="331"/>
      <c r="E2439" s="331"/>
      <c r="F2439" s="331"/>
      <c r="G2439" s="331"/>
      <c r="H2439" s="357"/>
      <c r="I2439" s="596" t="s">
        <v>19</v>
      </c>
      <c r="J2439" s="597"/>
      <c r="K2439" s="629">
        <v>3.86</v>
      </c>
      <c r="L2439" s="630"/>
      <c r="M2439" s="291">
        <f>K2439*12*I2435</f>
        <v>70026.576000000001</v>
      </c>
    </row>
    <row r="2440" spans="1:13">
      <c r="A2440" s="301" t="s">
        <v>338</v>
      </c>
      <c r="B2440" s="355"/>
      <c r="C2440" s="355"/>
      <c r="D2440" s="355"/>
      <c r="E2440" s="355"/>
      <c r="F2440" s="355"/>
      <c r="G2440" s="355"/>
      <c r="H2440" s="356"/>
      <c r="I2440" s="598" t="s">
        <v>328</v>
      </c>
      <c r="J2440" s="599"/>
      <c r="K2440" s="327"/>
      <c r="L2440" s="292"/>
      <c r="M2440" s="291"/>
    </row>
    <row r="2441" spans="1:13">
      <c r="A2441" s="323" t="s">
        <v>337</v>
      </c>
      <c r="B2441" s="331"/>
      <c r="C2441" s="331"/>
      <c r="D2441" s="331"/>
      <c r="E2441" s="331"/>
      <c r="F2441" s="331"/>
      <c r="G2441" s="331"/>
      <c r="H2441" s="357"/>
      <c r="I2441" s="596"/>
      <c r="J2441" s="597"/>
      <c r="K2441" s="327"/>
      <c r="L2441" s="292"/>
      <c r="M2441" s="291"/>
    </row>
    <row r="2442" spans="1:13">
      <c r="A2442" s="323" t="s">
        <v>346</v>
      </c>
      <c r="B2442" s="331"/>
      <c r="C2442" s="331"/>
      <c r="D2442" s="331"/>
      <c r="E2442" s="331"/>
      <c r="F2442" s="331"/>
      <c r="G2442" s="331"/>
      <c r="H2442" s="357"/>
      <c r="I2442" s="608" t="s">
        <v>35</v>
      </c>
      <c r="J2442" s="609"/>
      <c r="K2442" s="625">
        <v>2.59</v>
      </c>
      <c r="L2442" s="626"/>
      <c r="M2442" s="291">
        <f>K2442*12*I2435</f>
        <v>46986.743999999999</v>
      </c>
    </row>
    <row r="2443" spans="1:13" ht="15.75">
      <c r="A2443" s="320" t="s">
        <v>345</v>
      </c>
      <c r="B2443" s="354"/>
      <c r="C2443" s="354"/>
      <c r="D2443" s="354"/>
      <c r="E2443" s="354"/>
      <c r="F2443" s="354"/>
      <c r="G2443" s="354"/>
      <c r="H2443" s="353"/>
      <c r="I2443" s="598" t="s">
        <v>328</v>
      </c>
      <c r="J2443" s="599"/>
      <c r="K2443" s="370"/>
      <c r="L2443" s="369"/>
      <c r="M2443" s="291"/>
    </row>
    <row r="2444" spans="1:13">
      <c r="A2444" s="313" t="s">
        <v>344</v>
      </c>
      <c r="B2444" s="328"/>
      <c r="C2444" s="328"/>
      <c r="D2444" s="328"/>
      <c r="E2444" s="328"/>
      <c r="F2444" s="328"/>
      <c r="G2444" s="328"/>
      <c r="H2444" s="368"/>
      <c r="I2444" s="598"/>
      <c r="J2444" s="599"/>
      <c r="K2444" s="352"/>
      <c r="L2444" s="292"/>
      <c r="M2444" s="291"/>
    </row>
    <row r="2445" spans="1:13" ht="15.75" thickBot="1">
      <c r="A2445" s="323" t="s">
        <v>343</v>
      </c>
      <c r="B2445" s="322"/>
      <c r="C2445" s="322"/>
      <c r="D2445" s="322"/>
      <c r="E2445" s="322"/>
      <c r="F2445" s="322"/>
      <c r="G2445" s="322"/>
      <c r="H2445" s="321"/>
      <c r="I2445" s="334"/>
      <c r="J2445" s="333"/>
      <c r="K2445" s="636"/>
      <c r="L2445" s="637"/>
      <c r="M2445" s="291"/>
    </row>
    <row r="2446" spans="1:13">
      <c r="A2446" s="367" t="s">
        <v>342</v>
      </c>
      <c r="B2446" s="366"/>
      <c r="C2446" s="366"/>
      <c r="D2446" s="366"/>
      <c r="E2446" s="366"/>
      <c r="F2446" s="366"/>
      <c r="G2446" s="366"/>
      <c r="H2446" s="365"/>
      <c r="I2446" s="341"/>
      <c r="J2446" s="364"/>
      <c r="K2446" s="627">
        <f>K2448+K2453+K2456</f>
        <v>5.28</v>
      </c>
      <c r="L2446" s="628"/>
      <c r="M2446" s="286">
        <f>K2446*12*I2435</f>
        <v>95787.648000000001</v>
      </c>
    </row>
    <row r="2447" spans="1:13" ht="15.75" thickBot="1">
      <c r="A2447" s="363" t="s">
        <v>341</v>
      </c>
      <c r="B2447" s="362"/>
      <c r="C2447" s="362"/>
      <c r="D2447" s="362"/>
      <c r="E2447" s="362"/>
      <c r="F2447" s="362"/>
      <c r="G2447" s="362"/>
      <c r="H2447" s="361"/>
      <c r="I2447" s="336"/>
      <c r="J2447" s="360"/>
      <c r="K2447" s="281"/>
      <c r="L2447" s="280"/>
      <c r="M2447" s="279"/>
    </row>
    <row r="2448" spans="1:13">
      <c r="A2448" s="301" t="s">
        <v>340</v>
      </c>
      <c r="B2448" s="300"/>
      <c r="C2448" s="300"/>
      <c r="D2448" s="300"/>
      <c r="E2448" s="300"/>
      <c r="F2448" s="300"/>
      <c r="G2448" s="300"/>
      <c r="H2448" s="298"/>
      <c r="I2448" s="598" t="s">
        <v>19</v>
      </c>
      <c r="J2448" s="599"/>
      <c r="K2448" s="629">
        <v>2.64</v>
      </c>
      <c r="L2448" s="630"/>
      <c r="M2448" s="291">
        <f>K2448*12*I2435</f>
        <v>47893.824000000001</v>
      </c>
    </row>
    <row r="2449" spans="1:13">
      <c r="A2449" s="323" t="s">
        <v>339</v>
      </c>
      <c r="B2449" s="322"/>
      <c r="C2449" s="322"/>
      <c r="D2449" s="322"/>
      <c r="E2449" s="322"/>
      <c r="F2449" s="322"/>
      <c r="G2449" s="322"/>
      <c r="H2449" s="321"/>
      <c r="I2449" s="407"/>
      <c r="J2449" s="408"/>
      <c r="K2449" s="327"/>
      <c r="L2449" s="292"/>
      <c r="M2449" s="291"/>
    </row>
    <row r="2450" spans="1:13">
      <c r="A2450" s="301" t="s">
        <v>338</v>
      </c>
      <c r="B2450" s="355"/>
      <c r="C2450" s="355"/>
      <c r="D2450" s="355"/>
      <c r="E2450" s="355"/>
      <c r="F2450" s="355"/>
      <c r="G2450" s="355"/>
      <c r="H2450" s="356"/>
      <c r="I2450" s="598" t="s">
        <v>328</v>
      </c>
      <c r="J2450" s="599"/>
      <c r="K2450" s="327"/>
      <c r="L2450" s="292"/>
      <c r="M2450" s="291"/>
    </row>
    <row r="2451" spans="1:13">
      <c r="A2451" s="323" t="s">
        <v>337</v>
      </c>
      <c r="B2451" s="331"/>
      <c r="C2451" s="331"/>
      <c r="D2451" s="331"/>
      <c r="E2451" s="331"/>
      <c r="F2451" s="331"/>
      <c r="G2451" s="331"/>
      <c r="H2451" s="357"/>
      <c r="I2451" s="596"/>
      <c r="J2451" s="597"/>
      <c r="K2451" s="327"/>
      <c r="L2451" s="292"/>
      <c r="M2451" s="291"/>
    </row>
    <row r="2452" spans="1:13">
      <c r="A2452" s="320" t="s">
        <v>336</v>
      </c>
      <c r="B2452" s="354"/>
      <c r="C2452" s="353"/>
      <c r="D2452" s="355"/>
      <c r="E2452" s="355"/>
      <c r="F2452" s="355"/>
      <c r="G2452" s="355"/>
      <c r="H2452" s="356"/>
      <c r="I2452" s="598" t="s">
        <v>328</v>
      </c>
      <c r="J2452" s="599"/>
      <c r="K2452" s="327"/>
      <c r="L2452" s="292"/>
      <c r="M2452" s="291"/>
    </row>
    <row r="2453" spans="1:13">
      <c r="A2453" s="301" t="s">
        <v>335</v>
      </c>
      <c r="B2453" s="355"/>
      <c r="C2453" s="355"/>
      <c r="D2453" s="354"/>
      <c r="E2453" s="354"/>
      <c r="F2453" s="354"/>
      <c r="G2453" s="354"/>
      <c r="H2453" s="353"/>
      <c r="I2453" s="608" t="s">
        <v>35</v>
      </c>
      <c r="J2453" s="609"/>
      <c r="K2453" s="625">
        <v>1.17</v>
      </c>
      <c r="L2453" s="626"/>
      <c r="M2453" s="291">
        <f>K2453*12*I2435</f>
        <v>21225.671999999999</v>
      </c>
    </row>
    <row r="2454" spans="1:13">
      <c r="A2454" s="313" t="s">
        <v>334</v>
      </c>
      <c r="B2454" s="312"/>
      <c r="C2454" s="312"/>
      <c r="D2454" s="312"/>
      <c r="E2454" s="312"/>
      <c r="F2454" s="312"/>
      <c r="G2454" s="312"/>
      <c r="H2454" s="311"/>
      <c r="I2454" s="590" t="s">
        <v>333</v>
      </c>
      <c r="J2454" s="591"/>
      <c r="K2454" s="327"/>
      <c r="L2454" s="292"/>
      <c r="M2454" s="291"/>
    </row>
    <row r="2455" spans="1:13">
      <c r="A2455" s="323"/>
      <c r="B2455" s="322"/>
      <c r="C2455" s="322"/>
      <c r="D2455" s="322"/>
      <c r="E2455" s="322"/>
      <c r="F2455" s="322"/>
      <c r="G2455" s="322"/>
      <c r="H2455" s="321"/>
      <c r="I2455" s="334" t="s">
        <v>332</v>
      </c>
      <c r="J2455" s="333"/>
      <c r="K2455" s="352"/>
      <c r="L2455" s="292"/>
      <c r="M2455" s="291"/>
    </row>
    <row r="2456" spans="1:13">
      <c r="A2456" s="313" t="s">
        <v>331</v>
      </c>
      <c r="B2456" s="312"/>
      <c r="C2456" s="312"/>
      <c r="D2456" s="312"/>
      <c r="E2456" s="312"/>
      <c r="F2456" s="312"/>
      <c r="G2456" s="312"/>
      <c r="H2456" s="311"/>
      <c r="I2456" s="590" t="s">
        <v>35</v>
      </c>
      <c r="J2456" s="591"/>
      <c r="K2456" s="625">
        <v>1.47</v>
      </c>
      <c r="L2456" s="626"/>
      <c r="M2456" s="291">
        <f>K2456*12*I2435</f>
        <v>26668.152000000002</v>
      </c>
    </row>
    <row r="2457" spans="1:13">
      <c r="A2457" s="323" t="s">
        <v>330</v>
      </c>
      <c r="B2457" s="322"/>
      <c r="C2457" s="322"/>
      <c r="D2457" s="322"/>
      <c r="E2457" s="322"/>
      <c r="F2457" s="322"/>
      <c r="G2457" s="322"/>
      <c r="H2457" s="321"/>
      <c r="I2457" s="334"/>
      <c r="J2457" s="333"/>
      <c r="K2457" s="327"/>
      <c r="L2457" s="292"/>
      <c r="M2457" s="291"/>
    </row>
    <row r="2458" spans="1:13">
      <c r="A2458" s="313" t="s">
        <v>329</v>
      </c>
      <c r="B2458" s="312"/>
      <c r="C2458" s="312"/>
      <c r="D2458" s="312"/>
      <c r="E2458" s="312"/>
      <c r="F2458" s="312"/>
      <c r="G2458" s="312"/>
      <c r="H2458" s="311"/>
      <c r="I2458" s="598" t="s">
        <v>328</v>
      </c>
      <c r="J2458" s="599"/>
      <c r="K2458" s="327"/>
      <c r="L2458" s="292"/>
      <c r="M2458" s="291"/>
    </row>
    <row r="2459" spans="1:13">
      <c r="A2459" s="313" t="s">
        <v>327</v>
      </c>
      <c r="B2459" s="312"/>
      <c r="C2459" s="312"/>
      <c r="D2459" s="312"/>
      <c r="E2459" s="312"/>
      <c r="F2459" s="312"/>
      <c r="G2459" s="312"/>
      <c r="H2459" s="311"/>
      <c r="I2459" s="590" t="s">
        <v>326</v>
      </c>
      <c r="J2459" s="591"/>
      <c r="K2459" s="351"/>
      <c r="L2459" s="350"/>
      <c r="M2459" s="349"/>
    </row>
    <row r="2460" spans="1:13" ht="15.75" thickBot="1">
      <c r="A2460" s="323"/>
      <c r="B2460" s="322"/>
      <c r="C2460" s="322"/>
      <c r="D2460" s="322"/>
      <c r="E2460" s="322"/>
      <c r="F2460" s="322"/>
      <c r="G2460" s="322"/>
      <c r="H2460" s="321"/>
      <c r="I2460" s="606" t="s">
        <v>325</v>
      </c>
      <c r="J2460" s="607"/>
      <c r="K2460" s="348"/>
      <c r="L2460" s="347"/>
      <c r="M2460" s="346"/>
    </row>
    <row r="2461" spans="1:13">
      <c r="A2461" s="345" t="s">
        <v>324</v>
      </c>
      <c r="B2461" s="344"/>
      <c r="C2461" s="344"/>
      <c r="D2461" s="344"/>
      <c r="E2461" s="344"/>
      <c r="F2461" s="344"/>
      <c r="G2461" s="343"/>
      <c r="H2461" s="342"/>
      <c r="I2461" s="341"/>
      <c r="J2461" s="340"/>
      <c r="K2461" s="648">
        <f>K2463+K2470+K2478+K2482+K2483+K2487</f>
        <v>28.78</v>
      </c>
      <c r="L2461" s="628"/>
      <c r="M2461" s="286">
        <f>M2463+M2470+M2478+M2482+M2483+M2487</f>
        <v>522115.24800000002</v>
      </c>
    </row>
    <row r="2462" spans="1:13" ht="15.75" thickBot="1">
      <c r="A2462" s="339"/>
      <c r="B2462" s="338"/>
      <c r="C2462" s="338"/>
      <c r="D2462" s="338"/>
      <c r="E2462" s="338"/>
      <c r="F2462" s="338"/>
      <c r="G2462" s="338"/>
      <c r="H2462" s="337"/>
      <c r="I2462" s="336"/>
      <c r="J2462" s="282"/>
      <c r="K2462" s="281"/>
      <c r="L2462" s="280"/>
      <c r="M2462" s="279"/>
    </row>
    <row r="2463" spans="1:13" ht="15.75" thickBot="1">
      <c r="A2463" s="603" t="s">
        <v>323</v>
      </c>
      <c r="B2463" s="604"/>
      <c r="C2463" s="604"/>
      <c r="D2463" s="604"/>
      <c r="E2463" s="604"/>
      <c r="F2463" s="604"/>
      <c r="G2463" s="604"/>
      <c r="H2463" s="605"/>
      <c r="I2463" s="305"/>
      <c r="J2463" s="304"/>
      <c r="K2463" s="646">
        <f>K2464+K2465+K2466+K2468+K2469</f>
        <v>6.05</v>
      </c>
      <c r="L2463" s="647"/>
      <c r="M2463" s="303">
        <f>K2463*12*I2435</f>
        <v>109756.68</v>
      </c>
    </row>
    <row r="2464" spans="1:13">
      <c r="A2464" s="323" t="s">
        <v>322</v>
      </c>
      <c r="B2464" s="322"/>
      <c r="C2464" s="322"/>
      <c r="D2464" s="322"/>
      <c r="E2464" s="322"/>
      <c r="F2464" s="322"/>
      <c r="G2464" s="322"/>
      <c r="H2464" s="321"/>
      <c r="I2464" s="596" t="s">
        <v>321</v>
      </c>
      <c r="J2464" s="597"/>
      <c r="K2464" s="629">
        <v>1.23</v>
      </c>
      <c r="L2464" s="630"/>
      <c r="M2464" s="291">
        <f>K2464*12*I2435</f>
        <v>22314.167999999998</v>
      </c>
    </row>
    <row r="2465" spans="1:13">
      <c r="A2465" s="320" t="s">
        <v>320</v>
      </c>
      <c r="B2465" s="319"/>
      <c r="C2465" s="319"/>
      <c r="D2465" s="319"/>
      <c r="E2465" s="319"/>
      <c r="F2465" s="319"/>
      <c r="G2465" s="319"/>
      <c r="H2465" s="318"/>
      <c r="I2465" s="608" t="s">
        <v>57</v>
      </c>
      <c r="J2465" s="609"/>
      <c r="K2465" s="625">
        <v>2.9</v>
      </c>
      <c r="L2465" s="626"/>
      <c r="M2465" s="291">
        <f>K2465*12*I2435</f>
        <v>52610.639999999992</v>
      </c>
    </row>
    <row r="2466" spans="1:13">
      <c r="A2466" s="313" t="s">
        <v>319</v>
      </c>
      <c r="B2466" s="312"/>
      <c r="C2466" s="312"/>
      <c r="D2466" s="312"/>
      <c r="E2466" s="312"/>
      <c r="F2466" s="312"/>
      <c r="G2466" s="312"/>
      <c r="H2466" s="311"/>
      <c r="I2466" s="590" t="s">
        <v>35</v>
      </c>
      <c r="J2466" s="591"/>
      <c r="K2466" s="625">
        <v>0.33</v>
      </c>
      <c r="L2466" s="626"/>
      <c r="M2466" s="291">
        <f>K2466*12*I2435</f>
        <v>5986.7280000000001</v>
      </c>
    </row>
    <row r="2467" spans="1:13">
      <c r="A2467" s="335" t="s">
        <v>318</v>
      </c>
      <c r="B2467" s="331"/>
      <c r="C2467" s="331"/>
      <c r="D2467" s="331"/>
      <c r="E2467" s="322"/>
      <c r="F2467" s="322"/>
      <c r="G2467" s="322"/>
      <c r="H2467" s="321"/>
      <c r="I2467" s="334"/>
      <c r="J2467" s="333"/>
      <c r="K2467" s="293"/>
      <c r="L2467" s="292"/>
      <c r="M2467" s="291"/>
    </row>
    <row r="2468" spans="1:13">
      <c r="A2468" s="320" t="s">
        <v>317</v>
      </c>
      <c r="B2468" s="319"/>
      <c r="C2468" s="319"/>
      <c r="D2468" s="319"/>
      <c r="E2468" s="319"/>
      <c r="F2468" s="319"/>
      <c r="G2468" s="319"/>
      <c r="H2468" s="318"/>
      <c r="I2468" s="608" t="s">
        <v>19</v>
      </c>
      <c r="J2468" s="609"/>
      <c r="K2468" s="625">
        <v>0.1</v>
      </c>
      <c r="L2468" s="626"/>
      <c r="M2468" s="291">
        <f>K2468*12*I2435</f>
        <v>1814.1600000000003</v>
      </c>
    </row>
    <row r="2469" spans="1:13" ht="15.75" thickBot="1">
      <c r="A2469" s="313" t="s">
        <v>316</v>
      </c>
      <c r="B2469" s="312"/>
      <c r="C2469" s="312"/>
      <c r="D2469" s="312"/>
      <c r="E2469" s="312"/>
      <c r="F2469" s="312"/>
      <c r="G2469" s="312"/>
      <c r="H2469" s="311"/>
      <c r="I2469" s="614" t="s">
        <v>19</v>
      </c>
      <c r="J2469" s="615"/>
      <c r="K2469" s="650">
        <v>1.49</v>
      </c>
      <c r="L2469" s="651"/>
      <c r="M2469" s="291">
        <f>K2469*12*I2435</f>
        <v>27030.983999999997</v>
      </c>
    </row>
    <row r="2470" spans="1:13" ht="15.75" thickBot="1">
      <c r="A2470" s="654" t="s">
        <v>315</v>
      </c>
      <c r="B2470" s="655"/>
      <c r="C2470" s="655"/>
      <c r="D2470" s="655"/>
      <c r="E2470" s="655"/>
      <c r="F2470" s="655"/>
      <c r="G2470" s="655"/>
      <c r="H2470" s="656"/>
      <c r="I2470" s="305"/>
      <c r="J2470" s="304"/>
      <c r="K2470" s="642">
        <f>K2471+K2472+K2474+K2475+K2476+K2477</f>
        <v>1.94</v>
      </c>
      <c r="L2470" s="647"/>
      <c r="M2470" s="303">
        <f>K2470*12*I2435</f>
        <v>35194.703999999998</v>
      </c>
    </row>
    <row r="2471" spans="1:13">
      <c r="A2471" s="332" t="s">
        <v>314</v>
      </c>
      <c r="B2471" s="331"/>
      <c r="C2471" s="331"/>
      <c r="D2471" s="331"/>
      <c r="E2471" s="331"/>
      <c r="F2471" s="322"/>
      <c r="G2471" s="322"/>
      <c r="H2471" s="321"/>
      <c r="I2471" s="330"/>
      <c r="J2471" s="294"/>
      <c r="K2471" s="629">
        <v>0.11</v>
      </c>
      <c r="L2471" s="630"/>
      <c r="M2471" s="291">
        <f>K2471*12*I2435</f>
        <v>1995.576</v>
      </c>
    </row>
    <row r="2472" spans="1:13">
      <c r="A2472" s="329" t="s">
        <v>313</v>
      </c>
      <c r="B2472" s="328"/>
      <c r="C2472" s="328"/>
      <c r="D2472" s="328"/>
      <c r="E2472" s="328"/>
      <c r="F2472" s="312"/>
      <c r="G2472" s="312"/>
      <c r="H2472" s="311"/>
      <c r="I2472" s="598" t="s">
        <v>312</v>
      </c>
      <c r="J2472" s="599"/>
      <c r="K2472" s="625">
        <v>0.93</v>
      </c>
      <c r="L2472" s="626"/>
      <c r="M2472" s="291">
        <f>K2472*12*I2435</f>
        <v>16871.687999999998</v>
      </c>
    </row>
    <row r="2473" spans="1:13">
      <c r="A2473" s="323" t="s">
        <v>311</v>
      </c>
      <c r="B2473" s="322"/>
      <c r="C2473" s="322"/>
      <c r="D2473" s="322"/>
      <c r="E2473" s="322"/>
      <c r="F2473" s="322"/>
      <c r="G2473" s="322"/>
      <c r="H2473" s="321"/>
      <c r="I2473" s="596" t="s">
        <v>310</v>
      </c>
      <c r="J2473" s="597"/>
      <c r="K2473" s="327"/>
      <c r="L2473" s="292"/>
      <c r="M2473" s="291"/>
    </row>
    <row r="2474" spans="1:13">
      <c r="A2474" s="320" t="s">
        <v>309</v>
      </c>
      <c r="B2474" s="319"/>
      <c r="C2474" s="319"/>
      <c r="D2474" s="319"/>
      <c r="E2474" s="319"/>
      <c r="F2474" s="319"/>
      <c r="G2474" s="319"/>
      <c r="H2474" s="318"/>
      <c r="I2474" s="608" t="s">
        <v>308</v>
      </c>
      <c r="J2474" s="609"/>
      <c r="K2474" s="625">
        <v>0.56999999999999995</v>
      </c>
      <c r="L2474" s="626"/>
      <c r="M2474" s="291">
        <f>K2474*12*I2435</f>
        <v>10340.712</v>
      </c>
    </row>
    <row r="2475" spans="1:13">
      <c r="A2475" s="320" t="s">
        <v>307</v>
      </c>
      <c r="B2475" s="319"/>
      <c r="C2475" s="319"/>
      <c r="D2475" s="319"/>
      <c r="E2475" s="319"/>
      <c r="F2475" s="319"/>
      <c r="G2475" s="319"/>
      <c r="H2475" s="318"/>
      <c r="I2475" s="608" t="s">
        <v>306</v>
      </c>
      <c r="J2475" s="609"/>
      <c r="K2475" s="625">
        <v>0.14000000000000001</v>
      </c>
      <c r="L2475" s="626"/>
      <c r="M2475" s="291">
        <f>K2475*12*I2435</f>
        <v>2539.8240000000001</v>
      </c>
    </row>
    <row r="2476" spans="1:13">
      <c r="A2476" s="313" t="s">
        <v>299</v>
      </c>
      <c r="B2476" s="312"/>
      <c r="C2476" s="312"/>
      <c r="D2476" s="312"/>
      <c r="E2476" s="312"/>
      <c r="F2476" s="312"/>
      <c r="G2476" s="312"/>
      <c r="H2476" s="311"/>
      <c r="I2476" s="608" t="s">
        <v>298</v>
      </c>
      <c r="J2476" s="609"/>
      <c r="K2476" s="636">
        <v>7.0000000000000007E-2</v>
      </c>
      <c r="L2476" s="637"/>
      <c r="M2476" s="291">
        <f>K2476*12*I2435</f>
        <v>1269.912</v>
      </c>
    </row>
    <row r="2477" spans="1:13" ht="15.75" thickBot="1">
      <c r="A2477" s="313" t="s">
        <v>305</v>
      </c>
      <c r="B2477" s="312"/>
      <c r="C2477" s="312"/>
      <c r="D2477" s="312"/>
      <c r="E2477" s="312"/>
      <c r="F2477" s="312"/>
      <c r="G2477" s="312"/>
      <c r="H2477" s="311"/>
      <c r="I2477" s="614" t="s">
        <v>88</v>
      </c>
      <c r="J2477" s="615"/>
      <c r="K2477" s="638">
        <v>0.12</v>
      </c>
      <c r="L2477" s="639"/>
      <c r="M2477" s="326">
        <f>K2477*12*I2435</f>
        <v>2176.9919999999997</v>
      </c>
    </row>
    <row r="2478" spans="1:13" ht="15.75" thickBot="1">
      <c r="A2478" s="654" t="s">
        <v>304</v>
      </c>
      <c r="B2478" s="655"/>
      <c r="C2478" s="655"/>
      <c r="D2478" s="655"/>
      <c r="E2478" s="655"/>
      <c r="F2478" s="655"/>
      <c r="G2478" s="655"/>
      <c r="H2478" s="656"/>
      <c r="I2478" s="325"/>
      <c r="J2478" s="324"/>
      <c r="K2478" s="649">
        <f>K2479+K2480+K2481</f>
        <v>1.27</v>
      </c>
      <c r="L2478" s="643"/>
      <c r="M2478" s="303">
        <f>K2478*12*I2435</f>
        <v>23039.831999999999</v>
      </c>
    </row>
    <row r="2479" spans="1:13">
      <c r="A2479" s="323" t="s">
        <v>303</v>
      </c>
      <c r="B2479" s="322"/>
      <c r="C2479" s="322"/>
      <c r="D2479" s="322"/>
      <c r="E2479" s="322"/>
      <c r="F2479" s="322"/>
      <c r="G2479" s="322"/>
      <c r="H2479" s="321"/>
      <c r="I2479" s="612" t="s">
        <v>302</v>
      </c>
      <c r="J2479" s="613"/>
      <c r="K2479" s="644">
        <v>0.61</v>
      </c>
      <c r="L2479" s="645"/>
      <c r="M2479" s="291">
        <f>K2479*12*I2435</f>
        <v>11066.376</v>
      </c>
    </row>
    <row r="2480" spans="1:13">
      <c r="A2480" s="320" t="s">
        <v>301</v>
      </c>
      <c r="B2480" s="319"/>
      <c r="C2480" s="319"/>
      <c r="D2480" s="319"/>
      <c r="E2480" s="319"/>
      <c r="F2480" s="319"/>
      <c r="G2480" s="319"/>
      <c r="H2480" s="318"/>
      <c r="I2480" s="317" t="s">
        <v>300</v>
      </c>
      <c r="J2480" s="316"/>
      <c r="K2480" s="636">
        <v>0.53</v>
      </c>
      <c r="L2480" s="637"/>
      <c r="M2480" s="291">
        <f>K2480*12*I2435</f>
        <v>9615.0480000000007</v>
      </c>
    </row>
    <row r="2481" spans="1:13" ht="15.75" thickBot="1">
      <c r="A2481" s="313" t="s">
        <v>299</v>
      </c>
      <c r="B2481" s="312"/>
      <c r="C2481" s="312"/>
      <c r="D2481" s="312"/>
      <c r="E2481" s="312"/>
      <c r="F2481" s="312"/>
      <c r="G2481" s="312"/>
      <c r="H2481" s="311"/>
      <c r="I2481" s="614" t="s">
        <v>298</v>
      </c>
      <c r="J2481" s="615"/>
      <c r="K2481" s="638">
        <v>0.13</v>
      </c>
      <c r="L2481" s="639"/>
      <c r="M2481" s="291">
        <f>K2481*12*I2435</f>
        <v>2358.4079999999999</v>
      </c>
    </row>
    <row r="2482" spans="1:13" ht="15.75" thickBot="1">
      <c r="A2482" s="309" t="s">
        <v>297</v>
      </c>
      <c r="B2482" s="308"/>
      <c r="C2482" s="308"/>
      <c r="D2482" s="308"/>
      <c r="E2482" s="308"/>
      <c r="F2482" s="308"/>
      <c r="G2482" s="308"/>
      <c r="H2482" s="307"/>
      <c r="I2482" s="619" t="s">
        <v>296</v>
      </c>
      <c r="J2482" s="620"/>
      <c r="K2482" s="640">
        <v>17.8</v>
      </c>
      <c r="L2482" s="641"/>
      <c r="M2482" s="303">
        <f>K2482*12*I2435</f>
        <v>322920.48000000004</v>
      </c>
    </row>
    <row r="2483" spans="1:13" ht="15.75" thickBot="1">
      <c r="A2483" s="603" t="s">
        <v>295</v>
      </c>
      <c r="B2483" s="604"/>
      <c r="C2483" s="604"/>
      <c r="D2483" s="604"/>
      <c r="E2483" s="604"/>
      <c r="F2483" s="604"/>
      <c r="G2483" s="604"/>
      <c r="H2483" s="605"/>
      <c r="I2483" s="305"/>
      <c r="J2483" s="304"/>
      <c r="K2483" s="642">
        <v>1.65</v>
      </c>
      <c r="L2483" s="643"/>
      <c r="M2483" s="303">
        <f>K2483*12*I2435</f>
        <v>29933.639999999996</v>
      </c>
    </row>
    <row r="2484" spans="1:13">
      <c r="A2484" s="301" t="s">
        <v>294</v>
      </c>
      <c r="B2484" s="300"/>
      <c r="C2484" s="300"/>
      <c r="D2484" s="300"/>
      <c r="E2484" s="300"/>
      <c r="F2484" s="300"/>
      <c r="G2484" s="300"/>
      <c r="H2484" s="298"/>
      <c r="I2484" s="621" t="s">
        <v>293</v>
      </c>
      <c r="J2484" s="622"/>
      <c r="K2484" s="297"/>
      <c r="L2484" s="412"/>
      <c r="M2484" s="291"/>
    </row>
    <row r="2485" spans="1:13">
      <c r="A2485" s="301" t="s">
        <v>292</v>
      </c>
      <c r="B2485" s="300"/>
      <c r="C2485" s="300"/>
      <c r="D2485" s="300"/>
      <c r="E2485" s="300"/>
      <c r="F2485" s="300"/>
      <c r="G2485" s="300"/>
      <c r="H2485" s="298"/>
      <c r="I2485" s="295"/>
      <c r="J2485" s="294"/>
      <c r="K2485" s="297"/>
      <c r="L2485" s="412"/>
      <c r="M2485" s="291"/>
    </row>
    <row r="2486" spans="1:13" ht="15.75" thickBot="1">
      <c r="A2486" s="301" t="s">
        <v>291</v>
      </c>
      <c r="B2486" s="300"/>
      <c r="C2486" s="300"/>
      <c r="D2486" s="300"/>
      <c r="E2486" s="300"/>
      <c r="F2486" s="300"/>
      <c r="G2486" s="300"/>
      <c r="H2486" s="298"/>
      <c r="I2486" s="310"/>
      <c r="J2486" s="294"/>
      <c r="K2486" s="297"/>
      <c r="L2486" s="412"/>
      <c r="M2486" s="291"/>
    </row>
    <row r="2487" spans="1:13" ht="15.75" thickBot="1">
      <c r="A2487" s="309" t="s">
        <v>290</v>
      </c>
      <c r="B2487" s="308"/>
      <c r="C2487" s="308"/>
      <c r="D2487" s="308"/>
      <c r="E2487" s="308"/>
      <c r="F2487" s="308"/>
      <c r="G2487" s="308"/>
      <c r="H2487" s="307"/>
      <c r="I2487" s="305"/>
      <c r="J2487" s="304"/>
      <c r="K2487" s="642">
        <v>7.0000000000000007E-2</v>
      </c>
      <c r="L2487" s="643"/>
      <c r="M2487" s="303">
        <f>K2487*12*I2435</f>
        <v>1269.912</v>
      </c>
    </row>
    <row r="2488" spans="1:13">
      <c r="A2488" s="301" t="s">
        <v>289</v>
      </c>
      <c r="B2488" s="300"/>
      <c r="C2488" s="300"/>
      <c r="D2488" s="300"/>
      <c r="E2488" s="300"/>
      <c r="F2488" s="300"/>
      <c r="G2488" s="300"/>
      <c r="H2488" s="298"/>
      <c r="I2488" s="621" t="s">
        <v>19</v>
      </c>
      <c r="J2488" s="622"/>
      <c r="K2488" s="411"/>
      <c r="L2488" s="412"/>
      <c r="M2488" s="291"/>
    </row>
    <row r="2489" spans="1:13" ht="15.75" thickBot="1">
      <c r="A2489" s="301" t="s">
        <v>288</v>
      </c>
      <c r="B2489" s="300"/>
      <c r="C2489" s="300"/>
      <c r="D2489" s="300"/>
      <c r="E2489" s="300"/>
      <c r="F2489" s="300"/>
      <c r="G2489" s="300"/>
      <c r="H2489" s="298"/>
      <c r="I2489" s="295"/>
      <c r="J2489" s="294"/>
      <c r="K2489" s="411"/>
      <c r="L2489" s="412"/>
      <c r="M2489" s="291"/>
    </row>
    <row r="2490" spans="1:13" ht="15.75" thickBot="1">
      <c r="A2490" s="603" t="s">
        <v>287</v>
      </c>
      <c r="B2490" s="604"/>
      <c r="C2490" s="604"/>
      <c r="D2490" s="604"/>
      <c r="E2490" s="604"/>
      <c r="F2490" s="604"/>
      <c r="G2490" s="604"/>
      <c r="H2490" s="605"/>
      <c r="I2490" s="305"/>
      <c r="J2490" s="304"/>
      <c r="K2490" s="642">
        <v>6.19</v>
      </c>
      <c r="L2490" s="643"/>
      <c r="M2490" s="303">
        <f>K2490*12*I2435</f>
        <v>112296.504</v>
      </c>
    </row>
    <row r="2491" spans="1:13">
      <c r="A2491" s="301" t="s">
        <v>286</v>
      </c>
      <c r="B2491" s="299"/>
      <c r="C2491" s="299"/>
      <c r="D2491" s="299"/>
      <c r="E2491" s="299"/>
      <c r="F2491" s="300"/>
      <c r="G2491" s="299"/>
      <c r="H2491" s="298"/>
      <c r="I2491" s="598" t="s">
        <v>285</v>
      </c>
      <c r="J2491" s="599"/>
      <c r="K2491" s="297"/>
      <c r="L2491" s="412"/>
      <c r="M2491" s="291"/>
    </row>
    <row r="2492" spans="1:13">
      <c r="A2492" s="301" t="s">
        <v>284</v>
      </c>
      <c r="B2492" s="299"/>
      <c r="C2492" s="299"/>
      <c r="D2492" s="299"/>
      <c r="E2492" s="299"/>
      <c r="F2492" s="300"/>
      <c r="G2492" s="299"/>
      <c r="H2492" s="298"/>
      <c r="I2492" s="598" t="s">
        <v>283</v>
      </c>
      <c r="J2492" s="599"/>
      <c r="K2492" s="297"/>
      <c r="L2492" s="412"/>
      <c r="M2492" s="291"/>
    </row>
    <row r="2493" spans="1:13">
      <c r="A2493" s="301" t="s">
        <v>282</v>
      </c>
      <c r="B2493" s="299"/>
      <c r="C2493" s="299"/>
      <c r="D2493" s="299"/>
      <c r="E2493" s="299"/>
      <c r="F2493" s="300"/>
      <c r="G2493" s="299"/>
      <c r="H2493" s="298"/>
      <c r="I2493" s="598" t="s">
        <v>281</v>
      </c>
      <c r="J2493" s="599"/>
      <c r="K2493" s="297"/>
      <c r="L2493" s="412"/>
      <c r="M2493" s="291"/>
    </row>
    <row r="2494" spans="1:13">
      <c r="A2494" s="301" t="s">
        <v>280</v>
      </c>
      <c r="B2494" s="299"/>
      <c r="C2494" s="299"/>
      <c r="D2494" s="299"/>
      <c r="E2494" s="299"/>
      <c r="F2494" s="300"/>
      <c r="G2494" s="299"/>
      <c r="H2494" s="298"/>
      <c r="I2494" s="598" t="s">
        <v>279</v>
      </c>
      <c r="J2494" s="599"/>
      <c r="K2494" s="297"/>
      <c r="L2494" s="412"/>
      <c r="M2494" s="291"/>
    </row>
    <row r="2495" spans="1:13">
      <c r="A2495" s="301" t="s">
        <v>278</v>
      </c>
      <c r="B2495" s="299"/>
      <c r="C2495" s="299"/>
      <c r="D2495" s="299"/>
      <c r="E2495" s="299"/>
      <c r="F2495" s="300"/>
      <c r="G2495" s="299"/>
      <c r="H2495" s="298"/>
      <c r="I2495" s="598" t="s">
        <v>277</v>
      </c>
      <c r="J2495" s="599"/>
      <c r="K2495" s="297"/>
      <c r="L2495" s="412"/>
      <c r="M2495" s="291"/>
    </row>
    <row r="2496" spans="1:13">
      <c r="A2496" s="301" t="s">
        <v>276</v>
      </c>
      <c r="B2496" s="299"/>
      <c r="C2496" s="299"/>
      <c r="D2496" s="299"/>
      <c r="E2496" s="299"/>
      <c r="F2496" s="300"/>
      <c r="G2496" s="299"/>
      <c r="H2496" s="298"/>
      <c r="I2496" s="295"/>
      <c r="J2496" s="294"/>
      <c r="K2496" s="297"/>
      <c r="L2496" s="302"/>
      <c r="M2496" s="291"/>
    </row>
    <row r="2497" spans="1:13">
      <c r="A2497" s="301" t="s">
        <v>275</v>
      </c>
      <c r="B2497" s="299"/>
      <c r="C2497" s="299"/>
      <c r="D2497" s="299"/>
      <c r="E2497" s="299"/>
      <c r="F2497" s="300"/>
      <c r="G2497" s="299"/>
      <c r="H2497" s="298"/>
      <c r="I2497" s="295"/>
      <c r="J2497" s="294"/>
      <c r="K2497" s="297"/>
      <c r="L2497" s="412"/>
      <c r="M2497" s="291"/>
    </row>
    <row r="2498" spans="1:13">
      <c r="A2498" s="301" t="s">
        <v>274</v>
      </c>
      <c r="B2498" s="299"/>
      <c r="C2498" s="299"/>
      <c r="D2498" s="299"/>
      <c r="E2498" s="299"/>
      <c r="F2498" s="300"/>
      <c r="G2498" s="299"/>
      <c r="H2498" s="298"/>
      <c r="I2498" s="295"/>
      <c r="J2498" s="294"/>
      <c r="K2498" s="297"/>
      <c r="L2498" s="412"/>
      <c r="M2498" s="291"/>
    </row>
    <row r="2499" spans="1:13">
      <c r="A2499" s="301" t="s">
        <v>273</v>
      </c>
      <c r="B2499" s="299"/>
      <c r="C2499" s="299"/>
      <c r="D2499" s="299"/>
      <c r="E2499" s="299"/>
      <c r="F2499" s="300"/>
      <c r="G2499" s="299"/>
      <c r="H2499" s="298"/>
      <c r="I2499" s="295"/>
      <c r="J2499" s="294"/>
      <c r="K2499" s="297"/>
      <c r="L2499" s="412"/>
      <c r="M2499" s="291"/>
    </row>
    <row r="2500" spans="1:13">
      <c r="A2500" s="301" t="s">
        <v>272</v>
      </c>
      <c r="B2500" s="299"/>
      <c r="C2500" s="299"/>
      <c r="D2500" s="299"/>
      <c r="E2500" s="299"/>
      <c r="F2500" s="300"/>
      <c r="G2500" s="299"/>
      <c r="H2500" s="298"/>
      <c r="I2500" s="295"/>
      <c r="J2500" s="294"/>
      <c r="K2500" s="297"/>
      <c r="L2500" s="412"/>
      <c r="M2500" s="291"/>
    </row>
    <row r="2501" spans="1:13" ht="15.75" thickBot="1">
      <c r="A2501" s="616" t="s">
        <v>271</v>
      </c>
      <c r="B2501" s="617"/>
      <c r="C2501" s="617"/>
      <c r="D2501" s="617"/>
      <c r="E2501" s="617"/>
      <c r="F2501" s="617"/>
      <c r="G2501" s="617"/>
      <c r="H2501" s="618"/>
      <c r="I2501" s="295"/>
      <c r="J2501" s="294"/>
      <c r="K2501" s="293"/>
      <c r="L2501" s="292"/>
      <c r="M2501" s="291"/>
    </row>
    <row r="2502" spans="1:13">
      <c r="A2502" s="290" t="s">
        <v>270</v>
      </c>
      <c r="B2502" s="289"/>
      <c r="C2502" s="289"/>
      <c r="D2502" s="289"/>
      <c r="E2502" s="289"/>
      <c r="F2502" s="289"/>
      <c r="G2502" s="289"/>
      <c r="H2502" s="289"/>
      <c r="I2502" s="621" t="s">
        <v>55</v>
      </c>
      <c r="J2502" s="622"/>
      <c r="K2502" s="288"/>
      <c r="L2502" s="287"/>
      <c r="M2502" s="286"/>
    </row>
    <row r="2503" spans="1:13" ht="15.75" thickBot="1">
      <c r="A2503" s="285" t="s">
        <v>269</v>
      </c>
      <c r="B2503" s="284"/>
      <c r="C2503" s="284"/>
      <c r="D2503" s="284"/>
      <c r="E2503" s="284"/>
      <c r="F2503" s="284"/>
      <c r="G2503" s="284"/>
      <c r="H2503" s="284"/>
      <c r="I2503" s="283"/>
      <c r="J2503" s="282"/>
      <c r="K2503" s="281"/>
      <c r="L2503" s="280"/>
      <c r="M2503" s="279"/>
    </row>
    <row r="2504" spans="1:13" ht="15.75" thickBot="1">
      <c r="A2504" s="603" t="s">
        <v>355</v>
      </c>
      <c r="B2504" s="604"/>
      <c r="C2504" s="604"/>
      <c r="D2504" s="604"/>
      <c r="E2504" s="604"/>
      <c r="F2504" s="604"/>
      <c r="G2504" s="604"/>
      <c r="H2504" s="657"/>
      <c r="I2504" s="658" t="s">
        <v>32</v>
      </c>
      <c r="J2504" s="659"/>
      <c r="K2504" s="660">
        <v>1.52</v>
      </c>
      <c r="L2504" s="661"/>
      <c r="M2504" s="276">
        <f>K2504*12*I2435</f>
        <v>27575.232000000004</v>
      </c>
    </row>
    <row r="2505" spans="1:13" ht="15.75" thickBot="1">
      <c r="A2505" s="409" t="s">
        <v>354</v>
      </c>
      <c r="B2505" s="410"/>
      <c r="C2505" s="410"/>
      <c r="D2505" s="410"/>
      <c r="E2505" s="410"/>
      <c r="F2505" s="410"/>
      <c r="G2505" s="410"/>
      <c r="H2505" s="410"/>
      <c r="I2505" s="413"/>
      <c r="J2505" s="383"/>
      <c r="K2505" s="662"/>
      <c r="L2505" s="663"/>
      <c r="M2505" s="276"/>
    </row>
    <row r="2506" spans="1:13" ht="15.75" thickBot="1">
      <c r="A2506" s="652" t="s">
        <v>268</v>
      </c>
      <c r="B2506" s="653"/>
      <c r="C2506" s="653"/>
      <c r="D2506" s="653"/>
      <c r="E2506" s="653"/>
      <c r="F2506" s="653"/>
      <c r="G2506" s="653"/>
      <c r="H2506" s="653"/>
      <c r="I2506" s="278"/>
      <c r="J2506" s="277"/>
      <c r="K2506" s="610">
        <f>K2436+K2446+K2461+K2490+K2504+K2505</f>
        <v>48.220000000000006</v>
      </c>
      <c r="L2506" s="611"/>
      <c r="M2506" s="276">
        <f>M2436+M2446+M2461+M2490+M2504+M2505</f>
        <v>874787.95199999993</v>
      </c>
    </row>
    <row r="2508" spans="1:13" ht="15.75">
      <c r="A2508" s="601" t="s">
        <v>0</v>
      </c>
      <c r="B2508" s="601"/>
      <c r="C2508" s="601"/>
      <c r="D2508" s="601"/>
      <c r="E2508" s="601"/>
      <c r="F2508" s="601"/>
      <c r="G2508" s="601"/>
      <c r="H2508" s="601"/>
      <c r="I2508" s="601"/>
      <c r="J2508" s="601"/>
      <c r="K2508" s="601"/>
      <c r="L2508" s="601"/>
      <c r="M2508" s="327"/>
    </row>
    <row r="2509" spans="1:13" ht="15.75">
      <c r="A2509" s="600" t="s">
        <v>353</v>
      </c>
      <c r="B2509" s="600"/>
      <c r="C2509" s="600"/>
      <c r="D2509" s="600"/>
      <c r="E2509" s="600"/>
      <c r="F2509" s="600"/>
      <c r="G2509" s="600"/>
      <c r="H2509" s="600"/>
      <c r="I2509" s="600"/>
      <c r="J2509" s="600"/>
      <c r="K2509" s="600"/>
      <c r="L2509" s="600"/>
      <c r="M2509" s="327"/>
    </row>
    <row r="2510" spans="1:13" ht="15.75">
      <c r="A2510" s="370"/>
      <c r="B2510" s="370"/>
      <c r="C2510" s="370"/>
      <c r="D2510" s="370"/>
      <c r="E2510" s="370"/>
      <c r="F2510" s="370" t="s">
        <v>384</v>
      </c>
      <c r="G2510" s="370"/>
      <c r="H2510" s="370"/>
      <c r="I2510" s="370"/>
      <c r="J2510" s="370"/>
      <c r="K2510" s="370"/>
      <c r="L2510" s="370"/>
      <c r="M2510" s="327"/>
    </row>
    <row r="2511" spans="1:13">
      <c r="A2511" s="329"/>
      <c r="B2511" s="328"/>
      <c r="C2511" s="602" t="s">
        <v>351</v>
      </c>
      <c r="D2511" s="602"/>
      <c r="E2511" s="602"/>
      <c r="F2511" s="328"/>
      <c r="G2511" s="328"/>
      <c r="H2511" s="368"/>
      <c r="I2511" s="590" t="s">
        <v>3</v>
      </c>
      <c r="J2511" s="591"/>
      <c r="K2511" s="592" t="s">
        <v>4</v>
      </c>
      <c r="L2511" s="593"/>
      <c r="M2511" s="382"/>
    </row>
    <row r="2512" spans="1:13">
      <c r="A2512" s="381"/>
      <c r="B2512" s="355"/>
      <c r="C2512" s="355"/>
      <c r="D2512" s="355"/>
      <c r="E2512" s="355"/>
      <c r="F2512" s="355"/>
      <c r="G2512" s="355"/>
      <c r="H2512" s="356"/>
      <c r="I2512" s="295"/>
      <c r="J2512" s="294"/>
      <c r="K2512" s="594" t="s">
        <v>5</v>
      </c>
      <c r="L2512" s="595"/>
      <c r="M2512" s="380" t="s">
        <v>6</v>
      </c>
    </row>
    <row r="2513" spans="1:13">
      <c r="A2513" s="381"/>
      <c r="B2513" s="355"/>
      <c r="C2513" s="355"/>
      <c r="D2513" s="355"/>
      <c r="E2513" s="355"/>
      <c r="F2513" s="355"/>
      <c r="G2513" s="355"/>
      <c r="H2513" s="356"/>
      <c r="I2513" s="598" t="s">
        <v>7</v>
      </c>
      <c r="J2513" s="599"/>
      <c r="K2513" s="623" t="s">
        <v>8</v>
      </c>
      <c r="L2513" s="624"/>
      <c r="M2513" s="380" t="s">
        <v>9</v>
      </c>
    </row>
    <row r="2514" spans="1:13" ht="16.5" thickBot="1">
      <c r="A2514" s="379"/>
      <c r="B2514" s="351"/>
      <c r="C2514" s="351"/>
      <c r="D2514" s="351"/>
      <c r="E2514" s="351"/>
      <c r="F2514" s="351"/>
      <c r="G2514" s="351"/>
      <c r="H2514" s="350"/>
      <c r="I2514" s="631">
        <v>1516.8</v>
      </c>
      <c r="J2514" s="632"/>
      <c r="K2514" s="633"/>
      <c r="L2514" s="634"/>
      <c r="M2514" s="378"/>
    </row>
    <row r="2515" spans="1:13">
      <c r="A2515" s="367" t="s">
        <v>350</v>
      </c>
      <c r="B2515" s="344"/>
      <c r="C2515" s="344"/>
      <c r="D2515" s="344"/>
      <c r="E2515" s="344"/>
      <c r="F2515" s="344"/>
      <c r="G2515" s="344"/>
      <c r="H2515" s="377"/>
      <c r="I2515" s="341"/>
      <c r="J2515" s="340"/>
      <c r="K2515" s="635">
        <f>K2518+K2521</f>
        <v>6.4499999999999993</v>
      </c>
      <c r="L2515" s="628"/>
      <c r="M2515" s="286">
        <f>K2515*12*I2514</f>
        <v>117400.31999999998</v>
      </c>
    </row>
    <row r="2516" spans="1:13">
      <c r="A2516" s="376" t="s">
        <v>349</v>
      </c>
      <c r="B2516" s="375"/>
      <c r="C2516" s="375"/>
      <c r="D2516" s="375"/>
      <c r="E2516" s="375"/>
      <c r="F2516" s="375"/>
      <c r="G2516" s="375"/>
      <c r="H2516" s="374"/>
      <c r="I2516" s="295"/>
      <c r="J2516" s="294"/>
      <c r="K2516" s="293"/>
      <c r="L2516" s="292"/>
      <c r="M2516" s="373"/>
    </row>
    <row r="2517" spans="1:13" ht="15.75" thickBot="1">
      <c r="A2517" s="363" t="s">
        <v>348</v>
      </c>
      <c r="B2517" s="372"/>
      <c r="C2517" s="372"/>
      <c r="D2517" s="372"/>
      <c r="E2517" s="372"/>
      <c r="F2517" s="372"/>
      <c r="G2517" s="372"/>
      <c r="H2517" s="371"/>
      <c r="I2517" s="336"/>
      <c r="J2517" s="282"/>
      <c r="K2517" s="281"/>
      <c r="L2517" s="280"/>
      <c r="M2517" s="279"/>
    </row>
    <row r="2518" spans="1:13">
      <c r="A2518" s="323" t="s">
        <v>347</v>
      </c>
      <c r="B2518" s="331"/>
      <c r="C2518" s="331"/>
      <c r="D2518" s="331"/>
      <c r="E2518" s="331"/>
      <c r="F2518" s="331"/>
      <c r="G2518" s="331"/>
      <c r="H2518" s="357"/>
      <c r="I2518" s="596" t="s">
        <v>19</v>
      </c>
      <c r="J2518" s="597"/>
      <c r="K2518" s="629">
        <v>3.86</v>
      </c>
      <c r="L2518" s="630"/>
      <c r="M2518" s="291">
        <f>K2518*12*I2514</f>
        <v>70258.175999999992</v>
      </c>
    </row>
    <row r="2519" spans="1:13">
      <c r="A2519" s="301" t="s">
        <v>338</v>
      </c>
      <c r="B2519" s="355"/>
      <c r="C2519" s="355"/>
      <c r="D2519" s="355"/>
      <c r="E2519" s="355"/>
      <c r="F2519" s="355"/>
      <c r="G2519" s="355"/>
      <c r="H2519" s="356"/>
      <c r="I2519" s="598" t="s">
        <v>328</v>
      </c>
      <c r="J2519" s="599"/>
      <c r="K2519" s="327"/>
      <c r="L2519" s="292"/>
      <c r="M2519" s="291"/>
    </row>
    <row r="2520" spans="1:13">
      <c r="A2520" s="323" t="s">
        <v>337</v>
      </c>
      <c r="B2520" s="331"/>
      <c r="C2520" s="331"/>
      <c r="D2520" s="331"/>
      <c r="E2520" s="331"/>
      <c r="F2520" s="331"/>
      <c r="G2520" s="331"/>
      <c r="H2520" s="357"/>
      <c r="I2520" s="596"/>
      <c r="J2520" s="597"/>
      <c r="K2520" s="327"/>
      <c r="L2520" s="292"/>
      <c r="M2520" s="291"/>
    </row>
    <row r="2521" spans="1:13">
      <c r="A2521" s="323" t="s">
        <v>346</v>
      </c>
      <c r="B2521" s="331"/>
      <c r="C2521" s="331"/>
      <c r="D2521" s="331"/>
      <c r="E2521" s="331"/>
      <c r="F2521" s="331"/>
      <c r="G2521" s="331"/>
      <c r="H2521" s="357"/>
      <c r="I2521" s="608" t="s">
        <v>35</v>
      </c>
      <c r="J2521" s="609"/>
      <c r="K2521" s="625">
        <v>2.59</v>
      </c>
      <c r="L2521" s="626"/>
      <c r="M2521" s="291">
        <f>K2521*12*I2514</f>
        <v>47142.143999999993</v>
      </c>
    </row>
    <row r="2522" spans="1:13" ht="15.75">
      <c r="A2522" s="320" t="s">
        <v>345</v>
      </c>
      <c r="B2522" s="354"/>
      <c r="C2522" s="354"/>
      <c r="D2522" s="354"/>
      <c r="E2522" s="354"/>
      <c r="F2522" s="354"/>
      <c r="G2522" s="354"/>
      <c r="H2522" s="353"/>
      <c r="I2522" s="598" t="s">
        <v>328</v>
      </c>
      <c r="J2522" s="599"/>
      <c r="K2522" s="370"/>
      <c r="L2522" s="369"/>
      <c r="M2522" s="291"/>
    </row>
    <row r="2523" spans="1:13">
      <c r="A2523" s="313" t="s">
        <v>344</v>
      </c>
      <c r="B2523" s="328"/>
      <c r="C2523" s="328"/>
      <c r="D2523" s="328"/>
      <c r="E2523" s="328"/>
      <c r="F2523" s="328"/>
      <c r="G2523" s="328"/>
      <c r="H2523" s="368"/>
      <c r="I2523" s="598"/>
      <c r="J2523" s="599"/>
      <c r="K2523" s="352"/>
      <c r="L2523" s="292"/>
      <c r="M2523" s="291"/>
    </row>
    <row r="2524" spans="1:13" ht="15.75" thickBot="1">
      <c r="A2524" s="323" t="s">
        <v>343</v>
      </c>
      <c r="B2524" s="322"/>
      <c r="C2524" s="322"/>
      <c r="D2524" s="322"/>
      <c r="E2524" s="322"/>
      <c r="F2524" s="322"/>
      <c r="G2524" s="322"/>
      <c r="H2524" s="321"/>
      <c r="I2524" s="334"/>
      <c r="J2524" s="333"/>
      <c r="K2524" s="636"/>
      <c r="L2524" s="637"/>
      <c r="M2524" s="291"/>
    </row>
    <row r="2525" spans="1:13">
      <c r="A2525" s="367" t="s">
        <v>342</v>
      </c>
      <c r="B2525" s="366"/>
      <c r="C2525" s="366"/>
      <c r="D2525" s="366"/>
      <c r="E2525" s="366"/>
      <c r="F2525" s="366"/>
      <c r="G2525" s="366"/>
      <c r="H2525" s="365"/>
      <c r="I2525" s="341"/>
      <c r="J2525" s="364"/>
      <c r="K2525" s="627">
        <f>K2527+K2532+K2535</f>
        <v>5.28</v>
      </c>
      <c r="L2525" s="628"/>
      <c r="M2525" s="286">
        <f>K2525*12*I2514</f>
        <v>96104.447999999989</v>
      </c>
    </row>
    <row r="2526" spans="1:13" ht="15.75" thickBot="1">
      <c r="A2526" s="363" t="s">
        <v>341</v>
      </c>
      <c r="B2526" s="362"/>
      <c r="C2526" s="362"/>
      <c r="D2526" s="362"/>
      <c r="E2526" s="362"/>
      <c r="F2526" s="362"/>
      <c r="G2526" s="362"/>
      <c r="H2526" s="361"/>
      <c r="I2526" s="336"/>
      <c r="J2526" s="360"/>
      <c r="K2526" s="281"/>
      <c r="L2526" s="280"/>
      <c r="M2526" s="279"/>
    </row>
    <row r="2527" spans="1:13">
      <c r="A2527" s="301" t="s">
        <v>340</v>
      </c>
      <c r="B2527" s="300"/>
      <c r="C2527" s="300"/>
      <c r="D2527" s="300"/>
      <c r="E2527" s="300"/>
      <c r="F2527" s="300"/>
      <c r="G2527" s="300"/>
      <c r="H2527" s="298"/>
      <c r="I2527" s="598" t="s">
        <v>19</v>
      </c>
      <c r="J2527" s="599"/>
      <c r="K2527" s="629">
        <v>2.64</v>
      </c>
      <c r="L2527" s="630"/>
      <c r="M2527" s="291">
        <f>K2527*12*I2514</f>
        <v>48052.223999999995</v>
      </c>
    </row>
    <row r="2528" spans="1:13">
      <c r="A2528" s="323" t="s">
        <v>339</v>
      </c>
      <c r="B2528" s="322"/>
      <c r="C2528" s="322"/>
      <c r="D2528" s="322"/>
      <c r="E2528" s="322"/>
      <c r="F2528" s="322"/>
      <c r="G2528" s="322"/>
      <c r="H2528" s="321"/>
      <c r="I2528" s="407"/>
      <c r="J2528" s="408"/>
      <c r="K2528" s="327"/>
      <c r="L2528" s="292"/>
      <c r="M2528" s="291"/>
    </row>
    <row r="2529" spans="1:13">
      <c r="A2529" s="301" t="s">
        <v>338</v>
      </c>
      <c r="B2529" s="355"/>
      <c r="C2529" s="355"/>
      <c r="D2529" s="355"/>
      <c r="E2529" s="355"/>
      <c r="F2529" s="355"/>
      <c r="G2529" s="355"/>
      <c r="H2529" s="356"/>
      <c r="I2529" s="598" t="s">
        <v>328</v>
      </c>
      <c r="J2529" s="599"/>
      <c r="K2529" s="327"/>
      <c r="L2529" s="292"/>
      <c r="M2529" s="291"/>
    </row>
    <row r="2530" spans="1:13">
      <c r="A2530" s="323" t="s">
        <v>337</v>
      </c>
      <c r="B2530" s="331"/>
      <c r="C2530" s="331"/>
      <c r="D2530" s="331"/>
      <c r="E2530" s="331"/>
      <c r="F2530" s="331"/>
      <c r="G2530" s="331"/>
      <c r="H2530" s="357"/>
      <c r="I2530" s="596"/>
      <c r="J2530" s="597"/>
      <c r="K2530" s="327"/>
      <c r="L2530" s="292"/>
      <c r="M2530" s="291"/>
    </row>
    <row r="2531" spans="1:13">
      <c r="A2531" s="320" t="s">
        <v>336</v>
      </c>
      <c r="B2531" s="354"/>
      <c r="C2531" s="353"/>
      <c r="D2531" s="355"/>
      <c r="E2531" s="355"/>
      <c r="F2531" s="355"/>
      <c r="G2531" s="355"/>
      <c r="H2531" s="356"/>
      <c r="I2531" s="598" t="s">
        <v>328</v>
      </c>
      <c r="J2531" s="599"/>
      <c r="K2531" s="327"/>
      <c r="L2531" s="292"/>
      <c r="M2531" s="291"/>
    </row>
    <row r="2532" spans="1:13">
      <c r="A2532" s="301" t="s">
        <v>335</v>
      </c>
      <c r="B2532" s="355"/>
      <c r="C2532" s="355"/>
      <c r="D2532" s="354"/>
      <c r="E2532" s="354"/>
      <c r="F2532" s="354"/>
      <c r="G2532" s="354"/>
      <c r="H2532" s="353"/>
      <c r="I2532" s="608" t="s">
        <v>35</v>
      </c>
      <c r="J2532" s="609"/>
      <c r="K2532" s="625">
        <v>1.17</v>
      </c>
      <c r="L2532" s="626"/>
      <c r="M2532" s="291">
        <f>K2532*12*I2514</f>
        <v>21295.871999999999</v>
      </c>
    </row>
    <row r="2533" spans="1:13">
      <c r="A2533" s="313" t="s">
        <v>334</v>
      </c>
      <c r="B2533" s="312"/>
      <c r="C2533" s="312"/>
      <c r="D2533" s="312"/>
      <c r="E2533" s="312"/>
      <c r="F2533" s="312"/>
      <c r="G2533" s="312"/>
      <c r="H2533" s="311"/>
      <c r="I2533" s="590" t="s">
        <v>333</v>
      </c>
      <c r="J2533" s="591"/>
      <c r="K2533" s="327"/>
      <c r="L2533" s="292"/>
      <c r="M2533" s="291"/>
    </row>
    <row r="2534" spans="1:13">
      <c r="A2534" s="323"/>
      <c r="B2534" s="322"/>
      <c r="C2534" s="322"/>
      <c r="D2534" s="322"/>
      <c r="E2534" s="322"/>
      <c r="F2534" s="322"/>
      <c r="G2534" s="322"/>
      <c r="H2534" s="321"/>
      <c r="I2534" s="334" t="s">
        <v>332</v>
      </c>
      <c r="J2534" s="333"/>
      <c r="K2534" s="352"/>
      <c r="L2534" s="292"/>
      <c r="M2534" s="291"/>
    </row>
    <row r="2535" spans="1:13">
      <c r="A2535" s="313" t="s">
        <v>331</v>
      </c>
      <c r="B2535" s="312"/>
      <c r="C2535" s="312"/>
      <c r="D2535" s="312"/>
      <c r="E2535" s="312"/>
      <c r="F2535" s="312"/>
      <c r="G2535" s="312"/>
      <c r="H2535" s="311"/>
      <c r="I2535" s="590" t="s">
        <v>35</v>
      </c>
      <c r="J2535" s="591"/>
      <c r="K2535" s="625">
        <v>1.47</v>
      </c>
      <c r="L2535" s="626"/>
      <c r="M2535" s="291">
        <f>K2535*12*I2514</f>
        <v>26756.351999999999</v>
      </c>
    </row>
    <row r="2536" spans="1:13">
      <c r="A2536" s="323" t="s">
        <v>330</v>
      </c>
      <c r="B2536" s="322"/>
      <c r="C2536" s="322"/>
      <c r="D2536" s="322"/>
      <c r="E2536" s="322"/>
      <c r="F2536" s="322"/>
      <c r="G2536" s="322"/>
      <c r="H2536" s="321"/>
      <c r="I2536" s="334"/>
      <c r="J2536" s="333"/>
      <c r="K2536" s="327"/>
      <c r="L2536" s="292"/>
      <c r="M2536" s="291"/>
    </row>
    <row r="2537" spans="1:13">
      <c r="A2537" s="313" t="s">
        <v>329</v>
      </c>
      <c r="B2537" s="312"/>
      <c r="C2537" s="312"/>
      <c r="D2537" s="312"/>
      <c r="E2537" s="312"/>
      <c r="F2537" s="312"/>
      <c r="G2537" s="312"/>
      <c r="H2537" s="311"/>
      <c r="I2537" s="598" t="s">
        <v>328</v>
      </c>
      <c r="J2537" s="599"/>
      <c r="K2537" s="327"/>
      <c r="L2537" s="292"/>
      <c r="M2537" s="291"/>
    </row>
    <row r="2538" spans="1:13">
      <c r="A2538" s="313" t="s">
        <v>327</v>
      </c>
      <c r="B2538" s="312"/>
      <c r="C2538" s="312"/>
      <c r="D2538" s="312"/>
      <c r="E2538" s="312"/>
      <c r="F2538" s="312"/>
      <c r="G2538" s="312"/>
      <c r="H2538" s="311"/>
      <c r="I2538" s="590" t="s">
        <v>326</v>
      </c>
      <c r="J2538" s="591"/>
      <c r="K2538" s="351"/>
      <c r="L2538" s="350"/>
      <c r="M2538" s="349"/>
    </row>
    <row r="2539" spans="1:13" ht="15.75" thickBot="1">
      <c r="A2539" s="323"/>
      <c r="B2539" s="322"/>
      <c r="C2539" s="322"/>
      <c r="D2539" s="322"/>
      <c r="E2539" s="322"/>
      <c r="F2539" s="322"/>
      <c r="G2539" s="322"/>
      <c r="H2539" s="321"/>
      <c r="I2539" s="606" t="s">
        <v>325</v>
      </c>
      <c r="J2539" s="607"/>
      <c r="K2539" s="348"/>
      <c r="L2539" s="347"/>
      <c r="M2539" s="346"/>
    </row>
    <row r="2540" spans="1:13">
      <c r="A2540" s="345" t="s">
        <v>324</v>
      </c>
      <c r="B2540" s="344"/>
      <c r="C2540" s="344"/>
      <c r="D2540" s="344"/>
      <c r="E2540" s="344"/>
      <c r="F2540" s="344"/>
      <c r="G2540" s="343"/>
      <c r="H2540" s="342"/>
      <c r="I2540" s="341"/>
      <c r="J2540" s="340"/>
      <c r="K2540" s="648">
        <f>K2542+K2549+K2557+K2561+K2562+K2566</f>
        <v>27.240000000000002</v>
      </c>
      <c r="L2540" s="628"/>
      <c r="M2540" s="286">
        <f>M2542+M2549+M2557+M2561+M2562+M2566</f>
        <v>495811.58400000003</v>
      </c>
    </row>
    <row r="2541" spans="1:13" ht="15.75" thickBot="1">
      <c r="A2541" s="339"/>
      <c r="B2541" s="338"/>
      <c r="C2541" s="338"/>
      <c r="D2541" s="338"/>
      <c r="E2541" s="338"/>
      <c r="F2541" s="338"/>
      <c r="G2541" s="338"/>
      <c r="H2541" s="337"/>
      <c r="I2541" s="336"/>
      <c r="J2541" s="282"/>
      <c r="K2541" s="281"/>
      <c r="L2541" s="280"/>
      <c r="M2541" s="279"/>
    </row>
    <row r="2542" spans="1:13" ht="15.75" thickBot="1">
      <c r="A2542" s="603" t="s">
        <v>323</v>
      </c>
      <c r="B2542" s="604"/>
      <c r="C2542" s="604"/>
      <c r="D2542" s="604"/>
      <c r="E2542" s="604"/>
      <c r="F2542" s="604"/>
      <c r="G2542" s="604"/>
      <c r="H2542" s="605"/>
      <c r="I2542" s="305"/>
      <c r="J2542" s="304"/>
      <c r="K2542" s="646">
        <f>K2543+K2544+K2545+K2547+K2548</f>
        <v>6.05</v>
      </c>
      <c r="L2542" s="647"/>
      <c r="M2542" s="303">
        <f>K2542*12*I2514</f>
        <v>110119.67999999999</v>
      </c>
    </row>
    <row r="2543" spans="1:13">
      <c r="A2543" s="323" t="s">
        <v>322</v>
      </c>
      <c r="B2543" s="322"/>
      <c r="C2543" s="322"/>
      <c r="D2543" s="322"/>
      <c r="E2543" s="322"/>
      <c r="F2543" s="322"/>
      <c r="G2543" s="322"/>
      <c r="H2543" s="321"/>
      <c r="I2543" s="596" t="s">
        <v>321</v>
      </c>
      <c r="J2543" s="597"/>
      <c r="K2543" s="629">
        <v>1.23</v>
      </c>
      <c r="L2543" s="630"/>
      <c r="M2543" s="291">
        <f>K2543*12*I2514</f>
        <v>22387.968000000001</v>
      </c>
    </row>
    <row r="2544" spans="1:13">
      <c r="A2544" s="320" t="s">
        <v>320</v>
      </c>
      <c r="B2544" s="319"/>
      <c r="C2544" s="319"/>
      <c r="D2544" s="319"/>
      <c r="E2544" s="319"/>
      <c r="F2544" s="319"/>
      <c r="G2544" s="319"/>
      <c r="H2544" s="318"/>
      <c r="I2544" s="608" t="s">
        <v>57</v>
      </c>
      <c r="J2544" s="609"/>
      <c r="K2544" s="625">
        <v>2.9</v>
      </c>
      <c r="L2544" s="626"/>
      <c r="M2544" s="291">
        <f>K2544*12*I2514</f>
        <v>52784.639999999992</v>
      </c>
    </row>
    <row r="2545" spans="1:13">
      <c r="A2545" s="313" t="s">
        <v>319</v>
      </c>
      <c r="B2545" s="312"/>
      <c r="C2545" s="312"/>
      <c r="D2545" s="312"/>
      <c r="E2545" s="312"/>
      <c r="F2545" s="312"/>
      <c r="G2545" s="312"/>
      <c r="H2545" s="311"/>
      <c r="I2545" s="590" t="s">
        <v>35</v>
      </c>
      <c r="J2545" s="591"/>
      <c r="K2545" s="625">
        <v>0.33</v>
      </c>
      <c r="L2545" s="626"/>
      <c r="M2545" s="291">
        <f>K2545*12*I2514</f>
        <v>6006.5279999999993</v>
      </c>
    </row>
    <row r="2546" spans="1:13">
      <c r="A2546" s="335" t="s">
        <v>318</v>
      </c>
      <c r="B2546" s="331"/>
      <c r="C2546" s="331"/>
      <c r="D2546" s="331"/>
      <c r="E2546" s="322"/>
      <c r="F2546" s="322"/>
      <c r="G2546" s="322"/>
      <c r="H2546" s="321"/>
      <c r="I2546" s="334"/>
      <c r="J2546" s="333"/>
      <c r="K2546" s="293"/>
      <c r="L2546" s="292"/>
      <c r="M2546" s="291"/>
    </row>
    <row r="2547" spans="1:13">
      <c r="A2547" s="320" t="s">
        <v>317</v>
      </c>
      <c r="B2547" s="319"/>
      <c r="C2547" s="319"/>
      <c r="D2547" s="319"/>
      <c r="E2547" s="319"/>
      <c r="F2547" s="319"/>
      <c r="G2547" s="319"/>
      <c r="H2547" s="318"/>
      <c r="I2547" s="608" t="s">
        <v>19</v>
      </c>
      <c r="J2547" s="609"/>
      <c r="K2547" s="625">
        <v>0.1</v>
      </c>
      <c r="L2547" s="626"/>
      <c r="M2547" s="291">
        <f>K2547*12*I2514</f>
        <v>1820.1600000000003</v>
      </c>
    </row>
    <row r="2548" spans="1:13" ht="15.75" thickBot="1">
      <c r="A2548" s="313" t="s">
        <v>316</v>
      </c>
      <c r="B2548" s="312"/>
      <c r="C2548" s="312"/>
      <c r="D2548" s="312"/>
      <c r="E2548" s="312"/>
      <c r="F2548" s="312"/>
      <c r="G2548" s="312"/>
      <c r="H2548" s="311"/>
      <c r="I2548" s="614" t="s">
        <v>19</v>
      </c>
      <c r="J2548" s="615"/>
      <c r="K2548" s="650">
        <v>1.49</v>
      </c>
      <c r="L2548" s="651"/>
      <c r="M2548" s="291">
        <f>K2548*12*I2514</f>
        <v>27120.383999999998</v>
      </c>
    </row>
    <row r="2549" spans="1:13" ht="15.75" thickBot="1">
      <c r="A2549" s="654" t="s">
        <v>315</v>
      </c>
      <c r="B2549" s="655"/>
      <c r="C2549" s="655"/>
      <c r="D2549" s="655"/>
      <c r="E2549" s="655"/>
      <c r="F2549" s="655"/>
      <c r="G2549" s="655"/>
      <c r="H2549" s="656"/>
      <c r="I2549" s="305"/>
      <c r="J2549" s="304"/>
      <c r="K2549" s="642">
        <f>K2550+K2551+K2553+K2554+K2555+K2556</f>
        <v>1.94</v>
      </c>
      <c r="L2549" s="647"/>
      <c r="M2549" s="303">
        <f>K2549*12*I2514</f>
        <v>35311.103999999999</v>
      </c>
    </row>
    <row r="2550" spans="1:13">
      <c r="A2550" s="332" t="s">
        <v>314</v>
      </c>
      <c r="B2550" s="331"/>
      <c r="C2550" s="331"/>
      <c r="D2550" s="331"/>
      <c r="E2550" s="331"/>
      <c r="F2550" s="322"/>
      <c r="G2550" s="322"/>
      <c r="H2550" s="321"/>
      <c r="I2550" s="330"/>
      <c r="J2550" s="294"/>
      <c r="K2550" s="629">
        <v>0.11</v>
      </c>
      <c r="L2550" s="630"/>
      <c r="M2550" s="291">
        <f>K2550*12*I2514</f>
        <v>2002.1759999999999</v>
      </c>
    </row>
    <row r="2551" spans="1:13">
      <c r="A2551" s="329" t="s">
        <v>313</v>
      </c>
      <c r="B2551" s="328"/>
      <c r="C2551" s="328"/>
      <c r="D2551" s="328"/>
      <c r="E2551" s="328"/>
      <c r="F2551" s="312"/>
      <c r="G2551" s="312"/>
      <c r="H2551" s="311"/>
      <c r="I2551" s="598" t="s">
        <v>312</v>
      </c>
      <c r="J2551" s="599"/>
      <c r="K2551" s="625">
        <v>0.93</v>
      </c>
      <c r="L2551" s="626"/>
      <c r="M2551" s="291">
        <f>K2551*12*I2514</f>
        <v>16927.488000000001</v>
      </c>
    </row>
    <row r="2552" spans="1:13">
      <c r="A2552" s="323" t="s">
        <v>311</v>
      </c>
      <c r="B2552" s="322"/>
      <c r="C2552" s="322"/>
      <c r="D2552" s="322"/>
      <c r="E2552" s="322"/>
      <c r="F2552" s="322"/>
      <c r="G2552" s="322"/>
      <c r="H2552" s="321"/>
      <c r="I2552" s="596" t="s">
        <v>310</v>
      </c>
      <c r="J2552" s="597"/>
      <c r="K2552" s="327"/>
      <c r="L2552" s="292"/>
      <c r="M2552" s="291"/>
    </row>
    <row r="2553" spans="1:13">
      <c r="A2553" s="320" t="s">
        <v>309</v>
      </c>
      <c r="B2553" s="319"/>
      <c r="C2553" s="319"/>
      <c r="D2553" s="319"/>
      <c r="E2553" s="319"/>
      <c r="F2553" s="319"/>
      <c r="G2553" s="319"/>
      <c r="H2553" s="318"/>
      <c r="I2553" s="608" t="s">
        <v>308</v>
      </c>
      <c r="J2553" s="609"/>
      <c r="K2553" s="625">
        <v>0.56999999999999995</v>
      </c>
      <c r="L2553" s="626"/>
      <c r="M2553" s="291">
        <f>K2553*12*I2514</f>
        <v>10374.912</v>
      </c>
    </row>
    <row r="2554" spans="1:13">
      <c r="A2554" s="320" t="s">
        <v>307</v>
      </c>
      <c r="B2554" s="319"/>
      <c r="C2554" s="319"/>
      <c r="D2554" s="319"/>
      <c r="E2554" s="319"/>
      <c r="F2554" s="319"/>
      <c r="G2554" s="319"/>
      <c r="H2554" s="318"/>
      <c r="I2554" s="608" t="s">
        <v>306</v>
      </c>
      <c r="J2554" s="609"/>
      <c r="K2554" s="625">
        <v>0.14000000000000001</v>
      </c>
      <c r="L2554" s="626"/>
      <c r="M2554" s="291">
        <f>K2554*12*I2514</f>
        <v>2548.2240000000002</v>
      </c>
    </row>
    <row r="2555" spans="1:13">
      <c r="A2555" s="313" t="s">
        <v>299</v>
      </c>
      <c r="B2555" s="312"/>
      <c r="C2555" s="312"/>
      <c r="D2555" s="312"/>
      <c r="E2555" s="312"/>
      <c r="F2555" s="312"/>
      <c r="G2555" s="312"/>
      <c r="H2555" s="311"/>
      <c r="I2555" s="608" t="s">
        <v>298</v>
      </c>
      <c r="J2555" s="609"/>
      <c r="K2555" s="636">
        <v>7.0000000000000007E-2</v>
      </c>
      <c r="L2555" s="637"/>
      <c r="M2555" s="291">
        <f>K2555*12*I2514</f>
        <v>1274.1120000000001</v>
      </c>
    </row>
    <row r="2556" spans="1:13" ht="15.75" thickBot="1">
      <c r="A2556" s="313" t="s">
        <v>305</v>
      </c>
      <c r="B2556" s="312"/>
      <c r="C2556" s="312"/>
      <c r="D2556" s="312"/>
      <c r="E2556" s="312"/>
      <c r="F2556" s="312"/>
      <c r="G2556" s="312"/>
      <c r="H2556" s="311"/>
      <c r="I2556" s="614" t="s">
        <v>88</v>
      </c>
      <c r="J2556" s="615"/>
      <c r="K2556" s="638">
        <v>0.12</v>
      </c>
      <c r="L2556" s="639"/>
      <c r="M2556" s="326">
        <f>K2556*12*I2514</f>
        <v>2184.192</v>
      </c>
    </row>
    <row r="2557" spans="1:13" ht="15.75" thickBot="1">
      <c r="A2557" s="654" t="s">
        <v>304</v>
      </c>
      <c r="B2557" s="655"/>
      <c r="C2557" s="655"/>
      <c r="D2557" s="655"/>
      <c r="E2557" s="655"/>
      <c r="F2557" s="655"/>
      <c r="G2557" s="655"/>
      <c r="H2557" s="656"/>
      <c r="I2557" s="325"/>
      <c r="J2557" s="324"/>
      <c r="K2557" s="649">
        <f>K2558+K2559+K2560</f>
        <v>1.27</v>
      </c>
      <c r="L2557" s="643"/>
      <c r="M2557" s="303">
        <f>K2557*12*I2514</f>
        <v>23116.031999999999</v>
      </c>
    </row>
    <row r="2558" spans="1:13">
      <c r="A2558" s="323" t="s">
        <v>303</v>
      </c>
      <c r="B2558" s="322"/>
      <c r="C2558" s="322"/>
      <c r="D2558" s="322"/>
      <c r="E2558" s="322"/>
      <c r="F2558" s="322"/>
      <c r="G2558" s="322"/>
      <c r="H2558" s="321"/>
      <c r="I2558" s="612" t="s">
        <v>302</v>
      </c>
      <c r="J2558" s="613"/>
      <c r="K2558" s="644">
        <v>0.61</v>
      </c>
      <c r="L2558" s="645"/>
      <c r="M2558" s="291">
        <f>K2558*12*I2514</f>
        <v>11102.976000000001</v>
      </c>
    </row>
    <row r="2559" spans="1:13">
      <c r="A2559" s="320" t="s">
        <v>301</v>
      </c>
      <c r="B2559" s="319"/>
      <c r="C2559" s="319"/>
      <c r="D2559" s="319"/>
      <c r="E2559" s="319"/>
      <c r="F2559" s="319"/>
      <c r="G2559" s="319"/>
      <c r="H2559" s="318"/>
      <c r="I2559" s="317" t="s">
        <v>300</v>
      </c>
      <c r="J2559" s="316"/>
      <c r="K2559" s="636">
        <v>0.53</v>
      </c>
      <c r="L2559" s="637"/>
      <c r="M2559" s="291">
        <f>K2559*12*I2514</f>
        <v>9646.848</v>
      </c>
    </row>
    <row r="2560" spans="1:13" ht="15.75" thickBot="1">
      <c r="A2560" s="313" t="s">
        <v>299</v>
      </c>
      <c r="B2560" s="312"/>
      <c r="C2560" s="312"/>
      <c r="D2560" s="312"/>
      <c r="E2560" s="312"/>
      <c r="F2560" s="312"/>
      <c r="G2560" s="312"/>
      <c r="H2560" s="311"/>
      <c r="I2560" s="614" t="s">
        <v>298</v>
      </c>
      <c r="J2560" s="615"/>
      <c r="K2560" s="638">
        <v>0.13</v>
      </c>
      <c r="L2560" s="639"/>
      <c r="M2560" s="291">
        <f>K2560*12*I2514</f>
        <v>2366.2080000000001</v>
      </c>
    </row>
    <row r="2561" spans="1:13" ht="15.75" thickBot="1">
      <c r="A2561" s="309" t="s">
        <v>297</v>
      </c>
      <c r="B2561" s="308"/>
      <c r="C2561" s="308"/>
      <c r="D2561" s="308"/>
      <c r="E2561" s="308"/>
      <c r="F2561" s="308"/>
      <c r="G2561" s="308"/>
      <c r="H2561" s="307"/>
      <c r="I2561" s="619" t="s">
        <v>296</v>
      </c>
      <c r="J2561" s="620"/>
      <c r="K2561" s="640">
        <v>16.260000000000002</v>
      </c>
      <c r="L2561" s="641"/>
      <c r="M2561" s="303">
        <f>K2561*12*I2514</f>
        <v>295958.016</v>
      </c>
    </row>
    <row r="2562" spans="1:13" ht="15.75" thickBot="1">
      <c r="A2562" s="603" t="s">
        <v>295</v>
      </c>
      <c r="B2562" s="604"/>
      <c r="C2562" s="604"/>
      <c r="D2562" s="604"/>
      <c r="E2562" s="604"/>
      <c r="F2562" s="604"/>
      <c r="G2562" s="604"/>
      <c r="H2562" s="605"/>
      <c r="I2562" s="305"/>
      <c r="J2562" s="304"/>
      <c r="K2562" s="642">
        <v>1.65</v>
      </c>
      <c r="L2562" s="643"/>
      <c r="M2562" s="303">
        <f>K2562*12*I2514</f>
        <v>30032.639999999996</v>
      </c>
    </row>
    <row r="2563" spans="1:13">
      <c r="A2563" s="301" t="s">
        <v>294</v>
      </c>
      <c r="B2563" s="300"/>
      <c r="C2563" s="300"/>
      <c r="D2563" s="300"/>
      <c r="E2563" s="300"/>
      <c r="F2563" s="300"/>
      <c r="G2563" s="300"/>
      <c r="H2563" s="298"/>
      <c r="I2563" s="621" t="s">
        <v>293</v>
      </c>
      <c r="J2563" s="622"/>
      <c r="K2563" s="297"/>
      <c r="L2563" s="412"/>
      <c r="M2563" s="291"/>
    </row>
    <row r="2564" spans="1:13">
      <c r="A2564" s="301" t="s">
        <v>292</v>
      </c>
      <c r="B2564" s="300"/>
      <c r="C2564" s="300"/>
      <c r="D2564" s="300"/>
      <c r="E2564" s="300"/>
      <c r="F2564" s="300"/>
      <c r="G2564" s="300"/>
      <c r="H2564" s="298"/>
      <c r="I2564" s="295"/>
      <c r="J2564" s="294"/>
      <c r="K2564" s="297"/>
      <c r="L2564" s="412"/>
      <c r="M2564" s="291"/>
    </row>
    <row r="2565" spans="1:13" ht="15.75" thickBot="1">
      <c r="A2565" s="301" t="s">
        <v>291</v>
      </c>
      <c r="B2565" s="300"/>
      <c r="C2565" s="300"/>
      <c r="D2565" s="300"/>
      <c r="E2565" s="300"/>
      <c r="F2565" s="300"/>
      <c r="G2565" s="300"/>
      <c r="H2565" s="298"/>
      <c r="I2565" s="310"/>
      <c r="J2565" s="294"/>
      <c r="K2565" s="297"/>
      <c r="L2565" s="412"/>
      <c r="M2565" s="291"/>
    </row>
    <row r="2566" spans="1:13" ht="15.75" thickBot="1">
      <c r="A2566" s="309" t="s">
        <v>290</v>
      </c>
      <c r="B2566" s="308"/>
      <c r="C2566" s="308"/>
      <c r="D2566" s="308"/>
      <c r="E2566" s="308"/>
      <c r="F2566" s="308"/>
      <c r="G2566" s="308"/>
      <c r="H2566" s="307"/>
      <c r="I2566" s="305"/>
      <c r="J2566" s="304"/>
      <c r="K2566" s="642">
        <v>7.0000000000000007E-2</v>
      </c>
      <c r="L2566" s="643"/>
      <c r="M2566" s="303">
        <f>K2566*12*I2514</f>
        <v>1274.1120000000001</v>
      </c>
    </row>
    <row r="2567" spans="1:13">
      <c r="A2567" s="301" t="s">
        <v>289</v>
      </c>
      <c r="B2567" s="300"/>
      <c r="C2567" s="300"/>
      <c r="D2567" s="300"/>
      <c r="E2567" s="300"/>
      <c r="F2567" s="300"/>
      <c r="G2567" s="300"/>
      <c r="H2567" s="298"/>
      <c r="I2567" s="621" t="s">
        <v>19</v>
      </c>
      <c r="J2567" s="622"/>
      <c r="K2567" s="411"/>
      <c r="L2567" s="412"/>
      <c r="M2567" s="291"/>
    </row>
    <row r="2568" spans="1:13" ht="15.75" thickBot="1">
      <c r="A2568" s="301" t="s">
        <v>288</v>
      </c>
      <c r="B2568" s="300"/>
      <c r="C2568" s="300"/>
      <c r="D2568" s="300"/>
      <c r="E2568" s="300"/>
      <c r="F2568" s="300"/>
      <c r="G2568" s="300"/>
      <c r="H2568" s="298"/>
      <c r="I2568" s="295"/>
      <c r="J2568" s="294"/>
      <c r="K2568" s="411"/>
      <c r="L2568" s="412"/>
      <c r="M2568" s="291"/>
    </row>
    <row r="2569" spans="1:13" ht="15.75" thickBot="1">
      <c r="A2569" s="603" t="s">
        <v>287</v>
      </c>
      <c r="B2569" s="604"/>
      <c r="C2569" s="604"/>
      <c r="D2569" s="604"/>
      <c r="E2569" s="604"/>
      <c r="F2569" s="604"/>
      <c r="G2569" s="604"/>
      <c r="H2569" s="605"/>
      <c r="I2569" s="305"/>
      <c r="J2569" s="304"/>
      <c r="K2569" s="642">
        <v>6.19</v>
      </c>
      <c r="L2569" s="643"/>
      <c r="M2569" s="303">
        <f>K2569*12*I2514</f>
        <v>112667.90399999999</v>
      </c>
    </row>
    <row r="2570" spans="1:13">
      <c r="A2570" s="301" t="s">
        <v>286</v>
      </c>
      <c r="B2570" s="299"/>
      <c r="C2570" s="299"/>
      <c r="D2570" s="299"/>
      <c r="E2570" s="299"/>
      <c r="F2570" s="300"/>
      <c r="G2570" s="299"/>
      <c r="H2570" s="298"/>
      <c r="I2570" s="598" t="s">
        <v>285</v>
      </c>
      <c r="J2570" s="599"/>
      <c r="K2570" s="297"/>
      <c r="L2570" s="412"/>
      <c r="M2570" s="291"/>
    </row>
    <row r="2571" spans="1:13">
      <c r="A2571" s="301" t="s">
        <v>284</v>
      </c>
      <c r="B2571" s="299"/>
      <c r="C2571" s="299"/>
      <c r="D2571" s="299"/>
      <c r="E2571" s="299"/>
      <c r="F2571" s="300"/>
      <c r="G2571" s="299"/>
      <c r="H2571" s="298"/>
      <c r="I2571" s="598" t="s">
        <v>283</v>
      </c>
      <c r="J2571" s="599"/>
      <c r="K2571" s="297"/>
      <c r="L2571" s="412"/>
      <c r="M2571" s="291"/>
    </row>
    <row r="2572" spans="1:13">
      <c r="A2572" s="301" t="s">
        <v>282</v>
      </c>
      <c r="B2572" s="299"/>
      <c r="C2572" s="299"/>
      <c r="D2572" s="299"/>
      <c r="E2572" s="299"/>
      <c r="F2572" s="300"/>
      <c r="G2572" s="299"/>
      <c r="H2572" s="298"/>
      <c r="I2572" s="598" t="s">
        <v>281</v>
      </c>
      <c r="J2572" s="599"/>
      <c r="K2572" s="297"/>
      <c r="L2572" s="412"/>
      <c r="M2572" s="291"/>
    </row>
    <row r="2573" spans="1:13">
      <c r="A2573" s="301" t="s">
        <v>280</v>
      </c>
      <c r="B2573" s="299"/>
      <c r="C2573" s="299"/>
      <c r="D2573" s="299"/>
      <c r="E2573" s="299"/>
      <c r="F2573" s="300"/>
      <c r="G2573" s="299"/>
      <c r="H2573" s="298"/>
      <c r="I2573" s="598" t="s">
        <v>279</v>
      </c>
      <c r="J2573" s="599"/>
      <c r="K2573" s="297"/>
      <c r="L2573" s="412"/>
      <c r="M2573" s="291"/>
    </row>
    <row r="2574" spans="1:13">
      <c r="A2574" s="301" t="s">
        <v>278</v>
      </c>
      <c r="B2574" s="299"/>
      <c r="C2574" s="299"/>
      <c r="D2574" s="299"/>
      <c r="E2574" s="299"/>
      <c r="F2574" s="300"/>
      <c r="G2574" s="299"/>
      <c r="H2574" s="298"/>
      <c r="I2574" s="598" t="s">
        <v>277</v>
      </c>
      <c r="J2574" s="599"/>
      <c r="K2574" s="297"/>
      <c r="L2574" s="412"/>
      <c r="M2574" s="291"/>
    </row>
    <row r="2575" spans="1:13">
      <c r="A2575" s="301" t="s">
        <v>276</v>
      </c>
      <c r="B2575" s="299"/>
      <c r="C2575" s="299"/>
      <c r="D2575" s="299"/>
      <c r="E2575" s="299"/>
      <c r="F2575" s="300"/>
      <c r="G2575" s="299"/>
      <c r="H2575" s="298"/>
      <c r="I2575" s="295"/>
      <c r="J2575" s="294"/>
      <c r="K2575" s="297"/>
      <c r="L2575" s="302"/>
      <c r="M2575" s="291"/>
    </row>
    <row r="2576" spans="1:13">
      <c r="A2576" s="301" t="s">
        <v>275</v>
      </c>
      <c r="B2576" s="299"/>
      <c r="C2576" s="299"/>
      <c r="D2576" s="299"/>
      <c r="E2576" s="299"/>
      <c r="F2576" s="300"/>
      <c r="G2576" s="299"/>
      <c r="H2576" s="298"/>
      <c r="I2576" s="295"/>
      <c r="J2576" s="294"/>
      <c r="K2576" s="297"/>
      <c r="L2576" s="412"/>
      <c r="M2576" s="291"/>
    </row>
    <row r="2577" spans="1:13">
      <c r="A2577" s="301" t="s">
        <v>274</v>
      </c>
      <c r="B2577" s="299"/>
      <c r="C2577" s="299"/>
      <c r="D2577" s="299"/>
      <c r="E2577" s="299"/>
      <c r="F2577" s="300"/>
      <c r="G2577" s="299"/>
      <c r="H2577" s="298"/>
      <c r="I2577" s="295"/>
      <c r="J2577" s="294"/>
      <c r="K2577" s="297"/>
      <c r="L2577" s="412"/>
      <c r="M2577" s="291"/>
    </row>
    <row r="2578" spans="1:13">
      <c r="A2578" s="301" t="s">
        <v>273</v>
      </c>
      <c r="B2578" s="299"/>
      <c r="C2578" s="299"/>
      <c r="D2578" s="299"/>
      <c r="E2578" s="299"/>
      <c r="F2578" s="300"/>
      <c r="G2578" s="299"/>
      <c r="H2578" s="298"/>
      <c r="I2578" s="295"/>
      <c r="J2578" s="294"/>
      <c r="K2578" s="297"/>
      <c r="L2578" s="412"/>
      <c r="M2578" s="291"/>
    </row>
    <row r="2579" spans="1:13">
      <c r="A2579" s="301" t="s">
        <v>272</v>
      </c>
      <c r="B2579" s="299"/>
      <c r="C2579" s="299"/>
      <c r="D2579" s="299"/>
      <c r="E2579" s="299"/>
      <c r="F2579" s="300"/>
      <c r="G2579" s="299"/>
      <c r="H2579" s="298"/>
      <c r="I2579" s="295"/>
      <c r="J2579" s="294"/>
      <c r="K2579" s="297"/>
      <c r="L2579" s="412"/>
      <c r="M2579" s="291"/>
    </row>
    <row r="2580" spans="1:13" ht="15.75" thickBot="1">
      <c r="A2580" s="616" t="s">
        <v>271</v>
      </c>
      <c r="B2580" s="617"/>
      <c r="C2580" s="617"/>
      <c r="D2580" s="617"/>
      <c r="E2580" s="617"/>
      <c r="F2580" s="617"/>
      <c r="G2580" s="617"/>
      <c r="H2580" s="618"/>
      <c r="I2580" s="295"/>
      <c r="J2580" s="294"/>
      <c r="K2580" s="293"/>
      <c r="L2580" s="292"/>
      <c r="M2580" s="291"/>
    </row>
    <row r="2581" spans="1:13">
      <c r="A2581" s="290" t="s">
        <v>270</v>
      </c>
      <c r="B2581" s="289"/>
      <c r="C2581" s="289"/>
      <c r="D2581" s="289"/>
      <c r="E2581" s="289"/>
      <c r="F2581" s="289"/>
      <c r="G2581" s="289"/>
      <c r="H2581" s="289"/>
      <c r="I2581" s="621" t="s">
        <v>55</v>
      </c>
      <c r="J2581" s="622"/>
      <c r="K2581" s="288"/>
      <c r="L2581" s="287"/>
      <c r="M2581" s="286"/>
    </row>
    <row r="2582" spans="1:13" ht="15.75" thickBot="1">
      <c r="A2582" s="285" t="s">
        <v>269</v>
      </c>
      <c r="B2582" s="284"/>
      <c r="C2582" s="284"/>
      <c r="D2582" s="284"/>
      <c r="E2582" s="284"/>
      <c r="F2582" s="284"/>
      <c r="G2582" s="284"/>
      <c r="H2582" s="284"/>
      <c r="I2582" s="283"/>
      <c r="J2582" s="282"/>
      <c r="K2582" s="281"/>
      <c r="L2582" s="280"/>
      <c r="M2582" s="279"/>
    </row>
    <row r="2583" spans="1:13" ht="15.75" thickBot="1">
      <c r="A2583" s="603" t="s">
        <v>355</v>
      </c>
      <c r="B2583" s="604"/>
      <c r="C2583" s="604"/>
      <c r="D2583" s="604"/>
      <c r="E2583" s="604"/>
      <c r="F2583" s="604"/>
      <c r="G2583" s="604"/>
      <c r="H2583" s="657"/>
      <c r="I2583" s="658" t="s">
        <v>32</v>
      </c>
      <c r="J2583" s="659"/>
      <c r="K2583" s="660">
        <v>1.52</v>
      </c>
      <c r="L2583" s="661"/>
      <c r="M2583" s="276">
        <f>K2583*12*I2514</f>
        <v>27666.432000000001</v>
      </c>
    </row>
    <row r="2584" spans="1:13" ht="15.75" thickBot="1">
      <c r="A2584" s="409" t="s">
        <v>354</v>
      </c>
      <c r="B2584" s="410"/>
      <c r="C2584" s="410"/>
      <c r="D2584" s="410"/>
      <c r="E2584" s="410"/>
      <c r="F2584" s="410"/>
      <c r="G2584" s="410"/>
      <c r="H2584" s="410"/>
      <c r="I2584" s="413"/>
      <c r="J2584" s="383"/>
      <c r="K2584" s="662"/>
      <c r="L2584" s="663"/>
      <c r="M2584" s="276"/>
    </row>
    <row r="2585" spans="1:13" ht="15.75" thickBot="1">
      <c r="A2585" s="652" t="s">
        <v>268</v>
      </c>
      <c r="B2585" s="653"/>
      <c r="C2585" s="653"/>
      <c r="D2585" s="653"/>
      <c r="E2585" s="653"/>
      <c r="F2585" s="653"/>
      <c r="G2585" s="653"/>
      <c r="H2585" s="653"/>
      <c r="I2585" s="278"/>
      <c r="J2585" s="277"/>
      <c r="K2585" s="610">
        <f>K2515+K2525+K2540+K2569+K2583+K2584</f>
        <v>46.68</v>
      </c>
      <c r="L2585" s="611"/>
      <c r="M2585" s="276">
        <f>M2515+M2525+M2540+M2569+M2583+M2584</f>
        <v>849650.68799999997</v>
      </c>
    </row>
    <row r="2587" spans="1:13" ht="15.75">
      <c r="A2587" s="601" t="s">
        <v>0</v>
      </c>
      <c r="B2587" s="601"/>
      <c r="C2587" s="601"/>
      <c r="D2587" s="601"/>
      <c r="E2587" s="601"/>
      <c r="F2587" s="601"/>
      <c r="G2587" s="601"/>
      <c r="H2587" s="601"/>
      <c r="I2587" s="601"/>
      <c r="J2587" s="601"/>
      <c r="K2587" s="601"/>
      <c r="L2587" s="601"/>
      <c r="M2587" s="327"/>
    </row>
    <row r="2588" spans="1:13" ht="15.75">
      <c r="A2588" s="600" t="s">
        <v>353</v>
      </c>
      <c r="B2588" s="600"/>
      <c r="C2588" s="600"/>
      <c r="D2588" s="600"/>
      <c r="E2588" s="600"/>
      <c r="F2588" s="600"/>
      <c r="G2588" s="600"/>
      <c r="H2588" s="600"/>
      <c r="I2588" s="600"/>
      <c r="J2588" s="600"/>
      <c r="K2588" s="600"/>
      <c r="L2588" s="600"/>
      <c r="M2588" s="327"/>
    </row>
    <row r="2589" spans="1:13" ht="15.75">
      <c r="A2589" s="370"/>
      <c r="B2589" s="370"/>
      <c r="C2589" s="370"/>
      <c r="D2589" s="370"/>
      <c r="E2589" s="370"/>
      <c r="F2589" s="370" t="s">
        <v>383</v>
      </c>
      <c r="G2589" s="370"/>
      <c r="H2589" s="370"/>
      <c r="I2589" s="370"/>
      <c r="J2589" s="370"/>
      <c r="K2589" s="370"/>
      <c r="L2589" s="370"/>
      <c r="M2589" s="327"/>
    </row>
    <row r="2590" spans="1:13">
      <c r="A2590" s="329"/>
      <c r="B2590" s="328"/>
      <c r="C2590" s="602" t="s">
        <v>351</v>
      </c>
      <c r="D2590" s="602"/>
      <c r="E2590" s="602"/>
      <c r="F2590" s="328"/>
      <c r="G2590" s="328"/>
      <c r="H2590" s="368"/>
      <c r="I2590" s="590" t="s">
        <v>3</v>
      </c>
      <c r="J2590" s="591"/>
      <c r="K2590" s="592" t="s">
        <v>4</v>
      </c>
      <c r="L2590" s="593"/>
      <c r="M2590" s="382"/>
    </row>
    <row r="2591" spans="1:13">
      <c r="A2591" s="381"/>
      <c r="B2591" s="355"/>
      <c r="C2591" s="355"/>
      <c r="D2591" s="355"/>
      <c r="E2591" s="355"/>
      <c r="F2591" s="355"/>
      <c r="G2591" s="355"/>
      <c r="H2591" s="356"/>
      <c r="I2591" s="295"/>
      <c r="J2591" s="294"/>
      <c r="K2591" s="594" t="s">
        <v>5</v>
      </c>
      <c r="L2591" s="595"/>
      <c r="M2591" s="380" t="s">
        <v>6</v>
      </c>
    </row>
    <row r="2592" spans="1:13">
      <c r="A2592" s="381"/>
      <c r="B2592" s="355"/>
      <c r="C2592" s="355"/>
      <c r="D2592" s="355"/>
      <c r="E2592" s="355"/>
      <c r="F2592" s="355"/>
      <c r="G2592" s="355"/>
      <c r="H2592" s="356"/>
      <c r="I2592" s="598" t="s">
        <v>7</v>
      </c>
      <c r="J2592" s="599"/>
      <c r="K2592" s="623" t="s">
        <v>8</v>
      </c>
      <c r="L2592" s="624"/>
      <c r="M2592" s="380" t="s">
        <v>9</v>
      </c>
    </row>
    <row r="2593" spans="1:13" ht="16.5" thickBot="1">
      <c r="A2593" s="379"/>
      <c r="B2593" s="351"/>
      <c r="C2593" s="351"/>
      <c r="D2593" s="351"/>
      <c r="E2593" s="351"/>
      <c r="F2593" s="351"/>
      <c r="G2593" s="351"/>
      <c r="H2593" s="350"/>
      <c r="I2593" s="631">
        <v>370</v>
      </c>
      <c r="J2593" s="632"/>
      <c r="K2593" s="633"/>
      <c r="L2593" s="634"/>
      <c r="M2593" s="378"/>
    </row>
    <row r="2594" spans="1:13">
      <c r="A2594" s="367" t="s">
        <v>350</v>
      </c>
      <c r="B2594" s="344"/>
      <c r="C2594" s="344"/>
      <c r="D2594" s="344"/>
      <c r="E2594" s="344"/>
      <c r="F2594" s="344"/>
      <c r="G2594" s="344"/>
      <c r="H2594" s="377"/>
      <c r="I2594" s="341"/>
      <c r="J2594" s="340"/>
      <c r="K2594" s="635">
        <f>K2597+K2600</f>
        <v>6.4499999999999993</v>
      </c>
      <c r="L2594" s="628"/>
      <c r="M2594" s="286">
        <f>K2594*12*I2593</f>
        <v>28637.999999999996</v>
      </c>
    </row>
    <row r="2595" spans="1:13">
      <c r="A2595" s="376" t="s">
        <v>349</v>
      </c>
      <c r="B2595" s="375"/>
      <c r="C2595" s="375"/>
      <c r="D2595" s="375"/>
      <c r="E2595" s="375"/>
      <c r="F2595" s="375"/>
      <c r="G2595" s="375"/>
      <c r="H2595" s="374"/>
      <c r="I2595" s="295"/>
      <c r="J2595" s="294"/>
      <c r="K2595" s="293"/>
      <c r="L2595" s="292"/>
      <c r="M2595" s="373"/>
    </row>
    <row r="2596" spans="1:13" ht="15.75" thickBot="1">
      <c r="A2596" s="363" t="s">
        <v>348</v>
      </c>
      <c r="B2596" s="372"/>
      <c r="C2596" s="372"/>
      <c r="D2596" s="372"/>
      <c r="E2596" s="372"/>
      <c r="F2596" s="372"/>
      <c r="G2596" s="372"/>
      <c r="H2596" s="371"/>
      <c r="I2596" s="336"/>
      <c r="J2596" s="282"/>
      <c r="K2596" s="281"/>
      <c r="L2596" s="280"/>
      <c r="M2596" s="279"/>
    </row>
    <row r="2597" spans="1:13">
      <c r="A2597" s="323" t="s">
        <v>347</v>
      </c>
      <c r="B2597" s="331"/>
      <c r="C2597" s="331"/>
      <c r="D2597" s="331"/>
      <c r="E2597" s="331"/>
      <c r="F2597" s="331"/>
      <c r="G2597" s="331"/>
      <c r="H2597" s="357"/>
      <c r="I2597" s="596" t="s">
        <v>19</v>
      </c>
      <c r="J2597" s="597"/>
      <c r="K2597" s="629">
        <v>3.86</v>
      </c>
      <c r="L2597" s="630"/>
      <c r="M2597" s="291">
        <f>K2597*12*I2593</f>
        <v>17138.400000000001</v>
      </c>
    </row>
    <row r="2598" spans="1:13">
      <c r="A2598" s="301" t="s">
        <v>338</v>
      </c>
      <c r="B2598" s="355"/>
      <c r="C2598" s="355"/>
      <c r="D2598" s="355"/>
      <c r="E2598" s="355"/>
      <c r="F2598" s="355"/>
      <c r="G2598" s="355"/>
      <c r="H2598" s="356"/>
      <c r="I2598" s="598" t="s">
        <v>328</v>
      </c>
      <c r="J2598" s="599"/>
      <c r="K2598" s="327"/>
      <c r="L2598" s="292"/>
      <c r="M2598" s="291"/>
    </row>
    <row r="2599" spans="1:13">
      <c r="A2599" s="323" t="s">
        <v>337</v>
      </c>
      <c r="B2599" s="331"/>
      <c r="C2599" s="331"/>
      <c r="D2599" s="331"/>
      <c r="E2599" s="331"/>
      <c r="F2599" s="331"/>
      <c r="G2599" s="331"/>
      <c r="H2599" s="357"/>
      <c r="I2599" s="596"/>
      <c r="J2599" s="597"/>
      <c r="K2599" s="327"/>
      <c r="L2599" s="292"/>
      <c r="M2599" s="291"/>
    </row>
    <row r="2600" spans="1:13">
      <c r="A2600" s="323" t="s">
        <v>346</v>
      </c>
      <c r="B2600" s="331"/>
      <c r="C2600" s="331"/>
      <c r="D2600" s="331"/>
      <c r="E2600" s="331"/>
      <c r="F2600" s="331"/>
      <c r="G2600" s="331"/>
      <c r="H2600" s="357"/>
      <c r="I2600" s="608" t="s">
        <v>35</v>
      </c>
      <c r="J2600" s="609"/>
      <c r="K2600" s="625">
        <v>2.59</v>
      </c>
      <c r="L2600" s="626"/>
      <c r="M2600" s="291">
        <f>K2600*12*I2593</f>
        <v>11499.599999999999</v>
      </c>
    </row>
    <row r="2601" spans="1:13" ht="15.75">
      <c r="A2601" s="320" t="s">
        <v>345</v>
      </c>
      <c r="B2601" s="354"/>
      <c r="C2601" s="354"/>
      <c r="D2601" s="354"/>
      <c r="E2601" s="354"/>
      <c r="F2601" s="354"/>
      <c r="G2601" s="354"/>
      <c r="H2601" s="353"/>
      <c r="I2601" s="598" t="s">
        <v>328</v>
      </c>
      <c r="J2601" s="599"/>
      <c r="K2601" s="370"/>
      <c r="L2601" s="369"/>
      <c r="M2601" s="291"/>
    </row>
    <row r="2602" spans="1:13">
      <c r="A2602" s="313" t="s">
        <v>344</v>
      </c>
      <c r="B2602" s="328"/>
      <c r="C2602" s="328"/>
      <c r="D2602" s="328"/>
      <c r="E2602" s="328"/>
      <c r="F2602" s="328"/>
      <c r="G2602" s="328"/>
      <c r="H2602" s="368"/>
      <c r="I2602" s="598"/>
      <c r="J2602" s="599"/>
      <c r="K2602" s="352"/>
      <c r="L2602" s="292"/>
      <c r="M2602" s="291"/>
    </row>
    <row r="2603" spans="1:13" ht="15.75" thickBot="1">
      <c r="A2603" s="323" t="s">
        <v>343</v>
      </c>
      <c r="B2603" s="322"/>
      <c r="C2603" s="322"/>
      <c r="D2603" s="322"/>
      <c r="E2603" s="322"/>
      <c r="F2603" s="322"/>
      <c r="G2603" s="322"/>
      <c r="H2603" s="321"/>
      <c r="I2603" s="334"/>
      <c r="J2603" s="333"/>
      <c r="K2603" s="636"/>
      <c r="L2603" s="637"/>
      <c r="M2603" s="291"/>
    </row>
    <row r="2604" spans="1:13">
      <c r="A2604" s="367" t="s">
        <v>342</v>
      </c>
      <c r="B2604" s="366"/>
      <c r="C2604" s="366"/>
      <c r="D2604" s="366"/>
      <c r="E2604" s="366"/>
      <c r="F2604" s="366"/>
      <c r="G2604" s="366"/>
      <c r="H2604" s="365"/>
      <c r="I2604" s="341"/>
      <c r="J2604" s="364"/>
      <c r="K2604" s="627">
        <f>K2606+K2611+K2614</f>
        <v>5.28</v>
      </c>
      <c r="L2604" s="628"/>
      <c r="M2604" s="286">
        <f>K2604*12*I2593</f>
        <v>23443.200000000001</v>
      </c>
    </row>
    <row r="2605" spans="1:13" ht="15.75" thickBot="1">
      <c r="A2605" s="363" t="s">
        <v>341</v>
      </c>
      <c r="B2605" s="362"/>
      <c r="C2605" s="362"/>
      <c r="D2605" s="362"/>
      <c r="E2605" s="362"/>
      <c r="F2605" s="362"/>
      <c r="G2605" s="362"/>
      <c r="H2605" s="361"/>
      <c r="I2605" s="336"/>
      <c r="J2605" s="360"/>
      <c r="K2605" s="281"/>
      <c r="L2605" s="280"/>
      <c r="M2605" s="279"/>
    </row>
    <row r="2606" spans="1:13">
      <c r="A2606" s="301" t="s">
        <v>340</v>
      </c>
      <c r="B2606" s="300"/>
      <c r="C2606" s="300"/>
      <c r="D2606" s="300"/>
      <c r="E2606" s="300"/>
      <c r="F2606" s="300"/>
      <c r="G2606" s="300"/>
      <c r="H2606" s="298"/>
      <c r="I2606" s="598" t="s">
        <v>19</v>
      </c>
      <c r="J2606" s="599"/>
      <c r="K2606" s="629">
        <v>2.64</v>
      </c>
      <c r="L2606" s="630"/>
      <c r="M2606" s="291">
        <f>K2606*12*I2593</f>
        <v>11721.6</v>
      </c>
    </row>
    <row r="2607" spans="1:13">
      <c r="A2607" s="323" t="s">
        <v>339</v>
      </c>
      <c r="B2607" s="322"/>
      <c r="C2607" s="322"/>
      <c r="D2607" s="322"/>
      <c r="E2607" s="322"/>
      <c r="F2607" s="322"/>
      <c r="G2607" s="322"/>
      <c r="H2607" s="321"/>
      <c r="I2607" s="407"/>
      <c r="J2607" s="408"/>
      <c r="K2607" s="327"/>
      <c r="L2607" s="292"/>
      <c r="M2607" s="291"/>
    </row>
    <row r="2608" spans="1:13">
      <c r="A2608" s="301" t="s">
        <v>338</v>
      </c>
      <c r="B2608" s="355"/>
      <c r="C2608" s="355"/>
      <c r="D2608" s="355"/>
      <c r="E2608" s="355"/>
      <c r="F2608" s="355"/>
      <c r="G2608" s="355"/>
      <c r="H2608" s="356"/>
      <c r="I2608" s="598" t="s">
        <v>328</v>
      </c>
      <c r="J2608" s="599"/>
      <c r="K2608" s="327"/>
      <c r="L2608" s="292"/>
      <c r="M2608" s="291"/>
    </row>
    <row r="2609" spans="1:13">
      <c r="A2609" s="323" t="s">
        <v>337</v>
      </c>
      <c r="B2609" s="331"/>
      <c r="C2609" s="331"/>
      <c r="D2609" s="331"/>
      <c r="E2609" s="331"/>
      <c r="F2609" s="331"/>
      <c r="G2609" s="331"/>
      <c r="H2609" s="357"/>
      <c r="I2609" s="596"/>
      <c r="J2609" s="597"/>
      <c r="K2609" s="327"/>
      <c r="L2609" s="292"/>
      <c r="M2609" s="291"/>
    </row>
    <row r="2610" spans="1:13">
      <c r="A2610" s="320" t="s">
        <v>336</v>
      </c>
      <c r="B2610" s="354"/>
      <c r="C2610" s="353"/>
      <c r="D2610" s="355"/>
      <c r="E2610" s="355"/>
      <c r="F2610" s="355"/>
      <c r="G2610" s="355"/>
      <c r="H2610" s="356"/>
      <c r="I2610" s="598" t="s">
        <v>328</v>
      </c>
      <c r="J2610" s="599"/>
      <c r="K2610" s="327"/>
      <c r="L2610" s="292"/>
      <c r="M2610" s="291"/>
    </row>
    <row r="2611" spans="1:13">
      <c r="A2611" s="301" t="s">
        <v>335</v>
      </c>
      <c r="B2611" s="355"/>
      <c r="C2611" s="355"/>
      <c r="D2611" s="354"/>
      <c r="E2611" s="354"/>
      <c r="F2611" s="354"/>
      <c r="G2611" s="354"/>
      <c r="H2611" s="353"/>
      <c r="I2611" s="608" t="s">
        <v>35</v>
      </c>
      <c r="J2611" s="609"/>
      <c r="K2611" s="625">
        <v>1.17</v>
      </c>
      <c r="L2611" s="626"/>
      <c r="M2611" s="291">
        <f>K2611*12*I2593</f>
        <v>5194.7999999999993</v>
      </c>
    </row>
    <row r="2612" spans="1:13">
      <c r="A2612" s="313" t="s">
        <v>334</v>
      </c>
      <c r="B2612" s="312"/>
      <c r="C2612" s="312"/>
      <c r="D2612" s="312"/>
      <c r="E2612" s="312"/>
      <c r="F2612" s="312"/>
      <c r="G2612" s="312"/>
      <c r="H2612" s="311"/>
      <c r="I2612" s="590" t="s">
        <v>333</v>
      </c>
      <c r="J2612" s="591"/>
      <c r="K2612" s="327"/>
      <c r="L2612" s="292"/>
      <c r="M2612" s="291"/>
    </row>
    <row r="2613" spans="1:13">
      <c r="A2613" s="323"/>
      <c r="B2613" s="322"/>
      <c r="C2613" s="322"/>
      <c r="D2613" s="322"/>
      <c r="E2613" s="322"/>
      <c r="F2613" s="322"/>
      <c r="G2613" s="322"/>
      <c r="H2613" s="321"/>
      <c r="I2613" s="334" t="s">
        <v>332</v>
      </c>
      <c r="J2613" s="333"/>
      <c r="K2613" s="352"/>
      <c r="L2613" s="292"/>
      <c r="M2613" s="291"/>
    </row>
    <row r="2614" spans="1:13">
      <c r="A2614" s="313" t="s">
        <v>331</v>
      </c>
      <c r="B2614" s="312"/>
      <c r="C2614" s="312"/>
      <c r="D2614" s="312"/>
      <c r="E2614" s="312"/>
      <c r="F2614" s="312"/>
      <c r="G2614" s="312"/>
      <c r="H2614" s="311"/>
      <c r="I2614" s="590" t="s">
        <v>35</v>
      </c>
      <c r="J2614" s="591"/>
      <c r="K2614" s="625">
        <v>1.47</v>
      </c>
      <c r="L2614" s="626"/>
      <c r="M2614" s="291">
        <f>K2614*12*I2593</f>
        <v>6526.8</v>
      </c>
    </row>
    <row r="2615" spans="1:13">
      <c r="A2615" s="323" t="s">
        <v>330</v>
      </c>
      <c r="B2615" s="322"/>
      <c r="C2615" s="322"/>
      <c r="D2615" s="322"/>
      <c r="E2615" s="322"/>
      <c r="F2615" s="322"/>
      <c r="G2615" s="322"/>
      <c r="H2615" s="321"/>
      <c r="I2615" s="334"/>
      <c r="J2615" s="333"/>
      <c r="K2615" s="327"/>
      <c r="L2615" s="292"/>
      <c r="M2615" s="291"/>
    </row>
    <row r="2616" spans="1:13">
      <c r="A2616" s="313" t="s">
        <v>329</v>
      </c>
      <c r="B2616" s="312"/>
      <c r="C2616" s="312"/>
      <c r="D2616" s="312"/>
      <c r="E2616" s="312"/>
      <c r="F2616" s="312"/>
      <c r="G2616" s="312"/>
      <c r="H2616" s="311"/>
      <c r="I2616" s="598" t="s">
        <v>328</v>
      </c>
      <c r="J2616" s="599"/>
      <c r="K2616" s="327"/>
      <c r="L2616" s="292"/>
      <c r="M2616" s="291"/>
    </row>
    <row r="2617" spans="1:13">
      <c r="A2617" s="313" t="s">
        <v>327</v>
      </c>
      <c r="B2617" s="312"/>
      <c r="C2617" s="312"/>
      <c r="D2617" s="312"/>
      <c r="E2617" s="312"/>
      <c r="F2617" s="312"/>
      <c r="G2617" s="312"/>
      <c r="H2617" s="311"/>
      <c r="I2617" s="590" t="s">
        <v>326</v>
      </c>
      <c r="J2617" s="591"/>
      <c r="K2617" s="351"/>
      <c r="L2617" s="350"/>
      <c r="M2617" s="349"/>
    </row>
    <row r="2618" spans="1:13" ht="15.75" thickBot="1">
      <c r="A2618" s="323"/>
      <c r="B2618" s="322"/>
      <c r="C2618" s="322"/>
      <c r="D2618" s="322"/>
      <c r="E2618" s="322"/>
      <c r="F2618" s="322"/>
      <c r="G2618" s="322"/>
      <c r="H2618" s="321"/>
      <c r="I2618" s="606" t="s">
        <v>325</v>
      </c>
      <c r="J2618" s="607"/>
      <c r="K2618" s="348"/>
      <c r="L2618" s="347"/>
      <c r="M2618" s="346"/>
    </row>
    <row r="2619" spans="1:13">
      <c r="A2619" s="345" t="s">
        <v>324</v>
      </c>
      <c r="B2619" s="344"/>
      <c r="C2619" s="344"/>
      <c r="D2619" s="344"/>
      <c r="E2619" s="344"/>
      <c r="F2619" s="344"/>
      <c r="G2619" s="343"/>
      <c r="H2619" s="342"/>
      <c r="I2619" s="341"/>
      <c r="J2619" s="340"/>
      <c r="K2619" s="648">
        <f>K2621+K2628+K2636+K2640+K2644</f>
        <v>9.49</v>
      </c>
      <c r="L2619" s="628"/>
      <c r="M2619" s="286">
        <f>M2621+M2628+M2636+M2640+M2644</f>
        <v>42135.600000000006</v>
      </c>
    </row>
    <row r="2620" spans="1:13" ht="15.75" thickBot="1">
      <c r="A2620" s="339"/>
      <c r="B2620" s="338"/>
      <c r="C2620" s="338"/>
      <c r="D2620" s="338"/>
      <c r="E2620" s="338"/>
      <c r="F2620" s="338"/>
      <c r="G2620" s="338"/>
      <c r="H2620" s="337"/>
      <c r="I2620" s="336"/>
      <c r="J2620" s="282"/>
      <c r="K2620" s="281"/>
      <c r="L2620" s="280"/>
      <c r="M2620" s="279"/>
    </row>
    <row r="2621" spans="1:13" ht="15.75" thickBot="1">
      <c r="A2621" s="603" t="s">
        <v>323</v>
      </c>
      <c r="B2621" s="604"/>
      <c r="C2621" s="604"/>
      <c r="D2621" s="604"/>
      <c r="E2621" s="604"/>
      <c r="F2621" s="604"/>
      <c r="G2621" s="604"/>
      <c r="H2621" s="605"/>
      <c r="I2621" s="305"/>
      <c r="J2621" s="304"/>
      <c r="K2621" s="646">
        <f>K2622+K2623+K2624+K2626+K2627</f>
        <v>4.5599999999999996</v>
      </c>
      <c r="L2621" s="647"/>
      <c r="M2621" s="303">
        <f>K2621*12*I2593</f>
        <v>20246.399999999998</v>
      </c>
    </row>
    <row r="2622" spans="1:13">
      <c r="A2622" s="323" t="s">
        <v>322</v>
      </c>
      <c r="B2622" s="322"/>
      <c r="C2622" s="322"/>
      <c r="D2622" s="322"/>
      <c r="E2622" s="322"/>
      <c r="F2622" s="322"/>
      <c r="G2622" s="322"/>
      <c r="H2622" s="321"/>
      <c r="I2622" s="596" t="s">
        <v>321</v>
      </c>
      <c r="J2622" s="597"/>
      <c r="K2622" s="629">
        <v>1.23</v>
      </c>
      <c r="L2622" s="630"/>
      <c r="M2622" s="291">
        <f>K2622*12*I2593</f>
        <v>5461.2</v>
      </c>
    </row>
    <row r="2623" spans="1:13">
      <c r="A2623" s="320" t="s">
        <v>320</v>
      </c>
      <c r="B2623" s="319"/>
      <c r="C2623" s="319"/>
      <c r="D2623" s="319"/>
      <c r="E2623" s="319"/>
      <c r="F2623" s="319"/>
      <c r="G2623" s="319"/>
      <c r="H2623" s="318"/>
      <c r="I2623" s="608" t="s">
        <v>57</v>
      </c>
      <c r="J2623" s="609"/>
      <c r="K2623" s="625">
        <v>2.9</v>
      </c>
      <c r="L2623" s="626"/>
      <c r="M2623" s="291">
        <f>K2623*12*I2593</f>
        <v>12875.999999999998</v>
      </c>
    </row>
    <row r="2624" spans="1:13">
      <c r="A2624" s="313" t="s">
        <v>319</v>
      </c>
      <c r="B2624" s="312"/>
      <c r="C2624" s="312"/>
      <c r="D2624" s="312"/>
      <c r="E2624" s="312"/>
      <c r="F2624" s="312"/>
      <c r="G2624" s="312"/>
      <c r="H2624" s="311"/>
      <c r="I2624" s="590" t="s">
        <v>35</v>
      </c>
      <c r="J2624" s="591"/>
      <c r="K2624" s="625">
        <v>0.33</v>
      </c>
      <c r="L2624" s="626"/>
      <c r="M2624" s="291">
        <f>K2624*12*I2593</f>
        <v>1465.2</v>
      </c>
    </row>
    <row r="2625" spans="1:13">
      <c r="A2625" s="335" t="s">
        <v>318</v>
      </c>
      <c r="B2625" s="331"/>
      <c r="C2625" s="331"/>
      <c r="D2625" s="331"/>
      <c r="E2625" s="322"/>
      <c r="F2625" s="322"/>
      <c r="G2625" s="322"/>
      <c r="H2625" s="321"/>
      <c r="I2625" s="334"/>
      <c r="J2625" s="333"/>
      <c r="K2625" s="293"/>
      <c r="L2625" s="292"/>
      <c r="M2625" s="291"/>
    </row>
    <row r="2626" spans="1:13">
      <c r="A2626" s="320" t="s">
        <v>317</v>
      </c>
      <c r="B2626" s="319"/>
      <c r="C2626" s="319"/>
      <c r="D2626" s="319"/>
      <c r="E2626" s="319"/>
      <c r="F2626" s="319"/>
      <c r="G2626" s="319"/>
      <c r="H2626" s="318"/>
      <c r="I2626" s="608" t="s">
        <v>19</v>
      </c>
      <c r="J2626" s="609"/>
      <c r="K2626" s="625">
        <v>0.1</v>
      </c>
      <c r="L2626" s="626"/>
      <c r="M2626" s="291">
        <f>K2626*12*I2593</f>
        <v>444.00000000000006</v>
      </c>
    </row>
    <row r="2627" spans="1:13" ht="15.75" thickBot="1">
      <c r="A2627" s="313" t="s">
        <v>316</v>
      </c>
      <c r="B2627" s="312"/>
      <c r="C2627" s="312"/>
      <c r="D2627" s="312"/>
      <c r="E2627" s="312"/>
      <c r="F2627" s="312"/>
      <c r="G2627" s="312"/>
      <c r="H2627" s="311"/>
      <c r="I2627" s="614" t="s">
        <v>19</v>
      </c>
      <c r="J2627" s="615"/>
      <c r="K2627" s="650"/>
      <c r="L2627" s="651"/>
      <c r="M2627" s="291"/>
    </row>
    <row r="2628" spans="1:13" ht="15.75" thickBot="1">
      <c r="A2628" s="654" t="s">
        <v>315</v>
      </c>
      <c r="B2628" s="655"/>
      <c r="C2628" s="655"/>
      <c r="D2628" s="655"/>
      <c r="E2628" s="655"/>
      <c r="F2628" s="655"/>
      <c r="G2628" s="655"/>
      <c r="H2628" s="656"/>
      <c r="I2628" s="305"/>
      <c r="J2628" s="304"/>
      <c r="K2628" s="642">
        <f>K2629+K2630+K2632+K2633+K2634+K2635</f>
        <v>1.94</v>
      </c>
      <c r="L2628" s="647"/>
      <c r="M2628" s="303">
        <f>K2628*12*I2593</f>
        <v>8613.6</v>
      </c>
    </row>
    <row r="2629" spans="1:13">
      <c r="A2629" s="332" t="s">
        <v>314</v>
      </c>
      <c r="B2629" s="331"/>
      <c r="C2629" s="331"/>
      <c r="D2629" s="331"/>
      <c r="E2629" s="331"/>
      <c r="F2629" s="322"/>
      <c r="G2629" s="322"/>
      <c r="H2629" s="321"/>
      <c r="I2629" s="330"/>
      <c r="J2629" s="294"/>
      <c r="K2629" s="629">
        <v>0.11</v>
      </c>
      <c r="L2629" s="630"/>
      <c r="M2629" s="291">
        <f>K2629*12*I2593</f>
        <v>488.40000000000003</v>
      </c>
    </row>
    <row r="2630" spans="1:13">
      <c r="A2630" s="329" t="s">
        <v>313</v>
      </c>
      <c r="B2630" s="328"/>
      <c r="C2630" s="328"/>
      <c r="D2630" s="328"/>
      <c r="E2630" s="328"/>
      <c r="F2630" s="312"/>
      <c r="G2630" s="312"/>
      <c r="H2630" s="311"/>
      <c r="I2630" s="598" t="s">
        <v>312</v>
      </c>
      <c r="J2630" s="599"/>
      <c r="K2630" s="625">
        <v>0.93</v>
      </c>
      <c r="L2630" s="626"/>
      <c r="M2630" s="291">
        <f>K2630*12*I2593</f>
        <v>4129.2</v>
      </c>
    </row>
    <row r="2631" spans="1:13">
      <c r="A2631" s="323" t="s">
        <v>311</v>
      </c>
      <c r="B2631" s="322"/>
      <c r="C2631" s="322"/>
      <c r="D2631" s="322"/>
      <c r="E2631" s="322"/>
      <c r="F2631" s="322"/>
      <c r="G2631" s="322"/>
      <c r="H2631" s="321"/>
      <c r="I2631" s="596" t="s">
        <v>310</v>
      </c>
      <c r="J2631" s="597"/>
      <c r="K2631" s="327"/>
      <c r="L2631" s="292"/>
      <c r="M2631" s="291"/>
    </row>
    <row r="2632" spans="1:13">
      <c r="A2632" s="320" t="s">
        <v>309</v>
      </c>
      <c r="B2632" s="319"/>
      <c r="C2632" s="319"/>
      <c r="D2632" s="319"/>
      <c r="E2632" s="319"/>
      <c r="F2632" s="319"/>
      <c r="G2632" s="319"/>
      <c r="H2632" s="318"/>
      <c r="I2632" s="608" t="s">
        <v>308</v>
      </c>
      <c r="J2632" s="609"/>
      <c r="K2632" s="625">
        <v>0.56999999999999995</v>
      </c>
      <c r="L2632" s="626"/>
      <c r="M2632" s="291">
        <f>K2632*12*I2593</f>
        <v>2530.7999999999997</v>
      </c>
    </row>
    <row r="2633" spans="1:13">
      <c r="A2633" s="320" t="s">
        <v>307</v>
      </c>
      <c r="B2633" s="319"/>
      <c r="C2633" s="319"/>
      <c r="D2633" s="319"/>
      <c r="E2633" s="319"/>
      <c r="F2633" s="319"/>
      <c r="G2633" s="319"/>
      <c r="H2633" s="318"/>
      <c r="I2633" s="608" t="s">
        <v>306</v>
      </c>
      <c r="J2633" s="609"/>
      <c r="K2633" s="625">
        <v>0.14000000000000001</v>
      </c>
      <c r="L2633" s="626"/>
      <c r="M2633" s="291">
        <f>K2633*12*I2593</f>
        <v>621.6</v>
      </c>
    </row>
    <row r="2634" spans="1:13">
      <c r="A2634" s="313" t="s">
        <v>299</v>
      </c>
      <c r="B2634" s="312"/>
      <c r="C2634" s="312"/>
      <c r="D2634" s="312"/>
      <c r="E2634" s="312"/>
      <c r="F2634" s="312"/>
      <c r="G2634" s="312"/>
      <c r="H2634" s="311"/>
      <c r="I2634" s="608" t="s">
        <v>298</v>
      </c>
      <c r="J2634" s="609"/>
      <c r="K2634" s="636">
        <v>7.0000000000000007E-2</v>
      </c>
      <c r="L2634" s="637"/>
      <c r="M2634" s="291">
        <f>K2634*12*I2593</f>
        <v>310.8</v>
      </c>
    </row>
    <row r="2635" spans="1:13" ht="15.75" thickBot="1">
      <c r="A2635" s="313" t="s">
        <v>305</v>
      </c>
      <c r="B2635" s="312"/>
      <c r="C2635" s="312"/>
      <c r="D2635" s="312"/>
      <c r="E2635" s="312"/>
      <c r="F2635" s="312"/>
      <c r="G2635" s="312"/>
      <c r="H2635" s="311"/>
      <c r="I2635" s="614" t="s">
        <v>88</v>
      </c>
      <c r="J2635" s="615"/>
      <c r="K2635" s="638">
        <v>0.12</v>
      </c>
      <c r="L2635" s="639"/>
      <c r="M2635" s="326">
        <f>K2635*12*I2593</f>
        <v>532.79999999999995</v>
      </c>
    </row>
    <row r="2636" spans="1:13" ht="15.75" thickBot="1">
      <c r="A2636" s="654" t="s">
        <v>304</v>
      </c>
      <c r="B2636" s="655"/>
      <c r="C2636" s="655"/>
      <c r="D2636" s="655"/>
      <c r="E2636" s="655"/>
      <c r="F2636" s="655"/>
      <c r="G2636" s="655"/>
      <c r="H2636" s="656"/>
      <c r="I2636" s="325"/>
      <c r="J2636" s="324"/>
      <c r="K2636" s="649">
        <f>K2637+K2638+K2639</f>
        <v>1.27</v>
      </c>
      <c r="L2636" s="643"/>
      <c r="M2636" s="303">
        <f>K2636*12*I2593</f>
        <v>5638.8</v>
      </c>
    </row>
    <row r="2637" spans="1:13">
      <c r="A2637" s="323" t="s">
        <v>303</v>
      </c>
      <c r="B2637" s="322"/>
      <c r="C2637" s="322"/>
      <c r="D2637" s="322"/>
      <c r="E2637" s="322"/>
      <c r="F2637" s="322"/>
      <c r="G2637" s="322"/>
      <c r="H2637" s="321"/>
      <c r="I2637" s="612" t="s">
        <v>302</v>
      </c>
      <c r="J2637" s="613"/>
      <c r="K2637" s="644">
        <v>0.61</v>
      </c>
      <c r="L2637" s="645"/>
      <c r="M2637" s="291">
        <f>K2637*12*I2593</f>
        <v>2708.4</v>
      </c>
    </row>
    <row r="2638" spans="1:13">
      <c r="A2638" s="320" t="s">
        <v>301</v>
      </c>
      <c r="B2638" s="319"/>
      <c r="C2638" s="319"/>
      <c r="D2638" s="319"/>
      <c r="E2638" s="319"/>
      <c r="F2638" s="319"/>
      <c r="G2638" s="319"/>
      <c r="H2638" s="318"/>
      <c r="I2638" s="317" t="s">
        <v>300</v>
      </c>
      <c r="J2638" s="316"/>
      <c r="K2638" s="636">
        <v>0.53</v>
      </c>
      <c r="L2638" s="637"/>
      <c r="M2638" s="291">
        <f>K2638*12*I2593</f>
        <v>2353.2000000000003</v>
      </c>
    </row>
    <row r="2639" spans="1:13" ht="15.75" thickBot="1">
      <c r="A2639" s="313" t="s">
        <v>299</v>
      </c>
      <c r="B2639" s="312"/>
      <c r="C2639" s="312"/>
      <c r="D2639" s="312"/>
      <c r="E2639" s="312"/>
      <c r="F2639" s="312"/>
      <c r="G2639" s="312"/>
      <c r="H2639" s="311"/>
      <c r="I2639" s="614" t="s">
        <v>298</v>
      </c>
      <c r="J2639" s="615"/>
      <c r="K2639" s="638">
        <v>0.13</v>
      </c>
      <c r="L2639" s="639"/>
      <c r="M2639" s="291">
        <f>K2639*12*I2593</f>
        <v>577.20000000000005</v>
      </c>
    </row>
    <row r="2640" spans="1:13" ht="15.75" thickBot="1">
      <c r="A2640" s="603" t="s">
        <v>375</v>
      </c>
      <c r="B2640" s="604"/>
      <c r="C2640" s="604"/>
      <c r="D2640" s="604"/>
      <c r="E2640" s="604"/>
      <c r="F2640" s="604"/>
      <c r="G2640" s="604"/>
      <c r="H2640" s="605"/>
      <c r="I2640" s="305"/>
      <c r="J2640" s="304"/>
      <c r="K2640" s="642">
        <v>1.65</v>
      </c>
      <c r="L2640" s="643"/>
      <c r="M2640" s="303">
        <f>K2640*12*I2593</f>
        <v>7325.9999999999991</v>
      </c>
    </row>
    <row r="2641" spans="1:13">
      <c r="A2641" s="301" t="s">
        <v>294</v>
      </c>
      <c r="B2641" s="300"/>
      <c r="C2641" s="300"/>
      <c r="D2641" s="300"/>
      <c r="E2641" s="300"/>
      <c r="F2641" s="300"/>
      <c r="G2641" s="300"/>
      <c r="H2641" s="298"/>
      <c r="I2641" s="621" t="s">
        <v>293</v>
      </c>
      <c r="J2641" s="622"/>
      <c r="K2641" s="297"/>
      <c r="L2641" s="412"/>
      <c r="M2641" s="291"/>
    </row>
    <row r="2642" spans="1:13">
      <c r="A2642" s="301" t="s">
        <v>292</v>
      </c>
      <c r="B2642" s="300"/>
      <c r="C2642" s="300"/>
      <c r="D2642" s="300"/>
      <c r="E2642" s="300"/>
      <c r="F2642" s="300"/>
      <c r="G2642" s="300"/>
      <c r="H2642" s="298"/>
      <c r="I2642" s="295"/>
      <c r="J2642" s="294"/>
      <c r="K2642" s="297"/>
      <c r="L2642" s="412"/>
      <c r="M2642" s="291"/>
    </row>
    <row r="2643" spans="1:13" ht="15.75" thickBot="1">
      <c r="A2643" s="301" t="s">
        <v>291</v>
      </c>
      <c r="B2643" s="300"/>
      <c r="C2643" s="300"/>
      <c r="D2643" s="300"/>
      <c r="E2643" s="300"/>
      <c r="F2643" s="300"/>
      <c r="G2643" s="300"/>
      <c r="H2643" s="298"/>
      <c r="I2643" s="310"/>
      <c r="J2643" s="294"/>
      <c r="K2643" s="297"/>
      <c r="L2643" s="412"/>
      <c r="M2643" s="291"/>
    </row>
    <row r="2644" spans="1:13" ht="15.75" thickBot="1">
      <c r="A2644" s="309" t="s">
        <v>374</v>
      </c>
      <c r="B2644" s="308"/>
      <c r="C2644" s="308"/>
      <c r="D2644" s="308"/>
      <c r="E2644" s="308"/>
      <c r="F2644" s="308"/>
      <c r="G2644" s="308"/>
      <c r="H2644" s="307"/>
      <c r="I2644" s="305"/>
      <c r="J2644" s="304"/>
      <c r="K2644" s="642">
        <v>7.0000000000000007E-2</v>
      </c>
      <c r="L2644" s="643"/>
      <c r="M2644" s="303">
        <f>K2644*12*I2593</f>
        <v>310.8</v>
      </c>
    </row>
    <row r="2645" spans="1:13">
      <c r="A2645" s="301" t="s">
        <v>289</v>
      </c>
      <c r="B2645" s="300"/>
      <c r="C2645" s="300"/>
      <c r="D2645" s="300"/>
      <c r="E2645" s="300"/>
      <c r="F2645" s="300"/>
      <c r="G2645" s="300"/>
      <c r="H2645" s="298"/>
      <c r="I2645" s="621" t="s">
        <v>19</v>
      </c>
      <c r="J2645" s="622"/>
      <c r="K2645" s="411"/>
      <c r="L2645" s="412"/>
      <c r="M2645" s="291"/>
    </row>
    <row r="2646" spans="1:13" ht="15.75" thickBot="1">
      <c r="A2646" s="301" t="s">
        <v>288</v>
      </c>
      <c r="B2646" s="300"/>
      <c r="C2646" s="300"/>
      <c r="D2646" s="300"/>
      <c r="E2646" s="300"/>
      <c r="F2646" s="300"/>
      <c r="G2646" s="300"/>
      <c r="H2646" s="298"/>
      <c r="I2646" s="295"/>
      <c r="J2646" s="294"/>
      <c r="K2646" s="411"/>
      <c r="L2646" s="412"/>
      <c r="M2646" s="291"/>
    </row>
    <row r="2647" spans="1:13" ht="15.75" thickBot="1">
      <c r="A2647" s="603" t="s">
        <v>287</v>
      </c>
      <c r="B2647" s="604"/>
      <c r="C2647" s="604"/>
      <c r="D2647" s="604"/>
      <c r="E2647" s="604"/>
      <c r="F2647" s="604"/>
      <c r="G2647" s="604"/>
      <c r="H2647" s="605"/>
      <c r="I2647" s="305"/>
      <c r="J2647" s="304"/>
      <c r="K2647" s="642">
        <v>6.19</v>
      </c>
      <c r="L2647" s="643"/>
      <c r="M2647" s="303">
        <f>K2647*12*I2593</f>
        <v>27483.600000000002</v>
      </c>
    </row>
    <row r="2648" spans="1:13">
      <c r="A2648" s="301" t="s">
        <v>286</v>
      </c>
      <c r="B2648" s="299"/>
      <c r="C2648" s="299"/>
      <c r="D2648" s="299"/>
      <c r="E2648" s="299"/>
      <c r="F2648" s="300"/>
      <c r="G2648" s="299"/>
      <c r="H2648" s="298"/>
      <c r="I2648" s="598" t="s">
        <v>285</v>
      </c>
      <c r="J2648" s="599"/>
      <c r="K2648" s="297"/>
      <c r="L2648" s="412"/>
      <c r="M2648" s="291"/>
    </row>
    <row r="2649" spans="1:13">
      <c r="A2649" s="301" t="s">
        <v>284</v>
      </c>
      <c r="B2649" s="299"/>
      <c r="C2649" s="299"/>
      <c r="D2649" s="299"/>
      <c r="E2649" s="299"/>
      <c r="F2649" s="300"/>
      <c r="G2649" s="299"/>
      <c r="H2649" s="298"/>
      <c r="I2649" s="598" t="s">
        <v>283</v>
      </c>
      <c r="J2649" s="599"/>
      <c r="K2649" s="297"/>
      <c r="L2649" s="412"/>
      <c r="M2649" s="291"/>
    </row>
    <row r="2650" spans="1:13">
      <c r="A2650" s="301" t="s">
        <v>282</v>
      </c>
      <c r="B2650" s="299"/>
      <c r="C2650" s="299"/>
      <c r="D2650" s="299"/>
      <c r="E2650" s="299"/>
      <c r="F2650" s="300"/>
      <c r="G2650" s="299"/>
      <c r="H2650" s="298"/>
      <c r="I2650" s="598" t="s">
        <v>281</v>
      </c>
      <c r="J2650" s="599"/>
      <c r="K2650" s="297"/>
      <c r="L2650" s="412"/>
      <c r="M2650" s="291"/>
    </row>
    <row r="2651" spans="1:13">
      <c r="A2651" s="301" t="s">
        <v>280</v>
      </c>
      <c r="B2651" s="299"/>
      <c r="C2651" s="299"/>
      <c r="D2651" s="299"/>
      <c r="E2651" s="299"/>
      <c r="F2651" s="300"/>
      <c r="G2651" s="299"/>
      <c r="H2651" s="298"/>
      <c r="I2651" s="598" t="s">
        <v>279</v>
      </c>
      <c r="J2651" s="599"/>
      <c r="K2651" s="297"/>
      <c r="L2651" s="412"/>
      <c r="M2651" s="291"/>
    </row>
    <row r="2652" spans="1:13">
      <c r="A2652" s="301" t="s">
        <v>278</v>
      </c>
      <c r="B2652" s="299"/>
      <c r="C2652" s="299"/>
      <c r="D2652" s="299"/>
      <c r="E2652" s="299"/>
      <c r="F2652" s="300"/>
      <c r="G2652" s="299"/>
      <c r="H2652" s="298"/>
      <c r="I2652" s="598" t="s">
        <v>277</v>
      </c>
      <c r="J2652" s="599"/>
      <c r="K2652" s="297"/>
      <c r="L2652" s="412"/>
      <c r="M2652" s="291"/>
    </row>
    <row r="2653" spans="1:13">
      <c r="A2653" s="301" t="s">
        <v>276</v>
      </c>
      <c r="B2653" s="299"/>
      <c r="C2653" s="299"/>
      <c r="D2653" s="299"/>
      <c r="E2653" s="299"/>
      <c r="F2653" s="300"/>
      <c r="G2653" s="299"/>
      <c r="H2653" s="298"/>
      <c r="I2653" s="295"/>
      <c r="J2653" s="294"/>
      <c r="K2653" s="297"/>
      <c r="L2653" s="302"/>
      <c r="M2653" s="291"/>
    </row>
    <row r="2654" spans="1:13">
      <c r="A2654" s="301" t="s">
        <v>275</v>
      </c>
      <c r="B2654" s="299"/>
      <c r="C2654" s="299"/>
      <c r="D2654" s="299"/>
      <c r="E2654" s="299"/>
      <c r="F2654" s="300"/>
      <c r="G2654" s="299"/>
      <c r="H2654" s="298"/>
      <c r="I2654" s="295"/>
      <c r="J2654" s="294"/>
      <c r="K2654" s="297"/>
      <c r="L2654" s="412"/>
      <c r="M2654" s="291"/>
    </row>
    <row r="2655" spans="1:13">
      <c r="A2655" s="301" t="s">
        <v>274</v>
      </c>
      <c r="B2655" s="299"/>
      <c r="C2655" s="299"/>
      <c r="D2655" s="299"/>
      <c r="E2655" s="299"/>
      <c r="F2655" s="300"/>
      <c r="G2655" s="299"/>
      <c r="H2655" s="298"/>
      <c r="I2655" s="295"/>
      <c r="J2655" s="294"/>
      <c r="K2655" s="297"/>
      <c r="L2655" s="412"/>
      <c r="M2655" s="291"/>
    </row>
    <row r="2656" spans="1:13">
      <c r="A2656" s="301" t="s">
        <v>273</v>
      </c>
      <c r="B2656" s="299"/>
      <c r="C2656" s="299"/>
      <c r="D2656" s="299"/>
      <c r="E2656" s="299"/>
      <c r="F2656" s="300"/>
      <c r="G2656" s="299"/>
      <c r="H2656" s="298"/>
      <c r="I2656" s="295"/>
      <c r="J2656" s="294"/>
      <c r="K2656" s="297"/>
      <c r="L2656" s="412"/>
      <c r="M2656" s="291"/>
    </row>
    <row r="2657" spans="1:13">
      <c r="A2657" s="301" t="s">
        <v>272</v>
      </c>
      <c r="B2657" s="299"/>
      <c r="C2657" s="299"/>
      <c r="D2657" s="299"/>
      <c r="E2657" s="299"/>
      <c r="F2657" s="300"/>
      <c r="G2657" s="299"/>
      <c r="H2657" s="298"/>
      <c r="I2657" s="295"/>
      <c r="J2657" s="294"/>
      <c r="K2657" s="297"/>
      <c r="L2657" s="412"/>
      <c r="M2657" s="291"/>
    </row>
    <row r="2658" spans="1:13" ht="15.75" thickBot="1">
      <c r="A2658" s="616" t="s">
        <v>271</v>
      </c>
      <c r="B2658" s="617"/>
      <c r="C2658" s="617"/>
      <c r="D2658" s="617"/>
      <c r="E2658" s="617"/>
      <c r="F2658" s="617"/>
      <c r="G2658" s="617"/>
      <c r="H2658" s="618"/>
      <c r="I2658" s="295"/>
      <c r="J2658" s="294"/>
      <c r="K2658" s="293"/>
      <c r="L2658" s="292"/>
      <c r="M2658" s="291"/>
    </row>
    <row r="2659" spans="1:13">
      <c r="A2659" s="290" t="s">
        <v>270</v>
      </c>
      <c r="B2659" s="289"/>
      <c r="C2659" s="289"/>
      <c r="D2659" s="289"/>
      <c r="E2659" s="289"/>
      <c r="F2659" s="289"/>
      <c r="G2659" s="289"/>
      <c r="H2659" s="289"/>
      <c r="I2659" s="621" t="s">
        <v>55</v>
      </c>
      <c r="J2659" s="622"/>
      <c r="K2659" s="288"/>
      <c r="L2659" s="287"/>
      <c r="M2659" s="286"/>
    </row>
    <row r="2660" spans="1:13" ht="15.75" thickBot="1">
      <c r="A2660" s="285" t="s">
        <v>269</v>
      </c>
      <c r="B2660" s="284"/>
      <c r="C2660" s="284"/>
      <c r="D2660" s="284"/>
      <c r="E2660" s="284"/>
      <c r="F2660" s="284"/>
      <c r="G2660" s="284"/>
      <c r="H2660" s="284"/>
      <c r="I2660" s="283"/>
      <c r="J2660" s="282"/>
      <c r="K2660" s="281"/>
      <c r="L2660" s="280"/>
      <c r="M2660" s="279"/>
    </row>
    <row r="2661" spans="1:13" ht="15.75" thickBot="1">
      <c r="A2661" s="652" t="s">
        <v>268</v>
      </c>
      <c r="B2661" s="653"/>
      <c r="C2661" s="653"/>
      <c r="D2661" s="653"/>
      <c r="E2661" s="653"/>
      <c r="F2661" s="653"/>
      <c r="G2661" s="653"/>
      <c r="H2661" s="653"/>
      <c r="I2661" s="278"/>
      <c r="J2661" s="277"/>
      <c r="K2661" s="610">
        <f>K2594+K2604+K2619+K2647</f>
        <v>27.41</v>
      </c>
      <c r="L2661" s="611"/>
      <c r="M2661" s="276">
        <f>M2594+M2604+M2619+M2647</f>
        <v>121700.40000000001</v>
      </c>
    </row>
    <row r="2663" spans="1:13" ht="15.75">
      <c r="A2663" s="601" t="s">
        <v>0</v>
      </c>
      <c r="B2663" s="601"/>
      <c r="C2663" s="601"/>
      <c r="D2663" s="601"/>
      <c r="E2663" s="601"/>
      <c r="F2663" s="601"/>
      <c r="G2663" s="601"/>
      <c r="H2663" s="601"/>
      <c r="I2663" s="601"/>
      <c r="J2663" s="601"/>
      <c r="K2663" s="601"/>
      <c r="L2663" s="601"/>
      <c r="M2663" s="327"/>
    </row>
    <row r="2664" spans="1:13" ht="15.75">
      <c r="A2664" s="600" t="s">
        <v>353</v>
      </c>
      <c r="B2664" s="600"/>
      <c r="C2664" s="600"/>
      <c r="D2664" s="600"/>
      <c r="E2664" s="600"/>
      <c r="F2664" s="600"/>
      <c r="G2664" s="600"/>
      <c r="H2664" s="600"/>
      <c r="I2664" s="600"/>
      <c r="J2664" s="600"/>
      <c r="K2664" s="600"/>
      <c r="L2664" s="600"/>
      <c r="M2664" s="327"/>
    </row>
    <row r="2665" spans="1:13" ht="15.75">
      <c r="A2665" s="370"/>
      <c r="B2665" s="370"/>
      <c r="C2665" s="370"/>
      <c r="D2665" s="370"/>
      <c r="E2665" s="370"/>
      <c r="F2665" s="370" t="s">
        <v>382</v>
      </c>
      <c r="G2665" s="370"/>
      <c r="H2665" s="370"/>
      <c r="I2665" s="370"/>
      <c r="J2665" s="370"/>
      <c r="K2665" s="370"/>
      <c r="L2665" s="370"/>
      <c r="M2665" s="327"/>
    </row>
    <row r="2666" spans="1:13">
      <c r="A2666" s="329"/>
      <c r="B2666" s="328"/>
      <c r="C2666" s="602" t="s">
        <v>351</v>
      </c>
      <c r="D2666" s="602"/>
      <c r="E2666" s="602"/>
      <c r="F2666" s="328"/>
      <c r="G2666" s="328"/>
      <c r="H2666" s="368"/>
      <c r="I2666" s="590" t="s">
        <v>3</v>
      </c>
      <c r="J2666" s="591"/>
      <c r="K2666" s="592" t="s">
        <v>4</v>
      </c>
      <c r="L2666" s="593"/>
      <c r="M2666" s="382"/>
    </row>
    <row r="2667" spans="1:13">
      <c r="A2667" s="381"/>
      <c r="B2667" s="355"/>
      <c r="C2667" s="355"/>
      <c r="D2667" s="355"/>
      <c r="E2667" s="355"/>
      <c r="F2667" s="355"/>
      <c r="G2667" s="355"/>
      <c r="H2667" s="356"/>
      <c r="I2667" s="295"/>
      <c r="J2667" s="294"/>
      <c r="K2667" s="594" t="s">
        <v>5</v>
      </c>
      <c r="L2667" s="595"/>
      <c r="M2667" s="380" t="s">
        <v>6</v>
      </c>
    </row>
    <row r="2668" spans="1:13">
      <c r="A2668" s="381"/>
      <c r="B2668" s="355"/>
      <c r="C2668" s="355"/>
      <c r="D2668" s="355"/>
      <c r="E2668" s="355"/>
      <c r="F2668" s="355"/>
      <c r="G2668" s="355"/>
      <c r="H2668" s="356"/>
      <c r="I2668" s="598" t="s">
        <v>7</v>
      </c>
      <c r="J2668" s="599"/>
      <c r="K2668" s="623" t="s">
        <v>8</v>
      </c>
      <c r="L2668" s="624"/>
      <c r="M2668" s="380" t="s">
        <v>9</v>
      </c>
    </row>
    <row r="2669" spans="1:13" ht="16.5" thickBot="1">
      <c r="A2669" s="379"/>
      <c r="B2669" s="351"/>
      <c r="C2669" s="351"/>
      <c r="D2669" s="351"/>
      <c r="E2669" s="351"/>
      <c r="F2669" s="351"/>
      <c r="G2669" s="351"/>
      <c r="H2669" s="350"/>
      <c r="I2669" s="631">
        <v>626.5</v>
      </c>
      <c r="J2669" s="632"/>
      <c r="K2669" s="633"/>
      <c r="L2669" s="634"/>
      <c r="M2669" s="378"/>
    </row>
    <row r="2670" spans="1:13">
      <c r="A2670" s="367" t="s">
        <v>350</v>
      </c>
      <c r="B2670" s="344"/>
      <c r="C2670" s="344"/>
      <c r="D2670" s="344"/>
      <c r="E2670" s="344"/>
      <c r="F2670" s="344"/>
      <c r="G2670" s="344"/>
      <c r="H2670" s="377"/>
      <c r="I2670" s="341"/>
      <c r="J2670" s="340"/>
      <c r="K2670" s="635">
        <f>K2673+K2676</f>
        <v>6.4499999999999993</v>
      </c>
      <c r="L2670" s="628"/>
      <c r="M2670" s="286">
        <f>K2670*12*I2669</f>
        <v>48491.099999999991</v>
      </c>
    </row>
    <row r="2671" spans="1:13">
      <c r="A2671" s="376" t="s">
        <v>349</v>
      </c>
      <c r="B2671" s="375"/>
      <c r="C2671" s="375"/>
      <c r="D2671" s="375"/>
      <c r="E2671" s="375"/>
      <c r="F2671" s="375"/>
      <c r="G2671" s="375"/>
      <c r="H2671" s="374"/>
      <c r="I2671" s="295"/>
      <c r="J2671" s="294"/>
      <c r="K2671" s="293"/>
      <c r="L2671" s="292"/>
      <c r="M2671" s="373"/>
    </row>
    <row r="2672" spans="1:13" ht="15.75" thickBot="1">
      <c r="A2672" s="363" t="s">
        <v>348</v>
      </c>
      <c r="B2672" s="372"/>
      <c r="C2672" s="372"/>
      <c r="D2672" s="372"/>
      <c r="E2672" s="372"/>
      <c r="F2672" s="372"/>
      <c r="G2672" s="372"/>
      <c r="H2672" s="371"/>
      <c r="I2672" s="336"/>
      <c r="J2672" s="282"/>
      <c r="K2672" s="281"/>
      <c r="L2672" s="280"/>
      <c r="M2672" s="279"/>
    </row>
    <row r="2673" spans="1:13">
      <c r="A2673" s="323" t="s">
        <v>347</v>
      </c>
      <c r="B2673" s="331"/>
      <c r="C2673" s="331"/>
      <c r="D2673" s="331"/>
      <c r="E2673" s="331"/>
      <c r="F2673" s="331"/>
      <c r="G2673" s="331"/>
      <c r="H2673" s="357"/>
      <c r="I2673" s="596" t="s">
        <v>19</v>
      </c>
      <c r="J2673" s="597"/>
      <c r="K2673" s="629">
        <v>3.86</v>
      </c>
      <c r="L2673" s="630"/>
      <c r="M2673" s="291">
        <f>K2673*12*I2669</f>
        <v>29019.48</v>
      </c>
    </row>
    <row r="2674" spans="1:13">
      <c r="A2674" s="301" t="s">
        <v>338</v>
      </c>
      <c r="B2674" s="355"/>
      <c r="C2674" s="355"/>
      <c r="D2674" s="355"/>
      <c r="E2674" s="355"/>
      <c r="F2674" s="355"/>
      <c r="G2674" s="355"/>
      <c r="H2674" s="356"/>
      <c r="I2674" s="598" t="s">
        <v>328</v>
      </c>
      <c r="J2674" s="599"/>
      <c r="K2674" s="327"/>
      <c r="L2674" s="292"/>
      <c r="M2674" s="291"/>
    </row>
    <row r="2675" spans="1:13">
      <c r="A2675" s="323" t="s">
        <v>337</v>
      </c>
      <c r="B2675" s="331"/>
      <c r="C2675" s="331"/>
      <c r="D2675" s="331"/>
      <c r="E2675" s="331"/>
      <c r="F2675" s="331"/>
      <c r="G2675" s="331"/>
      <c r="H2675" s="357"/>
      <c r="I2675" s="596"/>
      <c r="J2675" s="597"/>
      <c r="K2675" s="327"/>
      <c r="L2675" s="292"/>
      <c r="M2675" s="291"/>
    </row>
    <row r="2676" spans="1:13">
      <c r="A2676" s="323" t="s">
        <v>346</v>
      </c>
      <c r="B2676" s="331"/>
      <c r="C2676" s="331"/>
      <c r="D2676" s="331"/>
      <c r="E2676" s="331"/>
      <c r="F2676" s="331"/>
      <c r="G2676" s="331"/>
      <c r="H2676" s="357"/>
      <c r="I2676" s="608" t="s">
        <v>35</v>
      </c>
      <c r="J2676" s="609"/>
      <c r="K2676" s="625">
        <v>2.59</v>
      </c>
      <c r="L2676" s="626"/>
      <c r="M2676" s="291">
        <f>K2676*12*I2669</f>
        <v>19471.62</v>
      </c>
    </row>
    <row r="2677" spans="1:13" ht="15.75">
      <c r="A2677" s="320" t="s">
        <v>345</v>
      </c>
      <c r="B2677" s="354"/>
      <c r="C2677" s="354"/>
      <c r="D2677" s="354"/>
      <c r="E2677" s="354"/>
      <c r="F2677" s="354"/>
      <c r="G2677" s="354"/>
      <c r="H2677" s="353"/>
      <c r="I2677" s="598" t="s">
        <v>328</v>
      </c>
      <c r="J2677" s="599"/>
      <c r="K2677" s="370"/>
      <c r="L2677" s="369"/>
      <c r="M2677" s="291"/>
    </row>
    <row r="2678" spans="1:13">
      <c r="A2678" s="313" t="s">
        <v>344</v>
      </c>
      <c r="B2678" s="328"/>
      <c r="C2678" s="328"/>
      <c r="D2678" s="328"/>
      <c r="E2678" s="328"/>
      <c r="F2678" s="328"/>
      <c r="G2678" s="328"/>
      <c r="H2678" s="368"/>
      <c r="I2678" s="598"/>
      <c r="J2678" s="599"/>
      <c r="K2678" s="352"/>
      <c r="L2678" s="292"/>
      <c r="M2678" s="291"/>
    </row>
    <row r="2679" spans="1:13" ht="15.75" thickBot="1">
      <c r="A2679" s="323" t="s">
        <v>343</v>
      </c>
      <c r="B2679" s="322"/>
      <c r="C2679" s="322"/>
      <c r="D2679" s="322"/>
      <c r="E2679" s="322"/>
      <c r="F2679" s="322"/>
      <c r="G2679" s="322"/>
      <c r="H2679" s="321"/>
      <c r="I2679" s="334"/>
      <c r="J2679" s="333"/>
      <c r="K2679" s="636"/>
      <c r="L2679" s="637"/>
      <c r="M2679" s="291"/>
    </row>
    <row r="2680" spans="1:13">
      <c r="A2680" s="367" t="s">
        <v>342</v>
      </c>
      <c r="B2680" s="366"/>
      <c r="C2680" s="366"/>
      <c r="D2680" s="366"/>
      <c r="E2680" s="366"/>
      <c r="F2680" s="366"/>
      <c r="G2680" s="366"/>
      <c r="H2680" s="365"/>
      <c r="I2680" s="341"/>
      <c r="J2680" s="364"/>
      <c r="K2680" s="627">
        <f>K2682+K2687+K2690</f>
        <v>5.28</v>
      </c>
      <c r="L2680" s="628"/>
      <c r="M2680" s="286">
        <f>K2680*12*I2669</f>
        <v>39695.040000000001</v>
      </c>
    </row>
    <row r="2681" spans="1:13" ht="15.75" thickBot="1">
      <c r="A2681" s="363" t="s">
        <v>341</v>
      </c>
      <c r="B2681" s="362"/>
      <c r="C2681" s="362"/>
      <c r="D2681" s="362"/>
      <c r="E2681" s="362"/>
      <c r="F2681" s="362"/>
      <c r="G2681" s="362"/>
      <c r="H2681" s="361"/>
      <c r="I2681" s="336"/>
      <c r="J2681" s="360"/>
      <c r="K2681" s="281"/>
      <c r="L2681" s="280"/>
      <c r="M2681" s="279"/>
    </row>
    <row r="2682" spans="1:13">
      <c r="A2682" s="301" t="s">
        <v>340</v>
      </c>
      <c r="B2682" s="300"/>
      <c r="C2682" s="300"/>
      <c r="D2682" s="300"/>
      <c r="E2682" s="300"/>
      <c r="F2682" s="300"/>
      <c r="G2682" s="300"/>
      <c r="H2682" s="298"/>
      <c r="I2682" s="598" t="s">
        <v>19</v>
      </c>
      <c r="J2682" s="599"/>
      <c r="K2682" s="629">
        <v>2.64</v>
      </c>
      <c r="L2682" s="630"/>
      <c r="M2682" s="291">
        <f>K2682*12*I2669</f>
        <v>19847.52</v>
      </c>
    </row>
    <row r="2683" spans="1:13">
      <c r="A2683" s="323" t="s">
        <v>339</v>
      </c>
      <c r="B2683" s="322"/>
      <c r="C2683" s="322"/>
      <c r="D2683" s="322"/>
      <c r="E2683" s="322"/>
      <c r="F2683" s="322"/>
      <c r="G2683" s="322"/>
      <c r="H2683" s="321"/>
      <c r="I2683" s="407"/>
      <c r="J2683" s="408"/>
      <c r="K2683" s="327"/>
      <c r="L2683" s="292"/>
      <c r="M2683" s="291"/>
    </row>
    <row r="2684" spans="1:13">
      <c r="A2684" s="301" t="s">
        <v>338</v>
      </c>
      <c r="B2684" s="355"/>
      <c r="C2684" s="355"/>
      <c r="D2684" s="355"/>
      <c r="E2684" s="355"/>
      <c r="F2684" s="355"/>
      <c r="G2684" s="355"/>
      <c r="H2684" s="356"/>
      <c r="I2684" s="598" t="s">
        <v>328</v>
      </c>
      <c r="J2684" s="599"/>
      <c r="K2684" s="327"/>
      <c r="L2684" s="292"/>
      <c r="M2684" s="291"/>
    </row>
    <row r="2685" spans="1:13">
      <c r="A2685" s="323" t="s">
        <v>337</v>
      </c>
      <c r="B2685" s="331"/>
      <c r="C2685" s="331"/>
      <c r="D2685" s="331"/>
      <c r="E2685" s="331"/>
      <c r="F2685" s="331"/>
      <c r="G2685" s="331"/>
      <c r="H2685" s="357"/>
      <c r="I2685" s="596"/>
      <c r="J2685" s="597"/>
      <c r="K2685" s="327"/>
      <c r="L2685" s="292"/>
      <c r="M2685" s="291"/>
    </row>
    <row r="2686" spans="1:13">
      <c r="A2686" s="320" t="s">
        <v>336</v>
      </c>
      <c r="B2686" s="354"/>
      <c r="C2686" s="353"/>
      <c r="D2686" s="355"/>
      <c r="E2686" s="355"/>
      <c r="F2686" s="355"/>
      <c r="G2686" s="355"/>
      <c r="H2686" s="356"/>
      <c r="I2686" s="598" t="s">
        <v>328</v>
      </c>
      <c r="J2686" s="599"/>
      <c r="K2686" s="327"/>
      <c r="L2686" s="292"/>
      <c r="M2686" s="291"/>
    </row>
    <row r="2687" spans="1:13">
      <c r="A2687" s="301" t="s">
        <v>335</v>
      </c>
      <c r="B2687" s="355"/>
      <c r="C2687" s="355"/>
      <c r="D2687" s="354"/>
      <c r="E2687" s="354"/>
      <c r="F2687" s="354"/>
      <c r="G2687" s="354"/>
      <c r="H2687" s="353"/>
      <c r="I2687" s="608" t="s">
        <v>35</v>
      </c>
      <c r="J2687" s="609"/>
      <c r="K2687" s="625">
        <v>1.17</v>
      </c>
      <c r="L2687" s="626"/>
      <c r="M2687" s="291">
        <f>K2687*12*I2669</f>
        <v>8796.06</v>
      </c>
    </row>
    <row r="2688" spans="1:13">
      <c r="A2688" s="313" t="s">
        <v>334</v>
      </c>
      <c r="B2688" s="312"/>
      <c r="C2688" s="312"/>
      <c r="D2688" s="312"/>
      <c r="E2688" s="312"/>
      <c r="F2688" s="312"/>
      <c r="G2688" s="312"/>
      <c r="H2688" s="311"/>
      <c r="I2688" s="590" t="s">
        <v>333</v>
      </c>
      <c r="J2688" s="591"/>
      <c r="K2688" s="327"/>
      <c r="L2688" s="292"/>
      <c r="M2688" s="291"/>
    </row>
    <row r="2689" spans="1:13">
      <c r="A2689" s="323"/>
      <c r="B2689" s="322"/>
      <c r="C2689" s="322"/>
      <c r="D2689" s="322"/>
      <c r="E2689" s="322"/>
      <c r="F2689" s="322"/>
      <c r="G2689" s="322"/>
      <c r="H2689" s="321"/>
      <c r="I2689" s="334" t="s">
        <v>332</v>
      </c>
      <c r="J2689" s="333"/>
      <c r="K2689" s="352"/>
      <c r="L2689" s="292"/>
      <c r="M2689" s="291"/>
    </row>
    <row r="2690" spans="1:13">
      <c r="A2690" s="313" t="s">
        <v>331</v>
      </c>
      <c r="B2690" s="312"/>
      <c r="C2690" s="312"/>
      <c r="D2690" s="312"/>
      <c r="E2690" s="312"/>
      <c r="F2690" s="312"/>
      <c r="G2690" s="312"/>
      <c r="H2690" s="311"/>
      <c r="I2690" s="590" t="s">
        <v>35</v>
      </c>
      <c r="J2690" s="591"/>
      <c r="K2690" s="625">
        <v>1.47</v>
      </c>
      <c r="L2690" s="626"/>
      <c r="M2690" s="291">
        <f>K2690*12*I2669</f>
        <v>11051.460000000001</v>
      </c>
    </row>
    <row r="2691" spans="1:13">
      <c r="A2691" s="323" t="s">
        <v>330</v>
      </c>
      <c r="B2691" s="322"/>
      <c r="C2691" s="322"/>
      <c r="D2691" s="322"/>
      <c r="E2691" s="322"/>
      <c r="F2691" s="322"/>
      <c r="G2691" s="322"/>
      <c r="H2691" s="321"/>
      <c r="I2691" s="334"/>
      <c r="J2691" s="333"/>
      <c r="K2691" s="327"/>
      <c r="L2691" s="292"/>
      <c r="M2691" s="291"/>
    </row>
    <row r="2692" spans="1:13">
      <c r="A2692" s="313" t="s">
        <v>329</v>
      </c>
      <c r="B2692" s="312"/>
      <c r="C2692" s="312"/>
      <c r="D2692" s="312"/>
      <c r="E2692" s="312"/>
      <c r="F2692" s="312"/>
      <c r="G2692" s="312"/>
      <c r="H2692" s="311"/>
      <c r="I2692" s="598" t="s">
        <v>328</v>
      </c>
      <c r="J2692" s="599"/>
      <c r="K2692" s="327"/>
      <c r="L2692" s="292"/>
      <c r="M2692" s="291"/>
    </row>
    <row r="2693" spans="1:13">
      <c r="A2693" s="313" t="s">
        <v>327</v>
      </c>
      <c r="B2693" s="312"/>
      <c r="C2693" s="312"/>
      <c r="D2693" s="312"/>
      <c r="E2693" s="312"/>
      <c r="F2693" s="312"/>
      <c r="G2693" s="312"/>
      <c r="H2693" s="311"/>
      <c r="I2693" s="590" t="s">
        <v>326</v>
      </c>
      <c r="J2693" s="591"/>
      <c r="K2693" s="351"/>
      <c r="L2693" s="350"/>
      <c r="M2693" s="349"/>
    </row>
    <row r="2694" spans="1:13" ht="15.75" thickBot="1">
      <c r="A2694" s="323"/>
      <c r="B2694" s="322"/>
      <c r="C2694" s="322"/>
      <c r="D2694" s="322"/>
      <c r="E2694" s="322"/>
      <c r="F2694" s="322"/>
      <c r="G2694" s="322"/>
      <c r="H2694" s="321"/>
      <c r="I2694" s="606" t="s">
        <v>325</v>
      </c>
      <c r="J2694" s="607"/>
      <c r="K2694" s="348"/>
      <c r="L2694" s="347"/>
      <c r="M2694" s="346"/>
    </row>
    <row r="2695" spans="1:13">
      <c r="A2695" s="345" t="s">
        <v>324</v>
      </c>
      <c r="B2695" s="344"/>
      <c r="C2695" s="344"/>
      <c r="D2695" s="344"/>
      <c r="E2695" s="344"/>
      <c r="F2695" s="344"/>
      <c r="G2695" s="343"/>
      <c r="H2695" s="342"/>
      <c r="I2695" s="341"/>
      <c r="J2695" s="340"/>
      <c r="K2695" s="648">
        <f>K2697+K2704+K2712+K2716+K2720</f>
        <v>9.49</v>
      </c>
      <c r="L2695" s="628"/>
      <c r="M2695" s="286">
        <f>M2697+M2704+M2712+M2716+M2720</f>
        <v>71345.819999999992</v>
      </c>
    </row>
    <row r="2696" spans="1:13" ht="15.75" thickBot="1">
      <c r="A2696" s="339"/>
      <c r="B2696" s="338"/>
      <c r="C2696" s="338"/>
      <c r="D2696" s="338"/>
      <c r="E2696" s="338"/>
      <c r="F2696" s="338"/>
      <c r="G2696" s="338"/>
      <c r="H2696" s="337"/>
      <c r="I2696" s="336"/>
      <c r="J2696" s="282"/>
      <c r="K2696" s="281"/>
      <c r="L2696" s="280"/>
      <c r="M2696" s="279"/>
    </row>
    <row r="2697" spans="1:13" ht="15.75" thickBot="1">
      <c r="A2697" s="603" t="s">
        <v>323</v>
      </c>
      <c r="B2697" s="604"/>
      <c r="C2697" s="604"/>
      <c r="D2697" s="604"/>
      <c r="E2697" s="604"/>
      <c r="F2697" s="604"/>
      <c r="G2697" s="604"/>
      <c r="H2697" s="605"/>
      <c r="I2697" s="305"/>
      <c r="J2697" s="304"/>
      <c r="K2697" s="646">
        <f>K2698+K2699+K2700+K2702+K2703</f>
        <v>4.5599999999999996</v>
      </c>
      <c r="L2697" s="647"/>
      <c r="M2697" s="303">
        <f>K2697*12*I2669</f>
        <v>34282.080000000002</v>
      </c>
    </row>
    <row r="2698" spans="1:13">
      <c r="A2698" s="323" t="s">
        <v>322</v>
      </c>
      <c r="B2698" s="322"/>
      <c r="C2698" s="322"/>
      <c r="D2698" s="322"/>
      <c r="E2698" s="322"/>
      <c r="F2698" s="322"/>
      <c r="G2698" s="322"/>
      <c r="H2698" s="321"/>
      <c r="I2698" s="596" t="s">
        <v>321</v>
      </c>
      <c r="J2698" s="597"/>
      <c r="K2698" s="629">
        <v>1.23</v>
      </c>
      <c r="L2698" s="630"/>
      <c r="M2698" s="291">
        <f>K2698*12*I2669</f>
        <v>9247.14</v>
      </c>
    </row>
    <row r="2699" spans="1:13">
      <c r="A2699" s="320" t="s">
        <v>320</v>
      </c>
      <c r="B2699" s="319"/>
      <c r="C2699" s="319"/>
      <c r="D2699" s="319"/>
      <c r="E2699" s="319"/>
      <c r="F2699" s="319"/>
      <c r="G2699" s="319"/>
      <c r="H2699" s="318"/>
      <c r="I2699" s="608" t="s">
        <v>57</v>
      </c>
      <c r="J2699" s="609"/>
      <c r="K2699" s="625">
        <v>2.9</v>
      </c>
      <c r="L2699" s="626"/>
      <c r="M2699" s="291">
        <f>K2699*12*I2669</f>
        <v>21802.199999999997</v>
      </c>
    </row>
    <row r="2700" spans="1:13">
      <c r="A2700" s="313" t="s">
        <v>319</v>
      </c>
      <c r="B2700" s="312"/>
      <c r="C2700" s="312"/>
      <c r="D2700" s="312"/>
      <c r="E2700" s="312"/>
      <c r="F2700" s="312"/>
      <c r="G2700" s="312"/>
      <c r="H2700" s="311"/>
      <c r="I2700" s="590" t="s">
        <v>35</v>
      </c>
      <c r="J2700" s="591"/>
      <c r="K2700" s="625">
        <v>0.33</v>
      </c>
      <c r="L2700" s="626"/>
      <c r="M2700" s="291">
        <f>K2700*12*I2669</f>
        <v>2480.94</v>
      </c>
    </row>
    <row r="2701" spans="1:13">
      <c r="A2701" s="335" t="s">
        <v>318</v>
      </c>
      <c r="B2701" s="331"/>
      <c r="C2701" s="331"/>
      <c r="D2701" s="331"/>
      <c r="E2701" s="322"/>
      <c r="F2701" s="322"/>
      <c r="G2701" s="322"/>
      <c r="H2701" s="321"/>
      <c r="I2701" s="334"/>
      <c r="J2701" s="333"/>
      <c r="K2701" s="293"/>
      <c r="L2701" s="292"/>
      <c r="M2701" s="291"/>
    </row>
    <row r="2702" spans="1:13">
      <c r="A2702" s="320" t="s">
        <v>317</v>
      </c>
      <c r="B2702" s="319"/>
      <c r="C2702" s="319"/>
      <c r="D2702" s="319"/>
      <c r="E2702" s="319"/>
      <c r="F2702" s="319"/>
      <c r="G2702" s="319"/>
      <c r="H2702" s="318"/>
      <c r="I2702" s="608" t="s">
        <v>19</v>
      </c>
      <c r="J2702" s="609"/>
      <c r="K2702" s="625">
        <v>0.1</v>
      </c>
      <c r="L2702" s="626"/>
      <c r="M2702" s="291">
        <f>K2702*12*I2669</f>
        <v>751.80000000000007</v>
      </c>
    </row>
    <row r="2703" spans="1:13" ht="15.75" thickBot="1">
      <c r="A2703" s="313" t="s">
        <v>316</v>
      </c>
      <c r="B2703" s="312"/>
      <c r="C2703" s="312"/>
      <c r="D2703" s="312"/>
      <c r="E2703" s="312"/>
      <c r="F2703" s="312"/>
      <c r="G2703" s="312"/>
      <c r="H2703" s="311"/>
      <c r="I2703" s="614" t="s">
        <v>19</v>
      </c>
      <c r="J2703" s="615"/>
      <c r="K2703" s="650"/>
      <c r="L2703" s="651"/>
      <c r="M2703" s="291"/>
    </row>
    <row r="2704" spans="1:13" ht="15.75" thickBot="1">
      <c r="A2704" s="654" t="s">
        <v>315</v>
      </c>
      <c r="B2704" s="655"/>
      <c r="C2704" s="655"/>
      <c r="D2704" s="655"/>
      <c r="E2704" s="655"/>
      <c r="F2704" s="655"/>
      <c r="G2704" s="655"/>
      <c r="H2704" s="656"/>
      <c r="I2704" s="305"/>
      <c r="J2704" s="304"/>
      <c r="K2704" s="642">
        <f>K2705+K2706+K2708+K2709+K2710+K2711</f>
        <v>1.94</v>
      </c>
      <c r="L2704" s="647"/>
      <c r="M2704" s="303">
        <f>K2704*12*I2669</f>
        <v>14584.92</v>
      </c>
    </row>
    <row r="2705" spans="1:13">
      <c r="A2705" s="332" t="s">
        <v>314</v>
      </c>
      <c r="B2705" s="331"/>
      <c r="C2705" s="331"/>
      <c r="D2705" s="331"/>
      <c r="E2705" s="331"/>
      <c r="F2705" s="322"/>
      <c r="G2705" s="322"/>
      <c r="H2705" s="321"/>
      <c r="I2705" s="330"/>
      <c r="J2705" s="294"/>
      <c r="K2705" s="629">
        <v>0.11</v>
      </c>
      <c r="L2705" s="630"/>
      <c r="M2705" s="291">
        <f>K2705*12*I2669</f>
        <v>826.98</v>
      </c>
    </row>
    <row r="2706" spans="1:13">
      <c r="A2706" s="329" t="s">
        <v>313</v>
      </c>
      <c r="B2706" s="328"/>
      <c r="C2706" s="328"/>
      <c r="D2706" s="328"/>
      <c r="E2706" s="328"/>
      <c r="F2706" s="312"/>
      <c r="G2706" s="312"/>
      <c r="H2706" s="311"/>
      <c r="I2706" s="598" t="s">
        <v>312</v>
      </c>
      <c r="J2706" s="599"/>
      <c r="K2706" s="625">
        <v>0.93</v>
      </c>
      <c r="L2706" s="626"/>
      <c r="M2706" s="291">
        <f>K2706*12*I2669</f>
        <v>6991.74</v>
      </c>
    </row>
    <row r="2707" spans="1:13">
      <c r="A2707" s="323" t="s">
        <v>311</v>
      </c>
      <c r="B2707" s="322"/>
      <c r="C2707" s="322"/>
      <c r="D2707" s="322"/>
      <c r="E2707" s="322"/>
      <c r="F2707" s="322"/>
      <c r="G2707" s="322"/>
      <c r="H2707" s="321"/>
      <c r="I2707" s="596" t="s">
        <v>310</v>
      </c>
      <c r="J2707" s="597"/>
      <c r="K2707" s="327"/>
      <c r="L2707" s="292"/>
      <c r="M2707" s="291"/>
    </row>
    <row r="2708" spans="1:13">
      <c r="A2708" s="320" t="s">
        <v>309</v>
      </c>
      <c r="B2708" s="319"/>
      <c r="C2708" s="319"/>
      <c r="D2708" s="319"/>
      <c r="E2708" s="319"/>
      <c r="F2708" s="319"/>
      <c r="G2708" s="319"/>
      <c r="H2708" s="318"/>
      <c r="I2708" s="608" t="s">
        <v>308</v>
      </c>
      <c r="J2708" s="609"/>
      <c r="K2708" s="625">
        <v>0.56999999999999995</v>
      </c>
      <c r="L2708" s="626"/>
      <c r="M2708" s="291">
        <f>K2708*12*I2669</f>
        <v>4285.26</v>
      </c>
    </row>
    <row r="2709" spans="1:13">
      <c r="A2709" s="320" t="s">
        <v>307</v>
      </c>
      <c r="B2709" s="319"/>
      <c r="C2709" s="319"/>
      <c r="D2709" s="319"/>
      <c r="E2709" s="319"/>
      <c r="F2709" s="319"/>
      <c r="G2709" s="319"/>
      <c r="H2709" s="318"/>
      <c r="I2709" s="608" t="s">
        <v>306</v>
      </c>
      <c r="J2709" s="609"/>
      <c r="K2709" s="625">
        <v>0.14000000000000001</v>
      </c>
      <c r="L2709" s="626"/>
      <c r="M2709" s="291">
        <f>K2709*12*I2669</f>
        <v>1052.5200000000002</v>
      </c>
    </row>
    <row r="2710" spans="1:13">
      <c r="A2710" s="313" t="s">
        <v>299</v>
      </c>
      <c r="B2710" s="312"/>
      <c r="C2710" s="312"/>
      <c r="D2710" s="312"/>
      <c r="E2710" s="312"/>
      <c r="F2710" s="312"/>
      <c r="G2710" s="312"/>
      <c r="H2710" s="311"/>
      <c r="I2710" s="608" t="s">
        <v>298</v>
      </c>
      <c r="J2710" s="609"/>
      <c r="K2710" s="636">
        <v>7.0000000000000007E-2</v>
      </c>
      <c r="L2710" s="637"/>
      <c r="M2710" s="291">
        <f>K2710*12*I2669</f>
        <v>526.2600000000001</v>
      </c>
    </row>
    <row r="2711" spans="1:13" ht="15.75" thickBot="1">
      <c r="A2711" s="313" t="s">
        <v>305</v>
      </c>
      <c r="B2711" s="312"/>
      <c r="C2711" s="312"/>
      <c r="D2711" s="312"/>
      <c r="E2711" s="312"/>
      <c r="F2711" s="312"/>
      <c r="G2711" s="312"/>
      <c r="H2711" s="311"/>
      <c r="I2711" s="614" t="s">
        <v>88</v>
      </c>
      <c r="J2711" s="615"/>
      <c r="K2711" s="638">
        <v>0.12</v>
      </c>
      <c r="L2711" s="639"/>
      <c r="M2711" s="326">
        <f>K2711*12*I2669</f>
        <v>902.16</v>
      </c>
    </row>
    <row r="2712" spans="1:13" ht="15.75" thickBot="1">
      <c r="A2712" s="654" t="s">
        <v>304</v>
      </c>
      <c r="B2712" s="655"/>
      <c r="C2712" s="655"/>
      <c r="D2712" s="655"/>
      <c r="E2712" s="655"/>
      <c r="F2712" s="655"/>
      <c r="G2712" s="655"/>
      <c r="H2712" s="656"/>
      <c r="I2712" s="325"/>
      <c r="J2712" s="324"/>
      <c r="K2712" s="649">
        <f>K2713+K2714+K2715</f>
        <v>1.27</v>
      </c>
      <c r="L2712" s="643"/>
      <c r="M2712" s="303">
        <f>K2712*12*I2669</f>
        <v>9547.86</v>
      </c>
    </row>
    <row r="2713" spans="1:13">
      <c r="A2713" s="323" t="s">
        <v>303</v>
      </c>
      <c r="B2713" s="322"/>
      <c r="C2713" s="322"/>
      <c r="D2713" s="322"/>
      <c r="E2713" s="322"/>
      <c r="F2713" s="322"/>
      <c r="G2713" s="322"/>
      <c r="H2713" s="321"/>
      <c r="I2713" s="612" t="s">
        <v>302</v>
      </c>
      <c r="J2713" s="613"/>
      <c r="K2713" s="644">
        <v>0.61</v>
      </c>
      <c r="L2713" s="645"/>
      <c r="M2713" s="291">
        <f>K2713*12*I2669</f>
        <v>4585.9800000000005</v>
      </c>
    </row>
    <row r="2714" spans="1:13">
      <c r="A2714" s="320" t="s">
        <v>301</v>
      </c>
      <c r="B2714" s="319"/>
      <c r="C2714" s="319"/>
      <c r="D2714" s="319"/>
      <c r="E2714" s="319"/>
      <c r="F2714" s="319"/>
      <c r="G2714" s="319"/>
      <c r="H2714" s="318"/>
      <c r="I2714" s="317" t="s">
        <v>300</v>
      </c>
      <c r="J2714" s="316"/>
      <c r="K2714" s="636">
        <v>0.53</v>
      </c>
      <c r="L2714" s="637"/>
      <c r="M2714" s="291">
        <f>K2714*12*I2669</f>
        <v>3984.5400000000004</v>
      </c>
    </row>
    <row r="2715" spans="1:13" ht="15.75" thickBot="1">
      <c r="A2715" s="313" t="s">
        <v>299</v>
      </c>
      <c r="B2715" s="312"/>
      <c r="C2715" s="312"/>
      <c r="D2715" s="312"/>
      <c r="E2715" s="312"/>
      <c r="F2715" s="312"/>
      <c r="G2715" s="312"/>
      <c r="H2715" s="311"/>
      <c r="I2715" s="614" t="s">
        <v>298</v>
      </c>
      <c r="J2715" s="615"/>
      <c r="K2715" s="638">
        <v>0.13</v>
      </c>
      <c r="L2715" s="639"/>
      <c r="M2715" s="291">
        <f>K2715*12*I2669</f>
        <v>977.34</v>
      </c>
    </row>
    <row r="2716" spans="1:13" ht="15.75" thickBot="1">
      <c r="A2716" s="603" t="s">
        <v>381</v>
      </c>
      <c r="B2716" s="604"/>
      <c r="C2716" s="604"/>
      <c r="D2716" s="604"/>
      <c r="E2716" s="604"/>
      <c r="F2716" s="604"/>
      <c r="G2716" s="604"/>
      <c r="H2716" s="605"/>
      <c r="I2716" s="305"/>
      <c r="J2716" s="304"/>
      <c r="K2716" s="642">
        <v>1.65</v>
      </c>
      <c r="L2716" s="643"/>
      <c r="M2716" s="303">
        <f>K2716*12*I2669</f>
        <v>12404.699999999999</v>
      </c>
    </row>
    <row r="2717" spans="1:13">
      <c r="A2717" s="301" t="s">
        <v>294</v>
      </c>
      <c r="B2717" s="300"/>
      <c r="C2717" s="300"/>
      <c r="D2717" s="300"/>
      <c r="E2717" s="300"/>
      <c r="F2717" s="300"/>
      <c r="G2717" s="300"/>
      <c r="H2717" s="298"/>
      <c r="I2717" s="621" t="s">
        <v>293</v>
      </c>
      <c r="J2717" s="622"/>
      <c r="K2717" s="297"/>
      <c r="L2717" s="412"/>
      <c r="M2717" s="291"/>
    </row>
    <row r="2718" spans="1:13">
      <c r="A2718" s="301" t="s">
        <v>292</v>
      </c>
      <c r="B2718" s="300"/>
      <c r="C2718" s="300"/>
      <c r="D2718" s="300"/>
      <c r="E2718" s="300"/>
      <c r="F2718" s="300"/>
      <c r="G2718" s="300"/>
      <c r="H2718" s="298"/>
      <c r="I2718" s="295"/>
      <c r="J2718" s="294"/>
      <c r="K2718" s="297"/>
      <c r="L2718" s="412"/>
      <c r="M2718" s="291"/>
    </row>
    <row r="2719" spans="1:13" ht="15.75" thickBot="1">
      <c r="A2719" s="301" t="s">
        <v>291</v>
      </c>
      <c r="B2719" s="300"/>
      <c r="C2719" s="300"/>
      <c r="D2719" s="300"/>
      <c r="E2719" s="300"/>
      <c r="F2719" s="300"/>
      <c r="G2719" s="300"/>
      <c r="H2719" s="298"/>
      <c r="I2719" s="310"/>
      <c r="J2719" s="294"/>
      <c r="K2719" s="297"/>
      <c r="L2719" s="412"/>
      <c r="M2719" s="291"/>
    </row>
    <row r="2720" spans="1:13" ht="15.75" thickBot="1">
      <c r="A2720" s="309" t="s">
        <v>380</v>
      </c>
      <c r="B2720" s="308"/>
      <c r="C2720" s="308"/>
      <c r="D2720" s="308"/>
      <c r="E2720" s="308"/>
      <c r="F2720" s="308"/>
      <c r="G2720" s="308"/>
      <c r="H2720" s="307"/>
      <c r="I2720" s="305"/>
      <c r="J2720" s="304"/>
      <c r="K2720" s="642">
        <v>7.0000000000000007E-2</v>
      </c>
      <c r="L2720" s="643"/>
      <c r="M2720" s="303">
        <f>K2720*12*I2669</f>
        <v>526.2600000000001</v>
      </c>
    </row>
    <row r="2721" spans="1:13">
      <c r="A2721" s="301" t="s">
        <v>289</v>
      </c>
      <c r="B2721" s="300"/>
      <c r="C2721" s="300"/>
      <c r="D2721" s="300"/>
      <c r="E2721" s="300"/>
      <c r="F2721" s="300"/>
      <c r="G2721" s="300"/>
      <c r="H2721" s="298"/>
      <c r="I2721" s="621" t="s">
        <v>19</v>
      </c>
      <c r="J2721" s="622"/>
      <c r="K2721" s="411"/>
      <c r="L2721" s="412"/>
      <c r="M2721" s="291"/>
    </row>
    <row r="2722" spans="1:13" ht="15.75" thickBot="1">
      <c r="A2722" s="301" t="s">
        <v>288</v>
      </c>
      <c r="B2722" s="300"/>
      <c r="C2722" s="300"/>
      <c r="D2722" s="300"/>
      <c r="E2722" s="300"/>
      <c r="F2722" s="300"/>
      <c r="G2722" s="300"/>
      <c r="H2722" s="298"/>
      <c r="I2722" s="295"/>
      <c r="J2722" s="294"/>
      <c r="K2722" s="411"/>
      <c r="L2722" s="412"/>
      <c r="M2722" s="291"/>
    </row>
    <row r="2723" spans="1:13" ht="15.75" thickBot="1">
      <c r="A2723" s="603" t="s">
        <v>287</v>
      </c>
      <c r="B2723" s="604"/>
      <c r="C2723" s="604"/>
      <c r="D2723" s="604"/>
      <c r="E2723" s="604"/>
      <c r="F2723" s="604"/>
      <c r="G2723" s="604"/>
      <c r="H2723" s="605"/>
      <c r="I2723" s="305"/>
      <c r="J2723" s="304"/>
      <c r="K2723" s="642">
        <v>6.19</v>
      </c>
      <c r="L2723" s="643"/>
      <c r="M2723" s="303">
        <f>K2723*12*I2669</f>
        <v>46536.42</v>
      </c>
    </row>
    <row r="2724" spans="1:13">
      <c r="A2724" s="301" t="s">
        <v>286</v>
      </c>
      <c r="B2724" s="299"/>
      <c r="C2724" s="299"/>
      <c r="D2724" s="299"/>
      <c r="E2724" s="299"/>
      <c r="F2724" s="300"/>
      <c r="G2724" s="299"/>
      <c r="H2724" s="298"/>
      <c r="I2724" s="598" t="s">
        <v>285</v>
      </c>
      <c r="J2724" s="599"/>
      <c r="K2724" s="297"/>
      <c r="L2724" s="412"/>
      <c r="M2724" s="291"/>
    </row>
    <row r="2725" spans="1:13">
      <c r="A2725" s="301" t="s">
        <v>284</v>
      </c>
      <c r="B2725" s="299"/>
      <c r="C2725" s="299"/>
      <c r="D2725" s="299"/>
      <c r="E2725" s="299"/>
      <c r="F2725" s="300"/>
      <c r="G2725" s="299"/>
      <c r="H2725" s="298"/>
      <c r="I2725" s="598" t="s">
        <v>283</v>
      </c>
      <c r="J2725" s="599"/>
      <c r="K2725" s="297"/>
      <c r="L2725" s="412"/>
      <c r="M2725" s="291"/>
    </row>
    <row r="2726" spans="1:13">
      <c r="A2726" s="301" t="s">
        <v>282</v>
      </c>
      <c r="B2726" s="299"/>
      <c r="C2726" s="299"/>
      <c r="D2726" s="299"/>
      <c r="E2726" s="299"/>
      <c r="F2726" s="300"/>
      <c r="G2726" s="299"/>
      <c r="H2726" s="298"/>
      <c r="I2726" s="598" t="s">
        <v>281</v>
      </c>
      <c r="J2726" s="599"/>
      <c r="K2726" s="297"/>
      <c r="L2726" s="412"/>
      <c r="M2726" s="291"/>
    </row>
    <row r="2727" spans="1:13">
      <c r="A2727" s="301" t="s">
        <v>280</v>
      </c>
      <c r="B2727" s="299"/>
      <c r="C2727" s="299"/>
      <c r="D2727" s="299"/>
      <c r="E2727" s="299"/>
      <c r="F2727" s="300"/>
      <c r="G2727" s="299"/>
      <c r="H2727" s="298"/>
      <c r="I2727" s="598" t="s">
        <v>279</v>
      </c>
      <c r="J2727" s="599"/>
      <c r="K2727" s="297"/>
      <c r="L2727" s="412"/>
      <c r="M2727" s="291"/>
    </row>
    <row r="2728" spans="1:13">
      <c r="A2728" s="301" t="s">
        <v>278</v>
      </c>
      <c r="B2728" s="299"/>
      <c r="C2728" s="299"/>
      <c r="D2728" s="299"/>
      <c r="E2728" s="299"/>
      <c r="F2728" s="300"/>
      <c r="G2728" s="299"/>
      <c r="H2728" s="298"/>
      <c r="I2728" s="598" t="s">
        <v>277</v>
      </c>
      <c r="J2728" s="599"/>
      <c r="K2728" s="297"/>
      <c r="L2728" s="412"/>
      <c r="M2728" s="291"/>
    </row>
    <row r="2729" spans="1:13">
      <c r="A2729" s="301" t="s">
        <v>276</v>
      </c>
      <c r="B2729" s="299"/>
      <c r="C2729" s="299"/>
      <c r="D2729" s="299"/>
      <c r="E2729" s="299"/>
      <c r="F2729" s="300"/>
      <c r="G2729" s="299"/>
      <c r="H2729" s="298"/>
      <c r="I2729" s="295"/>
      <c r="J2729" s="294"/>
      <c r="K2729" s="297"/>
      <c r="L2729" s="302"/>
      <c r="M2729" s="291"/>
    </row>
    <row r="2730" spans="1:13">
      <c r="A2730" s="301" t="s">
        <v>275</v>
      </c>
      <c r="B2730" s="299"/>
      <c r="C2730" s="299"/>
      <c r="D2730" s="299"/>
      <c r="E2730" s="299"/>
      <c r="F2730" s="300"/>
      <c r="G2730" s="299"/>
      <c r="H2730" s="298"/>
      <c r="I2730" s="295"/>
      <c r="J2730" s="294"/>
      <c r="K2730" s="297"/>
      <c r="L2730" s="412"/>
      <c r="M2730" s="291"/>
    </row>
    <row r="2731" spans="1:13">
      <c r="A2731" s="301" t="s">
        <v>274</v>
      </c>
      <c r="B2731" s="299"/>
      <c r="C2731" s="299"/>
      <c r="D2731" s="299"/>
      <c r="E2731" s="299"/>
      <c r="F2731" s="300"/>
      <c r="G2731" s="299"/>
      <c r="H2731" s="298"/>
      <c r="I2731" s="295"/>
      <c r="J2731" s="294"/>
      <c r="K2731" s="297"/>
      <c r="L2731" s="412"/>
      <c r="M2731" s="291"/>
    </row>
    <row r="2732" spans="1:13">
      <c r="A2732" s="301" t="s">
        <v>273</v>
      </c>
      <c r="B2732" s="299"/>
      <c r="C2732" s="299"/>
      <c r="D2732" s="299"/>
      <c r="E2732" s="299"/>
      <c r="F2732" s="300"/>
      <c r="G2732" s="299"/>
      <c r="H2732" s="298"/>
      <c r="I2732" s="295"/>
      <c r="J2732" s="294"/>
      <c r="K2732" s="297"/>
      <c r="L2732" s="412"/>
      <c r="M2732" s="291"/>
    </row>
    <row r="2733" spans="1:13">
      <c r="A2733" s="301" t="s">
        <v>272</v>
      </c>
      <c r="B2733" s="299"/>
      <c r="C2733" s="299"/>
      <c r="D2733" s="299"/>
      <c r="E2733" s="299"/>
      <c r="F2733" s="300"/>
      <c r="G2733" s="299"/>
      <c r="H2733" s="298"/>
      <c r="I2733" s="295"/>
      <c r="J2733" s="294"/>
      <c r="K2733" s="297"/>
      <c r="L2733" s="412"/>
      <c r="M2733" s="291"/>
    </row>
    <row r="2734" spans="1:13" ht="15.75" thickBot="1">
      <c r="A2734" s="616" t="s">
        <v>271</v>
      </c>
      <c r="B2734" s="617"/>
      <c r="C2734" s="617"/>
      <c r="D2734" s="617"/>
      <c r="E2734" s="617"/>
      <c r="F2734" s="617"/>
      <c r="G2734" s="617"/>
      <c r="H2734" s="618"/>
      <c r="I2734" s="295"/>
      <c r="J2734" s="294"/>
      <c r="K2734" s="293"/>
      <c r="L2734" s="292"/>
      <c r="M2734" s="291"/>
    </row>
    <row r="2735" spans="1:13">
      <c r="A2735" s="290" t="s">
        <v>270</v>
      </c>
      <c r="B2735" s="289"/>
      <c r="C2735" s="289"/>
      <c r="D2735" s="289"/>
      <c r="E2735" s="289"/>
      <c r="F2735" s="289"/>
      <c r="G2735" s="289"/>
      <c r="H2735" s="289"/>
      <c r="I2735" s="621" t="s">
        <v>55</v>
      </c>
      <c r="J2735" s="622"/>
      <c r="K2735" s="288"/>
      <c r="L2735" s="287"/>
      <c r="M2735" s="286"/>
    </row>
    <row r="2736" spans="1:13" ht="15.75" thickBot="1">
      <c r="A2736" s="285" t="s">
        <v>269</v>
      </c>
      <c r="B2736" s="284"/>
      <c r="C2736" s="284"/>
      <c r="D2736" s="284"/>
      <c r="E2736" s="284"/>
      <c r="F2736" s="284"/>
      <c r="G2736" s="284"/>
      <c r="H2736" s="284"/>
      <c r="I2736" s="283"/>
      <c r="J2736" s="282"/>
      <c r="K2736" s="281"/>
      <c r="L2736" s="280"/>
      <c r="M2736" s="279"/>
    </row>
    <row r="2737" spans="1:13" ht="15.75" thickBot="1">
      <c r="A2737" s="652" t="s">
        <v>268</v>
      </c>
      <c r="B2737" s="653"/>
      <c r="C2737" s="653"/>
      <c r="D2737" s="653"/>
      <c r="E2737" s="653"/>
      <c r="F2737" s="653"/>
      <c r="G2737" s="653"/>
      <c r="H2737" s="653"/>
      <c r="I2737" s="278"/>
      <c r="J2737" s="277"/>
      <c r="K2737" s="666">
        <f>K2670+K2680+K2695+K2723</f>
        <v>27.41</v>
      </c>
      <c r="L2737" s="667"/>
      <c r="M2737" s="303">
        <f>M2670+M2680+M2695+M2723</f>
        <v>206068.37999999995</v>
      </c>
    </row>
    <row r="2739" spans="1:13" ht="15.75">
      <c r="A2739" s="601" t="s">
        <v>0</v>
      </c>
      <c r="B2739" s="601"/>
      <c r="C2739" s="601"/>
      <c r="D2739" s="601"/>
      <c r="E2739" s="601"/>
      <c r="F2739" s="601"/>
      <c r="G2739" s="601"/>
      <c r="H2739" s="601"/>
      <c r="I2739" s="601"/>
      <c r="J2739" s="601"/>
      <c r="K2739" s="601"/>
      <c r="L2739" s="601"/>
      <c r="M2739" s="327"/>
    </row>
    <row r="2740" spans="1:13" ht="15.75">
      <c r="A2740" s="600" t="s">
        <v>353</v>
      </c>
      <c r="B2740" s="600"/>
      <c r="C2740" s="600"/>
      <c r="D2740" s="600"/>
      <c r="E2740" s="600"/>
      <c r="F2740" s="600"/>
      <c r="G2740" s="600"/>
      <c r="H2740" s="600"/>
      <c r="I2740" s="600"/>
      <c r="J2740" s="600"/>
      <c r="K2740" s="600"/>
      <c r="L2740" s="600"/>
      <c r="M2740" s="327"/>
    </row>
    <row r="2741" spans="1:13" ht="15.75">
      <c r="A2741" s="370"/>
      <c r="B2741" s="370"/>
      <c r="C2741" s="370"/>
      <c r="D2741" s="370"/>
      <c r="E2741" s="370"/>
      <c r="F2741" s="370" t="s">
        <v>379</v>
      </c>
      <c r="G2741" s="370"/>
      <c r="H2741" s="370"/>
      <c r="I2741" s="370"/>
      <c r="J2741" s="370"/>
      <c r="K2741" s="370"/>
      <c r="L2741" s="370"/>
      <c r="M2741" s="327"/>
    </row>
    <row r="2742" spans="1:13">
      <c r="A2742" s="329"/>
      <c r="B2742" s="328"/>
      <c r="C2742" s="602" t="s">
        <v>351</v>
      </c>
      <c r="D2742" s="602"/>
      <c r="E2742" s="602"/>
      <c r="F2742" s="328"/>
      <c r="G2742" s="328"/>
      <c r="H2742" s="368"/>
      <c r="I2742" s="590" t="s">
        <v>3</v>
      </c>
      <c r="J2742" s="591"/>
      <c r="K2742" s="592" t="s">
        <v>4</v>
      </c>
      <c r="L2742" s="593"/>
      <c r="M2742" s="382"/>
    </row>
    <row r="2743" spans="1:13">
      <c r="A2743" s="381"/>
      <c r="B2743" s="355"/>
      <c r="C2743" s="355"/>
      <c r="D2743" s="355"/>
      <c r="E2743" s="355"/>
      <c r="F2743" s="355"/>
      <c r="G2743" s="355"/>
      <c r="H2743" s="356"/>
      <c r="I2743" s="295"/>
      <c r="J2743" s="294"/>
      <c r="K2743" s="594" t="s">
        <v>5</v>
      </c>
      <c r="L2743" s="595"/>
      <c r="M2743" s="380" t="s">
        <v>6</v>
      </c>
    </row>
    <row r="2744" spans="1:13">
      <c r="A2744" s="381"/>
      <c r="B2744" s="355"/>
      <c r="C2744" s="355"/>
      <c r="D2744" s="355"/>
      <c r="E2744" s="355"/>
      <c r="F2744" s="355"/>
      <c r="G2744" s="355"/>
      <c r="H2744" s="356"/>
      <c r="I2744" s="598" t="s">
        <v>7</v>
      </c>
      <c r="J2744" s="599"/>
      <c r="K2744" s="623" t="s">
        <v>8</v>
      </c>
      <c r="L2744" s="624"/>
      <c r="M2744" s="380" t="s">
        <v>9</v>
      </c>
    </row>
    <row r="2745" spans="1:13" ht="16.5" thickBot="1">
      <c r="A2745" s="379"/>
      <c r="B2745" s="351"/>
      <c r="C2745" s="351"/>
      <c r="D2745" s="351"/>
      <c r="E2745" s="351"/>
      <c r="F2745" s="351"/>
      <c r="G2745" s="351"/>
      <c r="H2745" s="350"/>
      <c r="I2745" s="631">
        <v>380.8</v>
      </c>
      <c r="J2745" s="632"/>
      <c r="K2745" s="633"/>
      <c r="L2745" s="634"/>
      <c r="M2745" s="378"/>
    </row>
    <row r="2746" spans="1:13">
      <c r="A2746" s="367" t="s">
        <v>350</v>
      </c>
      <c r="B2746" s="344"/>
      <c r="C2746" s="344"/>
      <c r="D2746" s="344"/>
      <c r="E2746" s="344"/>
      <c r="F2746" s="344"/>
      <c r="G2746" s="344"/>
      <c r="H2746" s="377"/>
      <c r="I2746" s="341"/>
      <c r="J2746" s="340"/>
      <c r="K2746" s="635">
        <f>K2749+K2752</f>
        <v>6.4499999999999993</v>
      </c>
      <c r="L2746" s="628"/>
      <c r="M2746" s="286">
        <f>K2746*12*I2745</f>
        <v>29473.919999999998</v>
      </c>
    </row>
    <row r="2747" spans="1:13">
      <c r="A2747" s="376" t="s">
        <v>349</v>
      </c>
      <c r="B2747" s="375"/>
      <c r="C2747" s="375"/>
      <c r="D2747" s="375"/>
      <c r="E2747" s="375"/>
      <c r="F2747" s="375"/>
      <c r="G2747" s="375"/>
      <c r="H2747" s="374"/>
      <c r="I2747" s="295"/>
      <c r="J2747" s="294"/>
      <c r="K2747" s="293"/>
      <c r="L2747" s="292"/>
      <c r="M2747" s="373"/>
    </row>
    <row r="2748" spans="1:13" ht="15.75" thickBot="1">
      <c r="A2748" s="363" t="s">
        <v>348</v>
      </c>
      <c r="B2748" s="372"/>
      <c r="C2748" s="372"/>
      <c r="D2748" s="372"/>
      <c r="E2748" s="372"/>
      <c r="F2748" s="372"/>
      <c r="G2748" s="372"/>
      <c r="H2748" s="371"/>
      <c r="I2748" s="336"/>
      <c r="J2748" s="282"/>
      <c r="K2748" s="281"/>
      <c r="L2748" s="280"/>
      <c r="M2748" s="279"/>
    </row>
    <row r="2749" spans="1:13">
      <c r="A2749" s="323" t="s">
        <v>347</v>
      </c>
      <c r="B2749" s="331"/>
      <c r="C2749" s="331"/>
      <c r="D2749" s="331"/>
      <c r="E2749" s="331"/>
      <c r="F2749" s="331"/>
      <c r="G2749" s="331"/>
      <c r="H2749" s="357"/>
      <c r="I2749" s="596" t="s">
        <v>19</v>
      </c>
      <c r="J2749" s="597"/>
      <c r="K2749" s="629">
        <v>3.86</v>
      </c>
      <c r="L2749" s="630"/>
      <c r="M2749" s="291">
        <f>K2749*12*I2745</f>
        <v>17638.655999999999</v>
      </c>
    </row>
    <row r="2750" spans="1:13">
      <c r="A2750" s="301" t="s">
        <v>338</v>
      </c>
      <c r="B2750" s="355"/>
      <c r="C2750" s="355"/>
      <c r="D2750" s="355"/>
      <c r="E2750" s="355"/>
      <c r="F2750" s="355"/>
      <c r="G2750" s="355"/>
      <c r="H2750" s="356"/>
      <c r="I2750" s="598" t="s">
        <v>328</v>
      </c>
      <c r="J2750" s="599"/>
      <c r="K2750" s="327"/>
      <c r="L2750" s="292"/>
      <c r="M2750" s="291"/>
    </row>
    <row r="2751" spans="1:13">
      <c r="A2751" s="323" t="s">
        <v>337</v>
      </c>
      <c r="B2751" s="331"/>
      <c r="C2751" s="331"/>
      <c r="D2751" s="331"/>
      <c r="E2751" s="331"/>
      <c r="F2751" s="331"/>
      <c r="G2751" s="331"/>
      <c r="H2751" s="357"/>
      <c r="I2751" s="596"/>
      <c r="J2751" s="597"/>
      <c r="K2751" s="327"/>
      <c r="L2751" s="292"/>
      <c r="M2751" s="291"/>
    </row>
    <row r="2752" spans="1:13">
      <c r="A2752" s="323" t="s">
        <v>346</v>
      </c>
      <c r="B2752" s="331"/>
      <c r="C2752" s="331"/>
      <c r="D2752" s="331"/>
      <c r="E2752" s="331"/>
      <c r="F2752" s="331"/>
      <c r="G2752" s="331"/>
      <c r="H2752" s="357"/>
      <c r="I2752" s="608" t="s">
        <v>35</v>
      </c>
      <c r="J2752" s="609"/>
      <c r="K2752" s="625">
        <v>2.59</v>
      </c>
      <c r="L2752" s="626"/>
      <c r="M2752" s="291">
        <f>K2752*12*I2745</f>
        <v>11835.263999999999</v>
      </c>
    </row>
    <row r="2753" spans="1:13" ht="15.75">
      <c r="A2753" s="320" t="s">
        <v>345</v>
      </c>
      <c r="B2753" s="354"/>
      <c r="C2753" s="354"/>
      <c r="D2753" s="354"/>
      <c r="E2753" s="354"/>
      <c r="F2753" s="354"/>
      <c r="G2753" s="354"/>
      <c r="H2753" s="353"/>
      <c r="I2753" s="598" t="s">
        <v>328</v>
      </c>
      <c r="J2753" s="599"/>
      <c r="K2753" s="370"/>
      <c r="L2753" s="369"/>
      <c r="M2753" s="291"/>
    </row>
    <row r="2754" spans="1:13">
      <c r="A2754" s="313" t="s">
        <v>344</v>
      </c>
      <c r="B2754" s="328"/>
      <c r="C2754" s="328"/>
      <c r="D2754" s="328"/>
      <c r="E2754" s="328"/>
      <c r="F2754" s="328"/>
      <c r="G2754" s="328"/>
      <c r="H2754" s="368"/>
      <c r="I2754" s="598"/>
      <c r="J2754" s="599"/>
      <c r="K2754" s="352"/>
      <c r="L2754" s="292"/>
      <c r="M2754" s="291"/>
    </row>
    <row r="2755" spans="1:13" ht="15.75" thickBot="1">
      <c r="A2755" s="323" t="s">
        <v>343</v>
      </c>
      <c r="B2755" s="322"/>
      <c r="C2755" s="322"/>
      <c r="D2755" s="322"/>
      <c r="E2755" s="322"/>
      <c r="F2755" s="322"/>
      <c r="G2755" s="322"/>
      <c r="H2755" s="321"/>
      <c r="I2755" s="334"/>
      <c r="J2755" s="333"/>
      <c r="K2755" s="636"/>
      <c r="L2755" s="637"/>
      <c r="M2755" s="291"/>
    </row>
    <row r="2756" spans="1:13">
      <c r="A2756" s="367" t="s">
        <v>342</v>
      </c>
      <c r="B2756" s="366"/>
      <c r="C2756" s="366"/>
      <c r="D2756" s="366"/>
      <c r="E2756" s="366"/>
      <c r="F2756" s="366"/>
      <c r="G2756" s="366"/>
      <c r="H2756" s="365"/>
      <c r="I2756" s="341"/>
      <c r="J2756" s="364"/>
      <c r="K2756" s="627">
        <f>K2758+K2763+K2766</f>
        <v>5.28</v>
      </c>
      <c r="L2756" s="628"/>
      <c r="M2756" s="286">
        <f>K2756*12*I2745</f>
        <v>24127.488000000001</v>
      </c>
    </row>
    <row r="2757" spans="1:13" ht="15.75" thickBot="1">
      <c r="A2757" s="363" t="s">
        <v>341</v>
      </c>
      <c r="B2757" s="362"/>
      <c r="C2757" s="362"/>
      <c r="D2757" s="362"/>
      <c r="E2757" s="362"/>
      <c r="F2757" s="362"/>
      <c r="G2757" s="362"/>
      <c r="H2757" s="361"/>
      <c r="I2757" s="336"/>
      <c r="J2757" s="360"/>
      <c r="K2757" s="281"/>
      <c r="L2757" s="280"/>
      <c r="M2757" s="279"/>
    </row>
    <row r="2758" spans="1:13">
      <c r="A2758" s="301" t="s">
        <v>340</v>
      </c>
      <c r="B2758" s="300"/>
      <c r="C2758" s="300"/>
      <c r="D2758" s="300"/>
      <c r="E2758" s="300"/>
      <c r="F2758" s="300"/>
      <c r="G2758" s="300"/>
      <c r="H2758" s="298"/>
      <c r="I2758" s="598" t="s">
        <v>19</v>
      </c>
      <c r="J2758" s="599"/>
      <c r="K2758" s="629">
        <v>2.64</v>
      </c>
      <c r="L2758" s="630"/>
      <c r="M2758" s="291">
        <f>K2758*12*I2745</f>
        <v>12063.744000000001</v>
      </c>
    </row>
    <row r="2759" spans="1:13">
      <c r="A2759" s="323" t="s">
        <v>339</v>
      </c>
      <c r="B2759" s="322"/>
      <c r="C2759" s="322"/>
      <c r="D2759" s="322"/>
      <c r="E2759" s="322"/>
      <c r="F2759" s="322"/>
      <c r="G2759" s="322"/>
      <c r="H2759" s="321"/>
      <c r="I2759" s="407"/>
      <c r="J2759" s="408"/>
      <c r="K2759" s="327"/>
      <c r="L2759" s="292"/>
      <c r="M2759" s="291"/>
    </row>
    <row r="2760" spans="1:13">
      <c r="A2760" s="301" t="s">
        <v>338</v>
      </c>
      <c r="B2760" s="355"/>
      <c r="C2760" s="355"/>
      <c r="D2760" s="355"/>
      <c r="E2760" s="355"/>
      <c r="F2760" s="355"/>
      <c r="G2760" s="355"/>
      <c r="H2760" s="356"/>
      <c r="I2760" s="598" t="s">
        <v>328</v>
      </c>
      <c r="J2760" s="599"/>
      <c r="K2760" s="327"/>
      <c r="L2760" s="292"/>
      <c r="M2760" s="291"/>
    </row>
    <row r="2761" spans="1:13">
      <c r="A2761" s="323" t="s">
        <v>337</v>
      </c>
      <c r="B2761" s="331"/>
      <c r="C2761" s="331"/>
      <c r="D2761" s="331"/>
      <c r="E2761" s="331"/>
      <c r="F2761" s="331"/>
      <c r="G2761" s="331"/>
      <c r="H2761" s="357"/>
      <c r="I2761" s="596"/>
      <c r="J2761" s="597"/>
      <c r="K2761" s="327"/>
      <c r="L2761" s="292"/>
      <c r="M2761" s="291"/>
    </row>
    <row r="2762" spans="1:13">
      <c r="A2762" s="320" t="s">
        <v>336</v>
      </c>
      <c r="B2762" s="354"/>
      <c r="C2762" s="353"/>
      <c r="D2762" s="355"/>
      <c r="E2762" s="355"/>
      <c r="F2762" s="355"/>
      <c r="G2762" s="355"/>
      <c r="H2762" s="356"/>
      <c r="I2762" s="598" t="s">
        <v>328</v>
      </c>
      <c r="J2762" s="599"/>
      <c r="K2762" s="327"/>
      <c r="L2762" s="292"/>
      <c r="M2762" s="291"/>
    </row>
    <row r="2763" spans="1:13">
      <c r="A2763" s="301" t="s">
        <v>335</v>
      </c>
      <c r="B2763" s="355"/>
      <c r="C2763" s="355"/>
      <c r="D2763" s="354"/>
      <c r="E2763" s="354"/>
      <c r="F2763" s="354"/>
      <c r="G2763" s="354"/>
      <c r="H2763" s="353"/>
      <c r="I2763" s="608" t="s">
        <v>35</v>
      </c>
      <c r="J2763" s="609"/>
      <c r="K2763" s="625">
        <v>1.17</v>
      </c>
      <c r="L2763" s="626"/>
      <c r="M2763" s="291">
        <f>K2763*12*I2745</f>
        <v>5346.4319999999998</v>
      </c>
    </row>
    <row r="2764" spans="1:13">
      <c r="A2764" s="313" t="s">
        <v>334</v>
      </c>
      <c r="B2764" s="312"/>
      <c r="C2764" s="312"/>
      <c r="D2764" s="312"/>
      <c r="E2764" s="312"/>
      <c r="F2764" s="312"/>
      <c r="G2764" s="312"/>
      <c r="H2764" s="311"/>
      <c r="I2764" s="590" t="s">
        <v>333</v>
      </c>
      <c r="J2764" s="591"/>
      <c r="K2764" s="327"/>
      <c r="L2764" s="292"/>
      <c r="M2764" s="291"/>
    </row>
    <row r="2765" spans="1:13">
      <c r="A2765" s="323"/>
      <c r="B2765" s="322"/>
      <c r="C2765" s="322"/>
      <c r="D2765" s="322"/>
      <c r="E2765" s="322"/>
      <c r="F2765" s="322"/>
      <c r="G2765" s="322"/>
      <c r="H2765" s="321"/>
      <c r="I2765" s="334" t="s">
        <v>332</v>
      </c>
      <c r="J2765" s="333"/>
      <c r="K2765" s="352"/>
      <c r="L2765" s="292"/>
      <c r="M2765" s="291"/>
    </row>
    <row r="2766" spans="1:13">
      <c r="A2766" s="313" t="s">
        <v>331</v>
      </c>
      <c r="B2766" s="312"/>
      <c r="C2766" s="312"/>
      <c r="D2766" s="312"/>
      <c r="E2766" s="312"/>
      <c r="F2766" s="312"/>
      <c r="G2766" s="312"/>
      <c r="H2766" s="311"/>
      <c r="I2766" s="590" t="s">
        <v>35</v>
      </c>
      <c r="J2766" s="591"/>
      <c r="K2766" s="625">
        <v>1.47</v>
      </c>
      <c r="L2766" s="626"/>
      <c r="M2766" s="291">
        <f>K2766*12*I2745</f>
        <v>6717.3120000000008</v>
      </c>
    </row>
    <row r="2767" spans="1:13">
      <c r="A2767" s="323" t="s">
        <v>330</v>
      </c>
      <c r="B2767" s="322"/>
      <c r="C2767" s="322"/>
      <c r="D2767" s="322"/>
      <c r="E2767" s="322"/>
      <c r="F2767" s="322"/>
      <c r="G2767" s="322"/>
      <c r="H2767" s="321"/>
      <c r="I2767" s="334"/>
      <c r="J2767" s="333"/>
      <c r="K2767" s="327"/>
      <c r="L2767" s="292"/>
      <c r="M2767" s="291"/>
    </row>
    <row r="2768" spans="1:13">
      <c r="A2768" s="313" t="s">
        <v>329</v>
      </c>
      <c r="B2768" s="312"/>
      <c r="C2768" s="312"/>
      <c r="D2768" s="312"/>
      <c r="E2768" s="312"/>
      <c r="F2768" s="312"/>
      <c r="G2768" s="312"/>
      <c r="H2768" s="311"/>
      <c r="I2768" s="598" t="s">
        <v>328</v>
      </c>
      <c r="J2768" s="599"/>
      <c r="K2768" s="327"/>
      <c r="L2768" s="292"/>
      <c r="M2768" s="291"/>
    </row>
    <row r="2769" spans="1:13">
      <c r="A2769" s="313" t="s">
        <v>327</v>
      </c>
      <c r="B2769" s="312"/>
      <c r="C2769" s="312"/>
      <c r="D2769" s="312"/>
      <c r="E2769" s="312"/>
      <c r="F2769" s="312"/>
      <c r="G2769" s="312"/>
      <c r="H2769" s="311"/>
      <c r="I2769" s="590" t="s">
        <v>326</v>
      </c>
      <c r="J2769" s="591"/>
      <c r="K2769" s="351"/>
      <c r="L2769" s="350"/>
      <c r="M2769" s="349"/>
    </row>
    <row r="2770" spans="1:13" ht="15.75" thickBot="1">
      <c r="A2770" s="323"/>
      <c r="B2770" s="322"/>
      <c r="C2770" s="322"/>
      <c r="D2770" s="322"/>
      <c r="E2770" s="322"/>
      <c r="F2770" s="322"/>
      <c r="G2770" s="322"/>
      <c r="H2770" s="321"/>
      <c r="I2770" s="606" t="s">
        <v>325</v>
      </c>
      <c r="J2770" s="607"/>
      <c r="K2770" s="348"/>
      <c r="L2770" s="347"/>
      <c r="M2770" s="346"/>
    </row>
    <row r="2771" spans="1:13">
      <c r="A2771" s="345" t="s">
        <v>324</v>
      </c>
      <c r="B2771" s="344"/>
      <c r="C2771" s="344"/>
      <c r="D2771" s="344"/>
      <c r="E2771" s="344"/>
      <c r="F2771" s="344"/>
      <c r="G2771" s="343"/>
      <c r="H2771" s="342"/>
      <c r="I2771" s="341"/>
      <c r="J2771" s="340"/>
      <c r="K2771" s="648">
        <f>K2773+K2780+K2788+K2792+K2796</f>
        <v>9.49</v>
      </c>
      <c r="L2771" s="628"/>
      <c r="M2771" s="286">
        <f>M2773+M2780+M2788+M2792+M2796</f>
        <v>43365.504000000001</v>
      </c>
    </row>
    <row r="2772" spans="1:13" ht="15.75" thickBot="1">
      <c r="A2772" s="339"/>
      <c r="B2772" s="338"/>
      <c r="C2772" s="338"/>
      <c r="D2772" s="338"/>
      <c r="E2772" s="338"/>
      <c r="F2772" s="338"/>
      <c r="G2772" s="338"/>
      <c r="H2772" s="337"/>
      <c r="I2772" s="336"/>
      <c r="J2772" s="282"/>
      <c r="K2772" s="281"/>
      <c r="L2772" s="280"/>
      <c r="M2772" s="279"/>
    </row>
    <row r="2773" spans="1:13" ht="15.75" thickBot="1">
      <c r="A2773" s="603" t="s">
        <v>323</v>
      </c>
      <c r="B2773" s="604"/>
      <c r="C2773" s="604"/>
      <c r="D2773" s="604"/>
      <c r="E2773" s="604"/>
      <c r="F2773" s="604"/>
      <c r="G2773" s="604"/>
      <c r="H2773" s="605"/>
      <c r="I2773" s="305"/>
      <c r="J2773" s="304"/>
      <c r="K2773" s="646">
        <f>K2774+K2775+K2776+K2778+K2779</f>
        <v>4.5599999999999996</v>
      </c>
      <c r="L2773" s="647"/>
      <c r="M2773" s="303">
        <f>K2773*12*I2745</f>
        <v>20837.376</v>
      </c>
    </row>
    <row r="2774" spans="1:13">
      <c r="A2774" s="323" t="s">
        <v>322</v>
      </c>
      <c r="B2774" s="322"/>
      <c r="C2774" s="322"/>
      <c r="D2774" s="322"/>
      <c r="E2774" s="322"/>
      <c r="F2774" s="322"/>
      <c r="G2774" s="322"/>
      <c r="H2774" s="321"/>
      <c r="I2774" s="596" t="s">
        <v>321</v>
      </c>
      <c r="J2774" s="597"/>
      <c r="K2774" s="629">
        <v>1.23</v>
      </c>
      <c r="L2774" s="630"/>
      <c r="M2774" s="291">
        <f>K2774*12*I2745</f>
        <v>5620.6080000000002</v>
      </c>
    </row>
    <row r="2775" spans="1:13">
      <c r="A2775" s="320" t="s">
        <v>320</v>
      </c>
      <c r="B2775" s="319"/>
      <c r="C2775" s="319"/>
      <c r="D2775" s="319"/>
      <c r="E2775" s="319"/>
      <c r="F2775" s="319"/>
      <c r="G2775" s="319"/>
      <c r="H2775" s="318"/>
      <c r="I2775" s="608" t="s">
        <v>57</v>
      </c>
      <c r="J2775" s="609"/>
      <c r="K2775" s="625">
        <v>2.9</v>
      </c>
      <c r="L2775" s="626"/>
      <c r="M2775" s="291">
        <f>K2775*12*I2745</f>
        <v>13251.84</v>
      </c>
    </row>
    <row r="2776" spans="1:13">
      <c r="A2776" s="313" t="s">
        <v>319</v>
      </c>
      <c r="B2776" s="312"/>
      <c r="C2776" s="312"/>
      <c r="D2776" s="312"/>
      <c r="E2776" s="312"/>
      <c r="F2776" s="312"/>
      <c r="G2776" s="312"/>
      <c r="H2776" s="311"/>
      <c r="I2776" s="590" t="s">
        <v>35</v>
      </c>
      <c r="J2776" s="591"/>
      <c r="K2776" s="625">
        <v>0.33</v>
      </c>
      <c r="L2776" s="626"/>
      <c r="M2776" s="291">
        <f>K2776*12*I2745</f>
        <v>1507.9680000000001</v>
      </c>
    </row>
    <row r="2777" spans="1:13">
      <c r="A2777" s="335" t="s">
        <v>318</v>
      </c>
      <c r="B2777" s="331"/>
      <c r="C2777" s="331"/>
      <c r="D2777" s="331"/>
      <c r="E2777" s="322"/>
      <c r="F2777" s="322"/>
      <c r="G2777" s="322"/>
      <c r="H2777" s="321"/>
      <c r="I2777" s="334"/>
      <c r="J2777" s="333"/>
      <c r="K2777" s="293"/>
      <c r="L2777" s="292"/>
      <c r="M2777" s="291"/>
    </row>
    <row r="2778" spans="1:13">
      <c r="A2778" s="320" t="s">
        <v>317</v>
      </c>
      <c r="B2778" s="319"/>
      <c r="C2778" s="319"/>
      <c r="D2778" s="319"/>
      <c r="E2778" s="319"/>
      <c r="F2778" s="319"/>
      <c r="G2778" s="319"/>
      <c r="H2778" s="318"/>
      <c r="I2778" s="608" t="s">
        <v>19</v>
      </c>
      <c r="J2778" s="609"/>
      <c r="K2778" s="625">
        <v>0.1</v>
      </c>
      <c r="L2778" s="626"/>
      <c r="M2778" s="291">
        <f>K2778*12*I2745</f>
        <v>456.96000000000009</v>
      </c>
    </row>
    <row r="2779" spans="1:13" ht="15.75" thickBot="1">
      <c r="A2779" s="313" t="s">
        <v>316</v>
      </c>
      <c r="B2779" s="312"/>
      <c r="C2779" s="312"/>
      <c r="D2779" s="312"/>
      <c r="E2779" s="312"/>
      <c r="F2779" s="312"/>
      <c r="G2779" s="312"/>
      <c r="H2779" s="311"/>
      <c r="I2779" s="614" t="s">
        <v>19</v>
      </c>
      <c r="J2779" s="615"/>
      <c r="K2779" s="650"/>
      <c r="L2779" s="651"/>
      <c r="M2779" s="291"/>
    </row>
    <row r="2780" spans="1:13" ht="15.75" thickBot="1">
      <c r="A2780" s="654" t="s">
        <v>315</v>
      </c>
      <c r="B2780" s="655"/>
      <c r="C2780" s="655"/>
      <c r="D2780" s="655"/>
      <c r="E2780" s="655"/>
      <c r="F2780" s="655"/>
      <c r="G2780" s="655"/>
      <c r="H2780" s="656"/>
      <c r="I2780" s="305"/>
      <c r="J2780" s="304"/>
      <c r="K2780" s="642">
        <f>K2781+K2782+K2784+K2785+K2786+K2787</f>
        <v>1.94</v>
      </c>
      <c r="L2780" s="647"/>
      <c r="M2780" s="303">
        <f>K2780*12*I2745</f>
        <v>8865.0240000000013</v>
      </c>
    </row>
    <row r="2781" spans="1:13">
      <c r="A2781" s="332" t="s">
        <v>314</v>
      </c>
      <c r="B2781" s="331"/>
      <c r="C2781" s="331"/>
      <c r="D2781" s="331"/>
      <c r="E2781" s="331"/>
      <c r="F2781" s="322"/>
      <c r="G2781" s="322"/>
      <c r="H2781" s="321"/>
      <c r="I2781" s="330"/>
      <c r="J2781" s="294"/>
      <c r="K2781" s="629">
        <v>0.11</v>
      </c>
      <c r="L2781" s="630"/>
      <c r="M2781" s="291">
        <f>K2781*12*I2745</f>
        <v>502.65600000000006</v>
      </c>
    </row>
    <row r="2782" spans="1:13">
      <c r="A2782" s="329" t="s">
        <v>313</v>
      </c>
      <c r="B2782" s="328"/>
      <c r="C2782" s="328"/>
      <c r="D2782" s="328"/>
      <c r="E2782" s="328"/>
      <c r="F2782" s="312"/>
      <c r="G2782" s="312"/>
      <c r="H2782" s="311"/>
      <c r="I2782" s="598" t="s">
        <v>312</v>
      </c>
      <c r="J2782" s="599"/>
      <c r="K2782" s="625">
        <v>0.93</v>
      </c>
      <c r="L2782" s="626"/>
      <c r="M2782" s="291">
        <f>K2782*12*I2745</f>
        <v>4249.7280000000001</v>
      </c>
    </row>
    <row r="2783" spans="1:13">
      <c r="A2783" s="323" t="s">
        <v>311</v>
      </c>
      <c r="B2783" s="322"/>
      <c r="C2783" s="322"/>
      <c r="D2783" s="322"/>
      <c r="E2783" s="322"/>
      <c r="F2783" s="322"/>
      <c r="G2783" s="322"/>
      <c r="H2783" s="321"/>
      <c r="I2783" s="596" t="s">
        <v>310</v>
      </c>
      <c r="J2783" s="597"/>
      <c r="K2783" s="327"/>
      <c r="L2783" s="292"/>
      <c r="M2783" s="291"/>
    </row>
    <row r="2784" spans="1:13">
      <c r="A2784" s="320" t="s">
        <v>309</v>
      </c>
      <c r="B2784" s="319"/>
      <c r="C2784" s="319"/>
      <c r="D2784" s="319"/>
      <c r="E2784" s="319"/>
      <c r="F2784" s="319"/>
      <c r="G2784" s="319"/>
      <c r="H2784" s="318"/>
      <c r="I2784" s="608" t="s">
        <v>308</v>
      </c>
      <c r="J2784" s="609"/>
      <c r="K2784" s="625">
        <v>0.56999999999999995</v>
      </c>
      <c r="L2784" s="626"/>
      <c r="M2784" s="291">
        <f>K2784*12*I2745</f>
        <v>2604.672</v>
      </c>
    </row>
    <row r="2785" spans="1:13">
      <c r="A2785" s="320" t="s">
        <v>307</v>
      </c>
      <c r="B2785" s="319"/>
      <c r="C2785" s="319"/>
      <c r="D2785" s="319"/>
      <c r="E2785" s="319"/>
      <c r="F2785" s="319"/>
      <c r="G2785" s="319"/>
      <c r="H2785" s="318"/>
      <c r="I2785" s="608" t="s">
        <v>306</v>
      </c>
      <c r="J2785" s="609"/>
      <c r="K2785" s="625">
        <v>0.14000000000000001</v>
      </c>
      <c r="L2785" s="626"/>
      <c r="M2785" s="291">
        <f>K2785*12*I2745</f>
        <v>639.74400000000003</v>
      </c>
    </row>
    <row r="2786" spans="1:13">
      <c r="A2786" s="313" t="s">
        <v>299</v>
      </c>
      <c r="B2786" s="312"/>
      <c r="C2786" s="312"/>
      <c r="D2786" s="312"/>
      <c r="E2786" s="312"/>
      <c r="F2786" s="312"/>
      <c r="G2786" s="312"/>
      <c r="H2786" s="311"/>
      <c r="I2786" s="608" t="s">
        <v>298</v>
      </c>
      <c r="J2786" s="609"/>
      <c r="K2786" s="636">
        <v>7.0000000000000007E-2</v>
      </c>
      <c r="L2786" s="637"/>
      <c r="M2786" s="291">
        <f>K2786*12*I2745</f>
        <v>319.87200000000001</v>
      </c>
    </row>
    <row r="2787" spans="1:13" ht="15.75" thickBot="1">
      <c r="A2787" s="313" t="s">
        <v>305</v>
      </c>
      <c r="B2787" s="312"/>
      <c r="C2787" s="312"/>
      <c r="D2787" s="312"/>
      <c r="E2787" s="312"/>
      <c r="F2787" s="312"/>
      <c r="G2787" s="312"/>
      <c r="H2787" s="311"/>
      <c r="I2787" s="614" t="s">
        <v>88</v>
      </c>
      <c r="J2787" s="615"/>
      <c r="K2787" s="638">
        <v>0.12</v>
      </c>
      <c r="L2787" s="639"/>
      <c r="M2787" s="326">
        <f>K2787*12*I2745</f>
        <v>548.35199999999998</v>
      </c>
    </row>
    <row r="2788" spans="1:13" ht="15.75" thickBot="1">
      <c r="A2788" s="654" t="s">
        <v>304</v>
      </c>
      <c r="B2788" s="655"/>
      <c r="C2788" s="655"/>
      <c r="D2788" s="655"/>
      <c r="E2788" s="655"/>
      <c r="F2788" s="655"/>
      <c r="G2788" s="655"/>
      <c r="H2788" s="656"/>
      <c r="I2788" s="325"/>
      <c r="J2788" s="324"/>
      <c r="K2788" s="649">
        <f>K2789+K2790+K2791</f>
        <v>1.27</v>
      </c>
      <c r="L2788" s="643"/>
      <c r="M2788" s="303">
        <f>K2788*12*I2745</f>
        <v>5803.3919999999998</v>
      </c>
    </row>
    <row r="2789" spans="1:13">
      <c r="A2789" s="323" t="s">
        <v>303</v>
      </c>
      <c r="B2789" s="322"/>
      <c r="C2789" s="322"/>
      <c r="D2789" s="322"/>
      <c r="E2789" s="322"/>
      <c r="F2789" s="322"/>
      <c r="G2789" s="322"/>
      <c r="H2789" s="321"/>
      <c r="I2789" s="612" t="s">
        <v>302</v>
      </c>
      <c r="J2789" s="613"/>
      <c r="K2789" s="644">
        <v>0.61</v>
      </c>
      <c r="L2789" s="645"/>
      <c r="M2789" s="291">
        <f>K2789*12*I2745</f>
        <v>2787.4560000000001</v>
      </c>
    </row>
    <row r="2790" spans="1:13">
      <c r="A2790" s="320" t="s">
        <v>301</v>
      </c>
      <c r="B2790" s="319"/>
      <c r="C2790" s="319"/>
      <c r="D2790" s="319"/>
      <c r="E2790" s="319"/>
      <c r="F2790" s="319"/>
      <c r="G2790" s="319"/>
      <c r="H2790" s="318"/>
      <c r="I2790" s="317" t="s">
        <v>300</v>
      </c>
      <c r="J2790" s="316"/>
      <c r="K2790" s="636">
        <v>0.53</v>
      </c>
      <c r="L2790" s="637"/>
      <c r="M2790" s="291">
        <f>K2790*12*I2745</f>
        <v>2421.8880000000004</v>
      </c>
    </row>
    <row r="2791" spans="1:13" ht="15.75" thickBot="1">
      <c r="A2791" s="313" t="s">
        <v>299</v>
      </c>
      <c r="B2791" s="312"/>
      <c r="C2791" s="312"/>
      <c r="D2791" s="312"/>
      <c r="E2791" s="312"/>
      <c r="F2791" s="312"/>
      <c r="G2791" s="312"/>
      <c r="H2791" s="311"/>
      <c r="I2791" s="614" t="s">
        <v>298</v>
      </c>
      <c r="J2791" s="615"/>
      <c r="K2791" s="638">
        <v>0.13</v>
      </c>
      <c r="L2791" s="639"/>
      <c r="M2791" s="291">
        <f>K2791*12*I2745</f>
        <v>594.048</v>
      </c>
    </row>
    <row r="2792" spans="1:13" ht="15.75" thickBot="1">
      <c r="A2792" s="603" t="s">
        <v>375</v>
      </c>
      <c r="B2792" s="604"/>
      <c r="C2792" s="604"/>
      <c r="D2792" s="604"/>
      <c r="E2792" s="604"/>
      <c r="F2792" s="604"/>
      <c r="G2792" s="604"/>
      <c r="H2792" s="605"/>
      <c r="I2792" s="305"/>
      <c r="J2792" s="304"/>
      <c r="K2792" s="642">
        <v>1.65</v>
      </c>
      <c r="L2792" s="643"/>
      <c r="M2792" s="303">
        <f>K2792*12*I2745</f>
        <v>7539.8399999999992</v>
      </c>
    </row>
    <row r="2793" spans="1:13">
      <c r="A2793" s="301" t="s">
        <v>294</v>
      </c>
      <c r="B2793" s="300"/>
      <c r="C2793" s="300"/>
      <c r="D2793" s="300"/>
      <c r="E2793" s="300"/>
      <c r="F2793" s="300"/>
      <c r="G2793" s="300"/>
      <c r="H2793" s="298"/>
      <c r="I2793" s="621" t="s">
        <v>293</v>
      </c>
      <c r="J2793" s="622"/>
      <c r="K2793" s="297"/>
      <c r="L2793" s="412"/>
      <c r="M2793" s="291"/>
    </row>
    <row r="2794" spans="1:13">
      <c r="A2794" s="301" t="s">
        <v>292</v>
      </c>
      <c r="B2794" s="300"/>
      <c r="C2794" s="300"/>
      <c r="D2794" s="300"/>
      <c r="E2794" s="300"/>
      <c r="F2794" s="300"/>
      <c r="G2794" s="300"/>
      <c r="H2794" s="298"/>
      <c r="I2794" s="295"/>
      <c r="J2794" s="294"/>
      <c r="K2794" s="297"/>
      <c r="L2794" s="412"/>
      <c r="M2794" s="291"/>
    </row>
    <row r="2795" spans="1:13" ht="15.75" thickBot="1">
      <c r="A2795" s="301" t="s">
        <v>291</v>
      </c>
      <c r="B2795" s="300"/>
      <c r="C2795" s="300"/>
      <c r="D2795" s="300"/>
      <c r="E2795" s="300"/>
      <c r="F2795" s="300"/>
      <c r="G2795" s="300"/>
      <c r="H2795" s="298"/>
      <c r="I2795" s="310"/>
      <c r="J2795" s="294"/>
      <c r="K2795" s="297"/>
      <c r="L2795" s="412"/>
      <c r="M2795" s="291"/>
    </row>
    <row r="2796" spans="1:13" ht="15.75" thickBot="1">
      <c r="A2796" s="309" t="s">
        <v>374</v>
      </c>
      <c r="B2796" s="308"/>
      <c r="C2796" s="308"/>
      <c r="D2796" s="308"/>
      <c r="E2796" s="308"/>
      <c r="F2796" s="308"/>
      <c r="G2796" s="308"/>
      <c r="H2796" s="307"/>
      <c r="I2796" s="305"/>
      <c r="J2796" s="304"/>
      <c r="K2796" s="642">
        <v>7.0000000000000007E-2</v>
      </c>
      <c r="L2796" s="643"/>
      <c r="M2796" s="303">
        <f>K2796*12*I2745</f>
        <v>319.87200000000001</v>
      </c>
    </row>
    <row r="2797" spans="1:13">
      <c r="A2797" s="301" t="s">
        <v>289</v>
      </c>
      <c r="B2797" s="300"/>
      <c r="C2797" s="300"/>
      <c r="D2797" s="300"/>
      <c r="E2797" s="300"/>
      <c r="F2797" s="300"/>
      <c r="G2797" s="300"/>
      <c r="H2797" s="298"/>
      <c r="I2797" s="621" t="s">
        <v>19</v>
      </c>
      <c r="J2797" s="622"/>
      <c r="K2797" s="411"/>
      <c r="L2797" s="412"/>
      <c r="M2797" s="291"/>
    </row>
    <row r="2798" spans="1:13" ht="15.75" thickBot="1">
      <c r="A2798" s="301" t="s">
        <v>288</v>
      </c>
      <c r="B2798" s="300"/>
      <c r="C2798" s="300"/>
      <c r="D2798" s="300"/>
      <c r="E2798" s="300"/>
      <c r="F2798" s="300"/>
      <c r="G2798" s="300"/>
      <c r="H2798" s="298"/>
      <c r="I2798" s="295"/>
      <c r="J2798" s="294"/>
      <c r="K2798" s="411"/>
      <c r="L2798" s="412"/>
      <c r="M2798" s="291"/>
    </row>
    <row r="2799" spans="1:13" ht="15.75" thickBot="1">
      <c r="A2799" s="603" t="s">
        <v>287</v>
      </c>
      <c r="B2799" s="604"/>
      <c r="C2799" s="604"/>
      <c r="D2799" s="604"/>
      <c r="E2799" s="604"/>
      <c r="F2799" s="604"/>
      <c r="G2799" s="604"/>
      <c r="H2799" s="605"/>
      <c r="I2799" s="305"/>
      <c r="J2799" s="304"/>
      <c r="K2799" s="642">
        <v>6.19</v>
      </c>
      <c r="L2799" s="643"/>
      <c r="M2799" s="303">
        <f>K2799*12*I2745</f>
        <v>28285.824000000001</v>
      </c>
    </row>
    <row r="2800" spans="1:13">
      <c r="A2800" s="301" t="s">
        <v>286</v>
      </c>
      <c r="B2800" s="299"/>
      <c r="C2800" s="299"/>
      <c r="D2800" s="299"/>
      <c r="E2800" s="299"/>
      <c r="F2800" s="300"/>
      <c r="G2800" s="299"/>
      <c r="H2800" s="298"/>
      <c r="I2800" s="598" t="s">
        <v>285</v>
      </c>
      <c r="J2800" s="599"/>
      <c r="K2800" s="297"/>
      <c r="L2800" s="412"/>
      <c r="M2800" s="291"/>
    </row>
    <row r="2801" spans="1:13">
      <c r="A2801" s="301" t="s">
        <v>284</v>
      </c>
      <c r="B2801" s="299"/>
      <c r="C2801" s="299"/>
      <c r="D2801" s="299"/>
      <c r="E2801" s="299"/>
      <c r="F2801" s="300"/>
      <c r="G2801" s="299"/>
      <c r="H2801" s="298"/>
      <c r="I2801" s="598" t="s">
        <v>283</v>
      </c>
      <c r="J2801" s="599"/>
      <c r="K2801" s="297"/>
      <c r="L2801" s="412"/>
      <c r="M2801" s="291"/>
    </row>
    <row r="2802" spans="1:13">
      <c r="A2802" s="301" t="s">
        <v>282</v>
      </c>
      <c r="B2802" s="299"/>
      <c r="C2802" s="299"/>
      <c r="D2802" s="299"/>
      <c r="E2802" s="299"/>
      <c r="F2802" s="300"/>
      <c r="G2802" s="299"/>
      <c r="H2802" s="298"/>
      <c r="I2802" s="598" t="s">
        <v>281</v>
      </c>
      <c r="J2802" s="599"/>
      <c r="K2802" s="297"/>
      <c r="L2802" s="412"/>
      <c r="M2802" s="291"/>
    </row>
    <row r="2803" spans="1:13">
      <c r="A2803" s="301" t="s">
        <v>280</v>
      </c>
      <c r="B2803" s="299"/>
      <c r="C2803" s="299"/>
      <c r="D2803" s="299"/>
      <c r="E2803" s="299"/>
      <c r="F2803" s="300"/>
      <c r="G2803" s="299"/>
      <c r="H2803" s="298"/>
      <c r="I2803" s="598" t="s">
        <v>279</v>
      </c>
      <c r="J2803" s="599"/>
      <c r="K2803" s="297"/>
      <c r="L2803" s="412"/>
      <c r="M2803" s="291"/>
    </row>
    <row r="2804" spans="1:13">
      <c r="A2804" s="301" t="s">
        <v>278</v>
      </c>
      <c r="B2804" s="299"/>
      <c r="C2804" s="299"/>
      <c r="D2804" s="299"/>
      <c r="E2804" s="299"/>
      <c r="F2804" s="300"/>
      <c r="G2804" s="299"/>
      <c r="H2804" s="298"/>
      <c r="I2804" s="598" t="s">
        <v>277</v>
      </c>
      <c r="J2804" s="599"/>
      <c r="K2804" s="297"/>
      <c r="L2804" s="412"/>
      <c r="M2804" s="291"/>
    </row>
    <row r="2805" spans="1:13">
      <c r="A2805" s="301" t="s">
        <v>276</v>
      </c>
      <c r="B2805" s="299"/>
      <c r="C2805" s="299"/>
      <c r="D2805" s="299"/>
      <c r="E2805" s="299"/>
      <c r="F2805" s="300"/>
      <c r="G2805" s="299"/>
      <c r="H2805" s="298"/>
      <c r="I2805" s="295"/>
      <c r="J2805" s="294"/>
      <c r="K2805" s="297"/>
      <c r="L2805" s="302"/>
      <c r="M2805" s="291"/>
    </row>
    <row r="2806" spans="1:13">
      <c r="A2806" s="301" t="s">
        <v>275</v>
      </c>
      <c r="B2806" s="299"/>
      <c r="C2806" s="299"/>
      <c r="D2806" s="299"/>
      <c r="E2806" s="299"/>
      <c r="F2806" s="300"/>
      <c r="G2806" s="299"/>
      <c r="H2806" s="298"/>
      <c r="I2806" s="295"/>
      <c r="J2806" s="294"/>
      <c r="K2806" s="297"/>
      <c r="L2806" s="412"/>
      <c r="M2806" s="291"/>
    </row>
    <row r="2807" spans="1:13">
      <c r="A2807" s="301" t="s">
        <v>274</v>
      </c>
      <c r="B2807" s="299"/>
      <c r="C2807" s="299"/>
      <c r="D2807" s="299"/>
      <c r="E2807" s="299"/>
      <c r="F2807" s="300"/>
      <c r="G2807" s="299"/>
      <c r="H2807" s="298"/>
      <c r="I2807" s="295"/>
      <c r="J2807" s="294"/>
      <c r="K2807" s="297"/>
      <c r="L2807" s="412"/>
      <c r="M2807" s="291"/>
    </row>
    <row r="2808" spans="1:13">
      <c r="A2808" s="301" t="s">
        <v>273</v>
      </c>
      <c r="B2808" s="299"/>
      <c r="C2808" s="299"/>
      <c r="D2808" s="299"/>
      <c r="E2808" s="299"/>
      <c r="F2808" s="300"/>
      <c r="G2808" s="299"/>
      <c r="H2808" s="298"/>
      <c r="I2808" s="295"/>
      <c r="J2808" s="294"/>
      <c r="K2808" s="297"/>
      <c r="L2808" s="412"/>
      <c r="M2808" s="291"/>
    </row>
    <row r="2809" spans="1:13">
      <c r="A2809" s="301" t="s">
        <v>272</v>
      </c>
      <c r="B2809" s="299"/>
      <c r="C2809" s="299"/>
      <c r="D2809" s="299"/>
      <c r="E2809" s="299"/>
      <c r="F2809" s="300"/>
      <c r="G2809" s="299"/>
      <c r="H2809" s="298"/>
      <c r="I2809" s="295"/>
      <c r="J2809" s="294"/>
      <c r="K2809" s="297"/>
      <c r="L2809" s="412"/>
      <c r="M2809" s="291"/>
    </row>
    <row r="2810" spans="1:13" ht="15.75" thickBot="1">
      <c r="A2810" s="616" t="s">
        <v>271</v>
      </c>
      <c r="B2810" s="617"/>
      <c r="C2810" s="617"/>
      <c r="D2810" s="617"/>
      <c r="E2810" s="617"/>
      <c r="F2810" s="617"/>
      <c r="G2810" s="617"/>
      <c r="H2810" s="618"/>
      <c r="I2810" s="295"/>
      <c r="J2810" s="294"/>
      <c r="K2810" s="293"/>
      <c r="L2810" s="292"/>
      <c r="M2810" s="291"/>
    </row>
    <row r="2811" spans="1:13">
      <c r="A2811" s="290" t="s">
        <v>270</v>
      </c>
      <c r="B2811" s="289"/>
      <c r="C2811" s="289"/>
      <c r="D2811" s="289"/>
      <c r="E2811" s="289"/>
      <c r="F2811" s="289"/>
      <c r="G2811" s="289"/>
      <c r="H2811" s="289"/>
      <c r="I2811" s="621" t="s">
        <v>55</v>
      </c>
      <c r="J2811" s="622"/>
      <c r="K2811" s="288"/>
      <c r="L2811" s="287"/>
      <c r="M2811" s="286"/>
    </row>
    <row r="2812" spans="1:13" ht="15.75" thickBot="1">
      <c r="A2812" s="285" t="s">
        <v>269</v>
      </c>
      <c r="B2812" s="284"/>
      <c r="C2812" s="284"/>
      <c r="D2812" s="284"/>
      <c r="E2812" s="284"/>
      <c r="F2812" s="284"/>
      <c r="G2812" s="284"/>
      <c r="H2812" s="284"/>
      <c r="I2812" s="283"/>
      <c r="J2812" s="282"/>
      <c r="K2812" s="281"/>
      <c r="L2812" s="280"/>
      <c r="M2812" s="279"/>
    </row>
    <row r="2813" spans="1:13" ht="15.75" thickBot="1">
      <c r="A2813" s="603" t="s">
        <v>355</v>
      </c>
      <c r="B2813" s="604"/>
      <c r="C2813" s="604"/>
      <c r="D2813" s="604"/>
      <c r="E2813" s="604"/>
      <c r="F2813" s="604"/>
      <c r="G2813" s="604"/>
      <c r="H2813" s="657"/>
      <c r="I2813" s="658" t="s">
        <v>32</v>
      </c>
      <c r="J2813" s="659"/>
      <c r="K2813" s="660">
        <v>1.52</v>
      </c>
      <c r="L2813" s="661"/>
      <c r="M2813" s="276">
        <f>K2813*12*I2745</f>
        <v>6945.7920000000013</v>
      </c>
    </row>
    <row r="2814" spans="1:13" ht="15.75" thickBot="1">
      <c r="A2814" s="409" t="s">
        <v>354</v>
      </c>
      <c r="B2814" s="410"/>
      <c r="C2814" s="410"/>
      <c r="D2814" s="410"/>
      <c r="E2814" s="410"/>
      <c r="F2814" s="410"/>
      <c r="G2814" s="410"/>
      <c r="H2814" s="410"/>
      <c r="I2814" s="413"/>
      <c r="J2814" s="383"/>
      <c r="K2814" s="660"/>
      <c r="L2814" s="661"/>
      <c r="M2814" s="276"/>
    </row>
    <row r="2815" spans="1:13" ht="15.75" thickBot="1">
      <c r="A2815" s="652" t="s">
        <v>268</v>
      </c>
      <c r="B2815" s="653"/>
      <c r="C2815" s="653"/>
      <c r="D2815" s="653"/>
      <c r="E2815" s="653"/>
      <c r="F2815" s="653"/>
      <c r="G2815" s="653"/>
      <c r="H2815" s="653"/>
      <c r="I2815" s="278"/>
      <c r="J2815" s="277"/>
      <c r="K2815" s="610">
        <f>K2746+K2756+K2771+K2799+K2813+K2814</f>
        <v>28.93</v>
      </c>
      <c r="L2815" s="611"/>
      <c r="M2815" s="276">
        <f>M2746+M2756+M2771+M2799+M2813+M2814</f>
        <v>132198.52799999999</v>
      </c>
    </row>
    <row r="2817" spans="1:13" ht="15.75">
      <c r="A2817" s="601" t="s">
        <v>0</v>
      </c>
      <c r="B2817" s="601"/>
      <c r="C2817" s="601"/>
      <c r="D2817" s="601"/>
      <c r="E2817" s="601"/>
      <c r="F2817" s="601"/>
      <c r="G2817" s="601"/>
      <c r="H2817" s="601"/>
      <c r="I2817" s="601"/>
      <c r="J2817" s="601"/>
      <c r="K2817" s="601"/>
      <c r="L2817" s="601"/>
      <c r="M2817" s="327"/>
    </row>
    <row r="2818" spans="1:13" ht="15.75">
      <c r="A2818" s="600" t="s">
        <v>353</v>
      </c>
      <c r="B2818" s="600"/>
      <c r="C2818" s="600"/>
      <c r="D2818" s="600"/>
      <c r="E2818" s="600"/>
      <c r="F2818" s="600"/>
      <c r="G2818" s="600"/>
      <c r="H2818" s="600"/>
      <c r="I2818" s="600"/>
      <c r="J2818" s="600"/>
      <c r="K2818" s="600"/>
      <c r="L2818" s="600"/>
      <c r="M2818" s="327"/>
    </row>
    <row r="2819" spans="1:13" ht="15.75">
      <c r="A2819" s="370"/>
      <c r="B2819" s="370"/>
      <c r="C2819" s="370"/>
      <c r="D2819" s="370"/>
      <c r="E2819" s="370"/>
      <c r="F2819" s="370" t="s">
        <v>378</v>
      </c>
      <c r="G2819" s="370"/>
      <c r="H2819" s="370"/>
      <c r="I2819" s="370"/>
      <c r="J2819" s="370"/>
      <c r="K2819" s="370"/>
      <c r="L2819" s="370"/>
      <c r="M2819" s="327"/>
    </row>
    <row r="2820" spans="1:13">
      <c r="A2820" s="329"/>
      <c r="B2820" s="328"/>
      <c r="C2820" s="602" t="s">
        <v>351</v>
      </c>
      <c r="D2820" s="602"/>
      <c r="E2820" s="602"/>
      <c r="F2820" s="328"/>
      <c r="G2820" s="328"/>
      <c r="H2820" s="368"/>
      <c r="I2820" s="590" t="s">
        <v>3</v>
      </c>
      <c r="J2820" s="591"/>
      <c r="K2820" s="592" t="s">
        <v>4</v>
      </c>
      <c r="L2820" s="593"/>
      <c r="M2820" s="382"/>
    </row>
    <row r="2821" spans="1:13">
      <c r="A2821" s="381"/>
      <c r="B2821" s="355"/>
      <c r="C2821" s="355"/>
      <c r="D2821" s="355"/>
      <c r="E2821" s="355"/>
      <c r="F2821" s="355"/>
      <c r="G2821" s="355"/>
      <c r="H2821" s="356"/>
      <c r="I2821" s="295"/>
      <c r="J2821" s="294"/>
      <c r="K2821" s="594" t="s">
        <v>5</v>
      </c>
      <c r="L2821" s="595"/>
      <c r="M2821" s="380" t="s">
        <v>6</v>
      </c>
    </row>
    <row r="2822" spans="1:13">
      <c r="A2822" s="381"/>
      <c r="B2822" s="355"/>
      <c r="C2822" s="355"/>
      <c r="D2822" s="355"/>
      <c r="E2822" s="355"/>
      <c r="F2822" s="355"/>
      <c r="G2822" s="355"/>
      <c r="H2822" s="356"/>
      <c r="I2822" s="598" t="s">
        <v>7</v>
      </c>
      <c r="J2822" s="599"/>
      <c r="K2822" s="623" t="s">
        <v>8</v>
      </c>
      <c r="L2822" s="624"/>
      <c r="M2822" s="380" t="s">
        <v>9</v>
      </c>
    </row>
    <row r="2823" spans="1:13" ht="16.5" thickBot="1">
      <c r="A2823" s="379"/>
      <c r="B2823" s="351"/>
      <c r="C2823" s="351"/>
      <c r="D2823" s="351"/>
      <c r="E2823" s="351"/>
      <c r="F2823" s="351"/>
      <c r="G2823" s="351"/>
      <c r="H2823" s="350"/>
      <c r="I2823" s="631">
        <v>307.3</v>
      </c>
      <c r="J2823" s="632"/>
      <c r="K2823" s="633"/>
      <c r="L2823" s="634"/>
      <c r="M2823" s="378"/>
    </row>
    <row r="2824" spans="1:13">
      <c r="A2824" s="367" t="s">
        <v>350</v>
      </c>
      <c r="B2824" s="344"/>
      <c r="C2824" s="344"/>
      <c r="D2824" s="344"/>
      <c r="E2824" s="344"/>
      <c r="F2824" s="344"/>
      <c r="G2824" s="344"/>
      <c r="H2824" s="377"/>
      <c r="I2824" s="341"/>
      <c r="J2824" s="340"/>
      <c r="K2824" s="635">
        <f>K2827+K2830</f>
        <v>6.4499999999999993</v>
      </c>
      <c r="L2824" s="628"/>
      <c r="M2824" s="286">
        <f>K2824*12*I2823</f>
        <v>23785.019999999997</v>
      </c>
    </row>
    <row r="2825" spans="1:13">
      <c r="A2825" s="376" t="s">
        <v>349</v>
      </c>
      <c r="B2825" s="375"/>
      <c r="C2825" s="375"/>
      <c r="D2825" s="375"/>
      <c r="E2825" s="375"/>
      <c r="F2825" s="375"/>
      <c r="G2825" s="375"/>
      <c r="H2825" s="374"/>
      <c r="I2825" s="295"/>
      <c r="J2825" s="294"/>
      <c r="K2825" s="293"/>
      <c r="L2825" s="292"/>
      <c r="M2825" s="373"/>
    </row>
    <row r="2826" spans="1:13" ht="15.75" thickBot="1">
      <c r="A2826" s="363" t="s">
        <v>348</v>
      </c>
      <c r="B2826" s="372"/>
      <c r="C2826" s="372"/>
      <c r="D2826" s="372"/>
      <c r="E2826" s="372"/>
      <c r="F2826" s="372"/>
      <c r="G2826" s="372"/>
      <c r="H2826" s="371"/>
      <c r="I2826" s="336"/>
      <c r="J2826" s="282"/>
      <c r="K2826" s="281"/>
      <c r="L2826" s="280"/>
      <c r="M2826" s="279"/>
    </row>
    <row r="2827" spans="1:13">
      <c r="A2827" s="323" t="s">
        <v>347</v>
      </c>
      <c r="B2827" s="331"/>
      <c r="C2827" s="331"/>
      <c r="D2827" s="331"/>
      <c r="E2827" s="331"/>
      <c r="F2827" s="331"/>
      <c r="G2827" s="331"/>
      <c r="H2827" s="357"/>
      <c r="I2827" s="596" t="s">
        <v>19</v>
      </c>
      <c r="J2827" s="597"/>
      <c r="K2827" s="629">
        <v>3.86</v>
      </c>
      <c r="L2827" s="630"/>
      <c r="M2827" s="291">
        <f>K2827*12*I2823</f>
        <v>14234.136</v>
      </c>
    </row>
    <row r="2828" spans="1:13">
      <c r="A2828" s="301" t="s">
        <v>338</v>
      </c>
      <c r="B2828" s="355"/>
      <c r="C2828" s="355"/>
      <c r="D2828" s="355"/>
      <c r="E2828" s="355"/>
      <c r="F2828" s="355"/>
      <c r="G2828" s="355"/>
      <c r="H2828" s="356"/>
      <c r="I2828" s="598" t="s">
        <v>328</v>
      </c>
      <c r="J2828" s="599"/>
      <c r="K2828" s="327"/>
      <c r="L2828" s="292"/>
      <c r="M2828" s="291"/>
    </row>
    <row r="2829" spans="1:13">
      <c r="A2829" s="323" t="s">
        <v>337</v>
      </c>
      <c r="B2829" s="331"/>
      <c r="C2829" s="331"/>
      <c r="D2829" s="331"/>
      <c r="E2829" s="331"/>
      <c r="F2829" s="331"/>
      <c r="G2829" s="331"/>
      <c r="H2829" s="357"/>
      <c r="I2829" s="596"/>
      <c r="J2829" s="597"/>
      <c r="K2829" s="327"/>
      <c r="L2829" s="292"/>
      <c r="M2829" s="291"/>
    </row>
    <row r="2830" spans="1:13">
      <c r="A2830" s="323" t="s">
        <v>346</v>
      </c>
      <c r="B2830" s="331"/>
      <c r="C2830" s="331"/>
      <c r="D2830" s="331"/>
      <c r="E2830" s="331"/>
      <c r="F2830" s="331"/>
      <c r="G2830" s="331"/>
      <c r="H2830" s="357"/>
      <c r="I2830" s="608" t="s">
        <v>35</v>
      </c>
      <c r="J2830" s="609"/>
      <c r="K2830" s="625">
        <v>2.59</v>
      </c>
      <c r="L2830" s="626"/>
      <c r="M2830" s="291">
        <f>K2830*12*I2823</f>
        <v>9550.884</v>
      </c>
    </row>
    <row r="2831" spans="1:13" ht="15.75">
      <c r="A2831" s="320" t="s">
        <v>345</v>
      </c>
      <c r="B2831" s="354"/>
      <c r="C2831" s="354"/>
      <c r="D2831" s="354"/>
      <c r="E2831" s="354"/>
      <c r="F2831" s="354"/>
      <c r="G2831" s="354"/>
      <c r="H2831" s="353"/>
      <c r="I2831" s="598" t="s">
        <v>328</v>
      </c>
      <c r="J2831" s="599"/>
      <c r="K2831" s="370"/>
      <c r="L2831" s="369"/>
      <c r="M2831" s="291"/>
    </row>
    <row r="2832" spans="1:13">
      <c r="A2832" s="313" t="s">
        <v>344</v>
      </c>
      <c r="B2832" s="328"/>
      <c r="C2832" s="328"/>
      <c r="D2832" s="328"/>
      <c r="E2832" s="328"/>
      <c r="F2832" s="328"/>
      <c r="G2832" s="328"/>
      <c r="H2832" s="368"/>
      <c r="I2832" s="598"/>
      <c r="J2832" s="599"/>
      <c r="K2832" s="352"/>
      <c r="L2832" s="292"/>
      <c r="M2832" s="291"/>
    </row>
    <row r="2833" spans="1:13" ht="15.75" thickBot="1">
      <c r="A2833" s="323" t="s">
        <v>343</v>
      </c>
      <c r="B2833" s="322"/>
      <c r="C2833" s="322"/>
      <c r="D2833" s="322"/>
      <c r="E2833" s="322"/>
      <c r="F2833" s="322"/>
      <c r="G2833" s="322"/>
      <c r="H2833" s="321"/>
      <c r="I2833" s="334"/>
      <c r="J2833" s="333"/>
      <c r="K2833" s="636"/>
      <c r="L2833" s="637"/>
      <c r="M2833" s="291"/>
    </row>
    <row r="2834" spans="1:13">
      <c r="A2834" s="367" t="s">
        <v>342</v>
      </c>
      <c r="B2834" s="366"/>
      <c r="C2834" s="366"/>
      <c r="D2834" s="366"/>
      <c r="E2834" s="366"/>
      <c r="F2834" s="366"/>
      <c r="G2834" s="366"/>
      <c r="H2834" s="365"/>
      <c r="I2834" s="341"/>
      <c r="J2834" s="364"/>
      <c r="K2834" s="627">
        <f>K2836+K2841+K2844</f>
        <v>5.28</v>
      </c>
      <c r="L2834" s="628"/>
      <c r="M2834" s="286">
        <f>K2834*12*I2823</f>
        <v>19470.528000000002</v>
      </c>
    </row>
    <row r="2835" spans="1:13" ht="15.75" thickBot="1">
      <c r="A2835" s="363" t="s">
        <v>341</v>
      </c>
      <c r="B2835" s="362"/>
      <c r="C2835" s="362"/>
      <c r="D2835" s="362"/>
      <c r="E2835" s="362"/>
      <c r="F2835" s="362"/>
      <c r="G2835" s="362"/>
      <c r="H2835" s="361"/>
      <c r="I2835" s="336"/>
      <c r="J2835" s="360"/>
      <c r="K2835" s="281"/>
      <c r="L2835" s="280"/>
      <c r="M2835" s="279"/>
    </row>
    <row r="2836" spans="1:13">
      <c r="A2836" s="301" t="s">
        <v>340</v>
      </c>
      <c r="B2836" s="300"/>
      <c r="C2836" s="300"/>
      <c r="D2836" s="300"/>
      <c r="E2836" s="300"/>
      <c r="F2836" s="300"/>
      <c r="G2836" s="300"/>
      <c r="H2836" s="298"/>
      <c r="I2836" s="598" t="s">
        <v>19</v>
      </c>
      <c r="J2836" s="599"/>
      <c r="K2836" s="629">
        <v>2.64</v>
      </c>
      <c r="L2836" s="630"/>
      <c r="M2836" s="291">
        <f>K2836*12*I2823</f>
        <v>9735.264000000001</v>
      </c>
    </row>
    <row r="2837" spans="1:13">
      <c r="A2837" s="323" t="s">
        <v>339</v>
      </c>
      <c r="B2837" s="322"/>
      <c r="C2837" s="322"/>
      <c r="D2837" s="322"/>
      <c r="E2837" s="322"/>
      <c r="F2837" s="322"/>
      <c r="G2837" s="322"/>
      <c r="H2837" s="321"/>
      <c r="I2837" s="407"/>
      <c r="J2837" s="408"/>
      <c r="K2837" s="327"/>
      <c r="L2837" s="292"/>
      <c r="M2837" s="291"/>
    </row>
    <row r="2838" spans="1:13">
      <c r="A2838" s="301" t="s">
        <v>338</v>
      </c>
      <c r="B2838" s="355"/>
      <c r="C2838" s="355"/>
      <c r="D2838" s="355"/>
      <c r="E2838" s="355"/>
      <c r="F2838" s="355"/>
      <c r="G2838" s="355"/>
      <c r="H2838" s="356"/>
      <c r="I2838" s="598" t="s">
        <v>328</v>
      </c>
      <c r="J2838" s="599"/>
      <c r="K2838" s="327"/>
      <c r="L2838" s="292"/>
      <c r="M2838" s="291"/>
    </row>
    <row r="2839" spans="1:13">
      <c r="A2839" s="323" t="s">
        <v>337</v>
      </c>
      <c r="B2839" s="331"/>
      <c r="C2839" s="331"/>
      <c r="D2839" s="331"/>
      <c r="E2839" s="331"/>
      <c r="F2839" s="331"/>
      <c r="G2839" s="331"/>
      <c r="H2839" s="357"/>
      <c r="I2839" s="596"/>
      <c r="J2839" s="597"/>
      <c r="K2839" s="327"/>
      <c r="L2839" s="292"/>
      <c r="M2839" s="291"/>
    </row>
    <row r="2840" spans="1:13">
      <c r="A2840" s="320" t="s">
        <v>336</v>
      </c>
      <c r="B2840" s="354"/>
      <c r="C2840" s="353"/>
      <c r="D2840" s="355"/>
      <c r="E2840" s="355"/>
      <c r="F2840" s="355"/>
      <c r="G2840" s="355"/>
      <c r="H2840" s="356"/>
      <c r="I2840" s="598" t="s">
        <v>328</v>
      </c>
      <c r="J2840" s="599"/>
      <c r="K2840" s="327"/>
      <c r="L2840" s="292"/>
      <c r="M2840" s="291"/>
    </row>
    <row r="2841" spans="1:13">
      <c r="A2841" s="301" t="s">
        <v>335</v>
      </c>
      <c r="B2841" s="355"/>
      <c r="C2841" s="355"/>
      <c r="D2841" s="354"/>
      <c r="E2841" s="354"/>
      <c r="F2841" s="354"/>
      <c r="G2841" s="354"/>
      <c r="H2841" s="353"/>
      <c r="I2841" s="608" t="s">
        <v>35</v>
      </c>
      <c r="J2841" s="609"/>
      <c r="K2841" s="625">
        <v>1.17</v>
      </c>
      <c r="L2841" s="626"/>
      <c r="M2841" s="291">
        <f>K2841*12*I2823</f>
        <v>4314.4920000000002</v>
      </c>
    </row>
    <row r="2842" spans="1:13">
      <c r="A2842" s="313" t="s">
        <v>334</v>
      </c>
      <c r="B2842" s="312"/>
      <c r="C2842" s="312"/>
      <c r="D2842" s="312"/>
      <c r="E2842" s="312"/>
      <c r="F2842" s="312"/>
      <c r="G2842" s="312"/>
      <c r="H2842" s="311"/>
      <c r="I2842" s="590" t="s">
        <v>333</v>
      </c>
      <c r="J2842" s="591"/>
      <c r="K2842" s="327"/>
      <c r="L2842" s="292"/>
      <c r="M2842" s="291"/>
    </row>
    <row r="2843" spans="1:13">
      <c r="A2843" s="323"/>
      <c r="B2843" s="322"/>
      <c r="C2843" s="322"/>
      <c r="D2843" s="322"/>
      <c r="E2843" s="322"/>
      <c r="F2843" s="322"/>
      <c r="G2843" s="322"/>
      <c r="H2843" s="321"/>
      <c r="I2843" s="334" t="s">
        <v>332</v>
      </c>
      <c r="J2843" s="333"/>
      <c r="K2843" s="352"/>
      <c r="L2843" s="292"/>
      <c r="M2843" s="291"/>
    </row>
    <row r="2844" spans="1:13">
      <c r="A2844" s="313" t="s">
        <v>331</v>
      </c>
      <c r="B2844" s="312"/>
      <c r="C2844" s="312"/>
      <c r="D2844" s="312"/>
      <c r="E2844" s="312"/>
      <c r="F2844" s="312"/>
      <c r="G2844" s="312"/>
      <c r="H2844" s="311"/>
      <c r="I2844" s="590" t="s">
        <v>35</v>
      </c>
      <c r="J2844" s="591"/>
      <c r="K2844" s="625">
        <v>1.47</v>
      </c>
      <c r="L2844" s="626"/>
      <c r="M2844" s="291">
        <f>K2844*12*I2823</f>
        <v>5420.7719999999999</v>
      </c>
    </row>
    <row r="2845" spans="1:13">
      <c r="A2845" s="323" t="s">
        <v>330</v>
      </c>
      <c r="B2845" s="322"/>
      <c r="C2845" s="322"/>
      <c r="D2845" s="322"/>
      <c r="E2845" s="322"/>
      <c r="F2845" s="322"/>
      <c r="G2845" s="322"/>
      <c r="H2845" s="321"/>
      <c r="I2845" s="334"/>
      <c r="J2845" s="333"/>
      <c r="K2845" s="327"/>
      <c r="L2845" s="292"/>
      <c r="M2845" s="291"/>
    </row>
    <row r="2846" spans="1:13">
      <c r="A2846" s="313" t="s">
        <v>329</v>
      </c>
      <c r="B2846" s="312"/>
      <c r="C2846" s="312"/>
      <c r="D2846" s="312"/>
      <c r="E2846" s="312"/>
      <c r="F2846" s="312"/>
      <c r="G2846" s="312"/>
      <c r="H2846" s="311"/>
      <c r="I2846" s="598" t="s">
        <v>328</v>
      </c>
      <c r="J2846" s="599"/>
      <c r="K2846" s="327"/>
      <c r="L2846" s="292"/>
      <c r="M2846" s="291"/>
    </row>
    <row r="2847" spans="1:13">
      <c r="A2847" s="313" t="s">
        <v>327</v>
      </c>
      <c r="B2847" s="312"/>
      <c r="C2847" s="312"/>
      <c r="D2847" s="312"/>
      <c r="E2847" s="312"/>
      <c r="F2847" s="312"/>
      <c r="G2847" s="312"/>
      <c r="H2847" s="311"/>
      <c r="I2847" s="590" t="s">
        <v>326</v>
      </c>
      <c r="J2847" s="591"/>
      <c r="K2847" s="351"/>
      <c r="L2847" s="350"/>
      <c r="M2847" s="349"/>
    </row>
    <row r="2848" spans="1:13" ht="15.75" thickBot="1">
      <c r="A2848" s="323"/>
      <c r="B2848" s="322"/>
      <c r="C2848" s="322"/>
      <c r="D2848" s="322"/>
      <c r="E2848" s="322"/>
      <c r="F2848" s="322"/>
      <c r="G2848" s="322"/>
      <c r="H2848" s="321"/>
      <c r="I2848" s="606" t="s">
        <v>325</v>
      </c>
      <c r="J2848" s="607"/>
      <c r="K2848" s="348"/>
      <c r="L2848" s="347"/>
      <c r="M2848" s="346"/>
    </row>
    <row r="2849" spans="1:13">
      <c r="A2849" s="345" t="s">
        <v>324</v>
      </c>
      <c r="B2849" s="344"/>
      <c r="C2849" s="344"/>
      <c r="D2849" s="344"/>
      <c r="E2849" s="344"/>
      <c r="F2849" s="344"/>
      <c r="G2849" s="343"/>
      <c r="H2849" s="342"/>
      <c r="I2849" s="341"/>
      <c r="J2849" s="340"/>
      <c r="K2849" s="648">
        <f>K2851+K2858+K2866+K2870+K2874</f>
        <v>9.49</v>
      </c>
      <c r="L2849" s="628"/>
      <c r="M2849" s="286">
        <f>M2851+M2858+M2866+M2870+M2874</f>
        <v>34995.324000000001</v>
      </c>
    </row>
    <row r="2850" spans="1:13" ht="15.75" thickBot="1">
      <c r="A2850" s="339"/>
      <c r="B2850" s="338"/>
      <c r="C2850" s="338"/>
      <c r="D2850" s="338"/>
      <c r="E2850" s="338"/>
      <c r="F2850" s="338"/>
      <c r="G2850" s="338"/>
      <c r="H2850" s="337"/>
      <c r="I2850" s="336"/>
      <c r="J2850" s="282"/>
      <c r="K2850" s="281"/>
      <c r="L2850" s="280"/>
      <c r="M2850" s="279"/>
    </row>
    <row r="2851" spans="1:13" ht="15.75" thickBot="1">
      <c r="A2851" s="603" t="s">
        <v>323</v>
      </c>
      <c r="B2851" s="604"/>
      <c r="C2851" s="604"/>
      <c r="D2851" s="604"/>
      <c r="E2851" s="604"/>
      <c r="F2851" s="604"/>
      <c r="G2851" s="604"/>
      <c r="H2851" s="605"/>
      <c r="I2851" s="305"/>
      <c r="J2851" s="304"/>
      <c r="K2851" s="646">
        <f>K2852+K2853+K2854+K2856+K2857</f>
        <v>4.5599999999999996</v>
      </c>
      <c r="L2851" s="647"/>
      <c r="M2851" s="303">
        <f>K2851*12*I2823</f>
        <v>16815.456000000002</v>
      </c>
    </row>
    <row r="2852" spans="1:13">
      <c r="A2852" s="323" t="s">
        <v>322</v>
      </c>
      <c r="B2852" s="322"/>
      <c r="C2852" s="322"/>
      <c r="D2852" s="322"/>
      <c r="E2852" s="322"/>
      <c r="F2852" s="322"/>
      <c r="G2852" s="322"/>
      <c r="H2852" s="321"/>
      <c r="I2852" s="596" t="s">
        <v>321</v>
      </c>
      <c r="J2852" s="597"/>
      <c r="K2852" s="629">
        <v>1.23</v>
      </c>
      <c r="L2852" s="630"/>
      <c r="M2852" s="291">
        <f>K2852*12*I2823</f>
        <v>4535.7480000000005</v>
      </c>
    </row>
    <row r="2853" spans="1:13">
      <c r="A2853" s="320" t="s">
        <v>320</v>
      </c>
      <c r="B2853" s="319"/>
      <c r="C2853" s="319"/>
      <c r="D2853" s="319"/>
      <c r="E2853" s="319"/>
      <c r="F2853" s="319"/>
      <c r="G2853" s="319"/>
      <c r="H2853" s="318"/>
      <c r="I2853" s="608" t="s">
        <v>57</v>
      </c>
      <c r="J2853" s="609"/>
      <c r="K2853" s="625">
        <v>2.9</v>
      </c>
      <c r="L2853" s="626"/>
      <c r="M2853" s="291">
        <f>K2853*12*I2823</f>
        <v>10694.039999999999</v>
      </c>
    </row>
    <row r="2854" spans="1:13">
      <c r="A2854" s="313" t="s">
        <v>319</v>
      </c>
      <c r="B2854" s="312"/>
      <c r="C2854" s="312"/>
      <c r="D2854" s="312"/>
      <c r="E2854" s="312"/>
      <c r="F2854" s="312"/>
      <c r="G2854" s="312"/>
      <c r="H2854" s="311"/>
      <c r="I2854" s="590" t="s">
        <v>35</v>
      </c>
      <c r="J2854" s="591"/>
      <c r="K2854" s="625">
        <v>0.33</v>
      </c>
      <c r="L2854" s="626"/>
      <c r="M2854" s="291">
        <f>K2854*12*I2823</f>
        <v>1216.9080000000001</v>
      </c>
    </row>
    <row r="2855" spans="1:13">
      <c r="A2855" s="335" t="s">
        <v>318</v>
      </c>
      <c r="B2855" s="331"/>
      <c r="C2855" s="331"/>
      <c r="D2855" s="331"/>
      <c r="E2855" s="322"/>
      <c r="F2855" s="322"/>
      <c r="G2855" s="322"/>
      <c r="H2855" s="321"/>
      <c r="I2855" s="334"/>
      <c r="J2855" s="333"/>
      <c r="K2855" s="293"/>
      <c r="L2855" s="292"/>
      <c r="M2855" s="291"/>
    </row>
    <row r="2856" spans="1:13">
      <c r="A2856" s="320" t="s">
        <v>317</v>
      </c>
      <c r="B2856" s="319"/>
      <c r="C2856" s="319"/>
      <c r="D2856" s="319"/>
      <c r="E2856" s="319"/>
      <c r="F2856" s="319"/>
      <c r="G2856" s="319"/>
      <c r="H2856" s="318"/>
      <c r="I2856" s="608" t="s">
        <v>19</v>
      </c>
      <c r="J2856" s="609"/>
      <c r="K2856" s="625">
        <v>0.1</v>
      </c>
      <c r="L2856" s="626"/>
      <c r="M2856" s="291">
        <f>K2856*12*I2823</f>
        <v>368.76000000000005</v>
      </c>
    </row>
    <row r="2857" spans="1:13" ht="15.75" thickBot="1">
      <c r="A2857" s="313" t="s">
        <v>316</v>
      </c>
      <c r="B2857" s="312"/>
      <c r="C2857" s="312"/>
      <c r="D2857" s="312"/>
      <c r="E2857" s="312"/>
      <c r="F2857" s="312"/>
      <c r="G2857" s="312"/>
      <c r="H2857" s="311"/>
      <c r="I2857" s="614" t="s">
        <v>19</v>
      </c>
      <c r="J2857" s="615"/>
      <c r="K2857" s="650"/>
      <c r="L2857" s="651"/>
      <c r="M2857" s="291"/>
    </row>
    <row r="2858" spans="1:13" ht="15.75" thickBot="1">
      <c r="A2858" s="654" t="s">
        <v>315</v>
      </c>
      <c r="B2858" s="655"/>
      <c r="C2858" s="655"/>
      <c r="D2858" s="655"/>
      <c r="E2858" s="655"/>
      <c r="F2858" s="655"/>
      <c r="G2858" s="655"/>
      <c r="H2858" s="656"/>
      <c r="I2858" s="305"/>
      <c r="J2858" s="304"/>
      <c r="K2858" s="642">
        <f>K2859+K2860+K2862+K2863+K2864+K2865</f>
        <v>1.94</v>
      </c>
      <c r="L2858" s="647"/>
      <c r="M2858" s="303">
        <f>K2858*12*I2823</f>
        <v>7153.9440000000004</v>
      </c>
    </row>
    <row r="2859" spans="1:13">
      <c r="A2859" s="332" t="s">
        <v>314</v>
      </c>
      <c r="B2859" s="331"/>
      <c r="C2859" s="331"/>
      <c r="D2859" s="331"/>
      <c r="E2859" s="331"/>
      <c r="F2859" s="322"/>
      <c r="G2859" s="322"/>
      <c r="H2859" s="321"/>
      <c r="I2859" s="330"/>
      <c r="J2859" s="294"/>
      <c r="K2859" s="629">
        <v>0.11</v>
      </c>
      <c r="L2859" s="630"/>
      <c r="M2859" s="291">
        <f>K2859*12*I2823</f>
        <v>405.63600000000002</v>
      </c>
    </row>
    <row r="2860" spans="1:13">
      <c r="A2860" s="329" t="s">
        <v>313</v>
      </c>
      <c r="B2860" s="328"/>
      <c r="C2860" s="328"/>
      <c r="D2860" s="328"/>
      <c r="E2860" s="328"/>
      <c r="F2860" s="312"/>
      <c r="G2860" s="312"/>
      <c r="H2860" s="311"/>
      <c r="I2860" s="598" t="s">
        <v>312</v>
      </c>
      <c r="J2860" s="599"/>
      <c r="K2860" s="625">
        <v>0.93</v>
      </c>
      <c r="L2860" s="626"/>
      <c r="M2860" s="291">
        <f>K2860*12*I2823</f>
        <v>3429.4680000000003</v>
      </c>
    </row>
    <row r="2861" spans="1:13">
      <c r="A2861" s="323" t="s">
        <v>311</v>
      </c>
      <c r="B2861" s="322"/>
      <c r="C2861" s="322"/>
      <c r="D2861" s="322"/>
      <c r="E2861" s="322"/>
      <c r="F2861" s="322"/>
      <c r="G2861" s="322"/>
      <c r="H2861" s="321"/>
      <c r="I2861" s="596" t="s">
        <v>310</v>
      </c>
      <c r="J2861" s="597"/>
      <c r="K2861" s="327"/>
      <c r="L2861" s="292"/>
      <c r="M2861" s="291"/>
    </row>
    <row r="2862" spans="1:13">
      <c r="A2862" s="320" t="s">
        <v>309</v>
      </c>
      <c r="B2862" s="319"/>
      <c r="C2862" s="319"/>
      <c r="D2862" s="319"/>
      <c r="E2862" s="319"/>
      <c r="F2862" s="319"/>
      <c r="G2862" s="319"/>
      <c r="H2862" s="318"/>
      <c r="I2862" s="608" t="s">
        <v>308</v>
      </c>
      <c r="J2862" s="609"/>
      <c r="K2862" s="625">
        <v>0.56999999999999995</v>
      </c>
      <c r="L2862" s="626"/>
      <c r="M2862" s="291">
        <f>K2862*12*I2823</f>
        <v>2101.9320000000002</v>
      </c>
    </row>
    <row r="2863" spans="1:13">
      <c r="A2863" s="320" t="s">
        <v>307</v>
      </c>
      <c r="B2863" s="319"/>
      <c r="C2863" s="319"/>
      <c r="D2863" s="319"/>
      <c r="E2863" s="319"/>
      <c r="F2863" s="319"/>
      <c r="G2863" s="319"/>
      <c r="H2863" s="318"/>
      <c r="I2863" s="608" t="s">
        <v>306</v>
      </c>
      <c r="J2863" s="609"/>
      <c r="K2863" s="625">
        <v>0.14000000000000001</v>
      </c>
      <c r="L2863" s="626"/>
      <c r="M2863" s="291">
        <f>K2863*12*I2823</f>
        <v>516.26400000000012</v>
      </c>
    </row>
    <row r="2864" spans="1:13">
      <c r="A2864" s="313" t="s">
        <v>299</v>
      </c>
      <c r="B2864" s="312"/>
      <c r="C2864" s="312"/>
      <c r="D2864" s="312"/>
      <c r="E2864" s="312"/>
      <c r="F2864" s="312"/>
      <c r="G2864" s="312"/>
      <c r="H2864" s="311"/>
      <c r="I2864" s="608" t="s">
        <v>298</v>
      </c>
      <c r="J2864" s="609"/>
      <c r="K2864" s="636">
        <v>7.0000000000000007E-2</v>
      </c>
      <c r="L2864" s="637"/>
      <c r="M2864" s="291">
        <f>K2864*12*I2823</f>
        <v>258.13200000000006</v>
      </c>
    </row>
    <row r="2865" spans="1:13" ht="15.75" thickBot="1">
      <c r="A2865" s="313" t="s">
        <v>305</v>
      </c>
      <c r="B2865" s="312"/>
      <c r="C2865" s="312"/>
      <c r="D2865" s="312"/>
      <c r="E2865" s="312"/>
      <c r="F2865" s="312"/>
      <c r="G2865" s="312"/>
      <c r="H2865" s="311"/>
      <c r="I2865" s="614" t="s">
        <v>88</v>
      </c>
      <c r="J2865" s="615"/>
      <c r="K2865" s="638">
        <v>0.12</v>
      </c>
      <c r="L2865" s="639"/>
      <c r="M2865" s="326">
        <f>K2865*12*I2823</f>
        <v>442.512</v>
      </c>
    </row>
    <row r="2866" spans="1:13" ht="15.75" thickBot="1">
      <c r="A2866" s="654" t="s">
        <v>304</v>
      </c>
      <c r="B2866" s="655"/>
      <c r="C2866" s="655"/>
      <c r="D2866" s="655"/>
      <c r="E2866" s="655"/>
      <c r="F2866" s="655"/>
      <c r="G2866" s="655"/>
      <c r="H2866" s="656"/>
      <c r="I2866" s="325"/>
      <c r="J2866" s="324"/>
      <c r="K2866" s="649">
        <f>K2867+K2868+K2869</f>
        <v>1.27</v>
      </c>
      <c r="L2866" s="643"/>
      <c r="M2866" s="303">
        <f>K2866*12*I2823</f>
        <v>4683.2520000000004</v>
      </c>
    </row>
    <row r="2867" spans="1:13">
      <c r="A2867" s="323" t="s">
        <v>303</v>
      </c>
      <c r="B2867" s="322"/>
      <c r="C2867" s="322"/>
      <c r="D2867" s="322"/>
      <c r="E2867" s="322"/>
      <c r="F2867" s="322"/>
      <c r="G2867" s="322"/>
      <c r="H2867" s="321"/>
      <c r="I2867" s="612" t="s">
        <v>302</v>
      </c>
      <c r="J2867" s="613"/>
      <c r="K2867" s="644">
        <v>0.61</v>
      </c>
      <c r="L2867" s="645"/>
      <c r="M2867" s="291">
        <f>K2867*12*I2823</f>
        <v>2249.4360000000001</v>
      </c>
    </row>
    <row r="2868" spans="1:13">
      <c r="A2868" s="320" t="s">
        <v>301</v>
      </c>
      <c r="B2868" s="319"/>
      <c r="C2868" s="319"/>
      <c r="D2868" s="319"/>
      <c r="E2868" s="319"/>
      <c r="F2868" s="319"/>
      <c r="G2868" s="319"/>
      <c r="H2868" s="318"/>
      <c r="I2868" s="317" t="s">
        <v>300</v>
      </c>
      <c r="J2868" s="316"/>
      <c r="K2868" s="636">
        <v>0.53</v>
      </c>
      <c r="L2868" s="637"/>
      <c r="M2868" s="291">
        <f>K2868*12*I2823</f>
        <v>1954.4280000000001</v>
      </c>
    </row>
    <row r="2869" spans="1:13" ht="15.75" thickBot="1">
      <c r="A2869" s="313" t="s">
        <v>299</v>
      </c>
      <c r="B2869" s="312"/>
      <c r="C2869" s="312"/>
      <c r="D2869" s="312"/>
      <c r="E2869" s="312"/>
      <c r="F2869" s="312"/>
      <c r="G2869" s="312"/>
      <c r="H2869" s="311"/>
      <c r="I2869" s="614" t="s">
        <v>298</v>
      </c>
      <c r="J2869" s="615"/>
      <c r="K2869" s="638">
        <v>0.13</v>
      </c>
      <c r="L2869" s="639"/>
      <c r="M2869" s="291">
        <f>K2869*12*I2823</f>
        <v>479.38800000000003</v>
      </c>
    </row>
    <row r="2870" spans="1:13" ht="15.75" thickBot="1">
      <c r="A2870" s="603" t="s">
        <v>375</v>
      </c>
      <c r="B2870" s="604"/>
      <c r="C2870" s="604"/>
      <c r="D2870" s="604"/>
      <c r="E2870" s="604"/>
      <c r="F2870" s="604"/>
      <c r="G2870" s="604"/>
      <c r="H2870" s="605"/>
      <c r="I2870" s="305"/>
      <c r="J2870" s="304"/>
      <c r="K2870" s="642">
        <v>1.65</v>
      </c>
      <c r="L2870" s="643"/>
      <c r="M2870" s="303">
        <f>K2870*12*I2823</f>
        <v>6084.5399999999991</v>
      </c>
    </row>
    <row r="2871" spans="1:13">
      <c r="A2871" s="301" t="s">
        <v>294</v>
      </c>
      <c r="B2871" s="300"/>
      <c r="C2871" s="300"/>
      <c r="D2871" s="300"/>
      <c r="E2871" s="300"/>
      <c r="F2871" s="300"/>
      <c r="G2871" s="300"/>
      <c r="H2871" s="298"/>
      <c r="I2871" s="621" t="s">
        <v>293</v>
      </c>
      <c r="J2871" s="622"/>
      <c r="K2871" s="297"/>
      <c r="L2871" s="412"/>
      <c r="M2871" s="291"/>
    </row>
    <row r="2872" spans="1:13">
      <c r="A2872" s="301" t="s">
        <v>292</v>
      </c>
      <c r="B2872" s="300"/>
      <c r="C2872" s="300"/>
      <c r="D2872" s="300"/>
      <c r="E2872" s="300"/>
      <c r="F2872" s="300"/>
      <c r="G2872" s="300"/>
      <c r="H2872" s="298"/>
      <c r="I2872" s="295"/>
      <c r="J2872" s="294"/>
      <c r="K2872" s="297"/>
      <c r="L2872" s="412"/>
      <c r="M2872" s="291"/>
    </row>
    <row r="2873" spans="1:13" ht="15.75" thickBot="1">
      <c r="A2873" s="301" t="s">
        <v>291</v>
      </c>
      <c r="B2873" s="300"/>
      <c r="C2873" s="300"/>
      <c r="D2873" s="300"/>
      <c r="E2873" s="300"/>
      <c r="F2873" s="300"/>
      <c r="G2873" s="300"/>
      <c r="H2873" s="298"/>
      <c r="I2873" s="310"/>
      <c r="J2873" s="294"/>
      <c r="K2873" s="297"/>
      <c r="L2873" s="412"/>
      <c r="M2873" s="291"/>
    </row>
    <row r="2874" spans="1:13" ht="15.75" thickBot="1">
      <c r="A2874" s="309" t="s">
        <v>374</v>
      </c>
      <c r="B2874" s="308"/>
      <c r="C2874" s="308"/>
      <c r="D2874" s="308"/>
      <c r="E2874" s="308"/>
      <c r="F2874" s="308"/>
      <c r="G2874" s="308"/>
      <c r="H2874" s="307"/>
      <c r="I2874" s="305"/>
      <c r="J2874" s="304"/>
      <c r="K2874" s="642">
        <v>7.0000000000000007E-2</v>
      </c>
      <c r="L2874" s="643"/>
      <c r="M2874" s="303">
        <f>K2874*12*I2823</f>
        <v>258.13200000000006</v>
      </c>
    </row>
    <row r="2875" spans="1:13">
      <c r="A2875" s="301" t="s">
        <v>289</v>
      </c>
      <c r="B2875" s="300"/>
      <c r="C2875" s="300"/>
      <c r="D2875" s="300"/>
      <c r="E2875" s="300"/>
      <c r="F2875" s="300"/>
      <c r="G2875" s="300"/>
      <c r="H2875" s="298"/>
      <c r="I2875" s="621" t="s">
        <v>19</v>
      </c>
      <c r="J2875" s="622"/>
      <c r="K2875" s="411"/>
      <c r="L2875" s="412"/>
      <c r="M2875" s="291"/>
    </row>
    <row r="2876" spans="1:13" ht="15.75" thickBot="1">
      <c r="A2876" s="301" t="s">
        <v>288</v>
      </c>
      <c r="B2876" s="300"/>
      <c r="C2876" s="300"/>
      <c r="D2876" s="300"/>
      <c r="E2876" s="300"/>
      <c r="F2876" s="300"/>
      <c r="G2876" s="300"/>
      <c r="H2876" s="298"/>
      <c r="I2876" s="295"/>
      <c r="J2876" s="294"/>
      <c r="K2876" s="411"/>
      <c r="L2876" s="412"/>
      <c r="M2876" s="291"/>
    </row>
    <row r="2877" spans="1:13" ht="15.75" thickBot="1">
      <c r="A2877" s="603" t="s">
        <v>287</v>
      </c>
      <c r="B2877" s="604"/>
      <c r="C2877" s="604"/>
      <c r="D2877" s="604"/>
      <c r="E2877" s="604"/>
      <c r="F2877" s="604"/>
      <c r="G2877" s="604"/>
      <c r="H2877" s="605"/>
      <c r="I2877" s="305"/>
      <c r="J2877" s="304"/>
      <c r="K2877" s="642">
        <v>6.19</v>
      </c>
      <c r="L2877" s="643"/>
      <c r="M2877" s="303">
        <f>K2877*12*I2823</f>
        <v>22826.244000000002</v>
      </c>
    </row>
    <row r="2878" spans="1:13">
      <c r="A2878" s="301" t="s">
        <v>286</v>
      </c>
      <c r="B2878" s="299"/>
      <c r="C2878" s="299"/>
      <c r="D2878" s="299"/>
      <c r="E2878" s="299"/>
      <c r="F2878" s="300"/>
      <c r="G2878" s="299"/>
      <c r="H2878" s="298"/>
      <c r="I2878" s="598" t="s">
        <v>285</v>
      </c>
      <c r="J2878" s="599"/>
      <c r="K2878" s="297"/>
      <c r="L2878" s="412"/>
      <c r="M2878" s="291"/>
    </row>
    <row r="2879" spans="1:13">
      <c r="A2879" s="301" t="s">
        <v>284</v>
      </c>
      <c r="B2879" s="299"/>
      <c r="C2879" s="299"/>
      <c r="D2879" s="299"/>
      <c r="E2879" s="299"/>
      <c r="F2879" s="300"/>
      <c r="G2879" s="299"/>
      <c r="H2879" s="298"/>
      <c r="I2879" s="598" t="s">
        <v>283</v>
      </c>
      <c r="J2879" s="599"/>
      <c r="K2879" s="297"/>
      <c r="L2879" s="412"/>
      <c r="M2879" s="291"/>
    </row>
    <row r="2880" spans="1:13">
      <c r="A2880" s="301" t="s">
        <v>282</v>
      </c>
      <c r="B2880" s="299"/>
      <c r="C2880" s="299"/>
      <c r="D2880" s="299"/>
      <c r="E2880" s="299"/>
      <c r="F2880" s="300"/>
      <c r="G2880" s="299"/>
      <c r="H2880" s="298"/>
      <c r="I2880" s="598" t="s">
        <v>281</v>
      </c>
      <c r="J2880" s="599"/>
      <c r="K2880" s="297"/>
      <c r="L2880" s="412"/>
      <c r="M2880" s="291"/>
    </row>
    <row r="2881" spans="1:13">
      <c r="A2881" s="301" t="s">
        <v>280</v>
      </c>
      <c r="B2881" s="299"/>
      <c r="C2881" s="299"/>
      <c r="D2881" s="299"/>
      <c r="E2881" s="299"/>
      <c r="F2881" s="300"/>
      <c r="G2881" s="299"/>
      <c r="H2881" s="298"/>
      <c r="I2881" s="598" t="s">
        <v>279</v>
      </c>
      <c r="J2881" s="599"/>
      <c r="K2881" s="297"/>
      <c r="L2881" s="412"/>
      <c r="M2881" s="291"/>
    </row>
    <row r="2882" spans="1:13">
      <c r="A2882" s="301" t="s">
        <v>278</v>
      </c>
      <c r="B2882" s="299"/>
      <c r="C2882" s="299"/>
      <c r="D2882" s="299"/>
      <c r="E2882" s="299"/>
      <c r="F2882" s="300"/>
      <c r="G2882" s="299"/>
      <c r="H2882" s="298"/>
      <c r="I2882" s="598" t="s">
        <v>277</v>
      </c>
      <c r="J2882" s="599"/>
      <c r="K2882" s="297"/>
      <c r="L2882" s="412"/>
      <c r="M2882" s="291"/>
    </row>
    <row r="2883" spans="1:13">
      <c r="A2883" s="301" t="s">
        <v>276</v>
      </c>
      <c r="B2883" s="299"/>
      <c r="C2883" s="299"/>
      <c r="D2883" s="299"/>
      <c r="E2883" s="299"/>
      <c r="F2883" s="300"/>
      <c r="G2883" s="299"/>
      <c r="H2883" s="298"/>
      <c r="I2883" s="295"/>
      <c r="J2883" s="294"/>
      <c r="K2883" s="297"/>
      <c r="L2883" s="302"/>
      <c r="M2883" s="291"/>
    </row>
    <row r="2884" spans="1:13">
      <c r="A2884" s="301" t="s">
        <v>275</v>
      </c>
      <c r="B2884" s="299"/>
      <c r="C2884" s="299"/>
      <c r="D2884" s="299"/>
      <c r="E2884" s="299"/>
      <c r="F2884" s="300"/>
      <c r="G2884" s="299"/>
      <c r="H2884" s="298"/>
      <c r="I2884" s="295"/>
      <c r="J2884" s="294"/>
      <c r="K2884" s="297"/>
      <c r="L2884" s="412"/>
      <c r="M2884" s="291"/>
    </row>
    <row r="2885" spans="1:13">
      <c r="A2885" s="301" t="s">
        <v>274</v>
      </c>
      <c r="B2885" s="299"/>
      <c r="C2885" s="299"/>
      <c r="D2885" s="299"/>
      <c r="E2885" s="299"/>
      <c r="F2885" s="300"/>
      <c r="G2885" s="299"/>
      <c r="H2885" s="298"/>
      <c r="I2885" s="295"/>
      <c r="J2885" s="294"/>
      <c r="K2885" s="297"/>
      <c r="L2885" s="412"/>
      <c r="M2885" s="291"/>
    </row>
    <row r="2886" spans="1:13">
      <c r="A2886" s="301" t="s">
        <v>273</v>
      </c>
      <c r="B2886" s="299"/>
      <c r="C2886" s="299"/>
      <c r="D2886" s="299"/>
      <c r="E2886" s="299"/>
      <c r="F2886" s="300"/>
      <c r="G2886" s="299"/>
      <c r="H2886" s="298"/>
      <c r="I2886" s="295"/>
      <c r="J2886" s="294"/>
      <c r="K2886" s="297"/>
      <c r="L2886" s="412"/>
      <c r="M2886" s="291"/>
    </row>
    <row r="2887" spans="1:13">
      <c r="A2887" s="301" t="s">
        <v>272</v>
      </c>
      <c r="B2887" s="299"/>
      <c r="C2887" s="299"/>
      <c r="D2887" s="299"/>
      <c r="E2887" s="299"/>
      <c r="F2887" s="300"/>
      <c r="G2887" s="299"/>
      <c r="H2887" s="298"/>
      <c r="I2887" s="295"/>
      <c r="J2887" s="294"/>
      <c r="K2887" s="297"/>
      <c r="L2887" s="412"/>
      <c r="M2887" s="291"/>
    </row>
    <row r="2888" spans="1:13" ht="15.75" thickBot="1">
      <c r="A2888" s="616" t="s">
        <v>271</v>
      </c>
      <c r="B2888" s="617"/>
      <c r="C2888" s="617"/>
      <c r="D2888" s="617"/>
      <c r="E2888" s="617"/>
      <c r="F2888" s="617"/>
      <c r="G2888" s="617"/>
      <c r="H2888" s="618"/>
      <c r="I2888" s="295"/>
      <c r="J2888" s="294"/>
      <c r="K2888" s="293"/>
      <c r="L2888" s="292"/>
      <c r="M2888" s="291"/>
    </row>
    <row r="2889" spans="1:13">
      <c r="A2889" s="290" t="s">
        <v>270</v>
      </c>
      <c r="B2889" s="289"/>
      <c r="C2889" s="289"/>
      <c r="D2889" s="289"/>
      <c r="E2889" s="289"/>
      <c r="F2889" s="289"/>
      <c r="G2889" s="289"/>
      <c r="H2889" s="289"/>
      <c r="I2889" s="621" t="s">
        <v>55</v>
      </c>
      <c r="J2889" s="622"/>
      <c r="K2889" s="288"/>
      <c r="L2889" s="287"/>
      <c r="M2889" s="286"/>
    </row>
    <row r="2890" spans="1:13" ht="15.75" thickBot="1">
      <c r="A2890" s="285" t="s">
        <v>269</v>
      </c>
      <c r="B2890" s="284"/>
      <c r="C2890" s="284"/>
      <c r="D2890" s="284"/>
      <c r="E2890" s="284"/>
      <c r="F2890" s="284"/>
      <c r="G2890" s="284"/>
      <c r="H2890" s="284"/>
      <c r="I2890" s="283"/>
      <c r="J2890" s="282"/>
      <c r="K2890" s="281"/>
      <c r="L2890" s="280"/>
      <c r="M2890" s="279"/>
    </row>
    <row r="2891" spans="1:13" ht="15.75" thickBot="1">
      <c r="A2891" s="652" t="s">
        <v>268</v>
      </c>
      <c r="B2891" s="653"/>
      <c r="C2891" s="653"/>
      <c r="D2891" s="653"/>
      <c r="E2891" s="653"/>
      <c r="F2891" s="653"/>
      <c r="G2891" s="653"/>
      <c r="H2891" s="653"/>
      <c r="I2891" s="278"/>
      <c r="J2891" s="277"/>
      <c r="K2891" s="610">
        <f>K2824+K2834+K2849+K2877</f>
        <v>27.41</v>
      </c>
      <c r="L2891" s="611"/>
      <c r="M2891" s="276">
        <f>M2824+M2834+M2849+M2877</f>
        <v>101077.11600000001</v>
      </c>
    </row>
    <row r="2893" spans="1:13" ht="15.75">
      <c r="A2893" s="601" t="s">
        <v>0</v>
      </c>
      <c r="B2893" s="601"/>
      <c r="C2893" s="601"/>
      <c r="D2893" s="601"/>
      <c r="E2893" s="601"/>
      <c r="F2893" s="601"/>
      <c r="G2893" s="601"/>
      <c r="H2893" s="601"/>
      <c r="I2893" s="601"/>
      <c r="J2893" s="601"/>
      <c r="K2893" s="601"/>
      <c r="L2893" s="601"/>
      <c r="M2893" s="327"/>
    </row>
    <row r="2894" spans="1:13" ht="15.75">
      <c r="A2894" s="600" t="s">
        <v>353</v>
      </c>
      <c r="B2894" s="600"/>
      <c r="C2894" s="600"/>
      <c r="D2894" s="600"/>
      <c r="E2894" s="600"/>
      <c r="F2894" s="600"/>
      <c r="G2894" s="600"/>
      <c r="H2894" s="600"/>
      <c r="I2894" s="600"/>
      <c r="J2894" s="600"/>
      <c r="K2894" s="600"/>
      <c r="L2894" s="600"/>
      <c r="M2894" s="327"/>
    </row>
    <row r="2895" spans="1:13" ht="15.75">
      <c r="A2895" s="370"/>
      <c r="B2895" s="370"/>
      <c r="C2895" s="370"/>
      <c r="D2895" s="370"/>
      <c r="E2895" s="370"/>
      <c r="F2895" s="370" t="s">
        <v>377</v>
      </c>
      <c r="G2895" s="370"/>
      <c r="H2895" s="370"/>
      <c r="I2895" s="370"/>
      <c r="J2895" s="370"/>
      <c r="K2895" s="370"/>
      <c r="L2895" s="370"/>
      <c r="M2895" s="327"/>
    </row>
    <row r="2896" spans="1:13">
      <c r="A2896" s="329"/>
      <c r="B2896" s="328"/>
      <c r="C2896" s="602" t="s">
        <v>351</v>
      </c>
      <c r="D2896" s="602"/>
      <c r="E2896" s="602"/>
      <c r="F2896" s="328"/>
      <c r="G2896" s="328"/>
      <c r="H2896" s="368"/>
      <c r="I2896" s="590" t="s">
        <v>3</v>
      </c>
      <c r="J2896" s="591"/>
      <c r="K2896" s="592" t="s">
        <v>4</v>
      </c>
      <c r="L2896" s="593"/>
      <c r="M2896" s="382"/>
    </row>
    <row r="2897" spans="1:13">
      <c r="A2897" s="381"/>
      <c r="B2897" s="355"/>
      <c r="C2897" s="355"/>
      <c r="D2897" s="355"/>
      <c r="E2897" s="355"/>
      <c r="F2897" s="355"/>
      <c r="G2897" s="355"/>
      <c r="H2897" s="356"/>
      <c r="I2897" s="295"/>
      <c r="J2897" s="294"/>
      <c r="K2897" s="594" t="s">
        <v>5</v>
      </c>
      <c r="L2897" s="595"/>
      <c r="M2897" s="380" t="s">
        <v>6</v>
      </c>
    </row>
    <row r="2898" spans="1:13">
      <c r="A2898" s="381"/>
      <c r="B2898" s="355"/>
      <c r="C2898" s="355"/>
      <c r="D2898" s="355"/>
      <c r="E2898" s="355"/>
      <c r="F2898" s="355"/>
      <c r="G2898" s="355"/>
      <c r="H2898" s="356"/>
      <c r="I2898" s="598" t="s">
        <v>7</v>
      </c>
      <c r="J2898" s="599"/>
      <c r="K2898" s="623" t="s">
        <v>8</v>
      </c>
      <c r="L2898" s="624"/>
      <c r="M2898" s="380" t="s">
        <v>9</v>
      </c>
    </row>
    <row r="2899" spans="1:13" ht="16.5" thickBot="1">
      <c r="A2899" s="379"/>
      <c r="B2899" s="351"/>
      <c r="C2899" s="351"/>
      <c r="D2899" s="351"/>
      <c r="E2899" s="351"/>
      <c r="F2899" s="351"/>
      <c r="G2899" s="351"/>
      <c r="H2899" s="350"/>
      <c r="I2899" s="631">
        <v>375.9</v>
      </c>
      <c r="J2899" s="632"/>
      <c r="K2899" s="633"/>
      <c r="L2899" s="634"/>
      <c r="M2899" s="378"/>
    </row>
    <row r="2900" spans="1:13">
      <c r="A2900" s="367" t="s">
        <v>350</v>
      </c>
      <c r="B2900" s="344"/>
      <c r="C2900" s="344"/>
      <c r="D2900" s="344"/>
      <c r="E2900" s="344"/>
      <c r="F2900" s="344"/>
      <c r="G2900" s="344"/>
      <c r="H2900" s="377"/>
      <c r="I2900" s="341"/>
      <c r="J2900" s="340"/>
      <c r="K2900" s="635">
        <f>K2903+K2906</f>
        <v>6.4499999999999993</v>
      </c>
      <c r="L2900" s="628"/>
      <c r="M2900" s="286">
        <f>K2900*12*I2899</f>
        <v>29094.659999999996</v>
      </c>
    </row>
    <row r="2901" spans="1:13">
      <c r="A2901" s="376" t="s">
        <v>349</v>
      </c>
      <c r="B2901" s="375"/>
      <c r="C2901" s="375"/>
      <c r="D2901" s="375"/>
      <c r="E2901" s="375"/>
      <c r="F2901" s="375"/>
      <c r="G2901" s="375"/>
      <c r="H2901" s="374"/>
      <c r="I2901" s="295"/>
      <c r="J2901" s="294"/>
      <c r="K2901" s="293"/>
      <c r="L2901" s="292"/>
      <c r="M2901" s="373"/>
    </row>
    <row r="2902" spans="1:13" ht="15.75" thickBot="1">
      <c r="A2902" s="363" t="s">
        <v>348</v>
      </c>
      <c r="B2902" s="372"/>
      <c r="C2902" s="372"/>
      <c r="D2902" s="372"/>
      <c r="E2902" s="372"/>
      <c r="F2902" s="372"/>
      <c r="G2902" s="372"/>
      <c r="H2902" s="371"/>
      <c r="I2902" s="336"/>
      <c r="J2902" s="282"/>
      <c r="K2902" s="281"/>
      <c r="L2902" s="280"/>
      <c r="M2902" s="279"/>
    </row>
    <row r="2903" spans="1:13">
      <c r="A2903" s="323" t="s">
        <v>347</v>
      </c>
      <c r="B2903" s="331"/>
      <c r="C2903" s="331"/>
      <c r="D2903" s="331"/>
      <c r="E2903" s="331"/>
      <c r="F2903" s="331"/>
      <c r="G2903" s="331"/>
      <c r="H2903" s="357"/>
      <c r="I2903" s="596" t="s">
        <v>19</v>
      </c>
      <c r="J2903" s="597"/>
      <c r="K2903" s="629">
        <v>3.86</v>
      </c>
      <c r="L2903" s="630"/>
      <c r="M2903" s="291">
        <f>K2903*12*I2899</f>
        <v>17411.687999999998</v>
      </c>
    </row>
    <row r="2904" spans="1:13">
      <c r="A2904" s="301" t="s">
        <v>338</v>
      </c>
      <c r="B2904" s="355"/>
      <c r="C2904" s="355"/>
      <c r="D2904" s="355"/>
      <c r="E2904" s="355"/>
      <c r="F2904" s="355"/>
      <c r="G2904" s="355"/>
      <c r="H2904" s="356"/>
      <c r="I2904" s="598" t="s">
        <v>328</v>
      </c>
      <c r="J2904" s="599"/>
      <c r="K2904" s="327"/>
      <c r="L2904" s="292"/>
      <c r="M2904" s="291"/>
    </row>
    <row r="2905" spans="1:13">
      <c r="A2905" s="323" t="s">
        <v>337</v>
      </c>
      <c r="B2905" s="331"/>
      <c r="C2905" s="331"/>
      <c r="D2905" s="331"/>
      <c r="E2905" s="331"/>
      <c r="F2905" s="331"/>
      <c r="G2905" s="331"/>
      <c r="H2905" s="357"/>
      <c r="I2905" s="596"/>
      <c r="J2905" s="597"/>
      <c r="K2905" s="327"/>
      <c r="L2905" s="292"/>
      <c r="M2905" s="291"/>
    </row>
    <row r="2906" spans="1:13">
      <c r="A2906" s="323" t="s">
        <v>346</v>
      </c>
      <c r="B2906" s="331"/>
      <c r="C2906" s="331"/>
      <c r="D2906" s="331"/>
      <c r="E2906" s="331"/>
      <c r="F2906" s="331"/>
      <c r="G2906" s="331"/>
      <c r="H2906" s="357"/>
      <c r="I2906" s="608" t="s">
        <v>35</v>
      </c>
      <c r="J2906" s="609"/>
      <c r="K2906" s="625">
        <v>2.59</v>
      </c>
      <c r="L2906" s="626"/>
      <c r="M2906" s="291">
        <f>K2906*12*I2899</f>
        <v>11682.971999999998</v>
      </c>
    </row>
    <row r="2907" spans="1:13" ht="15.75">
      <c r="A2907" s="320" t="s">
        <v>345</v>
      </c>
      <c r="B2907" s="354"/>
      <c r="C2907" s="354"/>
      <c r="D2907" s="354"/>
      <c r="E2907" s="354"/>
      <c r="F2907" s="354"/>
      <c r="G2907" s="354"/>
      <c r="H2907" s="353"/>
      <c r="I2907" s="598" t="s">
        <v>328</v>
      </c>
      <c r="J2907" s="599"/>
      <c r="K2907" s="370"/>
      <c r="L2907" s="369"/>
      <c r="M2907" s="291"/>
    </row>
    <row r="2908" spans="1:13">
      <c r="A2908" s="313" t="s">
        <v>344</v>
      </c>
      <c r="B2908" s="328"/>
      <c r="C2908" s="328"/>
      <c r="D2908" s="328"/>
      <c r="E2908" s="328"/>
      <c r="F2908" s="328"/>
      <c r="G2908" s="328"/>
      <c r="H2908" s="368"/>
      <c r="I2908" s="598"/>
      <c r="J2908" s="599"/>
      <c r="K2908" s="352"/>
      <c r="L2908" s="292"/>
      <c r="M2908" s="291"/>
    </row>
    <row r="2909" spans="1:13" ht="15.75" thickBot="1">
      <c r="A2909" s="323" t="s">
        <v>343</v>
      </c>
      <c r="B2909" s="322"/>
      <c r="C2909" s="322"/>
      <c r="D2909" s="322"/>
      <c r="E2909" s="322"/>
      <c r="F2909" s="322"/>
      <c r="G2909" s="322"/>
      <c r="H2909" s="321"/>
      <c r="I2909" s="334"/>
      <c r="J2909" s="333"/>
      <c r="K2909" s="636"/>
      <c r="L2909" s="637"/>
      <c r="M2909" s="291"/>
    </row>
    <row r="2910" spans="1:13">
      <c r="A2910" s="367" t="s">
        <v>342</v>
      </c>
      <c r="B2910" s="366"/>
      <c r="C2910" s="366"/>
      <c r="D2910" s="366"/>
      <c r="E2910" s="366"/>
      <c r="F2910" s="366"/>
      <c r="G2910" s="366"/>
      <c r="H2910" s="365"/>
      <c r="I2910" s="341"/>
      <c r="J2910" s="364"/>
      <c r="K2910" s="627">
        <f>K2912+K2917+K2920</f>
        <v>5.28</v>
      </c>
      <c r="L2910" s="628"/>
      <c r="M2910" s="286">
        <f>K2910*12*I2899</f>
        <v>23817.023999999998</v>
      </c>
    </row>
    <row r="2911" spans="1:13" ht="15.75" thickBot="1">
      <c r="A2911" s="363" t="s">
        <v>341</v>
      </c>
      <c r="B2911" s="362"/>
      <c r="C2911" s="362"/>
      <c r="D2911" s="362"/>
      <c r="E2911" s="362"/>
      <c r="F2911" s="362"/>
      <c r="G2911" s="362"/>
      <c r="H2911" s="361"/>
      <c r="I2911" s="336"/>
      <c r="J2911" s="360"/>
      <c r="K2911" s="281"/>
      <c r="L2911" s="280"/>
      <c r="M2911" s="279"/>
    </row>
    <row r="2912" spans="1:13">
      <c r="A2912" s="301" t="s">
        <v>340</v>
      </c>
      <c r="B2912" s="300"/>
      <c r="C2912" s="300"/>
      <c r="D2912" s="300"/>
      <c r="E2912" s="300"/>
      <c r="F2912" s="300"/>
      <c r="G2912" s="300"/>
      <c r="H2912" s="298"/>
      <c r="I2912" s="598" t="s">
        <v>19</v>
      </c>
      <c r="J2912" s="599"/>
      <c r="K2912" s="629">
        <v>2.64</v>
      </c>
      <c r="L2912" s="630"/>
      <c r="M2912" s="291">
        <f>K2912*12*I2899</f>
        <v>11908.511999999999</v>
      </c>
    </row>
    <row r="2913" spans="1:13">
      <c r="A2913" s="323" t="s">
        <v>339</v>
      </c>
      <c r="B2913" s="322"/>
      <c r="C2913" s="322"/>
      <c r="D2913" s="322"/>
      <c r="E2913" s="322"/>
      <c r="F2913" s="322"/>
      <c r="G2913" s="322"/>
      <c r="H2913" s="321"/>
      <c r="I2913" s="407"/>
      <c r="J2913" s="408"/>
      <c r="K2913" s="327"/>
      <c r="L2913" s="292"/>
      <c r="M2913" s="291"/>
    </row>
    <row r="2914" spans="1:13">
      <c r="A2914" s="301" t="s">
        <v>338</v>
      </c>
      <c r="B2914" s="355"/>
      <c r="C2914" s="355"/>
      <c r="D2914" s="355"/>
      <c r="E2914" s="355"/>
      <c r="F2914" s="355"/>
      <c r="G2914" s="355"/>
      <c r="H2914" s="356"/>
      <c r="I2914" s="598" t="s">
        <v>328</v>
      </c>
      <c r="J2914" s="599"/>
      <c r="K2914" s="327"/>
      <c r="L2914" s="292"/>
      <c r="M2914" s="291"/>
    </row>
    <row r="2915" spans="1:13">
      <c r="A2915" s="323" t="s">
        <v>337</v>
      </c>
      <c r="B2915" s="331"/>
      <c r="C2915" s="331"/>
      <c r="D2915" s="331"/>
      <c r="E2915" s="331"/>
      <c r="F2915" s="331"/>
      <c r="G2915" s="331"/>
      <c r="H2915" s="357"/>
      <c r="I2915" s="596"/>
      <c r="J2915" s="597"/>
      <c r="K2915" s="327"/>
      <c r="L2915" s="292"/>
      <c r="M2915" s="291"/>
    </row>
    <row r="2916" spans="1:13">
      <c r="A2916" s="320" t="s">
        <v>336</v>
      </c>
      <c r="B2916" s="354"/>
      <c r="C2916" s="353"/>
      <c r="D2916" s="355"/>
      <c r="E2916" s="355"/>
      <c r="F2916" s="355"/>
      <c r="G2916" s="355"/>
      <c r="H2916" s="356"/>
      <c r="I2916" s="598" t="s">
        <v>328</v>
      </c>
      <c r="J2916" s="599"/>
      <c r="K2916" s="327"/>
      <c r="L2916" s="292"/>
      <c r="M2916" s="291"/>
    </row>
    <row r="2917" spans="1:13">
      <c r="A2917" s="301" t="s">
        <v>335</v>
      </c>
      <c r="B2917" s="355"/>
      <c r="C2917" s="355"/>
      <c r="D2917" s="354"/>
      <c r="E2917" s="354"/>
      <c r="F2917" s="354"/>
      <c r="G2917" s="354"/>
      <c r="H2917" s="353"/>
      <c r="I2917" s="608" t="s">
        <v>35</v>
      </c>
      <c r="J2917" s="609"/>
      <c r="K2917" s="625">
        <v>1.17</v>
      </c>
      <c r="L2917" s="626"/>
      <c r="M2917" s="291">
        <f>K2917*12*I2899</f>
        <v>5277.6359999999995</v>
      </c>
    </row>
    <row r="2918" spans="1:13">
      <c r="A2918" s="313" t="s">
        <v>334</v>
      </c>
      <c r="B2918" s="312"/>
      <c r="C2918" s="312"/>
      <c r="D2918" s="312"/>
      <c r="E2918" s="312"/>
      <c r="F2918" s="312"/>
      <c r="G2918" s="312"/>
      <c r="H2918" s="311"/>
      <c r="I2918" s="590" t="s">
        <v>333</v>
      </c>
      <c r="J2918" s="591"/>
      <c r="K2918" s="327"/>
      <c r="L2918" s="292"/>
      <c r="M2918" s="291"/>
    </row>
    <row r="2919" spans="1:13">
      <c r="A2919" s="323"/>
      <c r="B2919" s="322"/>
      <c r="C2919" s="322"/>
      <c r="D2919" s="322"/>
      <c r="E2919" s="322"/>
      <c r="F2919" s="322"/>
      <c r="G2919" s="322"/>
      <c r="H2919" s="321"/>
      <c r="I2919" s="334" t="s">
        <v>332</v>
      </c>
      <c r="J2919" s="333"/>
      <c r="K2919" s="352"/>
      <c r="L2919" s="292"/>
      <c r="M2919" s="291"/>
    </row>
    <row r="2920" spans="1:13">
      <c r="A2920" s="313" t="s">
        <v>331</v>
      </c>
      <c r="B2920" s="312"/>
      <c r="C2920" s="312"/>
      <c r="D2920" s="312"/>
      <c r="E2920" s="312"/>
      <c r="F2920" s="312"/>
      <c r="G2920" s="312"/>
      <c r="H2920" s="311"/>
      <c r="I2920" s="590" t="s">
        <v>35</v>
      </c>
      <c r="J2920" s="591"/>
      <c r="K2920" s="625">
        <v>1.47</v>
      </c>
      <c r="L2920" s="626"/>
      <c r="M2920" s="291">
        <f>K2920*12*I2899</f>
        <v>6630.8760000000002</v>
      </c>
    </row>
    <row r="2921" spans="1:13">
      <c r="A2921" s="323" t="s">
        <v>330</v>
      </c>
      <c r="B2921" s="322"/>
      <c r="C2921" s="322"/>
      <c r="D2921" s="322"/>
      <c r="E2921" s="322"/>
      <c r="F2921" s="322"/>
      <c r="G2921" s="322"/>
      <c r="H2921" s="321"/>
      <c r="I2921" s="334"/>
      <c r="J2921" s="333"/>
      <c r="K2921" s="327"/>
      <c r="L2921" s="292"/>
      <c r="M2921" s="291"/>
    </row>
    <row r="2922" spans="1:13">
      <c r="A2922" s="313" t="s">
        <v>329</v>
      </c>
      <c r="B2922" s="312"/>
      <c r="C2922" s="312"/>
      <c r="D2922" s="312"/>
      <c r="E2922" s="312"/>
      <c r="F2922" s="312"/>
      <c r="G2922" s="312"/>
      <c r="H2922" s="311"/>
      <c r="I2922" s="598" t="s">
        <v>328</v>
      </c>
      <c r="J2922" s="599"/>
      <c r="K2922" s="327"/>
      <c r="L2922" s="292"/>
      <c r="M2922" s="291"/>
    </row>
    <row r="2923" spans="1:13">
      <c r="A2923" s="313" t="s">
        <v>327</v>
      </c>
      <c r="B2923" s="312"/>
      <c r="C2923" s="312"/>
      <c r="D2923" s="312"/>
      <c r="E2923" s="312"/>
      <c r="F2923" s="312"/>
      <c r="G2923" s="312"/>
      <c r="H2923" s="311"/>
      <c r="I2923" s="590" t="s">
        <v>326</v>
      </c>
      <c r="J2923" s="591"/>
      <c r="K2923" s="351"/>
      <c r="L2923" s="350"/>
      <c r="M2923" s="349"/>
    </row>
    <row r="2924" spans="1:13" ht="15.75" thickBot="1">
      <c r="A2924" s="323"/>
      <c r="B2924" s="322"/>
      <c r="C2924" s="322"/>
      <c r="D2924" s="322"/>
      <c r="E2924" s="322"/>
      <c r="F2924" s="322"/>
      <c r="G2924" s="322"/>
      <c r="H2924" s="321"/>
      <c r="I2924" s="606" t="s">
        <v>325</v>
      </c>
      <c r="J2924" s="607"/>
      <c r="K2924" s="348"/>
      <c r="L2924" s="347"/>
      <c r="M2924" s="346"/>
    </row>
    <row r="2925" spans="1:13">
      <c r="A2925" s="345" t="s">
        <v>324</v>
      </c>
      <c r="B2925" s="344"/>
      <c r="C2925" s="344"/>
      <c r="D2925" s="344"/>
      <c r="E2925" s="344"/>
      <c r="F2925" s="344"/>
      <c r="G2925" s="343"/>
      <c r="H2925" s="342"/>
      <c r="I2925" s="341"/>
      <c r="J2925" s="340"/>
      <c r="K2925" s="648">
        <f>K2927+K2934+K2942+K2946+K2950</f>
        <v>9.49</v>
      </c>
      <c r="L2925" s="628"/>
      <c r="M2925" s="286">
        <f>M2927+M2934+M2942+M2946+M2950</f>
        <v>42807.491999999998</v>
      </c>
    </row>
    <row r="2926" spans="1:13" ht="15.75" thickBot="1">
      <c r="A2926" s="339"/>
      <c r="B2926" s="338"/>
      <c r="C2926" s="338"/>
      <c r="D2926" s="338"/>
      <c r="E2926" s="338"/>
      <c r="F2926" s="338"/>
      <c r="G2926" s="338"/>
      <c r="H2926" s="337"/>
      <c r="I2926" s="336"/>
      <c r="J2926" s="282"/>
      <c r="K2926" s="281"/>
      <c r="L2926" s="280"/>
      <c r="M2926" s="279"/>
    </row>
    <row r="2927" spans="1:13" ht="15.75" thickBot="1">
      <c r="A2927" s="603" t="s">
        <v>323</v>
      </c>
      <c r="B2927" s="604"/>
      <c r="C2927" s="604"/>
      <c r="D2927" s="604"/>
      <c r="E2927" s="604"/>
      <c r="F2927" s="604"/>
      <c r="G2927" s="604"/>
      <c r="H2927" s="605"/>
      <c r="I2927" s="305"/>
      <c r="J2927" s="304"/>
      <c r="K2927" s="646">
        <f>K2928+K2929+K2930+K2932+K2933</f>
        <v>4.5599999999999996</v>
      </c>
      <c r="L2927" s="647"/>
      <c r="M2927" s="303">
        <f>K2927*12*I2899</f>
        <v>20569.248</v>
      </c>
    </row>
    <row r="2928" spans="1:13">
      <c r="A2928" s="323" t="s">
        <v>322</v>
      </c>
      <c r="B2928" s="322"/>
      <c r="C2928" s="322"/>
      <c r="D2928" s="322"/>
      <c r="E2928" s="322"/>
      <c r="F2928" s="322"/>
      <c r="G2928" s="322"/>
      <c r="H2928" s="321"/>
      <c r="I2928" s="596" t="s">
        <v>321</v>
      </c>
      <c r="J2928" s="597"/>
      <c r="K2928" s="629">
        <v>1.23</v>
      </c>
      <c r="L2928" s="630"/>
      <c r="M2928" s="291">
        <f>K2928*12*I2899</f>
        <v>5548.2839999999997</v>
      </c>
    </row>
    <row r="2929" spans="1:13">
      <c r="A2929" s="320" t="s">
        <v>320</v>
      </c>
      <c r="B2929" s="319"/>
      <c r="C2929" s="319"/>
      <c r="D2929" s="319"/>
      <c r="E2929" s="319"/>
      <c r="F2929" s="319"/>
      <c r="G2929" s="319"/>
      <c r="H2929" s="318"/>
      <c r="I2929" s="608" t="s">
        <v>57</v>
      </c>
      <c r="J2929" s="609"/>
      <c r="K2929" s="625">
        <v>2.9</v>
      </c>
      <c r="L2929" s="626"/>
      <c r="M2929" s="291">
        <f>K2929*12*I2899</f>
        <v>13081.319999999998</v>
      </c>
    </row>
    <row r="2930" spans="1:13">
      <c r="A2930" s="313" t="s">
        <v>319</v>
      </c>
      <c r="B2930" s="312"/>
      <c r="C2930" s="312"/>
      <c r="D2930" s="312"/>
      <c r="E2930" s="312"/>
      <c r="F2930" s="312"/>
      <c r="G2930" s="312"/>
      <c r="H2930" s="311"/>
      <c r="I2930" s="590" t="s">
        <v>35</v>
      </c>
      <c r="J2930" s="591"/>
      <c r="K2930" s="625">
        <v>0.33</v>
      </c>
      <c r="L2930" s="626"/>
      <c r="M2930" s="291">
        <f>K2930*12*I2899</f>
        <v>1488.5639999999999</v>
      </c>
    </row>
    <row r="2931" spans="1:13">
      <c r="A2931" s="335" t="s">
        <v>318</v>
      </c>
      <c r="B2931" s="331"/>
      <c r="C2931" s="331"/>
      <c r="D2931" s="331"/>
      <c r="E2931" s="322"/>
      <c r="F2931" s="322"/>
      <c r="G2931" s="322"/>
      <c r="H2931" s="321"/>
      <c r="I2931" s="334"/>
      <c r="J2931" s="333"/>
      <c r="K2931" s="293"/>
      <c r="L2931" s="292"/>
      <c r="M2931" s="291"/>
    </row>
    <row r="2932" spans="1:13">
      <c r="A2932" s="320" t="s">
        <v>317</v>
      </c>
      <c r="B2932" s="319"/>
      <c r="C2932" s="319"/>
      <c r="D2932" s="319"/>
      <c r="E2932" s="319"/>
      <c r="F2932" s="319"/>
      <c r="G2932" s="319"/>
      <c r="H2932" s="318"/>
      <c r="I2932" s="608" t="s">
        <v>19</v>
      </c>
      <c r="J2932" s="609"/>
      <c r="K2932" s="625">
        <v>0.1</v>
      </c>
      <c r="L2932" s="626"/>
      <c r="M2932" s="291">
        <f>K2932*12*I2899</f>
        <v>451.08000000000004</v>
      </c>
    </row>
    <row r="2933" spans="1:13" ht="15.75" thickBot="1">
      <c r="A2933" s="313" t="s">
        <v>316</v>
      </c>
      <c r="B2933" s="312"/>
      <c r="C2933" s="312"/>
      <c r="D2933" s="312"/>
      <c r="E2933" s="312"/>
      <c r="F2933" s="312"/>
      <c r="G2933" s="312"/>
      <c r="H2933" s="311"/>
      <c r="I2933" s="614" t="s">
        <v>19</v>
      </c>
      <c r="J2933" s="615"/>
      <c r="K2933" s="650"/>
      <c r="L2933" s="651"/>
      <c r="M2933" s="291"/>
    </row>
    <row r="2934" spans="1:13" ht="15.75" thickBot="1">
      <c r="A2934" s="654" t="s">
        <v>315</v>
      </c>
      <c r="B2934" s="655"/>
      <c r="C2934" s="655"/>
      <c r="D2934" s="655"/>
      <c r="E2934" s="655"/>
      <c r="F2934" s="655"/>
      <c r="G2934" s="655"/>
      <c r="H2934" s="656"/>
      <c r="I2934" s="305"/>
      <c r="J2934" s="304"/>
      <c r="K2934" s="642">
        <f>K2935+K2936+K2938+K2939+K2940+K2941</f>
        <v>1.94</v>
      </c>
      <c r="L2934" s="647"/>
      <c r="M2934" s="303">
        <f>K2934*12*I2899</f>
        <v>8750.9519999999993</v>
      </c>
    </row>
    <row r="2935" spans="1:13">
      <c r="A2935" s="332" t="s">
        <v>314</v>
      </c>
      <c r="B2935" s="331"/>
      <c r="C2935" s="331"/>
      <c r="D2935" s="331"/>
      <c r="E2935" s="331"/>
      <c r="F2935" s="322"/>
      <c r="G2935" s="322"/>
      <c r="H2935" s="321"/>
      <c r="I2935" s="330"/>
      <c r="J2935" s="294"/>
      <c r="K2935" s="629">
        <v>0.11</v>
      </c>
      <c r="L2935" s="630"/>
      <c r="M2935" s="291">
        <f>K2935*12*I2899</f>
        <v>496.18799999999999</v>
      </c>
    </row>
    <row r="2936" spans="1:13">
      <c r="A2936" s="329" t="s">
        <v>313</v>
      </c>
      <c r="B2936" s="328"/>
      <c r="C2936" s="328"/>
      <c r="D2936" s="328"/>
      <c r="E2936" s="328"/>
      <c r="F2936" s="312"/>
      <c r="G2936" s="312"/>
      <c r="H2936" s="311"/>
      <c r="I2936" s="598" t="s">
        <v>312</v>
      </c>
      <c r="J2936" s="599"/>
      <c r="K2936" s="625">
        <v>0.93</v>
      </c>
      <c r="L2936" s="626"/>
      <c r="M2936" s="291">
        <f>K2936*12*I2899</f>
        <v>4195.0439999999999</v>
      </c>
    </row>
    <row r="2937" spans="1:13">
      <c r="A2937" s="323" t="s">
        <v>311</v>
      </c>
      <c r="B2937" s="322"/>
      <c r="C2937" s="322"/>
      <c r="D2937" s="322"/>
      <c r="E2937" s="322"/>
      <c r="F2937" s="322"/>
      <c r="G2937" s="322"/>
      <c r="H2937" s="321"/>
      <c r="I2937" s="596" t="s">
        <v>310</v>
      </c>
      <c r="J2937" s="597"/>
      <c r="K2937" s="327"/>
      <c r="L2937" s="292"/>
      <c r="M2937" s="291"/>
    </row>
    <row r="2938" spans="1:13">
      <c r="A2938" s="320" t="s">
        <v>309</v>
      </c>
      <c r="B2938" s="319"/>
      <c r="C2938" s="319"/>
      <c r="D2938" s="319"/>
      <c r="E2938" s="319"/>
      <c r="F2938" s="319"/>
      <c r="G2938" s="319"/>
      <c r="H2938" s="318"/>
      <c r="I2938" s="608" t="s">
        <v>308</v>
      </c>
      <c r="J2938" s="609"/>
      <c r="K2938" s="625">
        <v>0.56999999999999995</v>
      </c>
      <c r="L2938" s="626"/>
      <c r="M2938" s="291">
        <f>K2938*12*I2899</f>
        <v>2571.1559999999999</v>
      </c>
    </row>
    <row r="2939" spans="1:13">
      <c r="A2939" s="320" t="s">
        <v>307</v>
      </c>
      <c r="B2939" s="319"/>
      <c r="C2939" s="319"/>
      <c r="D2939" s="319"/>
      <c r="E2939" s="319"/>
      <c r="F2939" s="319"/>
      <c r="G2939" s="319"/>
      <c r="H2939" s="318"/>
      <c r="I2939" s="608" t="s">
        <v>306</v>
      </c>
      <c r="J2939" s="609"/>
      <c r="K2939" s="625">
        <v>0.14000000000000001</v>
      </c>
      <c r="L2939" s="626"/>
      <c r="M2939" s="291">
        <f>K2939*12*I2899</f>
        <v>631.51200000000006</v>
      </c>
    </row>
    <row r="2940" spans="1:13">
      <c r="A2940" s="313" t="s">
        <v>299</v>
      </c>
      <c r="B2940" s="312"/>
      <c r="C2940" s="312"/>
      <c r="D2940" s="312"/>
      <c r="E2940" s="312"/>
      <c r="F2940" s="312"/>
      <c r="G2940" s="312"/>
      <c r="H2940" s="311"/>
      <c r="I2940" s="608" t="s">
        <v>298</v>
      </c>
      <c r="J2940" s="609"/>
      <c r="K2940" s="636">
        <v>7.0000000000000007E-2</v>
      </c>
      <c r="L2940" s="637"/>
      <c r="M2940" s="291">
        <f>K2940*12*I2899</f>
        <v>315.75600000000003</v>
      </c>
    </row>
    <row r="2941" spans="1:13" ht="15.75" thickBot="1">
      <c r="A2941" s="313" t="s">
        <v>305</v>
      </c>
      <c r="B2941" s="312"/>
      <c r="C2941" s="312"/>
      <c r="D2941" s="312"/>
      <c r="E2941" s="312"/>
      <c r="F2941" s="312"/>
      <c r="G2941" s="312"/>
      <c r="H2941" s="311"/>
      <c r="I2941" s="614" t="s">
        <v>88</v>
      </c>
      <c r="J2941" s="615"/>
      <c r="K2941" s="638">
        <v>0.12</v>
      </c>
      <c r="L2941" s="639"/>
      <c r="M2941" s="326">
        <f>K2941*12*I2899</f>
        <v>541.29599999999994</v>
      </c>
    </row>
    <row r="2942" spans="1:13" ht="15.75" thickBot="1">
      <c r="A2942" s="654" t="s">
        <v>304</v>
      </c>
      <c r="B2942" s="655"/>
      <c r="C2942" s="655"/>
      <c r="D2942" s="655"/>
      <c r="E2942" s="655"/>
      <c r="F2942" s="655"/>
      <c r="G2942" s="655"/>
      <c r="H2942" s="656"/>
      <c r="I2942" s="325"/>
      <c r="J2942" s="324"/>
      <c r="K2942" s="649">
        <f>K2943+K2944+K2945</f>
        <v>1.27</v>
      </c>
      <c r="L2942" s="643"/>
      <c r="M2942" s="303">
        <f>K2942*12*I2899</f>
        <v>5728.7159999999994</v>
      </c>
    </row>
    <row r="2943" spans="1:13">
      <c r="A2943" s="323" t="s">
        <v>303</v>
      </c>
      <c r="B2943" s="322"/>
      <c r="C2943" s="322"/>
      <c r="D2943" s="322"/>
      <c r="E2943" s="322"/>
      <c r="F2943" s="322"/>
      <c r="G2943" s="322"/>
      <c r="H2943" s="321"/>
      <c r="I2943" s="612" t="s">
        <v>302</v>
      </c>
      <c r="J2943" s="613"/>
      <c r="K2943" s="644">
        <v>0.61</v>
      </c>
      <c r="L2943" s="645"/>
      <c r="M2943" s="291">
        <f>K2943*12*I2899</f>
        <v>2751.5879999999997</v>
      </c>
    </row>
    <row r="2944" spans="1:13">
      <c r="A2944" s="320" t="s">
        <v>301</v>
      </c>
      <c r="B2944" s="319"/>
      <c r="C2944" s="319"/>
      <c r="D2944" s="319"/>
      <c r="E2944" s="319"/>
      <c r="F2944" s="319"/>
      <c r="G2944" s="319"/>
      <c r="H2944" s="318"/>
      <c r="I2944" s="317" t="s">
        <v>300</v>
      </c>
      <c r="J2944" s="316"/>
      <c r="K2944" s="636">
        <v>0.53</v>
      </c>
      <c r="L2944" s="637"/>
      <c r="M2944" s="291">
        <f>K2944*12*I2899</f>
        <v>2390.7240000000002</v>
      </c>
    </row>
    <row r="2945" spans="1:13" ht="15.75" thickBot="1">
      <c r="A2945" s="313" t="s">
        <v>299</v>
      </c>
      <c r="B2945" s="312"/>
      <c r="C2945" s="312"/>
      <c r="D2945" s="312"/>
      <c r="E2945" s="312"/>
      <c r="F2945" s="312"/>
      <c r="G2945" s="312"/>
      <c r="H2945" s="311"/>
      <c r="I2945" s="614" t="s">
        <v>298</v>
      </c>
      <c r="J2945" s="615"/>
      <c r="K2945" s="638">
        <v>0.13</v>
      </c>
      <c r="L2945" s="639"/>
      <c r="M2945" s="291">
        <f>K2945*12*I2899</f>
        <v>586.404</v>
      </c>
    </row>
    <row r="2946" spans="1:13" ht="15.75" thickBot="1">
      <c r="A2946" s="603" t="s">
        <v>375</v>
      </c>
      <c r="B2946" s="604"/>
      <c r="C2946" s="604"/>
      <c r="D2946" s="604"/>
      <c r="E2946" s="604"/>
      <c r="F2946" s="604"/>
      <c r="G2946" s="604"/>
      <c r="H2946" s="605"/>
      <c r="I2946" s="305"/>
      <c r="J2946" s="304"/>
      <c r="K2946" s="642">
        <v>1.65</v>
      </c>
      <c r="L2946" s="643"/>
      <c r="M2946" s="303">
        <f>K2946*12*I2899</f>
        <v>7442.8199999999988</v>
      </c>
    </row>
    <row r="2947" spans="1:13">
      <c r="A2947" s="301" t="s">
        <v>294</v>
      </c>
      <c r="B2947" s="300"/>
      <c r="C2947" s="300"/>
      <c r="D2947" s="300"/>
      <c r="E2947" s="300"/>
      <c r="F2947" s="300"/>
      <c r="G2947" s="300"/>
      <c r="H2947" s="298"/>
      <c r="I2947" s="621" t="s">
        <v>293</v>
      </c>
      <c r="J2947" s="622"/>
      <c r="K2947" s="297"/>
      <c r="L2947" s="412"/>
      <c r="M2947" s="291"/>
    </row>
    <row r="2948" spans="1:13">
      <c r="A2948" s="301" t="s">
        <v>292</v>
      </c>
      <c r="B2948" s="300"/>
      <c r="C2948" s="300"/>
      <c r="D2948" s="300"/>
      <c r="E2948" s="300"/>
      <c r="F2948" s="300"/>
      <c r="G2948" s="300"/>
      <c r="H2948" s="298"/>
      <c r="I2948" s="295"/>
      <c r="J2948" s="294"/>
      <c r="K2948" s="297"/>
      <c r="L2948" s="412"/>
      <c r="M2948" s="291"/>
    </row>
    <row r="2949" spans="1:13" ht="15.75" thickBot="1">
      <c r="A2949" s="301" t="s">
        <v>291</v>
      </c>
      <c r="B2949" s="300"/>
      <c r="C2949" s="300"/>
      <c r="D2949" s="300"/>
      <c r="E2949" s="300"/>
      <c r="F2949" s="300"/>
      <c r="G2949" s="300"/>
      <c r="H2949" s="298"/>
      <c r="I2949" s="310"/>
      <c r="J2949" s="294"/>
      <c r="K2949" s="297"/>
      <c r="L2949" s="412"/>
      <c r="M2949" s="291"/>
    </row>
    <row r="2950" spans="1:13" ht="15.75" thickBot="1">
      <c r="A2950" s="309" t="s">
        <v>374</v>
      </c>
      <c r="B2950" s="308"/>
      <c r="C2950" s="308"/>
      <c r="D2950" s="308"/>
      <c r="E2950" s="308"/>
      <c r="F2950" s="308"/>
      <c r="G2950" s="308"/>
      <c r="H2950" s="307"/>
      <c r="I2950" s="305"/>
      <c r="J2950" s="304"/>
      <c r="K2950" s="642">
        <v>7.0000000000000007E-2</v>
      </c>
      <c r="L2950" s="643"/>
      <c r="M2950" s="303">
        <f>K2950*12*I2899</f>
        <v>315.75600000000003</v>
      </c>
    </row>
    <row r="2951" spans="1:13">
      <c r="A2951" s="301" t="s">
        <v>289</v>
      </c>
      <c r="B2951" s="300"/>
      <c r="C2951" s="300"/>
      <c r="D2951" s="300"/>
      <c r="E2951" s="300"/>
      <c r="F2951" s="300"/>
      <c r="G2951" s="300"/>
      <c r="H2951" s="298"/>
      <c r="I2951" s="621" t="s">
        <v>19</v>
      </c>
      <c r="J2951" s="622"/>
      <c r="K2951" s="411"/>
      <c r="L2951" s="412"/>
      <c r="M2951" s="291"/>
    </row>
    <row r="2952" spans="1:13" ht="15.75" thickBot="1">
      <c r="A2952" s="301" t="s">
        <v>288</v>
      </c>
      <c r="B2952" s="300"/>
      <c r="C2952" s="300"/>
      <c r="D2952" s="300"/>
      <c r="E2952" s="300"/>
      <c r="F2952" s="300"/>
      <c r="G2952" s="300"/>
      <c r="H2952" s="298"/>
      <c r="I2952" s="295"/>
      <c r="J2952" s="294"/>
      <c r="K2952" s="411"/>
      <c r="L2952" s="412"/>
      <c r="M2952" s="291"/>
    </row>
    <row r="2953" spans="1:13" ht="15.75" thickBot="1">
      <c r="A2953" s="603" t="s">
        <v>287</v>
      </c>
      <c r="B2953" s="604"/>
      <c r="C2953" s="604"/>
      <c r="D2953" s="604"/>
      <c r="E2953" s="604"/>
      <c r="F2953" s="604"/>
      <c r="G2953" s="604"/>
      <c r="H2953" s="605"/>
      <c r="I2953" s="305"/>
      <c r="J2953" s="304"/>
      <c r="K2953" s="642">
        <v>6.19</v>
      </c>
      <c r="L2953" s="643"/>
      <c r="M2953" s="303">
        <f>K2953*12*I2899</f>
        <v>27921.851999999999</v>
      </c>
    </row>
    <row r="2954" spans="1:13">
      <c r="A2954" s="301" t="s">
        <v>286</v>
      </c>
      <c r="B2954" s="299"/>
      <c r="C2954" s="299"/>
      <c r="D2954" s="299"/>
      <c r="E2954" s="299"/>
      <c r="F2954" s="300"/>
      <c r="G2954" s="299"/>
      <c r="H2954" s="298"/>
      <c r="I2954" s="598" t="s">
        <v>285</v>
      </c>
      <c r="J2954" s="599"/>
      <c r="K2954" s="297"/>
      <c r="L2954" s="412"/>
      <c r="M2954" s="291"/>
    </row>
    <row r="2955" spans="1:13">
      <c r="A2955" s="301" t="s">
        <v>284</v>
      </c>
      <c r="B2955" s="299"/>
      <c r="C2955" s="299"/>
      <c r="D2955" s="299"/>
      <c r="E2955" s="299"/>
      <c r="F2955" s="300"/>
      <c r="G2955" s="299"/>
      <c r="H2955" s="298"/>
      <c r="I2955" s="598" t="s">
        <v>283</v>
      </c>
      <c r="J2955" s="599"/>
      <c r="K2955" s="297"/>
      <c r="L2955" s="412"/>
      <c r="M2955" s="291"/>
    </row>
    <row r="2956" spans="1:13">
      <c r="A2956" s="301" t="s">
        <v>282</v>
      </c>
      <c r="B2956" s="299"/>
      <c r="C2956" s="299"/>
      <c r="D2956" s="299"/>
      <c r="E2956" s="299"/>
      <c r="F2956" s="300"/>
      <c r="G2956" s="299"/>
      <c r="H2956" s="298"/>
      <c r="I2956" s="598" t="s">
        <v>281</v>
      </c>
      <c r="J2956" s="599"/>
      <c r="K2956" s="297"/>
      <c r="L2956" s="412"/>
      <c r="M2956" s="291"/>
    </row>
    <row r="2957" spans="1:13">
      <c r="A2957" s="301" t="s">
        <v>280</v>
      </c>
      <c r="B2957" s="299"/>
      <c r="C2957" s="299"/>
      <c r="D2957" s="299"/>
      <c r="E2957" s="299"/>
      <c r="F2957" s="300"/>
      <c r="G2957" s="299"/>
      <c r="H2957" s="298"/>
      <c r="I2957" s="598" t="s">
        <v>279</v>
      </c>
      <c r="J2957" s="599"/>
      <c r="K2957" s="297"/>
      <c r="L2957" s="412"/>
      <c r="M2957" s="291"/>
    </row>
    <row r="2958" spans="1:13">
      <c r="A2958" s="301" t="s">
        <v>278</v>
      </c>
      <c r="B2958" s="299"/>
      <c r="C2958" s="299"/>
      <c r="D2958" s="299"/>
      <c r="E2958" s="299"/>
      <c r="F2958" s="300"/>
      <c r="G2958" s="299"/>
      <c r="H2958" s="298"/>
      <c r="I2958" s="598" t="s">
        <v>277</v>
      </c>
      <c r="J2958" s="599"/>
      <c r="K2958" s="297"/>
      <c r="L2958" s="412"/>
      <c r="M2958" s="291"/>
    </row>
    <row r="2959" spans="1:13">
      <c r="A2959" s="301" t="s">
        <v>276</v>
      </c>
      <c r="B2959" s="299"/>
      <c r="C2959" s="299"/>
      <c r="D2959" s="299"/>
      <c r="E2959" s="299"/>
      <c r="F2959" s="300"/>
      <c r="G2959" s="299"/>
      <c r="H2959" s="298"/>
      <c r="I2959" s="295"/>
      <c r="J2959" s="294"/>
      <c r="K2959" s="297"/>
      <c r="L2959" s="302"/>
      <c r="M2959" s="291"/>
    </row>
    <row r="2960" spans="1:13">
      <c r="A2960" s="301" t="s">
        <v>275</v>
      </c>
      <c r="B2960" s="299"/>
      <c r="C2960" s="299"/>
      <c r="D2960" s="299"/>
      <c r="E2960" s="299"/>
      <c r="F2960" s="300"/>
      <c r="G2960" s="299"/>
      <c r="H2960" s="298"/>
      <c r="I2960" s="295"/>
      <c r="J2960" s="294"/>
      <c r="K2960" s="297"/>
      <c r="L2960" s="412"/>
      <c r="M2960" s="291"/>
    </row>
    <row r="2961" spans="1:13">
      <c r="A2961" s="301" t="s">
        <v>274</v>
      </c>
      <c r="B2961" s="299"/>
      <c r="C2961" s="299"/>
      <c r="D2961" s="299"/>
      <c r="E2961" s="299"/>
      <c r="F2961" s="300"/>
      <c r="G2961" s="299"/>
      <c r="H2961" s="298"/>
      <c r="I2961" s="295"/>
      <c r="J2961" s="294"/>
      <c r="K2961" s="297"/>
      <c r="L2961" s="412"/>
      <c r="M2961" s="291"/>
    </row>
    <row r="2962" spans="1:13">
      <c r="A2962" s="301" t="s">
        <v>273</v>
      </c>
      <c r="B2962" s="299"/>
      <c r="C2962" s="299"/>
      <c r="D2962" s="299"/>
      <c r="E2962" s="299"/>
      <c r="F2962" s="300"/>
      <c r="G2962" s="299"/>
      <c r="H2962" s="298"/>
      <c r="I2962" s="295"/>
      <c r="J2962" s="294"/>
      <c r="K2962" s="297"/>
      <c r="L2962" s="412"/>
      <c r="M2962" s="291"/>
    </row>
    <row r="2963" spans="1:13">
      <c r="A2963" s="301" t="s">
        <v>272</v>
      </c>
      <c r="B2963" s="299"/>
      <c r="C2963" s="299"/>
      <c r="D2963" s="299"/>
      <c r="E2963" s="299"/>
      <c r="F2963" s="300"/>
      <c r="G2963" s="299"/>
      <c r="H2963" s="298"/>
      <c r="I2963" s="295"/>
      <c r="J2963" s="294"/>
      <c r="K2963" s="297"/>
      <c r="L2963" s="412"/>
      <c r="M2963" s="291"/>
    </row>
    <row r="2964" spans="1:13" ht="15.75" thickBot="1">
      <c r="A2964" s="616" t="s">
        <v>271</v>
      </c>
      <c r="B2964" s="617"/>
      <c r="C2964" s="617"/>
      <c r="D2964" s="617"/>
      <c r="E2964" s="617"/>
      <c r="F2964" s="617"/>
      <c r="G2964" s="617"/>
      <c r="H2964" s="618"/>
      <c r="I2964" s="295"/>
      <c r="J2964" s="294"/>
      <c r="K2964" s="293"/>
      <c r="L2964" s="292"/>
      <c r="M2964" s="291"/>
    </row>
    <row r="2965" spans="1:13">
      <c r="A2965" s="290" t="s">
        <v>270</v>
      </c>
      <c r="B2965" s="289"/>
      <c r="C2965" s="289"/>
      <c r="D2965" s="289"/>
      <c r="E2965" s="289"/>
      <c r="F2965" s="289"/>
      <c r="G2965" s="289"/>
      <c r="H2965" s="289"/>
      <c r="I2965" s="621" t="s">
        <v>55</v>
      </c>
      <c r="J2965" s="622"/>
      <c r="K2965" s="288"/>
      <c r="L2965" s="287"/>
      <c r="M2965" s="286"/>
    </row>
    <row r="2966" spans="1:13" ht="15.75" thickBot="1">
      <c r="A2966" s="285" t="s">
        <v>269</v>
      </c>
      <c r="B2966" s="284"/>
      <c r="C2966" s="284"/>
      <c r="D2966" s="284"/>
      <c r="E2966" s="284"/>
      <c r="F2966" s="284"/>
      <c r="G2966" s="284"/>
      <c r="H2966" s="284"/>
      <c r="I2966" s="283"/>
      <c r="J2966" s="282"/>
      <c r="K2966" s="281"/>
      <c r="L2966" s="280"/>
      <c r="M2966" s="279"/>
    </row>
    <row r="2967" spans="1:13" ht="15.75" thickBot="1">
      <c r="A2967" s="652" t="s">
        <v>268</v>
      </c>
      <c r="B2967" s="653"/>
      <c r="C2967" s="653"/>
      <c r="D2967" s="653"/>
      <c r="E2967" s="653"/>
      <c r="F2967" s="653"/>
      <c r="G2967" s="653"/>
      <c r="H2967" s="653"/>
      <c r="I2967" s="278"/>
      <c r="J2967" s="277"/>
      <c r="K2967" s="610">
        <f>K2900+K2910+K2925+K2953</f>
        <v>27.41</v>
      </c>
      <c r="L2967" s="611"/>
      <c r="M2967" s="276">
        <f>M2900+M2910+M2925+M2953</f>
        <v>123641.02799999999</v>
      </c>
    </row>
    <row r="2969" spans="1:13" ht="15.75">
      <c r="A2969" s="601" t="s">
        <v>0</v>
      </c>
      <c r="B2969" s="601"/>
      <c r="C2969" s="601"/>
      <c r="D2969" s="601"/>
      <c r="E2969" s="601"/>
      <c r="F2969" s="601"/>
      <c r="G2969" s="601"/>
      <c r="H2969" s="601"/>
      <c r="I2969" s="601"/>
      <c r="J2969" s="601"/>
      <c r="K2969" s="601"/>
      <c r="L2969" s="601"/>
      <c r="M2969" s="327"/>
    </row>
    <row r="2970" spans="1:13" ht="15.75">
      <c r="A2970" s="600" t="s">
        <v>353</v>
      </c>
      <c r="B2970" s="600"/>
      <c r="C2970" s="600"/>
      <c r="D2970" s="600"/>
      <c r="E2970" s="600"/>
      <c r="F2970" s="600"/>
      <c r="G2970" s="600"/>
      <c r="H2970" s="600"/>
      <c r="I2970" s="600"/>
      <c r="J2970" s="600"/>
      <c r="K2970" s="600"/>
      <c r="L2970" s="600"/>
      <c r="M2970" s="327"/>
    </row>
    <row r="2971" spans="1:13" ht="15.75">
      <c r="A2971" s="370"/>
      <c r="B2971" s="370"/>
      <c r="C2971" s="370"/>
      <c r="D2971" s="370"/>
      <c r="E2971" s="370"/>
      <c r="F2971" s="370" t="s">
        <v>376</v>
      </c>
      <c r="G2971" s="370"/>
      <c r="H2971" s="370"/>
      <c r="I2971" s="370"/>
      <c r="J2971" s="370"/>
      <c r="K2971" s="370"/>
      <c r="L2971" s="370"/>
      <c r="M2971" s="327"/>
    </row>
    <row r="2972" spans="1:13">
      <c r="A2972" s="329"/>
      <c r="B2972" s="328"/>
      <c r="C2972" s="602" t="s">
        <v>351</v>
      </c>
      <c r="D2972" s="602"/>
      <c r="E2972" s="602"/>
      <c r="F2972" s="328"/>
      <c r="G2972" s="328"/>
      <c r="H2972" s="368"/>
      <c r="I2972" s="590" t="s">
        <v>3</v>
      </c>
      <c r="J2972" s="591"/>
      <c r="K2972" s="592" t="s">
        <v>4</v>
      </c>
      <c r="L2972" s="593"/>
      <c r="M2972" s="382"/>
    </row>
    <row r="2973" spans="1:13">
      <c r="A2973" s="381"/>
      <c r="B2973" s="355"/>
      <c r="C2973" s="355"/>
      <c r="D2973" s="355"/>
      <c r="E2973" s="355"/>
      <c r="F2973" s="355"/>
      <c r="G2973" s="355"/>
      <c r="H2973" s="356"/>
      <c r="I2973" s="295"/>
      <c r="J2973" s="294"/>
      <c r="K2973" s="594" t="s">
        <v>5</v>
      </c>
      <c r="L2973" s="595"/>
      <c r="M2973" s="380" t="s">
        <v>6</v>
      </c>
    </row>
    <row r="2974" spans="1:13">
      <c r="A2974" s="381"/>
      <c r="B2974" s="355"/>
      <c r="C2974" s="355"/>
      <c r="D2974" s="355"/>
      <c r="E2974" s="355"/>
      <c r="F2974" s="355"/>
      <c r="G2974" s="355"/>
      <c r="H2974" s="356"/>
      <c r="I2974" s="598" t="s">
        <v>7</v>
      </c>
      <c r="J2974" s="599"/>
      <c r="K2974" s="623" t="s">
        <v>8</v>
      </c>
      <c r="L2974" s="624"/>
      <c r="M2974" s="380" t="s">
        <v>9</v>
      </c>
    </row>
    <row r="2975" spans="1:13" ht="16.5" thickBot="1">
      <c r="A2975" s="379"/>
      <c r="B2975" s="351"/>
      <c r="C2975" s="351"/>
      <c r="D2975" s="351"/>
      <c r="E2975" s="351"/>
      <c r="F2975" s="351"/>
      <c r="G2975" s="351"/>
      <c r="H2975" s="350"/>
      <c r="I2975" s="631">
        <v>313.60000000000002</v>
      </c>
      <c r="J2975" s="632"/>
      <c r="K2975" s="633"/>
      <c r="L2975" s="634"/>
      <c r="M2975" s="378"/>
    </row>
    <row r="2976" spans="1:13">
      <c r="A2976" s="367" t="s">
        <v>350</v>
      </c>
      <c r="B2976" s="344"/>
      <c r="C2976" s="344"/>
      <c r="D2976" s="344"/>
      <c r="E2976" s="344"/>
      <c r="F2976" s="344"/>
      <c r="G2976" s="344"/>
      <c r="H2976" s="377"/>
      <c r="I2976" s="341"/>
      <c r="J2976" s="340"/>
      <c r="K2976" s="635">
        <f>K2979+K2982</f>
        <v>6.4499999999999993</v>
      </c>
      <c r="L2976" s="628"/>
      <c r="M2976" s="286">
        <f>K2976*12*I2975</f>
        <v>24272.639999999999</v>
      </c>
    </row>
    <row r="2977" spans="1:13">
      <c r="A2977" s="376" t="s">
        <v>349</v>
      </c>
      <c r="B2977" s="375"/>
      <c r="C2977" s="375"/>
      <c r="D2977" s="375"/>
      <c r="E2977" s="375"/>
      <c r="F2977" s="375"/>
      <c r="G2977" s="375"/>
      <c r="H2977" s="374"/>
      <c r="I2977" s="295"/>
      <c r="J2977" s="294"/>
      <c r="K2977" s="293"/>
      <c r="L2977" s="292"/>
      <c r="M2977" s="373"/>
    </row>
    <row r="2978" spans="1:13" ht="15.75" thickBot="1">
      <c r="A2978" s="363" t="s">
        <v>348</v>
      </c>
      <c r="B2978" s="372"/>
      <c r="C2978" s="372"/>
      <c r="D2978" s="372"/>
      <c r="E2978" s="372"/>
      <c r="F2978" s="372"/>
      <c r="G2978" s="372"/>
      <c r="H2978" s="371"/>
      <c r="I2978" s="336"/>
      <c r="J2978" s="282"/>
      <c r="K2978" s="281"/>
      <c r="L2978" s="280"/>
      <c r="M2978" s="279"/>
    </row>
    <row r="2979" spans="1:13">
      <c r="A2979" s="323" t="s">
        <v>347</v>
      </c>
      <c r="B2979" s="331"/>
      <c r="C2979" s="331"/>
      <c r="D2979" s="331"/>
      <c r="E2979" s="331"/>
      <c r="F2979" s="331"/>
      <c r="G2979" s="331"/>
      <c r="H2979" s="357"/>
      <c r="I2979" s="596" t="s">
        <v>19</v>
      </c>
      <c r="J2979" s="597"/>
      <c r="K2979" s="629">
        <v>3.86</v>
      </c>
      <c r="L2979" s="630"/>
      <c r="M2979" s="291">
        <f>K2979*12*I2975</f>
        <v>14525.952000000001</v>
      </c>
    </row>
    <row r="2980" spans="1:13">
      <c r="A2980" s="301" t="s">
        <v>338</v>
      </c>
      <c r="B2980" s="355"/>
      <c r="C2980" s="355"/>
      <c r="D2980" s="355"/>
      <c r="E2980" s="355"/>
      <c r="F2980" s="355"/>
      <c r="G2980" s="355"/>
      <c r="H2980" s="356"/>
      <c r="I2980" s="598" t="s">
        <v>328</v>
      </c>
      <c r="J2980" s="599"/>
      <c r="K2980" s="327"/>
      <c r="L2980" s="292"/>
      <c r="M2980" s="291"/>
    </row>
    <row r="2981" spans="1:13">
      <c r="A2981" s="323" t="s">
        <v>337</v>
      </c>
      <c r="B2981" s="331"/>
      <c r="C2981" s="331"/>
      <c r="D2981" s="331"/>
      <c r="E2981" s="331"/>
      <c r="F2981" s="331"/>
      <c r="G2981" s="331"/>
      <c r="H2981" s="357"/>
      <c r="I2981" s="596"/>
      <c r="J2981" s="597"/>
      <c r="K2981" s="327"/>
      <c r="L2981" s="292"/>
      <c r="M2981" s="291"/>
    </row>
    <row r="2982" spans="1:13">
      <c r="A2982" s="323" t="s">
        <v>346</v>
      </c>
      <c r="B2982" s="331"/>
      <c r="C2982" s="331"/>
      <c r="D2982" s="331"/>
      <c r="E2982" s="331"/>
      <c r="F2982" s="331"/>
      <c r="G2982" s="331"/>
      <c r="H2982" s="357"/>
      <c r="I2982" s="608" t="s">
        <v>35</v>
      </c>
      <c r="J2982" s="609"/>
      <c r="K2982" s="625">
        <v>2.59</v>
      </c>
      <c r="L2982" s="626"/>
      <c r="M2982" s="291">
        <f>K2982*12*I2975</f>
        <v>9746.6880000000001</v>
      </c>
    </row>
    <row r="2983" spans="1:13" ht="15.75">
      <c r="A2983" s="320" t="s">
        <v>345</v>
      </c>
      <c r="B2983" s="354"/>
      <c r="C2983" s="354"/>
      <c r="D2983" s="354"/>
      <c r="E2983" s="354"/>
      <c r="F2983" s="354"/>
      <c r="G2983" s="354"/>
      <c r="H2983" s="353"/>
      <c r="I2983" s="598" t="s">
        <v>328</v>
      </c>
      <c r="J2983" s="599"/>
      <c r="K2983" s="370"/>
      <c r="L2983" s="369"/>
      <c r="M2983" s="291"/>
    </row>
    <row r="2984" spans="1:13">
      <c r="A2984" s="313" t="s">
        <v>344</v>
      </c>
      <c r="B2984" s="328"/>
      <c r="C2984" s="328"/>
      <c r="D2984" s="328"/>
      <c r="E2984" s="328"/>
      <c r="F2984" s="328"/>
      <c r="G2984" s="328"/>
      <c r="H2984" s="368"/>
      <c r="I2984" s="598"/>
      <c r="J2984" s="599"/>
      <c r="K2984" s="352"/>
      <c r="L2984" s="292"/>
      <c r="M2984" s="291"/>
    </row>
    <row r="2985" spans="1:13" ht="15.75" thickBot="1">
      <c r="A2985" s="323" t="s">
        <v>343</v>
      </c>
      <c r="B2985" s="322"/>
      <c r="C2985" s="322"/>
      <c r="D2985" s="322"/>
      <c r="E2985" s="322"/>
      <c r="F2985" s="322"/>
      <c r="G2985" s="322"/>
      <c r="H2985" s="321"/>
      <c r="I2985" s="334"/>
      <c r="J2985" s="333"/>
      <c r="K2985" s="636"/>
      <c r="L2985" s="637"/>
      <c r="M2985" s="291"/>
    </row>
    <row r="2986" spans="1:13">
      <c r="A2986" s="367" t="s">
        <v>342</v>
      </c>
      <c r="B2986" s="366"/>
      <c r="C2986" s="366"/>
      <c r="D2986" s="366"/>
      <c r="E2986" s="366"/>
      <c r="F2986" s="366"/>
      <c r="G2986" s="366"/>
      <c r="H2986" s="365"/>
      <c r="I2986" s="341"/>
      <c r="J2986" s="364"/>
      <c r="K2986" s="627">
        <f>K2988+K2993+K2996</f>
        <v>5.28</v>
      </c>
      <c r="L2986" s="628"/>
      <c r="M2986" s="286">
        <f>K2986*12*I2975</f>
        <v>19869.696</v>
      </c>
    </row>
    <row r="2987" spans="1:13" ht="15.75" thickBot="1">
      <c r="A2987" s="363" t="s">
        <v>341</v>
      </c>
      <c r="B2987" s="362"/>
      <c r="C2987" s="362"/>
      <c r="D2987" s="362"/>
      <c r="E2987" s="362"/>
      <c r="F2987" s="362"/>
      <c r="G2987" s="362"/>
      <c r="H2987" s="361"/>
      <c r="I2987" s="336"/>
      <c r="J2987" s="360"/>
      <c r="K2987" s="281"/>
      <c r="L2987" s="280"/>
      <c r="M2987" s="279"/>
    </row>
    <row r="2988" spans="1:13">
      <c r="A2988" s="301" t="s">
        <v>340</v>
      </c>
      <c r="B2988" s="300"/>
      <c r="C2988" s="300"/>
      <c r="D2988" s="300"/>
      <c r="E2988" s="300"/>
      <c r="F2988" s="300"/>
      <c r="G2988" s="300"/>
      <c r="H2988" s="298"/>
      <c r="I2988" s="598" t="s">
        <v>19</v>
      </c>
      <c r="J2988" s="599"/>
      <c r="K2988" s="629">
        <v>2.64</v>
      </c>
      <c r="L2988" s="630"/>
      <c r="M2988" s="291">
        <f>K2988*12*I2975</f>
        <v>9934.848</v>
      </c>
    </row>
    <row r="2989" spans="1:13">
      <c r="A2989" s="323" t="s">
        <v>339</v>
      </c>
      <c r="B2989" s="322"/>
      <c r="C2989" s="322"/>
      <c r="D2989" s="322"/>
      <c r="E2989" s="322"/>
      <c r="F2989" s="322"/>
      <c r="G2989" s="322"/>
      <c r="H2989" s="321"/>
      <c r="I2989" s="407"/>
      <c r="J2989" s="408"/>
      <c r="K2989" s="327"/>
      <c r="L2989" s="292"/>
      <c r="M2989" s="291"/>
    </row>
    <row r="2990" spans="1:13">
      <c r="A2990" s="301" t="s">
        <v>338</v>
      </c>
      <c r="B2990" s="355"/>
      <c r="C2990" s="355"/>
      <c r="D2990" s="355"/>
      <c r="E2990" s="355"/>
      <c r="F2990" s="355"/>
      <c r="G2990" s="355"/>
      <c r="H2990" s="356"/>
      <c r="I2990" s="598" t="s">
        <v>328</v>
      </c>
      <c r="J2990" s="599"/>
      <c r="K2990" s="327"/>
      <c r="L2990" s="292"/>
      <c r="M2990" s="291"/>
    </row>
    <row r="2991" spans="1:13">
      <c r="A2991" s="323" t="s">
        <v>337</v>
      </c>
      <c r="B2991" s="331"/>
      <c r="C2991" s="331"/>
      <c r="D2991" s="331"/>
      <c r="E2991" s="331"/>
      <c r="F2991" s="331"/>
      <c r="G2991" s="331"/>
      <c r="H2991" s="357"/>
      <c r="I2991" s="596"/>
      <c r="J2991" s="597"/>
      <c r="K2991" s="327"/>
      <c r="L2991" s="292"/>
      <c r="M2991" s="291"/>
    </row>
    <row r="2992" spans="1:13">
      <c r="A2992" s="320" t="s">
        <v>336</v>
      </c>
      <c r="B2992" s="354"/>
      <c r="C2992" s="353"/>
      <c r="D2992" s="355"/>
      <c r="E2992" s="355"/>
      <c r="F2992" s="355"/>
      <c r="G2992" s="355"/>
      <c r="H2992" s="356"/>
      <c r="I2992" s="598" t="s">
        <v>328</v>
      </c>
      <c r="J2992" s="599"/>
      <c r="K2992" s="327"/>
      <c r="L2992" s="292"/>
      <c r="M2992" s="291"/>
    </row>
    <row r="2993" spans="1:13">
      <c r="A2993" s="301" t="s">
        <v>335</v>
      </c>
      <c r="B2993" s="355"/>
      <c r="C2993" s="355"/>
      <c r="D2993" s="354"/>
      <c r="E2993" s="354"/>
      <c r="F2993" s="354"/>
      <c r="G2993" s="354"/>
      <c r="H2993" s="353"/>
      <c r="I2993" s="608" t="s">
        <v>35</v>
      </c>
      <c r="J2993" s="609"/>
      <c r="K2993" s="625">
        <v>1.17</v>
      </c>
      <c r="L2993" s="626"/>
      <c r="M2993" s="291">
        <f>K2993*12*I2975</f>
        <v>4402.9440000000004</v>
      </c>
    </row>
    <row r="2994" spans="1:13">
      <c r="A2994" s="313" t="s">
        <v>334</v>
      </c>
      <c r="B2994" s="312"/>
      <c r="C2994" s="312"/>
      <c r="D2994" s="312"/>
      <c r="E2994" s="312"/>
      <c r="F2994" s="312"/>
      <c r="G2994" s="312"/>
      <c r="H2994" s="311"/>
      <c r="I2994" s="590" t="s">
        <v>333</v>
      </c>
      <c r="J2994" s="591"/>
      <c r="K2994" s="327"/>
      <c r="L2994" s="292"/>
      <c r="M2994" s="291"/>
    </row>
    <row r="2995" spans="1:13">
      <c r="A2995" s="323"/>
      <c r="B2995" s="322"/>
      <c r="C2995" s="322"/>
      <c r="D2995" s="322"/>
      <c r="E2995" s="322"/>
      <c r="F2995" s="322"/>
      <c r="G2995" s="322"/>
      <c r="H2995" s="321"/>
      <c r="I2995" s="334" t="s">
        <v>332</v>
      </c>
      <c r="J2995" s="333"/>
      <c r="K2995" s="352"/>
      <c r="L2995" s="292"/>
      <c r="M2995" s="291"/>
    </row>
    <row r="2996" spans="1:13">
      <c r="A2996" s="313" t="s">
        <v>331</v>
      </c>
      <c r="B2996" s="312"/>
      <c r="C2996" s="312"/>
      <c r="D2996" s="312"/>
      <c r="E2996" s="312"/>
      <c r="F2996" s="312"/>
      <c r="G2996" s="312"/>
      <c r="H2996" s="311"/>
      <c r="I2996" s="590" t="s">
        <v>35</v>
      </c>
      <c r="J2996" s="591"/>
      <c r="K2996" s="625">
        <v>1.47</v>
      </c>
      <c r="L2996" s="626"/>
      <c r="M2996" s="291">
        <f>K2996*12*I2975</f>
        <v>5531.9040000000005</v>
      </c>
    </row>
    <row r="2997" spans="1:13">
      <c r="A2997" s="323" t="s">
        <v>330</v>
      </c>
      <c r="B2997" s="322"/>
      <c r="C2997" s="322"/>
      <c r="D2997" s="322"/>
      <c r="E2997" s="322"/>
      <c r="F2997" s="322"/>
      <c r="G2997" s="322"/>
      <c r="H2997" s="321"/>
      <c r="I2997" s="334"/>
      <c r="J2997" s="333"/>
      <c r="K2997" s="327"/>
      <c r="L2997" s="292"/>
      <c r="M2997" s="291"/>
    </row>
    <row r="2998" spans="1:13">
      <c r="A2998" s="313" t="s">
        <v>329</v>
      </c>
      <c r="B2998" s="312"/>
      <c r="C2998" s="312"/>
      <c r="D2998" s="312"/>
      <c r="E2998" s="312"/>
      <c r="F2998" s="312"/>
      <c r="G2998" s="312"/>
      <c r="H2998" s="311"/>
      <c r="I2998" s="598" t="s">
        <v>328</v>
      </c>
      <c r="J2998" s="599"/>
      <c r="K2998" s="327"/>
      <c r="L2998" s="292"/>
      <c r="M2998" s="291"/>
    </row>
    <row r="2999" spans="1:13">
      <c r="A2999" s="313" t="s">
        <v>327</v>
      </c>
      <c r="B2999" s="312"/>
      <c r="C2999" s="312"/>
      <c r="D2999" s="312"/>
      <c r="E2999" s="312"/>
      <c r="F2999" s="312"/>
      <c r="G2999" s="312"/>
      <c r="H2999" s="311"/>
      <c r="I2999" s="590" t="s">
        <v>326</v>
      </c>
      <c r="J2999" s="591"/>
      <c r="K2999" s="351"/>
      <c r="L2999" s="350"/>
      <c r="M2999" s="349"/>
    </row>
    <row r="3000" spans="1:13" ht="15.75" thickBot="1">
      <c r="A3000" s="323"/>
      <c r="B3000" s="322"/>
      <c r="C3000" s="322"/>
      <c r="D3000" s="322"/>
      <c r="E3000" s="322"/>
      <c r="F3000" s="322"/>
      <c r="G3000" s="322"/>
      <c r="H3000" s="321"/>
      <c r="I3000" s="606" t="s">
        <v>325</v>
      </c>
      <c r="J3000" s="607"/>
      <c r="K3000" s="348"/>
      <c r="L3000" s="347"/>
      <c r="M3000" s="346"/>
    </row>
    <row r="3001" spans="1:13">
      <c r="A3001" s="345" t="s">
        <v>324</v>
      </c>
      <c r="B3001" s="344"/>
      <c r="C3001" s="344"/>
      <c r="D3001" s="344"/>
      <c r="E3001" s="344"/>
      <c r="F3001" s="344"/>
      <c r="G3001" s="343"/>
      <c r="H3001" s="342"/>
      <c r="I3001" s="341"/>
      <c r="J3001" s="340"/>
      <c r="K3001" s="648">
        <f>K3003+K3010+K3018+K3022+K3026</f>
        <v>9.49</v>
      </c>
      <c r="L3001" s="628"/>
      <c r="M3001" s="286">
        <f>M3003+M3010+M3018+M3022+M3026</f>
        <v>35712.767999999996</v>
      </c>
    </row>
    <row r="3002" spans="1:13" ht="15.75" thickBot="1">
      <c r="A3002" s="339"/>
      <c r="B3002" s="338"/>
      <c r="C3002" s="338"/>
      <c r="D3002" s="338"/>
      <c r="E3002" s="338"/>
      <c r="F3002" s="338"/>
      <c r="G3002" s="338"/>
      <c r="H3002" s="337"/>
      <c r="I3002" s="336"/>
      <c r="J3002" s="282"/>
      <c r="K3002" s="281"/>
      <c r="L3002" s="280"/>
      <c r="M3002" s="279"/>
    </row>
    <row r="3003" spans="1:13" ht="15.75" thickBot="1">
      <c r="A3003" s="603" t="s">
        <v>323</v>
      </c>
      <c r="B3003" s="604"/>
      <c r="C3003" s="604"/>
      <c r="D3003" s="604"/>
      <c r="E3003" s="604"/>
      <c r="F3003" s="604"/>
      <c r="G3003" s="604"/>
      <c r="H3003" s="605"/>
      <c r="I3003" s="305"/>
      <c r="J3003" s="304"/>
      <c r="K3003" s="646">
        <f>K3004+K3005+K3006+K3008+K3009</f>
        <v>4.5599999999999996</v>
      </c>
      <c r="L3003" s="647"/>
      <c r="M3003" s="303">
        <f>K3003*12*I2975</f>
        <v>17160.191999999999</v>
      </c>
    </row>
    <row r="3004" spans="1:13">
      <c r="A3004" s="323" t="s">
        <v>322</v>
      </c>
      <c r="B3004" s="322"/>
      <c r="C3004" s="322"/>
      <c r="D3004" s="322"/>
      <c r="E3004" s="322"/>
      <c r="F3004" s="322"/>
      <c r="G3004" s="322"/>
      <c r="H3004" s="321"/>
      <c r="I3004" s="596" t="s">
        <v>321</v>
      </c>
      <c r="J3004" s="597"/>
      <c r="K3004" s="629">
        <v>1.23</v>
      </c>
      <c r="L3004" s="630"/>
      <c r="M3004" s="291">
        <f>K3004*12*I2975</f>
        <v>4628.7359999999999</v>
      </c>
    </row>
    <row r="3005" spans="1:13">
      <c r="A3005" s="320" t="s">
        <v>320</v>
      </c>
      <c r="B3005" s="319"/>
      <c r="C3005" s="319"/>
      <c r="D3005" s="319"/>
      <c r="E3005" s="319"/>
      <c r="F3005" s="319"/>
      <c r="G3005" s="319"/>
      <c r="H3005" s="318"/>
      <c r="I3005" s="608" t="s">
        <v>57</v>
      </c>
      <c r="J3005" s="609"/>
      <c r="K3005" s="625">
        <v>2.9</v>
      </c>
      <c r="L3005" s="626"/>
      <c r="M3005" s="291">
        <f>K3005*12*I2975</f>
        <v>10913.28</v>
      </c>
    </row>
    <row r="3006" spans="1:13">
      <c r="A3006" s="313" t="s">
        <v>319</v>
      </c>
      <c r="B3006" s="312"/>
      <c r="C3006" s="312"/>
      <c r="D3006" s="312"/>
      <c r="E3006" s="312"/>
      <c r="F3006" s="312"/>
      <c r="G3006" s="312"/>
      <c r="H3006" s="311"/>
      <c r="I3006" s="590" t="s">
        <v>35</v>
      </c>
      <c r="J3006" s="591"/>
      <c r="K3006" s="625">
        <v>0.33</v>
      </c>
      <c r="L3006" s="626"/>
      <c r="M3006" s="291">
        <f>K3006*12*I2975</f>
        <v>1241.856</v>
      </c>
    </row>
    <row r="3007" spans="1:13">
      <c r="A3007" s="335" t="s">
        <v>318</v>
      </c>
      <c r="B3007" s="331"/>
      <c r="C3007" s="331"/>
      <c r="D3007" s="331"/>
      <c r="E3007" s="322"/>
      <c r="F3007" s="322"/>
      <c r="G3007" s="322"/>
      <c r="H3007" s="321"/>
      <c r="I3007" s="334"/>
      <c r="J3007" s="333"/>
      <c r="K3007" s="293"/>
      <c r="L3007" s="292"/>
      <c r="M3007" s="291"/>
    </row>
    <row r="3008" spans="1:13">
      <c r="A3008" s="320" t="s">
        <v>317</v>
      </c>
      <c r="B3008" s="319"/>
      <c r="C3008" s="319"/>
      <c r="D3008" s="319"/>
      <c r="E3008" s="319"/>
      <c r="F3008" s="319"/>
      <c r="G3008" s="319"/>
      <c r="H3008" s="318"/>
      <c r="I3008" s="608" t="s">
        <v>19</v>
      </c>
      <c r="J3008" s="609"/>
      <c r="K3008" s="625">
        <v>0.1</v>
      </c>
      <c r="L3008" s="626"/>
      <c r="M3008" s="291">
        <f>K3008*12*I2975</f>
        <v>376.32000000000011</v>
      </c>
    </row>
    <row r="3009" spans="1:13" ht="15.75" thickBot="1">
      <c r="A3009" s="313" t="s">
        <v>316</v>
      </c>
      <c r="B3009" s="312"/>
      <c r="C3009" s="312"/>
      <c r="D3009" s="312"/>
      <c r="E3009" s="312"/>
      <c r="F3009" s="312"/>
      <c r="G3009" s="312"/>
      <c r="H3009" s="311"/>
      <c r="I3009" s="614" t="s">
        <v>19</v>
      </c>
      <c r="J3009" s="615"/>
      <c r="K3009" s="650"/>
      <c r="L3009" s="651"/>
      <c r="M3009" s="291"/>
    </row>
    <row r="3010" spans="1:13" ht="15.75" thickBot="1">
      <c r="A3010" s="654" t="s">
        <v>315</v>
      </c>
      <c r="B3010" s="655"/>
      <c r="C3010" s="655"/>
      <c r="D3010" s="655"/>
      <c r="E3010" s="655"/>
      <c r="F3010" s="655"/>
      <c r="G3010" s="655"/>
      <c r="H3010" s="656"/>
      <c r="I3010" s="305"/>
      <c r="J3010" s="304"/>
      <c r="K3010" s="642">
        <f>K3011+K3012+K3014+K3015+K3016+K3017</f>
        <v>1.94</v>
      </c>
      <c r="L3010" s="647"/>
      <c r="M3010" s="303">
        <f>K3010*12*I2975</f>
        <v>7300.6080000000011</v>
      </c>
    </row>
    <row r="3011" spans="1:13">
      <c r="A3011" s="332" t="s">
        <v>314</v>
      </c>
      <c r="B3011" s="331"/>
      <c r="C3011" s="331"/>
      <c r="D3011" s="331"/>
      <c r="E3011" s="331"/>
      <c r="F3011" s="322"/>
      <c r="G3011" s="322"/>
      <c r="H3011" s="321"/>
      <c r="I3011" s="330"/>
      <c r="J3011" s="294"/>
      <c r="K3011" s="629">
        <v>0.11</v>
      </c>
      <c r="L3011" s="630"/>
      <c r="M3011" s="291">
        <f>K3011*12*I2975</f>
        <v>413.95200000000006</v>
      </c>
    </row>
    <row r="3012" spans="1:13">
      <c r="A3012" s="329" t="s">
        <v>313</v>
      </c>
      <c r="B3012" s="328"/>
      <c r="C3012" s="328"/>
      <c r="D3012" s="328"/>
      <c r="E3012" s="328"/>
      <c r="F3012" s="312"/>
      <c r="G3012" s="312"/>
      <c r="H3012" s="311"/>
      <c r="I3012" s="598" t="s">
        <v>312</v>
      </c>
      <c r="J3012" s="599"/>
      <c r="K3012" s="625">
        <v>0.93</v>
      </c>
      <c r="L3012" s="626"/>
      <c r="M3012" s="291">
        <f>K3012*12*I2975</f>
        <v>3499.7760000000003</v>
      </c>
    </row>
    <row r="3013" spans="1:13">
      <c r="A3013" s="323" t="s">
        <v>311</v>
      </c>
      <c r="B3013" s="322"/>
      <c r="C3013" s="322"/>
      <c r="D3013" s="322"/>
      <c r="E3013" s="322"/>
      <c r="F3013" s="322"/>
      <c r="G3013" s="322"/>
      <c r="H3013" s="321"/>
      <c r="I3013" s="596" t="s">
        <v>310</v>
      </c>
      <c r="J3013" s="597"/>
      <c r="K3013" s="327"/>
      <c r="L3013" s="292"/>
      <c r="M3013" s="291"/>
    </row>
    <row r="3014" spans="1:13">
      <c r="A3014" s="320" t="s">
        <v>309</v>
      </c>
      <c r="B3014" s="319"/>
      <c r="C3014" s="319"/>
      <c r="D3014" s="319"/>
      <c r="E3014" s="319"/>
      <c r="F3014" s="319"/>
      <c r="G3014" s="319"/>
      <c r="H3014" s="318"/>
      <c r="I3014" s="608" t="s">
        <v>308</v>
      </c>
      <c r="J3014" s="609"/>
      <c r="K3014" s="625">
        <v>0.56999999999999995</v>
      </c>
      <c r="L3014" s="626"/>
      <c r="M3014" s="291">
        <f>K3014*12*I2975</f>
        <v>2145.0239999999999</v>
      </c>
    </row>
    <row r="3015" spans="1:13">
      <c r="A3015" s="320" t="s">
        <v>307</v>
      </c>
      <c r="B3015" s="319"/>
      <c r="C3015" s="319"/>
      <c r="D3015" s="319"/>
      <c r="E3015" s="319"/>
      <c r="F3015" s="319"/>
      <c r="G3015" s="319"/>
      <c r="H3015" s="318"/>
      <c r="I3015" s="608" t="s">
        <v>306</v>
      </c>
      <c r="J3015" s="609"/>
      <c r="K3015" s="625">
        <v>0.14000000000000001</v>
      </c>
      <c r="L3015" s="626"/>
      <c r="M3015" s="291">
        <f>K3015*12*I2975</f>
        <v>526.84800000000007</v>
      </c>
    </row>
    <row r="3016" spans="1:13">
      <c r="A3016" s="313" t="s">
        <v>299</v>
      </c>
      <c r="B3016" s="312"/>
      <c r="C3016" s="312"/>
      <c r="D3016" s="312"/>
      <c r="E3016" s="312"/>
      <c r="F3016" s="312"/>
      <c r="G3016" s="312"/>
      <c r="H3016" s="311"/>
      <c r="I3016" s="608" t="s">
        <v>298</v>
      </c>
      <c r="J3016" s="609"/>
      <c r="K3016" s="636">
        <v>7.0000000000000007E-2</v>
      </c>
      <c r="L3016" s="637"/>
      <c r="M3016" s="291">
        <f>K3016*12*I2975</f>
        <v>263.42400000000004</v>
      </c>
    </row>
    <row r="3017" spans="1:13" ht="15.75" thickBot="1">
      <c r="A3017" s="313" t="s">
        <v>305</v>
      </c>
      <c r="B3017" s="312"/>
      <c r="C3017" s="312"/>
      <c r="D3017" s="312"/>
      <c r="E3017" s="312"/>
      <c r="F3017" s="312"/>
      <c r="G3017" s="312"/>
      <c r="H3017" s="311"/>
      <c r="I3017" s="614" t="s">
        <v>88</v>
      </c>
      <c r="J3017" s="615"/>
      <c r="K3017" s="638">
        <v>0.12</v>
      </c>
      <c r="L3017" s="639"/>
      <c r="M3017" s="326">
        <f>K3017*12*I2975</f>
        <v>451.584</v>
      </c>
    </row>
    <row r="3018" spans="1:13" ht="15.75" thickBot="1">
      <c r="A3018" s="654" t="s">
        <v>304</v>
      </c>
      <c r="B3018" s="655"/>
      <c r="C3018" s="655"/>
      <c r="D3018" s="655"/>
      <c r="E3018" s="655"/>
      <c r="F3018" s="655"/>
      <c r="G3018" s="655"/>
      <c r="H3018" s="656"/>
      <c r="I3018" s="325"/>
      <c r="J3018" s="324"/>
      <c r="K3018" s="649">
        <f>K3019+K3020+K3021</f>
        <v>1.27</v>
      </c>
      <c r="L3018" s="643"/>
      <c r="M3018" s="303">
        <f>K3018*12*I2975</f>
        <v>4779.2640000000001</v>
      </c>
    </row>
    <row r="3019" spans="1:13">
      <c r="A3019" s="323" t="s">
        <v>303</v>
      </c>
      <c r="B3019" s="322"/>
      <c r="C3019" s="322"/>
      <c r="D3019" s="322"/>
      <c r="E3019" s="322"/>
      <c r="F3019" s="322"/>
      <c r="G3019" s="322"/>
      <c r="H3019" s="321"/>
      <c r="I3019" s="612" t="s">
        <v>302</v>
      </c>
      <c r="J3019" s="613"/>
      <c r="K3019" s="644">
        <v>0.61</v>
      </c>
      <c r="L3019" s="645"/>
      <c r="M3019" s="291">
        <f>K3019*12*I2975</f>
        <v>2295.5520000000001</v>
      </c>
    </row>
    <row r="3020" spans="1:13">
      <c r="A3020" s="320" t="s">
        <v>301</v>
      </c>
      <c r="B3020" s="319"/>
      <c r="C3020" s="319"/>
      <c r="D3020" s="319"/>
      <c r="E3020" s="319"/>
      <c r="F3020" s="319"/>
      <c r="G3020" s="319"/>
      <c r="H3020" s="318"/>
      <c r="I3020" s="317" t="s">
        <v>300</v>
      </c>
      <c r="J3020" s="316"/>
      <c r="K3020" s="636">
        <v>0.53</v>
      </c>
      <c r="L3020" s="637"/>
      <c r="M3020" s="291">
        <f>K3020*12*I2975</f>
        <v>1994.4960000000003</v>
      </c>
    </row>
    <row r="3021" spans="1:13" ht="15.75" thickBot="1">
      <c r="A3021" s="313" t="s">
        <v>299</v>
      </c>
      <c r="B3021" s="312"/>
      <c r="C3021" s="312"/>
      <c r="D3021" s="312"/>
      <c r="E3021" s="312"/>
      <c r="F3021" s="312"/>
      <c r="G3021" s="312"/>
      <c r="H3021" s="311"/>
      <c r="I3021" s="614" t="s">
        <v>298</v>
      </c>
      <c r="J3021" s="615"/>
      <c r="K3021" s="638">
        <v>0.13</v>
      </c>
      <c r="L3021" s="639"/>
      <c r="M3021" s="291">
        <f>K3021*12*I2975</f>
        <v>489.21600000000007</v>
      </c>
    </row>
    <row r="3022" spans="1:13" ht="15.75" thickBot="1">
      <c r="A3022" s="603" t="s">
        <v>375</v>
      </c>
      <c r="B3022" s="604"/>
      <c r="C3022" s="604"/>
      <c r="D3022" s="604"/>
      <c r="E3022" s="604"/>
      <c r="F3022" s="604"/>
      <c r="G3022" s="604"/>
      <c r="H3022" s="605"/>
      <c r="I3022" s="305"/>
      <c r="J3022" s="304"/>
      <c r="K3022" s="642">
        <v>1.65</v>
      </c>
      <c r="L3022" s="643"/>
      <c r="M3022" s="303">
        <f>K3022*12*I2975</f>
        <v>6209.28</v>
      </c>
    </row>
    <row r="3023" spans="1:13">
      <c r="A3023" s="301" t="s">
        <v>294</v>
      </c>
      <c r="B3023" s="300"/>
      <c r="C3023" s="300"/>
      <c r="D3023" s="300"/>
      <c r="E3023" s="300"/>
      <c r="F3023" s="300"/>
      <c r="G3023" s="300"/>
      <c r="H3023" s="298"/>
      <c r="I3023" s="621" t="s">
        <v>293</v>
      </c>
      <c r="J3023" s="622"/>
      <c r="K3023" s="297"/>
      <c r="L3023" s="412"/>
      <c r="M3023" s="291"/>
    </row>
    <row r="3024" spans="1:13">
      <c r="A3024" s="301" t="s">
        <v>292</v>
      </c>
      <c r="B3024" s="300"/>
      <c r="C3024" s="300"/>
      <c r="D3024" s="300"/>
      <c r="E3024" s="300"/>
      <c r="F3024" s="300"/>
      <c r="G3024" s="300"/>
      <c r="H3024" s="298"/>
      <c r="I3024" s="295"/>
      <c r="J3024" s="294"/>
      <c r="K3024" s="297"/>
      <c r="L3024" s="412"/>
      <c r="M3024" s="291"/>
    </row>
    <row r="3025" spans="1:13" ht="15.75" thickBot="1">
      <c r="A3025" s="301" t="s">
        <v>291</v>
      </c>
      <c r="B3025" s="300"/>
      <c r="C3025" s="300"/>
      <c r="D3025" s="300"/>
      <c r="E3025" s="300"/>
      <c r="F3025" s="300"/>
      <c r="G3025" s="300"/>
      <c r="H3025" s="298"/>
      <c r="I3025" s="310"/>
      <c r="J3025" s="294"/>
      <c r="K3025" s="297"/>
      <c r="L3025" s="412"/>
      <c r="M3025" s="291"/>
    </row>
    <row r="3026" spans="1:13" ht="15.75" thickBot="1">
      <c r="A3026" s="309" t="s">
        <v>374</v>
      </c>
      <c r="B3026" s="308"/>
      <c r="C3026" s="308"/>
      <c r="D3026" s="308"/>
      <c r="E3026" s="308"/>
      <c r="F3026" s="308"/>
      <c r="G3026" s="308"/>
      <c r="H3026" s="307"/>
      <c r="I3026" s="305"/>
      <c r="J3026" s="304"/>
      <c r="K3026" s="642">
        <v>7.0000000000000007E-2</v>
      </c>
      <c r="L3026" s="643"/>
      <c r="M3026" s="303">
        <f>K3026*12*I2975</f>
        <v>263.42400000000004</v>
      </c>
    </row>
    <row r="3027" spans="1:13">
      <c r="A3027" s="301" t="s">
        <v>289</v>
      </c>
      <c r="B3027" s="300"/>
      <c r="C3027" s="300"/>
      <c r="D3027" s="300"/>
      <c r="E3027" s="300"/>
      <c r="F3027" s="300"/>
      <c r="G3027" s="300"/>
      <c r="H3027" s="298"/>
      <c r="I3027" s="621" t="s">
        <v>19</v>
      </c>
      <c r="J3027" s="622"/>
      <c r="K3027" s="411"/>
      <c r="L3027" s="412"/>
      <c r="M3027" s="291"/>
    </row>
    <row r="3028" spans="1:13" ht="15.75" thickBot="1">
      <c r="A3028" s="301" t="s">
        <v>288</v>
      </c>
      <c r="B3028" s="300"/>
      <c r="C3028" s="300"/>
      <c r="D3028" s="300"/>
      <c r="E3028" s="300"/>
      <c r="F3028" s="300"/>
      <c r="G3028" s="300"/>
      <c r="H3028" s="298"/>
      <c r="I3028" s="295"/>
      <c r="J3028" s="294"/>
      <c r="K3028" s="411"/>
      <c r="L3028" s="412"/>
      <c r="M3028" s="291"/>
    </row>
    <row r="3029" spans="1:13" ht="15.75" thickBot="1">
      <c r="A3029" s="603" t="s">
        <v>287</v>
      </c>
      <c r="B3029" s="604"/>
      <c r="C3029" s="604"/>
      <c r="D3029" s="604"/>
      <c r="E3029" s="604"/>
      <c r="F3029" s="604"/>
      <c r="G3029" s="604"/>
      <c r="H3029" s="605"/>
      <c r="I3029" s="305"/>
      <c r="J3029" s="304"/>
      <c r="K3029" s="642">
        <v>6.19</v>
      </c>
      <c r="L3029" s="643"/>
      <c r="M3029" s="303">
        <f>K3029*12*I2975</f>
        <v>23294.208000000002</v>
      </c>
    </row>
    <row r="3030" spans="1:13">
      <c r="A3030" s="301" t="s">
        <v>286</v>
      </c>
      <c r="B3030" s="299"/>
      <c r="C3030" s="299"/>
      <c r="D3030" s="299"/>
      <c r="E3030" s="299"/>
      <c r="F3030" s="300"/>
      <c r="G3030" s="299"/>
      <c r="H3030" s="298"/>
      <c r="I3030" s="598" t="s">
        <v>285</v>
      </c>
      <c r="J3030" s="599"/>
      <c r="K3030" s="297"/>
      <c r="L3030" s="412"/>
      <c r="M3030" s="291"/>
    </row>
    <row r="3031" spans="1:13">
      <c r="A3031" s="301" t="s">
        <v>284</v>
      </c>
      <c r="B3031" s="299"/>
      <c r="C3031" s="299"/>
      <c r="D3031" s="299"/>
      <c r="E3031" s="299"/>
      <c r="F3031" s="300"/>
      <c r="G3031" s="299"/>
      <c r="H3031" s="298"/>
      <c r="I3031" s="598" t="s">
        <v>283</v>
      </c>
      <c r="J3031" s="599"/>
      <c r="K3031" s="297"/>
      <c r="L3031" s="412"/>
      <c r="M3031" s="291"/>
    </row>
    <row r="3032" spans="1:13">
      <c r="A3032" s="301" t="s">
        <v>282</v>
      </c>
      <c r="B3032" s="299"/>
      <c r="C3032" s="299"/>
      <c r="D3032" s="299"/>
      <c r="E3032" s="299"/>
      <c r="F3032" s="300"/>
      <c r="G3032" s="299"/>
      <c r="H3032" s="298"/>
      <c r="I3032" s="598" t="s">
        <v>281</v>
      </c>
      <c r="J3032" s="599"/>
      <c r="K3032" s="297"/>
      <c r="L3032" s="412"/>
      <c r="M3032" s="291"/>
    </row>
    <row r="3033" spans="1:13">
      <c r="A3033" s="301" t="s">
        <v>280</v>
      </c>
      <c r="B3033" s="299"/>
      <c r="C3033" s="299"/>
      <c r="D3033" s="299"/>
      <c r="E3033" s="299"/>
      <c r="F3033" s="300"/>
      <c r="G3033" s="299"/>
      <c r="H3033" s="298"/>
      <c r="I3033" s="598" t="s">
        <v>279</v>
      </c>
      <c r="J3033" s="599"/>
      <c r="K3033" s="297"/>
      <c r="L3033" s="412"/>
      <c r="M3033" s="291"/>
    </row>
    <row r="3034" spans="1:13">
      <c r="A3034" s="301" t="s">
        <v>278</v>
      </c>
      <c r="B3034" s="299"/>
      <c r="C3034" s="299"/>
      <c r="D3034" s="299"/>
      <c r="E3034" s="299"/>
      <c r="F3034" s="300"/>
      <c r="G3034" s="299"/>
      <c r="H3034" s="298"/>
      <c r="I3034" s="598" t="s">
        <v>277</v>
      </c>
      <c r="J3034" s="599"/>
      <c r="K3034" s="297"/>
      <c r="L3034" s="412"/>
      <c r="M3034" s="291"/>
    </row>
    <row r="3035" spans="1:13">
      <c r="A3035" s="301" t="s">
        <v>276</v>
      </c>
      <c r="B3035" s="299"/>
      <c r="C3035" s="299"/>
      <c r="D3035" s="299"/>
      <c r="E3035" s="299"/>
      <c r="F3035" s="300"/>
      <c r="G3035" s="299"/>
      <c r="H3035" s="298"/>
      <c r="I3035" s="295"/>
      <c r="J3035" s="294"/>
      <c r="K3035" s="297"/>
      <c r="L3035" s="302"/>
      <c r="M3035" s="291"/>
    </row>
    <row r="3036" spans="1:13">
      <c r="A3036" s="301" t="s">
        <v>275</v>
      </c>
      <c r="B3036" s="299"/>
      <c r="C3036" s="299"/>
      <c r="D3036" s="299"/>
      <c r="E3036" s="299"/>
      <c r="F3036" s="300"/>
      <c r="G3036" s="299"/>
      <c r="H3036" s="298"/>
      <c r="I3036" s="295"/>
      <c r="J3036" s="294"/>
      <c r="K3036" s="297"/>
      <c r="L3036" s="412"/>
      <c r="M3036" s="291"/>
    </row>
    <row r="3037" spans="1:13">
      <c r="A3037" s="301" t="s">
        <v>274</v>
      </c>
      <c r="B3037" s="299"/>
      <c r="C3037" s="299"/>
      <c r="D3037" s="299"/>
      <c r="E3037" s="299"/>
      <c r="F3037" s="300"/>
      <c r="G3037" s="299"/>
      <c r="H3037" s="298"/>
      <c r="I3037" s="295"/>
      <c r="J3037" s="294"/>
      <c r="K3037" s="297"/>
      <c r="L3037" s="412"/>
      <c r="M3037" s="291"/>
    </row>
    <row r="3038" spans="1:13">
      <c r="A3038" s="301" t="s">
        <v>273</v>
      </c>
      <c r="B3038" s="299"/>
      <c r="C3038" s="299"/>
      <c r="D3038" s="299"/>
      <c r="E3038" s="299"/>
      <c r="F3038" s="300"/>
      <c r="G3038" s="299"/>
      <c r="H3038" s="298"/>
      <c r="I3038" s="295"/>
      <c r="J3038" s="294"/>
      <c r="K3038" s="297"/>
      <c r="L3038" s="412"/>
      <c r="M3038" s="291"/>
    </row>
    <row r="3039" spans="1:13">
      <c r="A3039" s="301" t="s">
        <v>272</v>
      </c>
      <c r="B3039" s="299"/>
      <c r="C3039" s="299"/>
      <c r="D3039" s="299"/>
      <c r="E3039" s="299"/>
      <c r="F3039" s="300"/>
      <c r="G3039" s="299"/>
      <c r="H3039" s="298"/>
      <c r="I3039" s="295"/>
      <c r="J3039" s="294"/>
      <c r="K3039" s="297"/>
      <c r="L3039" s="412"/>
      <c r="M3039" s="291"/>
    </row>
    <row r="3040" spans="1:13" ht="15.75" thickBot="1">
      <c r="A3040" s="616" t="s">
        <v>271</v>
      </c>
      <c r="B3040" s="617"/>
      <c r="C3040" s="617"/>
      <c r="D3040" s="617"/>
      <c r="E3040" s="617"/>
      <c r="F3040" s="617"/>
      <c r="G3040" s="617"/>
      <c r="H3040" s="618"/>
      <c r="I3040" s="295"/>
      <c r="J3040" s="294"/>
      <c r="K3040" s="293"/>
      <c r="L3040" s="292"/>
      <c r="M3040" s="291"/>
    </row>
    <row r="3041" spans="1:13">
      <c r="A3041" s="290" t="s">
        <v>270</v>
      </c>
      <c r="B3041" s="289"/>
      <c r="C3041" s="289"/>
      <c r="D3041" s="289"/>
      <c r="E3041" s="289"/>
      <c r="F3041" s="289"/>
      <c r="G3041" s="289"/>
      <c r="H3041" s="289"/>
      <c r="I3041" s="621" t="s">
        <v>55</v>
      </c>
      <c r="J3041" s="622"/>
      <c r="K3041" s="288"/>
      <c r="L3041" s="287"/>
      <c r="M3041" s="286"/>
    </row>
    <row r="3042" spans="1:13" ht="15.75" thickBot="1">
      <c r="A3042" s="285" t="s">
        <v>269</v>
      </c>
      <c r="B3042" s="284"/>
      <c r="C3042" s="284"/>
      <c r="D3042" s="284"/>
      <c r="E3042" s="284"/>
      <c r="F3042" s="284"/>
      <c r="G3042" s="284"/>
      <c r="H3042" s="284"/>
      <c r="I3042" s="283"/>
      <c r="J3042" s="282"/>
      <c r="K3042" s="281"/>
      <c r="L3042" s="280"/>
      <c r="M3042" s="279"/>
    </row>
    <row r="3043" spans="1:13" ht="15.75" thickBot="1">
      <c r="A3043" s="652" t="s">
        <v>268</v>
      </c>
      <c r="B3043" s="653"/>
      <c r="C3043" s="653"/>
      <c r="D3043" s="653"/>
      <c r="E3043" s="653"/>
      <c r="F3043" s="653"/>
      <c r="G3043" s="653"/>
      <c r="H3043" s="653"/>
      <c r="I3043" s="278"/>
      <c r="J3043" s="277"/>
      <c r="K3043" s="610">
        <f>K2976+K2986+K3001+K3029</f>
        <v>27.41</v>
      </c>
      <c r="L3043" s="611"/>
      <c r="M3043" s="276">
        <f>M2976+M2986+M3001+M3029</f>
        <v>103149.31199999999</v>
      </c>
    </row>
    <row r="3045" spans="1:13" ht="15.75">
      <c r="A3045" s="601" t="s">
        <v>0</v>
      </c>
      <c r="B3045" s="601"/>
      <c r="C3045" s="601"/>
      <c r="D3045" s="601"/>
      <c r="E3045" s="601"/>
      <c r="F3045" s="601"/>
      <c r="G3045" s="601"/>
      <c r="H3045" s="601"/>
      <c r="I3045" s="601"/>
      <c r="J3045" s="601"/>
      <c r="K3045" s="601"/>
      <c r="L3045" s="601"/>
      <c r="M3045" s="327"/>
    </row>
    <row r="3046" spans="1:13" ht="15.75">
      <c r="A3046" s="600" t="s">
        <v>353</v>
      </c>
      <c r="B3046" s="600"/>
      <c r="C3046" s="600"/>
      <c r="D3046" s="600"/>
      <c r="E3046" s="600"/>
      <c r="F3046" s="600"/>
      <c r="G3046" s="600"/>
      <c r="H3046" s="600"/>
      <c r="I3046" s="600"/>
      <c r="J3046" s="600"/>
      <c r="K3046" s="600"/>
      <c r="L3046" s="600"/>
      <c r="M3046" s="327"/>
    </row>
    <row r="3047" spans="1:13" ht="15.75">
      <c r="A3047" s="370"/>
      <c r="B3047" s="370"/>
      <c r="C3047" s="370"/>
      <c r="D3047" s="370"/>
      <c r="E3047" s="370"/>
      <c r="F3047" s="370" t="s">
        <v>373</v>
      </c>
      <c r="G3047" s="370"/>
      <c r="H3047" s="370"/>
      <c r="I3047" s="370"/>
      <c r="J3047" s="370"/>
      <c r="K3047" s="370"/>
      <c r="L3047" s="370"/>
      <c r="M3047" s="327"/>
    </row>
    <row r="3048" spans="1:13">
      <c r="A3048" s="329"/>
      <c r="B3048" s="328"/>
      <c r="C3048" s="602" t="s">
        <v>351</v>
      </c>
      <c r="D3048" s="602"/>
      <c r="E3048" s="602"/>
      <c r="F3048" s="328"/>
      <c r="G3048" s="328"/>
      <c r="H3048" s="368"/>
      <c r="I3048" s="590" t="s">
        <v>3</v>
      </c>
      <c r="J3048" s="591"/>
      <c r="K3048" s="592" t="s">
        <v>4</v>
      </c>
      <c r="L3048" s="593"/>
      <c r="M3048" s="382"/>
    </row>
    <row r="3049" spans="1:13">
      <c r="A3049" s="381"/>
      <c r="B3049" s="355"/>
      <c r="C3049" s="355"/>
      <c r="D3049" s="355"/>
      <c r="E3049" s="355"/>
      <c r="F3049" s="355"/>
      <c r="G3049" s="355"/>
      <c r="H3049" s="356"/>
      <c r="I3049" s="295"/>
      <c r="J3049" s="294"/>
      <c r="K3049" s="594" t="s">
        <v>5</v>
      </c>
      <c r="L3049" s="595"/>
      <c r="M3049" s="380" t="s">
        <v>6</v>
      </c>
    </row>
    <row r="3050" spans="1:13">
      <c r="A3050" s="381"/>
      <c r="B3050" s="355"/>
      <c r="C3050" s="355"/>
      <c r="D3050" s="355"/>
      <c r="E3050" s="355"/>
      <c r="F3050" s="355"/>
      <c r="G3050" s="355"/>
      <c r="H3050" s="356"/>
      <c r="I3050" s="598" t="s">
        <v>7</v>
      </c>
      <c r="J3050" s="599"/>
      <c r="K3050" s="623" t="s">
        <v>8</v>
      </c>
      <c r="L3050" s="624"/>
      <c r="M3050" s="380" t="s">
        <v>9</v>
      </c>
    </row>
    <row r="3051" spans="1:13" ht="16.5" thickBot="1">
      <c r="A3051" s="379"/>
      <c r="B3051" s="351"/>
      <c r="C3051" s="351"/>
      <c r="D3051" s="351"/>
      <c r="E3051" s="351"/>
      <c r="F3051" s="351"/>
      <c r="G3051" s="351"/>
      <c r="H3051" s="350"/>
      <c r="I3051" s="631">
        <v>281.89999999999998</v>
      </c>
      <c r="J3051" s="632"/>
      <c r="K3051" s="633"/>
      <c r="L3051" s="634"/>
      <c r="M3051" s="378"/>
    </row>
    <row r="3052" spans="1:13">
      <c r="A3052" s="367" t="s">
        <v>350</v>
      </c>
      <c r="B3052" s="344"/>
      <c r="C3052" s="344"/>
      <c r="D3052" s="344"/>
      <c r="E3052" s="344"/>
      <c r="F3052" s="344"/>
      <c r="G3052" s="344"/>
      <c r="H3052" s="377"/>
      <c r="I3052" s="341"/>
      <c r="J3052" s="340"/>
      <c r="K3052" s="635">
        <f>K3055+K3058</f>
        <v>6.4499999999999993</v>
      </c>
      <c r="L3052" s="628"/>
      <c r="M3052" s="286">
        <f>K3052*12*I3051</f>
        <v>21819.059999999994</v>
      </c>
    </row>
    <row r="3053" spans="1:13">
      <c r="A3053" s="376" t="s">
        <v>349</v>
      </c>
      <c r="B3053" s="375"/>
      <c r="C3053" s="375"/>
      <c r="D3053" s="375"/>
      <c r="E3053" s="375"/>
      <c r="F3053" s="375"/>
      <c r="G3053" s="375"/>
      <c r="H3053" s="374"/>
      <c r="I3053" s="295"/>
      <c r="J3053" s="294"/>
      <c r="K3053" s="293"/>
      <c r="L3053" s="292"/>
      <c r="M3053" s="373"/>
    </row>
    <row r="3054" spans="1:13" ht="15.75" thickBot="1">
      <c r="A3054" s="363" t="s">
        <v>348</v>
      </c>
      <c r="B3054" s="372"/>
      <c r="C3054" s="372"/>
      <c r="D3054" s="372"/>
      <c r="E3054" s="372"/>
      <c r="F3054" s="372"/>
      <c r="G3054" s="372"/>
      <c r="H3054" s="371"/>
      <c r="I3054" s="336"/>
      <c r="J3054" s="282"/>
      <c r="K3054" s="281"/>
      <c r="L3054" s="280"/>
      <c r="M3054" s="279"/>
    </row>
    <row r="3055" spans="1:13">
      <c r="A3055" s="323" t="s">
        <v>347</v>
      </c>
      <c r="B3055" s="331"/>
      <c r="C3055" s="331"/>
      <c r="D3055" s="331"/>
      <c r="E3055" s="331"/>
      <c r="F3055" s="331"/>
      <c r="G3055" s="331"/>
      <c r="H3055" s="357"/>
      <c r="I3055" s="596" t="s">
        <v>19</v>
      </c>
      <c r="J3055" s="597"/>
      <c r="K3055" s="629">
        <v>3.86</v>
      </c>
      <c r="L3055" s="630"/>
      <c r="M3055" s="291">
        <f>K3055*12*I3051</f>
        <v>13057.607999999998</v>
      </c>
    </row>
    <row r="3056" spans="1:13">
      <c r="A3056" s="301" t="s">
        <v>338</v>
      </c>
      <c r="B3056" s="355"/>
      <c r="C3056" s="355"/>
      <c r="D3056" s="355"/>
      <c r="E3056" s="355"/>
      <c r="F3056" s="355"/>
      <c r="G3056" s="355"/>
      <c r="H3056" s="356"/>
      <c r="I3056" s="598" t="s">
        <v>328</v>
      </c>
      <c r="J3056" s="599"/>
      <c r="K3056" s="327"/>
      <c r="L3056" s="292"/>
      <c r="M3056" s="291"/>
    </row>
    <row r="3057" spans="1:13">
      <c r="A3057" s="323" t="s">
        <v>337</v>
      </c>
      <c r="B3057" s="331"/>
      <c r="C3057" s="331"/>
      <c r="D3057" s="331"/>
      <c r="E3057" s="331"/>
      <c r="F3057" s="331"/>
      <c r="G3057" s="331"/>
      <c r="H3057" s="357"/>
      <c r="I3057" s="596"/>
      <c r="J3057" s="597"/>
      <c r="K3057" s="327"/>
      <c r="L3057" s="292"/>
      <c r="M3057" s="291"/>
    </row>
    <row r="3058" spans="1:13">
      <c r="A3058" s="323" t="s">
        <v>346</v>
      </c>
      <c r="B3058" s="331"/>
      <c r="C3058" s="331"/>
      <c r="D3058" s="331"/>
      <c r="E3058" s="331"/>
      <c r="F3058" s="331"/>
      <c r="G3058" s="331"/>
      <c r="H3058" s="357"/>
      <c r="I3058" s="608" t="s">
        <v>35</v>
      </c>
      <c r="J3058" s="609"/>
      <c r="K3058" s="625">
        <v>2.59</v>
      </c>
      <c r="L3058" s="626"/>
      <c r="M3058" s="291">
        <f>K3058*12*I3051</f>
        <v>8761.4519999999993</v>
      </c>
    </row>
    <row r="3059" spans="1:13" ht="15.75">
      <c r="A3059" s="320" t="s">
        <v>345</v>
      </c>
      <c r="B3059" s="354"/>
      <c r="C3059" s="354"/>
      <c r="D3059" s="354"/>
      <c r="E3059" s="354"/>
      <c r="F3059" s="354"/>
      <c r="G3059" s="354"/>
      <c r="H3059" s="353"/>
      <c r="I3059" s="598" t="s">
        <v>328</v>
      </c>
      <c r="J3059" s="599"/>
      <c r="K3059" s="370"/>
      <c r="L3059" s="369"/>
      <c r="M3059" s="291"/>
    </row>
    <row r="3060" spans="1:13">
      <c r="A3060" s="313" t="s">
        <v>344</v>
      </c>
      <c r="B3060" s="328"/>
      <c r="C3060" s="328"/>
      <c r="D3060" s="328"/>
      <c r="E3060" s="328"/>
      <c r="F3060" s="328"/>
      <c r="G3060" s="328"/>
      <c r="H3060" s="368"/>
      <c r="I3060" s="598"/>
      <c r="J3060" s="599"/>
      <c r="K3060" s="352"/>
      <c r="L3060" s="292"/>
      <c r="M3060" s="291"/>
    </row>
    <row r="3061" spans="1:13" ht="15.75" thickBot="1">
      <c r="A3061" s="323" t="s">
        <v>343</v>
      </c>
      <c r="B3061" s="322"/>
      <c r="C3061" s="322"/>
      <c r="D3061" s="322"/>
      <c r="E3061" s="322"/>
      <c r="F3061" s="322"/>
      <c r="G3061" s="322"/>
      <c r="H3061" s="321"/>
      <c r="I3061" s="334"/>
      <c r="J3061" s="333"/>
      <c r="K3061" s="636"/>
      <c r="L3061" s="637"/>
      <c r="M3061" s="291"/>
    </row>
    <row r="3062" spans="1:13">
      <c r="A3062" s="367" t="s">
        <v>342</v>
      </c>
      <c r="B3062" s="366"/>
      <c r="C3062" s="366"/>
      <c r="D3062" s="366"/>
      <c r="E3062" s="366"/>
      <c r="F3062" s="366"/>
      <c r="G3062" s="366"/>
      <c r="H3062" s="365"/>
      <c r="I3062" s="341"/>
      <c r="J3062" s="364"/>
      <c r="K3062" s="627">
        <f>K3064+K3069+K3072</f>
        <v>5.28</v>
      </c>
      <c r="L3062" s="628"/>
      <c r="M3062" s="286">
        <f>K3062*12*I3051</f>
        <v>17861.183999999997</v>
      </c>
    </row>
    <row r="3063" spans="1:13" ht="15.75" thickBot="1">
      <c r="A3063" s="363" t="s">
        <v>341</v>
      </c>
      <c r="B3063" s="362"/>
      <c r="C3063" s="362"/>
      <c r="D3063" s="362"/>
      <c r="E3063" s="362"/>
      <c r="F3063" s="362"/>
      <c r="G3063" s="362"/>
      <c r="H3063" s="361"/>
      <c r="I3063" s="336"/>
      <c r="J3063" s="360"/>
      <c r="K3063" s="281"/>
      <c r="L3063" s="280"/>
      <c r="M3063" s="279"/>
    </row>
    <row r="3064" spans="1:13">
      <c r="A3064" s="301" t="s">
        <v>340</v>
      </c>
      <c r="B3064" s="300"/>
      <c r="C3064" s="300"/>
      <c r="D3064" s="300"/>
      <c r="E3064" s="300"/>
      <c r="F3064" s="300"/>
      <c r="G3064" s="300"/>
      <c r="H3064" s="298"/>
      <c r="I3064" s="598" t="s">
        <v>19</v>
      </c>
      <c r="J3064" s="599"/>
      <c r="K3064" s="629">
        <v>2.64</v>
      </c>
      <c r="L3064" s="630"/>
      <c r="M3064" s="291">
        <f>K3064*12*I3051</f>
        <v>8930.5919999999987</v>
      </c>
    </row>
    <row r="3065" spans="1:13">
      <c r="A3065" s="323" t="s">
        <v>339</v>
      </c>
      <c r="B3065" s="322"/>
      <c r="C3065" s="322"/>
      <c r="D3065" s="322"/>
      <c r="E3065" s="322"/>
      <c r="F3065" s="322"/>
      <c r="G3065" s="322"/>
      <c r="H3065" s="321"/>
      <c r="I3065" s="407"/>
      <c r="J3065" s="408"/>
      <c r="K3065" s="327"/>
      <c r="L3065" s="292"/>
      <c r="M3065" s="291"/>
    </row>
    <row r="3066" spans="1:13">
      <c r="A3066" s="301" t="s">
        <v>338</v>
      </c>
      <c r="B3066" s="355"/>
      <c r="C3066" s="355"/>
      <c r="D3066" s="355"/>
      <c r="E3066" s="355"/>
      <c r="F3066" s="355"/>
      <c r="G3066" s="355"/>
      <c r="H3066" s="356"/>
      <c r="I3066" s="598" t="s">
        <v>328</v>
      </c>
      <c r="J3066" s="599"/>
      <c r="K3066" s="327"/>
      <c r="L3066" s="292"/>
      <c r="M3066" s="291"/>
    </row>
    <row r="3067" spans="1:13">
      <c r="A3067" s="323" t="s">
        <v>337</v>
      </c>
      <c r="B3067" s="331"/>
      <c r="C3067" s="331"/>
      <c r="D3067" s="331"/>
      <c r="E3067" s="331"/>
      <c r="F3067" s="331"/>
      <c r="G3067" s="331"/>
      <c r="H3067" s="357"/>
      <c r="I3067" s="596"/>
      <c r="J3067" s="597"/>
      <c r="K3067" s="327"/>
      <c r="L3067" s="292"/>
      <c r="M3067" s="291"/>
    </row>
    <row r="3068" spans="1:13">
      <c r="A3068" s="320" t="s">
        <v>336</v>
      </c>
      <c r="B3068" s="354"/>
      <c r="C3068" s="353"/>
      <c r="D3068" s="355"/>
      <c r="E3068" s="355"/>
      <c r="F3068" s="355"/>
      <c r="G3068" s="355"/>
      <c r="H3068" s="356"/>
      <c r="I3068" s="598" t="s">
        <v>328</v>
      </c>
      <c r="J3068" s="599"/>
      <c r="K3068" s="327"/>
      <c r="L3068" s="292"/>
      <c r="M3068" s="291"/>
    </row>
    <row r="3069" spans="1:13">
      <c r="A3069" s="301" t="s">
        <v>335</v>
      </c>
      <c r="B3069" s="355"/>
      <c r="C3069" s="355"/>
      <c r="D3069" s="354"/>
      <c r="E3069" s="354"/>
      <c r="F3069" s="354"/>
      <c r="G3069" s="354"/>
      <c r="H3069" s="353"/>
      <c r="I3069" s="608" t="s">
        <v>35</v>
      </c>
      <c r="J3069" s="609"/>
      <c r="K3069" s="625">
        <v>1.17</v>
      </c>
      <c r="L3069" s="626"/>
      <c r="M3069" s="291">
        <f>K3069*12*I3051</f>
        <v>3957.8759999999993</v>
      </c>
    </row>
    <row r="3070" spans="1:13">
      <c r="A3070" s="313" t="s">
        <v>334</v>
      </c>
      <c r="B3070" s="312"/>
      <c r="C3070" s="312"/>
      <c r="D3070" s="312"/>
      <c r="E3070" s="312"/>
      <c r="F3070" s="312"/>
      <c r="G3070" s="312"/>
      <c r="H3070" s="311"/>
      <c r="I3070" s="590" t="s">
        <v>333</v>
      </c>
      <c r="J3070" s="591"/>
      <c r="K3070" s="327"/>
      <c r="L3070" s="292"/>
      <c r="M3070" s="291"/>
    </row>
    <row r="3071" spans="1:13">
      <c r="A3071" s="323"/>
      <c r="B3071" s="322"/>
      <c r="C3071" s="322"/>
      <c r="D3071" s="322"/>
      <c r="E3071" s="322"/>
      <c r="F3071" s="322"/>
      <c r="G3071" s="322"/>
      <c r="H3071" s="321"/>
      <c r="I3071" s="334" t="s">
        <v>332</v>
      </c>
      <c r="J3071" s="333"/>
      <c r="K3071" s="352"/>
      <c r="L3071" s="292"/>
      <c r="M3071" s="291"/>
    </row>
    <row r="3072" spans="1:13">
      <c r="A3072" s="313" t="s">
        <v>331</v>
      </c>
      <c r="B3072" s="312"/>
      <c r="C3072" s="312"/>
      <c r="D3072" s="312"/>
      <c r="E3072" s="312"/>
      <c r="F3072" s="312"/>
      <c r="G3072" s="312"/>
      <c r="H3072" s="311"/>
      <c r="I3072" s="590" t="s">
        <v>35</v>
      </c>
      <c r="J3072" s="591"/>
      <c r="K3072" s="625">
        <v>1.47</v>
      </c>
      <c r="L3072" s="626"/>
      <c r="M3072" s="291">
        <f>K3072*12*I3051</f>
        <v>4972.7159999999994</v>
      </c>
    </row>
    <row r="3073" spans="1:13">
      <c r="A3073" s="323" t="s">
        <v>330</v>
      </c>
      <c r="B3073" s="322"/>
      <c r="C3073" s="322"/>
      <c r="D3073" s="322"/>
      <c r="E3073" s="322"/>
      <c r="F3073" s="322"/>
      <c r="G3073" s="322"/>
      <c r="H3073" s="321"/>
      <c r="I3073" s="334"/>
      <c r="J3073" s="333"/>
      <c r="K3073" s="327"/>
      <c r="L3073" s="292"/>
      <c r="M3073" s="291"/>
    </row>
    <row r="3074" spans="1:13">
      <c r="A3074" s="313" t="s">
        <v>329</v>
      </c>
      <c r="B3074" s="312"/>
      <c r="C3074" s="312"/>
      <c r="D3074" s="312"/>
      <c r="E3074" s="312"/>
      <c r="F3074" s="312"/>
      <c r="G3074" s="312"/>
      <c r="H3074" s="311"/>
      <c r="I3074" s="598" t="s">
        <v>328</v>
      </c>
      <c r="J3074" s="599"/>
      <c r="K3074" s="327"/>
      <c r="L3074" s="292"/>
      <c r="M3074" s="291"/>
    </row>
    <row r="3075" spans="1:13">
      <c r="A3075" s="313" t="s">
        <v>327</v>
      </c>
      <c r="B3075" s="312"/>
      <c r="C3075" s="312"/>
      <c r="D3075" s="312"/>
      <c r="E3075" s="312"/>
      <c r="F3075" s="312"/>
      <c r="G3075" s="312"/>
      <c r="H3075" s="311"/>
      <c r="I3075" s="590" t="s">
        <v>326</v>
      </c>
      <c r="J3075" s="591"/>
      <c r="K3075" s="351"/>
      <c r="L3075" s="350"/>
      <c r="M3075" s="349"/>
    </row>
    <row r="3076" spans="1:13" ht="15.75" thickBot="1">
      <c r="A3076" s="323"/>
      <c r="B3076" s="322"/>
      <c r="C3076" s="322"/>
      <c r="D3076" s="322"/>
      <c r="E3076" s="322"/>
      <c r="F3076" s="322"/>
      <c r="G3076" s="322"/>
      <c r="H3076" s="321"/>
      <c r="I3076" s="606" t="s">
        <v>325</v>
      </c>
      <c r="J3076" s="607"/>
      <c r="K3076" s="348"/>
      <c r="L3076" s="347"/>
      <c r="M3076" s="346"/>
    </row>
    <row r="3077" spans="1:13">
      <c r="A3077" s="345" t="s">
        <v>324</v>
      </c>
      <c r="B3077" s="344"/>
      <c r="C3077" s="344"/>
      <c r="D3077" s="344"/>
      <c r="E3077" s="344"/>
      <c r="F3077" s="344"/>
      <c r="G3077" s="343"/>
      <c r="H3077" s="342"/>
      <c r="I3077" s="341"/>
      <c r="J3077" s="340"/>
      <c r="K3077" s="648">
        <f>K3079+K3086+K3094+K3098+K3099+K3103</f>
        <v>27.39</v>
      </c>
      <c r="L3077" s="628"/>
      <c r="M3077" s="286">
        <f>M3079+M3086+M3094+M3098+M3099+M3103</f>
        <v>92654.891999999993</v>
      </c>
    </row>
    <row r="3078" spans="1:13" ht="15.75" thickBot="1">
      <c r="A3078" s="339"/>
      <c r="B3078" s="338"/>
      <c r="C3078" s="338"/>
      <c r="D3078" s="338"/>
      <c r="E3078" s="338"/>
      <c r="F3078" s="338"/>
      <c r="G3078" s="338"/>
      <c r="H3078" s="337"/>
      <c r="I3078" s="336"/>
      <c r="J3078" s="282"/>
      <c r="K3078" s="281"/>
      <c r="L3078" s="280"/>
      <c r="M3078" s="279"/>
    </row>
    <row r="3079" spans="1:13" ht="15.75" thickBot="1">
      <c r="A3079" s="603" t="s">
        <v>323</v>
      </c>
      <c r="B3079" s="604"/>
      <c r="C3079" s="604"/>
      <c r="D3079" s="604"/>
      <c r="E3079" s="604"/>
      <c r="F3079" s="604"/>
      <c r="G3079" s="604"/>
      <c r="H3079" s="605"/>
      <c r="I3079" s="305"/>
      <c r="J3079" s="304"/>
      <c r="K3079" s="646">
        <f>K3080+K3081+K3082+K3084+K3085</f>
        <v>6.34</v>
      </c>
      <c r="L3079" s="647"/>
      <c r="M3079" s="303">
        <f>K3079*12*I3051</f>
        <v>21446.951999999997</v>
      </c>
    </row>
    <row r="3080" spans="1:13">
      <c r="A3080" s="323" t="s">
        <v>322</v>
      </c>
      <c r="B3080" s="322"/>
      <c r="C3080" s="322"/>
      <c r="D3080" s="322"/>
      <c r="E3080" s="322"/>
      <c r="F3080" s="322"/>
      <c r="G3080" s="322"/>
      <c r="H3080" s="321"/>
      <c r="I3080" s="596" t="s">
        <v>321</v>
      </c>
      <c r="J3080" s="597"/>
      <c r="K3080" s="629">
        <v>1.23</v>
      </c>
      <c r="L3080" s="630"/>
      <c r="M3080" s="291">
        <f>K3080*12*I3051</f>
        <v>4160.8440000000001</v>
      </c>
    </row>
    <row r="3081" spans="1:13">
      <c r="A3081" s="320" t="s">
        <v>320</v>
      </c>
      <c r="B3081" s="319"/>
      <c r="C3081" s="319"/>
      <c r="D3081" s="319"/>
      <c r="E3081" s="319"/>
      <c r="F3081" s="319"/>
      <c r="G3081" s="319"/>
      <c r="H3081" s="318"/>
      <c r="I3081" s="608" t="s">
        <v>57</v>
      </c>
      <c r="J3081" s="609"/>
      <c r="K3081" s="625">
        <v>2.9</v>
      </c>
      <c r="L3081" s="626"/>
      <c r="M3081" s="291">
        <f>K3081*12*I3051</f>
        <v>9810.119999999999</v>
      </c>
    </row>
    <row r="3082" spans="1:13">
      <c r="A3082" s="313" t="s">
        <v>319</v>
      </c>
      <c r="B3082" s="312"/>
      <c r="C3082" s="312"/>
      <c r="D3082" s="312"/>
      <c r="E3082" s="312"/>
      <c r="F3082" s="312"/>
      <c r="G3082" s="312"/>
      <c r="H3082" s="311"/>
      <c r="I3082" s="590" t="s">
        <v>35</v>
      </c>
      <c r="J3082" s="591"/>
      <c r="K3082" s="625">
        <v>0.33</v>
      </c>
      <c r="L3082" s="626"/>
      <c r="M3082" s="291">
        <f>K3082*12*I3051</f>
        <v>1116.3239999999998</v>
      </c>
    </row>
    <row r="3083" spans="1:13">
      <c r="A3083" s="335" t="s">
        <v>318</v>
      </c>
      <c r="B3083" s="331"/>
      <c r="C3083" s="331"/>
      <c r="D3083" s="331"/>
      <c r="E3083" s="322"/>
      <c r="F3083" s="322"/>
      <c r="G3083" s="322"/>
      <c r="H3083" s="321"/>
      <c r="I3083" s="334"/>
      <c r="J3083" s="333"/>
      <c r="K3083" s="293"/>
      <c r="L3083" s="292"/>
      <c r="M3083" s="291"/>
    </row>
    <row r="3084" spans="1:13">
      <c r="A3084" s="320" t="s">
        <v>317</v>
      </c>
      <c r="B3084" s="319"/>
      <c r="C3084" s="319"/>
      <c r="D3084" s="319"/>
      <c r="E3084" s="319"/>
      <c r="F3084" s="319"/>
      <c r="G3084" s="319"/>
      <c r="H3084" s="318"/>
      <c r="I3084" s="608" t="s">
        <v>19</v>
      </c>
      <c r="J3084" s="609"/>
      <c r="K3084" s="625">
        <v>0.1</v>
      </c>
      <c r="L3084" s="626"/>
      <c r="M3084" s="291">
        <f>K3084*12*I3051</f>
        <v>338.28000000000003</v>
      </c>
    </row>
    <row r="3085" spans="1:13" ht="15.75" thickBot="1">
      <c r="A3085" s="313" t="s">
        <v>316</v>
      </c>
      <c r="B3085" s="312"/>
      <c r="C3085" s="312"/>
      <c r="D3085" s="312"/>
      <c r="E3085" s="312"/>
      <c r="F3085" s="312"/>
      <c r="G3085" s="312"/>
      <c r="H3085" s="311"/>
      <c r="I3085" s="614" t="s">
        <v>19</v>
      </c>
      <c r="J3085" s="615"/>
      <c r="K3085" s="650">
        <v>1.78</v>
      </c>
      <c r="L3085" s="651"/>
      <c r="M3085" s="291">
        <f>K3085*12*I3051</f>
        <v>6021.3839999999991</v>
      </c>
    </row>
    <row r="3086" spans="1:13" ht="15.75" thickBot="1">
      <c r="A3086" s="654" t="s">
        <v>315</v>
      </c>
      <c r="B3086" s="655"/>
      <c r="C3086" s="655"/>
      <c r="D3086" s="655"/>
      <c r="E3086" s="655"/>
      <c r="F3086" s="655"/>
      <c r="G3086" s="655"/>
      <c r="H3086" s="656"/>
      <c r="I3086" s="305"/>
      <c r="J3086" s="304"/>
      <c r="K3086" s="642">
        <f>K3087+K3088+K3090+K3091+K3092+K3093</f>
        <v>1.94</v>
      </c>
      <c r="L3086" s="647"/>
      <c r="M3086" s="303">
        <f>K3086*12*I3051</f>
        <v>6562.6319999999996</v>
      </c>
    </row>
    <row r="3087" spans="1:13">
      <c r="A3087" s="332" t="s">
        <v>314</v>
      </c>
      <c r="B3087" s="331"/>
      <c r="C3087" s="331"/>
      <c r="D3087" s="331"/>
      <c r="E3087" s="331"/>
      <c r="F3087" s="322"/>
      <c r="G3087" s="322"/>
      <c r="H3087" s="321"/>
      <c r="I3087" s="330"/>
      <c r="J3087" s="294"/>
      <c r="K3087" s="629">
        <v>0.11</v>
      </c>
      <c r="L3087" s="630"/>
      <c r="M3087" s="291">
        <f>K3087*12*I3051</f>
        <v>372.108</v>
      </c>
    </row>
    <row r="3088" spans="1:13">
      <c r="A3088" s="329" t="s">
        <v>313</v>
      </c>
      <c r="B3088" s="328"/>
      <c r="C3088" s="328"/>
      <c r="D3088" s="328"/>
      <c r="E3088" s="328"/>
      <c r="F3088" s="312"/>
      <c r="G3088" s="312"/>
      <c r="H3088" s="311"/>
      <c r="I3088" s="598" t="s">
        <v>312</v>
      </c>
      <c r="J3088" s="599"/>
      <c r="K3088" s="625">
        <v>0.93</v>
      </c>
      <c r="L3088" s="626"/>
      <c r="M3088" s="291">
        <f>K3088*12*I3051</f>
        <v>3146.0039999999999</v>
      </c>
    </row>
    <row r="3089" spans="1:13">
      <c r="A3089" s="323" t="s">
        <v>311</v>
      </c>
      <c r="B3089" s="322"/>
      <c r="C3089" s="322"/>
      <c r="D3089" s="322"/>
      <c r="E3089" s="322"/>
      <c r="F3089" s="322"/>
      <c r="G3089" s="322"/>
      <c r="H3089" s="321"/>
      <c r="I3089" s="596" t="s">
        <v>310</v>
      </c>
      <c r="J3089" s="597"/>
      <c r="K3089" s="327"/>
      <c r="L3089" s="292"/>
      <c r="M3089" s="291"/>
    </row>
    <row r="3090" spans="1:13">
      <c r="A3090" s="320" t="s">
        <v>309</v>
      </c>
      <c r="B3090" s="319"/>
      <c r="C3090" s="319"/>
      <c r="D3090" s="319"/>
      <c r="E3090" s="319"/>
      <c r="F3090" s="319"/>
      <c r="G3090" s="319"/>
      <c r="H3090" s="318"/>
      <c r="I3090" s="608" t="s">
        <v>308</v>
      </c>
      <c r="J3090" s="609"/>
      <c r="K3090" s="625">
        <v>0.56999999999999995</v>
      </c>
      <c r="L3090" s="626"/>
      <c r="M3090" s="291">
        <f>K3090*12*I3051</f>
        <v>1928.1959999999999</v>
      </c>
    </row>
    <row r="3091" spans="1:13">
      <c r="A3091" s="320" t="s">
        <v>307</v>
      </c>
      <c r="B3091" s="319"/>
      <c r="C3091" s="319"/>
      <c r="D3091" s="319"/>
      <c r="E3091" s="319"/>
      <c r="F3091" s="319"/>
      <c r="G3091" s="319"/>
      <c r="H3091" s="318"/>
      <c r="I3091" s="608" t="s">
        <v>306</v>
      </c>
      <c r="J3091" s="609"/>
      <c r="K3091" s="625">
        <v>0.14000000000000001</v>
      </c>
      <c r="L3091" s="626"/>
      <c r="M3091" s="291">
        <f>K3091*12*I3051</f>
        <v>473.59199999999998</v>
      </c>
    </row>
    <row r="3092" spans="1:13">
      <c r="A3092" s="313" t="s">
        <v>299</v>
      </c>
      <c r="B3092" s="312"/>
      <c r="C3092" s="312"/>
      <c r="D3092" s="312"/>
      <c r="E3092" s="312"/>
      <c r="F3092" s="312"/>
      <c r="G3092" s="312"/>
      <c r="H3092" s="311"/>
      <c r="I3092" s="608" t="s">
        <v>298</v>
      </c>
      <c r="J3092" s="609"/>
      <c r="K3092" s="636">
        <v>7.0000000000000007E-2</v>
      </c>
      <c r="L3092" s="637"/>
      <c r="M3092" s="291">
        <f>K3092*12*I3051</f>
        <v>236.79599999999999</v>
      </c>
    </row>
    <row r="3093" spans="1:13" ht="15.75" thickBot="1">
      <c r="A3093" s="313" t="s">
        <v>305</v>
      </c>
      <c r="B3093" s="312"/>
      <c r="C3093" s="312"/>
      <c r="D3093" s="312"/>
      <c r="E3093" s="312"/>
      <c r="F3093" s="312"/>
      <c r="G3093" s="312"/>
      <c r="H3093" s="311"/>
      <c r="I3093" s="614" t="s">
        <v>88</v>
      </c>
      <c r="J3093" s="615"/>
      <c r="K3093" s="638">
        <v>0.12</v>
      </c>
      <c r="L3093" s="639"/>
      <c r="M3093" s="326">
        <f>K3093*12*I3051</f>
        <v>405.93599999999998</v>
      </c>
    </row>
    <row r="3094" spans="1:13" ht="15.75" thickBot="1">
      <c r="A3094" s="654" t="s">
        <v>304</v>
      </c>
      <c r="B3094" s="655"/>
      <c r="C3094" s="655"/>
      <c r="D3094" s="655"/>
      <c r="E3094" s="655"/>
      <c r="F3094" s="655"/>
      <c r="G3094" s="655"/>
      <c r="H3094" s="656"/>
      <c r="I3094" s="325"/>
      <c r="J3094" s="324"/>
      <c r="K3094" s="649">
        <f>K3095+K3096+K3097</f>
        <v>1.27</v>
      </c>
      <c r="L3094" s="643"/>
      <c r="M3094" s="303">
        <f>K3094*12*I3051</f>
        <v>4296.1559999999999</v>
      </c>
    </row>
    <row r="3095" spans="1:13">
      <c r="A3095" s="323" t="s">
        <v>303</v>
      </c>
      <c r="B3095" s="322"/>
      <c r="C3095" s="322"/>
      <c r="D3095" s="322"/>
      <c r="E3095" s="322"/>
      <c r="F3095" s="322"/>
      <c r="G3095" s="322"/>
      <c r="H3095" s="321"/>
      <c r="I3095" s="612" t="s">
        <v>302</v>
      </c>
      <c r="J3095" s="613"/>
      <c r="K3095" s="644">
        <v>0.61</v>
      </c>
      <c r="L3095" s="645"/>
      <c r="M3095" s="291">
        <f>K3095*12*I3051</f>
        <v>2063.5079999999998</v>
      </c>
    </row>
    <row r="3096" spans="1:13">
      <c r="A3096" s="320" t="s">
        <v>301</v>
      </c>
      <c r="B3096" s="319"/>
      <c r="C3096" s="319"/>
      <c r="D3096" s="319"/>
      <c r="E3096" s="319"/>
      <c r="F3096" s="319"/>
      <c r="G3096" s="319"/>
      <c r="H3096" s="318"/>
      <c r="I3096" s="317" t="s">
        <v>300</v>
      </c>
      <c r="J3096" s="316"/>
      <c r="K3096" s="636">
        <v>0.53</v>
      </c>
      <c r="L3096" s="637"/>
      <c r="M3096" s="291">
        <f>K3096*12*I3051</f>
        <v>1792.884</v>
      </c>
    </row>
    <row r="3097" spans="1:13" ht="15.75" thickBot="1">
      <c r="A3097" s="313" t="s">
        <v>299</v>
      </c>
      <c r="B3097" s="312"/>
      <c r="C3097" s="312"/>
      <c r="D3097" s="312"/>
      <c r="E3097" s="312"/>
      <c r="F3097" s="312"/>
      <c r="G3097" s="312"/>
      <c r="H3097" s="311"/>
      <c r="I3097" s="614" t="s">
        <v>298</v>
      </c>
      <c r="J3097" s="615"/>
      <c r="K3097" s="638">
        <v>0.13</v>
      </c>
      <c r="L3097" s="639"/>
      <c r="M3097" s="291">
        <f>K3097*12*I3051</f>
        <v>439.76399999999995</v>
      </c>
    </row>
    <row r="3098" spans="1:13" ht="15.75" thickBot="1">
      <c r="A3098" s="309" t="s">
        <v>297</v>
      </c>
      <c r="B3098" s="308"/>
      <c r="C3098" s="308"/>
      <c r="D3098" s="308"/>
      <c r="E3098" s="308"/>
      <c r="F3098" s="308"/>
      <c r="G3098" s="308"/>
      <c r="H3098" s="307"/>
      <c r="I3098" s="619" t="s">
        <v>296</v>
      </c>
      <c r="J3098" s="620"/>
      <c r="K3098" s="640">
        <v>16.12</v>
      </c>
      <c r="L3098" s="641"/>
      <c r="M3098" s="303">
        <f>K3098*12*I3051</f>
        <v>54530.735999999997</v>
      </c>
    </row>
    <row r="3099" spans="1:13" ht="15.75" thickBot="1">
      <c r="A3099" s="603" t="s">
        <v>295</v>
      </c>
      <c r="B3099" s="604"/>
      <c r="C3099" s="604"/>
      <c r="D3099" s="604"/>
      <c r="E3099" s="604"/>
      <c r="F3099" s="604"/>
      <c r="G3099" s="604"/>
      <c r="H3099" s="605"/>
      <c r="I3099" s="305"/>
      <c r="J3099" s="304"/>
      <c r="K3099" s="642">
        <v>1.65</v>
      </c>
      <c r="L3099" s="643"/>
      <c r="M3099" s="303">
        <f>K3099*12*I3051</f>
        <v>5581.619999999999</v>
      </c>
    </row>
    <row r="3100" spans="1:13">
      <c r="A3100" s="301" t="s">
        <v>294</v>
      </c>
      <c r="B3100" s="300"/>
      <c r="C3100" s="300"/>
      <c r="D3100" s="300"/>
      <c r="E3100" s="300"/>
      <c r="F3100" s="300"/>
      <c r="G3100" s="300"/>
      <c r="H3100" s="298"/>
      <c r="I3100" s="621" t="s">
        <v>293</v>
      </c>
      <c r="J3100" s="622"/>
      <c r="K3100" s="297"/>
      <c r="L3100" s="412"/>
      <c r="M3100" s="291"/>
    </row>
    <row r="3101" spans="1:13">
      <c r="A3101" s="301" t="s">
        <v>292</v>
      </c>
      <c r="B3101" s="300"/>
      <c r="C3101" s="300"/>
      <c r="D3101" s="300"/>
      <c r="E3101" s="300"/>
      <c r="F3101" s="300"/>
      <c r="G3101" s="300"/>
      <c r="H3101" s="298"/>
      <c r="I3101" s="295"/>
      <c r="J3101" s="294"/>
      <c r="K3101" s="297"/>
      <c r="L3101" s="412"/>
      <c r="M3101" s="291"/>
    </row>
    <row r="3102" spans="1:13" ht="15.75" thickBot="1">
      <c r="A3102" s="301" t="s">
        <v>291</v>
      </c>
      <c r="B3102" s="300"/>
      <c r="C3102" s="300"/>
      <c r="D3102" s="300"/>
      <c r="E3102" s="300"/>
      <c r="F3102" s="300"/>
      <c r="G3102" s="300"/>
      <c r="H3102" s="298"/>
      <c r="I3102" s="310"/>
      <c r="J3102" s="294"/>
      <c r="K3102" s="297"/>
      <c r="L3102" s="412"/>
      <c r="M3102" s="291"/>
    </row>
    <row r="3103" spans="1:13" ht="15.75" thickBot="1">
      <c r="A3103" s="309" t="s">
        <v>290</v>
      </c>
      <c r="B3103" s="308"/>
      <c r="C3103" s="308"/>
      <c r="D3103" s="308"/>
      <c r="E3103" s="308"/>
      <c r="F3103" s="308"/>
      <c r="G3103" s="308"/>
      <c r="H3103" s="307"/>
      <c r="I3103" s="305"/>
      <c r="J3103" s="304"/>
      <c r="K3103" s="642">
        <v>7.0000000000000007E-2</v>
      </c>
      <c r="L3103" s="643"/>
      <c r="M3103" s="303">
        <f>K3103*12*I3051</f>
        <v>236.79599999999999</v>
      </c>
    </row>
    <row r="3104" spans="1:13">
      <c r="A3104" s="301" t="s">
        <v>289</v>
      </c>
      <c r="B3104" s="300"/>
      <c r="C3104" s="300"/>
      <c r="D3104" s="300"/>
      <c r="E3104" s="300"/>
      <c r="F3104" s="300"/>
      <c r="G3104" s="300"/>
      <c r="H3104" s="298"/>
      <c r="I3104" s="621" t="s">
        <v>19</v>
      </c>
      <c r="J3104" s="622"/>
      <c r="K3104" s="411"/>
      <c r="L3104" s="412"/>
      <c r="M3104" s="291"/>
    </row>
    <row r="3105" spans="1:13" ht="15.75" thickBot="1">
      <c r="A3105" s="301" t="s">
        <v>288</v>
      </c>
      <c r="B3105" s="300"/>
      <c r="C3105" s="300"/>
      <c r="D3105" s="300"/>
      <c r="E3105" s="300"/>
      <c r="F3105" s="300"/>
      <c r="G3105" s="300"/>
      <c r="H3105" s="298"/>
      <c r="I3105" s="295"/>
      <c r="J3105" s="294"/>
      <c r="K3105" s="411"/>
      <c r="L3105" s="412"/>
      <c r="M3105" s="291"/>
    </row>
    <row r="3106" spans="1:13" ht="15.75" thickBot="1">
      <c r="A3106" s="603" t="s">
        <v>287</v>
      </c>
      <c r="B3106" s="604"/>
      <c r="C3106" s="604"/>
      <c r="D3106" s="604"/>
      <c r="E3106" s="604"/>
      <c r="F3106" s="604"/>
      <c r="G3106" s="604"/>
      <c r="H3106" s="605"/>
      <c r="I3106" s="305"/>
      <c r="J3106" s="304"/>
      <c r="K3106" s="642">
        <v>6.19</v>
      </c>
      <c r="L3106" s="643"/>
      <c r="M3106" s="303">
        <f>K3106*12*I3051</f>
        <v>20939.531999999999</v>
      </c>
    </row>
    <row r="3107" spans="1:13">
      <c r="A3107" s="301" t="s">
        <v>286</v>
      </c>
      <c r="B3107" s="299"/>
      <c r="C3107" s="299"/>
      <c r="D3107" s="299"/>
      <c r="E3107" s="299"/>
      <c r="F3107" s="300"/>
      <c r="G3107" s="299"/>
      <c r="H3107" s="298"/>
      <c r="I3107" s="598" t="s">
        <v>285</v>
      </c>
      <c r="J3107" s="599"/>
      <c r="K3107" s="297"/>
      <c r="L3107" s="412"/>
      <c r="M3107" s="291"/>
    </row>
    <row r="3108" spans="1:13">
      <c r="A3108" s="301" t="s">
        <v>284</v>
      </c>
      <c r="B3108" s="299"/>
      <c r="C3108" s="299"/>
      <c r="D3108" s="299"/>
      <c r="E3108" s="299"/>
      <c r="F3108" s="300"/>
      <c r="G3108" s="299"/>
      <c r="H3108" s="298"/>
      <c r="I3108" s="598" t="s">
        <v>283</v>
      </c>
      <c r="J3108" s="599"/>
      <c r="K3108" s="297"/>
      <c r="L3108" s="412"/>
      <c r="M3108" s="291"/>
    </row>
    <row r="3109" spans="1:13">
      <c r="A3109" s="301" t="s">
        <v>282</v>
      </c>
      <c r="B3109" s="299"/>
      <c r="C3109" s="299"/>
      <c r="D3109" s="299"/>
      <c r="E3109" s="299"/>
      <c r="F3109" s="300"/>
      <c r="G3109" s="299"/>
      <c r="H3109" s="298"/>
      <c r="I3109" s="598" t="s">
        <v>281</v>
      </c>
      <c r="J3109" s="599"/>
      <c r="K3109" s="297"/>
      <c r="L3109" s="412"/>
      <c r="M3109" s="291"/>
    </row>
    <row r="3110" spans="1:13">
      <c r="A3110" s="301" t="s">
        <v>280</v>
      </c>
      <c r="B3110" s="299"/>
      <c r="C3110" s="299"/>
      <c r="D3110" s="299"/>
      <c r="E3110" s="299"/>
      <c r="F3110" s="300"/>
      <c r="G3110" s="299"/>
      <c r="H3110" s="298"/>
      <c r="I3110" s="598" t="s">
        <v>279</v>
      </c>
      <c r="J3110" s="599"/>
      <c r="K3110" s="297"/>
      <c r="L3110" s="412"/>
      <c r="M3110" s="291"/>
    </row>
    <row r="3111" spans="1:13">
      <c r="A3111" s="301" t="s">
        <v>278</v>
      </c>
      <c r="B3111" s="299"/>
      <c r="C3111" s="299"/>
      <c r="D3111" s="299"/>
      <c r="E3111" s="299"/>
      <c r="F3111" s="300"/>
      <c r="G3111" s="299"/>
      <c r="H3111" s="298"/>
      <c r="I3111" s="598" t="s">
        <v>277</v>
      </c>
      <c r="J3111" s="599"/>
      <c r="K3111" s="297"/>
      <c r="L3111" s="412"/>
      <c r="M3111" s="291"/>
    </row>
    <row r="3112" spans="1:13">
      <c r="A3112" s="301" t="s">
        <v>276</v>
      </c>
      <c r="B3112" s="299"/>
      <c r="C3112" s="299"/>
      <c r="D3112" s="299"/>
      <c r="E3112" s="299"/>
      <c r="F3112" s="300"/>
      <c r="G3112" s="299"/>
      <c r="H3112" s="298"/>
      <c r="I3112" s="295"/>
      <c r="J3112" s="294"/>
      <c r="K3112" s="297"/>
      <c r="L3112" s="302"/>
      <c r="M3112" s="291"/>
    </row>
    <row r="3113" spans="1:13">
      <c r="A3113" s="301" t="s">
        <v>275</v>
      </c>
      <c r="B3113" s="299"/>
      <c r="C3113" s="299"/>
      <c r="D3113" s="299"/>
      <c r="E3113" s="299"/>
      <c r="F3113" s="300"/>
      <c r="G3113" s="299"/>
      <c r="H3113" s="298"/>
      <c r="I3113" s="295"/>
      <c r="J3113" s="294"/>
      <c r="K3113" s="297"/>
      <c r="L3113" s="412"/>
      <c r="M3113" s="291"/>
    </row>
    <row r="3114" spans="1:13">
      <c r="A3114" s="301" t="s">
        <v>274</v>
      </c>
      <c r="B3114" s="299"/>
      <c r="C3114" s="299"/>
      <c r="D3114" s="299"/>
      <c r="E3114" s="299"/>
      <c r="F3114" s="300"/>
      <c r="G3114" s="299"/>
      <c r="H3114" s="298"/>
      <c r="I3114" s="295"/>
      <c r="J3114" s="294"/>
      <c r="K3114" s="297"/>
      <c r="L3114" s="412"/>
      <c r="M3114" s="291"/>
    </row>
    <row r="3115" spans="1:13">
      <c r="A3115" s="301" t="s">
        <v>273</v>
      </c>
      <c r="B3115" s="299"/>
      <c r="C3115" s="299"/>
      <c r="D3115" s="299"/>
      <c r="E3115" s="299"/>
      <c r="F3115" s="300"/>
      <c r="G3115" s="299"/>
      <c r="H3115" s="298"/>
      <c r="I3115" s="295"/>
      <c r="J3115" s="294"/>
      <c r="K3115" s="297"/>
      <c r="L3115" s="412"/>
      <c r="M3115" s="291"/>
    </row>
    <row r="3116" spans="1:13">
      <c r="A3116" s="301" t="s">
        <v>272</v>
      </c>
      <c r="B3116" s="299"/>
      <c r="C3116" s="299"/>
      <c r="D3116" s="299"/>
      <c r="E3116" s="299"/>
      <c r="F3116" s="300"/>
      <c r="G3116" s="299"/>
      <c r="H3116" s="298"/>
      <c r="I3116" s="295"/>
      <c r="J3116" s="294"/>
      <c r="K3116" s="297"/>
      <c r="L3116" s="412"/>
      <c r="M3116" s="291"/>
    </row>
    <row r="3117" spans="1:13" ht="15.75" thickBot="1">
      <c r="A3117" s="616" t="s">
        <v>271</v>
      </c>
      <c r="B3117" s="617"/>
      <c r="C3117" s="617"/>
      <c r="D3117" s="617"/>
      <c r="E3117" s="617"/>
      <c r="F3117" s="617"/>
      <c r="G3117" s="617"/>
      <c r="H3117" s="618"/>
      <c r="I3117" s="295"/>
      <c r="J3117" s="294"/>
      <c r="K3117" s="293"/>
      <c r="L3117" s="292"/>
      <c r="M3117" s="291"/>
    </row>
    <row r="3118" spans="1:13">
      <c r="A3118" s="290" t="s">
        <v>270</v>
      </c>
      <c r="B3118" s="289"/>
      <c r="C3118" s="289"/>
      <c r="D3118" s="289"/>
      <c r="E3118" s="289"/>
      <c r="F3118" s="289"/>
      <c r="G3118" s="289"/>
      <c r="H3118" s="289"/>
      <c r="I3118" s="621" t="s">
        <v>55</v>
      </c>
      <c r="J3118" s="622"/>
      <c r="K3118" s="288"/>
      <c r="L3118" s="287"/>
      <c r="M3118" s="286"/>
    </row>
    <row r="3119" spans="1:13" ht="15.75" thickBot="1">
      <c r="A3119" s="285" t="s">
        <v>269</v>
      </c>
      <c r="B3119" s="284"/>
      <c r="C3119" s="284"/>
      <c r="D3119" s="284"/>
      <c r="E3119" s="284"/>
      <c r="F3119" s="284"/>
      <c r="G3119" s="284"/>
      <c r="H3119" s="284"/>
      <c r="I3119" s="283"/>
      <c r="J3119" s="282"/>
      <c r="K3119" s="281"/>
      <c r="L3119" s="280"/>
      <c r="M3119" s="279"/>
    </row>
    <row r="3120" spans="1:13" ht="15.75" thickBot="1">
      <c r="A3120" s="603" t="s">
        <v>355</v>
      </c>
      <c r="B3120" s="604"/>
      <c r="C3120" s="604"/>
      <c r="D3120" s="604"/>
      <c r="E3120" s="604"/>
      <c r="F3120" s="604"/>
      <c r="G3120" s="604"/>
      <c r="H3120" s="657"/>
      <c r="I3120" s="658" t="s">
        <v>32</v>
      </c>
      <c r="J3120" s="659"/>
      <c r="K3120" s="660">
        <v>1.52</v>
      </c>
      <c r="L3120" s="661"/>
      <c r="M3120" s="276">
        <f>K3120*12*I3051</f>
        <v>5141.8559999999998</v>
      </c>
    </row>
    <row r="3121" spans="1:13" ht="15.75" thickBot="1">
      <c r="A3121" s="409" t="s">
        <v>354</v>
      </c>
      <c r="B3121" s="410"/>
      <c r="C3121" s="410"/>
      <c r="D3121" s="410"/>
      <c r="E3121" s="410"/>
      <c r="F3121" s="410"/>
      <c r="G3121" s="410"/>
      <c r="H3121" s="410"/>
      <c r="I3121" s="413"/>
      <c r="J3121" s="383"/>
      <c r="K3121" s="662"/>
      <c r="L3121" s="663"/>
      <c r="M3121" s="276"/>
    </row>
    <row r="3122" spans="1:13" ht="15.75" thickBot="1">
      <c r="A3122" s="652" t="s">
        <v>268</v>
      </c>
      <c r="B3122" s="653"/>
      <c r="C3122" s="653"/>
      <c r="D3122" s="653"/>
      <c r="E3122" s="653"/>
      <c r="F3122" s="653"/>
      <c r="G3122" s="653"/>
      <c r="H3122" s="653"/>
      <c r="I3122" s="278"/>
      <c r="J3122" s="277"/>
      <c r="K3122" s="610">
        <f>K3052+K3062+K3077+K3106+K3120+K3121</f>
        <v>46.830000000000005</v>
      </c>
      <c r="L3122" s="611"/>
      <c r="M3122" s="276">
        <f>M3052+M3062+M3077+M3106+M3120+M3121</f>
        <v>158416.524</v>
      </c>
    </row>
    <row r="3124" spans="1:13" ht="15.75">
      <c r="A3124" s="601" t="s">
        <v>0</v>
      </c>
      <c r="B3124" s="601"/>
      <c r="C3124" s="601"/>
      <c r="D3124" s="601"/>
      <c r="E3124" s="601"/>
      <c r="F3124" s="601"/>
      <c r="G3124" s="601"/>
      <c r="H3124" s="601"/>
      <c r="I3124" s="601"/>
      <c r="J3124" s="601"/>
      <c r="K3124" s="601"/>
      <c r="L3124" s="601"/>
      <c r="M3124" s="327"/>
    </row>
    <row r="3125" spans="1:13" ht="15.75">
      <c r="A3125" s="600" t="s">
        <v>353</v>
      </c>
      <c r="B3125" s="600"/>
      <c r="C3125" s="600"/>
      <c r="D3125" s="600"/>
      <c r="E3125" s="600"/>
      <c r="F3125" s="600"/>
      <c r="G3125" s="600"/>
      <c r="H3125" s="600"/>
      <c r="I3125" s="600"/>
      <c r="J3125" s="600"/>
      <c r="K3125" s="600"/>
      <c r="L3125" s="600"/>
      <c r="M3125" s="327"/>
    </row>
    <row r="3126" spans="1:13" ht="15.75">
      <c r="A3126" s="370"/>
      <c r="B3126" s="370"/>
      <c r="C3126" s="370"/>
      <c r="D3126" s="370"/>
      <c r="E3126" s="370"/>
      <c r="F3126" s="370" t="s">
        <v>372</v>
      </c>
      <c r="G3126" s="370"/>
      <c r="H3126" s="370"/>
      <c r="I3126" s="370"/>
      <c r="J3126" s="370"/>
      <c r="K3126" s="370"/>
      <c r="L3126" s="370"/>
      <c r="M3126" s="327"/>
    </row>
    <row r="3127" spans="1:13">
      <c r="A3127" s="329"/>
      <c r="B3127" s="328"/>
      <c r="C3127" s="602" t="s">
        <v>351</v>
      </c>
      <c r="D3127" s="602"/>
      <c r="E3127" s="602"/>
      <c r="F3127" s="328"/>
      <c r="G3127" s="328"/>
      <c r="H3127" s="368"/>
      <c r="I3127" s="590" t="s">
        <v>3</v>
      </c>
      <c r="J3127" s="591"/>
      <c r="K3127" s="592" t="s">
        <v>4</v>
      </c>
      <c r="L3127" s="593"/>
      <c r="M3127" s="382"/>
    </row>
    <row r="3128" spans="1:13">
      <c r="A3128" s="381"/>
      <c r="B3128" s="355"/>
      <c r="C3128" s="355"/>
      <c r="D3128" s="355"/>
      <c r="E3128" s="355"/>
      <c r="F3128" s="355"/>
      <c r="G3128" s="355"/>
      <c r="H3128" s="356"/>
      <c r="I3128" s="295"/>
      <c r="J3128" s="294"/>
      <c r="K3128" s="594" t="s">
        <v>5</v>
      </c>
      <c r="L3128" s="595"/>
      <c r="M3128" s="380" t="s">
        <v>6</v>
      </c>
    </row>
    <row r="3129" spans="1:13">
      <c r="A3129" s="381"/>
      <c r="B3129" s="355"/>
      <c r="C3129" s="355"/>
      <c r="D3129" s="355"/>
      <c r="E3129" s="355"/>
      <c r="F3129" s="355"/>
      <c r="G3129" s="355"/>
      <c r="H3129" s="356"/>
      <c r="I3129" s="598" t="s">
        <v>7</v>
      </c>
      <c r="J3129" s="599"/>
      <c r="K3129" s="623" t="s">
        <v>8</v>
      </c>
      <c r="L3129" s="624"/>
      <c r="M3129" s="380" t="s">
        <v>9</v>
      </c>
    </row>
    <row r="3130" spans="1:13" ht="16.5" thickBot="1">
      <c r="A3130" s="379"/>
      <c r="B3130" s="351"/>
      <c r="C3130" s="351"/>
      <c r="D3130" s="351"/>
      <c r="E3130" s="351"/>
      <c r="F3130" s="351"/>
      <c r="G3130" s="351"/>
      <c r="H3130" s="350"/>
      <c r="I3130" s="631">
        <v>365.3</v>
      </c>
      <c r="J3130" s="632"/>
      <c r="K3130" s="633"/>
      <c r="L3130" s="634"/>
      <c r="M3130" s="378"/>
    </row>
    <row r="3131" spans="1:13">
      <c r="A3131" s="367" t="s">
        <v>350</v>
      </c>
      <c r="B3131" s="344"/>
      <c r="C3131" s="344"/>
      <c r="D3131" s="344"/>
      <c r="E3131" s="344"/>
      <c r="F3131" s="344"/>
      <c r="G3131" s="344"/>
      <c r="H3131" s="377"/>
      <c r="I3131" s="341"/>
      <c r="J3131" s="340"/>
      <c r="K3131" s="635">
        <f>K3134+K3137</f>
        <v>6.4499999999999993</v>
      </c>
      <c r="L3131" s="628"/>
      <c r="M3131" s="286">
        <f>K3131*12*I3130</f>
        <v>28274.219999999998</v>
      </c>
    </row>
    <row r="3132" spans="1:13">
      <c r="A3132" s="376" t="s">
        <v>349</v>
      </c>
      <c r="B3132" s="375"/>
      <c r="C3132" s="375"/>
      <c r="D3132" s="375"/>
      <c r="E3132" s="375"/>
      <c r="F3132" s="375"/>
      <c r="G3132" s="375"/>
      <c r="H3132" s="374"/>
      <c r="I3132" s="295"/>
      <c r="J3132" s="294"/>
      <c r="K3132" s="293"/>
      <c r="L3132" s="292"/>
      <c r="M3132" s="373"/>
    </row>
    <row r="3133" spans="1:13" ht="15.75" thickBot="1">
      <c r="A3133" s="363" t="s">
        <v>348</v>
      </c>
      <c r="B3133" s="372"/>
      <c r="C3133" s="372"/>
      <c r="D3133" s="372"/>
      <c r="E3133" s="372"/>
      <c r="F3133" s="372"/>
      <c r="G3133" s="372"/>
      <c r="H3133" s="371"/>
      <c r="I3133" s="336"/>
      <c r="J3133" s="282"/>
      <c r="K3133" s="281"/>
      <c r="L3133" s="280"/>
      <c r="M3133" s="279"/>
    </row>
    <row r="3134" spans="1:13">
      <c r="A3134" s="323" t="s">
        <v>347</v>
      </c>
      <c r="B3134" s="331"/>
      <c r="C3134" s="331"/>
      <c r="D3134" s="331"/>
      <c r="E3134" s="331"/>
      <c r="F3134" s="331"/>
      <c r="G3134" s="331"/>
      <c r="H3134" s="357"/>
      <c r="I3134" s="596" t="s">
        <v>19</v>
      </c>
      <c r="J3134" s="597"/>
      <c r="K3134" s="629">
        <v>3.86</v>
      </c>
      <c r="L3134" s="630"/>
      <c r="M3134" s="291">
        <f>K3134*12*I3130</f>
        <v>16920.696</v>
      </c>
    </row>
    <row r="3135" spans="1:13">
      <c r="A3135" s="301" t="s">
        <v>338</v>
      </c>
      <c r="B3135" s="355"/>
      <c r="C3135" s="355"/>
      <c r="D3135" s="355"/>
      <c r="E3135" s="355"/>
      <c r="F3135" s="355"/>
      <c r="G3135" s="355"/>
      <c r="H3135" s="356"/>
      <c r="I3135" s="598" t="s">
        <v>328</v>
      </c>
      <c r="J3135" s="599"/>
      <c r="K3135" s="327"/>
      <c r="L3135" s="292"/>
      <c r="M3135" s="291"/>
    </row>
    <row r="3136" spans="1:13">
      <c r="A3136" s="323" t="s">
        <v>337</v>
      </c>
      <c r="B3136" s="331"/>
      <c r="C3136" s="331"/>
      <c r="D3136" s="331"/>
      <c r="E3136" s="331"/>
      <c r="F3136" s="331"/>
      <c r="G3136" s="331"/>
      <c r="H3136" s="357"/>
      <c r="I3136" s="596"/>
      <c r="J3136" s="597"/>
      <c r="K3136" s="327"/>
      <c r="L3136" s="292"/>
      <c r="M3136" s="291"/>
    </row>
    <row r="3137" spans="1:13">
      <c r="A3137" s="323" t="s">
        <v>346</v>
      </c>
      <c r="B3137" s="331"/>
      <c r="C3137" s="331"/>
      <c r="D3137" s="331"/>
      <c r="E3137" s="331"/>
      <c r="F3137" s="331"/>
      <c r="G3137" s="331"/>
      <c r="H3137" s="357"/>
      <c r="I3137" s="608" t="s">
        <v>35</v>
      </c>
      <c r="J3137" s="609"/>
      <c r="K3137" s="625">
        <v>2.59</v>
      </c>
      <c r="L3137" s="626"/>
      <c r="M3137" s="291">
        <f>K3137*12*I3130</f>
        <v>11353.523999999999</v>
      </c>
    </row>
    <row r="3138" spans="1:13" ht="15.75">
      <c r="A3138" s="320" t="s">
        <v>345</v>
      </c>
      <c r="B3138" s="354"/>
      <c r="C3138" s="354"/>
      <c r="D3138" s="354"/>
      <c r="E3138" s="354"/>
      <c r="F3138" s="354"/>
      <c r="G3138" s="354"/>
      <c r="H3138" s="353"/>
      <c r="I3138" s="598" t="s">
        <v>328</v>
      </c>
      <c r="J3138" s="599"/>
      <c r="K3138" s="370"/>
      <c r="L3138" s="369"/>
      <c r="M3138" s="291"/>
    </row>
    <row r="3139" spans="1:13">
      <c r="A3139" s="313" t="s">
        <v>344</v>
      </c>
      <c r="B3139" s="328"/>
      <c r="C3139" s="328"/>
      <c r="D3139" s="328"/>
      <c r="E3139" s="328"/>
      <c r="F3139" s="328"/>
      <c r="G3139" s="328"/>
      <c r="H3139" s="368"/>
      <c r="I3139" s="598"/>
      <c r="J3139" s="599"/>
      <c r="K3139" s="352"/>
      <c r="L3139" s="292"/>
      <c r="M3139" s="291"/>
    </row>
    <row r="3140" spans="1:13" ht="15.75" thickBot="1">
      <c r="A3140" s="323" t="s">
        <v>343</v>
      </c>
      <c r="B3140" s="322"/>
      <c r="C3140" s="322"/>
      <c r="D3140" s="322"/>
      <c r="E3140" s="322"/>
      <c r="F3140" s="322"/>
      <c r="G3140" s="322"/>
      <c r="H3140" s="321"/>
      <c r="I3140" s="334"/>
      <c r="J3140" s="333"/>
      <c r="K3140" s="636"/>
      <c r="L3140" s="637"/>
      <c r="M3140" s="291"/>
    </row>
    <row r="3141" spans="1:13">
      <c r="A3141" s="367" t="s">
        <v>342</v>
      </c>
      <c r="B3141" s="366"/>
      <c r="C3141" s="366"/>
      <c r="D3141" s="366"/>
      <c r="E3141" s="366"/>
      <c r="F3141" s="366"/>
      <c r="G3141" s="366"/>
      <c r="H3141" s="365"/>
      <c r="I3141" s="341"/>
      <c r="J3141" s="364"/>
      <c r="K3141" s="627">
        <f>K3143+K3148+K3151</f>
        <v>5.28</v>
      </c>
      <c r="L3141" s="628"/>
      <c r="M3141" s="286">
        <f>K3141*12*I3130</f>
        <v>23145.407999999999</v>
      </c>
    </row>
    <row r="3142" spans="1:13" ht="15.75" thickBot="1">
      <c r="A3142" s="363" t="s">
        <v>341</v>
      </c>
      <c r="B3142" s="362"/>
      <c r="C3142" s="362"/>
      <c r="D3142" s="362"/>
      <c r="E3142" s="362"/>
      <c r="F3142" s="362"/>
      <c r="G3142" s="362"/>
      <c r="H3142" s="361"/>
      <c r="I3142" s="336"/>
      <c r="J3142" s="360"/>
      <c r="K3142" s="281"/>
      <c r="L3142" s="280"/>
      <c r="M3142" s="279"/>
    </row>
    <row r="3143" spans="1:13">
      <c r="A3143" s="301" t="s">
        <v>340</v>
      </c>
      <c r="B3143" s="300"/>
      <c r="C3143" s="300"/>
      <c r="D3143" s="300"/>
      <c r="E3143" s="300"/>
      <c r="F3143" s="300"/>
      <c r="G3143" s="300"/>
      <c r="H3143" s="298"/>
      <c r="I3143" s="598" t="s">
        <v>19</v>
      </c>
      <c r="J3143" s="599"/>
      <c r="K3143" s="629">
        <v>2.64</v>
      </c>
      <c r="L3143" s="630"/>
      <c r="M3143" s="291">
        <f>K3143*12*I3130</f>
        <v>11572.704</v>
      </c>
    </row>
    <row r="3144" spans="1:13">
      <c r="A3144" s="323" t="s">
        <v>339</v>
      </c>
      <c r="B3144" s="322"/>
      <c r="C3144" s="322"/>
      <c r="D3144" s="322"/>
      <c r="E3144" s="322"/>
      <c r="F3144" s="322"/>
      <c r="G3144" s="322"/>
      <c r="H3144" s="321"/>
      <c r="I3144" s="407"/>
      <c r="J3144" s="408"/>
      <c r="K3144" s="327"/>
      <c r="L3144" s="292"/>
      <c r="M3144" s="291"/>
    </row>
    <row r="3145" spans="1:13">
      <c r="A3145" s="301" t="s">
        <v>338</v>
      </c>
      <c r="B3145" s="355"/>
      <c r="C3145" s="355"/>
      <c r="D3145" s="355"/>
      <c r="E3145" s="355"/>
      <c r="F3145" s="355"/>
      <c r="G3145" s="355"/>
      <c r="H3145" s="356"/>
      <c r="I3145" s="598" t="s">
        <v>328</v>
      </c>
      <c r="J3145" s="599"/>
      <c r="K3145" s="327"/>
      <c r="L3145" s="292"/>
      <c r="M3145" s="291"/>
    </row>
    <row r="3146" spans="1:13">
      <c r="A3146" s="323" t="s">
        <v>337</v>
      </c>
      <c r="B3146" s="331"/>
      <c r="C3146" s="331"/>
      <c r="D3146" s="331"/>
      <c r="E3146" s="331"/>
      <c r="F3146" s="331"/>
      <c r="G3146" s="331"/>
      <c r="H3146" s="357"/>
      <c r="I3146" s="596"/>
      <c r="J3146" s="597"/>
      <c r="K3146" s="327"/>
      <c r="L3146" s="292"/>
      <c r="M3146" s="291"/>
    </row>
    <row r="3147" spans="1:13">
      <c r="A3147" s="320" t="s">
        <v>336</v>
      </c>
      <c r="B3147" s="354"/>
      <c r="C3147" s="353"/>
      <c r="D3147" s="355"/>
      <c r="E3147" s="355"/>
      <c r="F3147" s="355"/>
      <c r="G3147" s="355"/>
      <c r="H3147" s="356"/>
      <c r="I3147" s="598" t="s">
        <v>328</v>
      </c>
      <c r="J3147" s="599"/>
      <c r="K3147" s="327"/>
      <c r="L3147" s="292"/>
      <c r="M3147" s="291"/>
    </row>
    <row r="3148" spans="1:13">
      <c r="A3148" s="301" t="s">
        <v>335</v>
      </c>
      <c r="B3148" s="355"/>
      <c r="C3148" s="355"/>
      <c r="D3148" s="354"/>
      <c r="E3148" s="354"/>
      <c r="F3148" s="354"/>
      <c r="G3148" s="354"/>
      <c r="H3148" s="353"/>
      <c r="I3148" s="608" t="s">
        <v>35</v>
      </c>
      <c r="J3148" s="609"/>
      <c r="K3148" s="625">
        <v>1.17</v>
      </c>
      <c r="L3148" s="626"/>
      <c r="M3148" s="291">
        <f>K3148*12*I3130</f>
        <v>5128.8119999999999</v>
      </c>
    </row>
    <row r="3149" spans="1:13">
      <c r="A3149" s="313" t="s">
        <v>334</v>
      </c>
      <c r="B3149" s="312"/>
      <c r="C3149" s="312"/>
      <c r="D3149" s="312"/>
      <c r="E3149" s="312"/>
      <c r="F3149" s="312"/>
      <c r="G3149" s="312"/>
      <c r="H3149" s="311"/>
      <c r="I3149" s="590" t="s">
        <v>333</v>
      </c>
      <c r="J3149" s="591"/>
      <c r="K3149" s="327"/>
      <c r="L3149" s="292"/>
      <c r="M3149" s="291"/>
    </row>
    <row r="3150" spans="1:13">
      <c r="A3150" s="323"/>
      <c r="B3150" s="322"/>
      <c r="C3150" s="322"/>
      <c r="D3150" s="322"/>
      <c r="E3150" s="322"/>
      <c r="F3150" s="322"/>
      <c r="G3150" s="322"/>
      <c r="H3150" s="321"/>
      <c r="I3150" s="334" t="s">
        <v>332</v>
      </c>
      <c r="J3150" s="333"/>
      <c r="K3150" s="352"/>
      <c r="L3150" s="292"/>
      <c r="M3150" s="291"/>
    </row>
    <row r="3151" spans="1:13">
      <c r="A3151" s="313" t="s">
        <v>331</v>
      </c>
      <c r="B3151" s="312"/>
      <c r="C3151" s="312"/>
      <c r="D3151" s="312"/>
      <c r="E3151" s="312"/>
      <c r="F3151" s="312"/>
      <c r="G3151" s="312"/>
      <c r="H3151" s="311"/>
      <c r="I3151" s="590" t="s">
        <v>35</v>
      </c>
      <c r="J3151" s="591"/>
      <c r="K3151" s="625">
        <v>1.47</v>
      </c>
      <c r="L3151" s="626"/>
      <c r="M3151" s="291">
        <f>K3151*12*I3130</f>
        <v>6443.8920000000007</v>
      </c>
    </row>
    <row r="3152" spans="1:13">
      <c r="A3152" s="323" t="s">
        <v>330</v>
      </c>
      <c r="B3152" s="322"/>
      <c r="C3152" s="322"/>
      <c r="D3152" s="322"/>
      <c r="E3152" s="322"/>
      <c r="F3152" s="322"/>
      <c r="G3152" s="322"/>
      <c r="H3152" s="321"/>
      <c r="I3152" s="334"/>
      <c r="J3152" s="333"/>
      <c r="K3152" s="327"/>
      <c r="L3152" s="292"/>
      <c r="M3152" s="291"/>
    </row>
    <row r="3153" spans="1:13">
      <c r="A3153" s="313" t="s">
        <v>329</v>
      </c>
      <c r="B3153" s="312"/>
      <c r="C3153" s="312"/>
      <c r="D3153" s="312"/>
      <c r="E3153" s="312"/>
      <c r="F3153" s="312"/>
      <c r="G3153" s="312"/>
      <c r="H3153" s="311"/>
      <c r="I3153" s="598" t="s">
        <v>328</v>
      </c>
      <c r="J3153" s="599"/>
      <c r="K3153" s="327"/>
      <c r="L3153" s="292"/>
      <c r="M3153" s="291"/>
    </row>
    <row r="3154" spans="1:13">
      <c r="A3154" s="313" t="s">
        <v>327</v>
      </c>
      <c r="B3154" s="312"/>
      <c r="C3154" s="312"/>
      <c r="D3154" s="312"/>
      <c r="E3154" s="312"/>
      <c r="F3154" s="312"/>
      <c r="G3154" s="312"/>
      <c r="H3154" s="311"/>
      <c r="I3154" s="590" t="s">
        <v>326</v>
      </c>
      <c r="J3154" s="591"/>
      <c r="K3154" s="351"/>
      <c r="L3154" s="350"/>
      <c r="M3154" s="349"/>
    </row>
    <row r="3155" spans="1:13" ht="15.75" thickBot="1">
      <c r="A3155" s="323"/>
      <c r="B3155" s="322"/>
      <c r="C3155" s="322"/>
      <c r="D3155" s="322"/>
      <c r="E3155" s="322"/>
      <c r="F3155" s="322"/>
      <c r="G3155" s="322"/>
      <c r="H3155" s="321"/>
      <c r="I3155" s="606" t="s">
        <v>325</v>
      </c>
      <c r="J3155" s="607"/>
      <c r="K3155" s="348"/>
      <c r="L3155" s="347"/>
      <c r="M3155" s="346"/>
    </row>
    <row r="3156" spans="1:13">
      <c r="A3156" s="345" t="s">
        <v>324</v>
      </c>
      <c r="B3156" s="344"/>
      <c r="C3156" s="344"/>
      <c r="D3156" s="344"/>
      <c r="E3156" s="344"/>
      <c r="F3156" s="344"/>
      <c r="G3156" s="343"/>
      <c r="H3156" s="342"/>
      <c r="I3156" s="341"/>
      <c r="J3156" s="340"/>
      <c r="K3156" s="648">
        <f>K3158+K3165+K3173+K3177+K3178+K3182</f>
        <v>23.689999999999998</v>
      </c>
      <c r="L3156" s="628"/>
      <c r="M3156" s="286">
        <f>M3158+M3165+M3173+M3177+M3178+M3182</f>
        <v>103847.484</v>
      </c>
    </row>
    <row r="3157" spans="1:13" ht="15.75" thickBot="1">
      <c r="A3157" s="339"/>
      <c r="B3157" s="338"/>
      <c r="C3157" s="338"/>
      <c r="D3157" s="338"/>
      <c r="E3157" s="338"/>
      <c r="F3157" s="338"/>
      <c r="G3157" s="338"/>
      <c r="H3157" s="337"/>
      <c r="I3157" s="336"/>
      <c r="J3157" s="282"/>
      <c r="K3157" s="281"/>
      <c r="L3157" s="280"/>
      <c r="M3157" s="279"/>
    </row>
    <row r="3158" spans="1:13" ht="15.75" thickBot="1">
      <c r="A3158" s="603" t="s">
        <v>323</v>
      </c>
      <c r="B3158" s="604"/>
      <c r="C3158" s="604"/>
      <c r="D3158" s="604"/>
      <c r="E3158" s="604"/>
      <c r="F3158" s="604"/>
      <c r="G3158" s="604"/>
      <c r="H3158" s="605"/>
      <c r="I3158" s="305"/>
      <c r="J3158" s="304"/>
      <c r="K3158" s="646">
        <f>K3159+K3160+K3161+K3163+K3164</f>
        <v>4.5599999999999996</v>
      </c>
      <c r="L3158" s="647"/>
      <c r="M3158" s="303">
        <f>K3158*12*I3130</f>
        <v>19989.216</v>
      </c>
    </row>
    <row r="3159" spans="1:13">
      <c r="A3159" s="323" t="s">
        <v>322</v>
      </c>
      <c r="B3159" s="322"/>
      <c r="C3159" s="322"/>
      <c r="D3159" s="322"/>
      <c r="E3159" s="322"/>
      <c r="F3159" s="322"/>
      <c r="G3159" s="322"/>
      <c r="H3159" s="321"/>
      <c r="I3159" s="596" t="s">
        <v>321</v>
      </c>
      <c r="J3159" s="597"/>
      <c r="K3159" s="629">
        <v>1.23</v>
      </c>
      <c r="L3159" s="630"/>
      <c r="M3159" s="291">
        <f>K3159*12*I3130</f>
        <v>5391.8280000000004</v>
      </c>
    </row>
    <row r="3160" spans="1:13">
      <c r="A3160" s="320" t="s">
        <v>320</v>
      </c>
      <c r="B3160" s="319"/>
      <c r="C3160" s="319"/>
      <c r="D3160" s="319"/>
      <c r="E3160" s="319"/>
      <c r="F3160" s="319"/>
      <c r="G3160" s="319"/>
      <c r="H3160" s="318"/>
      <c r="I3160" s="608" t="s">
        <v>57</v>
      </c>
      <c r="J3160" s="609"/>
      <c r="K3160" s="625">
        <v>2.9</v>
      </c>
      <c r="L3160" s="626"/>
      <c r="M3160" s="291">
        <f>K3160*12*I3130</f>
        <v>12712.439999999999</v>
      </c>
    </row>
    <row r="3161" spans="1:13">
      <c r="A3161" s="313" t="s">
        <v>319</v>
      </c>
      <c r="B3161" s="312"/>
      <c r="C3161" s="312"/>
      <c r="D3161" s="312"/>
      <c r="E3161" s="312"/>
      <c r="F3161" s="312"/>
      <c r="G3161" s="312"/>
      <c r="H3161" s="311"/>
      <c r="I3161" s="590" t="s">
        <v>35</v>
      </c>
      <c r="J3161" s="591"/>
      <c r="K3161" s="625">
        <v>0.33</v>
      </c>
      <c r="L3161" s="626"/>
      <c r="M3161" s="291">
        <f>K3161*12*I3130</f>
        <v>1446.588</v>
      </c>
    </row>
    <row r="3162" spans="1:13">
      <c r="A3162" s="335" t="s">
        <v>318</v>
      </c>
      <c r="B3162" s="331"/>
      <c r="C3162" s="331"/>
      <c r="D3162" s="331"/>
      <c r="E3162" s="322"/>
      <c r="F3162" s="322"/>
      <c r="G3162" s="322"/>
      <c r="H3162" s="321"/>
      <c r="I3162" s="334"/>
      <c r="J3162" s="333"/>
      <c r="K3162" s="293"/>
      <c r="L3162" s="292"/>
      <c r="M3162" s="291"/>
    </row>
    <row r="3163" spans="1:13">
      <c r="A3163" s="320" t="s">
        <v>317</v>
      </c>
      <c r="B3163" s="319"/>
      <c r="C3163" s="319"/>
      <c r="D3163" s="319"/>
      <c r="E3163" s="319"/>
      <c r="F3163" s="319"/>
      <c r="G3163" s="319"/>
      <c r="H3163" s="318"/>
      <c r="I3163" s="608" t="s">
        <v>19</v>
      </c>
      <c r="J3163" s="609"/>
      <c r="K3163" s="625">
        <v>0.1</v>
      </c>
      <c r="L3163" s="626"/>
      <c r="M3163" s="291">
        <f>K3163*12*I3130</f>
        <v>438.36000000000007</v>
      </c>
    </row>
    <row r="3164" spans="1:13" ht="15.75" thickBot="1">
      <c r="A3164" s="313" t="s">
        <v>316</v>
      </c>
      <c r="B3164" s="312"/>
      <c r="C3164" s="312"/>
      <c r="D3164" s="312"/>
      <c r="E3164" s="312"/>
      <c r="F3164" s="312"/>
      <c r="G3164" s="312"/>
      <c r="H3164" s="311"/>
      <c r="I3164" s="614" t="s">
        <v>19</v>
      </c>
      <c r="J3164" s="615"/>
      <c r="K3164" s="650"/>
      <c r="L3164" s="651"/>
      <c r="M3164" s="291"/>
    </row>
    <row r="3165" spans="1:13" ht="15.75" thickBot="1">
      <c r="A3165" s="654" t="s">
        <v>315</v>
      </c>
      <c r="B3165" s="655"/>
      <c r="C3165" s="655"/>
      <c r="D3165" s="655"/>
      <c r="E3165" s="655"/>
      <c r="F3165" s="655"/>
      <c r="G3165" s="655"/>
      <c r="H3165" s="656"/>
      <c r="I3165" s="305"/>
      <c r="J3165" s="304"/>
      <c r="K3165" s="642">
        <f>K3166+K3167+K3169+K3170+K3171+K3172</f>
        <v>1.94</v>
      </c>
      <c r="L3165" s="647"/>
      <c r="M3165" s="303">
        <f>K3165*12*I3130</f>
        <v>8504.1840000000011</v>
      </c>
    </row>
    <row r="3166" spans="1:13">
      <c r="A3166" s="332" t="s">
        <v>314</v>
      </c>
      <c r="B3166" s="331"/>
      <c r="C3166" s="331"/>
      <c r="D3166" s="331"/>
      <c r="E3166" s="331"/>
      <c r="F3166" s="322"/>
      <c r="G3166" s="322"/>
      <c r="H3166" s="321"/>
      <c r="I3166" s="330"/>
      <c r="J3166" s="294"/>
      <c r="K3166" s="629">
        <v>0.11</v>
      </c>
      <c r="L3166" s="630"/>
      <c r="M3166" s="291">
        <f>K3166*12*I3130</f>
        <v>482.19600000000003</v>
      </c>
    </row>
    <row r="3167" spans="1:13">
      <c r="A3167" s="329" t="s">
        <v>313</v>
      </c>
      <c r="B3167" s="328"/>
      <c r="C3167" s="328"/>
      <c r="D3167" s="328"/>
      <c r="E3167" s="328"/>
      <c r="F3167" s="312"/>
      <c r="G3167" s="312"/>
      <c r="H3167" s="311"/>
      <c r="I3167" s="598" t="s">
        <v>312</v>
      </c>
      <c r="J3167" s="599"/>
      <c r="K3167" s="625">
        <v>0.93</v>
      </c>
      <c r="L3167" s="626"/>
      <c r="M3167" s="291">
        <f>K3167*12*I3130</f>
        <v>4076.748</v>
      </c>
    </row>
    <row r="3168" spans="1:13">
      <c r="A3168" s="323" t="s">
        <v>311</v>
      </c>
      <c r="B3168" s="322"/>
      <c r="C3168" s="322"/>
      <c r="D3168" s="322"/>
      <c r="E3168" s="322"/>
      <c r="F3168" s="322"/>
      <c r="G3168" s="322"/>
      <c r="H3168" s="321"/>
      <c r="I3168" s="596" t="s">
        <v>310</v>
      </c>
      <c r="J3168" s="597"/>
      <c r="K3168" s="327"/>
      <c r="L3168" s="292"/>
      <c r="M3168" s="291"/>
    </row>
    <row r="3169" spans="1:13">
      <c r="A3169" s="320" t="s">
        <v>309</v>
      </c>
      <c r="B3169" s="319"/>
      <c r="C3169" s="319"/>
      <c r="D3169" s="319"/>
      <c r="E3169" s="319"/>
      <c r="F3169" s="319"/>
      <c r="G3169" s="319"/>
      <c r="H3169" s="318"/>
      <c r="I3169" s="608" t="s">
        <v>308</v>
      </c>
      <c r="J3169" s="609"/>
      <c r="K3169" s="625">
        <v>0.56999999999999995</v>
      </c>
      <c r="L3169" s="626"/>
      <c r="M3169" s="291">
        <f>K3169*12*I3130</f>
        <v>2498.652</v>
      </c>
    </row>
    <row r="3170" spans="1:13">
      <c r="A3170" s="320" t="s">
        <v>307</v>
      </c>
      <c r="B3170" s="319"/>
      <c r="C3170" s="319"/>
      <c r="D3170" s="319"/>
      <c r="E3170" s="319"/>
      <c r="F3170" s="319"/>
      <c r="G3170" s="319"/>
      <c r="H3170" s="318"/>
      <c r="I3170" s="608" t="s">
        <v>306</v>
      </c>
      <c r="J3170" s="609"/>
      <c r="K3170" s="625">
        <v>0.14000000000000001</v>
      </c>
      <c r="L3170" s="626"/>
      <c r="M3170" s="291">
        <f>K3170*12*I3130</f>
        <v>613.70400000000006</v>
      </c>
    </row>
    <row r="3171" spans="1:13">
      <c r="A3171" s="313" t="s">
        <v>299</v>
      </c>
      <c r="B3171" s="312"/>
      <c r="C3171" s="312"/>
      <c r="D3171" s="312"/>
      <c r="E3171" s="312"/>
      <c r="F3171" s="312"/>
      <c r="G3171" s="312"/>
      <c r="H3171" s="311"/>
      <c r="I3171" s="608" t="s">
        <v>298</v>
      </c>
      <c r="J3171" s="609"/>
      <c r="K3171" s="636">
        <v>7.0000000000000007E-2</v>
      </c>
      <c r="L3171" s="637"/>
      <c r="M3171" s="291">
        <f>K3171*12*I3130</f>
        <v>306.85200000000003</v>
      </c>
    </row>
    <row r="3172" spans="1:13" ht="15.75" thickBot="1">
      <c r="A3172" s="313" t="s">
        <v>305</v>
      </c>
      <c r="B3172" s="312"/>
      <c r="C3172" s="312"/>
      <c r="D3172" s="312"/>
      <c r="E3172" s="312"/>
      <c r="F3172" s="312"/>
      <c r="G3172" s="312"/>
      <c r="H3172" s="311"/>
      <c r="I3172" s="614" t="s">
        <v>88</v>
      </c>
      <c r="J3172" s="615"/>
      <c r="K3172" s="638">
        <v>0.12</v>
      </c>
      <c r="L3172" s="639"/>
      <c r="M3172" s="326">
        <f>K3172*12*I3130</f>
        <v>526.03200000000004</v>
      </c>
    </row>
    <row r="3173" spans="1:13" ht="15.75" thickBot="1">
      <c r="A3173" s="654" t="s">
        <v>304</v>
      </c>
      <c r="B3173" s="655"/>
      <c r="C3173" s="655"/>
      <c r="D3173" s="655"/>
      <c r="E3173" s="655"/>
      <c r="F3173" s="655"/>
      <c r="G3173" s="655"/>
      <c r="H3173" s="656"/>
      <c r="I3173" s="325"/>
      <c r="J3173" s="324"/>
      <c r="K3173" s="649">
        <f>K3174+K3175+K3176</f>
        <v>1.27</v>
      </c>
      <c r="L3173" s="643"/>
      <c r="M3173" s="303">
        <f>K3173*12*I3130</f>
        <v>5567.1720000000005</v>
      </c>
    </row>
    <row r="3174" spans="1:13">
      <c r="A3174" s="323" t="s">
        <v>303</v>
      </c>
      <c r="B3174" s="322"/>
      <c r="C3174" s="322"/>
      <c r="D3174" s="322"/>
      <c r="E3174" s="322"/>
      <c r="F3174" s="322"/>
      <c r="G3174" s="322"/>
      <c r="H3174" s="321"/>
      <c r="I3174" s="612" t="s">
        <v>302</v>
      </c>
      <c r="J3174" s="613"/>
      <c r="K3174" s="644">
        <v>0.61</v>
      </c>
      <c r="L3174" s="645"/>
      <c r="M3174" s="291">
        <f>K3174*12*I3130</f>
        <v>2673.9960000000001</v>
      </c>
    </row>
    <row r="3175" spans="1:13">
      <c r="A3175" s="320" t="s">
        <v>301</v>
      </c>
      <c r="B3175" s="319"/>
      <c r="C3175" s="319"/>
      <c r="D3175" s="319"/>
      <c r="E3175" s="319"/>
      <c r="F3175" s="319"/>
      <c r="G3175" s="319"/>
      <c r="H3175" s="318"/>
      <c r="I3175" s="317" t="s">
        <v>300</v>
      </c>
      <c r="J3175" s="316"/>
      <c r="K3175" s="636">
        <v>0.53</v>
      </c>
      <c r="L3175" s="637"/>
      <c r="M3175" s="291">
        <f>K3175*12*I3130</f>
        <v>2323.308</v>
      </c>
    </row>
    <row r="3176" spans="1:13" ht="15.75" thickBot="1">
      <c r="A3176" s="313" t="s">
        <v>299</v>
      </c>
      <c r="B3176" s="312"/>
      <c r="C3176" s="312"/>
      <c r="D3176" s="312"/>
      <c r="E3176" s="312"/>
      <c r="F3176" s="312"/>
      <c r="G3176" s="312"/>
      <c r="H3176" s="311"/>
      <c r="I3176" s="614" t="s">
        <v>298</v>
      </c>
      <c r="J3176" s="615"/>
      <c r="K3176" s="638">
        <v>0.13</v>
      </c>
      <c r="L3176" s="639"/>
      <c r="M3176" s="291">
        <f>K3176*12*I3130</f>
        <v>569.86800000000005</v>
      </c>
    </row>
    <row r="3177" spans="1:13" ht="15.75" thickBot="1">
      <c r="A3177" s="309" t="s">
        <v>297</v>
      </c>
      <c r="B3177" s="308"/>
      <c r="C3177" s="308"/>
      <c r="D3177" s="308"/>
      <c r="E3177" s="308"/>
      <c r="F3177" s="308"/>
      <c r="G3177" s="308"/>
      <c r="H3177" s="307"/>
      <c r="I3177" s="619" t="s">
        <v>296</v>
      </c>
      <c r="J3177" s="620"/>
      <c r="K3177" s="640">
        <v>14.2</v>
      </c>
      <c r="L3177" s="641"/>
      <c r="M3177" s="303">
        <f>K3177*12*I3130</f>
        <v>62247.119999999995</v>
      </c>
    </row>
    <row r="3178" spans="1:13" ht="15.75" thickBot="1">
      <c r="A3178" s="603" t="s">
        <v>295</v>
      </c>
      <c r="B3178" s="604"/>
      <c r="C3178" s="604"/>
      <c r="D3178" s="604"/>
      <c r="E3178" s="604"/>
      <c r="F3178" s="604"/>
      <c r="G3178" s="604"/>
      <c r="H3178" s="605"/>
      <c r="I3178" s="305"/>
      <c r="J3178" s="304"/>
      <c r="K3178" s="642">
        <v>1.65</v>
      </c>
      <c r="L3178" s="643"/>
      <c r="M3178" s="303">
        <f>K3178*12*I3130</f>
        <v>7232.94</v>
      </c>
    </row>
    <row r="3179" spans="1:13">
      <c r="A3179" s="301" t="s">
        <v>294</v>
      </c>
      <c r="B3179" s="300"/>
      <c r="C3179" s="300"/>
      <c r="D3179" s="300"/>
      <c r="E3179" s="300"/>
      <c r="F3179" s="300"/>
      <c r="G3179" s="300"/>
      <c r="H3179" s="298"/>
      <c r="I3179" s="621" t="s">
        <v>293</v>
      </c>
      <c r="J3179" s="622"/>
      <c r="K3179" s="297"/>
      <c r="L3179" s="412"/>
      <c r="M3179" s="291"/>
    </row>
    <row r="3180" spans="1:13">
      <c r="A3180" s="301" t="s">
        <v>292</v>
      </c>
      <c r="B3180" s="300"/>
      <c r="C3180" s="300"/>
      <c r="D3180" s="300"/>
      <c r="E3180" s="300"/>
      <c r="F3180" s="300"/>
      <c r="G3180" s="300"/>
      <c r="H3180" s="298"/>
      <c r="I3180" s="295"/>
      <c r="J3180" s="294"/>
      <c r="K3180" s="297"/>
      <c r="L3180" s="412"/>
      <c r="M3180" s="291"/>
    </row>
    <row r="3181" spans="1:13" ht="15.75" thickBot="1">
      <c r="A3181" s="301" t="s">
        <v>291</v>
      </c>
      <c r="B3181" s="300"/>
      <c r="C3181" s="300"/>
      <c r="D3181" s="300"/>
      <c r="E3181" s="300"/>
      <c r="F3181" s="300"/>
      <c r="G3181" s="300"/>
      <c r="H3181" s="298"/>
      <c r="I3181" s="310"/>
      <c r="J3181" s="294"/>
      <c r="K3181" s="297"/>
      <c r="L3181" s="412"/>
      <c r="M3181" s="291"/>
    </row>
    <row r="3182" spans="1:13" ht="15.75" thickBot="1">
      <c r="A3182" s="309" t="s">
        <v>290</v>
      </c>
      <c r="B3182" s="308"/>
      <c r="C3182" s="308"/>
      <c r="D3182" s="308"/>
      <c r="E3182" s="308"/>
      <c r="F3182" s="308"/>
      <c r="G3182" s="308"/>
      <c r="H3182" s="307"/>
      <c r="I3182" s="305"/>
      <c r="J3182" s="304"/>
      <c r="K3182" s="642">
        <v>7.0000000000000007E-2</v>
      </c>
      <c r="L3182" s="643"/>
      <c r="M3182" s="303">
        <f>K3182*12*I3130</f>
        <v>306.85200000000003</v>
      </c>
    </row>
    <row r="3183" spans="1:13">
      <c r="A3183" s="301" t="s">
        <v>289</v>
      </c>
      <c r="B3183" s="300"/>
      <c r="C3183" s="300"/>
      <c r="D3183" s="300"/>
      <c r="E3183" s="300"/>
      <c r="F3183" s="300"/>
      <c r="G3183" s="300"/>
      <c r="H3183" s="298"/>
      <c r="I3183" s="621" t="s">
        <v>19</v>
      </c>
      <c r="J3183" s="622"/>
      <c r="K3183" s="411"/>
      <c r="L3183" s="412"/>
      <c r="M3183" s="291"/>
    </row>
    <row r="3184" spans="1:13" ht="15.75" thickBot="1">
      <c r="A3184" s="301" t="s">
        <v>288</v>
      </c>
      <c r="B3184" s="300"/>
      <c r="C3184" s="300"/>
      <c r="D3184" s="300"/>
      <c r="E3184" s="300"/>
      <c r="F3184" s="300"/>
      <c r="G3184" s="300"/>
      <c r="H3184" s="298"/>
      <c r="I3184" s="295"/>
      <c r="J3184" s="294"/>
      <c r="K3184" s="411"/>
      <c r="L3184" s="412"/>
      <c r="M3184" s="291"/>
    </row>
    <row r="3185" spans="1:13" ht="15.75" thickBot="1">
      <c r="A3185" s="603" t="s">
        <v>287</v>
      </c>
      <c r="B3185" s="604"/>
      <c r="C3185" s="604"/>
      <c r="D3185" s="604"/>
      <c r="E3185" s="604"/>
      <c r="F3185" s="604"/>
      <c r="G3185" s="604"/>
      <c r="H3185" s="605"/>
      <c r="I3185" s="305"/>
      <c r="J3185" s="304"/>
      <c r="K3185" s="642">
        <v>6.19</v>
      </c>
      <c r="L3185" s="643"/>
      <c r="M3185" s="303">
        <f>K3185*12*I3130</f>
        <v>27134.484</v>
      </c>
    </row>
    <row r="3186" spans="1:13">
      <c r="A3186" s="301" t="s">
        <v>286</v>
      </c>
      <c r="B3186" s="299"/>
      <c r="C3186" s="299"/>
      <c r="D3186" s="299"/>
      <c r="E3186" s="299"/>
      <c r="F3186" s="300"/>
      <c r="G3186" s="299"/>
      <c r="H3186" s="298"/>
      <c r="I3186" s="598" t="s">
        <v>285</v>
      </c>
      <c r="J3186" s="599"/>
      <c r="K3186" s="297"/>
      <c r="L3186" s="412"/>
      <c r="M3186" s="291"/>
    </row>
    <row r="3187" spans="1:13">
      <c r="A3187" s="301" t="s">
        <v>284</v>
      </c>
      <c r="B3187" s="299"/>
      <c r="C3187" s="299"/>
      <c r="D3187" s="299"/>
      <c r="E3187" s="299"/>
      <c r="F3187" s="300"/>
      <c r="G3187" s="299"/>
      <c r="H3187" s="298"/>
      <c r="I3187" s="598" t="s">
        <v>283</v>
      </c>
      <c r="J3187" s="599"/>
      <c r="K3187" s="297"/>
      <c r="L3187" s="412"/>
      <c r="M3187" s="291"/>
    </row>
    <row r="3188" spans="1:13">
      <c r="A3188" s="301" t="s">
        <v>282</v>
      </c>
      <c r="B3188" s="299"/>
      <c r="C3188" s="299"/>
      <c r="D3188" s="299"/>
      <c r="E3188" s="299"/>
      <c r="F3188" s="300"/>
      <c r="G3188" s="299"/>
      <c r="H3188" s="298"/>
      <c r="I3188" s="598" t="s">
        <v>281</v>
      </c>
      <c r="J3188" s="599"/>
      <c r="K3188" s="297"/>
      <c r="L3188" s="412"/>
      <c r="M3188" s="291"/>
    </row>
    <row r="3189" spans="1:13">
      <c r="A3189" s="301" t="s">
        <v>280</v>
      </c>
      <c r="B3189" s="299"/>
      <c r="C3189" s="299"/>
      <c r="D3189" s="299"/>
      <c r="E3189" s="299"/>
      <c r="F3189" s="300"/>
      <c r="G3189" s="299"/>
      <c r="H3189" s="298"/>
      <c r="I3189" s="598" t="s">
        <v>279</v>
      </c>
      <c r="J3189" s="599"/>
      <c r="K3189" s="297"/>
      <c r="L3189" s="412"/>
      <c r="M3189" s="291"/>
    </row>
    <row r="3190" spans="1:13">
      <c r="A3190" s="301" t="s">
        <v>278</v>
      </c>
      <c r="B3190" s="299"/>
      <c r="C3190" s="299"/>
      <c r="D3190" s="299"/>
      <c r="E3190" s="299"/>
      <c r="F3190" s="300"/>
      <c r="G3190" s="299"/>
      <c r="H3190" s="298"/>
      <c r="I3190" s="598" t="s">
        <v>277</v>
      </c>
      <c r="J3190" s="599"/>
      <c r="K3190" s="297"/>
      <c r="L3190" s="412"/>
      <c r="M3190" s="291"/>
    </row>
    <row r="3191" spans="1:13">
      <c r="A3191" s="301" t="s">
        <v>276</v>
      </c>
      <c r="B3191" s="299"/>
      <c r="C3191" s="299"/>
      <c r="D3191" s="299"/>
      <c r="E3191" s="299"/>
      <c r="F3191" s="300"/>
      <c r="G3191" s="299"/>
      <c r="H3191" s="298"/>
      <c r="I3191" s="295"/>
      <c r="J3191" s="294"/>
      <c r="K3191" s="297"/>
      <c r="L3191" s="302"/>
      <c r="M3191" s="291"/>
    </row>
    <row r="3192" spans="1:13">
      <c r="A3192" s="301" t="s">
        <v>275</v>
      </c>
      <c r="B3192" s="299"/>
      <c r="C3192" s="299"/>
      <c r="D3192" s="299"/>
      <c r="E3192" s="299"/>
      <c r="F3192" s="300"/>
      <c r="G3192" s="299"/>
      <c r="H3192" s="298"/>
      <c r="I3192" s="295"/>
      <c r="J3192" s="294"/>
      <c r="K3192" s="297"/>
      <c r="L3192" s="412"/>
      <c r="M3192" s="291"/>
    </row>
    <row r="3193" spans="1:13">
      <c r="A3193" s="301" t="s">
        <v>274</v>
      </c>
      <c r="B3193" s="299"/>
      <c r="C3193" s="299"/>
      <c r="D3193" s="299"/>
      <c r="E3193" s="299"/>
      <c r="F3193" s="300"/>
      <c r="G3193" s="299"/>
      <c r="H3193" s="298"/>
      <c r="I3193" s="295"/>
      <c r="J3193" s="294"/>
      <c r="K3193" s="297"/>
      <c r="L3193" s="412"/>
      <c r="M3193" s="291"/>
    </row>
    <row r="3194" spans="1:13">
      <c r="A3194" s="301" t="s">
        <v>273</v>
      </c>
      <c r="B3194" s="299"/>
      <c r="C3194" s="299"/>
      <c r="D3194" s="299"/>
      <c r="E3194" s="299"/>
      <c r="F3194" s="300"/>
      <c r="G3194" s="299"/>
      <c r="H3194" s="298"/>
      <c r="I3194" s="295"/>
      <c r="J3194" s="294"/>
      <c r="K3194" s="297"/>
      <c r="L3194" s="412"/>
      <c r="M3194" s="291"/>
    </row>
    <row r="3195" spans="1:13">
      <c r="A3195" s="301" t="s">
        <v>272</v>
      </c>
      <c r="B3195" s="299"/>
      <c r="C3195" s="299"/>
      <c r="D3195" s="299"/>
      <c r="E3195" s="299"/>
      <c r="F3195" s="300"/>
      <c r="G3195" s="299"/>
      <c r="H3195" s="298"/>
      <c r="I3195" s="295"/>
      <c r="J3195" s="294"/>
      <c r="K3195" s="297"/>
      <c r="L3195" s="412"/>
      <c r="M3195" s="291"/>
    </row>
    <row r="3196" spans="1:13" ht="15.75" thickBot="1">
      <c r="A3196" s="616" t="s">
        <v>271</v>
      </c>
      <c r="B3196" s="617"/>
      <c r="C3196" s="617"/>
      <c r="D3196" s="617"/>
      <c r="E3196" s="617"/>
      <c r="F3196" s="617"/>
      <c r="G3196" s="617"/>
      <c r="H3196" s="618"/>
      <c r="I3196" s="295"/>
      <c r="J3196" s="294"/>
      <c r="K3196" s="293"/>
      <c r="L3196" s="292"/>
      <c r="M3196" s="291"/>
    </row>
    <row r="3197" spans="1:13">
      <c r="A3197" s="290" t="s">
        <v>270</v>
      </c>
      <c r="B3197" s="289"/>
      <c r="C3197" s="289"/>
      <c r="D3197" s="289"/>
      <c r="E3197" s="289"/>
      <c r="F3197" s="289"/>
      <c r="G3197" s="289"/>
      <c r="H3197" s="289"/>
      <c r="I3197" s="621" t="s">
        <v>55</v>
      </c>
      <c r="J3197" s="622"/>
      <c r="K3197" s="288"/>
      <c r="L3197" s="287"/>
      <c r="M3197" s="286"/>
    </row>
    <row r="3198" spans="1:13" ht="15.75" thickBot="1">
      <c r="A3198" s="285" t="s">
        <v>269</v>
      </c>
      <c r="B3198" s="284"/>
      <c r="C3198" s="284"/>
      <c r="D3198" s="284"/>
      <c r="E3198" s="284"/>
      <c r="F3198" s="284"/>
      <c r="G3198" s="284"/>
      <c r="H3198" s="284"/>
      <c r="I3198" s="283"/>
      <c r="J3198" s="282"/>
      <c r="K3198" s="281"/>
      <c r="L3198" s="280"/>
      <c r="M3198" s="279"/>
    </row>
    <row r="3199" spans="1:13" ht="15.75" thickBot="1">
      <c r="A3199" s="652" t="s">
        <v>268</v>
      </c>
      <c r="B3199" s="653"/>
      <c r="C3199" s="653"/>
      <c r="D3199" s="653"/>
      <c r="E3199" s="653"/>
      <c r="F3199" s="653"/>
      <c r="G3199" s="653"/>
      <c r="H3199" s="653"/>
      <c r="I3199" s="278"/>
      <c r="J3199" s="277"/>
      <c r="K3199" s="610">
        <f>K3131+K3141+K3156+K3185</f>
        <v>41.61</v>
      </c>
      <c r="L3199" s="611"/>
      <c r="M3199" s="276">
        <f>M3131+M3141+M3156+M3185</f>
        <v>182401.59599999999</v>
      </c>
    </row>
    <row r="3201" spans="1:13" ht="15.75">
      <c r="A3201" s="601" t="s">
        <v>0</v>
      </c>
      <c r="B3201" s="601"/>
      <c r="C3201" s="601"/>
      <c r="D3201" s="601"/>
      <c r="E3201" s="601"/>
      <c r="F3201" s="601"/>
      <c r="G3201" s="601"/>
      <c r="H3201" s="601"/>
      <c r="I3201" s="601"/>
      <c r="J3201" s="601"/>
      <c r="K3201" s="601"/>
      <c r="L3201" s="601"/>
      <c r="M3201" s="327"/>
    </row>
    <row r="3202" spans="1:13" ht="15.75">
      <c r="A3202" s="600" t="s">
        <v>353</v>
      </c>
      <c r="B3202" s="600"/>
      <c r="C3202" s="600"/>
      <c r="D3202" s="600"/>
      <c r="E3202" s="600"/>
      <c r="F3202" s="600"/>
      <c r="G3202" s="600"/>
      <c r="H3202" s="600"/>
      <c r="I3202" s="600"/>
      <c r="J3202" s="600"/>
      <c r="K3202" s="600"/>
      <c r="L3202" s="600"/>
      <c r="M3202" s="327"/>
    </row>
    <row r="3203" spans="1:13" ht="15.75">
      <c r="A3203" s="370"/>
      <c r="B3203" s="370"/>
      <c r="C3203" s="370"/>
      <c r="D3203" s="370"/>
      <c r="E3203" s="370"/>
      <c r="F3203" s="370" t="s">
        <v>371</v>
      </c>
      <c r="G3203" s="370"/>
      <c r="H3203" s="370"/>
      <c r="I3203" s="370"/>
      <c r="J3203" s="370"/>
      <c r="K3203" s="370"/>
      <c r="L3203" s="370"/>
      <c r="M3203" s="327"/>
    </row>
    <row r="3204" spans="1:13">
      <c r="A3204" s="329"/>
      <c r="B3204" s="328"/>
      <c r="C3204" s="602" t="s">
        <v>351</v>
      </c>
      <c r="D3204" s="602"/>
      <c r="E3204" s="602"/>
      <c r="F3204" s="328"/>
      <c r="G3204" s="328"/>
      <c r="H3204" s="368"/>
      <c r="I3204" s="590" t="s">
        <v>3</v>
      </c>
      <c r="J3204" s="591"/>
      <c r="K3204" s="592" t="s">
        <v>4</v>
      </c>
      <c r="L3204" s="593"/>
      <c r="M3204" s="382"/>
    </row>
    <row r="3205" spans="1:13">
      <c r="A3205" s="381"/>
      <c r="B3205" s="355"/>
      <c r="C3205" s="355"/>
      <c r="D3205" s="355"/>
      <c r="E3205" s="355"/>
      <c r="F3205" s="355"/>
      <c r="G3205" s="355"/>
      <c r="H3205" s="356"/>
      <c r="I3205" s="295"/>
      <c r="J3205" s="294"/>
      <c r="K3205" s="594" t="s">
        <v>5</v>
      </c>
      <c r="L3205" s="595"/>
      <c r="M3205" s="380" t="s">
        <v>6</v>
      </c>
    </row>
    <row r="3206" spans="1:13">
      <c r="A3206" s="381"/>
      <c r="B3206" s="355"/>
      <c r="C3206" s="355"/>
      <c r="D3206" s="355"/>
      <c r="E3206" s="355"/>
      <c r="F3206" s="355"/>
      <c r="G3206" s="355"/>
      <c r="H3206" s="356"/>
      <c r="I3206" s="598" t="s">
        <v>7</v>
      </c>
      <c r="J3206" s="599"/>
      <c r="K3206" s="623" t="s">
        <v>8</v>
      </c>
      <c r="L3206" s="624"/>
      <c r="M3206" s="380" t="s">
        <v>9</v>
      </c>
    </row>
    <row r="3207" spans="1:13" ht="16.5" thickBot="1">
      <c r="A3207" s="379"/>
      <c r="B3207" s="351"/>
      <c r="C3207" s="351"/>
      <c r="D3207" s="351"/>
      <c r="E3207" s="351"/>
      <c r="F3207" s="351"/>
      <c r="G3207" s="351"/>
      <c r="H3207" s="350"/>
      <c r="I3207" s="631">
        <v>274.7</v>
      </c>
      <c r="J3207" s="632"/>
      <c r="K3207" s="633"/>
      <c r="L3207" s="634"/>
      <c r="M3207" s="378"/>
    </row>
    <row r="3208" spans="1:13">
      <c r="A3208" s="367" t="s">
        <v>350</v>
      </c>
      <c r="B3208" s="344"/>
      <c r="C3208" s="344"/>
      <c r="D3208" s="344"/>
      <c r="E3208" s="344"/>
      <c r="F3208" s="344"/>
      <c r="G3208" s="344"/>
      <c r="H3208" s="377"/>
      <c r="I3208" s="341"/>
      <c r="J3208" s="340"/>
      <c r="K3208" s="635">
        <f>K3211+K3214</f>
        <v>6.4499999999999993</v>
      </c>
      <c r="L3208" s="628"/>
      <c r="M3208" s="286">
        <f>K3208*12*I3207</f>
        <v>21261.779999999995</v>
      </c>
    </row>
    <row r="3209" spans="1:13">
      <c r="A3209" s="376" t="s">
        <v>349</v>
      </c>
      <c r="B3209" s="375"/>
      <c r="C3209" s="375"/>
      <c r="D3209" s="375"/>
      <c r="E3209" s="375"/>
      <c r="F3209" s="375"/>
      <c r="G3209" s="375"/>
      <c r="H3209" s="374"/>
      <c r="I3209" s="295"/>
      <c r="J3209" s="294"/>
      <c r="K3209" s="293"/>
      <c r="L3209" s="292"/>
      <c r="M3209" s="373"/>
    </row>
    <row r="3210" spans="1:13" ht="15.75" thickBot="1">
      <c r="A3210" s="363" t="s">
        <v>348</v>
      </c>
      <c r="B3210" s="372"/>
      <c r="C3210" s="372"/>
      <c r="D3210" s="372"/>
      <c r="E3210" s="372"/>
      <c r="F3210" s="372"/>
      <c r="G3210" s="372"/>
      <c r="H3210" s="371"/>
      <c r="I3210" s="336"/>
      <c r="J3210" s="282"/>
      <c r="K3210" s="281"/>
      <c r="L3210" s="280"/>
      <c r="M3210" s="279"/>
    </row>
    <row r="3211" spans="1:13">
      <c r="A3211" s="323" t="s">
        <v>347</v>
      </c>
      <c r="B3211" s="331"/>
      <c r="C3211" s="331"/>
      <c r="D3211" s="331"/>
      <c r="E3211" s="331"/>
      <c r="F3211" s="331"/>
      <c r="G3211" s="331"/>
      <c r="H3211" s="357"/>
      <c r="I3211" s="596" t="s">
        <v>19</v>
      </c>
      <c r="J3211" s="597"/>
      <c r="K3211" s="629">
        <v>3.86</v>
      </c>
      <c r="L3211" s="630"/>
      <c r="M3211" s="291">
        <f>K3211*12*I3207</f>
        <v>12724.103999999999</v>
      </c>
    </row>
    <row r="3212" spans="1:13">
      <c r="A3212" s="301" t="s">
        <v>338</v>
      </c>
      <c r="B3212" s="355"/>
      <c r="C3212" s="355"/>
      <c r="D3212" s="355"/>
      <c r="E3212" s="355"/>
      <c r="F3212" s="355"/>
      <c r="G3212" s="355"/>
      <c r="H3212" s="356"/>
      <c r="I3212" s="598" t="s">
        <v>328</v>
      </c>
      <c r="J3212" s="599"/>
      <c r="K3212" s="327"/>
      <c r="L3212" s="292"/>
      <c r="M3212" s="291"/>
    </row>
    <row r="3213" spans="1:13">
      <c r="A3213" s="323" t="s">
        <v>337</v>
      </c>
      <c r="B3213" s="331"/>
      <c r="C3213" s="331"/>
      <c r="D3213" s="331"/>
      <c r="E3213" s="331"/>
      <c r="F3213" s="331"/>
      <c r="G3213" s="331"/>
      <c r="H3213" s="357"/>
      <c r="I3213" s="596"/>
      <c r="J3213" s="597"/>
      <c r="K3213" s="327"/>
      <c r="L3213" s="292"/>
      <c r="M3213" s="291"/>
    </row>
    <row r="3214" spans="1:13">
      <c r="A3214" s="323" t="s">
        <v>346</v>
      </c>
      <c r="B3214" s="331"/>
      <c r="C3214" s="331"/>
      <c r="D3214" s="331"/>
      <c r="E3214" s="331"/>
      <c r="F3214" s="331"/>
      <c r="G3214" s="331"/>
      <c r="H3214" s="357"/>
      <c r="I3214" s="608" t="s">
        <v>35</v>
      </c>
      <c r="J3214" s="609"/>
      <c r="K3214" s="625">
        <v>2.59</v>
      </c>
      <c r="L3214" s="626"/>
      <c r="M3214" s="291">
        <f>K3214*12*I3207</f>
        <v>8537.6759999999995</v>
      </c>
    </row>
    <row r="3215" spans="1:13" ht="15.75">
      <c r="A3215" s="320" t="s">
        <v>345</v>
      </c>
      <c r="B3215" s="354"/>
      <c r="C3215" s="354"/>
      <c r="D3215" s="354"/>
      <c r="E3215" s="354"/>
      <c r="F3215" s="354"/>
      <c r="G3215" s="354"/>
      <c r="H3215" s="353"/>
      <c r="I3215" s="598" t="s">
        <v>328</v>
      </c>
      <c r="J3215" s="599"/>
      <c r="K3215" s="370"/>
      <c r="L3215" s="369"/>
      <c r="M3215" s="291"/>
    </row>
    <row r="3216" spans="1:13">
      <c r="A3216" s="313" t="s">
        <v>344</v>
      </c>
      <c r="B3216" s="328"/>
      <c r="C3216" s="328"/>
      <c r="D3216" s="328"/>
      <c r="E3216" s="328"/>
      <c r="F3216" s="328"/>
      <c r="G3216" s="328"/>
      <c r="H3216" s="368"/>
      <c r="I3216" s="598"/>
      <c r="J3216" s="599"/>
      <c r="K3216" s="352"/>
      <c r="L3216" s="292"/>
      <c r="M3216" s="291"/>
    </row>
    <row r="3217" spans="1:13" ht="15.75" thickBot="1">
      <c r="A3217" s="323" t="s">
        <v>343</v>
      </c>
      <c r="B3217" s="322"/>
      <c r="C3217" s="322"/>
      <c r="D3217" s="322"/>
      <c r="E3217" s="322"/>
      <c r="F3217" s="322"/>
      <c r="G3217" s="322"/>
      <c r="H3217" s="321"/>
      <c r="I3217" s="334"/>
      <c r="J3217" s="333"/>
      <c r="K3217" s="636"/>
      <c r="L3217" s="637"/>
      <c r="M3217" s="291"/>
    </row>
    <row r="3218" spans="1:13">
      <c r="A3218" s="367" t="s">
        <v>342</v>
      </c>
      <c r="B3218" s="366"/>
      <c r="C3218" s="366"/>
      <c r="D3218" s="366"/>
      <c r="E3218" s="366"/>
      <c r="F3218" s="366"/>
      <c r="G3218" s="366"/>
      <c r="H3218" s="365"/>
      <c r="I3218" s="341"/>
      <c r="J3218" s="364"/>
      <c r="K3218" s="627">
        <f>K3220+K3225+K3228</f>
        <v>5.28</v>
      </c>
      <c r="L3218" s="628"/>
      <c r="M3218" s="286">
        <f>K3218*12*I3207</f>
        <v>17404.991999999998</v>
      </c>
    </row>
    <row r="3219" spans="1:13" ht="15.75" thickBot="1">
      <c r="A3219" s="363" t="s">
        <v>341</v>
      </c>
      <c r="B3219" s="362"/>
      <c r="C3219" s="362"/>
      <c r="D3219" s="362"/>
      <c r="E3219" s="362"/>
      <c r="F3219" s="362"/>
      <c r="G3219" s="362"/>
      <c r="H3219" s="361"/>
      <c r="I3219" s="336"/>
      <c r="J3219" s="360"/>
      <c r="K3219" s="281"/>
      <c r="L3219" s="280"/>
      <c r="M3219" s="279"/>
    </row>
    <row r="3220" spans="1:13">
      <c r="A3220" s="301" t="s">
        <v>340</v>
      </c>
      <c r="B3220" s="300"/>
      <c r="C3220" s="300"/>
      <c r="D3220" s="300"/>
      <c r="E3220" s="300"/>
      <c r="F3220" s="300"/>
      <c r="G3220" s="300"/>
      <c r="H3220" s="298"/>
      <c r="I3220" s="598" t="s">
        <v>19</v>
      </c>
      <c r="J3220" s="599"/>
      <c r="K3220" s="629">
        <v>2.64</v>
      </c>
      <c r="L3220" s="630"/>
      <c r="M3220" s="291">
        <f>K3220*12*I3207</f>
        <v>8702.4959999999992</v>
      </c>
    </row>
    <row r="3221" spans="1:13">
      <c r="A3221" s="323" t="s">
        <v>339</v>
      </c>
      <c r="B3221" s="322"/>
      <c r="C3221" s="322"/>
      <c r="D3221" s="322"/>
      <c r="E3221" s="322"/>
      <c r="F3221" s="322"/>
      <c r="G3221" s="322"/>
      <c r="H3221" s="321"/>
      <c r="I3221" s="407"/>
      <c r="J3221" s="408"/>
      <c r="K3221" s="327"/>
      <c r="L3221" s="292"/>
      <c r="M3221" s="291"/>
    </row>
    <row r="3222" spans="1:13">
      <c r="A3222" s="301" t="s">
        <v>338</v>
      </c>
      <c r="B3222" s="355"/>
      <c r="C3222" s="355"/>
      <c r="D3222" s="355"/>
      <c r="E3222" s="355"/>
      <c r="F3222" s="355"/>
      <c r="G3222" s="355"/>
      <c r="H3222" s="356"/>
      <c r="I3222" s="598" t="s">
        <v>328</v>
      </c>
      <c r="J3222" s="599"/>
      <c r="K3222" s="327"/>
      <c r="L3222" s="292"/>
      <c r="M3222" s="291"/>
    </row>
    <row r="3223" spans="1:13">
      <c r="A3223" s="323" t="s">
        <v>337</v>
      </c>
      <c r="B3223" s="331"/>
      <c r="C3223" s="331"/>
      <c r="D3223" s="331"/>
      <c r="E3223" s="331"/>
      <c r="F3223" s="331"/>
      <c r="G3223" s="331"/>
      <c r="H3223" s="357"/>
      <c r="I3223" s="596"/>
      <c r="J3223" s="597"/>
      <c r="K3223" s="327"/>
      <c r="L3223" s="292"/>
      <c r="M3223" s="291"/>
    </row>
    <row r="3224" spans="1:13">
      <c r="A3224" s="320" t="s">
        <v>336</v>
      </c>
      <c r="B3224" s="354"/>
      <c r="C3224" s="353"/>
      <c r="D3224" s="355"/>
      <c r="E3224" s="355"/>
      <c r="F3224" s="355"/>
      <c r="G3224" s="355"/>
      <c r="H3224" s="356"/>
      <c r="I3224" s="598" t="s">
        <v>328</v>
      </c>
      <c r="J3224" s="599"/>
      <c r="K3224" s="327"/>
      <c r="L3224" s="292"/>
      <c r="M3224" s="291"/>
    </row>
    <row r="3225" spans="1:13">
      <c r="A3225" s="301" t="s">
        <v>335</v>
      </c>
      <c r="B3225" s="355"/>
      <c r="C3225" s="355"/>
      <c r="D3225" s="354"/>
      <c r="E3225" s="354"/>
      <c r="F3225" s="354"/>
      <c r="G3225" s="354"/>
      <c r="H3225" s="353"/>
      <c r="I3225" s="608" t="s">
        <v>35</v>
      </c>
      <c r="J3225" s="609"/>
      <c r="K3225" s="625">
        <v>1.17</v>
      </c>
      <c r="L3225" s="626"/>
      <c r="M3225" s="291">
        <f>K3225*12*I3207</f>
        <v>3856.7879999999996</v>
      </c>
    </row>
    <row r="3226" spans="1:13">
      <c r="A3226" s="313" t="s">
        <v>334</v>
      </c>
      <c r="B3226" s="312"/>
      <c r="C3226" s="312"/>
      <c r="D3226" s="312"/>
      <c r="E3226" s="312"/>
      <c r="F3226" s="312"/>
      <c r="G3226" s="312"/>
      <c r="H3226" s="311"/>
      <c r="I3226" s="590" t="s">
        <v>333</v>
      </c>
      <c r="J3226" s="591"/>
      <c r="K3226" s="327"/>
      <c r="L3226" s="292"/>
      <c r="M3226" s="291"/>
    </row>
    <row r="3227" spans="1:13">
      <c r="A3227" s="323"/>
      <c r="B3227" s="322"/>
      <c r="C3227" s="322"/>
      <c r="D3227" s="322"/>
      <c r="E3227" s="322"/>
      <c r="F3227" s="322"/>
      <c r="G3227" s="322"/>
      <c r="H3227" s="321"/>
      <c r="I3227" s="334" t="s">
        <v>332</v>
      </c>
      <c r="J3227" s="333"/>
      <c r="K3227" s="352"/>
      <c r="L3227" s="292"/>
      <c r="M3227" s="291"/>
    </row>
    <row r="3228" spans="1:13">
      <c r="A3228" s="313" t="s">
        <v>331</v>
      </c>
      <c r="B3228" s="312"/>
      <c r="C3228" s="312"/>
      <c r="D3228" s="312"/>
      <c r="E3228" s="312"/>
      <c r="F3228" s="312"/>
      <c r="G3228" s="312"/>
      <c r="H3228" s="311"/>
      <c r="I3228" s="590" t="s">
        <v>35</v>
      </c>
      <c r="J3228" s="591"/>
      <c r="K3228" s="625">
        <v>1.47</v>
      </c>
      <c r="L3228" s="626"/>
      <c r="M3228" s="291">
        <f>K3228*12*I3207</f>
        <v>4845.7079999999996</v>
      </c>
    </row>
    <row r="3229" spans="1:13">
      <c r="A3229" s="323" t="s">
        <v>330</v>
      </c>
      <c r="B3229" s="322"/>
      <c r="C3229" s="322"/>
      <c r="D3229" s="322"/>
      <c r="E3229" s="322"/>
      <c r="F3229" s="322"/>
      <c r="G3229" s="322"/>
      <c r="H3229" s="321"/>
      <c r="I3229" s="334"/>
      <c r="J3229" s="333"/>
      <c r="K3229" s="327"/>
      <c r="L3229" s="292"/>
      <c r="M3229" s="291"/>
    </row>
    <row r="3230" spans="1:13">
      <c r="A3230" s="313" t="s">
        <v>329</v>
      </c>
      <c r="B3230" s="312"/>
      <c r="C3230" s="312"/>
      <c r="D3230" s="312"/>
      <c r="E3230" s="312"/>
      <c r="F3230" s="312"/>
      <c r="G3230" s="312"/>
      <c r="H3230" s="311"/>
      <c r="I3230" s="598" t="s">
        <v>328</v>
      </c>
      <c r="J3230" s="599"/>
      <c r="K3230" s="327"/>
      <c r="L3230" s="292"/>
      <c r="M3230" s="291"/>
    </row>
    <row r="3231" spans="1:13">
      <c r="A3231" s="313" t="s">
        <v>327</v>
      </c>
      <c r="B3231" s="312"/>
      <c r="C3231" s="312"/>
      <c r="D3231" s="312"/>
      <c r="E3231" s="312"/>
      <c r="F3231" s="312"/>
      <c r="G3231" s="312"/>
      <c r="H3231" s="311"/>
      <c r="I3231" s="590" t="s">
        <v>326</v>
      </c>
      <c r="J3231" s="591"/>
      <c r="K3231" s="351"/>
      <c r="L3231" s="350"/>
      <c r="M3231" s="349"/>
    </row>
    <row r="3232" spans="1:13" ht="15.75" thickBot="1">
      <c r="A3232" s="323"/>
      <c r="B3232" s="322"/>
      <c r="C3232" s="322"/>
      <c r="D3232" s="322"/>
      <c r="E3232" s="322"/>
      <c r="F3232" s="322"/>
      <c r="G3232" s="322"/>
      <c r="H3232" s="321"/>
      <c r="I3232" s="606" t="s">
        <v>325</v>
      </c>
      <c r="J3232" s="607"/>
      <c r="K3232" s="348"/>
      <c r="L3232" s="347"/>
      <c r="M3232" s="346"/>
    </row>
    <row r="3233" spans="1:13">
      <c r="A3233" s="345" t="s">
        <v>324</v>
      </c>
      <c r="B3233" s="344"/>
      <c r="C3233" s="344"/>
      <c r="D3233" s="344"/>
      <c r="E3233" s="344"/>
      <c r="F3233" s="344"/>
      <c r="G3233" s="343"/>
      <c r="H3233" s="342"/>
      <c r="I3233" s="341"/>
      <c r="J3233" s="340"/>
      <c r="K3233" s="648">
        <f>K3235+K3242+K3250+K3254+K3255+K3259</f>
        <v>24.589999999999996</v>
      </c>
      <c r="L3233" s="628"/>
      <c r="M3233" s="286">
        <f>M3235+M3242+M3250+M3254+M3255+M3259</f>
        <v>81058.475999999995</v>
      </c>
    </row>
    <row r="3234" spans="1:13" ht="15.75" thickBot="1">
      <c r="A3234" s="339"/>
      <c r="B3234" s="338"/>
      <c r="C3234" s="338"/>
      <c r="D3234" s="338"/>
      <c r="E3234" s="338"/>
      <c r="F3234" s="338"/>
      <c r="G3234" s="338"/>
      <c r="H3234" s="337"/>
      <c r="I3234" s="336"/>
      <c r="J3234" s="282"/>
      <c r="K3234" s="281"/>
      <c r="L3234" s="280"/>
      <c r="M3234" s="279"/>
    </row>
    <row r="3235" spans="1:13" ht="15.75" thickBot="1">
      <c r="A3235" s="603" t="s">
        <v>323</v>
      </c>
      <c r="B3235" s="604"/>
      <c r="C3235" s="604"/>
      <c r="D3235" s="604"/>
      <c r="E3235" s="604"/>
      <c r="F3235" s="604"/>
      <c r="G3235" s="604"/>
      <c r="H3235" s="605"/>
      <c r="I3235" s="305"/>
      <c r="J3235" s="304"/>
      <c r="K3235" s="646">
        <f>K3236+K3237+K3238+K3240+K3241</f>
        <v>4.5599999999999996</v>
      </c>
      <c r="L3235" s="647"/>
      <c r="M3235" s="303">
        <f>K3235*12*I3207</f>
        <v>15031.583999999999</v>
      </c>
    </row>
    <row r="3236" spans="1:13">
      <c r="A3236" s="323" t="s">
        <v>322</v>
      </c>
      <c r="B3236" s="322"/>
      <c r="C3236" s="322"/>
      <c r="D3236" s="322"/>
      <c r="E3236" s="322"/>
      <c r="F3236" s="322"/>
      <c r="G3236" s="322"/>
      <c r="H3236" s="321"/>
      <c r="I3236" s="596" t="s">
        <v>321</v>
      </c>
      <c r="J3236" s="597"/>
      <c r="K3236" s="629">
        <v>1.23</v>
      </c>
      <c r="L3236" s="630"/>
      <c r="M3236" s="291">
        <f>K3236*12*I3207</f>
        <v>4054.5719999999997</v>
      </c>
    </row>
    <row r="3237" spans="1:13">
      <c r="A3237" s="320" t="s">
        <v>320</v>
      </c>
      <c r="B3237" s="319"/>
      <c r="C3237" s="319"/>
      <c r="D3237" s="319"/>
      <c r="E3237" s="319"/>
      <c r="F3237" s="319"/>
      <c r="G3237" s="319"/>
      <c r="H3237" s="318"/>
      <c r="I3237" s="608" t="s">
        <v>57</v>
      </c>
      <c r="J3237" s="609"/>
      <c r="K3237" s="625">
        <v>2.9</v>
      </c>
      <c r="L3237" s="626"/>
      <c r="M3237" s="291">
        <f>K3237*12*I3207</f>
        <v>9559.56</v>
      </c>
    </row>
    <row r="3238" spans="1:13">
      <c r="A3238" s="313" t="s">
        <v>319</v>
      </c>
      <c r="B3238" s="312"/>
      <c r="C3238" s="312"/>
      <c r="D3238" s="312"/>
      <c r="E3238" s="312"/>
      <c r="F3238" s="312"/>
      <c r="G3238" s="312"/>
      <c r="H3238" s="311"/>
      <c r="I3238" s="590" t="s">
        <v>35</v>
      </c>
      <c r="J3238" s="591"/>
      <c r="K3238" s="625">
        <v>0.33</v>
      </c>
      <c r="L3238" s="626"/>
      <c r="M3238" s="291">
        <f>K3238*12*I3207</f>
        <v>1087.8119999999999</v>
      </c>
    </row>
    <row r="3239" spans="1:13">
      <c r="A3239" s="335" t="s">
        <v>318</v>
      </c>
      <c r="B3239" s="331"/>
      <c r="C3239" s="331"/>
      <c r="D3239" s="331"/>
      <c r="E3239" s="322"/>
      <c r="F3239" s="322"/>
      <c r="G3239" s="322"/>
      <c r="H3239" s="321"/>
      <c r="I3239" s="334"/>
      <c r="J3239" s="333"/>
      <c r="K3239" s="293"/>
      <c r="L3239" s="292"/>
      <c r="M3239" s="291"/>
    </row>
    <row r="3240" spans="1:13">
      <c r="A3240" s="320" t="s">
        <v>317</v>
      </c>
      <c r="B3240" s="319"/>
      <c r="C3240" s="319"/>
      <c r="D3240" s="319"/>
      <c r="E3240" s="319"/>
      <c r="F3240" s="319"/>
      <c r="G3240" s="319"/>
      <c r="H3240" s="318"/>
      <c r="I3240" s="608" t="s">
        <v>19</v>
      </c>
      <c r="J3240" s="609"/>
      <c r="K3240" s="625">
        <v>0.1</v>
      </c>
      <c r="L3240" s="626"/>
      <c r="M3240" s="291">
        <f>K3240*12*I3207</f>
        <v>329.64000000000004</v>
      </c>
    </row>
    <row r="3241" spans="1:13" ht="15.75" thickBot="1">
      <c r="A3241" s="313" t="s">
        <v>316</v>
      </c>
      <c r="B3241" s="312"/>
      <c r="C3241" s="312"/>
      <c r="D3241" s="312"/>
      <c r="E3241" s="312"/>
      <c r="F3241" s="312"/>
      <c r="G3241" s="312"/>
      <c r="H3241" s="311"/>
      <c r="I3241" s="614" t="s">
        <v>19</v>
      </c>
      <c r="J3241" s="615"/>
      <c r="K3241" s="650"/>
      <c r="L3241" s="651"/>
      <c r="M3241" s="291"/>
    </row>
    <row r="3242" spans="1:13" ht="15.75" thickBot="1">
      <c r="A3242" s="654" t="s">
        <v>315</v>
      </c>
      <c r="B3242" s="655"/>
      <c r="C3242" s="655"/>
      <c r="D3242" s="655"/>
      <c r="E3242" s="655"/>
      <c r="F3242" s="655"/>
      <c r="G3242" s="655"/>
      <c r="H3242" s="656"/>
      <c r="I3242" s="305"/>
      <c r="J3242" s="304"/>
      <c r="K3242" s="642">
        <f>K3243+K3244+K3246+K3247+K3248+K3249</f>
        <v>1.94</v>
      </c>
      <c r="L3242" s="647"/>
      <c r="M3242" s="303">
        <f>K3242*12*I3207</f>
        <v>6395.0159999999996</v>
      </c>
    </row>
    <row r="3243" spans="1:13">
      <c r="A3243" s="332" t="s">
        <v>314</v>
      </c>
      <c r="B3243" s="331"/>
      <c r="C3243" s="331"/>
      <c r="D3243" s="331"/>
      <c r="E3243" s="331"/>
      <c r="F3243" s="322"/>
      <c r="G3243" s="322"/>
      <c r="H3243" s="321"/>
      <c r="I3243" s="330"/>
      <c r="J3243" s="294"/>
      <c r="K3243" s="629">
        <v>0.11</v>
      </c>
      <c r="L3243" s="630"/>
      <c r="M3243" s="291">
        <f>K3243*12*I3207</f>
        <v>362.60399999999998</v>
      </c>
    </row>
    <row r="3244" spans="1:13">
      <c r="A3244" s="329" t="s">
        <v>313</v>
      </c>
      <c r="B3244" s="328"/>
      <c r="C3244" s="328"/>
      <c r="D3244" s="328"/>
      <c r="E3244" s="328"/>
      <c r="F3244" s="312"/>
      <c r="G3244" s="312"/>
      <c r="H3244" s="311"/>
      <c r="I3244" s="598" t="s">
        <v>312</v>
      </c>
      <c r="J3244" s="599"/>
      <c r="K3244" s="625">
        <v>0.93</v>
      </c>
      <c r="L3244" s="626"/>
      <c r="M3244" s="291">
        <f>K3244*12*I3207</f>
        <v>3065.652</v>
      </c>
    </row>
    <row r="3245" spans="1:13">
      <c r="A3245" s="323" t="s">
        <v>311</v>
      </c>
      <c r="B3245" s="322"/>
      <c r="C3245" s="322"/>
      <c r="D3245" s="322"/>
      <c r="E3245" s="322"/>
      <c r="F3245" s="322"/>
      <c r="G3245" s="322"/>
      <c r="H3245" s="321"/>
      <c r="I3245" s="596" t="s">
        <v>310</v>
      </c>
      <c r="J3245" s="597"/>
      <c r="K3245" s="327"/>
      <c r="L3245" s="292"/>
      <c r="M3245" s="291"/>
    </row>
    <row r="3246" spans="1:13">
      <c r="A3246" s="320" t="s">
        <v>309</v>
      </c>
      <c r="B3246" s="319"/>
      <c r="C3246" s="319"/>
      <c r="D3246" s="319"/>
      <c r="E3246" s="319"/>
      <c r="F3246" s="319"/>
      <c r="G3246" s="319"/>
      <c r="H3246" s="318"/>
      <c r="I3246" s="608" t="s">
        <v>308</v>
      </c>
      <c r="J3246" s="609"/>
      <c r="K3246" s="625">
        <v>0.56999999999999995</v>
      </c>
      <c r="L3246" s="626"/>
      <c r="M3246" s="291">
        <f>K3246*12*I3207</f>
        <v>1878.9479999999999</v>
      </c>
    </row>
    <row r="3247" spans="1:13">
      <c r="A3247" s="320" t="s">
        <v>307</v>
      </c>
      <c r="B3247" s="319"/>
      <c r="C3247" s="319"/>
      <c r="D3247" s="319"/>
      <c r="E3247" s="319"/>
      <c r="F3247" s="319"/>
      <c r="G3247" s="319"/>
      <c r="H3247" s="318"/>
      <c r="I3247" s="608" t="s">
        <v>306</v>
      </c>
      <c r="J3247" s="609"/>
      <c r="K3247" s="625">
        <v>0.14000000000000001</v>
      </c>
      <c r="L3247" s="626"/>
      <c r="M3247" s="291">
        <f>K3247*12*I3207</f>
        <v>461.49600000000004</v>
      </c>
    </row>
    <row r="3248" spans="1:13">
      <c r="A3248" s="313" t="s">
        <v>299</v>
      </c>
      <c r="B3248" s="312"/>
      <c r="C3248" s="312"/>
      <c r="D3248" s="312"/>
      <c r="E3248" s="312"/>
      <c r="F3248" s="312"/>
      <c r="G3248" s="312"/>
      <c r="H3248" s="311"/>
      <c r="I3248" s="608" t="s">
        <v>298</v>
      </c>
      <c r="J3248" s="609"/>
      <c r="K3248" s="636">
        <v>7.0000000000000007E-2</v>
      </c>
      <c r="L3248" s="637"/>
      <c r="M3248" s="291">
        <f>K3248*12*I3207</f>
        <v>230.74800000000002</v>
      </c>
    </row>
    <row r="3249" spans="1:13" ht="15.75" thickBot="1">
      <c r="A3249" s="313" t="s">
        <v>305</v>
      </c>
      <c r="B3249" s="312"/>
      <c r="C3249" s="312"/>
      <c r="D3249" s="312"/>
      <c r="E3249" s="312"/>
      <c r="F3249" s="312"/>
      <c r="G3249" s="312"/>
      <c r="H3249" s="311"/>
      <c r="I3249" s="614" t="s">
        <v>88</v>
      </c>
      <c r="J3249" s="615"/>
      <c r="K3249" s="638">
        <v>0.12</v>
      </c>
      <c r="L3249" s="639"/>
      <c r="M3249" s="326">
        <f>K3249*12*I3207</f>
        <v>395.56799999999998</v>
      </c>
    </row>
    <row r="3250" spans="1:13" ht="15.75" thickBot="1">
      <c r="A3250" s="654" t="s">
        <v>304</v>
      </c>
      <c r="B3250" s="655"/>
      <c r="C3250" s="655"/>
      <c r="D3250" s="655"/>
      <c r="E3250" s="655"/>
      <c r="F3250" s="655"/>
      <c r="G3250" s="655"/>
      <c r="H3250" s="656"/>
      <c r="I3250" s="325"/>
      <c r="J3250" s="324"/>
      <c r="K3250" s="649">
        <f>K3251+K3252+K3253</f>
        <v>1.27</v>
      </c>
      <c r="L3250" s="643"/>
      <c r="M3250" s="303">
        <f>K3250*12*I3207</f>
        <v>4186.4279999999999</v>
      </c>
    </row>
    <row r="3251" spans="1:13">
      <c r="A3251" s="323" t="s">
        <v>303</v>
      </c>
      <c r="B3251" s="322"/>
      <c r="C3251" s="322"/>
      <c r="D3251" s="322"/>
      <c r="E3251" s="322"/>
      <c r="F3251" s="322"/>
      <c r="G3251" s="322"/>
      <c r="H3251" s="321"/>
      <c r="I3251" s="612" t="s">
        <v>302</v>
      </c>
      <c r="J3251" s="613"/>
      <c r="K3251" s="644">
        <v>0.61</v>
      </c>
      <c r="L3251" s="645"/>
      <c r="M3251" s="291">
        <f>K3251*12*I3207</f>
        <v>2010.8040000000001</v>
      </c>
    </row>
    <row r="3252" spans="1:13">
      <c r="A3252" s="320" t="s">
        <v>301</v>
      </c>
      <c r="B3252" s="319"/>
      <c r="C3252" s="319"/>
      <c r="D3252" s="319"/>
      <c r="E3252" s="319"/>
      <c r="F3252" s="319"/>
      <c r="G3252" s="319"/>
      <c r="H3252" s="318"/>
      <c r="I3252" s="317" t="s">
        <v>300</v>
      </c>
      <c r="J3252" s="316"/>
      <c r="K3252" s="636">
        <v>0.53</v>
      </c>
      <c r="L3252" s="637"/>
      <c r="M3252" s="291">
        <f>K3252*12*I3207</f>
        <v>1747.0920000000001</v>
      </c>
    </row>
    <row r="3253" spans="1:13" ht="15.75" thickBot="1">
      <c r="A3253" s="313" t="s">
        <v>299</v>
      </c>
      <c r="B3253" s="312"/>
      <c r="C3253" s="312"/>
      <c r="D3253" s="312"/>
      <c r="E3253" s="312"/>
      <c r="F3253" s="312"/>
      <c r="G3253" s="312"/>
      <c r="H3253" s="311"/>
      <c r="I3253" s="614" t="s">
        <v>298</v>
      </c>
      <c r="J3253" s="615"/>
      <c r="K3253" s="638">
        <v>0.13</v>
      </c>
      <c r="L3253" s="639"/>
      <c r="M3253" s="291">
        <f>K3253*12*I3207</f>
        <v>428.53199999999998</v>
      </c>
    </row>
    <row r="3254" spans="1:13" ht="15.75" thickBot="1">
      <c r="A3254" s="309" t="s">
        <v>297</v>
      </c>
      <c r="B3254" s="308"/>
      <c r="C3254" s="308"/>
      <c r="D3254" s="308"/>
      <c r="E3254" s="308"/>
      <c r="F3254" s="308"/>
      <c r="G3254" s="308"/>
      <c r="H3254" s="307"/>
      <c r="I3254" s="619" t="s">
        <v>296</v>
      </c>
      <c r="J3254" s="620"/>
      <c r="K3254" s="640">
        <v>15.1</v>
      </c>
      <c r="L3254" s="641"/>
      <c r="M3254" s="303">
        <f>K3254*12*I3207</f>
        <v>49775.639999999992</v>
      </c>
    </row>
    <row r="3255" spans="1:13" ht="15.75" thickBot="1">
      <c r="A3255" s="603" t="s">
        <v>295</v>
      </c>
      <c r="B3255" s="604"/>
      <c r="C3255" s="604"/>
      <c r="D3255" s="604"/>
      <c r="E3255" s="604"/>
      <c r="F3255" s="604"/>
      <c r="G3255" s="604"/>
      <c r="H3255" s="605"/>
      <c r="I3255" s="305"/>
      <c r="J3255" s="304"/>
      <c r="K3255" s="642">
        <v>1.65</v>
      </c>
      <c r="L3255" s="643"/>
      <c r="M3255" s="303">
        <f>K3255*12*I3207</f>
        <v>5439.0599999999986</v>
      </c>
    </row>
    <row r="3256" spans="1:13">
      <c r="A3256" s="301" t="s">
        <v>294</v>
      </c>
      <c r="B3256" s="300"/>
      <c r="C3256" s="300"/>
      <c r="D3256" s="300"/>
      <c r="E3256" s="300"/>
      <c r="F3256" s="300"/>
      <c r="G3256" s="300"/>
      <c r="H3256" s="298"/>
      <c r="I3256" s="621" t="s">
        <v>293</v>
      </c>
      <c r="J3256" s="622"/>
      <c r="K3256" s="297"/>
      <c r="L3256" s="412"/>
      <c r="M3256" s="291"/>
    </row>
    <row r="3257" spans="1:13">
      <c r="A3257" s="301" t="s">
        <v>292</v>
      </c>
      <c r="B3257" s="300"/>
      <c r="C3257" s="300"/>
      <c r="D3257" s="300"/>
      <c r="E3257" s="300"/>
      <c r="F3257" s="300"/>
      <c r="G3257" s="300"/>
      <c r="H3257" s="298"/>
      <c r="I3257" s="295"/>
      <c r="J3257" s="294"/>
      <c r="K3257" s="297"/>
      <c r="L3257" s="412"/>
      <c r="M3257" s="291"/>
    </row>
    <row r="3258" spans="1:13" ht="15.75" thickBot="1">
      <c r="A3258" s="301" t="s">
        <v>291</v>
      </c>
      <c r="B3258" s="300"/>
      <c r="C3258" s="300"/>
      <c r="D3258" s="300"/>
      <c r="E3258" s="300"/>
      <c r="F3258" s="300"/>
      <c r="G3258" s="300"/>
      <c r="H3258" s="298"/>
      <c r="I3258" s="310"/>
      <c r="J3258" s="294"/>
      <c r="K3258" s="297"/>
      <c r="L3258" s="412"/>
      <c r="M3258" s="291"/>
    </row>
    <row r="3259" spans="1:13" ht="15.75" thickBot="1">
      <c r="A3259" s="309" t="s">
        <v>290</v>
      </c>
      <c r="B3259" s="308"/>
      <c r="C3259" s="308"/>
      <c r="D3259" s="308"/>
      <c r="E3259" s="308"/>
      <c r="F3259" s="308"/>
      <c r="G3259" s="308"/>
      <c r="H3259" s="307"/>
      <c r="I3259" s="305"/>
      <c r="J3259" s="304"/>
      <c r="K3259" s="642">
        <v>7.0000000000000007E-2</v>
      </c>
      <c r="L3259" s="643"/>
      <c r="M3259" s="303">
        <f>K3259*12*I3207</f>
        <v>230.74800000000002</v>
      </c>
    </row>
    <row r="3260" spans="1:13">
      <c r="A3260" s="301" t="s">
        <v>289</v>
      </c>
      <c r="B3260" s="300"/>
      <c r="C3260" s="300"/>
      <c r="D3260" s="300"/>
      <c r="E3260" s="300"/>
      <c r="F3260" s="300"/>
      <c r="G3260" s="300"/>
      <c r="H3260" s="298"/>
      <c r="I3260" s="621" t="s">
        <v>19</v>
      </c>
      <c r="J3260" s="622"/>
      <c r="K3260" s="411"/>
      <c r="L3260" s="412"/>
      <c r="M3260" s="291"/>
    </row>
    <row r="3261" spans="1:13" ht="15.75" thickBot="1">
      <c r="A3261" s="301" t="s">
        <v>288</v>
      </c>
      <c r="B3261" s="300"/>
      <c r="C3261" s="300"/>
      <c r="D3261" s="300"/>
      <c r="E3261" s="300"/>
      <c r="F3261" s="300"/>
      <c r="G3261" s="300"/>
      <c r="H3261" s="298"/>
      <c r="I3261" s="295"/>
      <c r="J3261" s="294"/>
      <c r="K3261" s="411"/>
      <c r="L3261" s="412"/>
      <c r="M3261" s="291"/>
    </row>
    <row r="3262" spans="1:13" ht="15.75" thickBot="1">
      <c r="A3262" s="603" t="s">
        <v>287</v>
      </c>
      <c r="B3262" s="604"/>
      <c r="C3262" s="604"/>
      <c r="D3262" s="604"/>
      <c r="E3262" s="604"/>
      <c r="F3262" s="604"/>
      <c r="G3262" s="604"/>
      <c r="H3262" s="605"/>
      <c r="I3262" s="305"/>
      <c r="J3262" s="304"/>
      <c r="K3262" s="642">
        <v>6.19</v>
      </c>
      <c r="L3262" s="643"/>
      <c r="M3262" s="303">
        <f>K3262*12*I3207</f>
        <v>20404.716</v>
      </c>
    </row>
    <row r="3263" spans="1:13">
      <c r="A3263" s="301" t="s">
        <v>286</v>
      </c>
      <c r="B3263" s="299"/>
      <c r="C3263" s="299"/>
      <c r="D3263" s="299"/>
      <c r="E3263" s="299"/>
      <c r="F3263" s="300"/>
      <c r="G3263" s="299"/>
      <c r="H3263" s="298"/>
      <c r="I3263" s="598" t="s">
        <v>285</v>
      </c>
      <c r="J3263" s="599"/>
      <c r="K3263" s="297"/>
      <c r="L3263" s="412"/>
      <c r="M3263" s="291"/>
    </row>
    <row r="3264" spans="1:13">
      <c r="A3264" s="301" t="s">
        <v>284</v>
      </c>
      <c r="B3264" s="299"/>
      <c r="C3264" s="299"/>
      <c r="D3264" s="299"/>
      <c r="E3264" s="299"/>
      <c r="F3264" s="300"/>
      <c r="G3264" s="299"/>
      <c r="H3264" s="298"/>
      <c r="I3264" s="598" t="s">
        <v>283</v>
      </c>
      <c r="J3264" s="599"/>
      <c r="K3264" s="297"/>
      <c r="L3264" s="412"/>
      <c r="M3264" s="291"/>
    </row>
    <row r="3265" spans="1:13">
      <c r="A3265" s="301" t="s">
        <v>282</v>
      </c>
      <c r="B3265" s="299"/>
      <c r="C3265" s="299"/>
      <c r="D3265" s="299"/>
      <c r="E3265" s="299"/>
      <c r="F3265" s="300"/>
      <c r="G3265" s="299"/>
      <c r="H3265" s="298"/>
      <c r="I3265" s="598" t="s">
        <v>281</v>
      </c>
      <c r="J3265" s="599"/>
      <c r="K3265" s="297"/>
      <c r="L3265" s="412"/>
      <c r="M3265" s="291"/>
    </row>
    <row r="3266" spans="1:13">
      <c r="A3266" s="301" t="s">
        <v>280</v>
      </c>
      <c r="B3266" s="299"/>
      <c r="C3266" s="299"/>
      <c r="D3266" s="299"/>
      <c r="E3266" s="299"/>
      <c r="F3266" s="300"/>
      <c r="G3266" s="299"/>
      <c r="H3266" s="298"/>
      <c r="I3266" s="598" t="s">
        <v>279</v>
      </c>
      <c r="J3266" s="599"/>
      <c r="K3266" s="297"/>
      <c r="L3266" s="412"/>
      <c r="M3266" s="291"/>
    </row>
    <row r="3267" spans="1:13">
      <c r="A3267" s="301" t="s">
        <v>278</v>
      </c>
      <c r="B3267" s="299"/>
      <c r="C3267" s="299"/>
      <c r="D3267" s="299"/>
      <c r="E3267" s="299"/>
      <c r="F3267" s="300"/>
      <c r="G3267" s="299"/>
      <c r="H3267" s="298"/>
      <c r="I3267" s="598" t="s">
        <v>277</v>
      </c>
      <c r="J3267" s="599"/>
      <c r="K3267" s="297"/>
      <c r="L3267" s="412"/>
      <c r="M3267" s="291"/>
    </row>
    <row r="3268" spans="1:13">
      <c r="A3268" s="301" t="s">
        <v>276</v>
      </c>
      <c r="B3268" s="299"/>
      <c r="C3268" s="299"/>
      <c r="D3268" s="299"/>
      <c r="E3268" s="299"/>
      <c r="F3268" s="300"/>
      <c r="G3268" s="299"/>
      <c r="H3268" s="298"/>
      <c r="I3268" s="295"/>
      <c r="J3268" s="294"/>
      <c r="K3268" s="297"/>
      <c r="L3268" s="302"/>
      <c r="M3268" s="291"/>
    </row>
    <row r="3269" spans="1:13">
      <c r="A3269" s="301" t="s">
        <v>275</v>
      </c>
      <c r="B3269" s="299"/>
      <c r="C3269" s="299"/>
      <c r="D3269" s="299"/>
      <c r="E3269" s="299"/>
      <c r="F3269" s="300"/>
      <c r="G3269" s="299"/>
      <c r="H3269" s="298"/>
      <c r="I3269" s="295"/>
      <c r="J3269" s="294"/>
      <c r="K3269" s="297"/>
      <c r="L3269" s="412"/>
      <c r="M3269" s="291"/>
    </row>
    <row r="3270" spans="1:13">
      <c r="A3270" s="301" t="s">
        <v>274</v>
      </c>
      <c r="B3270" s="299"/>
      <c r="C3270" s="299"/>
      <c r="D3270" s="299"/>
      <c r="E3270" s="299"/>
      <c r="F3270" s="300"/>
      <c r="G3270" s="299"/>
      <c r="H3270" s="298"/>
      <c r="I3270" s="295"/>
      <c r="J3270" s="294"/>
      <c r="K3270" s="297"/>
      <c r="L3270" s="412"/>
      <c r="M3270" s="291"/>
    </row>
    <row r="3271" spans="1:13">
      <c r="A3271" s="301" t="s">
        <v>273</v>
      </c>
      <c r="B3271" s="299"/>
      <c r="C3271" s="299"/>
      <c r="D3271" s="299"/>
      <c r="E3271" s="299"/>
      <c r="F3271" s="300"/>
      <c r="G3271" s="299"/>
      <c r="H3271" s="298"/>
      <c r="I3271" s="295"/>
      <c r="J3271" s="294"/>
      <c r="K3271" s="297"/>
      <c r="L3271" s="412"/>
      <c r="M3271" s="291"/>
    </row>
    <row r="3272" spans="1:13">
      <c r="A3272" s="301" t="s">
        <v>272</v>
      </c>
      <c r="B3272" s="299"/>
      <c r="C3272" s="299"/>
      <c r="D3272" s="299"/>
      <c r="E3272" s="299"/>
      <c r="F3272" s="300"/>
      <c r="G3272" s="299"/>
      <c r="H3272" s="298"/>
      <c r="I3272" s="295"/>
      <c r="J3272" s="294"/>
      <c r="K3272" s="297"/>
      <c r="L3272" s="412"/>
      <c r="M3272" s="291"/>
    </row>
    <row r="3273" spans="1:13" ht="15.75" thickBot="1">
      <c r="A3273" s="616" t="s">
        <v>271</v>
      </c>
      <c r="B3273" s="617"/>
      <c r="C3273" s="617"/>
      <c r="D3273" s="617"/>
      <c r="E3273" s="617"/>
      <c r="F3273" s="617"/>
      <c r="G3273" s="617"/>
      <c r="H3273" s="618"/>
      <c r="I3273" s="295"/>
      <c r="J3273" s="294"/>
      <c r="K3273" s="293"/>
      <c r="L3273" s="292"/>
      <c r="M3273" s="291"/>
    </row>
    <row r="3274" spans="1:13">
      <c r="A3274" s="290" t="s">
        <v>270</v>
      </c>
      <c r="B3274" s="289"/>
      <c r="C3274" s="289"/>
      <c r="D3274" s="289"/>
      <c r="E3274" s="289"/>
      <c r="F3274" s="289"/>
      <c r="G3274" s="289"/>
      <c r="H3274" s="289"/>
      <c r="I3274" s="621" t="s">
        <v>55</v>
      </c>
      <c r="J3274" s="622"/>
      <c r="K3274" s="288"/>
      <c r="L3274" s="287"/>
      <c r="M3274" s="286"/>
    </row>
    <row r="3275" spans="1:13" ht="15.75" thickBot="1">
      <c r="A3275" s="285" t="s">
        <v>269</v>
      </c>
      <c r="B3275" s="284"/>
      <c r="C3275" s="284"/>
      <c r="D3275" s="284"/>
      <c r="E3275" s="284"/>
      <c r="F3275" s="284"/>
      <c r="G3275" s="284"/>
      <c r="H3275" s="284"/>
      <c r="I3275" s="283"/>
      <c r="J3275" s="282"/>
      <c r="K3275" s="281"/>
      <c r="L3275" s="280"/>
      <c r="M3275" s="279"/>
    </row>
    <row r="3276" spans="1:13" ht="15.75" thickBot="1">
      <c r="A3276" s="652" t="s">
        <v>268</v>
      </c>
      <c r="B3276" s="653"/>
      <c r="C3276" s="653"/>
      <c r="D3276" s="653"/>
      <c r="E3276" s="653"/>
      <c r="F3276" s="653"/>
      <c r="G3276" s="653"/>
      <c r="H3276" s="653"/>
      <c r="I3276" s="278"/>
      <c r="J3276" s="277"/>
      <c r="K3276" s="610">
        <f>K3208+K3218+K3233+K3262</f>
        <v>42.509999999999991</v>
      </c>
      <c r="L3276" s="611"/>
      <c r="M3276" s="276">
        <f>M3208+M3218+M3233+M3262</f>
        <v>140129.96399999998</v>
      </c>
    </row>
    <row r="3278" spans="1:13" ht="15.75">
      <c r="A3278" s="601" t="s">
        <v>0</v>
      </c>
      <c r="B3278" s="601"/>
      <c r="C3278" s="601"/>
      <c r="D3278" s="601"/>
      <c r="E3278" s="601"/>
      <c r="F3278" s="601"/>
      <c r="G3278" s="601"/>
      <c r="H3278" s="601"/>
      <c r="I3278" s="601"/>
      <c r="J3278" s="601"/>
      <c r="K3278" s="601"/>
      <c r="L3278" s="601"/>
      <c r="M3278" s="327"/>
    </row>
    <row r="3279" spans="1:13" ht="15.75">
      <c r="A3279" s="600" t="s">
        <v>353</v>
      </c>
      <c r="B3279" s="600"/>
      <c r="C3279" s="600"/>
      <c r="D3279" s="600"/>
      <c r="E3279" s="600"/>
      <c r="F3279" s="600"/>
      <c r="G3279" s="600"/>
      <c r="H3279" s="600"/>
      <c r="I3279" s="600"/>
      <c r="J3279" s="600"/>
      <c r="K3279" s="600"/>
      <c r="L3279" s="600"/>
      <c r="M3279" s="327"/>
    </row>
    <row r="3280" spans="1:13" ht="15.75">
      <c r="A3280" s="370"/>
      <c r="B3280" s="370"/>
      <c r="C3280" s="370"/>
      <c r="D3280" s="370"/>
      <c r="E3280" s="370"/>
      <c r="F3280" s="370" t="s">
        <v>370</v>
      </c>
      <c r="G3280" s="370"/>
      <c r="H3280" s="370"/>
      <c r="I3280" s="370"/>
      <c r="J3280" s="370"/>
      <c r="K3280" s="370"/>
      <c r="L3280" s="370"/>
      <c r="M3280" s="327"/>
    </row>
    <row r="3281" spans="1:13">
      <c r="A3281" s="329"/>
      <c r="B3281" s="328"/>
      <c r="C3281" s="602" t="s">
        <v>351</v>
      </c>
      <c r="D3281" s="602"/>
      <c r="E3281" s="602"/>
      <c r="F3281" s="328"/>
      <c r="G3281" s="328"/>
      <c r="H3281" s="368"/>
      <c r="I3281" s="590" t="s">
        <v>3</v>
      </c>
      <c r="J3281" s="591"/>
      <c r="K3281" s="592" t="s">
        <v>4</v>
      </c>
      <c r="L3281" s="593"/>
      <c r="M3281" s="382"/>
    </row>
    <row r="3282" spans="1:13">
      <c r="A3282" s="381"/>
      <c r="B3282" s="355"/>
      <c r="C3282" s="355"/>
      <c r="D3282" s="355"/>
      <c r="E3282" s="355"/>
      <c r="F3282" s="355"/>
      <c r="G3282" s="355"/>
      <c r="H3282" s="356"/>
      <c r="I3282" s="295"/>
      <c r="J3282" s="294"/>
      <c r="K3282" s="594" t="s">
        <v>5</v>
      </c>
      <c r="L3282" s="595"/>
      <c r="M3282" s="380" t="s">
        <v>6</v>
      </c>
    </row>
    <row r="3283" spans="1:13">
      <c r="A3283" s="381"/>
      <c r="B3283" s="355"/>
      <c r="C3283" s="355"/>
      <c r="D3283" s="355"/>
      <c r="E3283" s="355"/>
      <c r="F3283" s="355"/>
      <c r="G3283" s="355"/>
      <c r="H3283" s="356"/>
      <c r="I3283" s="598" t="s">
        <v>7</v>
      </c>
      <c r="J3283" s="599"/>
      <c r="K3283" s="623" t="s">
        <v>8</v>
      </c>
      <c r="L3283" s="624"/>
      <c r="M3283" s="380" t="s">
        <v>9</v>
      </c>
    </row>
    <row r="3284" spans="1:13" ht="16.5" thickBot="1">
      <c r="A3284" s="379"/>
      <c r="B3284" s="351"/>
      <c r="C3284" s="351"/>
      <c r="D3284" s="351"/>
      <c r="E3284" s="351"/>
      <c r="F3284" s="351"/>
      <c r="G3284" s="351"/>
      <c r="H3284" s="350"/>
      <c r="I3284" s="631">
        <v>270.7</v>
      </c>
      <c r="J3284" s="632"/>
      <c r="K3284" s="633"/>
      <c r="L3284" s="634"/>
      <c r="M3284" s="378"/>
    </row>
    <row r="3285" spans="1:13">
      <c r="A3285" s="367" t="s">
        <v>350</v>
      </c>
      <c r="B3285" s="344"/>
      <c r="C3285" s="344"/>
      <c r="D3285" s="344"/>
      <c r="E3285" s="344"/>
      <c r="F3285" s="344"/>
      <c r="G3285" s="344"/>
      <c r="H3285" s="377"/>
      <c r="I3285" s="341"/>
      <c r="J3285" s="340"/>
      <c r="K3285" s="635">
        <f>K3288+K3291</f>
        <v>6.4499999999999993</v>
      </c>
      <c r="L3285" s="628"/>
      <c r="M3285" s="286">
        <f>K3285*12*I3284</f>
        <v>20952.179999999997</v>
      </c>
    </row>
    <row r="3286" spans="1:13">
      <c r="A3286" s="376" t="s">
        <v>349</v>
      </c>
      <c r="B3286" s="375"/>
      <c r="C3286" s="375"/>
      <c r="D3286" s="375"/>
      <c r="E3286" s="375"/>
      <c r="F3286" s="375"/>
      <c r="G3286" s="375"/>
      <c r="H3286" s="374"/>
      <c r="I3286" s="295"/>
      <c r="J3286" s="294"/>
      <c r="K3286" s="293"/>
      <c r="L3286" s="292"/>
      <c r="M3286" s="373"/>
    </row>
    <row r="3287" spans="1:13" ht="15.75" thickBot="1">
      <c r="A3287" s="363" t="s">
        <v>348</v>
      </c>
      <c r="B3287" s="372"/>
      <c r="C3287" s="372"/>
      <c r="D3287" s="372"/>
      <c r="E3287" s="372"/>
      <c r="F3287" s="372"/>
      <c r="G3287" s="372"/>
      <c r="H3287" s="371"/>
      <c r="I3287" s="336"/>
      <c r="J3287" s="282"/>
      <c r="K3287" s="281"/>
      <c r="L3287" s="280"/>
      <c r="M3287" s="279"/>
    </row>
    <row r="3288" spans="1:13">
      <c r="A3288" s="323" t="s">
        <v>347</v>
      </c>
      <c r="B3288" s="331"/>
      <c r="C3288" s="331"/>
      <c r="D3288" s="331"/>
      <c r="E3288" s="331"/>
      <c r="F3288" s="331"/>
      <c r="G3288" s="331"/>
      <c r="H3288" s="357"/>
      <c r="I3288" s="596" t="s">
        <v>19</v>
      </c>
      <c r="J3288" s="597"/>
      <c r="K3288" s="629">
        <v>3.86</v>
      </c>
      <c r="L3288" s="630"/>
      <c r="M3288" s="291">
        <f>K3288*12*I3284</f>
        <v>12538.823999999999</v>
      </c>
    </row>
    <row r="3289" spans="1:13">
      <c r="A3289" s="301" t="s">
        <v>338</v>
      </c>
      <c r="B3289" s="355"/>
      <c r="C3289" s="355"/>
      <c r="D3289" s="355"/>
      <c r="E3289" s="355"/>
      <c r="F3289" s="355"/>
      <c r="G3289" s="355"/>
      <c r="H3289" s="356"/>
      <c r="I3289" s="598" t="s">
        <v>328</v>
      </c>
      <c r="J3289" s="599"/>
      <c r="K3289" s="327"/>
      <c r="L3289" s="292"/>
      <c r="M3289" s="291"/>
    </row>
    <row r="3290" spans="1:13">
      <c r="A3290" s="323" t="s">
        <v>337</v>
      </c>
      <c r="B3290" s="331"/>
      <c r="C3290" s="331"/>
      <c r="D3290" s="331"/>
      <c r="E3290" s="331"/>
      <c r="F3290" s="331"/>
      <c r="G3290" s="331"/>
      <c r="H3290" s="357"/>
      <c r="I3290" s="596"/>
      <c r="J3290" s="597"/>
      <c r="K3290" s="327"/>
      <c r="L3290" s="292"/>
      <c r="M3290" s="291"/>
    </row>
    <row r="3291" spans="1:13">
      <c r="A3291" s="323" t="s">
        <v>346</v>
      </c>
      <c r="B3291" s="331"/>
      <c r="C3291" s="331"/>
      <c r="D3291" s="331"/>
      <c r="E3291" s="331"/>
      <c r="F3291" s="331"/>
      <c r="G3291" s="331"/>
      <c r="H3291" s="357"/>
      <c r="I3291" s="608" t="s">
        <v>35</v>
      </c>
      <c r="J3291" s="609"/>
      <c r="K3291" s="625">
        <v>2.59</v>
      </c>
      <c r="L3291" s="626"/>
      <c r="M3291" s="291">
        <f>K3291*12*I3284</f>
        <v>8413.3559999999998</v>
      </c>
    </row>
    <row r="3292" spans="1:13" ht="15.75">
      <c r="A3292" s="320" t="s">
        <v>345</v>
      </c>
      <c r="B3292" s="354"/>
      <c r="C3292" s="354"/>
      <c r="D3292" s="354"/>
      <c r="E3292" s="354"/>
      <c r="F3292" s="354"/>
      <c r="G3292" s="354"/>
      <c r="H3292" s="353"/>
      <c r="I3292" s="598" t="s">
        <v>328</v>
      </c>
      <c r="J3292" s="599"/>
      <c r="K3292" s="370"/>
      <c r="L3292" s="369"/>
      <c r="M3292" s="291"/>
    </row>
    <row r="3293" spans="1:13">
      <c r="A3293" s="313" t="s">
        <v>344</v>
      </c>
      <c r="B3293" s="328"/>
      <c r="C3293" s="328"/>
      <c r="D3293" s="328"/>
      <c r="E3293" s="328"/>
      <c r="F3293" s="328"/>
      <c r="G3293" s="328"/>
      <c r="H3293" s="368"/>
      <c r="I3293" s="598"/>
      <c r="J3293" s="599"/>
      <c r="K3293" s="352"/>
      <c r="L3293" s="292"/>
      <c r="M3293" s="291"/>
    </row>
    <row r="3294" spans="1:13" ht="15.75" thickBot="1">
      <c r="A3294" s="323" t="s">
        <v>343</v>
      </c>
      <c r="B3294" s="322"/>
      <c r="C3294" s="322"/>
      <c r="D3294" s="322"/>
      <c r="E3294" s="322"/>
      <c r="F3294" s="322"/>
      <c r="G3294" s="322"/>
      <c r="H3294" s="321"/>
      <c r="I3294" s="334"/>
      <c r="J3294" s="333"/>
      <c r="K3294" s="636"/>
      <c r="L3294" s="637"/>
      <c r="M3294" s="291"/>
    </row>
    <row r="3295" spans="1:13">
      <c r="A3295" s="367" t="s">
        <v>342</v>
      </c>
      <c r="B3295" s="366"/>
      <c r="C3295" s="366"/>
      <c r="D3295" s="366"/>
      <c r="E3295" s="366"/>
      <c r="F3295" s="366"/>
      <c r="G3295" s="366"/>
      <c r="H3295" s="365"/>
      <c r="I3295" s="341"/>
      <c r="J3295" s="364"/>
      <c r="K3295" s="627">
        <f>K3297+K3302+K3305</f>
        <v>5.28</v>
      </c>
      <c r="L3295" s="628"/>
      <c r="M3295" s="286">
        <f>K3295*12*I3284</f>
        <v>17151.552</v>
      </c>
    </row>
    <row r="3296" spans="1:13" ht="15.75" thickBot="1">
      <c r="A3296" s="363" t="s">
        <v>341</v>
      </c>
      <c r="B3296" s="362"/>
      <c r="C3296" s="362"/>
      <c r="D3296" s="362"/>
      <c r="E3296" s="362"/>
      <c r="F3296" s="362"/>
      <c r="G3296" s="362"/>
      <c r="H3296" s="361"/>
      <c r="I3296" s="336"/>
      <c r="J3296" s="360"/>
      <c r="K3296" s="281"/>
      <c r="L3296" s="280"/>
      <c r="M3296" s="279"/>
    </row>
    <row r="3297" spans="1:13">
      <c r="A3297" s="301" t="s">
        <v>340</v>
      </c>
      <c r="B3297" s="300"/>
      <c r="C3297" s="300"/>
      <c r="D3297" s="300"/>
      <c r="E3297" s="300"/>
      <c r="F3297" s="300"/>
      <c r="G3297" s="300"/>
      <c r="H3297" s="298"/>
      <c r="I3297" s="598" t="s">
        <v>19</v>
      </c>
      <c r="J3297" s="599"/>
      <c r="K3297" s="629">
        <v>2.64</v>
      </c>
      <c r="L3297" s="630"/>
      <c r="M3297" s="291">
        <f>K3297*12*I3284</f>
        <v>8575.7759999999998</v>
      </c>
    </row>
    <row r="3298" spans="1:13">
      <c r="A3298" s="323" t="s">
        <v>339</v>
      </c>
      <c r="B3298" s="322"/>
      <c r="C3298" s="322"/>
      <c r="D3298" s="322"/>
      <c r="E3298" s="322"/>
      <c r="F3298" s="322"/>
      <c r="G3298" s="322"/>
      <c r="H3298" s="321"/>
      <c r="I3298" s="407"/>
      <c r="J3298" s="408"/>
      <c r="K3298" s="327"/>
      <c r="L3298" s="292"/>
      <c r="M3298" s="291"/>
    </row>
    <row r="3299" spans="1:13">
      <c r="A3299" s="301" t="s">
        <v>338</v>
      </c>
      <c r="B3299" s="355"/>
      <c r="C3299" s="355"/>
      <c r="D3299" s="355"/>
      <c r="E3299" s="355"/>
      <c r="F3299" s="355"/>
      <c r="G3299" s="355"/>
      <c r="H3299" s="356"/>
      <c r="I3299" s="598" t="s">
        <v>328</v>
      </c>
      <c r="J3299" s="599"/>
      <c r="K3299" s="327"/>
      <c r="L3299" s="292"/>
      <c r="M3299" s="291"/>
    </row>
    <row r="3300" spans="1:13">
      <c r="A3300" s="323" t="s">
        <v>337</v>
      </c>
      <c r="B3300" s="331"/>
      <c r="C3300" s="331"/>
      <c r="D3300" s="331"/>
      <c r="E3300" s="331"/>
      <c r="F3300" s="331"/>
      <c r="G3300" s="331"/>
      <c r="H3300" s="357"/>
      <c r="I3300" s="596"/>
      <c r="J3300" s="597"/>
      <c r="K3300" s="327"/>
      <c r="L3300" s="292"/>
      <c r="M3300" s="291"/>
    </row>
    <row r="3301" spans="1:13">
      <c r="A3301" s="320" t="s">
        <v>336</v>
      </c>
      <c r="B3301" s="354"/>
      <c r="C3301" s="353"/>
      <c r="D3301" s="355"/>
      <c r="E3301" s="355"/>
      <c r="F3301" s="355"/>
      <c r="G3301" s="355"/>
      <c r="H3301" s="356"/>
      <c r="I3301" s="598" t="s">
        <v>328</v>
      </c>
      <c r="J3301" s="599"/>
      <c r="K3301" s="327"/>
      <c r="L3301" s="292"/>
      <c r="M3301" s="291"/>
    </row>
    <row r="3302" spans="1:13">
      <c r="A3302" s="301" t="s">
        <v>335</v>
      </c>
      <c r="B3302" s="355"/>
      <c r="C3302" s="355"/>
      <c r="D3302" s="354"/>
      <c r="E3302" s="354"/>
      <c r="F3302" s="354"/>
      <c r="G3302" s="354"/>
      <c r="H3302" s="353"/>
      <c r="I3302" s="608" t="s">
        <v>35</v>
      </c>
      <c r="J3302" s="609"/>
      <c r="K3302" s="625">
        <v>1.17</v>
      </c>
      <c r="L3302" s="626"/>
      <c r="M3302" s="291">
        <f>K3302*12*I3284</f>
        <v>3800.6279999999997</v>
      </c>
    </row>
    <row r="3303" spans="1:13">
      <c r="A3303" s="313" t="s">
        <v>334</v>
      </c>
      <c r="B3303" s="312"/>
      <c r="C3303" s="312"/>
      <c r="D3303" s="312"/>
      <c r="E3303" s="312"/>
      <c r="F3303" s="312"/>
      <c r="G3303" s="312"/>
      <c r="H3303" s="311"/>
      <c r="I3303" s="590" t="s">
        <v>333</v>
      </c>
      <c r="J3303" s="591"/>
      <c r="K3303" s="327"/>
      <c r="L3303" s="292"/>
      <c r="M3303" s="291"/>
    </row>
    <row r="3304" spans="1:13">
      <c r="A3304" s="323"/>
      <c r="B3304" s="322"/>
      <c r="C3304" s="322"/>
      <c r="D3304" s="322"/>
      <c r="E3304" s="322"/>
      <c r="F3304" s="322"/>
      <c r="G3304" s="322"/>
      <c r="H3304" s="321"/>
      <c r="I3304" s="334" t="s">
        <v>332</v>
      </c>
      <c r="J3304" s="333"/>
      <c r="K3304" s="352"/>
      <c r="L3304" s="292"/>
      <c r="M3304" s="291"/>
    </row>
    <row r="3305" spans="1:13">
      <c r="A3305" s="313" t="s">
        <v>331</v>
      </c>
      <c r="B3305" s="312"/>
      <c r="C3305" s="312"/>
      <c r="D3305" s="312"/>
      <c r="E3305" s="312"/>
      <c r="F3305" s="312"/>
      <c r="G3305" s="312"/>
      <c r="H3305" s="311"/>
      <c r="I3305" s="590" t="s">
        <v>35</v>
      </c>
      <c r="J3305" s="591"/>
      <c r="K3305" s="625">
        <v>1.47</v>
      </c>
      <c r="L3305" s="626"/>
      <c r="M3305" s="291">
        <f>K3305*12*I3284</f>
        <v>4775.1480000000001</v>
      </c>
    </row>
    <row r="3306" spans="1:13">
      <c r="A3306" s="323" t="s">
        <v>330</v>
      </c>
      <c r="B3306" s="322"/>
      <c r="C3306" s="322"/>
      <c r="D3306" s="322"/>
      <c r="E3306" s="322"/>
      <c r="F3306" s="322"/>
      <c r="G3306" s="322"/>
      <c r="H3306" s="321"/>
      <c r="I3306" s="334"/>
      <c r="J3306" s="333"/>
      <c r="K3306" s="327"/>
      <c r="L3306" s="292"/>
      <c r="M3306" s="291"/>
    </row>
    <row r="3307" spans="1:13">
      <c r="A3307" s="313" t="s">
        <v>329</v>
      </c>
      <c r="B3307" s="312"/>
      <c r="C3307" s="312"/>
      <c r="D3307" s="312"/>
      <c r="E3307" s="312"/>
      <c r="F3307" s="312"/>
      <c r="G3307" s="312"/>
      <c r="H3307" s="311"/>
      <c r="I3307" s="598" t="s">
        <v>328</v>
      </c>
      <c r="J3307" s="599"/>
      <c r="K3307" s="327"/>
      <c r="L3307" s="292"/>
      <c r="M3307" s="291"/>
    </row>
    <row r="3308" spans="1:13">
      <c r="A3308" s="313" t="s">
        <v>327</v>
      </c>
      <c r="B3308" s="312"/>
      <c r="C3308" s="312"/>
      <c r="D3308" s="312"/>
      <c r="E3308" s="312"/>
      <c r="F3308" s="312"/>
      <c r="G3308" s="312"/>
      <c r="H3308" s="311"/>
      <c r="I3308" s="590" t="s">
        <v>326</v>
      </c>
      <c r="J3308" s="591"/>
      <c r="K3308" s="351"/>
      <c r="L3308" s="350"/>
      <c r="M3308" s="349"/>
    </row>
    <row r="3309" spans="1:13" ht="15.75" thickBot="1">
      <c r="A3309" s="323"/>
      <c r="B3309" s="322"/>
      <c r="C3309" s="322"/>
      <c r="D3309" s="322"/>
      <c r="E3309" s="322"/>
      <c r="F3309" s="322"/>
      <c r="G3309" s="322"/>
      <c r="H3309" s="321"/>
      <c r="I3309" s="606" t="s">
        <v>325</v>
      </c>
      <c r="J3309" s="607"/>
      <c r="K3309" s="348"/>
      <c r="L3309" s="347"/>
      <c r="M3309" s="346"/>
    </row>
    <row r="3310" spans="1:13">
      <c r="A3310" s="345" t="s">
        <v>324</v>
      </c>
      <c r="B3310" s="344"/>
      <c r="C3310" s="344"/>
      <c r="D3310" s="344"/>
      <c r="E3310" s="344"/>
      <c r="F3310" s="344"/>
      <c r="G3310" s="343"/>
      <c r="H3310" s="342"/>
      <c r="I3310" s="341"/>
      <c r="J3310" s="340"/>
      <c r="K3310" s="648">
        <f>K3312+K3319+K3327+K3331+K3332+K3336</f>
        <v>18.5</v>
      </c>
      <c r="L3310" s="628"/>
      <c r="M3310" s="286">
        <f>M3312+M3319+M3327+M3331+M3332+M3336</f>
        <v>60095.4</v>
      </c>
    </row>
    <row r="3311" spans="1:13" ht="15.75" thickBot="1">
      <c r="A3311" s="339"/>
      <c r="B3311" s="338"/>
      <c r="C3311" s="338"/>
      <c r="D3311" s="338"/>
      <c r="E3311" s="338"/>
      <c r="F3311" s="338"/>
      <c r="G3311" s="338"/>
      <c r="H3311" s="337"/>
      <c r="I3311" s="336"/>
      <c r="J3311" s="282"/>
      <c r="K3311" s="281"/>
      <c r="L3311" s="280"/>
      <c r="M3311" s="279"/>
    </row>
    <row r="3312" spans="1:13" ht="15.75" thickBot="1">
      <c r="A3312" s="603" t="s">
        <v>323</v>
      </c>
      <c r="B3312" s="604"/>
      <c r="C3312" s="604"/>
      <c r="D3312" s="604"/>
      <c r="E3312" s="604"/>
      <c r="F3312" s="604"/>
      <c r="G3312" s="604"/>
      <c r="H3312" s="605"/>
      <c r="I3312" s="305"/>
      <c r="J3312" s="304"/>
      <c r="K3312" s="646">
        <f>K3313+K3314+K3315+K3317+K3318</f>
        <v>4.5599999999999996</v>
      </c>
      <c r="L3312" s="647"/>
      <c r="M3312" s="303">
        <f>K3312*12*I3284</f>
        <v>14812.704</v>
      </c>
    </row>
    <row r="3313" spans="1:13">
      <c r="A3313" s="323" t="s">
        <v>322</v>
      </c>
      <c r="B3313" s="322"/>
      <c r="C3313" s="322"/>
      <c r="D3313" s="322"/>
      <c r="E3313" s="322"/>
      <c r="F3313" s="322"/>
      <c r="G3313" s="322"/>
      <c r="H3313" s="321"/>
      <c r="I3313" s="596" t="s">
        <v>321</v>
      </c>
      <c r="J3313" s="597"/>
      <c r="K3313" s="629">
        <v>1.23</v>
      </c>
      <c r="L3313" s="630"/>
      <c r="M3313" s="291">
        <f>K3313*12*I3284</f>
        <v>3995.5319999999997</v>
      </c>
    </row>
    <row r="3314" spans="1:13">
      <c r="A3314" s="320" t="s">
        <v>320</v>
      </c>
      <c r="B3314" s="319"/>
      <c r="C3314" s="319"/>
      <c r="D3314" s="319"/>
      <c r="E3314" s="319"/>
      <c r="F3314" s="319"/>
      <c r="G3314" s="319"/>
      <c r="H3314" s="318"/>
      <c r="I3314" s="608" t="s">
        <v>57</v>
      </c>
      <c r="J3314" s="609"/>
      <c r="K3314" s="625">
        <v>2.9</v>
      </c>
      <c r="L3314" s="626"/>
      <c r="M3314" s="291">
        <f>K3314*12*I3284</f>
        <v>9420.3599999999988</v>
      </c>
    </row>
    <row r="3315" spans="1:13">
      <c r="A3315" s="313" t="s">
        <v>319</v>
      </c>
      <c r="B3315" s="312"/>
      <c r="C3315" s="312"/>
      <c r="D3315" s="312"/>
      <c r="E3315" s="312"/>
      <c r="F3315" s="312"/>
      <c r="G3315" s="312"/>
      <c r="H3315" s="311"/>
      <c r="I3315" s="590" t="s">
        <v>35</v>
      </c>
      <c r="J3315" s="591"/>
      <c r="K3315" s="625">
        <v>0.33</v>
      </c>
      <c r="L3315" s="626"/>
      <c r="M3315" s="291">
        <f>K3315*12*I3284</f>
        <v>1071.972</v>
      </c>
    </row>
    <row r="3316" spans="1:13">
      <c r="A3316" s="335" t="s">
        <v>318</v>
      </c>
      <c r="B3316" s="331"/>
      <c r="C3316" s="331"/>
      <c r="D3316" s="331"/>
      <c r="E3316" s="322"/>
      <c r="F3316" s="322"/>
      <c r="G3316" s="322"/>
      <c r="H3316" s="321"/>
      <c r="I3316" s="334"/>
      <c r="J3316" s="333"/>
      <c r="K3316" s="293"/>
      <c r="L3316" s="292"/>
      <c r="M3316" s="291"/>
    </row>
    <row r="3317" spans="1:13">
      <c r="A3317" s="320" t="s">
        <v>317</v>
      </c>
      <c r="B3317" s="319"/>
      <c r="C3317" s="319"/>
      <c r="D3317" s="319"/>
      <c r="E3317" s="319"/>
      <c r="F3317" s="319"/>
      <c r="G3317" s="319"/>
      <c r="H3317" s="318"/>
      <c r="I3317" s="608" t="s">
        <v>19</v>
      </c>
      <c r="J3317" s="609"/>
      <c r="K3317" s="625">
        <v>0.1</v>
      </c>
      <c r="L3317" s="626"/>
      <c r="M3317" s="291">
        <f>K3317*12*I3284</f>
        <v>324.84000000000003</v>
      </c>
    </row>
    <row r="3318" spans="1:13" ht="15.75" thickBot="1">
      <c r="A3318" s="313" t="s">
        <v>316</v>
      </c>
      <c r="B3318" s="312"/>
      <c r="C3318" s="312"/>
      <c r="D3318" s="312"/>
      <c r="E3318" s="312"/>
      <c r="F3318" s="312"/>
      <c r="G3318" s="312"/>
      <c r="H3318" s="311"/>
      <c r="I3318" s="614" t="s">
        <v>19</v>
      </c>
      <c r="J3318" s="615"/>
      <c r="K3318" s="650"/>
      <c r="L3318" s="651"/>
      <c r="M3318" s="291"/>
    </row>
    <row r="3319" spans="1:13" ht="15.75" thickBot="1">
      <c r="A3319" s="654" t="s">
        <v>315</v>
      </c>
      <c r="B3319" s="655"/>
      <c r="C3319" s="655"/>
      <c r="D3319" s="655"/>
      <c r="E3319" s="655"/>
      <c r="F3319" s="655"/>
      <c r="G3319" s="655"/>
      <c r="H3319" s="656"/>
      <c r="I3319" s="305"/>
      <c r="J3319" s="304"/>
      <c r="K3319" s="642">
        <f>K3320+K3321+K3323+K3324+K3325+K3326</f>
        <v>1.94</v>
      </c>
      <c r="L3319" s="647"/>
      <c r="M3319" s="303">
        <f>K3319*12*I3284</f>
        <v>6301.8959999999997</v>
      </c>
    </row>
    <row r="3320" spans="1:13">
      <c r="A3320" s="332" t="s">
        <v>314</v>
      </c>
      <c r="B3320" s="331"/>
      <c r="C3320" s="331"/>
      <c r="D3320" s="331"/>
      <c r="E3320" s="331"/>
      <c r="F3320" s="322"/>
      <c r="G3320" s="322"/>
      <c r="H3320" s="321"/>
      <c r="I3320" s="330"/>
      <c r="J3320" s="294"/>
      <c r="K3320" s="629">
        <v>0.11</v>
      </c>
      <c r="L3320" s="630"/>
      <c r="M3320" s="291">
        <f>K3320*12*I3284</f>
        <v>357.32400000000001</v>
      </c>
    </row>
    <row r="3321" spans="1:13">
      <c r="A3321" s="329" t="s">
        <v>313</v>
      </c>
      <c r="B3321" s="328"/>
      <c r="C3321" s="328"/>
      <c r="D3321" s="328"/>
      <c r="E3321" s="328"/>
      <c r="F3321" s="312"/>
      <c r="G3321" s="312"/>
      <c r="H3321" s="311"/>
      <c r="I3321" s="598" t="s">
        <v>312</v>
      </c>
      <c r="J3321" s="599"/>
      <c r="K3321" s="625">
        <v>0.93</v>
      </c>
      <c r="L3321" s="626"/>
      <c r="M3321" s="291">
        <f>K3321*12*I3284</f>
        <v>3021.0119999999997</v>
      </c>
    </row>
    <row r="3322" spans="1:13">
      <c r="A3322" s="323" t="s">
        <v>311</v>
      </c>
      <c r="B3322" s="322"/>
      <c r="C3322" s="322"/>
      <c r="D3322" s="322"/>
      <c r="E3322" s="322"/>
      <c r="F3322" s="322"/>
      <c r="G3322" s="322"/>
      <c r="H3322" s="321"/>
      <c r="I3322" s="596" t="s">
        <v>310</v>
      </c>
      <c r="J3322" s="597"/>
      <c r="K3322" s="327"/>
      <c r="L3322" s="292"/>
      <c r="M3322" s="291"/>
    </row>
    <row r="3323" spans="1:13">
      <c r="A3323" s="320" t="s">
        <v>309</v>
      </c>
      <c r="B3323" s="319"/>
      <c r="C3323" s="319"/>
      <c r="D3323" s="319"/>
      <c r="E3323" s="319"/>
      <c r="F3323" s="319"/>
      <c r="G3323" s="319"/>
      <c r="H3323" s="318"/>
      <c r="I3323" s="608" t="s">
        <v>308</v>
      </c>
      <c r="J3323" s="609"/>
      <c r="K3323" s="625">
        <v>0.56999999999999995</v>
      </c>
      <c r="L3323" s="626"/>
      <c r="M3323" s="291">
        <f>K3323*12*I3284</f>
        <v>1851.588</v>
      </c>
    </row>
    <row r="3324" spans="1:13">
      <c r="A3324" s="320" t="s">
        <v>307</v>
      </c>
      <c r="B3324" s="319"/>
      <c r="C3324" s="319"/>
      <c r="D3324" s="319"/>
      <c r="E3324" s="319"/>
      <c r="F3324" s="319"/>
      <c r="G3324" s="319"/>
      <c r="H3324" s="318"/>
      <c r="I3324" s="608" t="s">
        <v>306</v>
      </c>
      <c r="J3324" s="609"/>
      <c r="K3324" s="625">
        <v>0.14000000000000001</v>
      </c>
      <c r="L3324" s="626"/>
      <c r="M3324" s="291">
        <f>K3324*12*I3284</f>
        <v>454.77600000000001</v>
      </c>
    </row>
    <row r="3325" spans="1:13">
      <c r="A3325" s="313" t="s">
        <v>299</v>
      </c>
      <c r="B3325" s="312"/>
      <c r="C3325" s="312"/>
      <c r="D3325" s="312"/>
      <c r="E3325" s="312"/>
      <c r="F3325" s="312"/>
      <c r="G3325" s="312"/>
      <c r="H3325" s="311"/>
      <c r="I3325" s="608" t="s">
        <v>298</v>
      </c>
      <c r="J3325" s="609"/>
      <c r="K3325" s="636">
        <v>7.0000000000000007E-2</v>
      </c>
      <c r="L3325" s="637"/>
      <c r="M3325" s="291">
        <f>K3325*12*I3284</f>
        <v>227.38800000000001</v>
      </c>
    </row>
    <row r="3326" spans="1:13" ht="15.75" thickBot="1">
      <c r="A3326" s="313" t="s">
        <v>305</v>
      </c>
      <c r="B3326" s="312"/>
      <c r="C3326" s="312"/>
      <c r="D3326" s="312"/>
      <c r="E3326" s="312"/>
      <c r="F3326" s="312"/>
      <c r="G3326" s="312"/>
      <c r="H3326" s="311"/>
      <c r="I3326" s="614" t="s">
        <v>88</v>
      </c>
      <c r="J3326" s="615"/>
      <c r="K3326" s="638">
        <v>0.12</v>
      </c>
      <c r="L3326" s="639"/>
      <c r="M3326" s="326">
        <f>K3326*12*I3284</f>
        <v>389.80799999999999</v>
      </c>
    </row>
    <row r="3327" spans="1:13" ht="15.75" thickBot="1">
      <c r="A3327" s="654" t="s">
        <v>304</v>
      </c>
      <c r="B3327" s="655"/>
      <c r="C3327" s="655"/>
      <c r="D3327" s="655"/>
      <c r="E3327" s="655"/>
      <c r="F3327" s="655"/>
      <c r="G3327" s="655"/>
      <c r="H3327" s="656"/>
      <c r="I3327" s="325"/>
      <c r="J3327" s="324"/>
      <c r="K3327" s="649">
        <f>K3328+K3329+K3330</f>
        <v>1.27</v>
      </c>
      <c r="L3327" s="643"/>
      <c r="M3327" s="303">
        <f>K3327*12*I3284</f>
        <v>4125.4679999999998</v>
      </c>
    </row>
    <row r="3328" spans="1:13">
      <c r="A3328" s="323" t="s">
        <v>303</v>
      </c>
      <c r="B3328" s="322"/>
      <c r="C3328" s="322"/>
      <c r="D3328" s="322"/>
      <c r="E3328" s="322"/>
      <c r="F3328" s="322"/>
      <c r="G3328" s="322"/>
      <c r="H3328" s="321"/>
      <c r="I3328" s="612" t="s">
        <v>302</v>
      </c>
      <c r="J3328" s="613"/>
      <c r="K3328" s="644">
        <v>0.61</v>
      </c>
      <c r="L3328" s="645"/>
      <c r="M3328" s="291">
        <f>K3328*12*I3284</f>
        <v>1981.5239999999999</v>
      </c>
    </row>
    <row r="3329" spans="1:13">
      <c r="A3329" s="320" t="s">
        <v>301</v>
      </c>
      <c r="B3329" s="319"/>
      <c r="C3329" s="319"/>
      <c r="D3329" s="319"/>
      <c r="E3329" s="319"/>
      <c r="F3329" s="319"/>
      <c r="G3329" s="319"/>
      <c r="H3329" s="318"/>
      <c r="I3329" s="317" t="s">
        <v>300</v>
      </c>
      <c r="J3329" s="316"/>
      <c r="K3329" s="636">
        <v>0.53</v>
      </c>
      <c r="L3329" s="637"/>
      <c r="M3329" s="291">
        <f>K3329*12*I3284</f>
        <v>1721.652</v>
      </c>
    </row>
    <row r="3330" spans="1:13" ht="15.75" thickBot="1">
      <c r="A3330" s="313" t="s">
        <v>299</v>
      </c>
      <c r="B3330" s="312"/>
      <c r="C3330" s="312"/>
      <c r="D3330" s="312"/>
      <c r="E3330" s="312"/>
      <c r="F3330" s="312"/>
      <c r="G3330" s="312"/>
      <c r="H3330" s="311"/>
      <c r="I3330" s="614" t="s">
        <v>298</v>
      </c>
      <c r="J3330" s="615"/>
      <c r="K3330" s="638">
        <v>0.13</v>
      </c>
      <c r="L3330" s="639"/>
      <c r="M3330" s="291">
        <f>K3330*12*I3284</f>
        <v>422.29199999999997</v>
      </c>
    </row>
    <row r="3331" spans="1:13" ht="15.75" thickBot="1">
      <c r="A3331" s="309" t="s">
        <v>297</v>
      </c>
      <c r="B3331" s="308"/>
      <c r="C3331" s="308"/>
      <c r="D3331" s="308"/>
      <c r="E3331" s="308"/>
      <c r="F3331" s="308"/>
      <c r="G3331" s="308"/>
      <c r="H3331" s="307"/>
      <c r="I3331" s="619" t="s">
        <v>296</v>
      </c>
      <c r="J3331" s="620"/>
      <c r="K3331" s="640">
        <v>9.01</v>
      </c>
      <c r="L3331" s="641"/>
      <c r="M3331" s="303">
        <f>K3331*12*I3284</f>
        <v>29268.083999999999</v>
      </c>
    </row>
    <row r="3332" spans="1:13" ht="15.75" thickBot="1">
      <c r="A3332" s="603" t="s">
        <v>295</v>
      </c>
      <c r="B3332" s="604"/>
      <c r="C3332" s="604"/>
      <c r="D3332" s="604"/>
      <c r="E3332" s="604"/>
      <c r="F3332" s="604"/>
      <c r="G3332" s="604"/>
      <c r="H3332" s="605"/>
      <c r="I3332" s="305"/>
      <c r="J3332" s="304"/>
      <c r="K3332" s="642">
        <v>1.65</v>
      </c>
      <c r="L3332" s="643"/>
      <c r="M3332" s="303">
        <f>K3332*12*I3284</f>
        <v>5359.8599999999988</v>
      </c>
    </row>
    <row r="3333" spans="1:13">
      <c r="A3333" s="301" t="s">
        <v>294</v>
      </c>
      <c r="B3333" s="300"/>
      <c r="C3333" s="300"/>
      <c r="D3333" s="300"/>
      <c r="E3333" s="300"/>
      <c r="F3333" s="300"/>
      <c r="G3333" s="300"/>
      <c r="H3333" s="298"/>
      <c r="I3333" s="621" t="s">
        <v>293</v>
      </c>
      <c r="J3333" s="622"/>
      <c r="K3333" s="297"/>
      <c r="L3333" s="412"/>
      <c r="M3333" s="291"/>
    </row>
    <row r="3334" spans="1:13">
      <c r="A3334" s="301" t="s">
        <v>292</v>
      </c>
      <c r="B3334" s="300"/>
      <c r="C3334" s="300"/>
      <c r="D3334" s="300"/>
      <c r="E3334" s="300"/>
      <c r="F3334" s="300"/>
      <c r="G3334" s="300"/>
      <c r="H3334" s="298"/>
      <c r="I3334" s="295"/>
      <c r="J3334" s="294"/>
      <c r="K3334" s="297"/>
      <c r="L3334" s="412"/>
      <c r="M3334" s="291"/>
    </row>
    <row r="3335" spans="1:13" ht="15.75" thickBot="1">
      <c r="A3335" s="301" t="s">
        <v>291</v>
      </c>
      <c r="B3335" s="300"/>
      <c r="C3335" s="300"/>
      <c r="D3335" s="300"/>
      <c r="E3335" s="300"/>
      <c r="F3335" s="300"/>
      <c r="G3335" s="300"/>
      <c r="H3335" s="298"/>
      <c r="I3335" s="310"/>
      <c r="J3335" s="294"/>
      <c r="K3335" s="297"/>
      <c r="L3335" s="412"/>
      <c r="M3335" s="291"/>
    </row>
    <row r="3336" spans="1:13" ht="15.75" thickBot="1">
      <c r="A3336" s="309" t="s">
        <v>290</v>
      </c>
      <c r="B3336" s="308"/>
      <c r="C3336" s="308"/>
      <c r="D3336" s="308"/>
      <c r="E3336" s="308"/>
      <c r="F3336" s="308"/>
      <c r="G3336" s="308"/>
      <c r="H3336" s="307"/>
      <c r="I3336" s="305"/>
      <c r="J3336" s="304"/>
      <c r="K3336" s="642">
        <v>7.0000000000000007E-2</v>
      </c>
      <c r="L3336" s="643"/>
      <c r="M3336" s="303">
        <f>K3336*12*I3284</f>
        <v>227.38800000000001</v>
      </c>
    </row>
    <row r="3337" spans="1:13">
      <c r="A3337" s="301" t="s">
        <v>289</v>
      </c>
      <c r="B3337" s="300"/>
      <c r="C3337" s="300"/>
      <c r="D3337" s="300"/>
      <c r="E3337" s="300"/>
      <c r="F3337" s="300"/>
      <c r="G3337" s="300"/>
      <c r="H3337" s="298"/>
      <c r="I3337" s="621" t="s">
        <v>19</v>
      </c>
      <c r="J3337" s="622"/>
      <c r="K3337" s="411"/>
      <c r="L3337" s="412"/>
      <c r="M3337" s="291"/>
    </row>
    <row r="3338" spans="1:13" ht="15.75" thickBot="1">
      <c r="A3338" s="301" t="s">
        <v>288</v>
      </c>
      <c r="B3338" s="300"/>
      <c r="C3338" s="300"/>
      <c r="D3338" s="300"/>
      <c r="E3338" s="300"/>
      <c r="F3338" s="300"/>
      <c r="G3338" s="300"/>
      <c r="H3338" s="298"/>
      <c r="I3338" s="295"/>
      <c r="J3338" s="294"/>
      <c r="K3338" s="411"/>
      <c r="L3338" s="412"/>
      <c r="M3338" s="291"/>
    </row>
    <row r="3339" spans="1:13" ht="15.75" thickBot="1">
      <c r="A3339" s="603" t="s">
        <v>287</v>
      </c>
      <c r="B3339" s="604"/>
      <c r="C3339" s="604"/>
      <c r="D3339" s="604"/>
      <c r="E3339" s="604"/>
      <c r="F3339" s="604"/>
      <c r="G3339" s="604"/>
      <c r="H3339" s="605"/>
      <c r="I3339" s="305"/>
      <c r="J3339" s="304"/>
      <c r="K3339" s="642">
        <v>6.19</v>
      </c>
      <c r="L3339" s="643"/>
      <c r="M3339" s="303">
        <f>K3339*12*I3284</f>
        <v>20107.595999999998</v>
      </c>
    </row>
    <row r="3340" spans="1:13">
      <c r="A3340" s="301" t="s">
        <v>286</v>
      </c>
      <c r="B3340" s="299"/>
      <c r="C3340" s="299"/>
      <c r="D3340" s="299"/>
      <c r="E3340" s="299"/>
      <c r="F3340" s="300"/>
      <c r="G3340" s="299"/>
      <c r="H3340" s="298"/>
      <c r="I3340" s="598" t="s">
        <v>285</v>
      </c>
      <c r="J3340" s="599"/>
      <c r="K3340" s="297"/>
      <c r="L3340" s="412"/>
      <c r="M3340" s="291"/>
    </row>
    <row r="3341" spans="1:13">
      <c r="A3341" s="301" t="s">
        <v>284</v>
      </c>
      <c r="B3341" s="299"/>
      <c r="C3341" s="299"/>
      <c r="D3341" s="299"/>
      <c r="E3341" s="299"/>
      <c r="F3341" s="300"/>
      <c r="G3341" s="299"/>
      <c r="H3341" s="298"/>
      <c r="I3341" s="598" t="s">
        <v>283</v>
      </c>
      <c r="J3341" s="599"/>
      <c r="K3341" s="297"/>
      <c r="L3341" s="412"/>
      <c r="M3341" s="291"/>
    </row>
    <row r="3342" spans="1:13">
      <c r="A3342" s="301" t="s">
        <v>282</v>
      </c>
      <c r="B3342" s="299"/>
      <c r="C3342" s="299"/>
      <c r="D3342" s="299"/>
      <c r="E3342" s="299"/>
      <c r="F3342" s="300"/>
      <c r="G3342" s="299"/>
      <c r="H3342" s="298"/>
      <c r="I3342" s="598" t="s">
        <v>281</v>
      </c>
      <c r="J3342" s="599"/>
      <c r="K3342" s="297"/>
      <c r="L3342" s="412"/>
      <c r="M3342" s="291"/>
    </row>
    <row r="3343" spans="1:13">
      <c r="A3343" s="301" t="s">
        <v>280</v>
      </c>
      <c r="B3343" s="299"/>
      <c r="C3343" s="299"/>
      <c r="D3343" s="299"/>
      <c r="E3343" s="299"/>
      <c r="F3343" s="300"/>
      <c r="G3343" s="299"/>
      <c r="H3343" s="298"/>
      <c r="I3343" s="598" t="s">
        <v>279</v>
      </c>
      <c r="J3343" s="599"/>
      <c r="K3343" s="297"/>
      <c r="L3343" s="412"/>
      <c r="M3343" s="291"/>
    </row>
    <row r="3344" spans="1:13">
      <c r="A3344" s="301" t="s">
        <v>278</v>
      </c>
      <c r="B3344" s="299"/>
      <c r="C3344" s="299"/>
      <c r="D3344" s="299"/>
      <c r="E3344" s="299"/>
      <c r="F3344" s="300"/>
      <c r="G3344" s="299"/>
      <c r="H3344" s="298"/>
      <c r="I3344" s="598" t="s">
        <v>277</v>
      </c>
      <c r="J3344" s="599"/>
      <c r="K3344" s="297"/>
      <c r="L3344" s="412"/>
      <c r="M3344" s="291"/>
    </row>
    <row r="3345" spans="1:13">
      <c r="A3345" s="301" t="s">
        <v>276</v>
      </c>
      <c r="B3345" s="299"/>
      <c r="C3345" s="299"/>
      <c r="D3345" s="299"/>
      <c r="E3345" s="299"/>
      <c r="F3345" s="300"/>
      <c r="G3345" s="299"/>
      <c r="H3345" s="298"/>
      <c r="I3345" s="295"/>
      <c r="J3345" s="294"/>
      <c r="K3345" s="297"/>
      <c r="L3345" s="302"/>
      <c r="M3345" s="291"/>
    </row>
    <row r="3346" spans="1:13">
      <c r="A3346" s="301" t="s">
        <v>275</v>
      </c>
      <c r="B3346" s="299"/>
      <c r="C3346" s="299"/>
      <c r="D3346" s="299"/>
      <c r="E3346" s="299"/>
      <c r="F3346" s="300"/>
      <c r="G3346" s="299"/>
      <c r="H3346" s="298"/>
      <c r="I3346" s="295"/>
      <c r="J3346" s="294"/>
      <c r="K3346" s="297"/>
      <c r="L3346" s="412"/>
      <c r="M3346" s="291"/>
    </row>
    <row r="3347" spans="1:13">
      <c r="A3347" s="301" t="s">
        <v>274</v>
      </c>
      <c r="B3347" s="299"/>
      <c r="C3347" s="299"/>
      <c r="D3347" s="299"/>
      <c r="E3347" s="299"/>
      <c r="F3347" s="300"/>
      <c r="G3347" s="299"/>
      <c r="H3347" s="298"/>
      <c r="I3347" s="295"/>
      <c r="J3347" s="294"/>
      <c r="K3347" s="297"/>
      <c r="L3347" s="412"/>
      <c r="M3347" s="291"/>
    </row>
    <row r="3348" spans="1:13">
      <c r="A3348" s="301" t="s">
        <v>273</v>
      </c>
      <c r="B3348" s="299"/>
      <c r="C3348" s="299"/>
      <c r="D3348" s="299"/>
      <c r="E3348" s="299"/>
      <c r="F3348" s="300"/>
      <c r="G3348" s="299"/>
      <c r="H3348" s="298"/>
      <c r="I3348" s="295"/>
      <c r="J3348" s="294"/>
      <c r="K3348" s="297"/>
      <c r="L3348" s="412"/>
      <c r="M3348" s="291"/>
    </row>
    <row r="3349" spans="1:13">
      <c r="A3349" s="301" t="s">
        <v>272</v>
      </c>
      <c r="B3349" s="299"/>
      <c r="C3349" s="299"/>
      <c r="D3349" s="299"/>
      <c r="E3349" s="299"/>
      <c r="F3349" s="300"/>
      <c r="G3349" s="299"/>
      <c r="H3349" s="298"/>
      <c r="I3349" s="295"/>
      <c r="J3349" s="294"/>
      <c r="K3349" s="297"/>
      <c r="L3349" s="412"/>
      <c r="M3349" s="291"/>
    </row>
    <row r="3350" spans="1:13" ht="15.75" thickBot="1">
      <c r="A3350" s="616" t="s">
        <v>271</v>
      </c>
      <c r="B3350" s="617"/>
      <c r="C3350" s="617"/>
      <c r="D3350" s="617"/>
      <c r="E3350" s="617"/>
      <c r="F3350" s="617"/>
      <c r="G3350" s="617"/>
      <c r="H3350" s="618"/>
      <c r="I3350" s="295"/>
      <c r="J3350" s="294"/>
      <c r="K3350" s="293"/>
      <c r="L3350" s="292"/>
      <c r="M3350" s="291"/>
    </row>
    <row r="3351" spans="1:13">
      <c r="A3351" s="290" t="s">
        <v>270</v>
      </c>
      <c r="B3351" s="289"/>
      <c r="C3351" s="289"/>
      <c r="D3351" s="289"/>
      <c r="E3351" s="289"/>
      <c r="F3351" s="289"/>
      <c r="G3351" s="289"/>
      <c r="H3351" s="289"/>
      <c r="I3351" s="621" t="s">
        <v>55</v>
      </c>
      <c r="J3351" s="622"/>
      <c r="K3351" s="288"/>
      <c r="L3351" s="287"/>
      <c r="M3351" s="286"/>
    </row>
    <row r="3352" spans="1:13" ht="15.75" thickBot="1">
      <c r="A3352" s="285" t="s">
        <v>269</v>
      </c>
      <c r="B3352" s="284"/>
      <c r="C3352" s="284"/>
      <c r="D3352" s="284"/>
      <c r="E3352" s="284"/>
      <c r="F3352" s="284"/>
      <c r="G3352" s="284"/>
      <c r="H3352" s="284"/>
      <c r="I3352" s="283"/>
      <c r="J3352" s="282"/>
      <c r="K3352" s="281"/>
      <c r="L3352" s="280"/>
      <c r="M3352" s="279"/>
    </row>
    <row r="3353" spans="1:13" ht="15.75" thickBot="1">
      <c r="A3353" s="652" t="s">
        <v>268</v>
      </c>
      <c r="B3353" s="653"/>
      <c r="C3353" s="653"/>
      <c r="D3353" s="653"/>
      <c r="E3353" s="653"/>
      <c r="F3353" s="653"/>
      <c r="G3353" s="653"/>
      <c r="H3353" s="653"/>
      <c r="I3353" s="278"/>
      <c r="J3353" s="277"/>
      <c r="K3353" s="610">
        <f>K3285+K3295+K3310+K3339</f>
        <v>36.42</v>
      </c>
      <c r="L3353" s="611"/>
      <c r="M3353" s="276">
        <f>M3285+M3295+M3310+M3339</f>
        <v>118306.728</v>
      </c>
    </row>
    <row r="3355" spans="1:13" ht="15.75">
      <c r="A3355" s="601" t="s">
        <v>0</v>
      </c>
      <c r="B3355" s="601"/>
      <c r="C3355" s="601"/>
      <c r="D3355" s="601"/>
      <c r="E3355" s="601"/>
      <c r="F3355" s="601"/>
      <c r="G3355" s="601"/>
      <c r="H3355" s="601"/>
      <c r="I3355" s="601"/>
      <c r="J3355" s="601"/>
      <c r="K3355" s="601"/>
      <c r="L3355" s="601"/>
      <c r="M3355" s="327"/>
    </row>
    <row r="3356" spans="1:13" ht="15.75">
      <c r="A3356" s="600" t="s">
        <v>353</v>
      </c>
      <c r="B3356" s="600"/>
      <c r="C3356" s="600"/>
      <c r="D3356" s="600"/>
      <c r="E3356" s="600"/>
      <c r="F3356" s="600"/>
      <c r="G3356" s="600"/>
      <c r="H3356" s="600"/>
      <c r="I3356" s="600"/>
      <c r="J3356" s="600"/>
      <c r="K3356" s="600"/>
      <c r="L3356" s="600"/>
      <c r="M3356" s="327"/>
    </row>
    <row r="3357" spans="1:13" ht="15.75">
      <c r="A3357" s="370"/>
      <c r="B3357" s="370"/>
      <c r="C3357" s="370"/>
      <c r="D3357" s="370"/>
      <c r="E3357" s="370"/>
      <c r="F3357" s="370" t="s">
        <v>369</v>
      </c>
      <c r="G3357" s="370"/>
      <c r="H3357" s="370"/>
      <c r="I3357" s="370"/>
      <c r="J3357" s="370"/>
      <c r="K3357" s="370"/>
      <c r="L3357" s="370"/>
      <c r="M3357" s="327"/>
    </row>
    <row r="3358" spans="1:13">
      <c r="A3358" s="329"/>
      <c r="B3358" s="328"/>
      <c r="C3358" s="602" t="s">
        <v>351</v>
      </c>
      <c r="D3358" s="602"/>
      <c r="E3358" s="602"/>
      <c r="F3358" s="328"/>
      <c r="G3358" s="328"/>
      <c r="H3358" s="368"/>
      <c r="I3358" s="590" t="s">
        <v>3</v>
      </c>
      <c r="J3358" s="591"/>
      <c r="K3358" s="592" t="s">
        <v>4</v>
      </c>
      <c r="L3358" s="593"/>
      <c r="M3358" s="382"/>
    </row>
    <row r="3359" spans="1:13">
      <c r="A3359" s="381"/>
      <c r="B3359" s="355"/>
      <c r="C3359" s="355"/>
      <c r="D3359" s="355"/>
      <c r="E3359" s="355"/>
      <c r="F3359" s="355"/>
      <c r="G3359" s="355"/>
      <c r="H3359" s="356"/>
      <c r="I3359" s="295"/>
      <c r="J3359" s="294"/>
      <c r="K3359" s="594" t="s">
        <v>5</v>
      </c>
      <c r="L3359" s="595"/>
      <c r="M3359" s="380" t="s">
        <v>6</v>
      </c>
    </row>
    <row r="3360" spans="1:13">
      <c r="A3360" s="381"/>
      <c r="B3360" s="355"/>
      <c r="C3360" s="355"/>
      <c r="D3360" s="355"/>
      <c r="E3360" s="355"/>
      <c r="F3360" s="355"/>
      <c r="G3360" s="355"/>
      <c r="H3360" s="356"/>
      <c r="I3360" s="598" t="s">
        <v>7</v>
      </c>
      <c r="J3360" s="599"/>
      <c r="K3360" s="623" t="s">
        <v>8</v>
      </c>
      <c r="L3360" s="624"/>
      <c r="M3360" s="380" t="s">
        <v>9</v>
      </c>
    </row>
    <row r="3361" spans="1:13" ht="16.5" thickBot="1">
      <c r="A3361" s="379"/>
      <c r="B3361" s="351"/>
      <c r="C3361" s="351"/>
      <c r="D3361" s="351"/>
      <c r="E3361" s="351"/>
      <c r="F3361" s="351"/>
      <c r="G3361" s="351"/>
      <c r="H3361" s="350"/>
      <c r="I3361" s="631">
        <v>274.3</v>
      </c>
      <c r="J3361" s="632"/>
      <c r="K3361" s="633"/>
      <c r="L3361" s="634"/>
      <c r="M3361" s="378"/>
    </row>
    <row r="3362" spans="1:13">
      <c r="A3362" s="367" t="s">
        <v>350</v>
      </c>
      <c r="B3362" s="344"/>
      <c r="C3362" s="344"/>
      <c r="D3362" s="344"/>
      <c r="E3362" s="344"/>
      <c r="F3362" s="344"/>
      <c r="G3362" s="344"/>
      <c r="H3362" s="377"/>
      <c r="I3362" s="341"/>
      <c r="J3362" s="340"/>
      <c r="K3362" s="635">
        <f>K3365+K3368</f>
        <v>6.4499999999999993</v>
      </c>
      <c r="L3362" s="628"/>
      <c r="M3362" s="286">
        <f>K3362*12*I3361</f>
        <v>21230.82</v>
      </c>
    </row>
    <row r="3363" spans="1:13">
      <c r="A3363" s="376" t="s">
        <v>349</v>
      </c>
      <c r="B3363" s="375"/>
      <c r="C3363" s="375"/>
      <c r="D3363" s="375"/>
      <c r="E3363" s="375"/>
      <c r="F3363" s="375"/>
      <c r="G3363" s="375"/>
      <c r="H3363" s="374"/>
      <c r="I3363" s="295"/>
      <c r="J3363" s="294"/>
      <c r="K3363" s="293"/>
      <c r="L3363" s="292"/>
      <c r="M3363" s="373"/>
    </row>
    <row r="3364" spans="1:13" ht="15.75" thickBot="1">
      <c r="A3364" s="363" t="s">
        <v>348</v>
      </c>
      <c r="B3364" s="372"/>
      <c r="C3364" s="372"/>
      <c r="D3364" s="372"/>
      <c r="E3364" s="372"/>
      <c r="F3364" s="372"/>
      <c r="G3364" s="372"/>
      <c r="H3364" s="371"/>
      <c r="I3364" s="336"/>
      <c r="J3364" s="282"/>
      <c r="K3364" s="281"/>
      <c r="L3364" s="280"/>
      <c r="M3364" s="279"/>
    </row>
    <row r="3365" spans="1:13">
      <c r="A3365" s="323" t="s">
        <v>347</v>
      </c>
      <c r="B3365" s="331"/>
      <c r="C3365" s="331"/>
      <c r="D3365" s="331"/>
      <c r="E3365" s="331"/>
      <c r="F3365" s="331"/>
      <c r="G3365" s="331"/>
      <c r="H3365" s="357"/>
      <c r="I3365" s="596" t="s">
        <v>19</v>
      </c>
      <c r="J3365" s="597"/>
      <c r="K3365" s="629">
        <v>3.86</v>
      </c>
      <c r="L3365" s="630"/>
      <c r="M3365" s="291">
        <f>K3365*12*I3361</f>
        <v>12705.576000000001</v>
      </c>
    </row>
    <row r="3366" spans="1:13">
      <c r="A3366" s="301" t="s">
        <v>338</v>
      </c>
      <c r="B3366" s="355"/>
      <c r="C3366" s="355"/>
      <c r="D3366" s="355"/>
      <c r="E3366" s="355"/>
      <c r="F3366" s="355"/>
      <c r="G3366" s="355"/>
      <c r="H3366" s="356"/>
      <c r="I3366" s="598" t="s">
        <v>328</v>
      </c>
      <c r="J3366" s="599"/>
      <c r="K3366" s="327"/>
      <c r="L3366" s="292"/>
      <c r="M3366" s="291"/>
    </row>
    <row r="3367" spans="1:13">
      <c r="A3367" s="323" t="s">
        <v>337</v>
      </c>
      <c r="B3367" s="331"/>
      <c r="C3367" s="331"/>
      <c r="D3367" s="331"/>
      <c r="E3367" s="331"/>
      <c r="F3367" s="331"/>
      <c r="G3367" s="331"/>
      <c r="H3367" s="357"/>
      <c r="I3367" s="596"/>
      <c r="J3367" s="597"/>
      <c r="K3367" s="327"/>
      <c r="L3367" s="292"/>
      <c r="M3367" s="291"/>
    </row>
    <row r="3368" spans="1:13">
      <c r="A3368" s="323" t="s">
        <v>346</v>
      </c>
      <c r="B3368" s="331"/>
      <c r="C3368" s="331"/>
      <c r="D3368" s="331"/>
      <c r="E3368" s="331"/>
      <c r="F3368" s="331"/>
      <c r="G3368" s="331"/>
      <c r="H3368" s="357"/>
      <c r="I3368" s="608" t="s">
        <v>35</v>
      </c>
      <c r="J3368" s="609"/>
      <c r="K3368" s="625">
        <v>2.59</v>
      </c>
      <c r="L3368" s="626"/>
      <c r="M3368" s="291">
        <f>K3368*12*I3361</f>
        <v>8525.2440000000006</v>
      </c>
    </row>
    <row r="3369" spans="1:13" ht="15.75">
      <c r="A3369" s="320" t="s">
        <v>345</v>
      </c>
      <c r="B3369" s="354"/>
      <c r="C3369" s="354"/>
      <c r="D3369" s="354"/>
      <c r="E3369" s="354"/>
      <c r="F3369" s="354"/>
      <c r="G3369" s="354"/>
      <c r="H3369" s="353"/>
      <c r="I3369" s="598" t="s">
        <v>328</v>
      </c>
      <c r="J3369" s="599"/>
      <c r="K3369" s="370"/>
      <c r="L3369" s="369"/>
      <c r="M3369" s="291"/>
    </row>
    <row r="3370" spans="1:13">
      <c r="A3370" s="313" t="s">
        <v>344</v>
      </c>
      <c r="B3370" s="328"/>
      <c r="C3370" s="328"/>
      <c r="D3370" s="328"/>
      <c r="E3370" s="328"/>
      <c r="F3370" s="328"/>
      <c r="G3370" s="328"/>
      <c r="H3370" s="368"/>
      <c r="I3370" s="598"/>
      <c r="J3370" s="599"/>
      <c r="K3370" s="352"/>
      <c r="L3370" s="292"/>
      <c r="M3370" s="291"/>
    </row>
    <row r="3371" spans="1:13" ht="15.75" thickBot="1">
      <c r="A3371" s="323" t="s">
        <v>343</v>
      </c>
      <c r="B3371" s="322"/>
      <c r="C3371" s="322"/>
      <c r="D3371" s="322"/>
      <c r="E3371" s="322"/>
      <c r="F3371" s="322"/>
      <c r="G3371" s="322"/>
      <c r="H3371" s="321"/>
      <c r="I3371" s="334"/>
      <c r="J3371" s="333"/>
      <c r="K3371" s="636"/>
      <c r="L3371" s="637"/>
      <c r="M3371" s="291"/>
    </row>
    <row r="3372" spans="1:13">
      <c r="A3372" s="367" t="s">
        <v>342</v>
      </c>
      <c r="B3372" s="366"/>
      <c r="C3372" s="366"/>
      <c r="D3372" s="366"/>
      <c r="E3372" s="366"/>
      <c r="F3372" s="366"/>
      <c r="G3372" s="366"/>
      <c r="H3372" s="365"/>
      <c r="I3372" s="341"/>
      <c r="J3372" s="364"/>
      <c r="K3372" s="627">
        <f>K3374+K3379+K3382</f>
        <v>5.28</v>
      </c>
      <c r="L3372" s="628"/>
      <c r="M3372" s="286">
        <f>K3372*12*I3361</f>
        <v>17379.648000000001</v>
      </c>
    </row>
    <row r="3373" spans="1:13" ht="15.75" thickBot="1">
      <c r="A3373" s="363" t="s">
        <v>341</v>
      </c>
      <c r="B3373" s="362"/>
      <c r="C3373" s="362"/>
      <c r="D3373" s="362"/>
      <c r="E3373" s="362"/>
      <c r="F3373" s="362"/>
      <c r="G3373" s="362"/>
      <c r="H3373" s="361"/>
      <c r="I3373" s="336"/>
      <c r="J3373" s="360"/>
      <c r="K3373" s="281"/>
      <c r="L3373" s="280"/>
      <c r="M3373" s="279"/>
    </row>
    <row r="3374" spans="1:13">
      <c r="A3374" s="301" t="s">
        <v>340</v>
      </c>
      <c r="B3374" s="300"/>
      <c r="C3374" s="300"/>
      <c r="D3374" s="300"/>
      <c r="E3374" s="300"/>
      <c r="F3374" s="300"/>
      <c r="G3374" s="300"/>
      <c r="H3374" s="298"/>
      <c r="I3374" s="598" t="s">
        <v>19</v>
      </c>
      <c r="J3374" s="599"/>
      <c r="K3374" s="629">
        <v>2.64</v>
      </c>
      <c r="L3374" s="630"/>
      <c r="M3374" s="291">
        <f>K3374*12*I3361</f>
        <v>8689.8240000000005</v>
      </c>
    </row>
    <row r="3375" spans="1:13">
      <c r="A3375" s="323" t="s">
        <v>339</v>
      </c>
      <c r="B3375" s="322"/>
      <c r="C3375" s="322"/>
      <c r="D3375" s="322"/>
      <c r="E3375" s="322"/>
      <c r="F3375" s="322"/>
      <c r="G3375" s="322"/>
      <c r="H3375" s="321"/>
      <c r="I3375" s="407"/>
      <c r="J3375" s="408"/>
      <c r="K3375" s="327"/>
      <c r="L3375" s="292"/>
      <c r="M3375" s="291"/>
    </row>
    <row r="3376" spans="1:13">
      <c r="A3376" s="301" t="s">
        <v>338</v>
      </c>
      <c r="B3376" s="355"/>
      <c r="C3376" s="355"/>
      <c r="D3376" s="355"/>
      <c r="E3376" s="355"/>
      <c r="F3376" s="355"/>
      <c r="G3376" s="355"/>
      <c r="H3376" s="356"/>
      <c r="I3376" s="598" t="s">
        <v>328</v>
      </c>
      <c r="J3376" s="599"/>
      <c r="K3376" s="327"/>
      <c r="L3376" s="292"/>
      <c r="M3376" s="291"/>
    </row>
    <row r="3377" spans="1:13">
      <c r="A3377" s="323" t="s">
        <v>337</v>
      </c>
      <c r="B3377" s="331"/>
      <c r="C3377" s="331"/>
      <c r="D3377" s="331"/>
      <c r="E3377" s="331"/>
      <c r="F3377" s="331"/>
      <c r="G3377" s="331"/>
      <c r="H3377" s="357"/>
      <c r="I3377" s="596"/>
      <c r="J3377" s="597"/>
      <c r="K3377" s="327"/>
      <c r="L3377" s="292"/>
      <c r="M3377" s="291"/>
    </row>
    <row r="3378" spans="1:13">
      <c r="A3378" s="320" t="s">
        <v>336</v>
      </c>
      <c r="B3378" s="354"/>
      <c r="C3378" s="353"/>
      <c r="D3378" s="355"/>
      <c r="E3378" s="355"/>
      <c r="F3378" s="355"/>
      <c r="G3378" s="355"/>
      <c r="H3378" s="356"/>
      <c r="I3378" s="598" t="s">
        <v>328</v>
      </c>
      <c r="J3378" s="599"/>
      <c r="K3378" s="327"/>
      <c r="L3378" s="292"/>
      <c r="M3378" s="291"/>
    </row>
    <row r="3379" spans="1:13">
      <c r="A3379" s="301" t="s">
        <v>335</v>
      </c>
      <c r="B3379" s="355"/>
      <c r="C3379" s="355"/>
      <c r="D3379" s="354"/>
      <c r="E3379" s="354"/>
      <c r="F3379" s="354"/>
      <c r="G3379" s="354"/>
      <c r="H3379" s="353"/>
      <c r="I3379" s="608" t="s">
        <v>35</v>
      </c>
      <c r="J3379" s="609"/>
      <c r="K3379" s="625">
        <v>1.17</v>
      </c>
      <c r="L3379" s="626"/>
      <c r="M3379" s="291">
        <f>K3379*12*I3361</f>
        <v>3851.172</v>
      </c>
    </row>
    <row r="3380" spans="1:13">
      <c r="A3380" s="313" t="s">
        <v>334</v>
      </c>
      <c r="B3380" s="312"/>
      <c r="C3380" s="312"/>
      <c r="D3380" s="312"/>
      <c r="E3380" s="312"/>
      <c r="F3380" s="312"/>
      <c r="G3380" s="312"/>
      <c r="H3380" s="311"/>
      <c r="I3380" s="590" t="s">
        <v>333</v>
      </c>
      <c r="J3380" s="591"/>
      <c r="K3380" s="327"/>
      <c r="L3380" s="292"/>
      <c r="M3380" s="291"/>
    </row>
    <row r="3381" spans="1:13">
      <c r="A3381" s="323"/>
      <c r="B3381" s="322"/>
      <c r="C3381" s="322"/>
      <c r="D3381" s="322"/>
      <c r="E3381" s="322"/>
      <c r="F3381" s="322"/>
      <c r="G3381" s="322"/>
      <c r="H3381" s="321"/>
      <c r="I3381" s="334" t="s">
        <v>332</v>
      </c>
      <c r="J3381" s="333"/>
      <c r="K3381" s="352"/>
      <c r="L3381" s="292"/>
      <c r="M3381" s="291"/>
    </row>
    <row r="3382" spans="1:13">
      <c r="A3382" s="313" t="s">
        <v>331</v>
      </c>
      <c r="B3382" s="312"/>
      <c r="C3382" s="312"/>
      <c r="D3382" s="312"/>
      <c r="E3382" s="312"/>
      <c r="F3382" s="312"/>
      <c r="G3382" s="312"/>
      <c r="H3382" s="311"/>
      <c r="I3382" s="590" t="s">
        <v>35</v>
      </c>
      <c r="J3382" s="591"/>
      <c r="K3382" s="625">
        <v>1.47</v>
      </c>
      <c r="L3382" s="626"/>
      <c r="M3382" s="291">
        <f>K3382*12*I3361</f>
        <v>4838.652</v>
      </c>
    </row>
    <row r="3383" spans="1:13">
      <c r="A3383" s="323" t="s">
        <v>330</v>
      </c>
      <c r="B3383" s="322"/>
      <c r="C3383" s="322"/>
      <c r="D3383" s="322"/>
      <c r="E3383" s="322"/>
      <c r="F3383" s="322"/>
      <c r="G3383" s="322"/>
      <c r="H3383" s="321"/>
      <c r="I3383" s="334"/>
      <c r="J3383" s="333"/>
      <c r="K3383" s="327"/>
      <c r="L3383" s="292"/>
      <c r="M3383" s="291"/>
    </row>
    <row r="3384" spans="1:13">
      <c r="A3384" s="313" t="s">
        <v>329</v>
      </c>
      <c r="B3384" s="312"/>
      <c r="C3384" s="312"/>
      <c r="D3384" s="312"/>
      <c r="E3384" s="312"/>
      <c r="F3384" s="312"/>
      <c r="G3384" s="312"/>
      <c r="H3384" s="311"/>
      <c r="I3384" s="598" t="s">
        <v>328</v>
      </c>
      <c r="J3384" s="599"/>
      <c r="K3384" s="327"/>
      <c r="L3384" s="292"/>
      <c r="M3384" s="291"/>
    </row>
    <row r="3385" spans="1:13">
      <c r="A3385" s="313" t="s">
        <v>327</v>
      </c>
      <c r="B3385" s="312"/>
      <c r="C3385" s="312"/>
      <c r="D3385" s="312"/>
      <c r="E3385" s="312"/>
      <c r="F3385" s="312"/>
      <c r="G3385" s="312"/>
      <c r="H3385" s="311"/>
      <c r="I3385" s="590" t="s">
        <v>326</v>
      </c>
      <c r="J3385" s="591"/>
      <c r="K3385" s="351"/>
      <c r="L3385" s="350"/>
      <c r="M3385" s="349"/>
    </row>
    <row r="3386" spans="1:13" ht="15.75" thickBot="1">
      <c r="A3386" s="323"/>
      <c r="B3386" s="322"/>
      <c r="C3386" s="322"/>
      <c r="D3386" s="322"/>
      <c r="E3386" s="322"/>
      <c r="F3386" s="322"/>
      <c r="G3386" s="322"/>
      <c r="H3386" s="321"/>
      <c r="I3386" s="606" t="s">
        <v>325</v>
      </c>
      <c r="J3386" s="607"/>
      <c r="K3386" s="348"/>
      <c r="L3386" s="347"/>
      <c r="M3386" s="346"/>
    </row>
    <row r="3387" spans="1:13">
      <c r="A3387" s="345" t="s">
        <v>324</v>
      </c>
      <c r="B3387" s="344"/>
      <c r="C3387" s="344"/>
      <c r="D3387" s="344"/>
      <c r="E3387" s="344"/>
      <c r="F3387" s="344"/>
      <c r="G3387" s="343"/>
      <c r="H3387" s="342"/>
      <c r="I3387" s="341"/>
      <c r="J3387" s="340"/>
      <c r="K3387" s="648">
        <f>K3389+K3396+K3404+K3408+K3409+K3413</f>
        <v>28.83</v>
      </c>
      <c r="L3387" s="628"/>
      <c r="M3387" s="286">
        <f>M3389+M3396+M3404+M3408+M3409+M3413</f>
        <v>94896.828000000009</v>
      </c>
    </row>
    <row r="3388" spans="1:13" ht="15.75" thickBot="1">
      <c r="A3388" s="339"/>
      <c r="B3388" s="338"/>
      <c r="C3388" s="338"/>
      <c r="D3388" s="338"/>
      <c r="E3388" s="338"/>
      <c r="F3388" s="338"/>
      <c r="G3388" s="338"/>
      <c r="H3388" s="337"/>
      <c r="I3388" s="336"/>
      <c r="J3388" s="282"/>
      <c r="K3388" s="281"/>
      <c r="L3388" s="280"/>
      <c r="M3388" s="279"/>
    </row>
    <row r="3389" spans="1:13" ht="15.75" thickBot="1">
      <c r="A3389" s="603" t="s">
        <v>323</v>
      </c>
      <c r="B3389" s="604"/>
      <c r="C3389" s="604"/>
      <c r="D3389" s="604"/>
      <c r="E3389" s="604"/>
      <c r="F3389" s="604"/>
      <c r="G3389" s="604"/>
      <c r="H3389" s="605"/>
      <c r="I3389" s="305"/>
      <c r="J3389" s="304"/>
      <c r="K3389" s="646">
        <f>K3390+K3391+K3392+K3394+K3395</f>
        <v>4.5599999999999996</v>
      </c>
      <c r="L3389" s="647"/>
      <c r="M3389" s="303">
        <f>K3389*12*I3361</f>
        <v>15009.696</v>
      </c>
    </row>
    <row r="3390" spans="1:13">
      <c r="A3390" s="323" t="s">
        <v>322</v>
      </c>
      <c r="B3390" s="322"/>
      <c r="C3390" s="322"/>
      <c r="D3390" s="322"/>
      <c r="E3390" s="322"/>
      <c r="F3390" s="322"/>
      <c r="G3390" s="322"/>
      <c r="H3390" s="321"/>
      <c r="I3390" s="596" t="s">
        <v>321</v>
      </c>
      <c r="J3390" s="597"/>
      <c r="K3390" s="629">
        <v>1.23</v>
      </c>
      <c r="L3390" s="630"/>
      <c r="M3390" s="291">
        <f>K3390*12*I3361</f>
        <v>4048.6680000000001</v>
      </c>
    </row>
    <row r="3391" spans="1:13">
      <c r="A3391" s="320" t="s">
        <v>320</v>
      </c>
      <c r="B3391" s="319"/>
      <c r="C3391" s="319"/>
      <c r="D3391" s="319"/>
      <c r="E3391" s="319"/>
      <c r="F3391" s="319"/>
      <c r="G3391" s="319"/>
      <c r="H3391" s="318"/>
      <c r="I3391" s="608" t="s">
        <v>57</v>
      </c>
      <c r="J3391" s="609"/>
      <c r="K3391" s="625">
        <v>2.9</v>
      </c>
      <c r="L3391" s="626"/>
      <c r="M3391" s="291">
        <f>K3391*12*I3361</f>
        <v>9545.64</v>
      </c>
    </row>
    <row r="3392" spans="1:13">
      <c r="A3392" s="313" t="s">
        <v>319</v>
      </c>
      <c r="B3392" s="312"/>
      <c r="C3392" s="312"/>
      <c r="D3392" s="312"/>
      <c r="E3392" s="312"/>
      <c r="F3392" s="312"/>
      <c r="G3392" s="312"/>
      <c r="H3392" s="311"/>
      <c r="I3392" s="590" t="s">
        <v>35</v>
      </c>
      <c r="J3392" s="591"/>
      <c r="K3392" s="625">
        <v>0.33</v>
      </c>
      <c r="L3392" s="626"/>
      <c r="M3392" s="291">
        <f>K3392*12*I3361</f>
        <v>1086.2280000000001</v>
      </c>
    </row>
    <row r="3393" spans="1:13">
      <c r="A3393" s="335" t="s">
        <v>318</v>
      </c>
      <c r="B3393" s="331"/>
      <c r="C3393" s="331"/>
      <c r="D3393" s="331"/>
      <c r="E3393" s="322"/>
      <c r="F3393" s="322"/>
      <c r="G3393" s="322"/>
      <c r="H3393" s="321"/>
      <c r="I3393" s="334"/>
      <c r="J3393" s="333"/>
      <c r="K3393" s="293"/>
      <c r="L3393" s="292"/>
      <c r="M3393" s="291"/>
    </row>
    <row r="3394" spans="1:13">
      <c r="A3394" s="320" t="s">
        <v>317</v>
      </c>
      <c r="B3394" s="319"/>
      <c r="C3394" s="319"/>
      <c r="D3394" s="319"/>
      <c r="E3394" s="319"/>
      <c r="F3394" s="319"/>
      <c r="G3394" s="319"/>
      <c r="H3394" s="318"/>
      <c r="I3394" s="608" t="s">
        <v>19</v>
      </c>
      <c r="J3394" s="609"/>
      <c r="K3394" s="625">
        <v>0.1</v>
      </c>
      <c r="L3394" s="626"/>
      <c r="M3394" s="291">
        <f>K3394*12*I3361</f>
        <v>329.16000000000008</v>
      </c>
    </row>
    <row r="3395" spans="1:13" ht="15.75" thickBot="1">
      <c r="A3395" s="313" t="s">
        <v>316</v>
      </c>
      <c r="B3395" s="312"/>
      <c r="C3395" s="312"/>
      <c r="D3395" s="312"/>
      <c r="E3395" s="312"/>
      <c r="F3395" s="312"/>
      <c r="G3395" s="312"/>
      <c r="H3395" s="311"/>
      <c r="I3395" s="614" t="s">
        <v>19</v>
      </c>
      <c r="J3395" s="615"/>
      <c r="K3395" s="650"/>
      <c r="L3395" s="651"/>
      <c r="M3395" s="291"/>
    </row>
    <row r="3396" spans="1:13" ht="15.75" thickBot="1">
      <c r="A3396" s="654" t="s">
        <v>315</v>
      </c>
      <c r="B3396" s="655"/>
      <c r="C3396" s="655"/>
      <c r="D3396" s="655"/>
      <c r="E3396" s="655"/>
      <c r="F3396" s="655"/>
      <c r="G3396" s="655"/>
      <c r="H3396" s="656"/>
      <c r="I3396" s="305"/>
      <c r="J3396" s="304"/>
      <c r="K3396" s="642">
        <f>K3397+K3398+K3400+K3401+K3402+K3403</f>
        <v>1.94</v>
      </c>
      <c r="L3396" s="647"/>
      <c r="M3396" s="303">
        <f>K3396*12*I3361</f>
        <v>6385.7040000000006</v>
      </c>
    </row>
    <row r="3397" spans="1:13">
      <c r="A3397" s="332" t="s">
        <v>314</v>
      </c>
      <c r="B3397" s="331"/>
      <c r="C3397" s="331"/>
      <c r="D3397" s="331"/>
      <c r="E3397" s="331"/>
      <c r="F3397" s="322"/>
      <c r="G3397" s="322"/>
      <c r="H3397" s="321"/>
      <c r="I3397" s="330"/>
      <c r="J3397" s="294"/>
      <c r="K3397" s="629">
        <v>0.11</v>
      </c>
      <c r="L3397" s="630"/>
      <c r="M3397" s="291">
        <f>K3397*12*I3361</f>
        <v>362.07600000000002</v>
      </c>
    </row>
    <row r="3398" spans="1:13">
      <c r="A3398" s="329" t="s">
        <v>313</v>
      </c>
      <c r="B3398" s="328"/>
      <c r="C3398" s="328"/>
      <c r="D3398" s="328"/>
      <c r="E3398" s="328"/>
      <c r="F3398" s="312"/>
      <c r="G3398" s="312"/>
      <c r="H3398" s="311"/>
      <c r="I3398" s="598" t="s">
        <v>312</v>
      </c>
      <c r="J3398" s="599"/>
      <c r="K3398" s="625">
        <v>0.93</v>
      </c>
      <c r="L3398" s="626"/>
      <c r="M3398" s="291">
        <f>K3398*12*I3361</f>
        <v>3061.1880000000001</v>
      </c>
    </row>
    <row r="3399" spans="1:13">
      <c r="A3399" s="323" t="s">
        <v>311</v>
      </c>
      <c r="B3399" s="322"/>
      <c r="C3399" s="322"/>
      <c r="D3399" s="322"/>
      <c r="E3399" s="322"/>
      <c r="F3399" s="322"/>
      <c r="G3399" s="322"/>
      <c r="H3399" s="321"/>
      <c r="I3399" s="596" t="s">
        <v>310</v>
      </c>
      <c r="J3399" s="597"/>
      <c r="K3399" s="327"/>
      <c r="L3399" s="292"/>
      <c r="M3399" s="291"/>
    </row>
    <row r="3400" spans="1:13">
      <c r="A3400" s="320" t="s">
        <v>309</v>
      </c>
      <c r="B3400" s="319"/>
      <c r="C3400" s="319"/>
      <c r="D3400" s="319"/>
      <c r="E3400" s="319"/>
      <c r="F3400" s="319"/>
      <c r="G3400" s="319"/>
      <c r="H3400" s="318"/>
      <c r="I3400" s="608" t="s">
        <v>308</v>
      </c>
      <c r="J3400" s="609"/>
      <c r="K3400" s="625">
        <v>0.56999999999999995</v>
      </c>
      <c r="L3400" s="626"/>
      <c r="M3400" s="291">
        <f>K3400*12*I3361</f>
        <v>1876.212</v>
      </c>
    </row>
    <row r="3401" spans="1:13">
      <c r="A3401" s="320" t="s">
        <v>307</v>
      </c>
      <c r="B3401" s="319"/>
      <c r="C3401" s="319"/>
      <c r="D3401" s="319"/>
      <c r="E3401" s="319"/>
      <c r="F3401" s="319"/>
      <c r="G3401" s="319"/>
      <c r="H3401" s="318"/>
      <c r="I3401" s="608" t="s">
        <v>306</v>
      </c>
      <c r="J3401" s="609"/>
      <c r="K3401" s="625">
        <v>0.14000000000000001</v>
      </c>
      <c r="L3401" s="626"/>
      <c r="M3401" s="291">
        <f>K3401*12*I3361</f>
        <v>460.82400000000007</v>
      </c>
    </row>
    <row r="3402" spans="1:13">
      <c r="A3402" s="313" t="s">
        <v>299</v>
      </c>
      <c r="B3402" s="312"/>
      <c r="C3402" s="312"/>
      <c r="D3402" s="312"/>
      <c r="E3402" s="312"/>
      <c r="F3402" s="312"/>
      <c r="G3402" s="312"/>
      <c r="H3402" s="311"/>
      <c r="I3402" s="608" t="s">
        <v>298</v>
      </c>
      <c r="J3402" s="609"/>
      <c r="K3402" s="636">
        <v>7.0000000000000007E-2</v>
      </c>
      <c r="L3402" s="637"/>
      <c r="M3402" s="291">
        <f>K3402*12*I3361</f>
        <v>230.41200000000003</v>
      </c>
    </row>
    <row r="3403" spans="1:13" ht="15.75" thickBot="1">
      <c r="A3403" s="313" t="s">
        <v>305</v>
      </c>
      <c r="B3403" s="312"/>
      <c r="C3403" s="312"/>
      <c r="D3403" s="312"/>
      <c r="E3403" s="312"/>
      <c r="F3403" s="312"/>
      <c r="G3403" s="312"/>
      <c r="H3403" s="311"/>
      <c r="I3403" s="614" t="s">
        <v>88</v>
      </c>
      <c r="J3403" s="615"/>
      <c r="K3403" s="638">
        <v>0.12</v>
      </c>
      <c r="L3403" s="639"/>
      <c r="M3403" s="326">
        <f>K3403*12*I3361</f>
        <v>394.99200000000002</v>
      </c>
    </row>
    <row r="3404" spans="1:13" ht="15.75" thickBot="1">
      <c r="A3404" s="654" t="s">
        <v>304</v>
      </c>
      <c r="B3404" s="655"/>
      <c r="C3404" s="655"/>
      <c r="D3404" s="655"/>
      <c r="E3404" s="655"/>
      <c r="F3404" s="655"/>
      <c r="G3404" s="655"/>
      <c r="H3404" s="656"/>
      <c r="I3404" s="325"/>
      <c r="J3404" s="324"/>
      <c r="K3404" s="649">
        <f>K3405+K3406+K3407</f>
        <v>1.27</v>
      </c>
      <c r="L3404" s="643"/>
      <c r="M3404" s="303">
        <f>K3404*12*I3361</f>
        <v>4180.3320000000003</v>
      </c>
    </row>
    <row r="3405" spans="1:13">
      <c r="A3405" s="323" t="s">
        <v>303</v>
      </c>
      <c r="B3405" s="322"/>
      <c r="C3405" s="322"/>
      <c r="D3405" s="322"/>
      <c r="E3405" s="322"/>
      <c r="F3405" s="322"/>
      <c r="G3405" s="322"/>
      <c r="H3405" s="321"/>
      <c r="I3405" s="612" t="s">
        <v>302</v>
      </c>
      <c r="J3405" s="613"/>
      <c r="K3405" s="644">
        <v>0.61</v>
      </c>
      <c r="L3405" s="645"/>
      <c r="M3405" s="291">
        <f>K3405*12*I3361</f>
        <v>2007.8760000000002</v>
      </c>
    </row>
    <row r="3406" spans="1:13">
      <c r="A3406" s="320" t="s">
        <v>301</v>
      </c>
      <c r="B3406" s="319"/>
      <c r="C3406" s="319"/>
      <c r="D3406" s="319"/>
      <c r="E3406" s="319"/>
      <c r="F3406" s="319"/>
      <c r="G3406" s="319"/>
      <c r="H3406" s="318"/>
      <c r="I3406" s="317" t="s">
        <v>300</v>
      </c>
      <c r="J3406" s="316"/>
      <c r="K3406" s="636">
        <v>0.53</v>
      </c>
      <c r="L3406" s="637"/>
      <c r="M3406" s="291">
        <f>K3406*12*I3361</f>
        <v>1744.5480000000002</v>
      </c>
    </row>
    <row r="3407" spans="1:13" ht="15.75" thickBot="1">
      <c r="A3407" s="313" t="s">
        <v>299</v>
      </c>
      <c r="B3407" s="312"/>
      <c r="C3407" s="312"/>
      <c r="D3407" s="312"/>
      <c r="E3407" s="312"/>
      <c r="F3407" s="312"/>
      <c r="G3407" s="312"/>
      <c r="H3407" s="311"/>
      <c r="I3407" s="614" t="s">
        <v>298</v>
      </c>
      <c r="J3407" s="615"/>
      <c r="K3407" s="638">
        <v>0.13</v>
      </c>
      <c r="L3407" s="639"/>
      <c r="M3407" s="291">
        <f>K3407*12*I3361</f>
        <v>427.90800000000002</v>
      </c>
    </row>
    <row r="3408" spans="1:13" ht="15.75" thickBot="1">
      <c r="A3408" s="309" t="s">
        <v>297</v>
      </c>
      <c r="B3408" s="308"/>
      <c r="C3408" s="308"/>
      <c r="D3408" s="308"/>
      <c r="E3408" s="308"/>
      <c r="F3408" s="308"/>
      <c r="G3408" s="308"/>
      <c r="H3408" s="307"/>
      <c r="I3408" s="619" t="s">
        <v>296</v>
      </c>
      <c r="J3408" s="620"/>
      <c r="K3408" s="640">
        <v>19.34</v>
      </c>
      <c r="L3408" s="641"/>
      <c r="M3408" s="303">
        <f>K3408*12*I3361</f>
        <v>63659.544000000002</v>
      </c>
    </row>
    <row r="3409" spans="1:13" ht="15.75" thickBot="1">
      <c r="A3409" s="603" t="s">
        <v>295</v>
      </c>
      <c r="B3409" s="604"/>
      <c r="C3409" s="604"/>
      <c r="D3409" s="604"/>
      <c r="E3409" s="604"/>
      <c r="F3409" s="604"/>
      <c r="G3409" s="604"/>
      <c r="H3409" s="605"/>
      <c r="I3409" s="305"/>
      <c r="J3409" s="304"/>
      <c r="K3409" s="642">
        <v>1.65</v>
      </c>
      <c r="L3409" s="643"/>
      <c r="M3409" s="303">
        <f>K3409*12*I3361</f>
        <v>5431.1399999999994</v>
      </c>
    </row>
    <row r="3410" spans="1:13">
      <c r="A3410" s="301" t="s">
        <v>294</v>
      </c>
      <c r="B3410" s="300"/>
      <c r="C3410" s="300"/>
      <c r="D3410" s="300"/>
      <c r="E3410" s="300"/>
      <c r="F3410" s="300"/>
      <c r="G3410" s="300"/>
      <c r="H3410" s="298"/>
      <c r="I3410" s="621" t="s">
        <v>293</v>
      </c>
      <c r="J3410" s="622"/>
      <c r="K3410" s="297"/>
      <c r="L3410" s="412"/>
      <c r="M3410" s="291"/>
    </row>
    <row r="3411" spans="1:13">
      <c r="A3411" s="301" t="s">
        <v>292</v>
      </c>
      <c r="B3411" s="300"/>
      <c r="C3411" s="300"/>
      <c r="D3411" s="300"/>
      <c r="E3411" s="300"/>
      <c r="F3411" s="300"/>
      <c r="G3411" s="300"/>
      <c r="H3411" s="298"/>
      <c r="I3411" s="295"/>
      <c r="J3411" s="294"/>
      <c r="K3411" s="297"/>
      <c r="L3411" s="412"/>
      <c r="M3411" s="291"/>
    </row>
    <row r="3412" spans="1:13" ht="15.75" thickBot="1">
      <c r="A3412" s="301" t="s">
        <v>291</v>
      </c>
      <c r="B3412" s="300"/>
      <c r="C3412" s="300"/>
      <c r="D3412" s="300"/>
      <c r="E3412" s="300"/>
      <c r="F3412" s="300"/>
      <c r="G3412" s="300"/>
      <c r="H3412" s="298"/>
      <c r="I3412" s="310"/>
      <c r="J3412" s="294"/>
      <c r="K3412" s="297"/>
      <c r="L3412" s="412"/>
      <c r="M3412" s="291"/>
    </row>
    <row r="3413" spans="1:13" ht="15.75" thickBot="1">
      <c r="A3413" s="309" t="s">
        <v>290</v>
      </c>
      <c r="B3413" s="308"/>
      <c r="C3413" s="308"/>
      <c r="D3413" s="308"/>
      <c r="E3413" s="308"/>
      <c r="F3413" s="308"/>
      <c r="G3413" s="308"/>
      <c r="H3413" s="307"/>
      <c r="I3413" s="305"/>
      <c r="J3413" s="304"/>
      <c r="K3413" s="642">
        <v>7.0000000000000007E-2</v>
      </c>
      <c r="L3413" s="643"/>
      <c r="M3413" s="303">
        <f>K3413*12*I3361</f>
        <v>230.41200000000003</v>
      </c>
    </row>
    <row r="3414" spans="1:13">
      <c r="A3414" s="301" t="s">
        <v>289</v>
      </c>
      <c r="B3414" s="300"/>
      <c r="C3414" s="300"/>
      <c r="D3414" s="300"/>
      <c r="E3414" s="300"/>
      <c r="F3414" s="300"/>
      <c r="G3414" s="300"/>
      <c r="H3414" s="298"/>
      <c r="I3414" s="621" t="s">
        <v>19</v>
      </c>
      <c r="J3414" s="622"/>
      <c r="K3414" s="411"/>
      <c r="L3414" s="412"/>
      <c r="M3414" s="291"/>
    </row>
    <row r="3415" spans="1:13" ht="15.75" thickBot="1">
      <c r="A3415" s="301" t="s">
        <v>288</v>
      </c>
      <c r="B3415" s="300"/>
      <c r="C3415" s="300"/>
      <c r="D3415" s="300"/>
      <c r="E3415" s="300"/>
      <c r="F3415" s="300"/>
      <c r="G3415" s="300"/>
      <c r="H3415" s="298"/>
      <c r="I3415" s="295"/>
      <c r="J3415" s="294"/>
      <c r="K3415" s="411"/>
      <c r="L3415" s="412"/>
      <c r="M3415" s="291"/>
    </row>
    <row r="3416" spans="1:13" ht="15.75" thickBot="1">
      <c r="A3416" s="603" t="s">
        <v>287</v>
      </c>
      <c r="B3416" s="604"/>
      <c r="C3416" s="604"/>
      <c r="D3416" s="604"/>
      <c r="E3416" s="604"/>
      <c r="F3416" s="604"/>
      <c r="G3416" s="604"/>
      <c r="H3416" s="605"/>
      <c r="I3416" s="305"/>
      <c r="J3416" s="304"/>
      <c r="K3416" s="642">
        <v>6.19</v>
      </c>
      <c r="L3416" s="643"/>
      <c r="M3416" s="303">
        <f>K3416*12*I3361</f>
        <v>20375.004000000001</v>
      </c>
    </row>
    <row r="3417" spans="1:13">
      <c r="A3417" s="301" t="s">
        <v>286</v>
      </c>
      <c r="B3417" s="299"/>
      <c r="C3417" s="299"/>
      <c r="D3417" s="299"/>
      <c r="E3417" s="299"/>
      <c r="F3417" s="300"/>
      <c r="G3417" s="299"/>
      <c r="H3417" s="298"/>
      <c r="I3417" s="598" t="s">
        <v>285</v>
      </c>
      <c r="J3417" s="599"/>
      <c r="K3417" s="297"/>
      <c r="L3417" s="412"/>
      <c r="M3417" s="291"/>
    </row>
    <row r="3418" spans="1:13">
      <c r="A3418" s="301" t="s">
        <v>284</v>
      </c>
      <c r="B3418" s="299"/>
      <c r="C3418" s="299"/>
      <c r="D3418" s="299"/>
      <c r="E3418" s="299"/>
      <c r="F3418" s="300"/>
      <c r="G3418" s="299"/>
      <c r="H3418" s="298"/>
      <c r="I3418" s="598" t="s">
        <v>283</v>
      </c>
      <c r="J3418" s="599"/>
      <c r="K3418" s="297"/>
      <c r="L3418" s="412"/>
      <c r="M3418" s="291"/>
    </row>
    <row r="3419" spans="1:13">
      <c r="A3419" s="301" t="s">
        <v>282</v>
      </c>
      <c r="B3419" s="299"/>
      <c r="C3419" s="299"/>
      <c r="D3419" s="299"/>
      <c r="E3419" s="299"/>
      <c r="F3419" s="300"/>
      <c r="G3419" s="299"/>
      <c r="H3419" s="298"/>
      <c r="I3419" s="598" t="s">
        <v>281</v>
      </c>
      <c r="J3419" s="599"/>
      <c r="K3419" s="297"/>
      <c r="L3419" s="412"/>
      <c r="M3419" s="291"/>
    </row>
    <row r="3420" spans="1:13">
      <c r="A3420" s="301" t="s">
        <v>280</v>
      </c>
      <c r="B3420" s="299"/>
      <c r="C3420" s="299"/>
      <c r="D3420" s="299"/>
      <c r="E3420" s="299"/>
      <c r="F3420" s="300"/>
      <c r="G3420" s="299"/>
      <c r="H3420" s="298"/>
      <c r="I3420" s="598" t="s">
        <v>279</v>
      </c>
      <c r="J3420" s="599"/>
      <c r="K3420" s="297"/>
      <c r="L3420" s="412"/>
      <c r="M3420" s="291"/>
    </row>
    <row r="3421" spans="1:13">
      <c r="A3421" s="301" t="s">
        <v>278</v>
      </c>
      <c r="B3421" s="299"/>
      <c r="C3421" s="299"/>
      <c r="D3421" s="299"/>
      <c r="E3421" s="299"/>
      <c r="F3421" s="300"/>
      <c r="G3421" s="299"/>
      <c r="H3421" s="298"/>
      <c r="I3421" s="598" t="s">
        <v>277</v>
      </c>
      <c r="J3421" s="599"/>
      <c r="K3421" s="297"/>
      <c r="L3421" s="412"/>
      <c r="M3421" s="291"/>
    </row>
    <row r="3422" spans="1:13">
      <c r="A3422" s="301" t="s">
        <v>276</v>
      </c>
      <c r="B3422" s="299"/>
      <c r="C3422" s="299"/>
      <c r="D3422" s="299"/>
      <c r="E3422" s="299"/>
      <c r="F3422" s="300"/>
      <c r="G3422" s="299"/>
      <c r="H3422" s="298"/>
      <c r="I3422" s="295"/>
      <c r="J3422" s="294"/>
      <c r="K3422" s="297"/>
      <c r="L3422" s="302"/>
      <c r="M3422" s="291"/>
    </row>
    <row r="3423" spans="1:13">
      <c r="A3423" s="301" t="s">
        <v>275</v>
      </c>
      <c r="B3423" s="299"/>
      <c r="C3423" s="299"/>
      <c r="D3423" s="299"/>
      <c r="E3423" s="299"/>
      <c r="F3423" s="300"/>
      <c r="G3423" s="299"/>
      <c r="H3423" s="298"/>
      <c r="I3423" s="295"/>
      <c r="J3423" s="294"/>
      <c r="K3423" s="297"/>
      <c r="L3423" s="412"/>
      <c r="M3423" s="291"/>
    </row>
    <row r="3424" spans="1:13">
      <c r="A3424" s="301" t="s">
        <v>274</v>
      </c>
      <c r="B3424" s="299"/>
      <c r="C3424" s="299"/>
      <c r="D3424" s="299"/>
      <c r="E3424" s="299"/>
      <c r="F3424" s="300"/>
      <c r="G3424" s="299"/>
      <c r="H3424" s="298"/>
      <c r="I3424" s="295"/>
      <c r="J3424" s="294"/>
      <c r="K3424" s="297"/>
      <c r="L3424" s="412"/>
      <c r="M3424" s="291"/>
    </row>
    <row r="3425" spans="1:13">
      <c r="A3425" s="301" t="s">
        <v>273</v>
      </c>
      <c r="B3425" s="299"/>
      <c r="C3425" s="299"/>
      <c r="D3425" s="299"/>
      <c r="E3425" s="299"/>
      <c r="F3425" s="300"/>
      <c r="G3425" s="299"/>
      <c r="H3425" s="298"/>
      <c r="I3425" s="295"/>
      <c r="J3425" s="294"/>
      <c r="K3425" s="297"/>
      <c r="L3425" s="412"/>
      <c r="M3425" s="291"/>
    </row>
    <row r="3426" spans="1:13">
      <c r="A3426" s="301" t="s">
        <v>272</v>
      </c>
      <c r="B3426" s="299"/>
      <c r="C3426" s="299"/>
      <c r="D3426" s="299"/>
      <c r="E3426" s="299"/>
      <c r="F3426" s="300"/>
      <c r="G3426" s="299"/>
      <c r="H3426" s="298"/>
      <c r="I3426" s="295"/>
      <c r="J3426" s="294"/>
      <c r="K3426" s="297"/>
      <c r="L3426" s="412"/>
      <c r="M3426" s="291"/>
    </row>
    <row r="3427" spans="1:13" ht="15.75" thickBot="1">
      <c r="A3427" s="616" t="s">
        <v>271</v>
      </c>
      <c r="B3427" s="617"/>
      <c r="C3427" s="617"/>
      <c r="D3427" s="617"/>
      <c r="E3427" s="617"/>
      <c r="F3427" s="617"/>
      <c r="G3427" s="617"/>
      <c r="H3427" s="618"/>
      <c r="I3427" s="295"/>
      <c r="J3427" s="294"/>
      <c r="K3427" s="293"/>
      <c r="L3427" s="292"/>
      <c r="M3427" s="291"/>
    </row>
    <row r="3428" spans="1:13">
      <c r="A3428" s="290" t="s">
        <v>270</v>
      </c>
      <c r="B3428" s="289"/>
      <c r="C3428" s="289"/>
      <c r="D3428" s="289"/>
      <c r="E3428" s="289"/>
      <c r="F3428" s="289"/>
      <c r="G3428" s="289"/>
      <c r="H3428" s="289"/>
      <c r="I3428" s="621" t="s">
        <v>55</v>
      </c>
      <c r="J3428" s="622"/>
      <c r="K3428" s="288"/>
      <c r="L3428" s="287"/>
      <c r="M3428" s="286"/>
    </row>
    <row r="3429" spans="1:13" ht="15.75" thickBot="1">
      <c r="A3429" s="285" t="s">
        <v>269</v>
      </c>
      <c r="B3429" s="284"/>
      <c r="C3429" s="284"/>
      <c r="D3429" s="284"/>
      <c r="E3429" s="284"/>
      <c r="F3429" s="284"/>
      <c r="G3429" s="284"/>
      <c r="H3429" s="284"/>
      <c r="I3429" s="283"/>
      <c r="J3429" s="282"/>
      <c r="K3429" s="281"/>
      <c r="L3429" s="280"/>
      <c r="M3429" s="279"/>
    </row>
    <row r="3430" spans="1:13" ht="15.75" thickBot="1">
      <c r="A3430" s="652" t="s">
        <v>268</v>
      </c>
      <c r="B3430" s="653"/>
      <c r="C3430" s="653"/>
      <c r="D3430" s="653"/>
      <c r="E3430" s="653"/>
      <c r="F3430" s="653"/>
      <c r="G3430" s="653"/>
      <c r="H3430" s="653"/>
      <c r="I3430" s="278"/>
      <c r="J3430" s="277"/>
      <c r="K3430" s="610">
        <f>K3362+K3372+K3387+K3416</f>
        <v>46.75</v>
      </c>
      <c r="L3430" s="611"/>
      <c r="M3430" s="276">
        <f>M3362+M3372+M3387+M3416</f>
        <v>153882.29999999999</v>
      </c>
    </row>
    <row r="3432" spans="1:13" ht="15.75">
      <c r="A3432" s="601" t="s">
        <v>0</v>
      </c>
      <c r="B3432" s="601"/>
      <c r="C3432" s="601"/>
      <c r="D3432" s="601"/>
      <c r="E3432" s="601"/>
      <c r="F3432" s="601"/>
      <c r="G3432" s="601"/>
      <c r="H3432" s="601"/>
      <c r="I3432" s="601"/>
      <c r="J3432" s="601"/>
      <c r="K3432" s="601"/>
      <c r="L3432" s="601"/>
      <c r="M3432" s="327"/>
    </row>
    <row r="3433" spans="1:13" ht="15.75">
      <c r="A3433" s="600" t="s">
        <v>353</v>
      </c>
      <c r="B3433" s="600"/>
      <c r="C3433" s="600"/>
      <c r="D3433" s="600"/>
      <c r="E3433" s="600"/>
      <c r="F3433" s="600"/>
      <c r="G3433" s="600"/>
      <c r="H3433" s="600"/>
      <c r="I3433" s="600"/>
      <c r="J3433" s="600"/>
      <c r="K3433" s="600"/>
      <c r="L3433" s="600"/>
      <c r="M3433" s="327"/>
    </row>
    <row r="3434" spans="1:13" ht="15.75">
      <c r="A3434" s="370"/>
      <c r="B3434" s="370"/>
      <c r="C3434" s="370"/>
      <c r="D3434" s="370"/>
      <c r="E3434" s="370"/>
      <c r="F3434" s="370" t="s">
        <v>368</v>
      </c>
      <c r="G3434" s="370"/>
      <c r="H3434" s="370"/>
      <c r="I3434" s="370"/>
      <c r="J3434" s="370"/>
      <c r="K3434" s="370"/>
      <c r="L3434" s="370"/>
      <c r="M3434" s="327"/>
    </row>
    <row r="3435" spans="1:13">
      <c r="A3435" s="329"/>
      <c r="B3435" s="328"/>
      <c r="C3435" s="602" t="s">
        <v>351</v>
      </c>
      <c r="D3435" s="602"/>
      <c r="E3435" s="602"/>
      <c r="F3435" s="328"/>
      <c r="G3435" s="328"/>
      <c r="H3435" s="368"/>
      <c r="I3435" s="590" t="s">
        <v>3</v>
      </c>
      <c r="J3435" s="591"/>
      <c r="K3435" s="592" t="s">
        <v>4</v>
      </c>
      <c r="L3435" s="593"/>
      <c r="M3435" s="382"/>
    </row>
    <row r="3436" spans="1:13">
      <c r="A3436" s="381"/>
      <c r="B3436" s="355"/>
      <c r="C3436" s="355"/>
      <c r="D3436" s="355"/>
      <c r="E3436" s="355"/>
      <c r="F3436" s="355"/>
      <c r="G3436" s="355"/>
      <c r="H3436" s="356"/>
      <c r="I3436" s="295"/>
      <c r="J3436" s="294"/>
      <c r="K3436" s="594" t="s">
        <v>5</v>
      </c>
      <c r="L3436" s="595"/>
      <c r="M3436" s="380" t="s">
        <v>6</v>
      </c>
    </row>
    <row r="3437" spans="1:13">
      <c r="A3437" s="381"/>
      <c r="B3437" s="355"/>
      <c r="C3437" s="355"/>
      <c r="D3437" s="355"/>
      <c r="E3437" s="355"/>
      <c r="F3437" s="355"/>
      <c r="G3437" s="355"/>
      <c r="H3437" s="356"/>
      <c r="I3437" s="598" t="s">
        <v>7</v>
      </c>
      <c r="J3437" s="599"/>
      <c r="K3437" s="623" t="s">
        <v>8</v>
      </c>
      <c r="L3437" s="624"/>
      <c r="M3437" s="380" t="s">
        <v>9</v>
      </c>
    </row>
    <row r="3438" spans="1:13" ht="16.5" thickBot="1">
      <c r="A3438" s="379"/>
      <c r="B3438" s="351"/>
      <c r="C3438" s="351"/>
      <c r="D3438" s="351"/>
      <c r="E3438" s="351"/>
      <c r="F3438" s="351"/>
      <c r="G3438" s="351"/>
      <c r="H3438" s="350"/>
      <c r="I3438" s="631">
        <v>516.29999999999995</v>
      </c>
      <c r="J3438" s="632"/>
      <c r="K3438" s="633"/>
      <c r="L3438" s="634"/>
      <c r="M3438" s="378"/>
    </row>
    <row r="3439" spans="1:13">
      <c r="A3439" s="367" t="s">
        <v>350</v>
      </c>
      <c r="B3439" s="344"/>
      <c r="C3439" s="344"/>
      <c r="D3439" s="344"/>
      <c r="E3439" s="344"/>
      <c r="F3439" s="344"/>
      <c r="G3439" s="344"/>
      <c r="H3439" s="377"/>
      <c r="I3439" s="341"/>
      <c r="J3439" s="340"/>
      <c r="K3439" s="635">
        <f>K3442+K3445</f>
        <v>6.4499999999999993</v>
      </c>
      <c r="L3439" s="628"/>
      <c r="M3439" s="286">
        <f>K3439*12*I3438</f>
        <v>39961.619999999995</v>
      </c>
    </row>
    <row r="3440" spans="1:13">
      <c r="A3440" s="376" t="s">
        <v>349</v>
      </c>
      <c r="B3440" s="375"/>
      <c r="C3440" s="375"/>
      <c r="D3440" s="375"/>
      <c r="E3440" s="375"/>
      <c r="F3440" s="375"/>
      <c r="G3440" s="375"/>
      <c r="H3440" s="374"/>
      <c r="I3440" s="295"/>
      <c r="J3440" s="294"/>
      <c r="K3440" s="293"/>
      <c r="L3440" s="292"/>
      <c r="M3440" s="373"/>
    </row>
    <row r="3441" spans="1:13" ht="15.75" thickBot="1">
      <c r="A3441" s="363" t="s">
        <v>348</v>
      </c>
      <c r="B3441" s="372"/>
      <c r="C3441" s="372"/>
      <c r="D3441" s="372"/>
      <c r="E3441" s="372"/>
      <c r="F3441" s="372"/>
      <c r="G3441" s="372"/>
      <c r="H3441" s="371"/>
      <c r="I3441" s="336"/>
      <c r="J3441" s="282"/>
      <c r="K3441" s="281"/>
      <c r="L3441" s="280"/>
      <c r="M3441" s="279"/>
    </row>
    <row r="3442" spans="1:13">
      <c r="A3442" s="323" t="s">
        <v>347</v>
      </c>
      <c r="B3442" s="331"/>
      <c r="C3442" s="331"/>
      <c r="D3442" s="331"/>
      <c r="E3442" s="331"/>
      <c r="F3442" s="331"/>
      <c r="G3442" s="331"/>
      <c r="H3442" s="357"/>
      <c r="I3442" s="596" t="s">
        <v>19</v>
      </c>
      <c r="J3442" s="597"/>
      <c r="K3442" s="629">
        <v>3.86</v>
      </c>
      <c r="L3442" s="630"/>
      <c r="M3442" s="291">
        <f>K3442*12*I3438</f>
        <v>23915.016</v>
      </c>
    </row>
    <row r="3443" spans="1:13">
      <c r="A3443" s="301" t="s">
        <v>338</v>
      </c>
      <c r="B3443" s="355"/>
      <c r="C3443" s="355"/>
      <c r="D3443" s="355"/>
      <c r="E3443" s="355"/>
      <c r="F3443" s="355"/>
      <c r="G3443" s="355"/>
      <c r="H3443" s="356"/>
      <c r="I3443" s="598" t="s">
        <v>328</v>
      </c>
      <c r="J3443" s="599"/>
      <c r="K3443" s="327"/>
      <c r="L3443" s="292"/>
      <c r="M3443" s="291"/>
    </row>
    <row r="3444" spans="1:13">
      <c r="A3444" s="323" t="s">
        <v>337</v>
      </c>
      <c r="B3444" s="331"/>
      <c r="C3444" s="331"/>
      <c r="D3444" s="331"/>
      <c r="E3444" s="331"/>
      <c r="F3444" s="331"/>
      <c r="G3444" s="331"/>
      <c r="H3444" s="357"/>
      <c r="I3444" s="596"/>
      <c r="J3444" s="597"/>
      <c r="K3444" s="327"/>
      <c r="L3444" s="292"/>
      <c r="M3444" s="291"/>
    </row>
    <row r="3445" spans="1:13">
      <c r="A3445" s="323" t="s">
        <v>346</v>
      </c>
      <c r="B3445" s="331"/>
      <c r="C3445" s="331"/>
      <c r="D3445" s="331"/>
      <c r="E3445" s="331"/>
      <c r="F3445" s="331"/>
      <c r="G3445" s="331"/>
      <c r="H3445" s="357"/>
      <c r="I3445" s="608" t="s">
        <v>35</v>
      </c>
      <c r="J3445" s="609"/>
      <c r="K3445" s="625">
        <v>2.59</v>
      </c>
      <c r="L3445" s="626"/>
      <c r="M3445" s="291">
        <f>K3445*12*I3438</f>
        <v>16046.603999999998</v>
      </c>
    </row>
    <row r="3446" spans="1:13" ht="15.75">
      <c r="A3446" s="320" t="s">
        <v>345</v>
      </c>
      <c r="B3446" s="354"/>
      <c r="C3446" s="354"/>
      <c r="D3446" s="354"/>
      <c r="E3446" s="354"/>
      <c r="F3446" s="354"/>
      <c r="G3446" s="354"/>
      <c r="H3446" s="353"/>
      <c r="I3446" s="598" t="s">
        <v>328</v>
      </c>
      <c r="J3446" s="599"/>
      <c r="K3446" s="370"/>
      <c r="L3446" s="369"/>
      <c r="M3446" s="291"/>
    </row>
    <row r="3447" spans="1:13">
      <c r="A3447" s="313" t="s">
        <v>344</v>
      </c>
      <c r="B3447" s="328"/>
      <c r="C3447" s="328"/>
      <c r="D3447" s="328"/>
      <c r="E3447" s="328"/>
      <c r="F3447" s="328"/>
      <c r="G3447" s="328"/>
      <c r="H3447" s="368"/>
      <c r="I3447" s="598"/>
      <c r="J3447" s="599"/>
      <c r="K3447" s="352"/>
      <c r="L3447" s="292"/>
      <c r="M3447" s="291"/>
    </row>
    <row r="3448" spans="1:13" ht="15.75" thickBot="1">
      <c r="A3448" s="323" t="s">
        <v>343</v>
      </c>
      <c r="B3448" s="322"/>
      <c r="C3448" s="322"/>
      <c r="D3448" s="322"/>
      <c r="E3448" s="322"/>
      <c r="F3448" s="322"/>
      <c r="G3448" s="322"/>
      <c r="H3448" s="321"/>
      <c r="I3448" s="334"/>
      <c r="J3448" s="333"/>
      <c r="K3448" s="636"/>
      <c r="L3448" s="637"/>
      <c r="M3448" s="291"/>
    </row>
    <row r="3449" spans="1:13">
      <c r="A3449" s="367" t="s">
        <v>342</v>
      </c>
      <c r="B3449" s="366"/>
      <c r="C3449" s="366"/>
      <c r="D3449" s="366"/>
      <c r="E3449" s="366"/>
      <c r="F3449" s="366"/>
      <c r="G3449" s="366"/>
      <c r="H3449" s="365"/>
      <c r="I3449" s="341"/>
      <c r="J3449" s="364"/>
      <c r="K3449" s="627">
        <f>K3451+K3456+K3459</f>
        <v>5.28</v>
      </c>
      <c r="L3449" s="628"/>
      <c r="M3449" s="286">
        <f>K3449*12*I3438</f>
        <v>32712.767999999996</v>
      </c>
    </row>
    <row r="3450" spans="1:13" ht="15.75" thickBot="1">
      <c r="A3450" s="363" t="s">
        <v>341</v>
      </c>
      <c r="B3450" s="362"/>
      <c r="C3450" s="362"/>
      <c r="D3450" s="362"/>
      <c r="E3450" s="362"/>
      <c r="F3450" s="362"/>
      <c r="G3450" s="362"/>
      <c r="H3450" s="361"/>
      <c r="I3450" s="336"/>
      <c r="J3450" s="360"/>
      <c r="K3450" s="281"/>
      <c r="L3450" s="280"/>
      <c r="M3450" s="279"/>
    </row>
    <row r="3451" spans="1:13">
      <c r="A3451" s="301" t="s">
        <v>340</v>
      </c>
      <c r="B3451" s="300"/>
      <c r="C3451" s="300"/>
      <c r="D3451" s="300"/>
      <c r="E3451" s="300"/>
      <c r="F3451" s="300"/>
      <c r="G3451" s="300"/>
      <c r="H3451" s="298"/>
      <c r="I3451" s="598" t="s">
        <v>19</v>
      </c>
      <c r="J3451" s="599"/>
      <c r="K3451" s="629">
        <v>2.64</v>
      </c>
      <c r="L3451" s="630"/>
      <c r="M3451" s="291">
        <f>K3451*12*I3438</f>
        <v>16356.383999999998</v>
      </c>
    </row>
    <row r="3452" spans="1:13">
      <c r="A3452" s="323" t="s">
        <v>339</v>
      </c>
      <c r="B3452" s="322"/>
      <c r="C3452" s="322"/>
      <c r="D3452" s="322"/>
      <c r="E3452" s="322"/>
      <c r="F3452" s="322"/>
      <c r="G3452" s="322"/>
      <c r="H3452" s="321"/>
      <c r="I3452" s="407"/>
      <c r="J3452" s="408"/>
      <c r="K3452" s="327"/>
      <c r="L3452" s="292"/>
      <c r="M3452" s="291"/>
    </row>
    <row r="3453" spans="1:13">
      <c r="A3453" s="301" t="s">
        <v>338</v>
      </c>
      <c r="B3453" s="355"/>
      <c r="C3453" s="355"/>
      <c r="D3453" s="355"/>
      <c r="E3453" s="355"/>
      <c r="F3453" s="355"/>
      <c r="G3453" s="355"/>
      <c r="H3453" s="356"/>
      <c r="I3453" s="598" t="s">
        <v>328</v>
      </c>
      <c r="J3453" s="599"/>
      <c r="K3453" s="327"/>
      <c r="L3453" s="292"/>
      <c r="M3453" s="291"/>
    </row>
    <row r="3454" spans="1:13">
      <c r="A3454" s="323" t="s">
        <v>337</v>
      </c>
      <c r="B3454" s="331"/>
      <c r="C3454" s="331"/>
      <c r="D3454" s="331"/>
      <c r="E3454" s="331"/>
      <c r="F3454" s="331"/>
      <c r="G3454" s="331"/>
      <c r="H3454" s="357"/>
      <c r="I3454" s="596"/>
      <c r="J3454" s="597"/>
      <c r="K3454" s="327"/>
      <c r="L3454" s="292"/>
      <c r="M3454" s="291"/>
    </row>
    <row r="3455" spans="1:13">
      <c r="A3455" s="320" t="s">
        <v>336</v>
      </c>
      <c r="B3455" s="354"/>
      <c r="C3455" s="353"/>
      <c r="D3455" s="355"/>
      <c r="E3455" s="355"/>
      <c r="F3455" s="355"/>
      <c r="G3455" s="355"/>
      <c r="H3455" s="356"/>
      <c r="I3455" s="598" t="s">
        <v>328</v>
      </c>
      <c r="J3455" s="599"/>
      <c r="K3455" s="327"/>
      <c r="L3455" s="292"/>
      <c r="M3455" s="291"/>
    </row>
    <row r="3456" spans="1:13">
      <c r="A3456" s="301" t="s">
        <v>335</v>
      </c>
      <c r="B3456" s="355"/>
      <c r="C3456" s="355"/>
      <c r="D3456" s="354"/>
      <c r="E3456" s="354"/>
      <c r="F3456" s="354"/>
      <c r="G3456" s="354"/>
      <c r="H3456" s="353"/>
      <c r="I3456" s="608" t="s">
        <v>35</v>
      </c>
      <c r="J3456" s="609"/>
      <c r="K3456" s="625">
        <v>1.17</v>
      </c>
      <c r="L3456" s="626"/>
      <c r="M3456" s="291">
        <f>K3456*12*I3438</f>
        <v>7248.851999999999</v>
      </c>
    </row>
    <row r="3457" spans="1:13">
      <c r="A3457" s="313" t="s">
        <v>334</v>
      </c>
      <c r="B3457" s="312"/>
      <c r="C3457" s="312"/>
      <c r="D3457" s="312"/>
      <c r="E3457" s="312"/>
      <c r="F3457" s="312"/>
      <c r="G3457" s="312"/>
      <c r="H3457" s="311"/>
      <c r="I3457" s="590" t="s">
        <v>333</v>
      </c>
      <c r="J3457" s="591"/>
      <c r="K3457" s="327"/>
      <c r="L3457" s="292"/>
      <c r="M3457" s="291"/>
    </row>
    <row r="3458" spans="1:13">
      <c r="A3458" s="323"/>
      <c r="B3458" s="322"/>
      <c r="C3458" s="322"/>
      <c r="D3458" s="322"/>
      <c r="E3458" s="322"/>
      <c r="F3458" s="322"/>
      <c r="G3458" s="322"/>
      <c r="H3458" s="321"/>
      <c r="I3458" s="334" t="s">
        <v>332</v>
      </c>
      <c r="J3458" s="333"/>
      <c r="K3458" s="352"/>
      <c r="L3458" s="292"/>
      <c r="M3458" s="291"/>
    </row>
    <row r="3459" spans="1:13">
      <c r="A3459" s="313" t="s">
        <v>331</v>
      </c>
      <c r="B3459" s="312"/>
      <c r="C3459" s="312"/>
      <c r="D3459" s="312"/>
      <c r="E3459" s="312"/>
      <c r="F3459" s="312"/>
      <c r="G3459" s="312"/>
      <c r="H3459" s="311"/>
      <c r="I3459" s="590" t="s">
        <v>35</v>
      </c>
      <c r="J3459" s="591"/>
      <c r="K3459" s="625">
        <v>1.47</v>
      </c>
      <c r="L3459" s="626"/>
      <c r="M3459" s="291">
        <f>K3459*12*I3438</f>
        <v>9107.5319999999992</v>
      </c>
    </row>
    <row r="3460" spans="1:13">
      <c r="A3460" s="323" t="s">
        <v>330</v>
      </c>
      <c r="B3460" s="322"/>
      <c r="C3460" s="322"/>
      <c r="D3460" s="322"/>
      <c r="E3460" s="322"/>
      <c r="F3460" s="322"/>
      <c r="G3460" s="322"/>
      <c r="H3460" s="321"/>
      <c r="I3460" s="334"/>
      <c r="J3460" s="333"/>
      <c r="K3460" s="327"/>
      <c r="L3460" s="292"/>
      <c r="M3460" s="291"/>
    </row>
    <row r="3461" spans="1:13">
      <c r="A3461" s="313" t="s">
        <v>329</v>
      </c>
      <c r="B3461" s="312"/>
      <c r="C3461" s="312"/>
      <c r="D3461" s="312"/>
      <c r="E3461" s="312"/>
      <c r="F3461" s="312"/>
      <c r="G3461" s="312"/>
      <c r="H3461" s="311"/>
      <c r="I3461" s="598" t="s">
        <v>328</v>
      </c>
      <c r="J3461" s="599"/>
      <c r="K3461" s="327"/>
      <c r="L3461" s="292"/>
      <c r="M3461" s="291"/>
    </row>
    <row r="3462" spans="1:13">
      <c r="A3462" s="313" t="s">
        <v>327</v>
      </c>
      <c r="B3462" s="312"/>
      <c r="C3462" s="312"/>
      <c r="D3462" s="312"/>
      <c r="E3462" s="312"/>
      <c r="F3462" s="312"/>
      <c r="G3462" s="312"/>
      <c r="H3462" s="311"/>
      <c r="I3462" s="590" t="s">
        <v>326</v>
      </c>
      <c r="J3462" s="591"/>
      <c r="K3462" s="351"/>
      <c r="L3462" s="350"/>
      <c r="M3462" s="349"/>
    </row>
    <row r="3463" spans="1:13" ht="15.75" thickBot="1">
      <c r="A3463" s="323"/>
      <c r="B3463" s="322"/>
      <c r="C3463" s="322"/>
      <c r="D3463" s="322"/>
      <c r="E3463" s="322"/>
      <c r="F3463" s="322"/>
      <c r="G3463" s="322"/>
      <c r="H3463" s="321"/>
      <c r="I3463" s="606" t="s">
        <v>325</v>
      </c>
      <c r="J3463" s="607"/>
      <c r="K3463" s="348"/>
      <c r="L3463" s="347"/>
      <c r="M3463" s="346"/>
    </row>
    <row r="3464" spans="1:13">
      <c r="A3464" s="345" t="s">
        <v>324</v>
      </c>
      <c r="B3464" s="344"/>
      <c r="C3464" s="344"/>
      <c r="D3464" s="344"/>
      <c r="E3464" s="344"/>
      <c r="F3464" s="344"/>
      <c r="G3464" s="343"/>
      <c r="H3464" s="342"/>
      <c r="I3464" s="341"/>
      <c r="J3464" s="340"/>
      <c r="K3464" s="648">
        <f>K3466+K3473+K3481+K3485+K3486+K3490</f>
        <v>25.15</v>
      </c>
      <c r="L3464" s="628"/>
      <c r="M3464" s="286">
        <f>M3466+M3473+M3481+M3485+M3486+M3490</f>
        <v>155819.34</v>
      </c>
    </row>
    <row r="3465" spans="1:13" ht="15.75" thickBot="1">
      <c r="A3465" s="339"/>
      <c r="B3465" s="338"/>
      <c r="C3465" s="338"/>
      <c r="D3465" s="338"/>
      <c r="E3465" s="338"/>
      <c r="F3465" s="338"/>
      <c r="G3465" s="338"/>
      <c r="H3465" s="337"/>
      <c r="I3465" s="336"/>
      <c r="J3465" s="282"/>
      <c r="K3465" s="281"/>
      <c r="L3465" s="280"/>
      <c r="M3465" s="279"/>
    </row>
    <row r="3466" spans="1:13" ht="15.75" thickBot="1">
      <c r="A3466" s="603" t="s">
        <v>323</v>
      </c>
      <c r="B3466" s="604"/>
      <c r="C3466" s="604"/>
      <c r="D3466" s="604"/>
      <c r="E3466" s="604"/>
      <c r="F3466" s="604"/>
      <c r="G3466" s="604"/>
      <c r="H3466" s="605"/>
      <c r="I3466" s="305"/>
      <c r="J3466" s="304"/>
      <c r="K3466" s="646">
        <f>K3467+K3468+K3469+K3471+K3472</f>
        <v>6.66</v>
      </c>
      <c r="L3466" s="647"/>
      <c r="M3466" s="303">
        <f>K3466*12*I3438</f>
        <v>41262.695999999996</v>
      </c>
    </row>
    <row r="3467" spans="1:13">
      <c r="A3467" s="323" t="s">
        <v>322</v>
      </c>
      <c r="B3467" s="322"/>
      <c r="C3467" s="322"/>
      <c r="D3467" s="322"/>
      <c r="E3467" s="322"/>
      <c r="F3467" s="322"/>
      <c r="G3467" s="322"/>
      <c r="H3467" s="321"/>
      <c r="I3467" s="596" t="s">
        <v>321</v>
      </c>
      <c r="J3467" s="597"/>
      <c r="K3467" s="629">
        <v>1.23</v>
      </c>
      <c r="L3467" s="630"/>
      <c r="M3467" s="291">
        <f>K3467*12*I3438</f>
        <v>7620.5879999999988</v>
      </c>
    </row>
    <row r="3468" spans="1:13">
      <c r="A3468" s="320" t="s">
        <v>320</v>
      </c>
      <c r="B3468" s="319"/>
      <c r="C3468" s="319"/>
      <c r="D3468" s="319"/>
      <c r="E3468" s="319"/>
      <c r="F3468" s="319"/>
      <c r="G3468" s="319"/>
      <c r="H3468" s="318"/>
      <c r="I3468" s="608" t="s">
        <v>57</v>
      </c>
      <c r="J3468" s="609"/>
      <c r="K3468" s="625">
        <v>2.9</v>
      </c>
      <c r="L3468" s="626"/>
      <c r="M3468" s="291">
        <f>K3468*12*I3438</f>
        <v>17967.239999999998</v>
      </c>
    </row>
    <row r="3469" spans="1:13">
      <c r="A3469" s="313" t="s">
        <v>319</v>
      </c>
      <c r="B3469" s="312"/>
      <c r="C3469" s="312"/>
      <c r="D3469" s="312"/>
      <c r="E3469" s="312"/>
      <c r="F3469" s="312"/>
      <c r="G3469" s="312"/>
      <c r="H3469" s="311"/>
      <c r="I3469" s="590" t="s">
        <v>35</v>
      </c>
      <c r="J3469" s="591"/>
      <c r="K3469" s="625">
        <v>0.33</v>
      </c>
      <c r="L3469" s="626"/>
      <c r="M3469" s="291">
        <f>K3469*12*I3438</f>
        <v>2044.5479999999998</v>
      </c>
    </row>
    <row r="3470" spans="1:13">
      <c r="A3470" s="335" t="s">
        <v>318</v>
      </c>
      <c r="B3470" s="331"/>
      <c r="C3470" s="331"/>
      <c r="D3470" s="331"/>
      <c r="E3470" s="322"/>
      <c r="F3470" s="322"/>
      <c r="G3470" s="322"/>
      <c r="H3470" s="321"/>
      <c r="I3470" s="334"/>
      <c r="J3470" s="333"/>
      <c r="K3470" s="293"/>
      <c r="L3470" s="292"/>
      <c r="M3470" s="291"/>
    </row>
    <row r="3471" spans="1:13">
      <c r="A3471" s="320" t="s">
        <v>317</v>
      </c>
      <c r="B3471" s="319"/>
      <c r="C3471" s="319"/>
      <c r="D3471" s="319"/>
      <c r="E3471" s="319"/>
      <c r="F3471" s="319"/>
      <c r="G3471" s="319"/>
      <c r="H3471" s="318"/>
      <c r="I3471" s="608" t="s">
        <v>19</v>
      </c>
      <c r="J3471" s="609"/>
      <c r="K3471" s="625">
        <v>0.1</v>
      </c>
      <c r="L3471" s="626"/>
      <c r="M3471" s="291">
        <f>K3471*12*I3438</f>
        <v>619.56000000000006</v>
      </c>
    </row>
    <row r="3472" spans="1:13" ht="15.75" thickBot="1">
      <c r="A3472" s="313" t="s">
        <v>316</v>
      </c>
      <c r="B3472" s="312"/>
      <c r="C3472" s="312"/>
      <c r="D3472" s="312"/>
      <c r="E3472" s="312"/>
      <c r="F3472" s="312"/>
      <c r="G3472" s="312"/>
      <c r="H3472" s="311"/>
      <c r="I3472" s="614" t="s">
        <v>19</v>
      </c>
      <c r="J3472" s="615"/>
      <c r="K3472" s="650">
        <v>2.1</v>
      </c>
      <c r="L3472" s="651"/>
      <c r="M3472" s="291">
        <f>K3472*12*I3438</f>
        <v>13010.76</v>
      </c>
    </row>
    <row r="3473" spans="1:13" ht="15.75" thickBot="1">
      <c r="A3473" s="654" t="s">
        <v>315</v>
      </c>
      <c r="B3473" s="655"/>
      <c r="C3473" s="655"/>
      <c r="D3473" s="655"/>
      <c r="E3473" s="655"/>
      <c r="F3473" s="655"/>
      <c r="G3473" s="655"/>
      <c r="H3473" s="656"/>
      <c r="I3473" s="305"/>
      <c r="J3473" s="304"/>
      <c r="K3473" s="642">
        <f>K3474+K3475+K3477+K3478+K3479+K3480</f>
        <v>1.94</v>
      </c>
      <c r="L3473" s="647"/>
      <c r="M3473" s="303">
        <f>K3473*12*I3438</f>
        <v>12019.464</v>
      </c>
    </row>
    <row r="3474" spans="1:13">
      <c r="A3474" s="332" t="s">
        <v>314</v>
      </c>
      <c r="B3474" s="331"/>
      <c r="C3474" s="331"/>
      <c r="D3474" s="331"/>
      <c r="E3474" s="331"/>
      <c r="F3474" s="322"/>
      <c r="G3474" s="322"/>
      <c r="H3474" s="321"/>
      <c r="I3474" s="330"/>
      <c r="J3474" s="294"/>
      <c r="K3474" s="629">
        <v>0.11</v>
      </c>
      <c r="L3474" s="630"/>
      <c r="M3474" s="291">
        <f>K3474*12*I3438</f>
        <v>681.51599999999996</v>
      </c>
    </row>
    <row r="3475" spans="1:13">
      <c r="A3475" s="329" t="s">
        <v>313</v>
      </c>
      <c r="B3475" s="328"/>
      <c r="C3475" s="328"/>
      <c r="D3475" s="328"/>
      <c r="E3475" s="328"/>
      <c r="F3475" s="312"/>
      <c r="G3475" s="312"/>
      <c r="H3475" s="311"/>
      <c r="I3475" s="598" t="s">
        <v>312</v>
      </c>
      <c r="J3475" s="599"/>
      <c r="K3475" s="625">
        <v>0.93</v>
      </c>
      <c r="L3475" s="626"/>
      <c r="M3475" s="291">
        <f>K3475*12*I3438</f>
        <v>5761.9079999999994</v>
      </c>
    </row>
    <row r="3476" spans="1:13">
      <c r="A3476" s="323" t="s">
        <v>311</v>
      </c>
      <c r="B3476" s="322"/>
      <c r="C3476" s="322"/>
      <c r="D3476" s="322"/>
      <c r="E3476" s="322"/>
      <c r="F3476" s="322"/>
      <c r="G3476" s="322"/>
      <c r="H3476" s="321"/>
      <c r="I3476" s="596" t="s">
        <v>310</v>
      </c>
      <c r="J3476" s="597"/>
      <c r="K3476" s="327"/>
      <c r="L3476" s="292"/>
      <c r="M3476" s="291"/>
    </row>
    <row r="3477" spans="1:13">
      <c r="A3477" s="320" t="s">
        <v>309</v>
      </c>
      <c r="B3477" s="319"/>
      <c r="C3477" s="319"/>
      <c r="D3477" s="319"/>
      <c r="E3477" s="319"/>
      <c r="F3477" s="319"/>
      <c r="G3477" s="319"/>
      <c r="H3477" s="318"/>
      <c r="I3477" s="608" t="s">
        <v>308</v>
      </c>
      <c r="J3477" s="609"/>
      <c r="K3477" s="625">
        <v>0.56999999999999995</v>
      </c>
      <c r="L3477" s="626"/>
      <c r="M3477" s="291">
        <f>K3477*12*I3438</f>
        <v>3531.4919999999997</v>
      </c>
    </row>
    <row r="3478" spans="1:13">
      <c r="A3478" s="320" t="s">
        <v>307</v>
      </c>
      <c r="B3478" s="319"/>
      <c r="C3478" s="319"/>
      <c r="D3478" s="319"/>
      <c r="E3478" s="319"/>
      <c r="F3478" s="319"/>
      <c r="G3478" s="319"/>
      <c r="H3478" s="318"/>
      <c r="I3478" s="608" t="s">
        <v>306</v>
      </c>
      <c r="J3478" s="609"/>
      <c r="K3478" s="625">
        <v>0.14000000000000001</v>
      </c>
      <c r="L3478" s="626"/>
      <c r="M3478" s="291">
        <f>K3478*12*I3438</f>
        <v>867.38400000000001</v>
      </c>
    </row>
    <row r="3479" spans="1:13">
      <c r="A3479" s="313" t="s">
        <v>299</v>
      </c>
      <c r="B3479" s="312"/>
      <c r="C3479" s="312"/>
      <c r="D3479" s="312"/>
      <c r="E3479" s="312"/>
      <c r="F3479" s="312"/>
      <c r="G3479" s="312"/>
      <c r="H3479" s="311"/>
      <c r="I3479" s="608" t="s">
        <v>298</v>
      </c>
      <c r="J3479" s="609"/>
      <c r="K3479" s="636">
        <v>7.0000000000000007E-2</v>
      </c>
      <c r="L3479" s="637"/>
      <c r="M3479" s="291">
        <f>K3479*12*I3438</f>
        <v>433.69200000000001</v>
      </c>
    </row>
    <row r="3480" spans="1:13" ht="15.75" thickBot="1">
      <c r="A3480" s="313" t="s">
        <v>305</v>
      </c>
      <c r="B3480" s="312"/>
      <c r="C3480" s="312"/>
      <c r="D3480" s="312"/>
      <c r="E3480" s="312"/>
      <c r="F3480" s="312"/>
      <c r="G3480" s="312"/>
      <c r="H3480" s="311"/>
      <c r="I3480" s="614" t="s">
        <v>88</v>
      </c>
      <c r="J3480" s="615"/>
      <c r="K3480" s="638">
        <v>0.12</v>
      </c>
      <c r="L3480" s="639"/>
      <c r="M3480" s="326">
        <f>K3480*12*I3438</f>
        <v>743.47199999999987</v>
      </c>
    </row>
    <row r="3481" spans="1:13" ht="15.75" thickBot="1">
      <c r="A3481" s="654" t="s">
        <v>304</v>
      </c>
      <c r="B3481" s="655"/>
      <c r="C3481" s="655"/>
      <c r="D3481" s="655"/>
      <c r="E3481" s="655"/>
      <c r="F3481" s="655"/>
      <c r="G3481" s="655"/>
      <c r="H3481" s="656"/>
      <c r="I3481" s="325"/>
      <c r="J3481" s="324"/>
      <c r="K3481" s="649">
        <f>K3482+K3483+K3484</f>
        <v>1.27</v>
      </c>
      <c r="L3481" s="643"/>
      <c r="M3481" s="303">
        <f>K3481*12*I3438</f>
        <v>7868.4119999999994</v>
      </c>
    </row>
    <row r="3482" spans="1:13">
      <c r="A3482" s="323" t="s">
        <v>303</v>
      </c>
      <c r="B3482" s="322"/>
      <c r="C3482" s="322"/>
      <c r="D3482" s="322"/>
      <c r="E3482" s="322"/>
      <c r="F3482" s="322"/>
      <c r="G3482" s="322"/>
      <c r="H3482" s="321"/>
      <c r="I3482" s="612" t="s">
        <v>302</v>
      </c>
      <c r="J3482" s="613"/>
      <c r="K3482" s="644">
        <v>0.61</v>
      </c>
      <c r="L3482" s="645"/>
      <c r="M3482" s="291">
        <f>K3482*12*I3438</f>
        <v>3779.3159999999998</v>
      </c>
    </row>
    <row r="3483" spans="1:13">
      <c r="A3483" s="320" t="s">
        <v>301</v>
      </c>
      <c r="B3483" s="319"/>
      <c r="C3483" s="319"/>
      <c r="D3483" s="319"/>
      <c r="E3483" s="319"/>
      <c r="F3483" s="319"/>
      <c r="G3483" s="319"/>
      <c r="H3483" s="318"/>
      <c r="I3483" s="317" t="s">
        <v>300</v>
      </c>
      <c r="J3483" s="316"/>
      <c r="K3483" s="636">
        <v>0.53</v>
      </c>
      <c r="L3483" s="637"/>
      <c r="M3483" s="291">
        <f>K3483*12*I3438</f>
        <v>3283.6679999999997</v>
      </c>
    </row>
    <row r="3484" spans="1:13" ht="15.75" thickBot="1">
      <c r="A3484" s="313" t="s">
        <v>299</v>
      </c>
      <c r="B3484" s="312"/>
      <c r="C3484" s="312"/>
      <c r="D3484" s="312"/>
      <c r="E3484" s="312"/>
      <c r="F3484" s="312"/>
      <c r="G3484" s="312"/>
      <c r="H3484" s="311"/>
      <c r="I3484" s="614" t="s">
        <v>298</v>
      </c>
      <c r="J3484" s="615"/>
      <c r="K3484" s="638">
        <v>0.13</v>
      </c>
      <c r="L3484" s="639"/>
      <c r="M3484" s="291">
        <f>K3484*12*I3438</f>
        <v>805.428</v>
      </c>
    </row>
    <row r="3485" spans="1:13" ht="15.75" thickBot="1">
      <c r="A3485" s="309" t="s">
        <v>297</v>
      </c>
      <c r="B3485" s="308"/>
      <c r="C3485" s="308"/>
      <c r="D3485" s="308"/>
      <c r="E3485" s="308"/>
      <c r="F3485" s="308"/>
      <c r="G3485" s="308"/>
      <c r="H3485" s="307"/>
      <c r="I3485" s="619" t="s">
        <v>296</v>
      </c>
      <c r="J3485" s="620"/>
      <c r="K3485" s="640">
        <v>13.56</v>
      </c>
      <c r="L3485" s="641"/>
      <c r="M3485" s="303">
        <f>K3485*12*I3438</f>
        <v>84012.335999999996</v>
      </c>
    </row>
    <row r="3486" spans="1:13" ht="15.75" thickBot="1">
      <c r="A3486" s="603" t="s">
        <v>295</v>
      </c>
      <c r="B3486" s="604"/>
      <c r="C3486" s="604"/>
      <c r="D3486" s="604"/>
      <c r="E3486" s="604"/>
      <c r="F3486" s="604"/>
      <c r="G3486" s="604"/>
      <c r="H3486" s="605"/>
      <c r="I3486" s="305"/>
      <c r="J3486" s="304"/>
      <c r="K3486" s="642">
        <v>1.65</v>
      </c>
      <c r="L3486" s="643"/>
      <c r="M3486" s="303">
        <f>K3486*12*I3438</f>
        <v>10222.739999999998</v>
      </c>
    </row>
    <row r="3487" spans="1:13">
      <c r="A3487" s="301" t="s">
        <v>294</v>
      </c>
      <c r="B3487" s="300"/>
      <c r="C3487" s="300"/>
      <c r="D3487" s="300"/>
      <c r="E3487" s="300"/>
      <c r="F3487" s="300"/>
      <c r="G3487" s="300"/>
      <c r="H3487" s="298"/>
      <c r="I3487" s="621" t="s">
        <v>293</v>
      </c>
      <c r="J3487" s="622"/>
      <c r="K3487" s="297"/>
      <c r="L3487" s="412"/>
      <c r="M3487" s="291"/>
    </row>
    <row r="3488" spans="1:13">
      <c r="A3488" s="301" t="s">
        <v>292</v>
      </c>
      <c r="B3488" s="300"/>
      <c r="C3488" s="300"/>
      <c r="D3488" s="300"/>
      <c r="E3488" s="300"/>
      <c r="F3488" s="300"/>
      <c r="G3488" s="300"/>
      <c r="H3488" s="298"/>
      <c r="I3488" s="295"/>
      <c r="J3488" s="294"/>
      <c r="K3488" s="297"/>
      <c r="L3488" s="412"/>
      <c r="M3488" s="291"/>
    </row>
    <row r="3489" spans="1:13" ht="15.75" thickBot="1">
      <c r="A3489" s="301" t="s">
        <v>291</v>
      </c>
      <c r="B3489" s="300"/>
      <c r="C3489" s="300"/>
      <c r="D3489" s="300"/>
      <c r="E3489" s="300"/>
      <c r="F3489" s="300"/>
      <c r="G3489" s="300"/>
      <c r="H3489" s="298"/>
      <c r="I3489" s="310"/>
      <c r="J3489" s="294"/>
      <c r="K3489" s="297"/>
      <c r="L3489" s="412"/>
      <c r="M3489" s="291"/>
    </row>
    <row r="3490" spans="1:13" ht="15.75" thickBot="1">
      <c r="A3490" s="309" t="s">
        <v>290</v>
      </c>
      <c r="B3490" s="308"/>
      <c r="C3490" s="308"/>
      <c r="D3490" s="308"/>
      <c r="E3490" s="308"/>
      <c r="F3490" s="308"/>
      <c r="G3490" s="308"/>
      <c r="H3490" s="307"/>
      <c r="I3490" s="305"/>
      <c r="J3490" s="304"/>
      <c r="K3490" s="642">
        <v>7.0000000000000007E-2</v>
      </c>
      <c r="L3490" s="643"/>
      <c r="M3490" s="303">
        <f>K3490*12*I3438</f>
        <v>433.69200000000001</v>
      </c>
    </row>
    <row r="3491" spans="1:13">
      <c r="A3491" s="301" t="s">
        <v>289</v>
      </c>
      <c r="B3491" s="300"/>
      <c r="C3491" s="300"/>
      <c r="D3491" s="300"/>
      <c r="E3491" s="300"/>
      <c r="F3491" s="300"/>
      <c r="G3491" s="300"/>
      <c r="H3491" s="298"/>
      <c r="I3491" s="621" t="s">
        <v>19</v>
      </c>
      <c r="J3491" s="622"/>
      <c r="K3491" s="411"/>
      <c r="L3491" s="412"/>
      <c r="M3491" s="291"/>
    </row>
    <row r="3492" spans="1:13" ht="15.75" thickBot="1">
      <c r="A3492" s="301" t="s">
        <v>288</v>
      </c>
      <c r="B3492" s="300"/>
      <c r="C3492" s="300"/>
      <c r="D3492" s="300"/>
      <c r="E3492" s="300"/>
      <c r="F3492" s="300"/>
      <c r="G3492" s="300"/>
      <c r="H3492" s="298"/>
      <c r="I3492" s="295"/>
      <c r="J3492" s="294"/>
      <c r="K3492" s="411"/>
      <c r="L3492" s="412"/>
      <c r="M3492" s="291"/>
    </row>
    <row r="3493" spans="1:13" ht="15.75" thickBot="1">
      <c r="A3493" s="603" t="s">
        <v>287</v>
      </c>
      <c r="B3493" s="604"/>
      <c r="C3493" s="604"/>
      <c r="D3493" s="604"/>
      <c r="E3493" s="604"/>
      <c r="F3493" s="604"/>
      <c r="G3493" s="604"/>
      <c r="H3493" s="605"/>
      <c r="I3493" s="305"/>
      <c r="J3493" s="304"/>
      <c r="K3493" s="642">
        <v>6.19</v>
      </c>
      <c r="L3493" s="643"/>
      <c r="M3493" s="303">
        <f>K3493*12*I3438</f>
        <v>38350.763999999996</v>
      </c>
    </row>
    <row r="3494" spans="1:13">
      <c r="A3494" s="301" t="s">
        <v>286</v>
      </c>
      <c r="B3494" s="299"/>
      <c r="C3494" s="299"/>
      <c r="D3494" s="299"/>
      <c r="E3494" s="299"/>
      <c r="F3494" s="300"/>
      <c r="G3494" s="299"/>
      <c r="H3494" s="298"/>
      <c r="I3494" s="598" t="s">
        <v>285</v>
      </c>
      <c r="J3494" s="599"/>
      <c r="K3494" s="297"/>
      <c r="L3494" s="412"/>
      <c r="M3494" s="291"/>
    </row>
    <row r="3495" spans="1:13">
      <c r="A3495" s="301" t="s">
        <v>284</v>
      </c>
      <c r="B3495" s="299"/>
      <c r="C3495" s="299"/>
      <c r="D3495" s="299"/>
      <c r="E3495" s="299"/>
      <c r="F3495" s="300"/>
      <c r="G3495" s="299"/>
      <c r="H3495" s="298"/>
      <c r="I3495" s="598" t="s">
        <v>283</v>
      </c>
      <c r="J3495" s="599"/>
      <c r="K3495" s="297"/>
      <c r="L3495" s="412"/>
      <c r="M3495" s="291"/>
    </row>
    <row r="3496" spans="1:13">
      <c r="A3496" s="301" t="s">
        <v>282</v>
      </c>
      <c r="B3496" s="299"/>
      <c r="C3496" s="299"/>
      <c r="D3496" s="299"/>
      <c r="E3496" s="299"/>
      <c r="F3496" s="300"/>
      <c r="G3496" s="299"/>
      <c r="H3496" s="298"/>
      <c r="I3496" s="598" t="s">
        <v>281</v>
      </c>
      <c r="J3496" s="599"/>
      <c r="K3496" s="297"/>
      <c r="L3496" s="412"/>
      <c r="M3496" s="291"/>
    </row>
    <row r="3497" spans="1:13">
      <c r="A3497" s="301" t="s">
        <v>280</v>
      </c>
      <c r="B3497" s="299"/>
      <c r="C3497" s="299"/>
      <c r="D3497" s="299"/>
      <c r="E3497" s="299"/>
      <c r="F3497" s="300"/>
      <c r="G3497" s="299"/>
      <c r="H3497" s="298"/>
      <c r="I3497" s="598" t="s">
        <v>279</v>
      </c>
      <c r="J3497" s="599"/>
      <c r="K3497" s="297"/>
      <c r="L3497" s="412"/>
      <c r="M3497" s="291"/>
    </row>
    <row r="3498" spans="1:13">
      <c r="A3498" s="301" t="s">
        <v>278</v>
      </c>
      <c r="B3498" s="299"/>
      <c r="C3498" s="299"/>
      <c r="D3498" s="299"/>
      <c r="E3498" s="299"/>
      <c r="F3498" s="300"/>
      <c r="G3498" s="299"/>
      <c r="H3498" s="298"/>
      <c r="I3498" s="598" t="s">
        <v>277</v>
      </c>
      <c r="J3498" s="599"/>
      <c r="K3498" s="297"/>
      <c r="L3498" s="412"/>
      <c r="M3498" s="291"/>
    </row>
    <row r="3499" spans="1:13">
      <c r="A3499" s="301" t="s">
        <v>276</v>
      </c>
      <c r="B3499" s="299"/>
      <c r="C3499" s="299"/>
      <c r="D3499" s="299"/>
      <c r="E3499" s="299"/>
      <c r="F3499" s="300"/>
      <c r="G3499" s="299"/>
      <c r="H3499" s="298"/>
      <c r="I3499" s="295"/>
      <c r="J3499" s="294"/>
      <c r="K3499" s="297"/>
      <c r="L3499" s="302"/>
      <c r="M3499" s="291"/>
    </row>
    <row r="3500" spans="1:13">
      <c r="A3500" s="301" t="s">
        <v>275</v>
      </c>
      <c r="B3500" s="299"/>
      <c r="C3500" s="299"/>
      <c r="D3500" s="299"/>
      <c r="E3500" s="299"/>
      <c r="F3500" s="300"/>
      <c r="G3500" s="299"/>
      <c r="H3500" s="298"/>
      <c r="I3500" s="295"/>
      <c r="J3500" s="294"/>
      <c r="K3500" s="297"/>
      <c r="L3500" s="412"/>
      <c r="M3500" s="291"/>
    </row>
    <row r="3501" spans="1:13">
      <c r="A3501" s="301" t="s">
        <v>274</v>
      </c>
      <c r="B3501" s="299"/>
      <c r="C3501" s="299"/>
      <c r="D3501" s="299"/>
      <c r="E3501" s="299"/>
      <c r="F3501" s="300"/>
      <c r="G3501" s="299"/>
      <c r="H3501" s="298"/>
      <c r="I3501" s="295"/>
      <c r="J3501" s="294"/>
      <c r="K3501" s="297"/>
      <c r="L3501" s="412"/>
      <c r="M3501" s="291"/>
    </row>
    <row r="3502" spans="1:13">
      <c r="A3502" s="301" t="s">
        <v>273</v>
      </c>
      <c r="B3502" s="299"/>
      <c r="C3502" s="299"/>
      <c r="D3502" s="299"/>
      <c r="E3502" s="299"/>
      <c r="F3502" s="300"/>
      <c r="G3502" s="299"/>
      <c r="H3502" s="298"/>
      <c r="I3502" s="295"/>
      <c r="J3502" s="294"/>
      <c r="K3502" s="297"/>
      <c r="L3502" s="412"/>
      <c r="M3502" s="291"/>
    </row>
    <row r="3503" spans="1:13">
      <c r="A3503" s="301" t="s">
        <v>272</v>
      </c>
      <c r="B3503" s="299"/>
      <c r="C3503" s="299"/>
      <c r="D3503" s="299"/>
      <c r="E3503" s="299"/>
      <c r="F3503" s="300"/>
      <c r="G3503" s="299"/>
      <c r="H3503" s="298"/>
      <c r="I3503" s="295"/>
      <c r="J3503" s="294"/>
      <c r="K3503" s="297"/>
      <c r="L3503" s="412"/>
      <c r="M3503" s="291"/>
    </row>
    <row r="3504" spans="1:13" ht="15.75" thickBot="1">
      <c r="A3504" s="616" t="s">
        <v>271</v>
      </c>
      <c r="B3504" s="617"/>
      <c r="C3504" s="617"/>
      <c r="D3504" s="617"/>
      <c r="E3504" s="617"/>
      <c r="F3504" s="617"/>
      <c r="G3504" s="617"/>
      <c r="H3504" s="618"/>
      <c r="I3504" s="295"/>
      <c r="J3504" s="294"/>
      <c r="K3504" s="293"/>
      <c r="L3504" s="292"/>
      <c r="M3504" s="291"/>
    </row>
    <row r="3505" spans="1:13">
      <c r="A3505" s="290" t="s">
        <v>270</v>
      </c>
      <c r="B3505" s="289"/>
      <c r="C3505" s="289"/>
      <c r="D3505" s="289"/>
      <c r="E3505" s="289"/>
      <c r="F3505" s="289"/>
      <c r="G3505" s="289"/>
      <c r="H3505" s="289"/>
      <c r="I3505" s="621" t="s">
        <v>55</v>
      </c>
      <c r="J3505" s="622"/>
      <c r="K3505" s="288"/>
      <c r="L3505" s="287"/>
      <c r="M3505" s="286"/>
    </row>
    <row r="3506" spans="1:13" ht="15.75" thickBot="1">
      <c r="A3506" s="285" t="s">
        <v>269</v>
      </c>
      <c r="B3506" s="284"/>
      <c r="C3506" s="284"/>
      <c r="D3506" s="284"/>
      <c r="E3506" s="284"/>
      <c r="F3506" s="284"/>
      <c r="G3506" s="284"/>
      <c r="H3506" s="284"/>
      <c r="I3506" s="283"/>
      <c r="J3506" s="282"/>
      <c r="K3506" s="281"/>
      <c r="L3506" s="280"/>
      <c r="M3506" s="279"/>
    </row>
    <row r="3507" spans="1:13" ht="15.75" thickBot="1">
      <c r="A3507" s="603" t="s">
        <v>355</v>
      </c>
      <c r="B3507" s="604"/>
      <c r="C3507" s="604"/>
      <c r="D3507" s="604"/>
      <c r="E3507" s="604"/>
      <c r="F3507" s="604"/>
      <c r="G3507" s="604"/>
      <c r="H3507" s="657"/>
      <c r="I3507" s="658" t="s">
        <v>32</v>
      </c>
      <c r="J3507" s="659"/>
      <c r="K3507" s="660">
        <v>1.52</v>
      </c>
      <c r="L3507" s="661"/>
      <c r="M3507" s="276">
        <f>K3507*12*I3438</f>
        <v>9417.3119999999999</v>
      </c>
    </row>
    <row r="3508" spans="1:13" ht="15.75" thickBot="1">
      <c r="A3508" s="409" t="s">
        <v>354</v>
      </c>
      <c r="B3508" s="410"/>
      <c r="C3508" s="410"/>
      <c r="D3508" s="410"/>
      <c r="E3508" s="410"/>
      <c r="F3508" s="410"/>
      <c r="G3508" s="410"/>
      <c r="H3508" s="410"/>
      <c r="I3508" s="413"/>
      <c r="J3508" s="383"/>
      <c r="K3508" s="660">
        <v>2.44</v>
      </c>
      <c r="L3508" s="661"/>
      <c r="M3508" s="276">
        <f>K3508*12*I3438</f>
        <v>15117.263999999999</v>
      </c>
    </row>
    <row r="3509" spans="1:13" ht="15.75" thickBot="1">
      <c r="A3509" s="652" t="s">
        <v>268</v>
      </c>
      <c r="B3509" s="653"/>
      <c r="C3509" s="653"/>
      <c r="D3509" s="653"/>
      <c r="E3509" s="653"/>
      <c r="F3509" s="653"/>
      <c r="G3509" s="653"/>
      <c r="H3509" s="653"/>
      <c r="I3509" s="278"/>
      <c r="J3509" s="277"/>
      <c r="K3509" s="610">
        <f>K3439+K3449+K3464+K3493+K3507+K3508</f>
        <v>47.029999999999994</v>
      </c>
      <c r="L3509" s="611"/>
      <c r="M3509" s="276">
        <f>M3439+M3449+M3464+M3493+M3507+M3508</f>
        <v>291379.06799999997</v>
      </c>
    </row>
    <row r="3511" spans="1:13" ht="15.75">
      <c r="A3511" s="601" t="s">
        <v>0</v>
      </c>
      <c r="B3511" s="601"/>
      <c r="C3511" s="601"/>
      <c r="D3511" s="601"/>
      <c r="E3511" s="601"/>
      <c r="F3511" s="601"/>
      <c r="G3511" s="601"/>
      <c r="H3511" s="601"/>
      <c r="I3511" s="601"/>
      <c r="J3511" s="601"/>
      <c r="K3511" s="601"/>
      <c r="L3511" s="601"/>
      <c r="M3511" s="327"/>
    </row>
    <row r="3512" spans="1:13" ht="15.75">
      <c r="A3512" s="600" t="s">
        <v>353</v>
      </c>
      <c r="B3512" s="600"/>
      <c r="C3512" s="600"/>
      <c r="D3512" s="600"/>
      <c r="E3512" s="600"/>
      <c r="F3512" s="600"/>
      <c r="G3512" s="600"/>
      <c r="H3512" s="600"/>
      <c r="I3512" s="600"/>
      <c r="J3512" s="600"/>
      <c r="K3512" s="600"/>
      <c r="L3512" s="600"/>
      <c r="M3512" s="327"/>
    </row>
    <row r="3513" spans="1:13" ht="15.75">
      <c r="A3513" s="370"/>
      <c r="B3513" s="370"/>
      <c r="C3513" s="370"/>
      <c r="D3513" s="370"/>
      <c r="E3513" s="370"/>
      <c r="F3513" s="370" t="s">
        <v>367</v>
      </c>
      <c r="G3513" s="370"/>
      <c r="H3513" s="370"/>
      <c r="I3513" s="370"/>
      <c r="J3513" s="370"/>
      <c r="K3513" s="370"/>
      <c r="L3513" s="370"/>
      <c r="M3513" s="327"/>
    </row>
    <row r="3514" spans="1:13">
      <c r="A3514" s="329"/>
      <c r="B3514" s="328"/>
      <c r="C3514" s="602" t="s">
        <v>351</v>
      </c>
      <c r="D3514" s="602"/>
      <c r="E3514" s="602"/>
      <c r="F3514" s="328"/>
      <c r="G3514" s="328"/>
      <c r="H3514" s="368"/>
      <c r="I3514" s="590" t="s">
        <v>3</v>
      </c>
      <c r="J3514" s="591"/>
      <c r="K3514" s="592" t="s">
        <v>4</v>
      </c>
      <c r="L3514" s="593"/>
      <c r="M3514" s="382"/>
    </row>
    <row r="3515" spans="1:13">
      <c r="A3515" s="381"/>
      <c r="B3515" s="355"/>
      <c r="C3515" s="355"/>
      <c r="D3515" s="355"/>
      <c r="E3515" s="355"/>
      <c r="F3515" s="355"/>
      <c r="G3515" s="355"/>
      <c r="H3515" s="356"/>
      <c r="I3515" s="295"/>
      <c r="J3515" s="294"/>
      <c r="K3515" s="594" t="s">
        <v>5</v>
      </c>
      <c r="L3515" s="595"/>
      <c r="M3515" s="380" t="s">
        <v>6</v>
      </c>
    </row>
    <row r="3516" spans="1:13">
      <c r="A3516" s="381"/>
      <c r="B3516" s="355"/>
      <c r="C3516" s="355"/>
      <c r="D3516" s="355"/>
      <c r="E3516" s="355"/>
      <c r="F3516" s="355"/>
      <c r="G3516" s="355"/>
      <c r="H3516" s="356"/>
      <c r="I3516" s="598" t="s">
        <v>7</v>
      </c>
      <c r="J3516" s="599"/>
      <c r="K3516" s="623" t="s">
        <v>8</v>
      </c>
      <c r="L3516" s="624"/>
      <c r="M3516" s="380" t="s">
        <v>9</v>
      </c>
    </row>
    <row r="3517" spans="1:13" ht="16.5" thickBot="1">
      <c r="A3517" s="379"/>
      <c r="B3517" s="351"/>
      <c r="C3517" s="351"/>
      <c r="D3517" s="351"/>
      <c r="E3517" s="351"/>
      <c r="F3517" s="351"/>
      <c r="G3517" s="351"/>
      <c r="H3517" s="350"/>
      <c r="I3517" s="631">
        <v>1581.5</v>
      </c>
      <c r="J3517" s="632"/>
      <c r="K3517" s="633"/>
      <c r="L3517" s="634"/>
      <c r="M3517" s="378"/>
    </row>
    <row r="3518" spans="1:13">
      <c r="A3518" s="367" t="s">
        <v>350</v>
      </c>
      <c r="B3518" s="344"/>
      <c r="C3518" s="344"/>
      <c r="D3518" s="344"/>
      <c r="E3518" s="344"/>
      <c r="F3518" s="344"/>
      <c r="G3518" s="344"/>
      <c r="H3518" s="377"/>
      <c r="I3518" s="341"/>
      <c r="J3518" s="340"/>
      <c r="K3518" s="635">
        <f>K3521+K3524</f>
        <v>6.4499999999999993</v>
      </c>
      <c r="L3518" s="628"/>
      <c r="M3518" s="286">
        <f>K3518*12*I3517</f>
        <v>122408.09999999999</v>
      </c>
    </row>
    <row r="3519" spans="1:13">
      <c r="A3519" s="376" t="s">
        <v>349</v>
      </c>
      <c r="B3519" s="375"/>
      <c r="C3519" s="375"/>
      <c r="D3519" s="375"/>
      <c r="E3519" s="375"/>
      <c r="F3519" s="375"/>
      <c r="G3519" s="375"/>
      <c r="H3519" s="374"/>
      <c r="I3519" s="295"/>
      <c r="J3519" s="294"/>
      <c r="K3519" s="293"/>
      <c r="L3519" s="292"/>
      <c r="M3519" s="373"/>
    </row>
    <row r="3520" spans="1:13" ht="15.75" thickBot="1">
      <c r="A3520" s="363" t="s">
        <v>348</v>
      </c>
      <c r="B3520" s="372"/>
      <c r="C3520" s="372"/>
      <c r="D3520" s="372"/>
      <c r="E3520" s="372"/>
      <c r="F3520" s="372"/>
      <c r="G3520" s="372"/>
      <c r="H3520" s="371"/>
      <c r="I3520" s="336"/>
      <c r="J3520" s="282"/>
      <c r="K3520" s="281"/>
      <c r="L3520" s="280"/>
      <c r="M3520" s="279"/>
    </row>
    <row r="3521" spans="1:13">
      <c r="A3521" s="323" t="s">
        <v>347</v>
      </c>
      <c r="B3521" s="331"/>
      <c r="C3521" s="331"/>
      <c r="D3521" s="331"/>
      <c r="E3521" s="331"/>
      <c r="F3521" s="331"/>
      <c r="G3521" s="331"/>
      <c r="H3521" s="357"/>
      <c r="I3521" s="596" t="s">
        <v>19</v>
      </c>
      <c r="J3521" s="597"/>
      <c r="K3521" s="629">
        <v>3.86</v>
      </c>
      <c r="L3521" s="630"/>
      <c r="M3521" s="291">
        <f>K3521*12*I3517</f>
        <v>73255.08</v>
      </c>
    </row>
    <row r="3522" spans="1:13">
      <c r="A3522" s="301" t="s">
        <v>338</v>
      </c>
      <c r="B3522" s="355"/>
      <c r="C3522" s="355"/>
      <c r="D3522" s="355"/>
      <c r="E3522" s="355"/>
      <c r="F3522" s="355"/>
      <c r="G3522" s="355"/>
      <c r="H3522" s="356"/>
      <c r="I3522" s="598" t="s">
        <v>328</v>
      </c>
      <c r="J3522" s="599"/>
      <c r="K3522" s="327"/>
      <c r="L3522" s="292"/>
      <c r="M3522" s="291"/>
    </row>
    <row r="3523" spans="1:13">
      <c r="A3523" s="323" t="s">
        <v>337</v>
      </c>
      <c r="B3523" s="331"/>
      <c r="C3523" s="331"/>
      <c r="D3523" s="331"/>
      <c r="E3523" s="331"/>
      <c r="F3523" s="331"/>
      <c r="G3523" s="331"/>
      <c r="H3523" s="357"/>
      <c r="I3523" s="596"/>
      <c r="J3523" s="597"/>
      <c r="K3523" s="327"/>
      <c r="L3523" s="292"/>
      <c r="M3523" s="291"/>
    </row>
    <row r="3524" spans="1:13">
      <c r="A3524" s="323" t="s">
        <v>346</v>
      </c>
      <c r="B3524" s="331"/>
      <c r="C3524" s="331"/>
      <c r="D3524" s="331"/>
      <c r="E3524" s="331"/>
      <c r="F3524" s="331"/>
      <c r="G3524" s="331"/>
      <c r="H3524" s="357"/>
      <c r="I3524" s="608" t="s">
        <v>35</v>
      </c>
      <c r="J3524" s="609"/>
      <c r="K3524" s="625">
        <v>2.59</v>
      </c>
      <c r="L3524" s="626"/>
      <c r="M3524" s="291">
        <f>K3524*12*I3517</f>
        <v>49153.02</v>
      </c>
    </row>
    <row r="3525" spans="1:13" ht="15.75">
      <c r="A3525" s="320" t="s">
        <v>345</v>
      </c>
      <c r="B3525" s="354"/>
      <c r="C3525" s="354"/>
      <c r="D3525" s="354"/>
      <c r="E3525" s="354"/>
      <c r="F3525" s="354"/>
      <c r="G3525" s="354"/>
      <c r="H3525" s="353"/>
      <c r="I3525" s="598" t="s">
        <v>328</v>
      </c>
      <c r="J3525" s="599"/>
      <c r="K3525" s="370"/>
      <c r="L3525" s="369"/>
      <c r="M3525" s="291"/>
    </row>
    <row r="3526" spans="1:13">
      <c r="A3526" s="313" t="s">
        <v>344</v>
      </c>
      <c r="B3526" s="328"/>
      <c r="C3526" s="328"/>
      <c r="D3526" s="328"/>
      <c r="E3526" s="328"/>
      <c r="F3526" s="328"/>
      <c r="G3526" s="328"/>
      <c r="H3526" s="368"/>
      <c r="I3526" s="598"/>
      <c r="J3526" s="599"/>
      <c r="K3526" s="352"/>
      <c r="L3526" s="292"/>
      <c r="M3526" s="291"/>
    </row>
    <row r="3527" spans="1:13" ht="15.75" thickBot="1">
      <c r="A3527" s="323" t="s">
        <v>343</v>
      </c>
      <c r="B3527" s="322"/>
      <c r="C3527" s="322"/>
      <c r="D3527" s="322"/>
      <c r="E3527" s="322"/>
      <c r="F3527" s="322"/>
      <c r="G3527" s="322"/>
      <c r="H3527" s="321"/>
      <c r="I3527" s="334"/>
      <c r="J3527" s="333"/>
      <c r="K3527" s="636"/>
      <c r="L3527" s="637"/>
      <c r="M3527" s="291"/>
    </row>
    <row r="3528" spans="1:13">
      <c r="A3528" s="367" t="s">
        <v>342</v>
      </c>
      <c r="B3528" s="366"/>
      <c r="C3528" s="366"/>
      <c r="D3528" s="366"/>
      <c r="E3528" s="366"/>
      <c r="F3528" s="366"/>
      <c r="G3528" s="366"/>
      <c r="H3528" s="365"/>
      <c r="I3528" s="341"/>
      <c r="J3528" s="364"/>
      <c r="K3528" s="627">
        <f>K3530+K3535+K3538</f>
        <v>5.28</v>
      </c>
      <c r="L3528" s="628"/>
      <c r="M3528" s="286">
        <f>K3528*12*I3517</f>
        <v>100203.84</v>
      </c>
    </row>
    <row r="3529" spans="1:13" ht="15.75" thickBot="1">
      <c r="A3529" s="363" t="s">
        <v>341</v>
      </c>
      <c r="B3529" s="362"/>
      <c r="C3529" s="362"/>
      <c r="D3529" s="362"/>
      <c r="E3529" s="362"/>
      <c r="F3529" s="362"/>
      <c r="G3529" s="362"/>
      <c r="H3529" s="361"/>
      <c r="I3529" s="336"/>
      <c r="J3529" s="360"/>
      <c r="K3529" s="281"/>
      <c r="L3529" s="280"/>
      <c r="M3529" s="279"/>
    </row>
    <row r="3530" spans="1:13">
      <c r="A3530" s="301" t="s">
        <v>340</v>
      </c>
      <c r="B3530" s="300"/>
      <c r="C3530" s="300"/>
      <c r="D3530" s="300"/>
      <c r="E3530" s="300"/>
      <c r="F3530" s="300"/>
      <c r="G3530" s="300"/>
      <c r="H3530" s="298"/>
      <c r="I3530" s="598" t="s">
        <v>19</v>
      </c>
      <c r="J3530" s="599"/>
      <c r="K3530" s="629">
        <v>2.64</v>
      </c>
      <c r="L3530" s="630"/>
      <c r="M3530" s="291">
        <f>K3530*12*I3517</f>
        <v>50101.919999999998</v>
      </c>
    </row>
    <row r="3531" spans="1:13">
      <c r="A3531" s="323" t="s">
        <v>339</v>
      </c>
      <c r="B3531" s="322"/>
      <c r="C3531" s="322"/>
      <c r="D3531" s="322"/>
      <c r="E3531" s="322"/>
      <c r="F3531" s="322"/>
      <c r="G3531" s="322"/>
      <c r="H3531" s="321"/>
      <c r="I3531" s="407"/>
      <c r="J3531" s="408"/>
      <c r="K3531" s="327"/>
      <c r="L3531" s="292"/>
      <c r="M3531" s="291"/>
    </row>
    <row r="3532" spans="1:13">
      <c r="A3532" s="301" t="s">
        <v>338</v>
      </c>
      <c r="B3532" s="355"/>
      <c r="C3532" s="355"/>
      <c r="D3532" s="355"/>
      <c r="E3532" s="355"/>
      <c r="F3532" s="355"/>
      <c r="G3532" s="355"/>
      <c r="H3532" s="356"/>
      <c r="I3532" s="598" t="s">
        <v>328</v>
      </c>
      <c r="J3532" s="599"/>
      <c r="K3532" s="327"/>
      <c r="L3532" s="292"/>
      <c r="M3532" s="291"/>
    </row>
    <row r="3533" spans="1:13">
      <c r="A3533" s="323" t="s">
        <v>337</v>
      </c>
      <c r="B3533" s="331"/>
      <c r="C3533" s="331"/>
      <c r="D3533" s="331"/>
      <c r="E3533" s="331"/>
      <c r="F3533" s="331"/>
      <c r="G3533" s="331"/>
      <c r="H3533" s="357"/>
      <c r="I3533" s="596"/>
      <c r="J3533" s="597"/>
      <c r="K3533" s="327"/>
      <c r="L3533" s="292"/>
      <c r="M3533" s="291"/>
    </row>
    <row r="3534" spans="1:13">
      <c r="A3534" s="320" t="s">
        <v>336</v>
      </c>
      <c r="B3534" s="354"/>
      <c r="C3534" s="353"/>
      <c r="D3534" s="355"/>
      <c r="E3534" s="355"/>
      <c r="F3534" s="355"/>
      <c r="G3534" s="355"/>
      <c r="H3534" s="356"/>
      <c r="I3534" s="598" t="s">
        <v>328</v>
      </c>
      <c r="J3534" s="599"/>
      <c r="K3534" s="327"/>
      <c r="L3534" s="292"/>
      <c r="M3534" s="291"/>
    </row>
    <row r="3535" spans="1:13">
      <c r="A3535" s="301" t="s">
        <v>335</v>
      </c>
      <c r="B3535" s="355"/>
      <c r="C3535" s="355"/>
      <c r="D3535" s="354"/>
      <c r="E3535" s="354"/>
      <c r="F3535" s="354"/>
      <c r="G3535" s="354"/>
      <c r="H3535" s="353"/>
      <c r="I3535" s="608" t="s">
        <v>35</v>
      </c>
      <c r="J3535" s="609"/>
      <c r="K3535" s="625">
        <v>1.17</v>
      </c>
      <c r="L3535" s="626"/>
      <c r="M3535" s="291">
        <f>K3535*12*I3517</f>
        <v>22204.26</v>
      </c>
    </row>
    <row r="3536" spans="1:13">
      <c r="A3536" s="313" t="s">
        <v>334</v>
      </c>
      <c r="B3536" s="312"/>
      <c r="C3536" s="312"/>
      <c r="D3536" s="312"/>
      <c r="E3536" s="312"/>
      <c r="F3536" s="312"/>
      <c r="G3536" s="312"/>
      <c r="H3536" s="311"/>
      <c r="I3536" s="590" t="s">
        <v>333</v>
      </c>
      <c r="J3536" s="591"/>
      <c r="K3536" s="327"/>
      <c r="L3536" s="292"/>
      <c r="M3536" s="291"/>
    </row>
    <row r="3537" spans="1:13">
      <c r="A3537" s="323"/>
      <c r="B3537" s="322"/>
      <c r="C3537" s="322"/>
      <c r="D3537" s="322"/>
      <c r="E3537" s="322"/>
      <c r="F3537" s="322"/>
      <c r="G3537" s="322"/>
      <c r="H3537" s="321"/>
      <c r="I3537" s="334" t="s">
        <v>332</v>
      </c>
      <c r="J3537" s="333"/>
      <c r="K3537" s="352"/>
      <c r="L3537" s="292"/>
      <c r="M3537" s="291"/>
    </row>
    <row r="3538" spans="1:13">
      <c r="A3538" s="313" t="s">
        <v>331</v>
      </c>
      <c r="B3538" s="312"/>
      <c r="C3538" s="312"/>
      <c r="D3538" s="312"/>
      <c r="E3538" s="312"/>
      <c r="F3538" s="312"/>
      <c r="G3538" s="312"/>
      <c r="H3538" s="311"/>
      <c r="I3538" s="590" t="s">
        <v>35</v>
      </c>
      <c r="J3538" s="591"/>
      <c r="K3538" s="625">
        <v>1.47</v>
      </c>
      <c r="L3538" s="626"/>
      <c r="M3538" s="291">
        <f>K3538*12*I3517</f>
        <v>27897.66</v>
      </c>
    </row>
    <row r="3539" spans="1:13">
      <c r="A3539" s="323" t="s">
        <v>330</v>
      </c>
      <c r="B3539" s="322"/>
      <c r="C3539" s="322"/>
      <c r="D3539" s="322"/>
      <c r="E3539" s="322"/>
      <c r="F3539" s="322"/>
      <c r="G3539" s="322"/>
      <c r="H3539" s="321"/>
      <c r="I3539" s="334"/>
      <c r="J3539" s="333"/>
      <c r="K3539" s="327"/>
      <c r="L3539" s="292"/>
      <c r="M3539" s="291"/>
    </row>
    <row r="3540" spans="1:13">
      <c r="A3540" s="313" t="s">
        <v>329</v>
      </c>
      <c r="B3540" s="312"/>
      <c r="C3540" s="312"/>
      <c r="D3540" s="312"/>
      <c r="E3540" s="312"/>
      <c r="F3540" s="312"/>
      <c r="G3540" s="312"/>
      <c r="H3540" s="311"/>
      <c r="I3540" s="598" t="s">
        <v>328</v>
      </c>
      <c r="J3540" s="599"/>
      <c r="K3540" s="327"/>
      <c r="L3540" s="292"/>
      <c r="M3540" s="291"/>
    </row>
    <row r="3541" spans="1:13">
      <c r="A3541" s="313" t="s">
        <v>327</v>
      </c>
      <c r="B3541" s="312"/>
      <c r="C3541" s="312"/>
      <c r="D3541" s="312"/>
      <c r="E3541" s="312"/>
      <c r="F3541" s="312"/>
      <c r="G3541" s="312"/>
      <c r="H3541" s="311"/>
      <c r="I3541" s="590" t="s">
        <v>326</v>
      </c>
      <c r="J3541" s="591"/>
      <c r="K3541" s="351"/>
      <c r="L3541" s="350"/>
      <c r="M3541" s="349"/>
    </row>
    <row r="3542" spans="1:13" ht="15.75" thickBot="1">
      <c r="A3542" s="323"/>
      <c r="B3542" s="322"/>
      <c r="C3542" s="322"/>
      <c r="D3542" s="322"/>
      <c r="E3542" s="322"/>
      <c r="F3542" s="322"/>
      <c r="G3542" s="322"/>
      <c r="H3542" s="321"/>
      <c r="I3542" s="606" t="s">
        <v>325</v>
      </c>
      <c r="J3542" s="607"/>
      <c r="K3542" s="348"/>
      <c r="L3542" s="347"/>
      <c r="M3542" s="346"/>
    </row>
    <row r="3543" spans="1:13">
      <c r="A3543" s="345" t="s">
        <v>324</v>
      </c>
      <c r="B3543" s="344"/>
      <c r="C3543" s="344"/>
      <c r="D3543" s="344"/>
      <c r="E3543" s="344"/>
      <c r="F3543" s="344"/>
      <c r="G3543" s="343"/>
      <c r="H3543" s="342"/>
      <c r="I3543" s="341"/>
      <c r="J3543" s="340"/>
      <c r="K3543" s="648">
        <f>K3545+K3552+K3562+K3568+K3569+K3573</f>
        <v>29.939999999999998</v>
      </c>
      <c r="L3543" s="628"/>
      <c r="M3543" s="286">
        <f>M3545+M3552+M3562+M3568+M3569+M3573</f>
        <v>568201.31999999983</v>
      </c>
    </row>
    <row r="3544" spans="1:13" ht="15.75" thickBot="1">
      <c r="A3544" s="339"/>
      <c r="B3544" s="338"/>
      <c r="C3544" s="338"/>
      <c r="D3544" s="338"/>
      <c r="E3544" s="338"/>
      <c r="F3544" s="338"/>
      <c r="G3544" s="338"/>
      <c r="H3544" s="337"/>
      <c r="I3544" s="336"/>
      <c r="J3544" s="282"/>
      <c r="K3544" s="281"/>
      <c r="L3544" s="280"/>
      <c r="M3544" s="279"/>
    </row>
    <row r="3545" spans="1:13" ht="15.75" thickBot="1">
      <c r="A3545" s="603" t="s">
        <v>323</v>
      </c>
      <c r="B3545" s="604"/>
      <c r="C3545" s="604"/>
      <c r="D3545" s="604"/>
      <c r="E3545" s="604"/>
      <c r="F3545" s="604"/>
      <c r="G3545" s="604"/>
      <c r="H3545" s="605"/>
      <c r="I3545" s="305"/>
      <c r="J3545" s="304"/>
      <c r="K3545" s="646">
        <f>K3546+K3547+K3548+K3550+K3551</f>
        <v>5.9899999999999993</v>
      </c>
      <c r="L3545" s="647"/>
      <c r="M3545" s="303">
        <f>K3545*12*I3517</f>
        <v>113678.21999999999</v>
      </c>
    </row>
    <row r="3546" spans="1:13">
      <c r="A3546" s="323" t="s">
        <v>322</v>
      </c>
      <c r="B3546" s="322"/>
      <c r="C3546" s="322"/>
      <c r="D3546" s="322"/>
      <c r="E3546" s="322"/>
      <c r="F3546" s="322"/>
      <c r="G3546" s="322"/>
      <c r="H3546" s="321"/>
      <c r="I3546" s="596" t="s">
        <v>321</v>
      </c>
      <c r="J3546" s="597"/>
      <c r="K3546" s="629">
        <v>1.23</v>
      </c>
      <c r="L3546" s="630"/>
      <c r="M3546" s="291">
        <f>K3546*12*I3517</f>
        <v>23342.94</v>
      </c>
    </row>
    <row r="3547" spans="1:13">
      <c r="A3547" s="320" t="s">
        <v>320</v>
      </c>
      <c r="B3547" s="319"/>
      <c r="C3547" s="319"/>
      <c r="D3547" s="319"/>
      <c r="E3547" s="319"/>
      <c r="F3547" s="319"/>
      <c r="G3547" s="319"/>
      <c r="H3547" s="318"/>
      <c r="I3547" s="608" t="s">
        <v>57</v>
      </c>
      <c r="J3547" s="609"/>
      <c r="K3547" s="625">
        <v>2.9</v>
      </c>
      <c r="L3547" s="626"/>
      <c r="M3547" s="291">
        <f>K3547*12*I3517</f>
        <v>55036.2</v>
      </c>
    </row>
    <row r="3548" spans="1:13">
      <c r="A3548" s="313" t="s">
        <v>319</v>
      </c>
      <c r="B3548" s="312"/>
      <c r="C3548" s="312"/>
      <c r="D3548" s="312"/>
      <c r="E3548" s="312"/>
      <c r="F3548" s="312"/>
      <c r="G3548" s="312"/>
      <c r="H3548" s="311"/>
      <c r="I3548" s="590" t="s">
        <v>35</v>
      </c>
      <c r="J3548" s="591"/>
      <c r="K3548" s="625">
        <v>0.33</v>
      </c>
      <c r="L3548" s="626"/>
      <c r="M3548" s="291">
        <f>K3548*12*I3517</f>
        <v>6262.74</v>
      </c>
    </row>
    <row r="3549" spans="1:13">
      <c r="A3549" s="335" t="s">
        <v>318</v>
      </c>
      <c r="B3549" s="331"/>
      <c r="C3549" s="331"/>
      <c r="D3549" s="331"/>
      <c r="E3549" s="322"/>
      <c r="F3549" s="322"/>
      <c r="G3549" s="322"/>
      <c r="H3549" s="321"/>
      <c r="I3549" s="334"/>
      <c r="J3549" s="333"/>
      <c r="K3549" s="293"/>
      <c r="L3549" s="292"/>
      <c r="M3549" s="291"/>
    </row>
    <row r="3550" spans="1:13">
      <c r="A3550" s="320" t="s">
        <v>317</v>
      </c>
      <c r="B3550" s="319"/>
      <c r="C3550" s="319"/>
      <c r="D3550" s="319"/>
      <c r="E3550" s="319"/>
      <c r="F3550" s="319"/>
      <c r="G3550" s="319"/>
      <c r="H3550" s="318"/>
      <c r="I3550" s="608" t="s">
        <v>19</v>
      </c>
      <c r="J3550" s="609"/>
      <c r="K3550" s="625">
        <v>0.1</v>
      </c>
      <c r="L3550" s="626"/>
      <c r="M3550" s="291">
        <f>K3550*12*I3517</f>
        <v>1897.8000000000002</v>
      </c>
    </row>
    <row r="3551" spans="1:13" ht="15.75" thickBot="1">
      <c r="A3551" s="313" t="s">
        <v>316</v>
      </c>
      <c r="B3551" s="312"/>
      <c r="C3551" s="312"/>
      <c r="D3551" s="312"/>
      <c r="E3551" s="312"/>
      <c r="F3551" s="312"/>
      <c r="G3551" s="312"/>
      <c r="H3551" s="311"/>
      <c r="I3551" s="614" t="s">
        <v>19</v>
      </c>
      <c r="J3551" s="615"/>
      <c r="K3551" s="650">
        <v>1.43</v>
      </c>
      <c r="L3551" s="651"/>
      <c r="M3551" s="291">
        <f>K3551*12*I3517</f>
        <v>27138.54</v>
      </c>
    </row>
    <row r="3552" spans="1:13" ht="15.75" thickBot="1">
      <c r="A3552" s="654" t="s">
        <v>315</v>
      </c>
      <c r="B3552" s="655"/>
      <c r="C3552" s="655"/>
      <c r="D3552" s="655"/>
      <c r="E3552" s="655"/>
      <c r="F3552" s="655"/>
      <c r="G3552" s="655"/>
      <c r="H3552" s="656"/>
      <c r="I3552" s="305"/>
      <c r="J3552" s="304"/>
      <c r="K3552" s="642">
        <f>K3553+K3554+K3556+K3557+K3560+K3561</f>
        <v>1.94</v>
      </c>
      <c r="L3552" s="647"/>
      <c r="M3552" s="303">
        <f>K3552*12*I3517</f>
        <v>36817.32</v>
      </c>
    </row>
    <row r="3553" spans="1:13">
      <c r="A3553" s="332" t="s">
        <v>314</v>
      </c>
      <c r="B3553" s="331"/>
      <c r="C3553" s="331"/>
      <c r="D3553" s="331"/>
      <c r="E3553" s="331"/>
      <c r="F3553" s="322"/>
      <c r="G3553" s="322"/>
      <c r="H3553" s="321"/>
      <c r="I3553" s="330"/>
      <c r="J3553" s="294"/>
      <c r="K3553" s="629">
        <v>0.11</v>
      </c>
      <c r="L3553" s="630"/>
      <c r="M3553" s="291">
        <f>K3553*12*I3517</f>
        <v>2087.58</v>
      </c>
    </row>
    <row r="3554" spans="1:13">
      <c r="A3554" s="329" t="s">
        <v>313</v>
      </c>
      <c r="B3554" s="328"/>
      <c r="C3554" s="328"/>
      <c r="D3554" s="328"/>
      <c r="E3554" s="328"/>
      <c r="F3554" s="312"/>
      <c r="G3554" s="312"/>
      <c r="H3554" s="311"/>
      <c r="I3554" s="598" t="s">
        <v>312</v>
      </c>
      <c r="J3554" s="599"/>
      <c r="K3554" s="625">
        <v>0.93</v>
      </c>
      <c r="L3554" s="626"/>
      <c r="M3554" s="291">
        <f>K3554*12*I3517</f>
        <v>17649.54</v>
      </c>
    </row>
    <row r="3555" spans="1:13">
      <c r="A3555" s="323" t="s">
        <v>311</v>
      </c>
      <c r="B3555" s="322"/>
      <c r="C3555" s="322"/>
      <c r="D3555" s="322"/>
      <c r="E3555" s="322"/>
      <c r="F3555" s="322"/>
      <c r="G3555" s="322"/>
      <c r="H3555" s="321"/>
      <c r="I3555" s="596" t="s">
        <v>310</v>
      </c>
      <c r="J3555" s="597"/>
      <c r="K3555" s="327"/>
      <c r="L3555" s="292"/>
      <c r="M3555" s="291"/>
    </row>
    <row r="3556" spans="1:13">
      <c r="A3556" s="320" t="s">
        <v>309</v>
      </c>
      <c r="B3556" s="319"/>
      <c r="C3556" s="319"/>
      <c r="D3556" s="319"/>
      <c r="E3556" s="319"/>
      <c r="F3556" s="319"/>
      <c r="G3556" s="319"/>
      <c r="H3556" s="318"/>
      <c r="I3556" s="608" t="s">
        <v>308</v>
      </c>
      <c r="J3556" s="609"/>
      <c r="K3556" s="625">
        <v>0.56999999999999995</v>
      </c>
      <c r="L3556" s="626"/>
      <c r="M3556" s="291">
        <f>K3556*12*I3517</f>
        <v>10817.46</v>
      </c>
    </row>
    <row r="3557" spans="1:13">
      <c r="A3557" s="320" t="s">
        <v>307</v>
      </c>
      <c r="B3557" s="319"/>
      <c r="C3557" s="319"/>
      <c r="D3557" s="319"/>
      <c r="E3557" s="319"/>
      <c r="F3557" s="319"/>
      <c r="G3557" s="319"/>
      <c r="H3557" s="318"/>
      <c r="I3557" s="608" t="s">
        <v>306</v>
      </c>
      <c r="J3557" s="609"/>
      <c r="K3557" s="625">
        <v>0.14000000000000001</v>
      </c>
      <c r="L3557" s="626"/>
      <c r="M3557" s="291">
        <f>K3557*12*I3517</f>
        <v>2656.92</v>
      </c>
    </row>
    <row r="3558" spans="1:13">
      <c r="A3558" s="313" t="s">
        <v>362</v>
      </c>
      <c r="B3558" s="312"/>
      <c r="C3558" s="312"/>
      <c r="D3558" s="312"/>
      <c r="E3558" s="312"/>
      <c r="F3558" s="312"/>
      <c r="G3558" s="312"/>
      <c r="H3558" s="311"/>
      <c r="I3558" s="664" t="s">
        <v>358</v>
      </c>
      <c r="J3558" s="665"/>
      <c r="K3558" s="327"/>
      <c r="L3558" s="292"/>
      <c r="M3558" s="291"/>
    </row>
    <row r="3559" spans="1:13">
      <c r="A3559" s="323" t="s">
        <v>361</v>
      </c>
      <c r="B3559" s="322"/>
      <c r="C3559" s="322"/>
      <c r="D3559" s="322"/>
      <c r="E3559" s="322"/>
      <c r="F3559" s="322"/>
      <c r="G3559" s="322"/>
      <c r="H3559" s="321"/>
      <c r="I3559" s="596" t="s">
        <v>360</v>
      </c>
      <c r="J3559" s="597"/>
      <c r="K3559" s="636"/>
      <c r="L3559" s="637"/>
      <c r="M3559" s="291"/>
    </row>
    <row r="3560" spans="1:13">
      <c r="A3560" s="313" t="s">
        <v>299</v>
      </c>
      <c r="B3560" s="312"/>
      <c r="C3560" s="312"/>
      <c r="D3560" s="312"/>
      <c r="E3560" s="312"/>
      <c r="F3560" s="312"/>
      <c r="G3560" s="312"/>
      <c r="H3560" s="311"/>
      <c r="I3560" s="608" t="s">
        <v>298</v>
      </c>
      <c r="J3560" s="609"/>
      <c r="K3560" s="636">
        <v>7.0000000000000007E-2</v>
      </c>
      <c r="L3560" s="637"/>
      <c r="M3560" s="291">
        <f>K3560*12*I3517</f>
        <v>1328.46</v>
      </c>
    </row>
    <row r="3561" spans="1:13" ht="15.75" thickBot="1">
      <c r="A3561" s="313" t="s">
        <v>305</v>
      </c>
      <c r="B3561" s="312"/>
      <c r="C3561" s="312"/>
      <c r="D3561" s="312"/>
      <c r="E3561" s="312"/>
      <c r="F3561" s="312"/>
      <c r="G3561" s="312"/>
      <c r="H3561" s="311"/>
      <c r="I3561" s="614" t="s">
        <v>88</v>
      </c>
      <c r="J3561" s="615"/>
      <c r="K3561" s="638">
        <v>0.12</v>
      </c>
      <c r="L3561" s="639"/>
      <c r="M3561" s="326">
        <f>K3561*12*I3517</f>
        <v>2277.36</v>
      </c>
    </row>
    <row r="3562" spans="1:13" ht="15.75" thickBot="1">
      <c r="A3562" s="654" t="s">
        <v>304</v>
      </c>
      <c r="B3562" s="655"/>
      <c r="C3562" s="655"/>
      <c r="D3562" s="655"/>
      <c r="E3562" s="655"/>
      <c r="F3562" s="655"/>
      <c r="G3562" s="655"/>
      <c r="H3562" s="656"/>
      <c r="I3562" s="325"/>
      <c r="J3562" s="324"/>
      <c r="K3562" s="649">
        <f>K3563+K3564+K3566+K3567</f>
        <v>1.27</v>
      </c>
      <c r="L3562" s="643"/>
      <c r="M3562" s="303">
        <f>K3562*12*I3517</f>
        <v>24102.06</v>
      </c>
    </row>
    <row r="3563" spans="1:13">
      <c r="A3563" s="323" t="s">
        <v>303</v>
      </c>
      <c r="B3563" s="322"/>
      <c r="C3563" s="322"/>
      <c r="D3563" s="322"/>
      <c r="E3563" s="322"/>
      <c r="F3563" s="322"/>
      <c r="G3563" s="322"/>
      <c r="H3563" s="321"/>
      <c r="I3563" s="612" t="s">
        <v>302</v>
      </c>
      <c r="J3563" s="613"/>
      <c r="K3563" s="644">
        <v>0.43</v>
      </c>
      <c r="L3563" s="645"/>
      <c r="M3563" s="291">
        <f>K3563*12*I3517</f>
        <v>8160.54</v>
      </c>
    </row>
    <row r="3564" spans="1:13">
      <c r="A3564" s="301" t="s">
        <v>359</v>
      </c>
      <c r="B3564" s="299"/>
      <c r="C3564" s="299"/>
      <c r="D3564" s="299"/>
      <c r="E3564" s="299"/>
      <c r="F3564" s="300"/>
      <c r="G3564" s="299"/>
      <c r="H3564" s="298"/>
      <c r="I3564" s="664" t="s">
        <v>358</v>
      </c>
      <c r="J3564" s="665"/>
      <c r="K3564" s="636">
        <v>0.17</v>
      </c>
      <c r="L3564" s="637"/>
      <c r="M3564" s="291">
        <f>K3564*12*I3517</f>
        <v>3226.26</v>
      </c>
    </row>
    <row r="3565" spans="1:13">
      <c r="A3565" s="323" t="s">
        <v>357</v>
      </c>
      <c r="B3565" s="322"/>
      <c r="C3565" s="322"/>
      <c r="D3565" s="322"/>
      <c r="E3565" s="322"/>
      <c r="F3565" s="322"/>
      <c r="G3565" s="322"/>
      <c r="H3565" s="321"/>
      <c r="I3565" s="596" t="s">
        <v>356</v>
      </c>
      <c r="J3565" s="597"/>
      <c r="K3565" s="411"/>
      <c r="L3565" s="412"/>
      <c r="M3565" s="291"/>
    </row>
    <row r="3566" spans="1:13">
      <c r="A3566" s="320" t="s">
        <v>301</v>
      </c>
      <c r="B3566" s="319"/>
      <c r="C3566" s="319"/>
      <c r="D3566" s="319"/>
      <c r="E3566" s="319"/>
      <c r="F3566" s="319"/>
      <c r="G3566" s="319"/>
      <c r="H3566" s="318"/>
      <c r="I3566" s="317" t="s">
        <v>300</v>
      </c>
      <c r="J3566" s="316"/>
      <c r="K3566" s="636">
        <v>0.53</v>
      </c>
      <c r="L3566" s="637"/>
      <c r="M3566" s="291">
        <f>K3566*12*I3517</f>
        <v>10058.34</v>
      </c>
    </row>
    <row r="3567" spans="1:13" ht="15.75" thickBot="1">
      <c r="A3567" s="313" t="s">
        <v>299</v>
      </c>
      <c r="B3567" s="312"/>
      <c r="C3567" s="312"/>
      <c r="D3567" s="312"/>
      <c r="E3567" s="312"/>
      <c r="F3567" s="312"/>
      <c r="G3567" s="312"/>
      <c r="H3567" s="311"/>
      <c r="I3567" s="614" t="s">
        <v>298</v>
      </c>
      <c r="J3567" s="615"/>
      <c r="K3567" s="638">
        <v>0.14000000000000001</v>
      </c>
      <c r="L3567" s="639"/>
      <c r="M3567" s="291">
        <f>K3567*12*I3517</f>
        <v>2656.92</v>
      </c>
    </row>
    <row r="3568" spans="1:13" ht="15.75" thickBot="1">
      <c r="A3568" s="309" t="s">
        <v>297</v>
      </c>
      <c r="B3568" s="308"/>
      <c r="C3568" s="308"/>
      <c r="D3568" s="308"/>
      <c r="E3568" s="308"/>
      <c r="F3568" s="308"/>
      <c r="G3568" s="308"/>
      <c r="H3568" s="307"/>
      <c r="I3568" s="619" t="s">
        <v>296</v>
      </c>
      <c r="J3568" s="620"/>
      <c r="K3568" s="640">
        <v>19.02</v>
      </c>
      <c r="L3568" s="641"/>
      <c r="M3568" s="303">
        <f>K3568*12*I3517</f>
        <v>360961.56</v>
      </c>
    </row>
    <row r="3569" spans="1:13" ht="15.75" thickBot="1">
      <c r="A3569" s="603" t="s">
        <v>295</v>
      </c>
      <c r="B3569" s="604"/>
      <c r="C3569" s="604"/>
      <c r="D3569" s="604"/>
      <c r="E3569" s="604"/>
      <c r="F3569" s="604"/>
      <c r="G3569" s="604"/>
      <c r="H3569" s="605"/>
      <c r="I3569" s="305"/>
      <c r="J3569" s="304"/>
      <c r="K3569" s="642">
        <v>1.65</v>
      </c>
      <c r="L3569" s="643"/>
      <c r="M3569" s="303">
        <f>K3569*12*I3517</f>
        <v>31313.699999999997</v>
      </c>
    </row>
    <row r="3570" spans="1:13">
      <c r="A3570" s="301" t="s">
        <v>294</v>
      </c>
      <c r="B3570" s="300"/>
      <c r="C3570" s="300"/>
      <c r="D3570" s="300"/>
      <c r="E3570" s="300"/>
      <c r="F3570" s="300"/>
      <c r="G3570" s="300"/>
      <c r="H3570" s="298"/>
      <c r="I3570" s="621" t="s">
        <v>293</v>
      </c>
      <c r="J3570" s="622"/>
      <c r="K3570" s="297"/>
      <c r="L3570" s="412"/>
      <c r="M3570" s="291"/>
    </row>
    <row r="3571" spans="1:13">
      <c r="A3571" s="301" t="s">
        <v>292</v>
      </c>
      <c r="B3571" s="300"/>
      <c r="C3571" s="300"/>
      <c r="D3571" s="300"/>
      <c r="E3571" s="300"/>
      <c r="F3571" s="300"/>
      <c r="G3571" s="300"/>
      <c r="H3571" s="298"/>
      <c r="I3571" s="295"/>
      <c r="J3571" s="294"/>
      <c r="K3571" s="297"/>
      <c r="L3571" s="412"/>
      <c r="M3571" s="291"/>
    </row>
    <row r="3572" spans="1:13" ht="15.75" thickBot="1">
      <c r="A3572" s="301" t="s">
        <v>291</v>
      </c>
      <c r="B3572" s="300"/>
      <c r="C3572" s="300"/>
      <c r="D3572" s="300"/>
      <c r="E3572" s="300"/>
      <c r="F3572" s="300"/>
      <c r="G3572" s="300"/>
      <c r="H3572" s="298"/>
      <c r="I3572" s="310"/>
      <c r="J3572" s="294"/>
      <c r="K3572" s="297"/>
      <c r="L3572" s="412"/>
      <c r="M3572" s="291"/>
    </row>
    <row r="3573" spans="1:13" ht="15.75" thickBot="1">
      <c r="A3573" s="309" t="s">
        <v>290</v>
      </c>
      <c r="B3573" s="308"/>
      <c r="C3573" s="308"/>
      <c r="D3573" s="308"/>
      <c r="E3573" s="308"/>
      <c r="F3573" s="308"/>
      <c r="G3573" s="308"/>
      <c r="H3573" s="307"/>
      <c r="I3573" s="305"/>
      <c r="J3573" s="304"/>
      <c r="K3573" s="642">
        <v>7.0000000000000007E-2</v>
      </c>
      <c r="L3573" s="643"/>
      <c r="M3573" s="303">
        <f>K3573*12*I3517</f>
        <v>1328.46</v>
      </c>
    </row>
    <row r="3574" spans="1:13">
      <c r="A3574" s="301" t="s">
        <v>289</v>
      </c>
      <c r="B3574" s="300"/>
      <c r="C3574" s="300"/>
      <c r="D3574" s="300"/>
      <c r="E3574" s="300"/>
      <c r="F3574" s="300"/>
      <c r="G3574" s="300"/>
      <c r="H3574" s="298"/>
      <c r="I3574" s="621" t="s">
        <v>19</v>
      </c>
      <c r="J3574" s="622"/>
      <c r="K3574" s="411"/>
      <c r="L3574" s="412"/>
      <c r="M3574" s="291"/>
    </row>
    <row r="3575" spans="1:13" ht="15.75" thickBot="1">
      <c r="A3575" s="301" t="s">
        <v>288</v>
      </c>
      <c r="B3575" s="300"/>
      <c r="C3575" s="300"/>
      <c r="D3575" s="300"/>
      <c r="E3575" s="300"/>
      <c r="F3575" s="300"/>
      <c r="G3575" s="300"/>
      <c r="H3575" s="298"/>
      <c r="I3575" s="295"/>
      <c r="J3575" s="294"/>
      <c r="K3575" s="411"/>
      <c r="L3575" s="412"/>
      <c r="M3575" s="291"/>
    </row>
    <row r="3576" spans="1:13" ht="15.75" thickBot="1">
      <c r="A3576" s="603" t="s">
        <v>287</v>
      </c>
      <c r="B3576" s="604"/>
      <c r="C3576" s="604"/>
      <c r="D3576" s="604"/>
      <c r="E3576" s="604"/>
      <c r="F3576" s="604"/>
      <c r="G3576" s="604"/>
      <c r="H3576" s="605"/>
      <c r="I3576" s="305"/>
      <c r="J3576" s="304"/>
      <c r="K3576" s="642">
        <v>6.19</v>
      </c>
      <c r="L3576" s="643"/>
      <c r="M3576" s="303">
        <f>K3576*12*I3517</f>
        <v>117473.82</v>
      </c>
    </row>
    <row r="3577" spans="1:13">
      <c r="A3577" s="301" t="s">
        <v>286</v>
      </c>
      <c r="B3577" s="299"/>
      <c r="C3577" s="299"/>
      <c r="D3577" s="299"/>
      <c r="E3577" s="299"/>
      <c r="F3577" s="300"/>
      <c r="G3577" s="299"/>
      <c r="H3577" s="298"/>
      <c r="I3577" s="598" t="s">
        <v>285</v>
      </c>
      <c r="J3577" s="599"/>
      <c r="K3577" s="297"/>
      <c r="L3577" s="412"/>
      <c r="M3577" s="291"/>
    </row>
    <row r="3578" spans="1:13">
      <c r="A3578" s="301" t="s">
        <v>284</v>
      </c>
      <c r="B3578" s="299"/>
      <c r="C3578" s="299"/>
      <c r="D3578" s="299"/>
      <c r="E3578" s="299"/>
      <c r="F3578" s="300"/>
      <c r="G3578" s="299"/>
      <c r="H3578" s="298"/>
      <c r="I3578" s="598" t="s">
        <v>283</v>
      </c>
      <c r="J3578" s="599"/>
      <c r="K3578" s="297"/>
      <c r="L3578" s="412"/>
      <c r="M3578" s="291"/>
    </row>
    <row r="3579" spans="1:13">
      <c r="A3579" s="301" t="s">
        <v>282</v>
      </c>
      <c r="B3579" s="299"/>
      <c r="C3579" s="299"/>
      <c r="D3579" s="299"/>
      <c r="E3579" s="299"/>
      <c r="F3579" s="300"/>
      <c r="G3579" s="299"/>
      <c r="H3579" s="298"/>
      <c r="I3579" s="598" t="s">
        <v>281</v>
      </c>
      <c r="J3579" s="599"/>
      <c r="K3579" s="297"/>
      <c r="L3579" s="412"/>
      <c r="M3579" s="291"/>
    </row>
    <row r="3580" spans="1:13">
      <c r="A3580" s="301" t="s">
        <v>280</v>
      </c>
      <c r="B3580" s="299"/>
      <c r="C3580" s="299"/>
      <c r="D3580" s="299"/>
      <c r="E3580" s="299"/>
      <c r="F3580" s="300"/>
      <c r="G3580" s="299"/>
      <c r="H3580" s="298"/>
      <c r="I3580" s="598" t="s">
        <v>279</v>
      </c>
      <c r="J3580" s="599"/>
      <c r="K3580" s="297"/>
      <c r="L3580" s="412"/>
      <c r="M3580" s="291"/>
    </row>
    <row r="3581" spans="1:13">
      <c r="A3581" s="301" t="s">
        <v>278</v>
      </c>
      <c r="B3581" s="299"/>
      <c r="C3581" s="299"/>
      <c r="D3581" s="299"/>
      <c r="E3581" s="299"/>
      <c r="F3581" s="300"/>
      <c r="G3581" s="299"/>
      <c r="H3581" s="298"/>
      <c r="I3581" s="598" t="s">
        <v>277</v>
      </c>
      <c r="J3581" s="599"/>
      <c r="K3581" s="297"/>
      <c r="L3581" s="412"/>
      <c r="M3581" s="291"/>
    </row>
    <row r="3582" spans="1:13">
      <c r="A3582" s="301" t="s">
        <v>276</v>
      </c>
      <c r="B3582" s="299"/>
      <c r="C3582" s="299"/>
      <c r="D3582" s="299"/>
      <c r="E3582" s="299"/>
      <c r="F3582" s="300"/>
      <c r="G3582" s="299"/>
      <c r="H3582" s="298"/>
      <c r="I3582" s="295"/>
      <c r="J3582" s="294"/>
      <c r="K3582" s="297"/>
      <c r="L3582" s="302"/>
      <c r="M3582" s="291"/>
    </row>
    <row r="3583" spans="1:13">
      <c r="A3583" s="301" t="s">
        <v>275</v>
      </c>
      <c r="B3583" s="299"/>
      <c r="C3583" s="299"/>
      <c r="D3583" s="299"/>
      <c r="E3583" s="299"/>
      <c r="F3583" s="300"/>
      <c r="G3583" s="299"/>
      <c r="H3583" s="298"/>
      <c r="I3583" s="295"/>
      <c r="J3583" s="294"/>
      <c r="K3583" s="297"/>
      <c r="L3583" s="412"/>
      <c r="M3583" s="291"/>
    </row>
    <row r="3584" spans="1:13">
      <c r="A3584" s="301" t="s">
        <v>274</v>
      </c>
      <c r="B3584" s="299"/>
      <c r="C3584" s="299"/>
      <c r="D3584" s="299"/>
      <c r="E3584" s="299"/>
      <c r="F3584" s="300"/>
      <c r="G3584" s="299"/>
      <c r="H3584" s="298"/>
      <c r="I3584" s="295"/>
      <c r="J3584" s="294"/>
      <c r="K3584" s="297"/>
      <c r="L3584" s="412"/>
      <c r="M3584" s="291"/>
    </row>
    <row r="3585" spans="1:13">
      <c r="A3585" s="301" t="s">
        <v>273</v>
      </c>
      <c r="B3585" s="299"/>
      <c r="C3585" s="299"/>
      <c r="D3585" s="299"/>
      <c r="E3585" s="299"/>
      <c r="F3585" s="300"/>
      <c r="G3585" s="299"/>
      <c r="H3585" s="298"/>
      <c r="I3585" s="295"/>
      <c r="J3585" s="294"/>
      <c r="K3585" s="297"/>
      <c r="L3585" s="412"/>
      <c r="M3585" s="291"/>
    </row>
    <row r="3586" spans="1:13">
      <c r="A3586" s="301" t="s">
        <v>272</v>
      </c>
      <c r="B3586" s="299"/>
      <c r="C3586" s="299"/>
      <c r="D3586" s="299"/>
      <c r="E3586" s="299"/>
      <c r="F3586" s="300"/>
      <c r="G3586" s="299"/>
      <c r="H3586" s="298"/>
      <c r="I3586" s="295"/>
      <c r="J3586" s="294"/>
      <c r="K3586" s="297"/>
      <c r="L3586" s="412"/>
      <c r="M3586" s="291"/>
    </row>
    <row r="3587" spans="1:13" ht="15.75" thickBot="1">
      <c r="A3587" s="616" t="s">
        <v>271</v>
      </c>
      <c r="B3587" s="617"/>
      <c r="C3587" s="617"/>
      <c r="D3587" s="617"/>
      <c r="E3587" s="617"/>
      <c r="F3587" s="617"/>
      <c r="G3587" s="617"/>
      <c r="H3587" s="618"/>
      <c r="I3587" s="295"/>
      <c r="J3587" s="294"/>
      <c r="K3587" s="293"/>
      <c r="L3587" s="292"/>
      <c r="M3587" s="291"/>
    </row>
    <row r="3588" spans="1:13">
      <c r="A3588" s="290" t="s">
        <v>270</v>
      </c>
      <c r="B3588" s="289"/>
      <c r="C3588" s="289"/>
      <c r="D3588" s="289"/>
      <c r="E3588" s="289"/>
      <c r="F3588" s="289"/>
      <c r="G3588" s="289"/>
      <c r="H3588" s="289"/>
      <c r="I3588" s="621" t="s">
        <v>55</v>
      </c>
      <c r="J3588" s="622"/>
      <c r="K3588" s="288"/>
      <c r="L3588" s="287"/>
      <c r="M3588" s="286"/>
    </row>
    <row r="3589" spans="1:13" ht="15.75" thickBot="1">
      <c r="A3589" s="285" t="s">
        <v>269</v>
      </c>
      <c r="B3589" s="284"/>
      <c r="C3589" s="284"/>
      <c r="D3589" s="284"/>
      <c r="E3589" s="284"/>
      <c r="F3589" s="284"/>
      <c r="G3589" s="284"/>
      <c r="H3589" s="284"/>
      <c r="I3589" s="283"/>
      <c r="J3589" s="282"/>
      <c r="K3589" s="281"/>
      <c r="L3589" s="280"/>
      <c r="M3589" s="279"/>
    </row>
    <row r="3590" spans="1:13" ht="15.75" thickBot="1">
      <c r="A3590" s="603" t="s">
        <v>355</v>
      </c>
      <c r="B3590" s="604"/>
      <c r="C3590" s="604"/>
      <c r="D3590" s="604"/>
      <c r="E3590" s="604"/>
      <c r="F3590" s="604"/>
      <c r="G3590" s="604"/>
      <c r="H3590" s="657"/>
      <c r="I3590" s="658" t="s">
        <v>32</v>
      </c>
      <c r="J3590" s="659"/>
      <c r="K3590" s="660">
        <v>1.52</v>
      </c>
      <c r="L3590" s="661"/>
      <c r="M3590" s="276">
        <f>K3590*12*I3517</f>
        <v>28846.560000000005</v>
      </c>
    </row>
    <row r="3591" spans="1:13" ht="15.75" thickBot="1">
      <c r="A3591" s="409" t="s">
        <v>354</v>
      </c>
      <c r="B3591" s="410"/>
      <c r="C3591" s="410"/>
      <c r="D3591" s="410"/>
      <c r="E3591" s="410"/>
      <c r="F3591" s="410"/>
      <c r="G3591" s="410"/>
      <c r="H3591" s="410"/>
      <c r="I3591" s="413"/>
      <c r="J3591" s="383"/>
      <c r="K3591" s="662"/>
      <c r="L3591" s="663"/>
      <c r="M3591" s="276"/>
    </row>
    <row r="3592" spans="1:13" ht="15.75" thickBot="1">
      <c r="A3592" s="652" t="s">
        <v>268</v>
      </c>
      <c r="B3592" s="653"/>
      <c r="C3592" s="653"/>
      <c r="D3592" s="653"/>
      <c r="E3592" s="653"/>
      <c r="F3592" s="653"/>
      <c r="G3592" s="653"/>
      <c r="H3592" s="653"/>
      <c r="I3592" s="278"/>
      <c r="J3592" s="277"/>
      <c r="K3592" s="610">
        <f>K3518+K3528+K3543+K3576+K3590+K3591</f>
        <v>49.38</v>
      </c>
      <c r="L3592" s="611"/>
      <c r="M3592" s="276">
        <f>M3518+M3528+M3543+M3576+M3590+M3591</f>
        <v>937133.6399999999</v>
      </c>
    </row>
    <row r="3595" spans="1:13" ht="15.75">
      <c r="A3595" s="601" t="s">
        <v>0</v>
      </c>
      <c r="B3595" s="601"/>
      <c r="C3595" s="601"/>
      <c r="D3595" s="601"/>
      <c r="E3595" s="601"/>
      <c r="F3595" s="601"/>
      <c r="G3595" s="601"/>
      <c r="H3595" s="601"/>
      <c r="I3595" s="601"/>
      <c r="J3595" s="601"/>
      <c r="K3595" s="601"/>
      <c r="L3595" s="601"/>
      <c r="M3595" s="327"/>
    </row>
    <row r="3596" spans="1:13" ht="15.75">
      <c r="A3596" s="600" t="s">
        <v>353</v>
      </c>
      <c r="B3596" s="600"/>
      <c r="C3596" s="600"/>
      <c r="D3596" s="600"/>
      <c r="E3596" s="600"/>
      <c r="F3596" s="600"/>
      <c r="G3596" s="600"/>
      <c r="H3596" s="600"/>
      <c r="I3596" s="600"/>
      <c r="J3596" s="600"/>
      <c r="K3596" s="600"/>
      <c r="L3596" s="600"/>
      <c r="M3596" s="327"/>
    </row>
    <row r="3597" spans="1:13" ht="15.75">
      <c r="A3597" s="370"/>
      <c r="B3597" s="370"/>
      <c r="C3597" s="370"/>
      <c r="D3597" s="370"/>
      <c r="E3597" s="370"/>
      <c r="F3597" s="370" t="s">
        <v>352</v>
      </c>
      <c r="G3597" s="370"/>
      <c r="H3597" s="370"/>
      <c r="I3597" s="370"/>
      <c r="J3597" s="370"/>
      <c r="K3597" s="370"/>
      <c r="L3597" s="370"/>
      <c r="M3597" s="327"/>
    </row>
    <row r="3598" spans="1:13">
      <c r="A3598" s="329"/>
      <c r="B3598" s="328"/>
      <c r="C3598" s="602" t="s">
        <v>351</v>
      </c>
      <c r="D3598" s="602"/>
      <c r="E3598" s="602"/>
      <c r="F3598" s="328"/>
      <c r="G3598" s="328"/>
      <c r="H3598" s="368"/>
      <c r="I3598" s="590" t="s">
        <v>3</v>
      </c>
      <c r="J3598" s="591"/>
      <c r="K3598" s="592" t="s">
        <v>4</v>
      </c>
      <c r="L3598" s="593"/>
      <c r="M3598" s="382"/>
    </row>
    <row r="3599" spans="1:13">
      <c r="A3599" s="381"/>
      <c r="B3599" s="355"/>
      <c r="C3599" s="355"/>
      <c r="D3599" s="355"/>
      <c r="E3599" s="355"/>
      <c r="F3599" s="355"/>
      <c r="G3599" s="355"/>
      <c r="H3599" s="356"/>
      <c r="I3599" s="295"/>
      <c r="J3599" s="294"/>
      <c r="K3599" s="594" t="s">
        <v>5</v>
      </c>
      <c r="L3599" s="595"/>
      <c r="M3599" s="380" t="s">
        <v>6</v>
      </c>
    </row>
    <row r="3600" spans="1:13">
      <c r="A3600" s="381"/>
      <c r="B3600" s="355"/>
      <c r="C3600" s="355"/>
      <c r="D3600" s="355"/>
      <c r="E3600" s="355"/>
      <c r="F3600" s="355"/>
      <c r="G3600" s="355"/>
      <c r="H3600" s="356"/>
      <c r="I3600" s="598" t="s">
        <v>7</v>
      </c>
      <c r="J3600" s="599"/>
      <c r="K3600" s="623" t="s">
        <v>8</v>
      </c>
      <c r="L3600" s="624"/>
      <c r="M3600" s="380" t="s">
        <v>9</v>
      </c>
    </row>
    <row r="3601" spans="1:13" ht="16.5" thickBot="1">
      <c r="A3601" s="379"/>
      <c r="B3601" s="351"/>
      <c r="C3601" s="351"/>
      <c r="D3601" s="351"/>
      <c r="E3601" s="351"/>
      <c r="F3601" s="351"/>
      <c r="G3601" s="351"/>
      <c r="H3601" s="350"/>
      <c r="I3601" s="631">
        <v>279.89999999999998</v>
      </c>
      <c r="J3601" s="632"/>
      <c r="K3601" s="633"/>
      <c r="L3601" s="634"/>
      <c r="M3601" s="378"/>
    </row>
    <row r="3602" spans="1:13">
      <c r="A3602" s="367" t="s">
        <v>350</v>
      </c>
      <c r="B3602" s="344"/>
      <c r="C3602" s="344"/>
      <c r="D3602" s="344"/>
      <c r="E3602" s="344"/>
      <c r="F3602" s="344"/>
      <c r="G3602" s="344"/>
      <c r="H3602" s="377"/>
      <c r="I3602" s="341"/>
      <c r="J3602" s="340"/>
      <c r="K3602" s="635">
        <f>K3605+K3608</f>
        <v>6.4499999999999993</v>
      </c>
      <c r="L3602" s="628"/>
      <c r="M3602" s="286">
        <f>K3602*12*I3601</f>
        <v>21664.259999999995</v>
      </c>
    </row>
    <row r="3603" spans="1:13">
      <c r="A3603" s="376" t="s">
        <v>349</v>
      </c>
      <c r="B3603" s="375"/>
      <c r="C3603" s="375"/>
      <c r="D3603" s="375"/>
      <c r="E3603" s="375"/>
      <c r="F3603" s="375"/>
      <c r="G3603" s="375"/>
      <c r="H3603" s="374"/>
      <c r="I3603" s="295"/>
      <c r="J3603" s="294"/>
      <c r="K3603" s="293"/>
      <c r="L3603" s="292"/>
      <c r="M3603" s="373"/>
    </row>
    <row r="3604" spans="1:13" ht="15.75" thickBot="1">
      <c r="A3604" s="363" t="s">
        <v>348</v>
      </c>
      <c r="B3604" s="372"/>
      <c r="C3604" s="372"/>
      <c r="D3604" s="372"/>
      <c r="E3604" s="372"/>
      <c r="F3604" s="372"/>
      <c r="G3604" s="372"/>
      <c r="H3604" s="371"/>
      <c r="I3604" s="336"/>
      <c r="J3604" s="282"/>
      <c r="K3604" s="281"/>
      <c r="L3604" s="280"/>
      <c r="M3604" s="279"/>
    </row>
    <row r="3605" spans="1:13">
      <c r="A3605" s="323" t="s">
        <v>347</v>
      </c>
      <c r="B3605" s="331"/>
      <c r="C3605" s="331"/>
      <c r="D3605" s="331"/>
      <c r="E3605" s="331"/>
      <c r="F3605" s="331"/>
      <c r="G3605" s="331"/>
      <c r="H3605" s="357"/>
      <c r="I3605" s="596" t="s">
        <v>19</v>
      </c>
      <c r="J3605" s="597"/>
      <c r="K3605" s="629">
        <v>3.86</v>
      </c>
      <c r="L3605" s="630"/>
      <c r="M3605" s="291">
        <f>K3605*12*I3601</f>
        <v>12964.967999999999</v>
      </c>
    </row>
    <row r="3606" spans="1:13">
      <c r="A3606" s="301" t="s">
        <v>338</v>
      </c>
      <c r="B3606" s="355"/>
      <c r="C3606" s="355"/>
      <c r="D3606" s="355"/>
      <c r="E3606" s="355"/>
      <c r="F3606" s="355"/>
      <c r="G3606" s="355"/>
      <c r="H3606" s="356"/>
      <c r="I3606" s="598" t="s">
        <v>328</v>
      </c>
      <c r="J3606" s="599"/>
      <c r="K3606" s="327"/>
      <c r="L3606" s="292"/>
      <c r="M3606" s="291"/>
    </row>
    <row r="3607" spans="1:13">
      <c r="A3607" s="323" t="s">
        <v>337</v>
      </c>
      <c r="B3607" s="331"/>
      <c r="C3607" s="331"/>
      <c r="D3607" s="331"/>
      <c r="E3607" s="331"/>
      <c r="F3607" s="331"/>
      <c r="G3607" s="331"/>
      <c r="H3607" s="357"/>
      <c r="I3607" s="596"/>
      <c r="J3607" s="597"/>
      <c r="K3607" s="327"/>
      <c r="L3607" s="292"/>
      <c r="M3607" s="291"/>
    </row>
    <row r="3608" spans="1:13">
      <c r="A3608" s="323" t="s">
        <v>346</v>
      </c>
      <c r="B3608" s="331"/>
      <c r="C3608" s="331"/>
      <c r="D3608" s="331"/>
      <c r="E3608" s="331"/>
      <c r="F3608" s="331"/>
      <c r="G3608" s="331"/>
      <c r="H3608" s="357"/>
      <c r="I3608" s="608" t="s">
        <v>35</v>
      </c>
      <c r="J3608" s="609"/>
      <c r="K3608" s="625">
        <v>2.59</v>
      </c>
      <c r="L3608" s="626"/>
      <c r="M3608" s="291">
        <f>K3608*12*I3601</f>
        <v>8699.2919999999995</v>
      </c>
    </row>
    <row r="3609" spans="1:13" ht="15.75">
      <c r="A3609" s="320" t="s">
        <v>345</v>
      </c>
      <c r="B3609" s="354"/>
      <c r="C3609" s="354"/>
      <c r="D3609" s="354"/>
      <c r="E3609" s="354"/>
      <c r="F3609" s="354"/>
      <c r="G3609" s="354"/>
      <c r="H3609" s="353"/>
      <c r="I3609" s="598" t="s">
        <v>328</v>
      </c>
      <c r="J3609" s="599"/>
      <c r="K3609" s="370"/>
      <c r="L3609" s="369"/>
      <c r="M3609" s="291"/>
    </row>
    <row r="3610" spans="1:13">
      <c r="A3610" s="313" t="s">
        <v>344</v>
      </c>
      <c r="B3610" s="328"/>
      <c r="C3610" s="328"/>
      <c r="D3610" s="328"/>
      <c r="E3610" s="328"/>
      <c r="F3610" s="328"/>
      <c r="G3610" s="328"/>
      <c r="H3610" s="368"/>
      <c r="I3610" s="598"/>
      <c r="J3610" s="599"/>
      <c r="K3610" s="352"/>
      <c r="L3610" s="292"/>
      <c r="M3610" s="291"/>
    </row>
    <row r="3611" spans="1:13" ht="15.75" thickBot="1">
      <c r="A3611" s="323" t="s">
        <v>343</v>
      </c>
      <c r="B3611" s="322"/>
      <c r="C3611" s="322"/>
      <c r="D3611" s="322"/>
      <c r="E3611" s="322"/>
      <c r="F3611" s="322"/>
      <c r="G3611" s="322"/>
      <c r="H3611" s="321"/>
      <c r="I3611" s="334"/>
      <c r="J3611" s="333"/>
      <c r="K3611" s="636"/>
      <c r="L3611" s="637"/>
      <c r="M3611" s="291"/>
    </row>
    <row r="3612" spans="1:13">
      <c r="A3612" s="367" t="s">
        <v>342</v>
      </c>
      <c r="B3612" s="366"/>
      <c r="C3612" s="366"/>
      <c r="D3612" s="366"/>
      <c r="E3612" s="366"/>
      <c r="F3612" s="366"/>
      <c r="G3612" s="366"/>
      <c r="H3612" s="365"/>
      <c r="I3612" s="341"/>
      <c r="J3612" s="364"/>
      <c r="K3612" s="627">
        <f>K3614+K3619+K3622</f>
        <v>5.28</v>
      </c>
      <c r="L3612" s="628"/>
      <c r="M3612" s="286">
        <f>K3612*12*I3601</f>
        <v>17734.464</v>
      </c>
    </row>
    <row r="3613" spans="1:13" ht="15.75" thickBot="1">
      <c r="A3613" s="363" t="s">
        <v>341</v>
      </c>
      <c r="B3613" s="362"/>
      <c r="C3613" s="362"/>
      <c r="D3613" s="362"/>
      <c r="E3613" s="362"/>
      <c r="F3613" s="362"/>
      <c r="G3613" s="362"/>
      <c r="H3613" s="361"/>
      <c r="I3613" s="336"/>
      <c r="J3613" s="360"/>
      <c r="K3613" s="281"/>
      <c r="L3613" s="280"/>
      <c r="M3613" s="279"/>
    </row>
    <row r="3614" spans="1:13">
      <c r="A3614" s="301" t="s">
        <v>340</v>
      </c>
      <c r="B3614" s="300"/>
      <c r="C3614" s="300"/>
      <c r="D3614" s="300"/>
      <c r="E3614" s="300"/>
      <c r="F3614" s="300"/>
      <c r="G3614" s="300"/>
      <c r="H3614" s="298"/>
      <c r="I3614" s="598" t="s">
        <v>19</v>
      </c>
      <c r="J3614" s="599"/>
      <c r="K3614" s="629">
        <v>2.64</v>
      </c>
      <c r="L3614" s="630"/>
      <c r="M3614" s="291">
        <f>K3614*12*I3601</f>
        <v>8867.232</v>
      </c>
    </row>
    <row r="3615" spans="1:13">
      <c r="A3615" s="323" t="s">
        <v>339</v>
      </c>
      <c r="B3615" s="322"/>
      <c r="C3615" s="322"/>
      <c r="D3615" s="322"/>
      <c r="E3615" s="322"/>
      <c r="F3615" s="322"/>
      <c r="G3615" s="322"/>
      <c r="H3615" s="321"/>
      <c r="I3615" s="407"/>
      <c r="J3615" s="408"/>
      <c r="K3615" s="327"/>
      <c r="L3615" s="292"/>
      <c r="M3615" s="291"/>
    </row>
    <row r="3616" spans="1:13">
      <c r="A3616" s="301" t="s">
        <v>338</v>
      </c>
      <c r="B3616" s="355"/>
      <c r="C3616" s="355"/>
      <c r="D3616" s="355"/>
      <c r="E3616" s="355"/>
      <c r="F3616" s="355"/>
      <c r="G3616" s="355"/>
      <c r="H3616" s="356"/>
      <c r="I3616" s="598" t="s">
        <v>328</v>
      </c>
      <c r="J3616" s="599"/>
      <c r="K3616" s="327"/>
      <c r="L3616" s="292"/>
      <c r="M3616" s="291"/>
    </row>
    <row r="3617" spans="1:13">
      <c r="A3617" s="323" t="s">
        <v>337</v>
      </c>
      <c r="B3617" s="331"/>
      <c r="C3617" s="331"/>
      <c r="D3617" s="331"/>
      <c r="E3617" s="331"/>
      <c r="F3617" s="331"/>
      <c r="G3617" s="331"/>
      <c r="H3617" s="357"/>
      <c r="I3617" s="596"/>
      <c r="J3617" s="597"/>
      <c r="K3617" s="327"/>
      <c r="L3617" s="292"/>
      <c r="M3617" s="291"/>
    </row>
    <row r="3618" spans="1:13">
      <c r="A3618" s="320" t="s">
        <v>336</v>
      </c>
      <c r="B3618" s="354"/>
      <c r="C3618" s="353"/>
      <c r="D3618" s="355"/>
      <c r="E3618" s="355"/>
      <c r="F3618" s="355"/>
      <c r="G3618" s="355"/>
      <c r="H3618" s="356"/>
      <c r="I3618" s="598" t="s">
        <v>328</v>
      </c>
      <c r="J3618" s="599"/>
      <c r="K3618" s="327"/>
      <c r="L3618" s="292"/>
      <c r="M3618" s="291"/>
    </row>
    <row r="3619" spans="1:13">
      <c r="A3619" s="301" t="s">
        <v>335</v>
      </c>
      <c r="B3619" s="355"/>
      <c r="C3619" s="355"/>
      <c r="D3619" s="354"/>
      <c r="E3619" s="354"/>
      <c r="F3619" s="354"/>
      <c r="G3619" s="354"/>
      <c r="H3619" s="353"/>
      <c r="I3619" s="608" t="s">
        <v>35</v>
      </c>
      <c r="J3619" s="609"/>
      <c r="K3619" s="625">
        <v>1.17</v>
      </c>
      <c r="L3619" s="626"/>
      <c r="M3619" s="291">
        <f>K3619*12*I3601</f>
        <v>3929.7959999999994</v>
      </c>
    </row>
    <row r="3620" spans="1:13">
      <c r="A3620" s="313" t="s">
        <v>334</v>
      </c>
      <c r="B3620" s="312"/>
      <c r="C3620" s="312"/>
      <c r="D3620" s="312"/>
      <c r="E3620" s="312"/>
      <c r="F3620" s="312"/>
      <c r="G3620" s="312"/>
      <c r="H3620" s="311"/>
      <c r="I3620" s="590" t="s">
        <v>333</v>
      </c>
      <c r="J3620" s="591"/>
      <c r="K3620" s="327"/>
      <c r="L3620" s="292"/>
      <c r="M3620" s="291"/>
    </row>
    <row r="3621" spans="1:13">
      <c r="A3621" s="323"/>
      <c r="B3621" s="322"/>
      <c r="C3621" s="322"/>
      <c r="D3621" s="322"/>
      <c r="E3621" s="322"/>
      <c r="F3621" s="322"/>
      <c r="G3621" s="322"/>
      <c r="H3621" s="321"/>
      <c r="I3621" s="334" t="s">
        <v>332</v>
      </c>
      <c r="J3621" s="333"/>
      <c r="K3621" s="352"/>
      <c r="L3621" s="292"/>
      <c r="M3621" s="291"/>
    </row>
    <row r="3622" spans="1:13">
      <c r="A3622" s="313" t="s">
        <v>331</v>
      </c>
      <c r="B3622" s="312"/>
      <c r="C3622" s="312"/>
      <c r="D3622" s="312"/>
      <c r="E3622" s="312"/>
      <c r="F3622" s="312"/>
      <c r="G3622" s="312"/>
      <c r="H3622" s="311"/>
      <c r="I3622" s="590" t="s">
        <v>35</v>
      </c>
      <c r="J3622" s="591"/>
      <c r="K3622" s="625">
        <v>1.47</v>
      </c>
      <c r="L3622" s="626"/>
      <c r="M3622" s="291">
        <f>K3622*12*I3601</f>
        <v>4937.4359999999997</v>
      </c>
    </row>
    <row r="3623" spans="1:13">
      <c r="A3623" s="323" t="s">
        <v>330</v>
      </c>
      <c r="B3623" s="322"/>
      <c r="C3623" s="322"/>
      <c r="D3623" s="322"/>
      <c r="E3623" s="322"/>
      <c r="F3623" s="322"/>
      <c r="G3623" s="322"/>
      <c r="H3623" s="321"/>
      <c r="I3623" s="334"/>
      <c r="J3623" s="333"/>
      <c r="K3623" s="327"/>
      <c r="L3623" s="292"/>
      <c r="M3623" s="291"/>
    </row>
    <row r="3624" spans="1:13">
      <c r="A3624" s="313" t="s">
        <v>329</v>
      </c>
      <c r="B3624" s="312"/>
      <c r="C3624" s="312"/>
      <c r="D3624" s="312"/>
      <c r="E3624" s="312"/>
      <c r="F3624" s="312"/>
      <c r="G3624" s="312"/>
      <c r="H3624" s="311"/>
      <c r="I3624" s="598" t="s">
        <v>328</v>
      </c>
      <c r="J3624" s="599"/>
      <c r="K3624" s="327"/>
      <c r="L3624" s="292"/>
      <c r="M3624" s="291"/>
    </row>
    <row r="3625" spans="1:13">
      <c r="A3625" s="313" t="s">
        <v>327</v>
      </c>
      <c r="B3625" s="312"/>
      <c r="C3625" s="312"/>
      <c r="D3625" s="312"/>
      <c r="E3625" s="312"/>
      <c r="F3625" s="312"/>
      <c r="G3625" s="312"/>
      <c r="H3625" s="311"/>
      <c r="I3625" s="590" t="s">
        <v>326</v>
      </c>
      <c r="J3625" s="591"/>
      <c r="K3625" s="351"/>
      <c r="L3625" s="350"/>
      <c r="M3625" s="349"/>
    </row>
    <row r="3626" spans="1:13" ht="15.75" thickBot="1">
      <c r="A3626" s="323"/>
      <c r="B3626" s="322"/>
      <c r="C3626" s="322"/>
      <c r="D3626" s="322"/>
      <c r="E3626" s="322"/>
      <c r="F3626" s="322"/>
      <c r="G3626" s="322"/>
      <c r="H3626" s="321"/>
      <c r="I3626" s="606" t="s">
        <v>325</v>
      </c>
      <c r="J3626" s="607"/>
      <c r="K3626" s="348"/>
      <c r="L3626" s="347"/>
      <c r="M3626" s="346"/>
    </row>
    <row r="3627" spans="1:13">
      <c r="A3627" s="345" t="s">
        <v>324</v>
      </c>
      <c r="B3627" s="344"/>
      <c r="C3627" s="344"/>
      <c r="D3627" s="344"/>
      <c r="E3627" s="344"/>
      <c r="F3627" s="344"/>
      <c r="G3627" s="343"/>
      <c r="H3627" s="342"/>
      <c r="I3627" s="341"/>
      <c r="J3627" s="340"/>
      <c r="K3627" s="648">
        <f>K3629+K3636+K3644+K3648+K3649+K3653</f>
        <v>36.979999999999997</v>
      </c>
      <c r="L3627" s="628"/>
      <c r="M3627" s="286">
        <f>M3629+M3636+M3644+M3648+M3649+M3653</f>
        <v>124208.424</v>
      </c>
    </row>
    <row r="3628" spans="1:13" ht="15.75" thickBot="1">
      <c r="A3628" s="339"/>
      <c r="B3628" s="338"/>
      <c r="C3628" s="338"/>
      <c r="D3628" s="338"/>
      <c r="E3628" s="338"/>
      <c r="F3628" s="338"/>
      <c r="G3628" s="338"/>
      <c r="H3628" s="337"/>
      <c r="I3628" s="336"/>
      <c r="J3628" s="282"/>
      <c r="K3628" s="281"/>
      <c r="L3628" s="280"/>
      <c r="M3628" s="279"/>
    </row>
    <row r="3629" spans="1:13" ht="15.75" thickBot="1">
      <c r="A3629" s="603" t="s">
        <v>323</v>
      </c>
      <c r="B3629" s="604"/>
      <c r="C3629" s="604"/>
      <c r="D3629" s="604"/>
      <c r="E3629" s="604"/>
      <c r="F3629" s="604"/>
      <c r="G3629" s="604"/>
      <c r="H3629" s="605"/>
      <c r="I3629" s="305"/>
      <c r="J3629" s="304"/>
      <c r="K3629" s="646">
        <f>K3630+K3631+K3632+K3634+K3635</f>
        <v>4.5599999999999996</v>
      </c>
      <c r="L3629" s="647"/>
      <c r="M3629" s="303">
        <f>K3629*12*I3601</f>
        <v>15316.127999999999</v>
      </c>
    </row>
    <row r="3630" spans="1:13">
      <c r="A3630" s="323" t="s">
        <v>322</v>
      </c>
      <c r="B3630" s="322"/>
      <c r="C3630" s="322"/>
      <c r="D3630" s="322"/>
      <c r="E3630" s="322"/>
      <c r="F3630" s="322"/>
      <c r="G3630" s="322"/>
      <c r="H3630" s="321"/>
      <c r="I3630" s="596" t="s">
        <v>321</v>
      </c>
      <c r="J3630" s="597"/>
      <c r="K3630" s="629">
        <v>1.23</v>
      </c>
      <c r="L3630" s="630"/>
      <c r="M3630" s="291">
        <f>K3630*12*I3601</f>
        <v>4131.3239999999996</v>
      </c>
    </row>
    <row r="3631" spans="1:13">
      <c r="A3631" s="320" t="s">
        <v>320</v>
      </c>
      <c r="B3631" s="319"/>
      <c r="C3631" s="319"/>
      <c r="D3631" s="319"/>
      <c r="E3631" s="319"/>
      <c r="F3631" s="319"/>
      <c r="G3631" s="319"/>
      <c r="H3631" s="318"/>
      <c r="I3631" s="608" t="s">
        <v>57</v>
      </c>
      <c r="J3631" s="609"/>
      <c r="K3631" s="625">
        <v>2.9</v>
      </c>
      <c r="L3631" s="626"/>
      <c r="M3631" s="291">
        <f>K3631*12*I3601</f>
        <v>9740.5199999999986</v>
      </c>
    </row>
    <row r="3632" spans="1:13">
      <c r="A3632" s="313" t="s">
        <v>319</v>
      </c>
      <c r="B3632" s="312"/>
      <c r="C3632" s="312"/>
      <c r="D3632" s="312"/>
      <c r="E3632" s="312"/>
      <c r="F3632" s="312"/>
      <c r="G3632" s="312"/>
      <c r="H3632" s="311"/>
      <c r="I3632" s="590" t="s">
        <v>35</v>
      </c>
      <c r="J3632" s="591"/>
      <c r="K3632" s="625">
        <v>0.33</v>
      </c>
      <c r="L3632" s="626"/>
      <c r="M3632" s="291">
        <f>K3632*12*I3601</f>
        <v>1108.404</v>
      </c>
    </row>
    <row r="3633" spans="1:13">
      <c r="A3633" s="335" t="s">
        <v>318</v>
      </c>
      <c r="B3633" s="331"/>
      <c r="C3633" s="331"/>
      <c r="D3633" s="331"/>
      <c r="E3633" s="322"/>
      <c r="F3633" s="322"/>
      <c r="G3633" s="322"/>
      <c r="H3633" s="321"/>
      <c r="I3633" s="334"/>
      <c r="J3633" s="333"/>
      <c r="K3633" s="293"/>
      <c r="L3633" s="292"/>
      <c r="M3633" s="291"/>
    </row>
    <row r="3634" spans="1:13">
      <c r="A3634" s="320" t="s">
        <v>317</v>
      </c>
      <c r="B3634" s="319"/>
      <c r="C3634" s="319"/>
      <c r="D3634" s="319"/>
      <c r="E3634" s="319"/>
      <c r="F3634" s="319"/>
      <c r="G3634" s="319"/>
      <c r="H3634" s="318"/>
      <c r="I3634" s="608" t="s">
        <v>19</v>
      </c>
      <c r="J3634" s="609"/>
      <c r="K3634" s="625">
        <v>0.1</v>
      </c>
      <c r="L3634" s="626"/>
      <c r="M3634" s="291">
        <f>K3634*12*I3601</f>
        <v>335.88</v>
      </c>
    </row>
    <row r="3635" spans="1:13" ht="15.75" thickBot="1">
      <c r="A3635" s="313" t="s">
        <v>316</v>
      </c>
      <c r="B3635" s="312"/>
      <c r="C3635" s="312"/>
      <c r="D3635" s="312"/>
      <c r="E3635" s="312"/>
      <c r="F3635" s="312"/>
      <c r="G3635" s="312"/>
      <c r="H3635" s="311"/>
      <c r="I3635" s="614" t="s">
        <v>19</v>
      </c>
      <c r="J3635" s="615"/>
      <c r="K3635" s="650"/>
      <c r="L3635" s="651"/>
      <c r="M3635" s="291"/>
    </row>
    <row r="3636" spans="1:13" ht="15.75" thickBot="1">
      <c r="A3636" s="654" t="s">
        <v>315</v>
      </c>
      <c r="B3636" s="655"/>
      <c r="C3636" s="655"/>
      <c r="D3636" s="655"/>
      <c r="E3636" s="655"/>
      <c r="F3636" s="655"/>
      <c r="G3636" s="655"/>
      <c r="H3636" s="656"/>
      <c r="I3636" s="305"/>
      <c r="J3636" s="304"/>
      <c r="K3636" s="642">
        <f>K3637+K3638+K3640+K3641+K3642+K3643</f>
        <v>1.94</v>
      </c>
      <c r="L3636" s="647"/>
      <c r="M3636" s="303">
        <f>K3636*12*I3601</f>
        <v>6516.0720000000001</v>
      </c>
    </row>
    <row r="3637" spans="1:13">
      <c r="A3637" s="332" t="s">
        <v>314</v>
      </c>
      <c r="B3637" s="331"/>
      <c r="C3637" s="331"/>
      <c r="D3637" s="331"/>
      <c r="E3637" s="331"/>
      <c r="F3637" s="322"/>
      <c r="G3637" s="322"/>
      <c r="H3637" s="321"/>
      <c r="I3637" s="330"/>
      <c r="J3637" s="294"/>
      <c r="K3637" s="629">
        <v>0.11</v>
      </c>
      <c r="L3637" s="630"/>
      <c r="M3637" s="291">
        <f>K3637*12*I3601</f>
        <v>369.46799999999996</v>
      </c>
    </row>
    <row r="3638" spans="1:13">
      <c r="A3638" s="329" t="s">
        <v>313</v>
      </c>
      <c r="B3638" s="328"/>
      <c r="C3638" s="328"/>
      <c r="D3638" s="328"/>
      <c r="E3638" s="328"/>
      <c r="F3638" s="312"/>
      <c r="G3638" s="312"/>
      <c r="H3638" s="311"/>
      <c r="I3638" s="598" t="s">
        <v>312</v>
      </c>
      <c r="J3638" s="599"/>
      <c r="K3638" s="625">
        <v>0.93</v>
      </c>
      <c r="L3638" s="626"/>
      <c r="M3638" s="291">
        <f>K3638*12*I3601</f>
        <v>3123.6839999999997</v>
      </c>
    </row>
    <row r="3639" spans="1:13">
      <c r="A3639" s="323" t="s">
        <v>311</v>
      </c>
      <c r="B3639" s="322"/>
      <c r="C3639" s="322"/>
      <c r="D3639" s="322"/>
      <c r="E3639" s="322"/>
      <c r="F3639" s="322"/>
      <c r="G3639" s="322"/>
      <c r="H3639" s="321"/>
      <c r="I3639" s="596" t="s">
        <v>310</v>
      </c>
      <c r="J3639" s="597"/>
      <c r="K3639" s="327"/>
      <c r="L3639" s="292"/>
      <c r="M3639" s="291"/>
    </row>
    <row r="3640" spans="1:13">
      <c r="A3640" s="320" t="s">
        <v>309</v>
      </c>
      <c r="B3640" s="319"/>
      <c r="C3640" s="319"/>
      <c r="D3640" s="319"/>
      <c r="E3640" s="319"/>
      <c r="F3640" s="319"/>
      <c r="G3640" s="319"/>
      <c r="H3640" s="318"/>
      <c r="I3640" s="608" t="s">
        <v>308</v>
      </c>
      <c r="J3640" s="609"/>
      <c r="K3640" s="625">
        <v>0.56999999999999995</v>
      </c>
      <c r="L3640" s="626"/>
      <c r="M3640" s="291">
        <f>K3640*12*I3601</f>
        <v>1914.5159999999998</v>
      </c>
    </row>
    <row r="3641" spans="1:13">
      <c r="A3641" s="320" t="s">
        <v>307</v>
      </c>
      <c r="B3641" s="319"/>
      <c r="C3641" s="319"/>
      <c r="D3641" s="319"/>
      <c r="E3641" s="319"/>
      <c r="F3641" s="319"/>
      <c r="G3641" s="319"/>
      <c r="H3641" s="318"/>
      <c r="I3641" s="608" t="s">
        <v>306</v>
      </c>
      <c r="J3641" s="609"/>
      <c r="K3641" s="625">
        <v>0.14000000000000001</v>
      </c>
      <c r="L3641" s="626"/>
      <c r="M3641" s="291">
        <f>K3641*12*I3601</f>
        <v>470.23200000000003</v>
      </c>
    </row>
    <row r="3642" spans="1:13">
      <c r="A3642" s="313" t="s">
        <v>299</v>
      </c>
      <c r="B3642" s="312"/>
      <c r="C3642" s="312"/>
      <c r="D3642" s="312"/>
      <c r="E3642" s="312"/>
      <c r="F3642" s="312"/>
      <c r="G3642" s="312"/>
      <c r="H3642" s="311"/>
      <c r="I3642" s="608" t="s">
        <v>298</v>
      </c>
      <c r="J3642" s="609"/>
      <c r="K3642" s="636">
        <v>7.0000000000000007E-2</v>
      </c>
      <c r="L3642" s="637"/>
      <c r="M3642" s="291">
        <f>K3642*12*I3601</f>
        <v>235.11600000000001</v>
      </c>
    </row>
    <row r="3643" spans="1:13" ht="15.75" thickBot="1">
      <c r="A3643" s="313" t="s">
        <v>305</v>
      </c>
      <c r="B3643" s="312"/>
      <c r="C3643" s="312"/>
      <c r="D3643" s="312"/>
      <c r="E3643" s="312"/>
      <c r="F3643" s="312"/>
      <c r="G3643" s="312"/>
      <c r="H3643" s="311"/>
      <c r="I3643" s="614" t="s">
        <v>88</v>
      </c>
      <c r="J3643" s="615"/>
      <c r="K3643" s="638">
        <v>0.12</v>
      </c>
      <c r="L3643" s="639"/>
      <c r="M3643" s="326">
        <f>K3643*12*I3601</f>
        <v>403.05599999999993</v>
      </c>
    </row>
    <row r="3644" spans="1:13" ht="15.75" thickBot="1">
      <c r="A3644" s="654" t="s">
        <v>304</v>
      </c>
      <c r="B3644" s="655"/>
      <c r="C3644" s="655"/>
      <c r="D3644" s="655"/>
      <c r="E3644" s="655"/>
      <c r="F3644" s="655"/>
      <c r="G3644" s="655"/>
      <c r="H3644" s="656"/>
      <c r="I3644" s="325"/>
      <c r="J3644" s="324"/>
      <c r="K3644" s="649">
        <f>K3645+K3646+K3647</f>
        <v>1.27</v>
      </c>
      <c r="L3644" s="643"/>
      <c r="M3644" s="303">
        <f>K3644*12*I3601</f>
        <v>4265.6759999999995</v>
      </c>
    </row>
    <row r="3645" spans="1:13">
      <c r="A3645" s="323" t="s">
        <v>303</v>
      </c>
      <c r="B3645" s="322"/>
      <c r="C3645" s="322"/>
      <c r="D3645" s="322"/>
      <c r="E3645" s="322"/>
      <c r="F3645" s="322"/>
      <c r="G3645" s="322"/>
      <c r="H3645" s="321"/>
      <c r="I3645" s="612" t="s">
        <v>302</v>
      </c>
      <c r="J3645" s="613"/>
      <c r="K3645" s="644">
        <v>0.61</v>
      </c>
      <c r="L3645" s="645"/>
      <c r="M3645" s="291">
        <f>K3645*12*I3601</f>
        <v>2048.8679999999999</v>
      </c>
    </row>
    <row r="3646" spans="1:13">
      <c r="A3646" s="320" t="s">
        <v>301</v>
      </c>
      <c r="B3646" s="319"/>
      <c r="C3646" s="319"/>
      <c r="D3646" s="319"/>
      <c r="E3646" s="319"/>
      <c r="F3646" s="319"/>
      <c r="G3646" s="319"/>
      <c r="H3646" s="318"/>
      <c r="I3646" s="317" t="s">
        <v>300</v>
      </c>
      <c r="J3646" s="316"/>
      <c r="K3646" s="636">
        <v>0.53</v>
      </c>
      <c r="L3646" s="637"/>
      <c r="M3646" s="291">
        <f>K3646*12*I3601</f>
        <v>1780.164</v>
      </c>
    </row>
    <row r="3647" spans="1:13" ht="15.75" thickBot="1">
      <c r="A3647" s="313" t="s">
        <v>299</v>
      </c>
      <c r="B3647" s="312"/>
      <c r="C3647" s="312"/>
      <c r="D3647" s="312"/>
      <c r="E3647" s="312"/>
      <c r="F3647" s="312"/>
      <c r="G3647" s="312"/>
      <c r="H3647" s="311"/>
      <c r="I3647" s="614" t="s">
        <v>298</v>
      </c>
      <c r="J3647" s="615"/>
      <c r="K3647" s="638">
        <v>0.13</v>
      </c>
      <c r="L3647" s="639"/>
      <c r="M3647" s="291">
        <f>K3647*12*I3601</f>
        <v>436.64400000000001</v>
      </c>
    </row>
    <row r="3648" spans="1:13" ht="15.75" thickBot="1">
      <c r="A3648" s="309" t="s">
        <v>297</v>
      </c>
      <c r="B3648" s="308"/>
      <c r="C3648" s="308"/>
      <c r="D3648" s="308"/>
      <c r="E3648" s="308"/>
      <c r="F3648" s="308"/>
      <c r="G3648" s="308"/>
      <c r="H3648" s="307"/>
      <c r="I3648" s="619" t="s">
        <v>296</v>
      </c>
      <c r="J3648" s="620"/>
      <c r="K3648" s="640">
        <v>27.49</v>
      </c>
      <c r="L3648" s="641"/>
      <c r="M3648" s="303">
        <f>K3648*12*I3601</f>
        <v>92333.411999999997</v>
      </c>
    </row>
    <row r="3649" spans="1:13" ht="15.75" thickBot="1">
      <c r="A3649" s="603" t="s">
        <v>295</v>
      </c>
      <c r="B3649" s="604"/>
      <c r="C3649" s="604"/>
      <c r="D3649" s="604"/>
      <c r="E3649" s="604"/>
      <c r="F3649" s="604"/>
      <c r="G3649" s="604"/>
      <c r="H3649" s="605"/>
      <c r="I3649" s="305"/>
      <c r="J3649" s="304"/>
      <c r="K3649" s="642">
        <v>1.65</v>
      </c>
      <c r="L3649" s="643"/>
      <c r="M3649" s="303">
        <f>K3649*12*I3601</f>
        <v>5542.0199999999986</v>
      </c>
    </row>
    <row r="3650" spans="1:13">
      <c r="A3650" s="301" t="s">
        <v>294</v>
      </c>
      <c r="B3650" s="300"/>
      <c r="C3650" s="300"/>
      <c r="D3650" s="300"/>
      <c r="E3650" s="300"/>
      <c r="F3650" s="300"/>
      <c r="G3650" s="300"/>
      <c r="H3650" s="298"/>
      <c r="I3650" s="621" t="s">
        <v>293</v>
      </c>
      <c r="J3650" s="622"/>
      <c r="K3650" s="297"/>
      <c r="L3650" s="412"/>
      <c r="M3650" s="291"/>
    </row>
    <row r="3651" spans="1:13">
      <c r="A3651" s="301" t="s">
        <v>292</v>
      </c>
      <c r="B3651" s="300"/>
      <c r="C3651" s="300"/>
      <c r="D3651" s="300"/>
      <c r="E3651" s="300"/>
      <c r="F3651" s="300"/>
      <c r="G3651" s="300"/>
      <c r="H3651" s="298"/>
      <c r="I3651" s="295"/>
      <c r="J3651" s="294"/>
      <c r="K3651" s="297"/>
      <c r="L3651" s="412"/>
      <c r="M3651" s="291"/>
    </row>
    <row r="3652" spans="1:13" ht="15.75" thickBot="1">
      <c r="A3652" s="301" t="s">
        <v>291</v>
      </c>
      <c r="B3652" s="300"/>
      <c r="C3652" s="300"/>
      <c r="D3652" s="300"/>
      <c r="E3652" s="300"/>
      <c r="F3652" s="300"/>
      <c r="G3652" s="300"/>
      <c r="H3652" s="298"/>
      <c r="I3652" s="310"/>
      <c r="J3652" s="294"/>
      <c r="K3652" s="297"/>
      <c r="L3652" s="412"/>
      <c r="M3652" s="291"/>
    </row>
    <row r="3653" spans="1:13" ht="15.75" thickBot="1">
      <c r="A3653" s="309" t="s">
        <v>290</v>
      </c>
      <c r="B3653" s="308"/>
      <c r="C3653" s="308"/>
      <c r="D3653" s="308"/>
      <c r="E3653" s="308"/>
      <c r="F3653" s="308"/>
      <c r="G3653" s="308"/>
      <c r="H3653" s="307"/>
      <c r="I3653" s="305"/>
      <c r="J3653" s="304"/>
      <c r="K3653" s="642">
        <v>7.0000000000000007E-2</v>
      </c>
      <c r="L3653" s="643"/>
      <c r="M3653" s="303">
        <f>K3653*12*I3601</f>
        <v>235.11600000000001</v>
      </c>
    </row>
    <row r="3654" spans="1:13">
      <c r="A3654" s="301" t="s">
        <v>289</v>
      </c>
      <c r="B3654" s="300"/>
      <c r="C3654" s="300"/>
      <c r="D3654" s="300"/>
      <c r="E3654" s="300"/>
      <c r="F3654" s="300"/>
      <c r="G3654" s="300"/>
      <c r="H3654" s="298"/>
      <c r="I3654" s="621" t="s">
        <v>19</v>
      </c>
      <c r="J3654" s="622"/>
      <c r="K3654" s="411"/>
      <c r="L3654" s="412"/>
      <c r="M3654" s="291"/>
    </row>
    <row r="3655" spans="1:13" ht="15.75" thickBot="1">
      <c r="A3655" s="301" t="s">
        <v>288</v>
      </c>
      <c r="B3655" s="300"/>
      <c r="C3655" s="300"/>
      <c r="D3655" s="300"/>
      <c r="E3655" s="300"/>
      <c r="F3655" s="300"/>
      <c r="G3655" s="300"/>
      <c r="H3655" s="298"/>
      <c r="I3655" s="295"/>
      <c r="J3655" s="294"/>
      <c r="K3655" s="411"/>
      <c r="L3655" s="412"/>
      <c r="M3655" s="291"/>
    </row>
    <row r="3656" spans="1:13" ht="15.75" thickBot="1">
      <c r="A3656" s="603" t="s">
        <v>287</v>
      </c>
      <c r="B3656" s="604"/>
      <c r="C3656" s="604"/>
      <c r="D3656" s="604"/>
      <c r="E3656" s="604"/>
      <c r="F3656" s="604"/>
      <c r="G3656" s="604"/>
      <c r="H3656" s="605"/>
      <c r="I3656" s="305"/>
      <c r="J3656" s="304"/>
      <c r="K3656" s="642">
        <v>6.19</v>
      </c>
      <c r="L3656" s="643"/>
      <c r="M3656" s="303">
        <f>K3656*12*I3601</f>
        <v>20790.971999999998</v>
      </c>
    </row>
    <row r="3657" spans="1:13">
      <c r="A3657" s="301" t="s">
        <v>286</v>
      </c>
      <c r="B3657" s="299"/>
      <c r="C3657" s="299"/>
      <c r="D3657" s="299"/>
      <c r="E3657" s="299"/>
      <c r="F3657" s="300"/>
      <c r="G3657" s="299"/>
      <c r="H3657" s="298"/>
      <c r="I3657" s="598" t="s">
        <v>285</v>
      </c>
      <c r="J3657" s="599"/>
      <c r="K3657" s="297"/>
      <c r="L3657" s="412"/>
      <c r="M3657" s="291"/>
    </row>
    <row r="3658" spans="1:13">
      <c r="A3658" s="301" t="s">
        <v>284</v>
      </c>
      <c r="B3658" s="299"/>
      <c r="C3658" s="299"/>
      <c r="D3658" s="299"/>
      <c r="E3658" s="299"/>
      <c r="F3658" s="300"/>
      <c r="G3658" s="299"/>
      <c r="H3658" s="298"/>
      <c r="I3658" s="598" t="s">
        <v>283</v>
      </c>
      <c r="J3658" s="599"/>
      <c r="K3658" s="297"/>
      <c r="L3658" s="412"/>
      <c r="M3658" s="291"/>
    </row>
    <row r="3659" spans="1:13">
      <c r="A3659" s="301" t="s">
        <v>282</v>
      </c>
      <c r="B3659" s="299"/>
      <c r="C3659" s="299"/>
      <c r="D3659" s="299"/>
      <c r="E3659" s="299"/>
      <c r="F3659" s="300"/>
      <c r="G3659" s="299"/>
      <c r="H3659" s="298"/>
      <c r="I3659" s="598" t="s">
        <v>281</v>
      </c>
      <c r="J3659" s="599"/>
      <c r="K3659" s="297"/>
      <c r="L3659" s="412"/>
      <c r="M3659" s="291"/>
    </row>
    <row r="3660" spans="1:13">
      <c r="A3660" s="301" t="s">
        <v>280</v>
      </c>
      <c r="B3660" s="299"/>
      <c r="C3660" s="299"/>
      <c r="D3660" s="299"/>
      <c r="E3660" s="299"/>
      <c r="F3660" s="300"/>
      <c r="G3660" s="299"/>
      <c r="H3660" s="298"/>
      <c r="I3660" s="598" t="s">
        <v>279</v>
      </c>
      <c r="J3660" s="599"/>
      <c r="K3660" s="297"/>
      <c r="L3660" s="412"/>
      <c r="M3660" s="291"/>
    </row>
    <row r="3661" spans="1:13">
      <c r="A3661" s="301" t="s">
        <v>278</v>
      </c>
      <c r="B3661" s="299"/>
      <c r="C3661" s="299"/>
      <c r="D3661" s="299"/>
      <c r="E3661" s="299"/>
      <c r="F3661" s="300"/>
      <c r="G3661" s="299"/>
      <c r="H3661" s="298"/>
      <c r="I3661" s="598" t="s">
        <v>277</v>
      </c>
      <c r="J3661" s="599"/>
      <c r="K3661" s="297"/>
      <c r="L3661" s="412"/>
      <c r="M3661" s="291"/>
    </row>
    <row r="3662" spans="1:13">
      <c r="A3662" s="301" t="s">
        <v>276</v>
      </c>
      <c r="B3662" s="299"/>
      <c r="C3662" s="299"/>
      <c r="D3662" s="299"/>
      <c r="E3662" s="299"/>
      <c r="F3662" s="300"/>
      <c r="G3662" s="299"/>
      <c r="H3662" s="298"/>
      <c r="I3662" s="295"/>
      <c r="J3662" s="294"/>
      <c r="K3662" s="297"/>
      <c r="L3662" s="302"/>
      <c r="M3662" s="291"/>
    </row>
    <row r="3663" spans="1:13">
      <c r="A3663" s="301" t="s">
        <v>275</v>
      </c>
      <c r="B3663" s="299"/>
      <c r="C3663" s="299"/>
      <c r="D3663" s="299"/>
      <c r="E3663" s="299"/>
      <c r="F3663" s="300"/>
      <c r="G3663" s="299"/>
      <c r="H3663" s="298"/>
      <c r="I3663" s="295"/>
      <c r="J3663" s="294"/>
      <c r="K3663" s="297"/>
      <c r="L3663" s="412"/>
      <c r="M3663" s="291"/>
    </row>
    <row r="3664" spans="1:13">
      <c r="A3664" s="301" t="s">
        <v>274</v>
      </c>
      <c r="B3664" s="299"/>
      <c r="C3664" s="299"/>
      <c r="D3664" s="299"/>
      <c r="E3664" s="299"/>
      <c r="F3664" s="300"/>
      <c r="G3664" s="299"/>
      <c r="H3664" s="298"/>
      <c r="I3664" s="295"/>
      <c r="J3664" s="294"/>
      <c r="K3664" s="297"/>
      <c r="L3664" s="412"/>
      <c r="M3664" s="291"/>
    </row>
    <row r="3665" spans="1:13">
      <c r="A3665" s="301" t="s">
        <v>273</v>
      </c>
      <c r="B3665" s="299"/>
      <c r="C3665" s="299"/>
      <c r="D3665" s="299"/>
      <c r="E3665" s="299"/>
      <c r="F3665" s="300"/>
      <c r="G3665" s="299"/>
      <c r="H3665" s="298"/>
      <c r="I3665" s="295"/>
      <c r="J3665" s="294"/>
      <c r="K3665" s="297"/>
      <c r="L3665" s="412"/>
      <c r="M3665" s="291"/>
    </row>
    <row r="3666" spans="1:13">
      <c r="A3666" s="301" t="s">
        <v>272</v>
      </c>
      <c r="B3666" s="299"/>
      <c r="C3666" s="299"/>
      <c r="D3666" s="299"/>
      <c r="E3666" s="299"/>
      <c r="F3666" s="300"/>
      <c r="G3666" s="299"/>
      <c r="H3666" s="298"/>
      <c r="I3666" s="295"/>
      <c r="J3666" s="294"/>
      <c r="K3666" s="297"/>
      <c r="L3666" s="412"/>
      <c r="M3666" s="291"/>
    </row>
    <row r="3667" spans="1:13" ht="15.75" thickBot="1">
      <c r="A3667" s="616" t="s">
        <v>271</v>
      </c>
      <c r="B3667" s="617"/>
      <c r="C3667" s="617"/>
      <c r="D3667" s="617"/>
      <c r="E3667" s="617"/>
      <c r="F3667" s="617"/>
      <c r="G3667" s="617"/>
      <c r="H3667" s="618"/>
      <c r="I3667" s="295"/>
      <c r="J3667" s="294"/>
      <c r="K3667" s="293"/>
      <c r="L3667" s="292"/>
      <c r="M3667" s="291"/>
    </row>
    <row r="3668" spans="1:13">
      <c r="A3668" s="290" t="s">
        <v>270</v>
      </c>
      <c r="B3668" s="289"/>
      <c r="C3668" s="289"/>
      <c r="D3668" s="289"/>
      <c r="E3668" s="289"/>
      <c r="F3668" s="289"/>
      <c r="G3668" s="289"/>
      <c r="H3668" s="289"/>
      <c r="I3668" s="621" t="s">
        <v>55</v>
      </c>
      <c r="J3668" s="622"/>
      <c r="K3668" s="288"/>
      <c r="L3668" s="287"/>
      <c r="M3668" s="286"/>
    </row>
    <row r="3669" spans="1:13" ht="15.75" thickBot="1">
      <c r="A3669" s="285" t="s">
        <v>269</v>
      </c>
      <c r="B3669" s="284"/>
      <c r="C3669" s="284"/>
      <c r="D3669" s="284"/>
      <c r="E3669" s="284"/>
      <c r="F3669" s="284"/>
      <c r="G3669" s="284"/>
      <c r="H3669" s="284"/>
      <c r="I3669" s="283"/>
      <c r="J3669" s="282"/>
      <c r="K3669" s="281"/>
      <c r="L3669" s="280"/>
      <c r="M3669" s="279"/>
    </row>
    <row r="3670" spans="1:13" ht="15.75" thickBot="1">
      <c r="A3670" s="652" t="s">
        <v>268</v>
      </c>
      <c r="B3670" s="653"/>
      <c r="C3670" s="653"/>
      <c r="D3670" s="653"/>
      <c r="E3670" s="653"/>
      <c r="F3670" s="653"/>
      <c r="G3670" s="653"/>
      <c r="H3670" s="653"/>
      <c r="I3670" s="278"/>
      <c r="J3670" s="277"/>
      <c r="K3670" s="610">
        <f>K3602+K3612+K3627+K3656</f>
        <v>54.899999999999991</v>
      </c>
      <c r="L3670" s="611"/>
      <c r="M3670" s="276">
        <f>M3602+M3612+M3627+M3656</f>
        <v>184398.12</v>
      </c>
    </row>
  </sheetData>
  <mergeCells count="4134">
    <mergeCell ref="I4:J4"/>
    <mergeCell ref="K4:L4"/>
    <mergeCell ref="K5:L5"/>
    <mergeCell ref="I13:J13"/>
    <mergeCell ref="I22:J22"/>
    <mergeCell ref="I23:J23"/>
    <mergeCell ref="A2:L2"/>
    <mergeCell ref="A1:L1"/>
    <mergeCell ref="I6:J6"/>
    <mergeCell ref="C4:E4"/>
    <mergeCell ref="A35:H35"/>
    <mergeCell ref="I12:J12"/>
    <mergeCell ref="I11:J11"/>
    <mergeCell ref="I31:J31"/>
    <mergeCell ref="I32:J32"/>
    <mergeCell ref="I14:J14"/>
    <mergeCell ref="K76:L76"/>
    <mergeCell ref="I51:J51"/>
    <mergeCell ref="I53:J53"/>
    <mergeCell ref="A73:H73"/>
    <mergeCell ref="A55:H55"/>
    <mergeCell ref="I67:J67"/>
    <mergeCell ref="I54:J54"/>
    <mergeCell ref="I56:J56"/>
    <mergeCell ref="I60:J60"/>
    <mergeCell ref="I26:J26"/>
    <mergeCell ref="I28:J28"/>
    <mergeCell ref="I30:J30"/>
    <mergeCell ref="K6:L6"/>
    <mergeCell ref="I16:J16"/>
    <mergeCell ref="I20:J20"/>
    <mergeCell ref="K14:L14"/>
    <mergeCell ref="K18:L18"/>
    <mergeCell ref="K20:L20"/>
    <mergeCell ref="K25:L25"/>
    <mergeCell ref="A62:H62"/>
    <mergeCell ref="I7:J7"/>
    <mergeCell ref="K7:L7"/>
    <mergeCell ref="K8:L8"/>
    <mergeCell ref="K11:L11"/>
    <mergeCell ref="I36:J36"/>
    <mergeCell ref="I37:J37"/>
    <mergeCell ref="I38:J38"/>
    <mergeCell ref="I40:J40"/>
    <mergeCell ref="I49:J49"/>
    <mergeCell ref="I24:J24"/>
    <mergeCell ref="I25:J25"/>
    <mergeCell ref="K52:L52"/>
    <mergeCell ref="K53:L53"/>
    <mergeCell ref="K54:L54"/>
    <mergeCell ref="I63:J63"/>
    <mergeCell ref="I64:J64"/>
    <mergeCell ref="I65:J65"/>
    <mergeCell ref="K28:L28"/>
    <mergeCell ref="A78:L78"/>
    <mergeCell ref="A79:L79"/>
    <mergeCell ref="C81:E81"/>
    <mergeCell ref="I81:J81"/>
    <mergeCell ref="K81:L81"/>
    <mergeCell ref="K55:L55"/>
    <mergeCell ref="K59:L59"/>
    <mergeCell ref="K62:L62"/>
    <mergeCell ref="K51:L51"/>
    <mergeCell ref="K35:L35"/>
    <mergeCell ref="K42:L42"/>
    <mergeCell ref="K43:L43"/>
    <mergeCell ref="K44:L44"/>
    <mergeCell ref="K33:L33"/>
    <mergeCell ref="K36:L36"/>
    <mergeCell ref="K37:L37"/>
    <mergeCell ref="K38:L38"/>
    <mergeCell ref="K40:L40"/>
    <mergeCell ref="K46:L46"/>
    <mergeCell ref="K47:L47"/>
    <mergeCell ref="K48:L48"/>
    <mergeCell ref="K49:L49"/>
    <mergeCell ref="K50:L50"/>
    <mergeCell ref="K41:L41"/>
    <mergeCell ref="A76:H76"/>
    <mergeCell ref="I90:J90"/>
    <mergeCell ref="K82:L82"/>
    <mergeCell ref="I83:J83"/>
    <mergeCell ref="K83:L83"/>
    <mergeCell ref="I84:J84"/>
    <mergeCell ref="K84:L84"/>
    <mergeCell ref="I100:J100"/>
    <mergeCell ref="I91:J91"/>
    <mergeCell ref="K91:L91"/>
    <mergeCell ref="I92:J92"/>
    <mergeCell ref="I93:J93"/>
    <mergeCell ref="K94:L94"/>
    <mergeCell ref="A50:H50"/>
    <mergeCell ref="I15:J15"/>
    <mergeCell ref="K95:L95"/>
    <mergeCell ref="I97:J97"/>
    <mergeCell ref="K97:L97"/>
    <mergeCell ref="I99:J99"/>
    <mergeCell ref="K85:L85"/>
    <mergeCell ref="I88:J88"/>
    <mergeCell ref="K88:L88"/>
    <mergeCell ref="I89:J89"/>
    <mergeCell ref="I66:J66"/>
    <mergeCell ref="I74:J74"/>
    <mergeCell ref="K17:L17"/>
    <mergeCell ref="A42:H42"/>
    <mergeCell ref="I48:J48"/>
    <mergeCell ref="I47:J47"/>
    <mergeCell ref="I46:J46"/>
    <mergeCell ref="I44:J44"/>
    <mergeCell ref="I45:J45"/>
    <mergeCell ref="I41:J41"/>
    <mergeCell ref="I101:J101"/>
    <mergeCell ref="I102:J102"/>
    <mergeCell ref="K102:L102"/>
    <mergeCell ref="I103:J103"/>
    <mergeCell ref="I105:J105"/>
    <mergeCell ref="K105:L105"/>
    <mergeCell ref="I107:J107"/>
    <mergeCell ref="I108:J108"/>
    <mergeCell ref="I109:J109"/>
    <mergeCell ref="K110:L110"/>
    <mergeCell ref="A112:H112"/>
    <mergeCell ref="K112:L112"/>
    <mergeCell ref="I113:J113"/>
    <mergeCell ref="K113:L113"/>
    <mergeCell ref="I114:J114"/>
    <mergeCell ref="K114:L114"/>
    <mergeCell ref="I115:J115"/>
    <mergeCell ref="K115:L115"/>
    <mergeCell ref="I117:J117"/>
    <mergeCell ref="K117:L117"/>
    <mergeCell ref="I118:J118"/>
    <mergeCell ref="K118:L118"/>
    <mergeCell ref="A119:H119"/>
    <mergeCell ref="K119:L119"/>
    <mergeCell ref="A127:H127"/>
    <mergeCell ref="K127:L127"/>
    <mergeCell ref="I124:J124"/>
    <mergeCell ref="K124:L124"/>
    <mergeCell ref="K120:L120"/>
    <mergeCell ref="I121:J121"/>
    <mergeCell ref="K121:L121"/>
    <mergeCell ref="I122:J122"/>
    <mergeCell ref="I123:J123"/>
    <mergeCell ref="K123:L123"/>
    <mergeCell ref="I128:J128"/>
    <mergeCell ref="K128:L128"/>
    <mergeCell ref="I125:J125"/>
    <mergeCell ref="K125:L125"/>
    <mergeCell ref="I126:J126"/>
    <mergeCell ref="K126:L126"/>
    <mergeCell ref="A132:H132"/>
    <mergeCell ref="K132:L132"/>
    <mergeCell ref="I133:J133"/>
    <mergeCell ref="K129:L129"/>
    <mergeCell ref="I130:J130"/>
    <mergeCell ref="K130:L130"/>
    <mergeCell ref="I131:J131"/>
    <mergeCell ref="K131:L131"/>
    <mergeCell ref="I141:J141"/>
    <mergeCell ref="I142:J142"/>
    <mergeCell ref="I143:J143"/>
    <mergeCell ref="I144:J144"/>
    <mergeCell ref="A150:H150"/>
    <mergeCell ref="K136:L136"/>
    <mergeCell ref="I137:J137"/>
    <mergeCell ref="A139:H139"/>
    <mergeCell ref="K139:L139"/>
    <mergeCell ref="I140:J140"/>
    <mergeCell ref="A153:H153"/>
    <mergeCell ref="K153:L153"/>
    <mergeCell ref="A155:L155"/>
    <mergeCell ref="I151:J151"/>
    <mergeCell ref="I176:J176"/>
    <mergeCell ref="I177:J177"/>
    <mergeCell ref="I165:J165"/>
    <mergeCell ref="K165:L165"/>
    <mergeCell ref="I166:J166"/>
    <mergeCell ref="I167:J167"/>
    <mergeCell ref="I160:J160"/>
    <mergeCell ref="K160:L160"/>
    <mergeCell ref="I161:J161"/>
    <mergeCell ref="K161:L161"/>
    <mergeCell ref="K162:L162"/>
    <mergeCell ref="A156:L156"/>
    <mergeCell ref="C158:E158"/>
    <mergeCell ref="I158:J158"/>
    <mergeCell ref="K158:L158"/>
    <mergeCell ref="K159:L159"/>
    <mergeCell ref="I168:J168"/>
    <mergeCell ref="K168:L168"/>
    <mergeCell ref="I191:J191"/>
    <mergeCell ref="K191:L191"/>
    <mergeCell ref="I192:J192"/>
    <mergeCell ref="K192:L192"/>
    <mergeCell ref="I180:J180"/>
    <mergeCell ref="I182:J182"/>
    <mergeCell ref="K182:L182"/>
    <mergeCell ref="I184:J184"/>
    <mergeCell ref="I178:J178"/>
    <mergeCell ref="I179:J179"/>
    <mergeCell ref="K179:L179"/>
    <mergeCell ref="I169:J169"/>
    <mergeCell ref="I170:J170"/>
    <mergeCell ref="K171:L171"/>
    <mergeCell ref="K172:L172"/>
    <mergeCell ref="I174:J174"/>
    <mergeCell ref="K174:L174"/>
    <mergeCell ref="I185:J185"/>
    <mergeCell ref="I205:J205"/>
    <mergeCell ref="K205:L205"/>
    <mergeCell ref="I202:J202"/>
    <mergeCell ref="K202:L202"/>
    <mergeCell ref="I203:J203"/>
    <mergeCell ref="K203:L203"/>
    <mergeCell ref="I195:J195"/>
    <mergeCell ref="K195:L195"/>
    <mergeCell ref="I194:J194"/>
    <mergeCell ref="K194:L194"/>
    <mergeCell ref="I186:J186"/>
    <mergeCell ref="K187:L187"/>
    <mergeCell ref="A189:H189"/>
    <mergeCell ref="K189:L189"/>
    <mergeCell ref="I190:J190"/>
    <mergeCell ref="K190:L190"/>
    <mergeCell ref="A196:H196"/>
    <mergeCell ref="K196:L196"/>
    <mergeCell ref="K197:L197"/>
    <mergeCell ref="I218:J218"/>
    <mergeCell ref="I219:J219"/>
    <mergeCell ref="I220:J220"/>
    <mergeCell ref="A209:H209"/>
    <mergeCell ref="K209:L209"/>
    <mergeCell ref="I210:J210"/>
    <mergeCell ref="K206:L206"/>
    <mergeCell ref="A204:H204"/>
    <mergeCell ref="K204:L204"/>
    <mergeCell ref="I201:J201"/>
    <mergeCell ref="K201:L201"/>
    <mergeCell ref="I198:J198"/>
    <mergeCell ref="K198:L198"/>
    <mergeCell ref="I199:J199"/>
    <mergeCell ref="I200:J200"/>
    <mergeCell ref="K200:L200"/>
    <mergeCell ref="A232:H232"/>
    <mergeCell ref="K232:L232"/>
    <mergeCell ref="A234:L234"/>
    <mergeCell ref="I228:J228"/>
    <mergeCell ref="A230:H230"/>
    <mergeCell ref="I230:J230"/>
    <mergeCell ref="K230:L230"/>
    <mergeCell ref="K231:L231"/>
    <mergeCell ref="I240:J240"/>
    <mergeCell ref="K240:L240"/>
    <mergeCell ref="K241:L241"/>
    <mergeCell ref="A235:L235"/>
    <mergeCell ref="C237:E237"/>
    <mergeCell ref="I237:J237"/>
    <mergeCell ref="K237:L237"/>
    <mergeCell ref="K238:L238"/>
    <mergeCell ref="I207:J207"/>
    <mergeCell ref="K207:L207"/>
    <mergeCell ref="I208:J208"/>
    <mergeCell ref="K208:L208"/>
    <mergeCell ref="I239:J239"/>
    <mergeCell ref="K239:L239"/>
    <mergeCell ref="I221:J221"/>
    <mergeCell ref="A227:H227"/>
    <mergeCell ref="K213:L213"/>
    <mergeCell ref="I214:J214"/>
    <mergeCell ref="A216:H216"/>
    <mergeCell ref="K216:L216"/>
    <mergeCell ref="I217:J217"/>
    <mergeCell ref="K253:L253"/>
    <mergeCell ref="I244:J244"/>
    <mergeCell ref="K244:L244"/>
    <mergeCell ref="I245:J245"/>
    <mergeCell ref="I246:J246"/>
    <mergeCell ref="I247:J247"/>
    <mergeCell ref="K247:L247"/>
    <mergeCell ref="I255:J255"/>
    <mergeCell ref="I256:J256"/>
    <mergeCell ref="I257:J257"/>
    <mergeCell ref="I258:J258"/>
    <mergeCell ref="K258:L258"/>
    <mergeCell ref="I248:J248"/>
    <mergeCell ref="I249:J249"/>
    <mergeCell ref="K250:L250"/>
    <mergeCell ref="K251:L251"/>
    <mergeCell ref="I253:J253"/>
    <mergeCell ref="I259:J259"/>
    <mergeCell ref="I261:J261"/>
    <mergeCell ref="K261:L261"/>
    <mergeCell ref="I263:J263"/>
    <mergeCell ref="I264:J264"/>
    <mergeCell ref="I284:J284"/>
    <mergeCell ref="K284:L284"/>
    <mergeCell ref="I281:J281"/>
    <mergeCell ref="K281:L281"/>
    <mergeCell ref="I282:J282"/>
    <mergeCell ref="I265:J265"/>
    <mergeCell ref="K266:L266"/>
    <mergeCell ref="A268:H268"/>
    <mergeCell ref="K268:L268"/>
    <mergeCell ref="I269:J269"/>
    <mergeCell ref="K269:L269"/>
    <mergeCell ref="I270:J270"/>
    <mergeCell ref="K270:L270"/>
    <mergeCell ref="I271:J271"/>
    <mergeCell ref="K271:L271"/>
    <mergeCell ref="I273:J273"/>
    <mergeCell ref="K273:L273"/>
    <mergeCell ref="I274:J274"/>
    <mergeCell ref="K274:L274"/>
    <mergeCell ref="A275:H275"/>
    <mergeCell ref="K275:L275"/>
    <mergeCell ref="K276:L276"/>
    <mergeCell ref="I297:J297"/>
    <mergeCell ref="A288:H288"/>
    <mergeCell ref="K288:L288"/>
    <mergeCell ref="I289:J289"/>
    <mergeCell ref="K285:L285"/>
    <mergeCell ref="K282:L282"/>
    <mergeCell ref="A283:H283"/>
    <mergeCell ref="K283:L283"/>
    <mergeCell ref="I280:J280"/>
    <mergeCell ref="K280:L280"/>
    <mergeCell ref="I277:J277"/>
    <mergeCell ref="K277:L277"/>
    <mergeCell ref="I278:J278"/>
    <mergeCell ref="I279:J279"/>
    <mergeCell ref="K279:L279"/>
    <mergeCell ref="A311:H311"/>
    <mergeCell ref="K311:L311"/>
    <mergeCell ref="A313:L313"/>
    <mergeCell ref="I307:J307"/>
    <mergeCell ref="A309:H309"/>
    <mergeCell ref="I309:J309"/>
    <mergeCell ref="K309:L309"/>
    <mergeCell ref="K310:L310"/>
    <mergeCell ref="I319:J319"/>
    <mergeCell ref="K319:L319"/>
    <mergeCell ref="K320:L320"/>
    <mergeCell ref="A314:L314"/>
    <mergeCell ref="C316:E316"/>
    <mergeCell ref="I316:J316"/>
    <mergeCell ref="K316:L316"/>
    <mergeCell ref="K317:L317"/>
    <mergeCell ref="I286:J286"/>
    <mergeCell ref="K286:L286"/>
    <mergeCell ref="I287:J287"/>
    <mergeCell ref="K287:L287"/>
    <mergeCell ref="I318:J318"/>
    <mergeCell ref="K318:L318"/>
    <mergeCell ref="I298:J298"/>
    <mergeCell ref="I299:J299"/>
    <mergeCell ref="I300:J300"/>
    <mergeCell ref="A306:H306"/>
    <mergeCell ref="K292:L292"/>
    <mergeCell ref="I293:J293"/>
    <mergeCell ref="A295:H295"/>
    <mergeCell ref="K295:L295"/>
    <mergeCell ref="I296:J296"/>
    <mergeCell ref="K332:L332"/>
    <mergeCell ref="I323:J323"/>
    <mergeCell ref="K323:L323"/>
    <mergeCell ref="I324:J324"/>
    <mergeCell ref="I325:J325"/>
    <mergeCell ref="I326:J326"/>
    <mergeCell ref="K326:L326"/>
    <mergeCell ref="I334:J334"/>
    <mergeCell ref="I335:J335"/>
    <mergeCell ref="I336:J336"/>
    <mergeCell ref="I337:J337"/>
    <mergeCell ref="K337:L337"/>
    <mergeCell ref="I327:J327"/>
    <mergeCell ref="I328:J328"/>
    <mergeCell ref="K329:L329"/>
    <mergeCell ref="K330:L330"/>
    <mergeCell ref="I332:J332"/>
    <mergeCell ref="I338:J338"/>
    <mergeCell ref="I340:J340"/>
    <mergeCell ref="K340:L340"/>
    <mergeCell ref="I342:J342"/>
    <mergeCell ref="I343:J343"/>
    <mergeCell ref="I363:J363"/>
    <mergeCell ref="K363:L363"/>
    <mergeCell ref="I360:J360"/>
    <mergeCell ref="K360:L360"/>
    <mergeCell ref="I361:J361"/>
    <mergeCell ref="I344:J344"/>
    <mergeCell ref="K345:L345"/>
    <mergeCell ref="A347:H347"/>
    <mergeCell ref="K347:L347"/>
    <mergeCell ref="I348:J348"/>
    <mergeCell ref="K348:L348"/>
    <mergeCell ref="I349:J349"/>
    <mergeCell ref="K349:L349"/>
    <mergeCell ref="I350:J350"/>
    <mergeCell ref="K350:L350"/>
    <mergeCell ref="I352:J352"/>
    <mergeCell ref="K352:L352"/>
    <mergeCell ref="I353:J353"/>
    <mergeCell ref="K353:L353"/>
    <mergeCell ref="A354:H354"/>
    <mergeCell ref="K354:L354"/>
    <mergeCell ref="K355:L355"/>
    <mergeCell ref="I376:J376"/>
    <mergeCell ref="A367:H367"/>
    <mergeCell ref="K367:L367"/>
    <mergeCell ref="I368:J368"/>
    <mergeCell ref="K364:L364"/>
    <mergeCell ref="K361:L361"/>
    <mergeCell ref="A362:H362"/>
    <mergeCell ref="K362:L362"/>
    <mergeCell ref="I359:J359"/>
    <mergeCell ref="K359:L359"/>
    <mergeCell ref="I356:J356"/>
    <mergeCell ref="K356:L356"/>
    <mergeCell ref="I357:J357"/>
    <mergeCell ref="I358:J358"/>
    <mergeCell ref="K358:L358"/>
    <mergeCell ref="A390:H390"/>
    <mergeCell ref="K390:L390"/>
    <mergeCell ref="A392:L392"/>
    <mergeCell ref="I386:J386"/>
    <mergeCell ref="A388:H388"/>
    <mergeCell ref="I388:J388"/>
    <mergeCell ref="K388:L388"/>
    <mergeCell ref="K389:L389"/>
    <mergeCell ref="I398:J398"/>
    <mergeCell ref="K398:L398"/>
    <mergeCell ref="K399:L399"/>
    <mergeCell ref="A393:L393"/>
    <mergeCell ref="C395:E395"/>
    <mergeCell ref="I395:J395"/>
    <mergeCell ref="K395:L395"/>
    <mergeCell ref="K396:L396"/>
    <mergeCell ref="I365:J365"/>
    <mergeCell ref="K365:L365"/>
    <mergeCell ref="I366:J366"/>
    <mergeCell ref="K366:L366"/>
    <mergeCell ref="I397:J397"/>
    <mergeCell ref="K397:L397"/>
    <mergeCell ref="I377:J377"/>
    <mergeCell ref="I378:J378"/>
    <mergeCell ref="I379:J379"/>
    <mergeCell ref="A385:H385"/>
    <mergeCell ref="K371:L371"/>
    <mergeCell ref="I372:J372"/>
    <mergeCell ref="A374:H374"/>
    <mergeCell ref="K374:L374"/>
    <mergeCell ref="I375:J375"/>
    <mergeCell ref="K411:L411"/>
    <mergeCell ref="I402:J402"/>
    <mergeCell ref="K402:L402"/>
    <mergeCell ref="I403:J403"/>
    <mergeCell ref="I404:J404"/>
    <mergeCell ref="I405:J405"/>
    <mergeCell ref="K405:L405"/>
    <mergeCell ref="I413:J413"/>
    <mergeCell ref="I414:J414"/>
    <mergeCell ref="I415:J415"/>
    <mergeCell ref="I416:J416"/>
    <mergeCell ref="K416:L416"/>
    <mergeCell ref="I406:J406"/>
    <mergeCell ref="I407:J407"/>
    <mergeCell ref="K408:L408"/>
    <mergeCell ref="K409:L409"/>
    <mergeCell ref="I411:J411"/>
    <mergeCell ref="I417:J417"/>
    <mergeCell ref="I419:J419"/>
    <mergeCell ref="K419:L419"/>
    <mergeCell ref="I421:J421"/>
    <mergeCell ref="I422:J422"/>
    <mergeCell ref="I442:J442"/>
    <mergeCell ref="K442:L442"/>
    <mergeCell ref="I439:J439"/>
    <mergeCell ref="K439:L439"/>
    <mergeCell ref="I440:J440"/>
    <mergeCell ref="I423:J423"/>
    <mergeCell ref="K424:L424"/>
    <mergeCell ref="A426:H426"/>
    <mergeCell ref="K426:L426"/>
    <mergeCell ref="I427:J427"/>
    <mergeCell ref="K427:L427"/>
    <mergeCell ref="I428:J428"/>
    <mergeCell ref="K428:L428"/>
    <mergeCell ref="I429:J429"/>
    <mergeCell ref="K429:L429"/>
    <mergeCell ref="I431:J431"/>
    <mergeCell ref="K431:L431"/>
    <mergeCell ref="I432:J432"/>
    <mergeCell ref="K432:L432"/>
    <mergeCell ref="A433:H433"/>
    <mergeCell ref="K433:L433"/>
    <mergeCell ref="K434:L434"/>
    <mergeCell ref="I455:J455"/>
    <mergeCell ref="A446:H446"/>
    <mergeCell ref="K446:L446"/>
    <mergeCell ref="I447:J447"/>
    <mergeCell ref="K443:L443"/>
    <mergeCell ref="K440:L440"/>
    <mergeCell ref="A441:H441"/>
    <mergeCell ref="K441:L441"/>
    <mergeCell ref="I438:J438"/>
    <mergeCell ref="K438:L438"/>
    <mergeCell ref="I435:J435"/>
    <mergeCell ref="K435:L435"/>
    <mergeCell ref="I436:J436"/>
    <mergeCell ref="I437:J437"/>
    <mergeCell ref="K437:L437"/>
    <mergeCell ref="A469:H469"/>
    <mergeCell ref="K469:L469"/>
    <mergeCell ref="A471:L471"/>
    <mergeCell ref="I465:J465"/>
    <mergeCell ref="A467:H467"/>
    <mergeCell ref="I467:J467"/>
    <mergeCell ref="K467:L467"/>
    <mergeCell ref="K468:L468"/>
    <mergeCell ref="I477:J477"/>
    <mergeCell ref="K477:L477"/>
    <mergeCell ref="K478:L478"/>
    <mergeCell ref="A472:L472"/>
    <mergeCell ref="C474:E474"/>
    <mergeCell ref="I474:J474"/>
    <mergeCell ref="K474:L474"/>
    <mergeCell ref="K475:L475"/>
    <mergeCell ref="I444:J444"/>
    <mergeCell ref="K444:L444"/>
    <mergeCell ref="I445:J445"/>
    <mergeCell ref="K445:L445"/>
    <mergeCell ref="I476:J476"/>
    <mergeCell ref="K476:L476"/>
    <mergeCell ref="I456:J456"/>
    <mergeCell ref="I457:J457"/>
    <mergeCell ref="I458:J458"/>
    <mergeCell ref="A464:H464"/>
    <mergeCell ref="K450:L450"/>
    <mergeCell ref="I451:J451"/>
    <mergeCell ref="A453:H453"/>
    <mergeCell ref="K453:L453"/>
    <mergeCell ref="I454:J454"/>
    <mergeCell ref="K490:L490"/>
    <mergeCell ref="I481:J481"/>
    <mergeCell ref="K481:L481"/>
    <mergeCell ref="I482:J482"/>
    <mergeCell ref="I483:J483"/>
    <mergeCell ref="I484:J484"/>
    <mergeCell ref="K484:L484"/>
    <mergeCell ref="I492:J492"/>
    <mergeCell ref="I493:J493"/>
    <mergeCell ref="I494:J494"/>
    <mergeCell ref="I495:J495"/>
    <mergeCell ref="K495:L495"/>
    <mergeCell ref="I485:J485"/>
    <mergeCell ref="I486:J486"/>
    <mergeCell ref="K487:L487"/>
    <mergeCell ref="K488:L488"/>
    <mergeCell ref="I490:J490"/>
    <mergeCell ref="I496:J496"/>
    <mergeCell ref="I498:J498"/>
    <mergeCell ref="K498:L498"/>
    <mergeCell ref="I500:J500"/>
    <mergeCell ref="I501:J501"/>
    <mergeCell ref="I521:J521"/>
    <mergeCell ref="K521:L521"/>
    <mergeCell ref="I518:J518"/>
    <mergeCell ref="K518:L518"/>
    <mergeCell ref="I519:J519"/>
    <mergeCell ref="I502:J502"/>
    <mergeCell ref="K503:L503"/>
    <mergeCell ref="A505:H505"/>
    <mergeCell ref="K505:L505"/>
    <mergeCell ref="I506:J506"/>
    <mergeCell ref="K506:L506"/>
    <mergeCell ref="I507:J507"/>
    <mergeCell ref="K507:L507"/>
    <mergeCell ref="I508:J508"/>
    <mergeCell ref="K508:L508"/>
    <mergeCell ref="I510:J510"/>
    <mergeCell ref="K510:L510"/>
    <mergeCell ref="I511:J511"/>
    <mergeCell ref="K511:L511"/>
    <mergeCell ref="A512:H512"/>
    <mergeCell ref="K512:L512"/>
    <mergeCell ref="K513:L513"/>
    <mergeCell ref="I534:J534"/>
    <mergeCell ref="A525:H525"/>
    <mergeCell ref="K525:L525"/>
    <mergeCell ref="I526:J526"/>
    <mergeCell ref="K522:L522"/>
    <mergeCell ref="K519:L519"/>
    <mergeCell ref="A520:H520"/>
    <mergeCell ref="K520:L520"/>
    <mergeCell ref="I517:J517"/>
    <mergeCell ref="K517:L517"/>
    <mergeCell ref="I514:J514"/>
    <mergeCell ref="K514:L514"/>
    <mergeCell ref="I515:J515"/>
    <mergeCell ref="I516:J516"/>
    <mergeCell ref="K516:L516"/>
    <mergeCell ref="A548:H548"/>
    <mergeCell ref="K548:L548"/>
    <mergeCell ref="A550:L550"/>
    <mergeCell ref="I544:J544"/>
    <mergeCell ref="A546:H546"/>
    <mergeCell ref="I546:J546"/>
    <mergeCell ref="K546:L546"/>
    <mergeCell ref="K547:L547"/>
    <mergeCell ref="I556:J556"/>
    <mergeCell ref="K556:L556"/>
    <mergeCell ref="K557:L557"/>
    <mergeCell ref="A551:L551"/>
    <mergeCell ref="C553:E553"/>
    <mergeCell ref="I553:J553"/>
    <mergeCell ref="K553:L553"/>
    <mergeCell ref="K554:L554"/>
    <mergeCell ref="I523:J523"/>
    <mergeCell ref="K523:L523"/>
    <mergeCell ref="I524:J524"/>
    <mergeCell ref="K524:L524"/>
    <mergeCell ref="I555:J555"/>
    <mergeCell ref="K555:L555"/>
    <mergeCell ref="I535:J535"/>
    <mergeCell ref="I536:J536"/>
    <mergeCell ref="I537:J537"/>
    <mergeCell ref="A543:H543"/>
    <mergeCell ref="K529:L529"/>
    <mergeCell ref="I530:J530"/>
    <mergeCell ref="A532:H532"/>
    <mergeCell ref="K532:L532"/>
    <mergeCell ref="I533:J533"/>
    <mergeCell ref="K569:L569"/>
    <mergeCell ref="I560:J560"/>
    <mergeCell ref="K560:L560"/>
    <mergeCell ref="I561:J561"/>
    <mergeCell ref="I562:J562"/>
    <mergeCell ref="I563:J563"/>
    <mergeCell ref="K563:L563"/>
    <mergeCell ref="I571:J571"/>
    <mergeCell ref="I572:J572"/>
    <mergeCell ref="I573:J573"/>
    <mergeCell ref="I574:J574"/>
    <mergeCell ref="K574:L574"/>
    <mergeCell ref="I564:J564"/>
    <mergeCell ref="I565:J565"/>
    <mergeCell ref="K566:L566"/>
    <mergeCell ref="K567:L567"/>
    <mergeCell ref="I569:J569"/>
    <mergeCell ref="I575:J575"/>
    <mergeCell ref="I577:J577"/>
    <mergeCell ref="K577:L577"/>
    <mergeCell ref="I579:J579"/>
    <mergeCell ref="I580:J580"/>
    <mergeCell ref="I600:J600"/>
    <mergeCell ref="K600:L600"/>
    <mergeCell ref="I597:J597"/>
    <mergeCell ref="K597:L597"/>
    <mergeCell ref="I598:J598"/>
    <mergeCell ref="I581:J581"/>
    <mergeCell ref="K582:L582"/>
    <mergeCell ref="A584:H584"/>
    <mergeCell ref="K584:L584"/>
    <mergeCell ref="I585:J585"/>
    <mergeCell ref="K585:L585"/>
    <mergeCell ref="I586:J586"/>
    <mergeCell ref="K586:L586"/>
    <mergeCell ref="I587:J587"/>
    <mergeCell ref="K587:L587"/>
    <mergeCell ref="I589:J589"/>
    <mergeCell ref="K589:L589"/>
    <mergeCell ref="I590:J590"/>
    <mergeCell ref="K590:L590"/>
    <mergeCell ref="A591:H591"/>
    <mergeCell ref="K591:L591"/>
    <mergeCell ref="K592:L592"/>
    <mergeCell ref="I613:J613"/>
    <mergeCell ref="A604:H604"/>
    <mergeCell ref="K604:L604"/>
    <mergeCell ref="I605:J605"/>
    <mergeCell ref="K601:L601"/>
    <mergeCell ref="K598:L598"/>
    <mergeCell ref="A599:H599"/>
    <mergeCell ref="K599:L599"/>
    <mergeCell ref="I596:J596"/>
    <mergeCell ref="K596:L596"/>
    <mergeCell ref="I593:J593"/>
    <mergeCell ref="K593:L593"/>
    <mergeCell ref="I594:J594"/>
    <mergeCell ref="I595:J595"/>
    <mergeCell ref="K595:L595"/>
    <mergeCell ref="A627:H627"/>
    <mergeCell ref="K627:L627"/>
    <mergeCell ref="A629:L629"/>
    <mergeCell ref="I623:J623"/>
    <mergeCell ref="A625:H625"/>
    <mergeCell ref="I625:J625"/>
    <mergeCell ref="K625:L625"/>
    <mergeCell ref="K626:L626"/>
    <mergeCell ref="I635:J635"/>
    <mergeCell ref="K635:L635"/>
    <mergeCell ref="K636:L636"/>
    <mergeCell ref="A630:L630"/>
    <mergeCell ref="C632:E632"/>
    <mergeCell ref="I632:J632"/>
    <mergeCell ref="K632:L632"/>
    <mergeCell ref="K633:L633"/>
    <mergeCell ref="I602:J602"/>
    <mergeCell ref="K602:L602"/>
    <mergeCell ref="I603:J603"/>
    <mergeCell ref="K603:L603"/>
    <mergeCell ref="I634:J634"/>
    <mergeCell ref="K634:L634"/>
    <mergeCell ref="I614:J614"/>
    <mergeCell ref="I615:J615"/>
    <mergeCell ref="I616:J616"/>
    <mergeCell ref="A622:H622"/>
    <mergeCell ref="K608:L608"/>
    <mergeCell ref="I609:J609"/>
    <mergeCell ref="A611:H611"/>
    <mergeCell ref="K611:L611"/>
    <mergeCell ref="I612:J612"/>
    <mergeCell ref="K648:L648"/>
    <mergeCell ref="I639:J639"/>
    <mergeCell ref="K639:L639"/>
    <mergeCell ref="I640:J640"/>
    <mergeCell ref="I641:J641"/>
    <mergeCell ref="I642:J642"/>
    <mergeCell ref="K642:L642"/>
    <mergeCell ref="I650:J650"/>
    <mergeCell ref="I651:J651"/>
    <mergeCell ref="I652:J652"/>
    <mergeCell ref="I653:J653"/>
    <mergeCell ref="K653:L653"/>
    <mergeCell ref="I643:J643"/>
    <mergeCell ref="I644:J644"/>
    <mergeCell ref="K645:L645"/>
    <mergeCell ref="K646:L646"/>
    <mergeCell ref="I648:J648"/>
    <mergeCell ref="I654:J654"/>
    <mergeCell ref="I656:J656"/>
    <mergeCell ref="K656:L656"/>
    <mergeCell ref="I658:J658"/>
    <mergeCell ref="I659:J659"/>
    <mergeCell ref="I679:J679"/>
    <mergeCell ref="K679:L679"/>
    <mergeCell ref="I676:J676"/>
    <mergeCell ref="K676:L676"/>
    <mergeCell ref="I677:J677"/>
    <mergeCell ref="I660:J660"/>
    <mergeCell ref="K661:L661"/>
    <mergeCell ref="A663:H663"/>
    <mergeCell ref="K663:L663"/>
    <mergeCell ref="I664:J664"/>
    <mergeCell ref="K664:L664"/>
    <mergeCell ref="I665:J665"/>
    <mergeCell ref="K665:L665"/>
    <mergeCell ref="I666:J666"/>
    <mergeCell ref="K666:L666"/>
    <mergeCell ref="I668:J668"/>
    <mergeCell ref="K668:L668"/>
    <mergeCell ref="I669:J669"/>
    <mergeCell ref="K669:L669"/>
    <mergeCell ref="A670:H670"/>
    <mergeCell ref="K670:L670"/>
    <mergeCell ref="K671:L671"/>
    <mergeCell ref="I692:J692"/>
    <mergeCell ref="A683:H683"/>
    <mergeCell ref="K683:L683"/>
    <mergeCell ref="I684:J684"/>
    <mergeCell ref="K680:L680"/>
    <mergeCell ref="K677:L677"/>
    <mergeCell ref="A678:H678"/>
    <mergeCell ref="K678:L678"/>
    <mergeCell ref="I675:J675"/>
    <mergeCell ref="K675:L675"/>
    <mergeCell ref="I672:J672"/>
    <mergeCell ref="K672:L672"/>
    <mergeCell ref="I673:J673"/>
    <mergeCell ref="I674:J674"/>
    <mergeCell ref="K674:L674"/>
    <mergeCell ref="A706:H706"/>
    <mergeCell ref="K706:L706"/>
    <mergeCell ref="A708:L708"/>
    <mergeCell ref="I702:J702"/>
    <mergeCell ref="A704:H704"/>
    <mergeCell ref="I704:J704"/>
    <mergeCell ref="K704:L704"/>
    <mergeCell ref="K705:L705"/>
    <mergeCell ref="I714:J714"/>
    <mergeCell ref="K714:L714"/>
    <mergeCell ref="K715:L715"/>
    <mergeCell ref="A709:L709"/>
    <mergeCell ref="C711:E711"/>
    <mergeCell ref="I711:J711"/>
    <mergeCell ref="K711:L711"/>
    <mergeCell ref="K712:L712"/>
    <mergeCell ref="I681:J681"/>
    <mergeCell ref="K681:L681"/>
    <mergeCell ref="I682:J682"/>
    <mergeCell ref="K682:L682"/>
    <mergeCell ref="I713:J713"/>
    <mergeCell ref="K713:L713"/>
    <mergeCell ref="I693:J693"/>
    <mergeCell ref="I694:J694"/>
    <mergeCell ref="I695:J695"/>
    <mergeCell ref="A701:H701"/>
    <mergeCell ref="K687:L687"/>
    <mergeCell ref="I688:J688"/>
    <mergeCell ref="A690:H690"/>
    <mergeCell ref="K690:L690"/>
    <mergeCell ref="I691:J691"/>
    <mergeCell ref="K727:L727"/>
    <mergeCell ref="I718:J718"/>
    <mergeCell ref="K718:L718"/>
    <mergeCell ref="I719:J719"/>
    <mergeCell ref="I720:J720"/>
    <mergeCell ref="I721:J721"/>
    <mergeCell ref="K721:L721"/>
    <mergeCell ref="I729:J729"/>
    <mergeCell ref="I730:J730"/>
    <mergeCell ref="I731:J731"/>
    <mergeCell ref="I732:J732"/>
    <mergeCell ref="K732:L732"/>
    <mergeCell ref="I722:J722"/>
    <mergeCell ref="I723:J723"/>
    <mergeCell ref="K724:L724"/>
    <mergeCell ref="K725:L725"/>
    <mergeCell ref="I727:J727"/>
    <mergeCell ref="I733:J733"/>
    <mergeCell ref="I735:J735"/>
    <mergeCell ref="K735:L735"/>
    <mergeCell ref="I737:J737"/>
    <mergeCell ref="I738:J738"/>
    <mergeCell ref="I758:J758"/>
    <mergeCell ref="K758:L758"/>
    <mergeCell ref="I755:J755"/>
    <mergeCell ref="K755:L755"/>
    <mergeCell ref="I756:J756"/>
    <mergeCell ref="I739:J739"/>
    <mergeCell ref="K740:L740"/>
    <mergeCell ref="A742:H742"/>
    <mergeCell ref="K742:L742"/>
    <mergeCell ref="I743:J743"/>
    <mergeCell ref="K743:L743"/>
    <mergeCell ref="I744:J744"/>
    <mergeCell ref="K744:L744"/>
    <mergeCell ref="I745:J745"/>
    <mergeCell ref="K745:L745"/>
    <mergeCell ref="I747:J747"/>
    <mergeCell ref="K747:L747"/>
    <mergeCell ref="I748:J748"/>
    <mergeCell ref="K748:L748"/>
    <mergeCell ref="A749:H749"/>
    <mergeCell ref="K749:L749"/>
    <mergeCell ref="K750:L750"/>
    <mergeCell ref="I771:J771"/>
    <mergeCell ref="A762:H762"/>
    <mergeCell ref="K762:L762"/>
    <mergeCell ref="I763:J763"/>
    <mergeCell ref="K759:L759"/>
    <mergeCell ref="K756:L756"/>
    <mergeCell ref="A757:H757"/>
    <mergeCell ref="K757:L757"/>
    <mergeCell ref="I754:J754"/>
    <mergeCell ref="K754:L754"/>
    <mergeCell ref="I751:J751"/>
    <mergeCell ref="K751:L751"/>
    <mergeCell ref="I752:J752"/>
    <mergeCell ref="I753:J753"/>
    <mergeCell ref="K753:L753"/>
    <mergeCell ref="K784:L784"/>
    <mergeCell ref="I793:J793"/>
    <mergeCell ref="K793:L793"/>
    <mergeCell ref="I794:J794"/>
    <mergeCell ref="K794:L794"/>
    <mergeCell ref="K795:L795"/>
    <mergeCell ref="A789:L789"/>
    <mergeCell ref="C791:E791"/>
    <mergeCell ref="I791:J791"/>
    <mergeCell ref="K791:L791"/>
    <mergeCell ref="I760:J760"/>
    <mergeCell ref="K760:L760"/>
    <mergeCell ref="I761:J761"/>
    <mergeCell ref="K761:L761"/>
    <mergeCell ref="A785:H785"/>
    <mergeCell ref="K785:L785"/>
    <mergeCell ref="I781:J781"/>
    <mergeCell ref="A783:H783"/>
    <mergeCell ref="I783:J783"/>
    <mergeCell ref="K783:L783"/>
    <mergeCell ref="I772:J772"/>
    <mergeCell ref="I773:J773"/>
    <mergeCell ref="I774:J774"/>
    <mergeCell ref="A780:H780"/>
    <mergeCell ref="K766:L766"/>
    <mergeCell ref="I767:J767"/>
    <mergeCell ref="A769:H769"/>
    <mergeCell ref="K769:L769"/>
    <mergeCell ref="I770:J770"/>
    <mergeCell ref="I807:J807"/>
    <mergeCell ref="K807:L807"/>
    <mergeCell ref="I798:J798"/>
    <mergeCell ref="K798:L798"/>
    <mergeCell ref="I799:J799"/>
    <mergeCell ref="I800:J800"/>
    <mergeCell ref="I801:J801"/>
    <mergeCell ref="K801:L801"/>
    <mergeCell ref="I818:J818"/>
    <mergeCell ref="I809:J809"/>
    <mergeCell ref="I810:J810"/>
    <mergeCell ref="I811:J811"/>
    <mergeCell ref="I812:J812"/>
    <mergeCell ref="K812:L812"/>
    <mergeCell ref="K792:L792"/>
    <mergeCell ref="A788:L788"/>
    <mergeCell ref="I813:J813"/>
    <mergeCell ref="I815:J815"/>
    <mergeCell ref="K815:L815"/>
    <mergeCell ref="I817:J817"/>
    <mergeCell ref="I802:J802"/>
    <mergeCell ref="I803:J803"/>
    <mergeCell ref="K804:L804"/>
    <mergeCell ref="K805:L805"/>
    <mergeCell ref="A837:H837"/>
    <mergeCell ref="K837:L837"/>
    <mergeCell ref="I834:J834"/>
    <mergeCell ref="K834:L834"/>
    <mergeCell ref="I831:J831"/>
    <mergeCell ref="K831:L831"/>
    <mergeCell ref="I832:J832"/>
    <mergeCell ref="I833:J833"/>
    <mergeCell ref="K833:L833"/>
    <mergeCell ref="I838:J838"/>
    <mergeCell ref="K838:L838"/>
    <mergeCell ref="I835:J835"/>
    <mergeCell ref="K835:L835"/>
    <mergeCell ref="I836:J836"/>
    <mergeCell ref="K836:L836"/>
    <mergeCell ref="K827:L827"/>
    <mergeCell ref="I819:J819"/>
    <mergeCell ref="K820:L820"/>
    <mergeCell ref="A822:H822"/>
    <mergeCell ref="K822:L822"/>
    <mergeCell ref="I823:J823"/>
    <mergeCell ref="K823:L823"/>
    <mergeCell ref="I828:J828"/>
    <mergeCell ref="K828:L828"/>
    <mergeCell ref="A829:H829"/>
    <mergeCell ref="K829:L829"/>
    <mergeCell ref="K830:L830"/>
    <mergeCell ref="I824:J824"/>
    <mergeCell ref="K824:L824"/>
    <mergeCell ref="I825:J825"/>
    <mergeCell ref="K825:L825"/>
    <mergeCell ref="I827:J827"/>
    <mergeCell ref="A842:H842"/>
    <mergeCell ref="K842:L842"/>
    <mergeCell ref="I843:J843"/>
    <mergeCell ref="K839:L839"/>
    <mergeCell ref="I840:J840"/>
    <mergeCell ref="K840:L840"/>
    <mergeCell ref="I841:J841"/>
    <mergeCell ref="K841:L841"/>
    <mergeCell ref="I851:J851"/>
    <mergeCell ref="I852:J852"/>
    <mergeCell ref="I853:J853"/>
    <mergeCell ref="I854:J854"/>
    <mergeCell ref="A860:H860"/>
    <mergeCell ref="K846:L846"/>
    <mergeCell ref="I847:J847"/>
    <mergeCell ref="A849:H849"/>
    <mergeCell ref="K849:L849"/>
    <mergeCell ref="I850:J850"/>
    <mergeCell ref="A865:H865"/>
    <mergeCell ref="K865:L865"/>
    <mergeCell ref="A867:L867"/>
    <mergeCell ref="I861:J861"/>
    <mergeCell ref="A863:H863"/>
    <mergeCell ref="I863:J863"/>
    <mergeCell ref="K863:L863"/>
    <mergeCell ref="K864:L864"/>
    <mergeCell ref="I872:J872"/>
    <mergeCell ref="K872:L872"/>
    <mergeCell ref="I873:J873"/>
    <mergeCell ref="K873:L873"/>
    <mergeCell ref="K874:L874"/>
    <mergeCell ref="A868:L868"/>
    <mergeCell ref="C870:E870"/>
    <mergeCell ref="I870:J870"/>
    <mergeCell ref="K870:L870"/>
    <mergeCell ref="K871:L871"/>
    <mergeCell ref="I877:J877"/>
    <mergeCell ref="K877:L877"/>
    <mergeCell ref="I878:J878"/>
    <mergeCell ref="I879:J879"/>
    <mergeCell ref="I880:J880"/>
    <mergeCell ref="K880:L880"/>
    <mergeCell ref="I881:J881"/>
    <mergeCell ref="I882:J882"/>
    <mergeCell ref="K883:L883"/>
    <mergeCell ref="K884:L884"/>
    <mergeCell ref="I886:J886"/>
    <mergeCell ref="K886:L886"/>
    <mergeCell ref="I892:J892"/>
    <mergeCell ref="I894:J894"/>
    <mergeCell ref="K894:L894"/>
    <mergeCell ref="I896:J896"/>
    <mergeCell ref="I897:J897"/>
    <mergeCell ref="I888:J888"/>
    <mergeCell ref="I889:J889"/>
    <mergeCell ref="I890:J890"/>
    <mergeCell ref="I891:J891"/>
    <mergeCell ref="K891:L891"/>
    <mergeCell ref="A916:H916"/>
    <mergeCell ref="K916:L916"/>
    <mergeCell ref="I913:J913"/>
    <mergeCell ref="K913:L913"/>
    <mergeCell ref="I910:J910"/>
    <mergeCell ref="K910:L910"/>
    <mergeCell ref="I911:J911"/>
    <mergeCell ref="I912:J912"/>
    <mergeCell ref="K912:L912"/>
    <mergeCell ref="I917:J917"/>
    <mergeCell ref="K917:L917"/>
    <mergeCell ref="I914:J914"/>
    <mergeCell ref="K914:L914"/>
    <mergeCell ref="I915:J915"/>
    <mergeCell ref="K915:L915"/>
    <mergeCell ref="K906:L906"/>
    <mergeCell ref="I898:J898"/>
    <mergeCell ref="K899:L899"/>
    <mergeCell ref="A901:H901"/>
    <mergeCell ref="K901:L901"/>
    <mergeCell ref="I902:J902"/>
    <mergeCell ref="K902:L902"/>
    <mergeCell ref="I907:J907"/>
    <mergeCell ref="K907:L907"/>
    <mergeCell ref="A908:H908"/>
    <mergeCell ref="K908:L908"/>
    <mergeCell ref="K909:L909"/>
    <mergeCell ref="I903:J903"/>
    <mergeCell ref="K903:L903"/>
    <mergeCell ref="I904:J904"/>
    <mergeCell ref="K904:L904"/>
    <mergeCell ref="I906:J906"/>
    <mergeCell ref="A921:H921"/>
    <mergeCell ref="K921:L921"/>
    <mergeCell ref="I922:J922"/>
    <mergeCell ref="K918:L918"/>
    <mergeCell ref="I919:J919"/>
    <mergeCell ref="K919:L919"/>
    <mergeCell ref="I920:J920"/>
    <mergeCell ref="K920:L920"/>
    <mergeCell ref="I930:J930"/>
    <mergeCell ref="I931:J931"/>
    <mergeCell ref="I932:J932"/>
    <mergeCell ref="I933:J933"/>
    <mergeCell ref="A939:H939"/>
    <mergeCell ref="K925:L925"/>
    <mergeCell ref="I926:J926"/>
    <mergeCell ref="A928:H928"/>
    <mergeCell ref="K928:L928"/>
    <mergeCell ref="I929:J929"/>
    <mergeCell ref="A944:H944"/>
    <mergeCell ref="K944:L944"/>
    <mergeCell ref="A946:L946"/>
    <mergeCell ref="I940:J940"/>
    <mergeCell ref="A942:H942"/>
    <mergeCell ref="I942:J942"/>
    <mergeCell ref="K942:L942"/>
    <mergeCell ref="K943:L943"/>
    <mergeCell ref="I951:J951"/>
    <mergeCell ref="K951:L951"/>
    <mergeCell ref="I952:J952"/>
    <mergeCell ref="K952:L952"/>
    <mergeCell ref="K953:L953"/>
    <mergeCell ref="A947:L947"/>
    <mergeCell ref="C949:E949"/>
    <mergeCell ref="I949:J949"/>
    <mergeCell ref="K949:L949"/>
    <mergeCell ref="K950:L950"/>
    <mergeCell ref="I956:J956"/>
    <mergeCell ref="K956:L956"/>
    <mergeCell ref="I957:J957"/>
    <mergeCell ref="I958:J958"/>
    <mergeCell ref="I959:J959"/>
    <mergeCell ref="K959:L959"/>
    <mergeCell ref="I960:J960"/>
    <mergeCell ref="I961:J961"/>
    <mergeCell ref="K962:L962"/>
    <mergeCell ref="K963:L963"/>
    <mergeCell ref="I965:J965"/>
    <mergeCell ref="K965:L965"/>
    <mergeCell ref="I971:J971"/>
    <mergeCell ref="I973:J973"/>
    <mergeCell ref="K973:L973"/>
    <mergeCell ref="I975:J975"/>
    <mergeCell ref="I976:J976"/>
    <mergeCell ref="I967:J967"/>
    <mergeCell ref="I968:J968"/>
    <mergeCell ref="I969:J969"/>
    <mergeCell ref="I970:J970"/>
    <mergeCell ref="K970:L970"/>
    <mergeCell ref="A995:H995"/>
    <mergeCell ref="K995:L995"/>
    <mergeCell ref="I992:J992"/>
    <mergeCell ref="K992:L992"/>
    <mergeCell ref="I989:J989"/>
    <mergeCell ref="K989:L989"/>
    <mergeCell ref="I990:J990"/>
    <mergeCell ref="I991:J991"/>
    <mergeCell ref="K991:L991"/>
    <mergeCell ref="I996:J996"/>
    <mergeCell ref="K996:L996"/>
    <mergeCell ref="I993:J993"/>
    <mergeCell ref="K993:L993"/>
    <mergeCell ref="I994:J994"/>
    <mergeCell ref="K994:L994"/>
    <mergeCell ref="K985:L985"/>
    <mergeCell ref="I977:J977"/>
    <mergeCell ref="K978:L978"/>
    <mergeCell ref="A980:H980"/>
    <mergeCell ref="K980:L980"/>
    <mergeCell ref="I981:J981"/>
    <mergeCell ref="K981:L981"/>
    <mergeCell ref="I986:J986"/>
    <mergeCell ref="K986:L986"/>
    <mergeCell ref="A987:H987"/>
    <mergeCell ref="K987:L987"/>
    <mergeCell ref="K988:L988"/>
    <mergeCell ref="I982:J982"/>
    <mergeCell ref="K982:L982"/>
    <mergeCell ref="I983:J983"/>
    <mergeCell ref="K983:L983"/>
    <mergeCell ref="I985:J985"/>
    <mergeCell ref="A1000:H1000"/>
    <mergeCell ref="K1000:L1000"/>
    <mergeCell ref="I1001:J1001"/>
    <mergeCell ref="K997:L997"/>
    <mergeCell ref="I998:J998"/>
    <mergeCell ref="K998:L998"/>
    <mergeCell ref="I999:J999"/>
    <mergeCell ref="K999:L999"/>
    <mergeCell ref="I1009:J1009"/>
    <mergeCell ref="I1010:J1010"/>
    <mergeCell ref="I1011:J1011"/>
    <mergeCell ref="I1012:J1012"/>
    <mergeCell ref="A1018:H1018"/>
    <mergeCell ref="K1004:L1004"/>
    <mergeCell ref="I1005:J1005"/>
    <mergeCell ref="A1007:H1007"/>
    <mergeCell ref="K1007:L1007"/>
    <mergeCell ref="I1008:J1008"/>
    <mergeCell ref="I1019:J1019"/>
    <mergeCell ref="I1048:J1048"/>
    <mergeCell ref="I1050:J1050"/>
    <mergeCell ref="K1050:L1050"/>
    <mergeCell ref="K1047:L1047"/>
    <mergeCell ref="I1037:J1037"/>
    <mergeCell ref="I1038:J1038"/>
    <mergeCell ref="I1028:J1028"/>
    <mergeCell ref="K1028:L1028"/>
    <mergeCell ref="I1029:J1029"/>
    <mergeCell ref="K1029:L1029"/>
    <mergeCell ref="K1030:L1030"/>
    <mergeCell ref="A1024:L1024"/>
    <mergeCell ref="C1026:E1026"/>
    <mergeCell ref="I1026:J1026"/>
    <mergeCell ref="K1026:L1026"/>
    <mergeCell ref="K1027:L1027"/>
    <mergeCell ref="K1039:L1039"/>
    <mergeCell ref="K1040:L1040"/>
    <mergeCell ref="I1042:J1042"/>
    <mergeCell ref="K1042:L1042"/>
    <mergeCell ref="I1033:J1033"/>
    <mergeCell ref="K1033:L1033"/>
    <mergeCell ref="I1034:J1034"/>
    <mergeCell ref="I1035:J1035"/>
    <mergeCell ref="I1036:J1036"/>
    <mergeCell ref="K1036:L1036"/>
    <mergeCell ref="I1052:J1052"/>
    <mergeCell ref="I1053:J1053"/>
    <mergeCell ref="I1044:J1044"/>
    <mergeCell ref="I1045:J1045"/>
    <mergeCell ref="I1046:J1046"/>
    <mergeCell ref="I1047:J1047"/>
    <mergeCell ref="A1021:H1021"/>
    <mergeCell ref="K1021:L1021"/>
    <mergeCell ref="A1023:L1023"/>
    <mergeCell ref="A1072:H1072"/>
    <mergeCell ref="K1072:L1072"/>
    <mergeCell ref="I1069:J1069"/>
    <mergeCell ref="K1069:L1069"/>
    <mergeCell ref="I1066:J1066"/>
    <mergeCell ref="K1066:L1066"/>
    <mergeCell ref="I1067:J1067"/>
    <mergeCell ref="I1068:J1068"/>
    <mergeCell ref="K1068:L1068"/>
    <mergeCell ref="I1073:J1073"/>
    <mergeCell ref="K1073:L1073"/>
    <mergeCell ref="I1070:J1070"/>
    <mergeCell ref="K1070:L1070"/>
    <mergeCell ref="I1071:J1071"/>
    <mergeCell ref="K1071:L1071"/>
    <mergeCell ref="K1062:L1062"/>
    <mergeCell ref="I1054:J1054"/>
    <mergeCell ref="K1055:L1055"/>
    <mergeCell ref="A1057:H1057"/>
    <mergeCell ref="K1057:L1057"/>
    <mergeCell ref="I1058:J1058"/>
    <mergeCell ref="K1058:L1058"/>
    <mergeCell ref="I1063:J1063"/>
    <mergeCell ref="K1063:L1063"/>
    <mergeCell ref="A1064:H1064"/>
    <mergeCell ref="K1064:L1064"/>
    <mergeCell ref="K1065:L1065"/>
    <mergeCell ref="I1059:J1059"/>
    <mergeCell ref="K1059:L1059"/>
    <mergeCell ref="I1060:J1060"/>
    <mergeCell ref="K1060:L1060"/>
    <mergeCell ref="I1062:J1062"/>
    <mergeCell ref="A1077:H1077"/>
    <mergeCell ref="K1077:L1077"/>
    <mergeCell ref="I1078:J1078"/>
    <mergeCell ref="K1074:L1074"/>
    <mergeCell ref="I1075:J1075"/>
    <mergeCell ref="K1075:L1075"/>
    <mergeCell ref="I1076:J1076"/>
    <mergeCell ref="K1076:L1076"/>
    <mergeCell ref="I1086:J1086"/>
    <mergeCell ref="I1087:J1087"/>
    <mergeCell ref="I1088:J1088"/>
    <mergeCell ref="I1089:J1089"/>
    <mergeCell ref="A1095:H1095"/>
    <mergeCell ref="K1081:L1081"/>
    <mergeCell ref="I1082:J1082"/>
    <mergeCell ref="A1084:H1084"/>
    <mergeCell ref="K1084:L1084"/>
    <mergeCell ref="I1085:J1085"/>
    <mergeCell ref="I1096:J1096"/>
    <mergeCell ref="I1125:J1125"/>
    <mergeCell ref="I1127:J1127"/>
    <mergeCell ref="K1127:L1127"/>
    <mergeCell ref="K1124:L1124"/>
    <mergeCell ref="I1114:J1114"/>
    <mergeCell ref="I1115:J1115"/>
    <mergeCell ref="I1105:J1105"/>
    <mergeCell ref="K1105:L1105"/>
    <mergeCell ref="I1106:J1106"/>
    <mergeCell ref="K1106:L1106"/>
    <mergeCell ref="K1107:L1107"/>
    <mergeCell ref="A1101:L1101"/>
    <mergeCell ref="C1103:E1103"/>
    <mergeCell ref="I1103:J1103"/>
    <mergeCell ref="K1103:L1103"/>
    <mergeCell ref="K1104:L1104"/>
    <mergeCell ref="K1116:L1116"/>
    <mergeCell ref="K1117:L1117"/>
    <mergeCell ref="I1119:J1119"/>
    <mergeCell ref="K1119:L1119"/>
    <mergeCell ref="I1110:J1110"/>
    <mergeCell ref="K1110:L1110"/>
    <mergeCell ref="I1111:J1111"/>
    <mergeCell ref="I1112:J1112"/>
    <mergeCell ref="I1113:J1113"/>
    <mergeCell ref="K1113:L1113"/>
    <mergeCell ref="I1129:J1129"/>
    <mergeCell ref="I1130:J1130"/>
    <mergeCell ref="I1121:J1121"/>
    <mergeCell ref="I1122:J1122"/>
    <mergeCell ref="I1123:J1123"/>
    <mergeCell ref="I1124:J1124"/>
    <mergeCell ref="A1098:H1098"/>
    <mergeCell ref="K1098:L1098"/>
    <mergeCell ref="A1100:L1100"/>
    <mergeCell ref="A1149:H1149"/>
    <mergeCell ref="K1149:L1149"/>
    <mergeCell ref="I1146:J1146"/>
    <mergeCell ref="K1146:L1146"/>
    <mergeCell ref="I1143:J1143"/>
    <mergeCell ref="K1143:L1143"/>
    <mergeCell ref="I1144:J1144"/>
    <mergeCell ref="I1145:J1145"/>
    <mergeCell ref="K1145:L1145"/>
    <mergeCell ref="I1150:J1150"/>
    <mergeCell ref="K1150:L1150"/>
    <mergeCell ref="I1147:J1147"/>
    <mergeCell ref="K1147:L1147"/>
    <mergeCell ref="I1148:J1148"/>
    <mergeCell ref="K1148:L1148"/>
    <mergeCell ref="K1139:L1139"/>
    <mergeCell ref="I1131:J1131"/>
    <mergeCell ref="K1132:L1132"/>
    <mergeCell ref="A1134:H1134"/>
    <mergeCell ref="K1134:L1134"/>
    <mergeCell ref="I1135:J1135"/>
    <mergeCell ref="K1135:L1135"/>
    <mergeCell ref="I1140:J1140"/>
    <mergeCell ref="K1140:L1140"/>
    <mergeCell ref="A1141:H1141"/>
    <mergeCell ref="K1141:L1141"/>
    <mergeCell ref="K1142:L1142"/>
    <mergeCell ref="I1136:J1136"/>
    <mergeCell ref="K1136:L1136"/>
    <mergeCell ref="I1137:J1137"/>
    <mergeCell ref="K1137:L1137"/>
    <mergeCell ref="I1139:J1139"/>
    <mergeCell ref="A1154:H1154"/>
    <mergeCell ref="K1154:L1154"/>
    <mergeCell ref="I1155:J1155"/>
    <mergeCell ref="K1151:L1151"/>
    <mergeCell ref="I1152:J1152"/>
    <mergeCell ref="K1152:L1152"/>
    <mergeCell ref="I1153:J1153"/>
    <mergeCell ref="K1153:L1153"/>
    <mergeCell ref="I1163:J1163"/>
    <mergeCell ref="I1164:J1164"/>
    <mergeCell ref="I1165:J1165"/>
    <mergeCell ref="I1166:J1166"/>
    <mergeCell ref="A1172:H1172"/>
    <mergeCell ref="K1158:L1158"/>
    <mergeCell ref="I1159:J1159"/>
    <mergeCell ref="A1161:H1161"/>
    <mergeCell ref="K1161:L1161"/>
    <mergeCell ref="I1162:J1162"/>
    <mergeCell ref="A1177:H1177"/>
    <mergeCell ref="K1177:L1177"/>
    <mergeCell ref="A1179:L1179"/>
    <mergeCell ref="I1173:J1173"/>
    <mergeCell ref="A1175:H1175"/>
    <mergeCell ref="I1175:J1175"/>
    <mergeCell ref="K1175:L1175"/>
    <mergeCell ref="K1176:L1176"/>
    <mergeCell ref="I1184:J1184"/>
    <mergeCell ref="K1184:L1184"/>
    <mergeCell ref="I1185:J1185"/>
    <mergeCell ref="K1185:L1185"/>
    <mergeCell ref="K1186:L1186"/>
    <mergeCell ref="A1180:L1180"/>
    <mergeCell ref="C1182:E1182"/>
    <mergeCell ref="I1182:J1182"/>
    <mergeCell ref="K1182:L1182"/>
    <mergeCell ref="K1183:L1183"/>
    <mergeCell ref="I1189:J1189"/>
    <mergeCell ref="K1189:L1189"/>
    <mergeCell ref="I1190:J1190"/>
    <mergeCell ref="I1191:J1191"/>
    <mergeCell ref="I1192:J1192"/>
    <mergeCell ref="K1192:L1192"/>
    <mergeCell ref="I1193:J1193"/>
    <mergeCell ref="I1194:J1194"/>
    <mergeCell ref="K1195:L1195"/>
    <mergeCell ref="K1196:L1196"/>
    <mergeCell ref="I1198:J1198"/>
    <mergeCell ref="K1198:L1198"/>
    <mergeCell ref="I1204:J1204"/>
    <mergeCell ref="I1206:J1206"/>
    <mergeCell ref="K1206:L1206"/>
    <mergeCell ref="I1208:J1208"/>
    <mergeCell ref="I1209:J1209"/>
    <mergeCell ref="I1200:J1200"/>
    <mergeCell ref="I1201:J1201"/>
    <mergeCell ref="I1202:J1202"/>
    <mergeCell ref="I1203:J1203"/>
    <mergeCell ref="K1203:L1203"/>
    <mergeCell ref="A1228:H1228"/>
    <mergeCell ref="K1228:L1228"/>
    <mergeCell ref="I1225:J1225"/>
    <mergeCell ref="K1225:L1225"/>
    <mergeCell ref="I1222:J1222"/>
    <mergeCell ref="K1222:L1222"/>
    <mergeCell ref="I1223:J1223"/>
    <mergeCell ref="I1224:J1224"/>
    <mergeCell ref="K1224:L1224"/>
    <mergeCell ref="I1229:J1229"/>
    <mergeCell ref="K1229:L1229"/>
    <mergeCell ref="I1226:J1226"/>
    <mergeCell ref="K1226:L1226"/>
    <mergeCell ref="I1227:J1227"/>
    <mergeCell ref="K1227:L1227"/>
    <mergeCell ref="K1218:L1218"/>
    <mergeCell ref="I1210:J1210"/>
    <mergeCell ref="K1211:L1211"/>
    <mergeCell ref="A1213:H1213"/>
    <mergeCell ref="K1213:L1213"/>
    <mergeCell ref="I1214:J1214"/>
    <mergeCell ref="K1214:L1214"/>
    <mergeCell ref="I1219:J1219"/>
    <mergeCell ref="K1219:L1219"/>
    <mergeCell ref="A1220:H1220"/>
    <mergeCell ref="K1220:L1220"/>
    <mergeCell ref="K1221:L1221"/>
    <mergeCell ref="I1215:J1215"/>
    <mergeCell ref="K1215:L1215"/>
    <mergeCell ref="I1216:J1216"/>
    <mergeCell ref="K1216:L1216"/>
    <mergeCell ref="I1218:J1218"/>
    <mergeCell ref="A1233:H1233"/>
    <mergeCell ref="K1233:L1233"/>
    <mergeCell ref="I1234:J1234"/>
    <mergeCell ref="K1230:L1230"/>
    <mergeCell ref="I1231:J1231"/>
    <mergeCell ref="K1231:L1231"/>
    <mergeCell ref="I1232:J1232"/>
    <mergeCell ref="K1232:L1232"/>
    <mergeCell ref="I1242:J1242"/>
    <mergeCell ref="I1243:J1243"/>
    <mergeCell ref="I1244:J1244"/>
    <mergeCell ref="I1245:J1245"/>
    <mergeCell ref="A1251:H1251"/>
    <mergeCell ref="K1237:L1237"/>
    <mergeCell ref="I1238:J1238"/>
    <mergeCell ref="A1240:H1240"/>
    <mergeCell ref="K1240:L1240"/>
    <mergeCell ref="I1241:J1241"/>
    <mergeCell ref="I1252:J1252"/>
    <mergeCell ref="I1281:J1281"/>
    <mergeCell ref="I1283:J1283"/>
    <mergeCell ref="K1283:L1283"/>
    <mergeCell ref="K1280:L1280"/>
    <mergeCell ref="I1270:J1270"/>
    <mergeCell ref="I1271:J1271"/>
    <mergeCell ref="I1261:J1261"/>
    <mergeCell ref="K1261:L1261"/>
    <mergeCell ref="I1262:J1262"/>
    <mergeCell ref="K1262:L1262"/>
    <mergeCell ref="K1263:L1263"/>
    <mergeCell ref="A1257:L1257"/>
    <mergeCell ref="C1259:E1259"/>
    <mergeCell ref="I1259:J1259"/>
    <mergeCell ref="K1259:L1259"/>
    <mergeCell ref="K1260:L1260"/>
    <mergeCell ref="K1272:L1272"/>
    <mergeCell ref="K1273:L1273"/>
    <mergeCell ref="I1275:J1275"/>
    <mergeCell ref="K1275:L1275"/>
    <mergeCell ref="I1266:J1266"/>
    <mergeCell ref="K1266:L1266"/>
    <mergeCell ref="I1267:J1267"/>
    <mergeCell ref="I1268:J1268"/>
    <mergeCell ref="I1269:J1269"/>
    <mergeCell ref="K1269:L1269"/>
    <mergeCell ref="I1285:J1285"/>
    <mergeCell ref="I1286:J1286"/>
    <mergeCell ref="I1277:J1277"/>
    <mergeCell ref="I1278:J1278"/>
    <mergeCell ref="I1279:J1279"/>
    <mergeCell ref="I1280:J1280"/>
    <mergeCell ref="A1254:H1254"/>
    <mergeCell ref="K1254:L1254"/>
    <mergeCell ref="A1256:L1256"/>
    <mergeCell ref="A1305:H1305"/>
    <mergeCell ref="K1305:L1305"/>
    <mergeCell ref="I1302:J1302"/>
    <mergeCell ref="K1302:L1302"/>
    <mergeCell ref="I1299:J1299"/>
    <mergeCell ref="K1299:L1299"/>
    <mergeCell ref="I1300:J1300"/>
    <mergeCell ref="I1301:J1301"/>
    <mergeCell ref="K1301:L1301"/>
    <mergeCell ref="I1306:J1306"/>
    <mergeCell ref="K1306:L1306"/>
    <mergeCell ref="I1303:J1303"/>
    <mergeCell ref="K1303:L1303"/>
    <mergeCell ref="I1304:J1304"/>
    <mergeCell ref="K1304:L1304"/>
    <mergeCell ref="K1295:L1295"/>
    <mergeCell ref="I1287:J1287"/>
    <mergeCell ref="K1288:L1288"/>
    <mergeCell ref="A1290:H1290"/>
    <mergeCell ref="K1290:L1290"/>
    <mergeCell ref="I1291:J1291"/>
    <mergeCell ref="K1291:L1291"/>
    <mergeCell ref="I1296:J1296"/>
    <mergeCell ref="K1296:L1296"/>
    <mergeCell ref="A1297:H1297"/>
    <mergeCell ref="K1297:L1297"/>
    <mergeCell ref="K1298:L1298"/>
    <mergeCell ref="I1292:J1292"/>
    <mergeCell ref="K1292:L1292"/>
    <mergeCell ref="I1293:J1293"/>
    <mergeCell ref="K1293:L1293"/>
    <mergeCell ref="I1295:J1295"/>
    <mergeCell ref="A1310:H1310"/>
    <mergeCell ref="K1310:L1310"/>
    <mergeCell ref="I1311:J1311"/>
    <mergeCell ref="K1307:L1307"/>
    <mergeCell ref="I1308:J1308"/>
    <mergeCell ref="K1308:L1308"/>
    <mergeCell ref="I1309:J1309"/>
    <mergeCell ref="K1309:L1309"/>
    <mergeCell ref="I1319:J1319"/>
    <mergeCell ref="I1320:J1320"/>
    <mergeCell ref="I1321:J1321"/>
    <mergeCell ref="I1322:J1322"/>
    <mergeCell ref="A1328:H1328"/>
    <mergeCell ref="K1314:L1314"/>
    <mergeCell ref="I1315:J1315"/>
    <mergeCell ref="A1317:H1317"/>
    <mergeCell ref="K1317:L1317"/>
    <mergeCell ref="I1318:J1318"/>
    <mergeCell ref="I1329:J1329"/>
    <mergeCell ref="I1358:J1358"/>
    <mergeCell ref="I1360:J1360"/>
    <mergeCell ref="K1360:L1360"/>
    <mergeCell ref="K1357:L1357"/>
    <mergeCell ref="I1347:J1347"/>
    <mergeCell ref="I1348:J1348"/>
    <mergeCell ref="I1338:J1338"/>
    <mergeCell ref="K1338:L1338"/>
    <mergeCell ref="I1339:J1339"/>
    <mergeCell ref="K1339:L1339"/>
    <mergeCell ref="K1340:L1340"/>
    <mergeCell ref="A1334:L1334"/>
    <mergeCell ref="C1336:E1336"/>
    <mergeCell ref="I1336:J1336"/>
    <mergeCell ref="K1336:L1336"/>
    <mergeCell ref="K1337:L1337"/>
    <mergeCell ref="K1349:L1349"/>
    <mergeCell ref="K1350:L1350"/>
    <mergeCell ref="I1352:J1352"/>
    <mergeCell ref="K1352:L1352"/>
    <mergeCell ref="I1343:J1343"/>
    <mergeCell ref="K1343:L1343"/>
    <mergeCell ref="I1344:J1344"/>
    <mergeCell ref="I1345:J1345"/>
    <mergeCell ref="I1346:J1346"/>
    <mergeCell ref="K1346:L1346"/>
    <mergeCell ref="I1362:J1362"/>
    <mergeCell ref="I1363:J1363"/>
    <mergeCell ref="I1354:J1354"/>
    <mergeCell ref="I1355:J1355"/>
    <mergeCell ref="I1356:J1356"/>
    <mergeCell ref="I1357:J1357"/>
    <mergeCell ref="A1331:H1331"/>
    <mergeCell ref="K1331:L1331"/>
    <mergeCell ref="A1333:L1333"/>
    <mergeCell ref="A1382:H1382"/>
    <mergeCell ref="K1382:L1382"/>
    <mergeCell ref="I1379:J1379"/>
    <mergeCell ref="K1379:L1379"/>
    <mergeCell ref="I1376:J1376"/>
    <mergeCell ref="K1376:L1376"/>
    <mergeCell ref="I1377:J1377"/>
    <mergeCell ref="I1378:J1378"/>
    <mergeCell ref="K1378:L1378"/>
    <mergeCell ref="I1383:J1383"/>
    <mergeCell ref="K1383:L1383"/>
    <mergeCell ref="I1380:J1380"/>
    <mergeCell ref="K1380:L1380"/>
    <mergeCell ref="I1381:J1381"/>
    <mergeCell ref="K1381:L1381"/>
    <mergeCell ref="K1372:L1372"/>
    <mergeCell ref="I1364:J1364"/>
    <mergeCell ref="K1365:L1365"/>
    <mergeCell ref="A1367:H1367"/>
    <mergeCell ref="K1367:L1367"/>
    <mergeCell ref="I1368:J1368"/>
    <mergeCell ref="K1368:L1368"/>
    <mergeCell ref="I1373:J1373"/>
    <mergeCell ref="K1373:L1373"/>
    <mergeCell ref="A1374:H1374"/>
    <mergeCell ref="K1374:L1374"/>
    <mergeCell ref="K1375:L1375"/>
    <mergeCell ref="I1369:J1369"/>
    <mergeCell ref="K1369:L1369"/>
    <mergeCell ref="I1370:J1370"/>
    <mergeCell ref="K1370:L1370"/>
    <mergeCell ref="I1372:J1372"/>
    <mergeCell ref="A1387:H1387"/>
    <mergeCell ref="K1387:L1387"/>
    <mergeCell ref="I1388:J1388"/>
    <mergeCell ref="K1384:L1384"/>
    <mergeCell ref="I1385:J1385"/>
    <mergeCell ref="K1385:L1385"/>
    <mergeCell ref="I1386:J1386"/>
    <mergeCell ref="K1386:L1386"/>
    <mergeCell ref="I1396:J1396"/>
    <mergeCell ref="I1397:J1397"/>
    <mergeCell ref="I1398:J1398"/>
    <mergeCell ref="I1399:J1399"/>
    <mergeCell ref="A1405:H1405"/>
    <mergeCell ref="K1391:L1391"/>
    <mergeCell ref="I1392:J1392"/>
    <mergeCell ref="A1394:H1394"/>
    <mergeCell ref="K1394:L1394"/>
    <mergeCell ref="I1395:J1395"/>
    <mergeCell ref="A1410:H1410"/>
    <mergeCell ref="K1410:L1410"/>
    <mergeCell ref="A1412:L1412"/>
    <mergeCell ref="I1406:J1406"/>
    <mergeCell ref="A1408:H1408"/>
    <mergeCell ref="I1408:J1408"/>
    <mergeCell ref="K1408:L1408"/>
    <mergeCell ref="K1409:L1409"/>
    <mergeCell ref="I1417:J1417"/>
    <mergeCell ref="K1417:L1417"/>
    <mergeCell ref="I1418:J1418"/>
    <mergeCell ref="K1418:L1418"/>
    <mergeCell ref="K1419:L1419"/>
    <mergeCell ref="A1413:L1413"/>
    <mergeCell ref="C1415:E1415"/>
    <mergeCell ref="I1415:J1415"/>
    <mergeCell ref="K1415:L1415"/>
    <mergeCell ref="K1416:L1416"/>
    <mergeCell ref="I1422:J1422"/>
    <mergeCell ref="K1422:L1422"/>
    <mergeCell ref="I1423:J1423"/>
    <mergeCell ref="I1424:J1424"/>
    <mergeCell ref="I1425:J1425"/>
    <mergeCell ref="K1425:L1425"/>
    <mergeCell ref="I1426:J1426"/>
    <mergeCell ref="I1427:J1427"/>
    <mergeCell ref="K1428:L1428"/>
    <mergeCell ref="K1429:L1429"/>
    <mergeCell ref="I1431:J1431"/>
    <mergeCell ref="K1431:L1431"/>
    <mergeCell ref="I1437:J1437"/>
    <mergeCell ref="I1439:J1439"/>
    <mergeCell ref="K1439:L1439"/>
    <mergeCell ref="I1441:J1441"/>
    <mergeCell ref="I1442:J1442"/>
    <mergeCell ref="I1433:J1433"/>
    <mergeCell ref="I1434:J1434"/>
    <mergeCell ref="I1435:J1435"/>
    <mergeCell ref="I1436:J1436"/>
    <mergeCell ref="K1436:L1436"/>
    <mergeCell ref="A1461:H1461"/>
    <mergeCell ref="K1461:L1461"/>
    <mergeCell ref="I1458:J1458"/>
    <mergeCell ref="K1458:L1458"/>
    <mergeCell ref="I1455:J1455"/>
    <mergeCell ref="K1455:L1455"/>
    <mergeCell ref="I1456:J1456"/>
    <mergeCell ref="I1457:J1457"/>
    <mergeCell ref="K1457:L1457"/>
    <mergeCell ref="I1462:J1462"/>
    <mergeCell ref="K1462:L1462"/>
    <mergeCell ref="I1459:J1459"/>
    <mergeCell ref="K1459:L1459"/>
    <mergeCell ref="I1460:J1460"/>
    <mergeCell ref="K1460:L1460"/>
    <mergeCell ref="K1451:L1451"/>
    <mergeCell ref="I1443:J1443"/>
    <mergeCell ref="K1444:L1444"/>
    <mergeCell ref="A1446:H1446"/>
    <mergeCell ref="K1446:L1446"/>
    <mergeCell ref="I1447:J1447"/>
    <mergeCell ref="K1447:L1447"/>
    <mergeCell ref="I1452:J1452"/>
    <mergeCell ref="K1452:L1452"/>
    <mergeCell ref="A1453:H1453"/>
    <mergeCell ref="K1453:L1453"/>
    <mergeCell ref="K1454:L1454"/>
    <mergeCell ref="I1448:J1448"/>
    <mergeCell ref="K1448:L1448"/>
    <mergeCell ref="I1449:J1449"/>
    <mergeCell ref="K1449:L1449"/>
    <mergeCell ref="I1451:J1451"/>
    <mergeCell ref="A1466:H1466"/>
    <mergeCell ref="K1466:L1466"/>
    <mergeCell ref="I1467:J1467"/>
    <mergeCell ref="K1463:L1463"/>
    <mergeCell ref="I1464:J1464"/>
    <mergeCell ref="K1464:L1464"/>
    <mergeCell ref="I1465:J1465"/>
    <mergeCell ref="K1465:L1465"/>
    <mergeCell ref="I1475:J1475"/>
    <mergeCell ref="I1476:J1476"/>
    <mergeCell ref="I1477:J1477"/>
    <mergeCell ref="I1478:J1478"/>
    <mergeCell ref="A1484:H1484"/>
    <mergeCell ref="K1470:L1470"/>
    <mergeCell ref="I1471:J1471"/>
    <mergeCell ref="A1473:H1473"/>
    <mergeCell ref="K1473:L1473"/>
    <mergeCell ref="I1474:J1474"/>
    <mergeCell ref="A1489:H1489"/>
    <mergeCell ref="K1489:L1489"/>
    <mergeCell ref="A1491:L1491"/>
    <mergeCell ref="I1485:J1485"/>
    <mergeCell ref="A1487:H1487"/>
    <mergeCell ref="I1487:J1487"/>
    <mergeCell ref="K1487:L1487"/>
    <mergeCell ref="K1488:L1488"/>
    <mergeCell ref="I1496:J1496"/>
    <mergeCell ref="K1496:L1496"/>
    <mergeCell ref="I1497:J1497"/>
    <mergeCell ref="K1497:L1497"/>
    <mergeCell ref="K1498:L1498"/>
    <mergeCell ref="A1492:L1492"/>
    <mergeCell ref="C1494:E1494"/>
    <mergeCell ref="I1494:J1494"/>
    <mergeCell ref="K1494:L1494"/>
    <mergeCell ref="K1495:L1495"/>
    <mergeCell ref="I1501:J1501"/>
    <mergeCell ref="K1501:L1501"/>
    <mergeCell ref="I1502:J1502"/>
    <mergeCell ref="I1503:J1503"/>
    <mergeCell ref="I1504:J1504"/>
    <mergeCell ref="K1504:L1504"/>
    <mergeCell ref="I1505:J1505"/>
    <mergeCell ref="I1506:J1506"/>
    <mergeCell ref="K1507:L1507"/>
    <mergeCell ref="K1508:L1508"/>
    <mergeCell ref="I1510:J1510"/>
    <mergeCell ref="K1510:L1510"/>
    <mergeCell ref="I1516:J1516"/>
    <mergeCell ref="I1518:J1518"/>
    <mergeCell ref="K1518:L1518"/>
    <mergeCell ref="I1520:J1520"/>
    <mergeCell ref="I1521:J1521"/>
    <mergeCell ref="I1512:J1512"/>
    <mergeCell ref="I1513:J1513"/>
    <mergeCell ref="I1514:J1514"/>
    <mergeCell ref="I1515:J1515"/>
    <mergeCell ref="K1515:L1515"/>
    <mergeCell ref="A1540:H1540"/>
    <mergeCell ref="K1540:L1540"/>
    <mergeCell ref="I1537:J1537"/>
    <mergeCell ref="K1537:L1537"/>
    <mergeCell ref="I1534:J1534"/>
    <mergeCell ref="K1534:L1534"/>
    <mergeCell ref="I1535:J1535"/>
    <mergeCell ref="I1536:J1536"/>
    <mergeCell ref="K1536:L1536"/>
    <mergeCell ref="I1541:J1541"/>
    <mergeCell ref="K1541:L1541"/>
    <mergeCell ref="I1538:J1538"/>
    <mergeCell ref="K1538:L1538"/>
    <mergeCell ref="I1539:J1539"/>
    <mergeCell ref="K1539:L1539"/>
    <mergeCell ref="K1530:L1530"/>
    <mergeCell ref="I1522:J1522"/>
    <mergeCell ref="K1523:L1523"/>
    <mergeCell ref="A1525:H1525"/>
    <mergeCell ref="K1525:L1525"/>
    <mergeCell ref="I1526:J1526"/>
    <mergeCell ref="K1526:L1526"/>
    <mergeCell ref="I1531:J1531"/>
    <mergeCell ref="K1531:L1531"/>
    <mergeCell ref="A1532:H1532"/>
    <mergeCell ref="K1532:L1532"/>
    <mergeCell ref="K1533:L1533"/>
    <mergeCell ref="I1527:J1527"/>
    <mergeCell ref="K1527:L1527"/>
    <mergeCell ref="I1528:J1528"/>
    <mergeCell ref="K1528:L1528"/>
    <mergeCell ref="I1530:J1530"/>
    <mergeCell ref="A1545:H1545"/>
    <mergeCell ref="K1545:L1545"/>
    <mergeCell ref="I1546:J1546"/>
    <mergeCell ref="K1542:L1542"/>
    <mergeCell ref="I1543:J1543"/>
    <mergeCell ref="K1543:L1543"/>
    <mergeCell ref="I1544:J1544"/>
    <mergeCell ref="K1544:L1544"/>
    <mergeCell ref="I1554:J1554"/>
    <mergeCell ref="I1555:J1555"/>
    <mergeCell ref="I1556:J1556"/>
    <mergeCell ref="I1557:J1557"/>
    <mergeCell ref="A1563:H1563"/>
    <mergeCell ref="K1549:L1549"/>
    <mergeCell ref="I1550:J1550"/>
    <mergeCell ref="A1552:H1552"/>
    <mergeCell ref="K1552:L1552"/>
    <mergeCell ref="I1553:J1553"/>
    <mergeCell ref="A1568:H1568"/>
    <mergeCell ref="K1568:L1568"/>
    <mergeCell ref="A1570:L1570"/>
    <mergeCell ref="I1564:J1564"/>
    <mergeCell ref="A1566:H1566"/>
    <mergeCell ref="I1566:J1566"/>
    <mergeCell ref="K1566:L1566"/>
    <mergeCell ref="K1567:L1567"/>
    <mergeCell ref="I1575:J1575"/>
    <mergeCell ref="K1575:L1575"/>
    <mergeCell ref="I1576:J1576"/>
    <mergeCell ref="K1576:L1576"/>
    <mergeCell ref="K1577:L1577"/>
    <mergeCell ref="A1571:L1571"/>
    <mergeCell ref="C1573:E1573"/>
    <mergeCell ref="I1573:J1573"/>
    <mergeCell ref="K1573:L1573"/>
    <mergeCell ref="K1574:L1574"/>
    <mergeCell ref="I1580:J1580"/>
    <mergeCell ref="K1580:L1580"/>
    <mergeCell ref="I1581:J1581"/>
    <mergeCell ref="I1582:J1582"/>
    <mergeCell ref="I1583:J1583"/>
    <mergeCell ref="K1583:L1583"/>
    <mergeCell ref="I1584:J1584"/>
    <mergeCell ref="I1585:J1585"/>
    <mergeCell ref="K1586:L1586"/>
    <mergeCell ref="K1587:L1587"/>
    <mergeCell ref="I1589:J1589"/>
    <mergeCell ref="K1589:L1589"/>
    <mergeCell ref="I1595:J1595"/>
    <mergeCell ref="I1597:J1597"/>
    <mergeCell ref="K1597:L1597"/>
    <mergeCell ref="I1599:J1599"/>
    <mergeCell ref="I1600:J1600"/>
    <mergeCell ref="I1591:J1591"/>
    <mergeCell ref="I1592:J1592"/>
    <mergeCell ref="I1593:J1593"/>
    <mergeCell ref="I1594:J1594"/>
    <mergeCell ref="K1594:L1594"/>
    <mergeCell ref="I1616:J1616"/>
    <mergeCell ref="K1616:L1616"/>
    <mergeCell ref="I1613:J1613"/>
    <mergeCell ref="K1613:L1613"/>
    <mergeCell ref="I1614:J1614"/>
    <mergeCell ref="I1615:J1615"/>
    <mergeCell ref="K1615:L1615"/>
    <mergeCell ref="I1620:J1620"/>
    <mergeCell ref="K1620:L1620"/>
    <mergeCell ref="I1617:J1617"/>
    <mergeCell ref="K1617:L1617"/>
    <mergeCell ref="I1618:J1618"/>
    <mergeCell ref="K1618:L1618"/>
    <mergeCell ref="K1609:L1609"/>
    <mergeCell ref="I1601:J1601"/>
    <mergeCell ref="K1602:L1602"/>
    <mergeCell ref="A1604:H1604"/>
    <mergeCell ref="K1604:L1604"/>
    <mergeCell ref="I1605:J1605"/>
    <mergeCell ref="K1605:L1605"/>
    <mergeCell ref="I1610:J1610"/>
    <mergeCell ref="K1610:L1610"/>
    <mergeCell ref="A1611:H1611"/>
    <mergeCell ref="K1611:L1611"/>
    <mergeCell ref="K1612:L1612"/>
    <mergeCell ref="I1606:J1606"/>
    <mergeCell ref="K1606:L1606"/>
    <mergeCell ref="I1607:J1607"/>
    <mergeCell ref="K1607:L1607"/>
    <mergeCell ref="I1609:J1609"/>
    <mergeCell ref="K1621:L1621"/>
    <mergeCell ref="I1622:J1622"/>
    <mergeCell ref="K1622:L1622"/>
    <mergeCell ref="I1623:J1623"/>
    <mergeCell ref="K1623:L1623"/>
    <mergeCell ref="I1633:J1633"/>
    <mergeCell ref="I1634:J1634"/>
    <mergeCell ref="I1635:J1635"/>
    <mergeCell ref="I1636:J1636"/>
    <mergeCell ref="A1642:H1642"/>
    <mergeCell ref="K1628:L1628"/>
    <mergeCell ref="I1629:J1629"/>
    <mergeCell ref="A1631:H1631"/>
    <mergeCell ref="K1631:L1631"/>
    <mergeCell ref="I1632:J1632"/>
    <mergeCell ref="A1619:H1619"/>
    <mergeCell ref="K1619:L1619"/>
    <mergeCell ref="K1655:L1655"/>
    <mergeCell ref="A1649:L1649"/>
    <mergeCell ref="C1651:E1651"/>
    <mergeCell ref="I1651:J1651"/>
    <mergeCell ref="K1651:L1651"/>
    <mergeCell ref="K1652:L1652"/>
    <mergeCell ref="A1645:H1645"/>
    <mergeCell ref="K1645:L1645"/>
    <mergeCell ref="I1643:J1643"/>
    <mergeCell ref="I1653:J1653"/>
    <mergeCell ref="K1653:L1653"/>
    <mergeCell ref="I1654:J1654"/>
    <mergeCell ref="K1654:L1654"/>
    <mergeCell ref="A1648:L1648"/>
    <mergeCell ref="A1624:H1624"/>
    <mergeCell ref="K1624:L1624"/>
    <mergeCell ref="I1625:J1625"/>
    <mergeCell ref="I1658:J1658"/>
    <mergeCell ref="K1658:L1658"/>
    <mergeCell ref="I1659:J1659"/>
    <mergeCell ref="I1660:J1660"/>
    <mergeCell ref="I1661:J1661"/>
    <mergeCell ref="K1661:L1661"/>
    <mergeCell ref="I1662:J1662"/>
    <mergeCell ref="I1663:J1663"/>
    <mergeCell ref="K1664:L1664"/>
    <mergeCell ref="K1665:L1665"/>
    <mergeCell ref="I1667:J1667"/>
    <mergeCell ref="K1667:L1667"/>
    <mergeCell ref="I1673:J1673"/>
    <mergeCell ref="I1675:J1675"/>
    <mergeCell ref="K1675:L1675"/>
    <mergeCell ref="I1677:J1677"/>
    <mergeCell ref="I1678:J1678"/>
    <mergeCell ref="I1669:J1669"/>
    <mergeCell ref="I1670:J1670"/>
    <mergeCell ref="I1671:J1671"/>
    <mergeCell ref="I1672:J1672"/>
    <mergeCell ref="K1672:L1672"/>
    <mergeCell ref="A1697:H1697"/>
    <mergeCell ref="K1697:L1697"/>
    <mergeCell ref="I1694:J1694"/>
    <mergeCell ref="K1694:L1694"/>
    <mergeCell ref="I1691:J1691"/>
    <mergeCell ref="K1691:L1691"/>
    <mergeCell ref="I1692:J1692"/>
    <mergeCell ref="I1693:J1693"/>
    <mergeCell ref="K1693:L1693"/>
    <mergeCell ref="I1698:J1698"/>
    <mergeCell ref="K1698:L1698"/>
    <mergeCell ref="I1695:J1695"/>
    <mergeCell ref="K1695:L1695"/>
    <mergeCell ref="I1696:J1696"/>
    <mergeCell ref="K1696:L1696"/>
    <mergeCell ref="K1687:L1687"/>
    <mergeCell ref="I1679:J1679"/>
    <mergeCell ref="K1680:L1680"/>
    <mergeCell ref="A1682:H1682"/>
    <mergeCell ref="K1682:L1682"/>
    <mergeCell ref="I1683:J1683"/>
    <mergeCell ref="K1683:L1683"/>
    <mergeCell ref="I1688:J1688"/>
    <mergeCell ref="K1688:L1688"/>
    <mergeCell ref="A1689:H1689"/>
    <mergeCell ref="K1689:L1689"/>
    <mergeCell ref="K1690:L1690"/>
    <mergeCell ref="I1684:J1684"/>
    <mergeCell ref="K1684:L1684"/>
    <mergeCell ref="I1685:J1685"/>
    <mergeCell ref="K1685:L1685"/>
    <mergeCell ref="I1687:J1687"/>
    <mergeCell ref="A1702:H1702"/>
    <mergeCell ref="K1702:L1702"/>
    <mergeCell ref="I1703:J1703"/>
    <mergeCell ref="K1699:L1699"/>
    <mergeCell ref="I1700:J1700"/>
    <mergeCell ref="K1700:L1700"/>
    <mergeCell ref="I1701:J1701"/>
    <mergeCell ref="K1701:L1701"/>
    <mergeCell ref="I1711:J1711"/>
    <mergeCell ref="I1712:J1712"/>
    <mergeCell ref="I1713:J1713"/>
    <mergeCell ref="I1714:J1714"/>
    <mergeCell ref="A1720:H1720"/>
    <mergeCell ref="K1706:L1706"/>
    <mergeCell ref="I1707:J1707"/>
    <mergeCell ref="A1709:H1709"/>
    <mergeCell ref="K1709:L1709"/>
    <mergeCell ref="I1710:J1710"/>
    <mergeCell ref="A1725:H1725"/>
    <mergeCell ref="K1725:L1725"/>
    <mergeCell ref="A1727:L1727"/>
    <mergeCell ref="I1721:J1721"/>
    <mergeCell ref="A1723:H1723"/>
    <mergeCell ref="I1723:J1723"/>
    <mergeCell ref="K1723:L1723"/>
    <mergeCell ref="K1724:L1724"/>
    <mergeCell ref="I1732:J1732"/>
    <mergeCell ref="K1732:L1732"/>
    <mergeCell ref="I1733:J1733"/>
    <mergeCell ref="K1733:L1733"/>
    <mergeCell ref="K1734:L1734"/>
    <mergeCell ref="A1728:L1728"/>
    <mergeCell ref="C1730:E1730"/>
    <mergeCell ref="I1730:J1730"/>
    <mergeCell ref="K1730:L1730"/>
    <mergeCell ref="K1731:L1731"/>
    <mergeCell ref="I1737:J1737"/>
    <mergeCell ref="K1737:L1737"/>
    <mergeCell ref="I1738:J1738"/>
    <mergeCell ref="I1739:J1739"/>
    <mergeCell ref="I1740:J1740"/>
    <mergeCell ref="K1740:L1740"/>
    <mergeCell ref="I1741:J1741"/>
    <mergeCell ref="I1742:J1742"/>
    <mergeCell ref="K1743:L1743"/>
    <mergeCell ref="K1744:L1744"/>
    <mergeCell ref="I1746:J1746"/>
    <mergeCell ref="K1746:L1746"/>
    <mergeCell ref="I1752:J1752"/>
    <mergeCell ref="I1754:J1754"/>
    <mergeCell ref="K1754:L1754"/>
    <mergeCell ref="I1756:J1756"/>
    <mergeCell ref="I1757:J1757"/>
    <mergeCell ref="I1748:J1748"/>
    <mergeCell ref="I1749:J1749"/>
    <mergeCell ref="I1750:J1750"/>
    <mergeCell ref="I1751:J1751"/>
    <mergeCell ref="K1751:L1751"/>
    <mergeCell ref="A1776:H1776"/>
    <mergeCell ref="K1776:L1776"/>
    <mergeCell ref="I1773:J1773"/>
    <mergeCell ref="K1773:L1773"/>
    <mergeCell ref="I1770:J1770"/>
    <mergeCell ref="K1770:L1770"/>
    <mergeCell ref="I1771:J1771"/>
    <mergeCell ref="I1772:J1772"/>
    <mergeCell ref="K1772:L1772"/>
    <mergeCell ref="I1777:J1777"/>
    <mergeCell ref="K1777:L1777"/>
    <mergeCell ref="I1774:J1774"/>
    <mergeCell ref="K1774:L1774"/>
    <mergeCell ref="I1775:J1775"/>
    <mergeCell ref="K1775:L1775"/>
    <mergeCell ref="K1766:L1766"/>
    <mergeCell ref="I1758:J1758"/>
    <mergeCell ref="K1759:L1759"/>
    <mergeCell ref="A1761:H1761"/>
    <mergeCell ref="K1761:L1761"/>
    <mergeCell ref="I1762:J1762"/>
    <mergeCell ref="K1762:L1762"/>
    <mergeCell ref="I1767:J1767"/>
    <mergeCell ref="K1767:L1767"/>
    <mergeCell ref="A1768:H1768"/>
    <mergeCell ref="K1768:L1768"/>
    <mergeCell ref="K1769:L1769"/>
    <mergeCell ref="I1763:J1763"/>
    <mergeCell ref="K1763:L1763"/>
    <mergeCell ref="I1764:J1764"/>
    <mergeCell ref="K1764:L1764"/>
    <mergeCell ref="I1766:J1766"/>
    <mergeCell ref="A1781:H1781"/>
    <mergeCell ref="K1781:L1781"/>
    <mergeCell ref="I1782:J1782"/>
    <mergeCell ref="K1778:L1778"/>
    <mergeCell ref="I1779:J1779"/>
    <mergeCell ref="K1779:L1779"/>
    <mergeCell ref="I1780:J1780"/>
    <mergeCell ref="K1780:L1780"/>
    <mergeCell ref="I1790:J1790"/>
    <mergeCell ref="I1791:J1791"/>
    <mergeCell ref="I1792:J1792"/>
    <mergeCell ref="I1793:J1793"/>
    <mergeCell ref="A1799:H1799"/>
    <mergeCell ref="K1785:L1785"/>
    <mergeCell ref="I1786:J1786"/>
    <mergeCell ref="A1788:H1788"/>
    <mergeCell ref="K1788:L1788"/>
    <mergeCell ref="I1789:J1789"/>
    <mergeCell ref="A1804:H1804"/>
    <mergeCell ref="K1804:L1804"/>
    <mergeCell ref="A1806:L1806"/>
    <mergeCell ref="I1800:J1800"/>
    <mergeCell ref="A1802:H1802"/>
    <mergeCell ref="I1802:J1802"/>
    <mergeCell ref="K1802:L1802"/>
    <mergeCell ref="K1803:L1803"/>
    <mergeCell ref="I1811:J1811"/>
    <mergeCell ref="K1811:L1811"/>
    <mergeCell ref="I1812:J1812"/>
    <mergeCell ref="K1812:L1812"/>
    <mergeCell ref="K1813:L1813"/>
    <mergeCell ref="A1807:L1807"/>
    <mergeCell ref="C1809:E1809"/>
    <mergeCell ref="I1809:J1809"/>
    <mergeCell ref="K1809:L1809"/>
    <mergeCell ref="K1810:L1810"/>
    <mergeCell ref="I1816:J1816"/>
    <mergeCell ref="K1816:L1816"/>
    <mergeCell ref="I1817:J1817"/>
    <mergeCell ref="I1818:J1818"/>
    <mergeCell ref="I1819:J1819"/>
    <mergeCell ref="K1819:L1819"/>
    <mergeCell ref="I1820:J1820"/>
    <mergeCell ref="I1821:J1821"/>
    <mergeCell ref="K1822:L1822"/>
    <mergeCell ref="K1823:L1823"/>
    <mergeCell ref="I1825:J1825"/>
    <mergeCell ref="K1825:L1825"/>
    <mergeCell ref="I1831:J1831"/>
    <mergeCell ref="I1833:J1833"/>
    <mergeCell ref="K1833:L1833"/>
    <mergeCell ref="I1835:J1835"/>
    <mergeCell ref="I1836:J1836"/>
    <mergeCell ref="I1827:J1827"/>
    <mergeCell ref="I1828:J1828"/>
    <mergeCell ref="I1829:J1829"/>
    <mergeCell ref="I1830:J1830"/>
    <mergeCell ref="K1830:L1830"/>
    <mergeCell ref="A1855:H1855"/>
    <mergeCell ref="K1855:L1855"/>
    <mergeCell ref="I1852:J1852"/>
    <mergeCell ref="K1852:L1852"/>
    <mergeCell ref="I1849:J1849"/>
    <mergeCell ref="K1849:L1849"/>
    <mergeCell ref="I1850:J1850"/>
    <mergeCell ref="I1851:J1851"/>
    <mergeCell ref="K1851:L1851"/>
    <mergeCell ref="I1856:J1856"/>
    <mergeCell ref="K1856:L1856"/>
    <mergeCell ref="I1853:J1853"/>
    <mergeCell ref="K1853:L1853"/>
    <mergeCell ref="I1854:J1854"/>
    <mergeCell ref="K1854:L1854"/>
    <mergeCell ref="K1845:L1845"/>
    <mergeCell ref="I1837:J1837"/>
    <mergeCell ref="K1838:L1838"/>
    <mergeCell ref="A1840:H1840"/>
    <mergeCell ref="K1840:L1840"/>
    <mergeCell ref="I1841:J1841"/>
    <mergeCell ref="K1841:L1841"/>
    <mergeCell ref="I1846:J1846"/>
    <mergeCell ref="K1846:L1846"/>
    <mergeCell ref="A1847:H1847"/>
    <mergeCell ref="K1847:L1847"/>
    <mergeCell ref="K1848:L1848"/>
    <mergeCell ref="I1842:J1842"/>
    <mergeCell ref="K1842:L1842"/>
    <mergeCell ref="I1843:J1843"/>
    <mergeCell ref="K1843:L1843"/>
    <mergeCell ref="I1845:J1845"/>
    <mergeCell ref="A1860:H1860"/>
    <mergeCell ref="K1860:L1860"/>
    <mergeCell ref="I1861:J1861"/>
    <mergeCell ref="K1857:L1857"/>
    <mergeCell ref="I1858:J1858"/>
    <mergeCell ref="K1858:L1858"/>
    <mergeCell ref="I1859:J1859"/>
    <mergeCell ref="K1859:L1859"/>
    <mergeCell ref="I1869:J1869"/>
    <mergeCell ref="I1870:J1870"/>
    <mergeCell ref="I1871:J1871"/>
    <mergeCell ref="I1872:J1872"/>
    <mergeCell ref="A1878:H1878"/>
    <mergeCell ref="K1864:L1864"/>
    <mergeCell ref="I1865:J1865"/>
    <mergeCell ref="A1867:H1867"/>
    <mergeCell ref="K1867:L1867"/>
    <mergeCell ref="I1868:J1868"/>
    <mergeCell ref="I1879:J1879"/>
    <mergeCell ref="I1908:J1908"/>
    <mergeCell ref="I1910:J1910"/>
    <mergeCell ref="K1910:L1910"/>
    <mergeCell ref="K1907:L1907"/>
    <mergeCell ref="I1897:J1897"/>
    <mergeCell ref="I1898:J1898"/>
    <mergeCell ref="I1888:J1888"/>
    <mergeCell ref="K1888:L1888"/>
    <mergeCell ref="I1889:J1889"/>
    <mergeCell ref="K1889:L1889"/>
    <mergeCell ref="K1890:L1890"/>
    <mergeCell ref="A1884:L1884"/>
    <mergeCell ref="C1886:E1886"/>
    <mergeCell ref="I1886:J1886"/>
    <mergeCell ref="K1886:L1886"/>
    <mergeCell ref="K1887:L1887"/>
    <mergeCell ref="K1899:L1899"/>
    <mergeCell ref="K1900:L1900"/>
    <mergeCell ref="I1902:J1902"/>
    <mergeCell ref="K1902:L1902"/>
    <mergeCell ref="I1893:J1893"/>
    <mergeCell ref="K1893:L1893"/>
    <mergeCell ref="I1894:J1894"/>
    <mergeCell ref="I1895:J1895"/>
    <mergeCell ref="I1896:J1896"/>
    <mergeCell ref="K1896:L1896"/>
    <mergeCell ref="I1912:J1912"/>
    <mergeCell ref="I1913:J1913"/>
    <mergeCell ref="I1904:J1904"/>
    <mergeCell ref="I1905:J1905"/>
    <mergeCell ref="I1906:J1906"/>
    <mergeCell ref="I1907:J1907"/>
    <mergeCell ref="A1881:H1881"/>
    <mergeCell ref="K1881:L1881"/>
    <mergeCell ref="A1883:L1883"/>
    <mergeCell ref="A1932:H1932"/>
    <mergeCell ref="K1932:L1932"/>
    <mergeCell ref="I1929:J1929"/>
    <mergeCell ref="K1929:L1929"/>
    <mergeCell ref="I1926:J1926"/>
    <mergeCell ref="K1926:L1926"/>
    <mergeCell ref="I1927:J1927"/>
    <mergeCell ref="I1928:J1928"/>
    <mergeCell ref="K1928:L1928"/>
    <mergeCell ref="I1933:J1933"/>
    <mergeCell ref="K1933:L1933"/>
    <mergeCell ref="I1930:J1930"/>
    <mergeCell ref="K1930:L1930"/>
    <mergeCell ref="I1931:J1931"/>
    <mergeCell ref="K1931:L1931"/>
    <mergeCell ref="K1922:L1922"/>
    <mergeCell ref="I1914:J1914"/>
    <mergeCell ref="K1915:L1915"/>
    <mergeCell ref="A1917:H1917"/>
    <mergeCell ref="K1917:L1917"/>
    <mergeCell ref="I1918:J1918"/>
    <mergeCell ref="K1918:L1918"/>
    <mergeCell ref="I1923:J1923"/>
    <mergeCell ref="K1923:L1923"/>
    <mergeCell ref="A1924:H1924"/>
    <mergeCell ref="K1924:L1924"/>
    <mergeCell ref="K1925:L1925"/>
    <mergeCell ref="I1919:J1919"/>
    <mergeCell ref="K1919:L1919"/>
    <mergeCell ref="I1920:J1920"/>
    <mergeCell ref="K1920:L1920"/>
    <mergeCell ref="I1922:J1922"/>
    <mergeCell ref="A1937:H1937"/>
    <mergeCell ref="K1937:L1937"/>
    <mergeCell ref="I1938:J1938"/>
    <mergeCell ref="K1934:L1934"/>
    <mergeCell ref="I1935:J1935"/>
    <mergeCell ref="K1935:L1935"/>
    <mergeCell ref="I1936:J1936"/>
    <mergeCell ref="K1936:L1936"/>
    <mergeCell ref="I1946:J1946"/>
    <mergeCell ref="I1947:J1947"/>
    <mergeCell ref="I1948:J1948"/>
    <mergeCell ref="I1949:J1949"/>
    <mergeCell ref="A1955:H1955"/>
    <mergeCell ref="K1941:L1941"/>
    <mergeCell ref="I1942:J1942"/>
    <mergeCell ref="A1944:H1944"/>
    <mergeCell ref="K1944:L1944"/>
    <mergeCell ref="I1945:J1945"/>
    <mergeCell ref="A1960:H1960"/>
    <mergeCell ref="K1960:L1960"/>
    <mergeCell ref="A1962:L1962"/>
    <mergeCell ref="I1956:J1956"/>
    <mergeCell ref="A1958:H1958"/>
    <mergeCell ref="I1958:J1958"/>
    <mergeCell ref="K1958:L1958"/>
    <mergeCell ref="K1959:L1959"/>
    <mergeCell ref="I1967:J1967"/>
    <mergeCell ref="K1967:L1967"/>
    <mergeCell ref="I1968:J1968"/>
    <mergeCell ref="K1968:L1968"/>
    <mergeCell ref="K1969:L1969"/>
    <mergeCell ref="A1963:L1963"/>
    <mergeCell ref="C1965:E1965"/>
    <mergeCell ref="I1965:J1965"/>
    <mergeCell ref="K1965:L1965"/>
    <mergeCell ref="K1966:L1966"/>
    <mergeCell ref="I1972:J1972"/>
    <mergeCell ref="K1972:L1972"/>
    <mergeCell ref="I1973:J1973"/>
    <mergeCell ref="I1974:J1974"/>
    <mergeCell ref="I1975:J1975"/>
    <mergeCell ref="K1975:L1975"/>
    <mergeCell ref="I1976:J1976"/>
    <mergeCell ref="I1977:J1977"/>
    <mergeCell ref="K1978:L1978"/>
    <mergeCell ref="K1979:L1979"/>
    <mergeCell ref="I1981:J1981"/>
    <mergeCell ref="K1981:L1981"/>
    <mergeCell ref="I1987:J1987"/>
    <mergeCell ref="I1989:J1989"/>
    <mergeCell ref="K1989:L1989"/>
    <mergeCell ref="I1991:J1991"/>
    <mergeCell ref="I1992:J1992"/>
    <mergeCell ref="I1983:J1983"/>
    <mergeCell ref="I1984:J1984"/>
    <mergeCell ref="I1985:J1985"/>
    <mergeCell ref="I1986:J1986"/>
    <mergeCell ref="K1986:L1986"/>
    <mergeCell ref="A2011:H2011"/>
    <mergeCell ref="K2011:L2011"/>
    <mergeCell ref="I2008:J2008"/>
    <mergeCell ref="K2008:L2008"/>
    <mergeCell ref="I2005:J2005"/>
    <mergeCell ref="K2005:L2005"/>
    <mergeCell ref="I2006:J2006"/>
    <mergeCell ref="I2007:J2007"/>
    <mergeCell ref="K2007:L2007"/>
    <mergeCell ref="I2012:J2012"/>
    <mergeCell ref="K2012:L2012"/>
    <mergeCell ref="I2009:J2009"/>
    <mergeCell ref="K2009:L2009"/>
    <mergeCell ref="I2010:J2010"/>
    <mergeCell ref="K2010:L2010"/>
    <mergeCell ref="K2001:L2001"/>
    <mergeCell ref="I1993:J1993"/>
    <mergeCell ref="K1994:L1994"/>
    <mergeCell ref="A1996:H1996"/>
    <mergeCell ref="K1996:L1996"/>
    <mergeCell ref="I1997:J1997"/>
    <mergeCell ref="K1997:L1997"/>
    <mergeCell ref="I2002:J2002"/>
    <mergeCell ref="K2002:L2002"/>
    <mergeCell ref="A2003:H2003"/>
    <mergeCell ref="K2003:L2003"/>
    <mergeCell ref="K2004:L2004"/>
    <mergeCell ref="I1998:J1998"/>
    <mergeCell ref="K1998:L1998"/>
    <mergeCell ref="I1999:J1999"/>
    <mergeCell ref="K1999:L1999"/>
    <mergeCell ref="I2001:J2001"/>
    <mergeCell ref="A2016:H2016"/>
    <mergeCell ref="K2016:L2016"/>
    <mergeCell ref="I2017:J2017"/>
    <mergeCell ref="K2013:L2013"/>
    <mergeCell ref="I2014:J2014"/>
    <mergeCell ref="K2014:L2014"/>
    <mergeCell ref="I2015:J2015"/>
    <mergeCell ref="K2015:L2015"/>
    <mergeCell ref="I2025:J2025"/>
    <mergeCell ref="I2026:J2026"/>
    <mergeCell ref="I2027:J2027"/>
    <mergeCell ref="I2028:J2028"/>
    <mergeCell ref="A2034:H2034"/>
    <mergeCell ref="K2020:L2020"/>
    <mergeCell ref="I2021:J2021"/>
    <mergeCell ref="A2023:H2023"/>
    <mergeCell ref="K2023:L2023"/>
    <mergeCell ref="I2024:J2024"/>
    <mergeCell ref="I2035:J2035"/>
    <mergeCell ref="I2064:J2064"/>
    <mergeCell ref="I2066:J2066"/>
    <mergeCell ref="K2066:L2066"/>
    <mergeCell ref="K2063:L2063"/>
    <mergeCell ref="I2053:J2053"/>
    <mergeCell ref="I2054:J2054"/>
    <mergeCell ref="I2044:J2044"/>
    <mergeCell ref="K2044:L2044"/>
    <mergeCell ref="I2045:J2045"/>
    <mergeCell ref="K2045:L2045"/>
    <mergeCell ref="K2046:L2046"/>
    <mergeCell ref="A2040:L2040"/>
    <mergeCell ref="C2042:E2042"/>
    <mergeCell ref="I2042:J2042"/>
    <mergeCell ref="K2042:L2042"/>
    <mergeCell ref="K2043:L2043"/>
    <mergeCell ref="K2055:L2055"/>
    <mergeCell ref="K2056:L2056"/>
    <mergeCell ref="I2058:J2058"/>
    <mergeCell ref="K2058:L2058"/>
    <mergeCell ref="I2049:J2049"/>
    <mergeCell ref="K2049:L2049"/>
    <mergeCell ref="I2050:J2050"/>
    <mergeCell ref="I2051:J2051"/>
    <mergeCell ref="I2052:J2052"/>
    <mergeCell ref="K2052:L2052"/>
    <mergeCell ref="I2068:J2068"/>
    <mergeCell ref="I2069:J2069"/>
    <mergeCell ref="I2060:J2060"/>
    <mergeCell ref="I2061:J2061"/>
    <mergeCell ref="I2062:J2062"/>
    <mergeCell ref="I2063:J2063"/>
    <mergeCell ref="A2037:H2037"/>
    <mergeCell ref="K2037:L2037"/>
    <mergeCell ref="A2039:L2039"/>
    <mergeCell ref="A2088:H2088"/>
    <mergeCell ref="K2088:L2088"/>
    <mergeCell ref="I2085:J2085"/>
    <mergeCell ref="K2085:L2085"/>
    <mergeCell ref="I2082:J2082"/>
    <mergeCell ref="K2082:L2082"/>
    <mergeCell ref="I2083:J2083"/>
    <mergeCell ref="I2084:J2084"/>
    <mergeCell ref="K2084:L2084"/>
    <mergeCell ref="I2089:J2089"/>
    <mergeCell ref="K2089:L2089"/>
    <mergeCell ref="I2086:J2086"/>
    <mergeCell ref="K2086:L2086"/>
    <mergeCell ref="I2087:J2087"/>
    <mergeCell ref="K2087:L2087"/>
    <mergeCell ref="K2078:L2078"/>
    <mergeCell ref="I2070:J2070"/>
    <mergeCell ref="K2071:L2071"/>
    <mergeCell ref="A2073:H2073"/>
    <mergeCell ref="K2073:L2073"/>
    <mergeCell ref="I2074:J2074"/>
    <mergeCell ref="K2074:L2074"/>
    <mergeCell ref="I2079:J2079"/>
    <mergeCell ref="K2079:L2079"/>
    <mergeCell ref="A2080:H2080"/>
    <mergeCell ref="K2080:L2080"/>
    <mergeCell ref="K2081:L2081"/>
    <mergeCell ref="I2075:J2075"/>
    <mergeCell ref="K2075:L2075"/>
    <mergeCell ref="I2076:J2076"/>
    <mergeCell ref="K2076:L2076"/>
    <mergeCell ref="I2078:J2078"/>
    <mergeCell ref="A2093:H2093"/>
    <mergeCell ref="K2093:L2093"/>
    <mergeCell ref="I2094:J2094"/>
    <mergeCell ref="K2090:L2090"/>
    <mergeCell ref="I2091:J2091"/>
    <mergeCell ref="K2091:L2091"/>
    <mergeCell ref="I2092:J2092"/>
    <mergeCell ref="K2092:L2092"/>
    <mergeCell ref="I2102:J2102"/>
    <mergeCell ref="I2103:J2103"/>
    <mergeCell ref="I2104:J2104"/>
    <mergeCell ref="I2105:J2105"/>
    <mergeCell ref="A2111:H2111"/>
    <mergeCell ref="K2097:L2097"/>
    <mergeCell ref="I2098:J2098"/>
    <mergeCell ref="A2100:H2100"/>
    <mergeCell ref="K2100:L2100"/>
    <mergeCell ref="I2101:J2101"/>
    <mergeCell ref="I2112:J2112"/>
    <mergeCell ref="I2141:J2141"/>
    <mergeCell ref="I2143:J2143"/>
    <mergeCell ref="K2143:L2143"/>
    <mergeCell ref="K2140:L2140"/>
    <mergeCell ref="I2130:J2130"/>
    <mergeCell ref="I2131:J2131"/>
    <mergeCell ref="I2121:J2121"/>
    <mergeCell ref="K2121:L2121"/>
    <mergeCell ref="I2122:J2122"/>
    <mergeCell ref="K2122:L2122"/>
    <mergeCell ref="K2123:L2123"/>
    <mergeCell ref="A2117:L2117"/>
    <mergeCell ref="C2119:E2119"/>
    <mergeCell ref="I2119:J2119"/>
    <mergeCell ref="K2119:L2119"/>
    <mergeCell ref="K2120:L2120"/>
    <mergeCell ref="K2132:L2132"/>
    <mergeCell ref="K2133:L2133"/>
    <mergeCell ref="I2135:J2135"/>
    <mergeCell ref="K2135:L2135"/>
    <mergeCell ref="I2126:J2126"/>
    <mergeCell ref="K2126:L2126"/>
    <mergeCell ref="I2127:J2127"/>
    <mergeCell ref="I2128:J2128"/>
    <mergeCell ref="I2129:J2129"/>
    <mergeCell ref="K2129:L2129"/>
    <mergeCell ref="I2145:J2145"/>
    <mergeCell ref="I2146:J2146"/>
    <mergeCell ref="I2137:J2137"/>
    <mergeCell ref="I2138:J2138"/>
    <mergeCell ref="I2139:J2139"/>
    <mergeCell ref="I2140:J2140"/>
    <mergeCell ref="A2114:H2114"/>
    <mergeCell ref="K2114:L2114"/>
    <mergeCell ref="A2116:L2116"/>
    <mergeCell ref="I2162:J2162"/>
    <mergeCell ref="K2162:L2162"/>
    <mergeCell ref="I2159:J2159"/>
    <mergeCell ref="K2159:L2159"/>
    <mergeCell ref="I2160:J2160"/>
    <mergeCell ref="I2161:J2161"/>
    <mergeCell ref="K2161:L2161"/>
    <mergeCell ref="I2166:J2166"/>
    <mergeCell ref="K2166:L2166"/>
    <mergeCell ref="I2163:J2163"/>
    <mergeCell ref="K2163:L2163"/>
    <mergeCell ref="I2164:J2164"/>
    <mergeCell ref="K2164:L2164"/>
    <mergeCell ref="K2155:L2155"/>
    <mergeCell ref="I2147:J2147"/>
    <mergeCell ref="K2148:L2148"/>
    <mergeCell ref="A2150:H2150"/>
    <mergeCell ref="K2150:L2150"/>
    <mergeCell ref="I2151:J2151"/>
    <mergeCell ref="K2151:L2151"/>
    <mergeCell ref="I2156:J2156"/>
    <mergeCell ref="K2156:L2156"/>
    <mergeCell ref="A2157:H2157"/>
    <mergeCell ref="K2157:L2157"/>
    <mergeCell ref="K2158:L2158"/>
    <mergeCell ref="I2152:J2152"/>
    <mergeCell ref="K2152:L2152"/>
    <mergeCell ref="I2153:J2153"/>
    <mergeCell ref="K2153:L2153"/>
    <mergeCell ref="I2155:J2155"/>
    <mergeCell ref="K2167:L2167"/>
    <mergeCell ref="I2168:J2168"/>
    <mergeCell ref="K2168:L2168"/>
    <mergeCell ref="I2169:J2169"/>
    <mergeCell ref="K2169:L2169"/>
    <mergeCell ref="I2179:J2179"/>
    <mergeCell ref="I2180:J2180"/>
    <mergeCell ref="I2181:J2181"/>
    <mergeCell ref="I2182:J2182"/>
    <mergeCell ref="A2188:H2188"/>
    <mergeCell ref="K2174:L2174"/>
    <mergeCell ref="I2175:J2175"/>
    <mergeCell ref="A2177:H2177"/>
    <mergeCell ref="K2177:L2177"/>
    <mergeCell ref="I2178:J2178"/>
    <mergeCell ref="A2165:H2165"/>
    <mergeCell ref="K2165:L2165"/>
    <mergeCell ref="K2201:L2201"/>
    <mergeCell ref="A2195:L2195"/>
    <mergeCell ref="C2197:E2197"/>
    <mergeCell ref="I2197:J2197"/>
    <mergeCell ref="K2197:L2197"/>
    <mergeCell ref="K2198:L2198"/>
    <mergeCell ref="A2191:H2191"/>
    <mergeCell ref="K2191:L2191"/>
    <mergeCell ref="I2189:J2189"/>
    <mergeCell ref="I2199:J2199"/>
    <mergeCell ref="K2199:L2199"/>
    <mergeCell ref="I2200:J2200"/>
    <mergeCell ref="K2200:L2200"/>
    <mergeCell ref="A2194:L2194"/>
    <mergeCell ref="A2170:H2170"/>
    <mergeCell ref="K2170:L2170"/>
    <mergeCell ref="I2171:J2171"/>
    <mergeCell ref="I2238:J2238"/>
    <mergeCell ref="I2239:J2239"/>
    <mergeCell ref="K2239:L2239"/>
    <mergeCell ref="I2234:J2234"/>
    <mergeCell ref="K2234:L2234"/>
    <mergeCell ref="I2204:J2204"/>
    <mergeCell ref="K2204:L2204"/>
    <mergeCell ref="I2205:J2205"/>
    <mergeCell ref="I2206:J2206"/>
    <mergeCell ref="I2207:J2207"/>
    <mergeCell ref="K2207:L2207"/>
    <mergeCell ref="I2208:J2208"/>
    <mergeCell ref="I2209:J2209"/>
    <mergeCell ref="K2210:L2210"/>
    <mergeCell ref="K2211:L2211"/>
    <mergeCell ref="I2213:J2213"/>
    <mergeCell ref="K2213:L2213"/>
    <mergeCell ref="I2219:J2219"/>
    <mergeCell ref="I2221:J2221"/>
    <mergeCell ref="K2221:L2221"/>
    <mergeCell ref="I2223:J2223"/>
    <mergeCell ref="I2224:J2224"/>
    <mergeCell ref="I2215:J2215"/>
    <mergeCell ref="I2216:J2216"/>
    <mergeCell ref="I2217:J2217"/>
    <mergeCell ref="I2218:J2218"/>
    <mergeCell ref="K2218:L2218"/>
    <mergeCell ref="I2225:J2225"/>
    <mergeCell ref="K2226:L2226"/>
    <mergeCell ref="A2228:H2228"/>
    <mergeCell ref="K2228:L2228"/>
    <mergeCell ref="I2229:J2229"/>
    <mergeCell ref="K2229:L2229"/>
    <mergeCell ref="A2235:H2235"/>
    <mergeCell ref="K2235:L2235"/>
    <mergeCell ref="K2236:L2236"/>
    <mergeCell ref="I2230:J2230"/>
    <mergeCell ref="K2230:L2230"/>
    <mergeCell ref="I2231:J2231"/>
    <mergeCell ref="K2231:L2231"/>
    <mergeCell ref="I2233:J2233"/>
    <mergeCell ref="K2233:L2233"/>
    <mergeCell ref="I2237:J2237"/>
    <mergeCell ref="K2237:L2237"/>
    <mergeCell ref="A2243:H2243"/>
    <mergeCell ref="K2243:L2243"/>
    <mergeCell ref="I2240:J2240"/>
    <mergeCell ref="K2240:L2240"/>
    <mergeCell ref="I2266:J2266"/>
    <mergeCell ref="I2256:J2256"/>
    <mergeCell ref="I2257:J2257"/>
    <mergeCell ref="I2258:J2258"/>
    <mergeCell ref="I2259:J2259"/>
    <mergeCell ref="A2265:H2265"/>
    <mergeCell ref="K2245:L2245"/>
    <mergeCell ref="I2246:J2246"/>
    <mergeCell ref="K2246:L2246"/>
    <mergeCell ref="I2244:J2244"/>
    <mergeCell ref="K2244:L2244"/>
    <mergeCell ref="I2241:J2241"/>
    <mergeCell ref="K2241:L2241"/>
    <mergeCell ref="I2242:J2242"/>
    <mergeCell ref="K2242:L2242"/>
    <mergeCell ref="A2268:H2268"/>
    <mergeCell ref="K2268:L2268"/>
    <mergeCell ref="K2275:L2275"/>
    <mergeCell ref="I2276:J2276"/>
    <mergeCell ref="K2276:L2276"/>
    <mergeCell ref="I2277:J2277"/>
    <mergeCell ref="K2277:L2277"/>
    <mergeCell ref="A2271:L2271"/>
    <mergeCell ref="A2272:L2272"/>
    <mergeCell ref="C2274:E2274"/>
    <mergeCell ref="K2251:L2251"/>
    <mergeCell ref="I2252:J2252"/>
    <mergeCell ref="A2254:H2254"/>
    <mergeCell ref="K2254:L2254"/>
    <mergeCell ref="I2255:J2255"/>
    <mergeCell ref="A2247:H2247"/>
    <mergeCell ref="K2247:L2247"/>
    <mergeCell ref="I2248:J2248"/>
    <mergeCell ref="A2312:H2312"/>
    <mergeCell ref="K2312:L2312"/>
    <mergeCell ref="K2287:L2287"/>
    <mergeCell ref="K2278:L2278"/>
    <mergeCell ref="I2281:J2281"/>
    <mergeCell ref="K2281:L2281"/>
    <mergeCell ref="I2282:J2282"/>
    <mergeCell ref="I2283:J2283"/>
    <mergeCell ref="I2298:J2298"/>
    <mergeCell ref="K2298:L2298"/>
    <mergeCell ref="K2288:L2288"/>
    <mergeCell ref="I2290:J2290"/>
    <mergeCell ref="K2290:L2290"/>
    <mergeCell ref="I2292:J2292"/>
    <mergeCell ref="I2293:J2293"/>
    <mergeCell ref="I2274:J2274"/>
    <mergeCell ref="K2274:L2274"/>
    <mergeCell ref="I2294:J2294"/>
    <mergeCell ref="I2295:J2295"/>
    <mergeCell ref="K2295:L2295"/>
    <mergeCell ref="I2296:J2296"/>
    <mergeCell ref="I2284:J2284"/>
    <mergeCell ref="K2284:L2284"/>
    <mergeCell ref="I2285:J2285"/>
    <mergeCell ref="I2286:J2286"/>
    <mergeCell ref="A2320:H2320"/>
    <mergeCell ref="K2320:L2320"/>
    <mergeCell ref="I2317:J2317"/>
    <mergeCell ref="K2317:L2317"/>
    <mergeCell ref="K2313:L2313"/>
    <mergeCell ref="I2314:J2314"/>
    <mergeCell ref="K2314:L2314"/>
    <mergeCell ref="I2315:J2315"/>
    <mergeCell ref="I2316:J2316"/>
    <mergeCell ref="K2316:L2316"/>
    <mergeCell ref="I2321:J2321"/>
    <mergeCell ref="K2321:L2321"/>
    <mergeCell ref="I2318:J2318"/>
    <mergeCell ref="K2318:L2318"/>
    <mergeCell ref="I2319:J2319"/>
    <mergeCell ref="K2319:L2319"/>
    <mergeCell ref="I2300:J2300"/>
    <mergeCell ref="I2301:J2301"/>
    <mergeCell ref="I2302:J2302"/>
    <mergeCell ref="K2303:L2303"/>
    <mergeCell ref="A2305:H2305"/>
    <mergeCell ref="K2305:L2305"/>
    <mergeCell ref="I2306:J2306"/>
    <mergeCell ref="K2306:L2306"/>
    <mergeCell ref="I2307:J2307"/>
    <mergeCell ref="K2307:L2307"/>
    <mergeCell ref="I2308:J2308"/>
    <mergeCell ref="K2308:L2308"/>
    <mergeCell ref="I2310:J2310"/>
    <mergeCell ref="K2310:L2310"/>
    <mergeCell ref="I2311:J2311"/>
    <mergeCell ref="K2311:L2311"/>
    <mergeCell ref="A2325:H2325"/>
    <mergeCell ref="K2325:L2325"/>
    <mergeCell ref="I2326:J2326"/>
    <mergeCell ref="K2322:L2322"/>
    <mergeCell ref="I2323:J2323"/>
    <mergeCell ref="K2323:L2323"/>
    <mergeCell ref="I2324:J2324"/>
    <mergeCell ref="K2324:L2324"/>
    <mergeCell ref="I2334:J2334"/>
    <mergeCell ref="I2335:J2335"/>
    <mergeCell ref="I2336:J2336"/>
    <mergeCell ref="I2337:J2337"/>
    <mergeCell ref="A2343:H2343"/>
    <mergeCell ref="K2329:L2329"/>
    <mergeCell ref="I2330:J2330"/>
    <mergeCell ref="A2332:H2332"/>
    <mergeCell ref="K2332:L2332"/>
    <mergeCell ref="I2333:J2333"/>
    <mergeCell ref="A2348:H2348"/>
    <mergeCell ref="K2348:L2348"/>
    <mergeCell ref="A2350:L2350"/>
    <mergeCell ref="I2344:J2344"/>
    <mergeCell ref="A2346:H2346"/>
    <mergeCell ref="I2346:J2346"/>
    <mergeCell ref="K2346:L2346"/>
    <mergeCell ref="K2347:L2347"/>
    <mergeCell ref="I2355:J2355"/>
    <mergeCell ref="K2355:L2355"/>
    <mergeCell ref="I2356:J2356"/>
    <mergeCell ref="K2356:L2356"/>
    <mergeCell ref="K2357:L2357"/>
    <mergeCell ref="A2351:L2351"/>
    <mergeCell ref="C2353:E2353"/>
    <mergeCell ref="I2353:J2353"/>
    <mergeCell ref="K2353:L2353"/>
    <mergeCell ref="K2354:L2354"/>
    <mergeCell ref="I2360:J2360"/>
    <mergeCell ref="K2360:L2360"/>
    <mergeCell ref="I2361:J2361"/>
    <mergeCell ref="I2362:J2362"/>
    <mergeCell ref="I2363:J2363"/>
    <mergeCell ref="K2363:L2363"/>
    <mergeCell ref="I2364:J2364"/>
    <mergeCell ref="I2365:J2365"/>
    <mergeCell ref="K2366:L2366"/>
    <mergeCell ref="K2367:L2367"/>
    <mergeCell ref="I2369:J2369"/>
    <mergeCell ref="K2369:L2369"/>
    <mergeCell ref="I2375:J2375"/>
    <mergeCell ref="I2377:J2377"/>
    <mergeCell ref="K2377:L2377"/>
    <mergeCell ref="I2379:J2379"/>
    <mergeCell ref="I2380:J2380"/>
    <mergeCell ref="I2371:J2371"/>
    <mergeCell ref="I2372:J2372"/>
    <mergeCell ref="I2373:J2373"/>
    <mergeCell ref="I2374:J2374"/>
    <mergeCell ref="K2374:L2374"/>
    <mergeCell ref="A2399:H2399"/>
    <mergeCell ref="K2399:L2399"/>
    <mergeCell ref="I2396:J2396"/>
    <mergeCell ref="K2396:L2396"/>
    <mergeCell ref="I2393:J2393"/>
    <mergeCell ref="K2393:L2393"/>
    <mergeCell ref="I2394:J2394"/>
    <mergeCell ref="I2395:J2395"/>
    <mergeCell ref="K2395:L2395"/>
    <mergeCell ref="I2400:J2400"/>
    <mergeCell ref="K2400:L2400"/>
    <mergeCell ref="I2397:J2397"/>
    <mergeCell ref="K2397:L2397"/>
    <mergeCell ref="I2398:J2398"/>
    <mergeCell ref="K2398:L2398"/>
    <mergeCell ref="K2389:L2389"/>
    <mergeCell ref="I2381:J2381"/>
    <mergeCell ref="K2382:L2382"/>
    <mergeCell ref="A2384:H2384"/>
    <mergeCell ref="K2384:L2384"/>
    <mergeCell ref="I2385:J2385"/>
    <mergeCell ref="K2385:L2385"/>
    <mergeCell ref="I2390:J2390"/>
    <mergeCell ref="K2390:L2390"/>
    <mergeCell ref="A2391:H2391"/>
    <mergeCell ref="K2391:L2391"/>
    <mergeCell ref="K2392:L2392"/>
    <mergeCell ref="I2386:J2386"/>
    <mergeCell ref="K2386:L2386"/>
    <mergeCell ref="I2387:J2387"/>
    <mergeCell ref="K2387:L2387"/>
    <mergeCell ref="I2389:J2389"/>
    <mergeCell ref="A2404:H2404"/>
    <mergeCell ref="K2404:L2404"/>
    <mergeCell ref="I2405:J2405"/>
    <mergeCell ref="K2401:L2401"/>
    <mergeCell ref="I2402:J2402"/>
    <mergeCell ref="K2402:L2402"/>
    <mergeCell ref="I2403:J2403"/>
    <mergeCell ref="K2403:L2403"/>
    <mergeCell ref="I2413:J2413"/>
    <mergeCell ref="I2414:J2414"/>
    <mergeCell ref="I2415:J2415"/>
    <mergeCell ref="I2416:J2416"/>
    <mergeCell ref="A2422:H2422"/>
    <mergeCell ref="K2408:L2408"/>
    <mergeCell ref="I2409:J2409"/>
    <mergeCell ref="A2411:H2411"/>
    <mergeCell ref="K2411:L2411"/>
    <mergeCell ref="I2412:J2412"/>
    <mergeCell ref="A2427:H2427"/>
    <mergeCell ref="K2427:L2427"/>
    <mergeCell ref="A2429:L2429"/>
    <mergeCell ref="I2423:J2423"/>
    <mergeCell ref="A2425:H2425"/>
    <mergeCell ref="I2425:J2425"/>
    <mergeCell ref="K2425:L2425"/>
    <mergeCell ref="K2426:L2426"/>
    <mergeCell ref="I2434:J2434"/>
    <mergeCell ref="K2434:L2434"/>
    <mergeCell ref="I2435:J2435"/>
    <mergeCell ref="K2435:L2435"/>
    <mergeCell ref="K2436:L2436"/>
    <mergeCell ref="A2430:L2430"/>
    <mergeCell ref="C2432:E2432"/>
    <mergeCell ref="I2432:J2432"/>
    <mergeCell ref="K2432:L2432"/>
    <mergeCell ref="K2433:L2433"/>
    <mergeCell ref="I2439:J2439"/>
    <mergeCell ref="K2439:L2439"/>
    <mergeCell ref="I2440:J2440"/>
    <mergeCell ref="I2441:J2441"/>
    <mergeCell ref="I2442:J2442"/>
    <mergeCell ref="K2442:L2442"/>
    <mergeCell ref="I2443:J2443"/>
    <mergeCell ref="I2444:J2444"/>
    <mergeCell ref="K2445:L2445"/>
    <mergeCell ref="K2446:L2446"/>
    <mergeCell ref="I2448:J2448"/>
    <mergeCell ref="K2448:L2448"/>
    <mergeCell ref="I2454:J2454"/>
    <mergeCell ref="I2456:J2456"/>
    <mergeCell ref="K2456:L2456"/>
    <mergeCell ref="I2458:J2458"/>
    <mergeCell ref="I2459:J2459"/>
    <mergeCell ref="I2450:J2450"/>
    <mergeCell ref="I2451:J2451"/>
    <mergeCell ref="I2452:J2452"/>
    <mergeCell ref="I2453:J2453"/>
    <mergeCell ref="K2453:L2453"/>
    <mergeCell ref="A2478:H2478"/>
    <mergeCell ref="K2478:L2478"/>
    <mergeCell ref="I2475:J2475"/>
    <mergeCell ref="K2475:L2475"/>
    <mergeCell ref="I2472:J2472"/>
    <mergeCell ref="K2472:L2472"/>
    <mergeCell ref="I2473:J2473"/>
    <mergeCell ref="I2474:J2474"/>
    <mergeCell ref="K2474:L2474"/>
    <mergeCell ref="I2479:J2479"/>
    <mergeCell ref="K2479:L2479"/>
    <mergeCell ref="I2476:J2476"/>
    <mergeCell ref="K2476:L2476"/>
    <mergeCell ref="I2477:J2477"/>
    <mergeCell ref="K2477:L2477"/>
    <mergeCell ref="K2468:L2468"/>
    <mergeCell ref="I2460:J2460"/>
    <mergeCell ref="K2461:L2461"/>
    <mergeCell ref="A2463:H2463"/>
    <mergeCell ref="K2463:L2463"/>
    <mergeCell ref="I2464:J2464"/>
    <mergeCell ref="K2464:L2464"/>
    <mergeCell ref="I2469:J2469"/>
    <mergeCell ref="K2469:L2469"/>
    <mergeCell ref="A2470:H2470"/>
    <mergeCell ref="K2470:L2470"/>
    <mergeCell ref="K2471:L2471"/>
    <mergeCell ref="I2465:J2465"/>
    <mergeCell ref="K2465:L2465"/>
    <mergeCell ref="I2466:J2466"/>
    <mergeCell ref="K2466:L2466"/>
    <mergeCell ref="I2468:J2468"/>
    <mergeCell ref="A2483:H2483"/>
    <mergeCell ref="K2483:L2483"/>
    <mergeCell ref="I2484:J2484"/>
    <mergeCell ref="K2480:L2480"/>
    <mergeCell ref="I2481:J2481"/>
    <mergeCell ref="K2481:L2481"/>
    <mergeCell ref="I2482:J2482"/>
    <mergeCell ref="K2482:L2482"/>
    <mergeCell ref="I2492:J2492"/>
    <mergeCell ref="I2493:J2493"/>
    <mergeCell ref="I2494:J2494"/>
    <mergeCell ref="I2495:J2495"/>
    <mergeCell ref="A2501:H2501"/>
    <mergeCell ref="K2487:L2487"/>
    <mergeCell ref="I2488:J2488"/>
    <mergeCell ref="A2490:H2490"/>
    <mergeCell ref="K2490:L2490"/>
    <mergeCell ref="I2491:J2491"/>
    <mergeCell ref="A2506:H2506"/>
    <mergeCell ref="K2506:L2506"/>
    <mergeCell ref="A2508:L2508"/>
    <mergeCell ref="I2502:J2502"/>
    <mergeCell ref="A2504:H2504"/>
    <mergeCell ref="I2504:J2504"/>
    <mergeCell ref="K2504:L2504"/>
    <mergeCell ref="K2505:L2505"/>
    <mergeCell ref="I2513:J2513"/>
    <mergeCell ref="K2513:L2513"/>
    <mergeCell ref="I2514:J2514"/>
    <mergeCell ref="K2514:L2514"/>
    <mergeCell ref="K2515:L2515"/>
    <mergeCell ref="A2509:L2509"/>
    <mergeCell ref="C2511:E2511"/>
    <mergeCell ref="I2511:J2511"/>
    <mergeCell ref="K2511:L2511"/>
    <mergeCell ref="K2512:L2512"/>
    <mergeCell ref="I2518:J2518"/>
    <mergeCell ref="K2518:L2518"/>
    <mergeCell ref="I2519:J2519"/>
    <mergeCell ref="I2520:J2520"/>
    <mergeCell ref="I2521:J2521"/>
    <mergeCell ref="K2521:L2521"/>
    <mergeCell ref="I2522:J2522"/>
    <mergeCell ref="I2523:J2523"/>
    <mergeCell ref="K2524:L2524"/>
    <mergeCell ref="K2525:L2525"/>
    <mergeCell ref="I2527:J2527"/>
    <mergeCell ref="K2527:L2527"/>
    <mergeCell ref="I2533:J2533"/>
    <mergeCell ref="I2535:J2535"/>
    <mergeCell ref="K2535:L2535"/>
    <mergeCell ref="I2537:J2537"/>
    <mergeCell ref="I2538:J2538"/>
    <mergeCell ref="I2529:J2529"/>
    <mergeCell ref="I2530:J2530"/>
    <mergeCell ref="I2531:J2531"/>
    <mergeCell ref="I2532:J2532"/>
    <mergeCell ref="K2532:L2532"/>
    <mergeCell ref="A2557:H2557"/>
    <mergeCell ref="K2557:L2557"/>
    <mergeCell ref="I2554:J2554"/>
    <mergeCell ref="K2554:L2554"/>
    <mergeCell ref="I2551:J2551"/>
    <mergeCell ref="K2551:L2551"/>
    <mergeCell ref="I2552:J2552"/>
    <mergeCell ref="I2553:J2553"/>
    <mergeCell ref="K2553:L2553"/>
    <mergeCell ref="I2558:J2558"/>
    <mergeCell ref="K2558:L2558"/>
    <mergeCell ref="I2555:J2555"/>
    <mergeCell ref="K2555:L2555"/>
    <mergeCell ref="I2556:J2556"/>
    <mergeCell ref="K2556:L2556"/>
    <mergeCell ref="K2547:L2547"/>
    <mergeCell ref="I2539:J2539"/>
    <mergeCell ref="K2540:L2540"/>
    <mergeCell ref="A2542:H2542"/>
    <mergeCell ref="K2542:L2542"/>
    <mergeCell ref="I2543:J2543"/>
    <mergeCell ref="K2543:L2543"/>
    <mergeCell ref="I2548:J2548"/>
    <mergeCell ref="K2548:L2548"/>
    <mergeCell ref="A2549:H2549"/>
    <mergeCell ref="K2549:L2549"/>
    <mergeCell ref="K2550:L2550"/>
    <mergeCell ref="I2544:J2544"/>
    <mergeCell ref="K2544:L2544"/>
    <mergeCell ref="I2545:J2545"/>
    <mergeCell ref="K2545:L2545"/>
    <mergeCell ref="I2547:J2547"/>
    <mergeCell ref="A2562:H2562"/>
    <mergeCell ref="K2562:L2562"/>
    <mergeCell ref="I2563:J2563"/>
    <mergeCell ref="K2559:L2559"/>
    <mergeCell ref="I2560:J2560"/>
    <mergeCell ref="K2560:L2560"/>
    <mergeCell ref="I2561:J2561"/>
    <mergeCell ref="K2561:L2561"/>
    <mergeCell ref="I2571:J2571"/>
    <mergeCell ref="I2572:J2572"/>
    <mergeCell ref="I2573:J2573"/>
    <mergeCell ref="I2574:J2574"/>
    <mergeCell ref="A2580:H2580"/>
    <mergeCell ref="K2566:L2566"/>
    <mergeCell ref="I2567:J2567"/>
    <mergeCell ref="A2569:H2569"/>
    <mergeCell ref="K2569:L2569"/>
    <mergeCell ref="I2570:J2570"/>
    <mergeCell ref="A2585:H2585"/>
    <mergeCell ref="K2585:L2585"/>
    <mergeCell ref="A2587:L2587"/>
    <mergeCell ref="I2581:J2581"/>
    <mergeCell ref="A2583:H2583"/>
    <mergeCell ref="I2583:J2583"/>
    <mergeCell ref="K2583:L2583"/>
    <mergeCell ref="K2584:L2584"/>
    <mergeCell ref="I2592:J2592"/>
    <mergeCell ref="K2592:L2592"/>
    <mergeCell ref="I2593:J2593"/>
    <mergeCell ref="K2593:L2593"/>
    <mergeCell ref="K2594:L2594"/>
    <mergeCell ref="A2588:L2588"/>
    <mergeCell ref="C2590:E2590"/>
    <mergeCell ref="I2590:J2590"/>
    <mergeCell ref="K2590:L2590"/>
    <mergeCell ref="K2591:L2591"/>
    <mergeCell ref="I2597:J2597"/>
    <mergeCell ref="K2597:L2597"/>
    <mergeCell ref="I2598:J2598"/>
    <mergeCell ref="I2599:J2599"/>
    <mergeCell ref="I2600:J2600"/>
    <mergeCell ref="K2600:L2600"/>
    <mergeCell ref="I2601:J2601"/>
    <mergeCell ref="I2602:J2602"/>
    <mergeCell ref="K2603:L2603"/>
    <mergeCell ref="K2604:L2604"/>
    <mergeCell ref="I2606:J2606"/>
    <mergeCell ref="K2606:L2606"/>
    <mergeCell ref="I2612:J2612"/>
    <mergeCell ref="I2614:J2614"/>
    <mergeCell ref="K2614:L2614"/>
    <mergeCell ref="I2616:J2616"/>
    <mergeCell ref="I2617:J2617"/>
    <mergeCell ref="I2608:J2608"/>
    <mergeCell ref="I2609:J2609"/>
    <mergeCell ref="I2610:J2610"/>
    <mergeCell ref="I2611:J2611"/>
    <mergeCell ref="K2611:L2611"/>
    <mergeCell ref="I2633:J2633"/>
    <mergeCell ref="K2633:L2633"/>
    <mergeCell ref="I2630:J2630"/>
    <mergeCell ref="K2630:L2630"/>
    <mergeCell ref="I2631:J2631"/>
    <mergeCell ref="I2632:J2632"/>
    <mergeCell ref="K2632:L2632"/>
    <mergeCell ref="I2637:J2637"/>
    <mergeCell ref="K2637:L2637"/>
    <mergeCell ref="I2634:J2634"/>
    <mergeCell ref="K2634:L2634"/>
    <mergeCell ref="I2635:J2635"/>
    <mergeCell ref="K2635:L2635"/>
    <mergeCell ref="K2626:L2626"/>
    <mergeCell ref="I2618:J2618"/>
    <mergeCell ref="K2619:L2619"/>
    <mergeCell ref="A2621:H2621"/>
    <mergeCell ref="K2621:L2621"/>
    <mergeCell ref="I2622:J2622"/>
    <mergeCell ref="K2622:L2622"/>
    <mergeCell ref="I2627:J2627"/>
    <mergeCell ref="K2627:L2627"/>
    <mergeCell ref="A2628:H2628"/>
    <mergeCell ref="K2628:L2628"/>
    <mergeCell ref="K2629:L2629"/>
    <mergeCell ref="I2623:J2623"/>
    <mergeCell ref="K2623:L2623"/>
    <mergeCell ref="I2624:J2624"/>
    <mergeCell ref="K2624:L2624"/>
    <mergeCell ref="I2626:J2626"/>
    <mergeCell ref="A2640:H2640"/>
    <mergeCell ref="K2640:L2640"/>
    <mergeCell ref="I2641:J2641"/>
    <mergeCell ref="K2638:L2638"/>
    <mergeCell ref="I2639:J2639"/>
    <mergeCell ref="K2639:L2639"/>
    <mergeCell ref="I2649:J2649"/>
    <mergeCell ref="I2650:J2650"/>
    <mergeCell ref="I2651:J2651"/>
    <mergeCell ref="I2652:J2652"/>
    <mergeCell ref="A2658:H2658"/>
    <mergeCell ref="K2644:L2644"/>
    <mergeCell ref="I2645:J2645"/>
    <mergeCell ref="A2647:H2647"/>
    <mergeCell ref="K2647:L2647"/>
    <mergeCell ref="I2648:J2648"/>
    <mergeCell ref="A2636:H2636"/>
    <mergeCell ref="K2636:L2636"/>
    <mergeCell ref="A2661:H2661"/>
    <mergeCell ref="K2661:L2661"/>
    <mergeCell ref="I2659:J2659"/>
    <mergeCell ref="I2686:J2686"/>
    <mergeCell ref="I2687:J2687"/>
    <mergeCell ref="K2687:L2687"/>
    <mergeCell ref="I2676:J2676"/>
    <mergeCell ref="K2676:L2676"/>
    <mergeCell ref="I2677:J2677"/>
    <mergeCell ref="I2678:J2678"/>
    <mergeCell ref="K2667:L2667"/>
    <mergeCell ref="I2668:J2668"/>
    <mergeCell ref="K2668:L2668"/>
    <mergeCell ref="I2669:J2669"/>
    <mergeCell ref="K2669:L2669"/>
    <mergeCell ref="A2663:L2663"/>
    <mergeCell ref="A2664:L2664"/>
    <mergeCell ref="C2666:E2666"/>
    <mergeCell ref="I2666:J2666"/>
    <mergeCell ref="K2666:L2666"/>
    <mergeCell ref="A2697:H2697"/>
    <mergeCell ref="K2697:L2697"/>
    <mergeCell ref="I2698:J2698"/>
    <mergeCell ref="K2698:L2698"/>
    <mergeCell ref="I2699:J2699"/>
    <mergeCell ref="K2699:L2699"/>
    <mergeCell ref="I2700:J2700"/>
    <mergeCell ref="K2700:L2700"/>
    <mergeCell ref="I2702:J2702"/>
    <mergeCell ref="K2702:L2702"/>
    <mergeCell ref="I2703:J2703"/>
    <mergeCell ref="K2703:L2703"/>
    <mergeCell ref="A2704:H2704"/>
    <mergeCell ref="K2704:L2704"/>
    <mergeCell ref="K2679:L2679"/>
    <mergeCell ref="K2670:L2670"/>
    <mergeCell ref="I2673:J2673"/>
    <mergeCell ref="K2673:L2673"/>
    <mergeCell ref="I2674:J2674"/>
    <mergeCell ref="I2675:J2675"/>
    <mergeCell ref="I2688:J2688"/>
    <mergeCell ref="I2690:J2690"/>
    <mergeCell ref="K2690:L2690"/>
    <mergeCell ref="K2680:L2680"/>
    <mergeCell ref="I2682:J2682"/>
    <mergeCell ref="K2682:L2682"/>
    <mergeCell ref="I2684:J2684"/>
    <mergeCell ref="I2685:J2685"/>
    <mergeCell ref="I2709:J2709"/>
    <mergeCell ref="K2709:L2709"/>
    <mergeCell ref="K2705:L2705"/>
    <mergeCell ref="I2706:J2706"/>
    <mergeCell ref="K2706:L2706"/>
    <mergeCell ref="I2707:J2707"/>
    <mergeCell ref="I2708:J2708"/>
    <mergeCell ref="K2708:L2708"/>
    <mergeCell ref="I2713:J2713"/>
    <mergeCell ref="K2713:L2713"/>
    <mergeCell ref="I2710:J2710"/>
    <mergeCell ref="K2710:L2710"/>
    <mergeCell ref="I2711:J2711"/>
    <mergeCell ref="K2711:L2711"/>
    <mergeCell ref="I2692:J2692"/>
    <mergeCell ref="I2693:J2693"/>
    <mergeCell ref="I2694:J2694"/>
    <mergeCell ref="K2695:L2695"/>
    <mergeCell ref="A2716:H2716"/>
    <mergeCell ref="K2716:L2716"/>
    <mergeCell ref="I2717:J2717"/>
    <mergeCell ref="K2714:L2714"/>
    <mergeCell ref="I2715:J2715"/>
    <mergeCell ref="K2715:L2715"/>
    <mergeCell ref="I2725:J2725"/>
    <mergeCell ref="I2726:J2726"/>
    <mergeCell ref="I2727:J2727"/>
    <mergeCell ref="I2728:J2728"/>
    <mergeCell ref="A2734:H2734"/>
    <mergeCell ref="K2720:L2720"/>
    <mergeCell ref="I2721:J2721"/>
    <mergeCell ref="A2723:H2723"/>
    <mergeCell ref="K2723:L2723"/>
    <mergeCell ref="I2724:J2724"/>
    <mergeCell ref="A2712:H2712"/>
    <mergeCell ref="K2712:L2712"/>
    <mergeCell ref="A2737:H2737"/>
    <mergeCell ref="K2737:L2737"/>
    <mergeCell ref="I2735:J2735"/>
    <mergeCell ref="I2762:J2762"/>
    <mergeCell ref="I2763:J2763"/>
    <mergeCell ref="K2763:L2763"/>
    <mergeCell ref="I2752:J2752"/>
    <mergeCell ref="K2752:L2752"/>
    <mergeCell ref="I2753:J2753"/>
    <mergeCell ref="I2754:J2754"/>
    <mergeCell ref="K2743:L2743"/>
    <mergeCell ref="I2744:J2744"/>
    <mergeCell ref="K2744:L2744"/>
    <mergeCell ref="I2745:J2745"/>
    <mergeCell ref="K2745:L2745"/>
    <mergeCell ref="A2739:L2739"/>
    <mergeCell ref="A2740:L2740"/>
    <mergeCell ref="C2742:E2742"/>
    <mergeCell ref="I2742:J2742"/>
    <mergeCell ref="K2742:L2742"/>
    <mergeCell ref="A2773:H2773"/>
    <mergeCell ref="K2773:L2773"/>
    <mergeCell ref="I2774:J2774"/>
    <mergeCell ref="K2774:L2774"/>
    <mergeCell ref="I2775:J2775"/>
    <mergeCell ref="K2775:L2775"/>
    <mergeCell ref="I2776:J2776"/>
    <mergeCell ref="K2776:L2776"/>
    <mergeCell ref="I2778:J2778"/>
    <mergeCell ref="K2778:L2778"/>
    <mergeCell ref="I2779:J2779"/>
    <mergeCell ref="K2779:L2779"/>
    <mergeCell ref="A2780:H2780"/>
    <mergeCell ref="K2780:L2780"/>
    <mergeCell ref="K2755:L2755"/>
    <mergeCell ref="K2746:L2746"/>
    <mergeCell ref="I2749:J2749"/>
    <mergeCell ref="K2749:L2749"/>
    <mergeCell ref="I2750:J2750"/>
    <mergeCell ref="I2751:J2751"/>
    <mergeCell ref="I2764:J2764"/>
    <mergeCell ref="I2766:J2766"/>
    <mergeCell ref="K2766:L2766"/>
    <mergeCell ref="K2756:L2756"/>
    <mergeCell ref="I2758:J2758"/>
    <mergeCell ref="K2758:L2758"/>
    <mergeCell ref="I2760:J2760"/>
    <mergeCell ref="I2761:J2761"/>
    <mergeCell ref="I2785:J2785"/>
    <mergeCell ref="K2785:L2785"/>
    <mergeCell ref="K2781:L2781"/>
    <mergeCell ref="I2782:J2782"/>
    <mergeCell ref="K2782:L2782"/>
    <mergeCell ref="I2783:J2783"/>
    <mergeCell ref="I2784:J2784"/>
    <mergeCell ref="K2784:L2784"/>
    <mergeCell ref="I2789:J2789"/>
    <mergeCell ref="K2789:L2789"/>
    <mergeCell ref="I2786:J2786"/>
    <mergeCell ref="K2786:L2786"/>
    <mergeCell ref="I2787:J2787"/>
    <mergeCell ref="K2787:L2787"/>
    <mergeCell ref="I2768:J2768"/>
    <mergeCell ref="I2769:J2769"/>
    <mergeCell ref="I2770:J2770"/>
    <mergeCell ref="K2771:L2771"/>
    <mergeCell ref="A2792:H2792"/>
    <mergeCell ref="K2792:L2792"/>
    <mergeCell ref="I2793:J2793"/>
    <mergeCell ref="K2790:L2790"/>
    <mergeCell ref="I2791:J2791"/>
    <mergeCell ref="K2791:L2791"/>
    <mergeCell ref="I2801:J2801"/>
    <mergeCell ref="I2802:J2802"/>
    <mergeCell ref="I2803:J2803"/>
    <mergeCell ref="I2804:J2804"/>
    <mergeCell ref="A2810:H2810"/>
    <mergeCell ref="K2796:L2796"/>
    <mergeCell ref="I2797:J2797"/>
    <mergeCell ref="A2799:H2799"/>
    <mergeCell ref="K2799:L2799"/>
    <mergeCell ref="I2800:J2800"/>
    <mergeCell ref="A2788:H2788"/>
    <mergeCell ref="K2788:L2788"/>
    <mergeCell ref="A2815:H2815"/>
    <mergeCell ref="K2815:L2815"/>
    <mergeCell ref="I2811:J2811"/>
    <mergeCell ref="A2813:H2813"/>
    <mergeCell ref="I2813:J2813"/>
    <mergeCell ref="K2813:L2813"/>
    <mergeCell ref="K2814:L2814"/>
    <mergeCell ref="K2821:L2821"/>
    <mergeCell ref="I2822:J2822"/>
    <mergeCell ref="K2822:L2822"/>
    <mergeCell ref="I2823:J2823"/>
    <mergeCell ref="K2823:L2823"/>
    <mergeCell ref="A2817:L2817"/>
    <mergeCell ref="A2818:L2818"/>
    <mergeCell ref="C2820:E2820"/>
    <mergeCell ref="I2820:J2820"/>
    <mergeCell ref="K2820:L2820"/>
    <mergeCell ref="K2824:L2824"/>
    <mergeCell ref="I2827:J2827"/>
    <mergeCell ref="K2827:L2827"/>
    <mergeCell ref="I2828:J2828"/>
    <mergeCell ref="I2829:J2829"/>
    <mergeCell ref="I2856:J2856"/>
    <mergeCell ref="K2856:L2856"/>
    <mergeCell ref="I2846:J2846"/>
    <mergeCell ref="I2847:J2847"/>
    <mergeCell ref="I2848:J2848"/>
    <mergeCell ref="K2834:L2834"/>
    <mergeCell ref="I2836:J2836"/>
    <mergeCell ref="K2836:L2836"/>
    <mergeCell ref="I2838:J2838"/>
    <mergeCell ref="I2839:J2839"/>
    <mergeCell ref="I2830:J2830"/>
    <mergeCell ref="K2830:L2830"/>
    <mergeCell ref="I2831:J2831"/>
    <mergeCell ref="I2832:J2832"/>
    <mergeCell ref="K2833:L2833"/>
    <mergeCell ref="I2840:J2840"/>
    <mergeCell ref="I2841:J2841"/>
    <mergeCell ref="K2841:L2841"/>
    <mergeCell ref="I2842:J2842"/>
    <mergeCell ref="I2844:J2844"/>
    <mergeCell ref="K2844:L2844"/>
    <mergeCell ref="I2863:J2863"/>
    <mergeCell ref="K2863:L2863"/>
    <mergeCell ref="K2859:L2859"/>
    <mergeCell ref="I2860:J2860"/>
    <mergeCell ref="K2860:L2860"/>
    <mergeCell ref="I2861:J2861"/>
    <mergeCell ref="I2862:J2862"/>
    <mergeCell ref="K2862:L2862"/>
    <mergeCell ref="K2849:L2849"/>
    <mergeCell ref="A2851:H2851"/>
    <mergeCell ref="K2851:L2851"/>
    <mergeCell ref="I2867:J2867"/>
    <mergeCell ref="K2867:L2867"/>
    <mergeCell ref="I2864:J2864"/>
    <mergeCell ref="K2864:L2864"/>
    <mergeCell ref="I2865:J2865"/>
    <mergeCell ref="K2865:L2865"/>
    <mergeCell ref="A2866:H2866"/>
    <mergeCell ref="I2857:J2857"/>
    <mergeCell ref="K2857:L2857"/>
    <mergeCell ref="A2858:H2858"/>
    <mergeCell ref="K2858:L2858"/>
    <mergeCell ref="I2852:J2852"/>
    <mergeCell ref="K2852:L2852"/>
    <mergeCell ref="I2853:J2853"/>
    <mergeCell ref="K2853:L2853"/>
    <mergeCell ref="I2854:J2854"/>
    <mergeCell ref="K2854:L2854"/>
    <mergeCell ref="A2870:H2870"/>
    <mergeCell ref="K2870:L2870"/>
    <mergeCell ref="I2871:J2871"/>
    <mergeCell ref="K2868:L2868"/>
    <mergeCell ref="I2869:J2869"/>
    <mergeCell ref="K2869:L2869"/>
    <mergeCell ref="I2879:J2879"/>
    <mergeCell ref="I2880:J2880"/>
    <mergeCell ref="I2881:J2881"/>
    <mergeCell ref="I2882:J2882"/>
    <mergeCell ref="A2888:H2888"/>
    <mergeCell ref="K2874:L2874"/>
    <mergeCell ref="I2875:J2875"/>
    <mergeCell ref="A2877:H2877"/>
    <mergeCell ref="K2877:L2877"/>
    <mergeCell ref="I2878:J2878"/>
    <mergeCell ref="K2866:L2866"/>
    <mergeCell ref="A2891:H2891"/>
    <mergeCell ref="K2891:L2891"/>
    <mergeCell ref="I2889:J2889"/>
    <mergeCell ref="I2916:J2916"/>
    <mergeCell ref="I2917:J2917"/>
    <mergeCell ref="K2917:L2917"/>
    <mergeCell ref="I2906:J2906"/>
    <mergeCell ref="K2906:L2906"/>
    <mergeCell ref="I2907:J2907"/>
    <mergeCell ref="I2908:J2908"/>
    <mergeCell ref="K2897:L2897"/>
    <mergeCell ref="I2898:J2898"/>
    <mergeCell ref="K2898:L2898"/>
    <mergeCell ref="I2899:J2899"/>
    <mergeCell ref="K2899:L2899"/>
    <mergeCell ref="A2893:L2893"/>
    <mergeCell ref="A2894:L2894"/>
    <mergeCell ref="C2896:E2896"/>
    <mergeCell ref="I2896:J2896"/>
    <mergeCell ref="K2896:L2896"/>
    <mergeCell ref="A2927:H2927"/>
    <mergeCell ref="K2927:L2927"/>
    <mergeCell ref="I2928:J2928"/>
    <mergeCell ref="K2928:L2928"/>
    <mergeCell ref="I2929:J2929"/>
    <mergeCell ref="K2929:L2929"/>
    <mergeCell ref="I2930:J2930"/>
    <mergeCell ref="K2930:L2930"/>
    <mergeCell ref="I2932:J2932"/>
    <mergeCell ref="K2932:L2932"/>
    <mergeCell ref="I2933:J2933"/>
    <mergeCell ref="K2933:L2933"/>
    <mergeCell ref="A2934:H2934"/>
    <mergeCell ref="K2934:L2934"/>
    <mergeCell ref="K2909:L2909"/>
    <mergeCell ref="K2900:L2900"/>
    <mergeCell ref="I2903:J2903"/>
    <mergeCell ref="K2903:L2903"/>
    <mergeCell ref="I2904:J2904"/>
    <mergeCell ref="I2905:J2905"/>
    <mergeCell ref="I2918:J2918"/>
    <mergeCell ref="I2920:J2920"/>
    <mergeCell ref="K2920:L2920"/>
    <mergeCell ref="K2910:L2910"/>
    <mergeCell ref="I2912:J2912"/>
    <mergeCell ref="K2912:L2912"/>
    <mergeCell ref="I2914:J2914"/>
    <mergeCell ref="I2915:J2915"/>
    <mergeCell ref="I2939:J2939"/>
    <mergeCell ref="K2939:L2939"/>
    <mergeCell ref="K2935:L2935"/>
    <mergeCell ref="I2936:J2936"/>
    <mergeCell ref="K2936:L2936"/>
    <mergeCell ref="I2937:J2937"/>
    <mergeCell ref="I2938:J2938"/>
    <mergeCell ref="K2938:L2938"/>
    <mergeCell ref="I2943:J2943"/>
    <mergeCell ref="K2943:L2943"/>
    <mergeCell ref="I2940:J2940"/>
    <mergeCell ref="K2940:L2940"/>
    <mergeCell ref="I2941:J2941"/>
    <mergeCell ref="K2941:L2941"/>
    <mergeCell ref="I2922:J2922"/>
    <mergeCell ref="I2923:J2923"/>
    <mergeCell ref="I2924:J2924"/>
    <mergeCell ref="K2925:L2925"/>
    <mergeCell ref="A2946:H2946"/>
    <mergeCell ref="K2946:L2946"/>
    <mergeCell ref="I2947:J2947"/>
    <mergeCell ref="K2944:L2944"/>
    <mergeCell ref="I2945:J2945"/>
    <mergeCell ref="K2945:L2945"/>
    <mergeCell ref="I2955:J2955"/>
    <mergeCell ref="I2956:J2956"/>
    <mergeCell ref="I2957:J2957"/>
    <mergeCell ref="I2958:J2958"/>
    <mergeCell ref="A2964:H2964"/>
    <mergeCell ref="K2950:L2950"/>
    <mergeCell ref="I2951:J2951"/>
    <mergeCell ref="A2953:H2953"/>
    <mergeCell ref="K2953:L2953"/>
    <mergeCell ref="I2954:J2954"/>
    <mergeCell ref="A2942:H2942"/>
    <mergeCell ref="K2942:L2942"/>
    <mergeCell ref="A2967:H2967"/>
    <mergeCell ref="K2967:L2967"/>
    <mergeCell ref="I2965:J2965"/>
    <mergeCell ref="I2992:J2992"/>
    <mergeCell ref="I2993:J2993"/>
    <mergeCell ref="K2993:L2993"/>
    <mergeCell ref="I2982:J2982"/>
    <mergeCell ref="K2982:L2982"/>
    <mergeCell ref="I2983:J2983"/>
    <mergeCell ref="I2984:J2984"/>
    <mergeCell ref="K2973:L2973"/>
    <mergeCell ref="I2974:J2974"/>
    <mergeCell ref="K2974:L2974"/>
    <mergeCell ref="I2975:J2975"/>
    <mergeCell ref="K2975:L2975"/>
    <mergeCell ref="A2969:L2969"/>
    <mergeCell ref="A2970:L2970"/>
    <mergeCell ref="C2972:E2972"/>
    <mergeCell ref="I2972:J2972"/>
    <mergeCell ref="K2972:L2972"/>
    <mergeCell ref="A3003:H3003"/>
    <mergeCell ref="K3003:L3003"/>
    <mergeCell ref="I3004:J3004"/>
    <mergeCell ref="K3004:L3004"/>
    <mergeCell ref="I3005:J3005"/>
    <mergeCell ref="K3005:L3005"/>
    <mergeCell ref="I3006:J3006"/>
    <mergeCell ref="K3006:L3006"/>
    <mergeCell ref="I3008:J3008"/>
    <mergeCell ref="K3008:L3008"/>
    <mergeCell ref="I3009:J3009"/>
    <mergeCell ref="K3009:L3009"/>
    <mergeCell ref="A3010:H3010"/>
    <mergeCell ref="K3010:L3010"/>
    <mergeCell ref="K2985:L2985"/>
    <mergeCell ref="K2976:L2976"/>
    <mergeCell ref="I2979:J2979"/>
    <mergeCell ref="K2979:L2979"/>
    <mergeCell ref="I2980:J2980"/>
    <mergeCell ref="I2981:J2981"/>
    <mergeCell ref="I2994:J2994"/>
    <mergeCell ref="I2996:J2996"/>
    <mergeCell ref="K2996:L2996"/>
    <mergeCell ref="K2986:L2986"/>
    <mergeCell ref="I2988:J2988"/>
    <mergeCell ref="K2988:L2988"/>
    <mergeCell ref="I2990:J2990"/>
    <mergeCell ref="I2991:J2991"/>
    <mergeCell ref="I3015:J3015"/>
    <mergeCell ref="K3015:L3015"/>
    <mergeCell ref="K3011:L3011"/>
    <mergeCell ref="I3012:J3012"/>
    <mergeCell ref="K3012:L3012"/>
    <mergeCell ref="I3013:J3013"/>
    <mergeCell ref="I3014:J3014"/>
    <mergeCell ref="K3014:L3014"/>
    <mergeCell ref="I3019:J3019"/>
    <mergeCell ref="K3019:L3019"/>
    <mergeCell ref="I3016:J3016"/>
    <mergeCell ref="K3016:L3016"/>
    <mergeCell ref="I3017:J3017"/>
    <mergeCell ref="K3017:L3017"/>
    <mergeCell ref="I2998:J2998"/>
    <mergeCell ref="I2999:J2999"/>
    <mergeCell ref="I3000:J3000"/>
    <mergeCell ref="K3001:L3001"/>
    <mergeCell ref="A3022:H3022"/>
    <mergeCell ref="K3022:L3022"/>
    <mergeCell ref="I3023:J3023"/>
    <mergeCell ref="K3020:L3020"/>
    <mergeCell ref="I3021:J3021"/>
    <mergeCell ref="K3021:L3021"/>
    <mergeCell ref="I3031:J3031"/>
    <mergeCell ref="I3032:J3032"/>
    <mergeCell ref="I3033:J3033"/>
    <mergeCell ref="I3034:J3034"/>
    <mergeCell ref="A3040:H3040"/>
    <mergeCell ref="K3026:L3026"/>
    <mergeCell ref="I3027:J3027"/>
    <mergeCell ref="A3029:H3029"/>
    <mergeCell ref="K3029:L3029"/>
    <mergeCell ref="I3030:J3030"/>
    <mergeCell ref="A3018:H3018"/>
    <mergeCell ref="K3018:L3018"/>
    <mergeCell ref="I3041:J3041"/>
    <mergeCell ref="I3068:J3068"/>
    <mergeCell ref="I3069:J3069"/>
    <mergeCell ref="K3069:L3069"/>
    <mergeCell ref="I3058:J3058"/>
    <mergeCell ref="K3058:L3058"/>
    <mergeCell ref="I3059:J3059"/>
    <mergeCell ref="I3060:J3060"/>
    <mergeCell ref="K3049:L3049"/>
    <mergeCell ref="I3050:J3050"/>
    <mergeCell ref="K3050:L3050"/>
    <mergeCell ref="I3051:J3051"/>
    <mergeCell ref="K3051:L3051"/>
    <mergeCell ref="A3045:L3045"/>
    <mergeCell ref="A3046:L3046"/>
    <mergeCell ref="C3048:E3048"/>
    <mergeCell ref="I3048:J3048"/>
    <mergeCell ref="K3048:L3048"/>
    <mergeCell ref="A3086:H3086"/>
    <mergeCell ref="K3086:L3086"/>
    <mergeCell ref="K3061:L3061"/>
    <mergeCell ref="K3052:L3052"/>
    <mergeCell ref="I3055:J3055"/>
    <mergeCell ref="K3055:L3055"/>
    <mergeCell ref="I3056:J3056"/>
    <mergeCell ref="I3057:J3057"/>
    <mergeCell ref="I3070:J3070"/>
    <mergeCell ref="I3072:J3072"/>
    <mergeCell ref="K3072:L3072"/>
    <mergeCell ref="K3062:L3062"/>
    <mergeCell ref="I3064:J3064"/>
    <mergeCell ref="K3064:L3064"/>
    <mergeCell ref="I3066:J3066"/>
    <mergeCell ref="I3067:J3067"/>
    <mergeCell ref="A3043:H3043"/>
    <mergeCell ref="K3043:L3043"/>
    <mergeCell ref="A3094:H3094"/>
    <mergeCell ref="K3094:L3094"/>
    <mergeCell ref="I3091:J3091"/>
    <mergeCell ref="K3091:L3091"/>
    <mergeCell ref="K3087:L3087"/>
    <mergeCell ref="I3088:J3088"/>
    <mergeCell ref="K3088:L3088"/>
    <mergeCell ref="I3089:J3089"/>
    <mergeCell ref="I3090:J3090"/>
    <mergeCell ref="K3090:L3090"/>
    <mergeCell ref="I3095:J3095"/>
    <mergeCell ref="K3095:L3095"/>
    <mergeCell ref="I3092:J3092"/>
    <mergeCell ref="K3092:L3092"/>
    <mergeCell ref="I3093:J3093"/>
    <mergeCell ref="K3093:L3093"/>
    <mergeCell ref="I3074:J3074"/>
    <mergeCell ref="I3075:J3075"/>
    <mergeCell ref="I3076:J3076"/>
    <mergeCell ref="K3077:L3077"/>
    <mergeCell ref="A3079:H3079"/>
    <mergeCell ref="K3079:L3079"/>
    <mergeCell ref="I3080:J3080"/>
    <mergeCell ref="K3080:L3080"/>
    <mergeCell ref="I3081:J3081"/>
    <mergeCell ref="K3081:L3081"/>
    <mergeCell ref="I3082:J3082"/>
    <mergeCell ref="K3082:L3082"/>
    <mergeCell ref="I3084:J3084"/>
    <mergeCell ref="K3084:L3084"/>
    <mergeCell ref="I3085:J3085"/>
    <mergeCell ref="K3085:L3085"/>
    <mergeCell ref="A3099:H3099"/>
    <mergeCell ref="K3099:L3099"/>
    <mergeCell ref="I3100:J3100"/>
    <mergeCell ref="K3096:L3096"/>
    <mergeCell ref="I3097:J3097"/>
    <mergeCell ref="K3097:L3097"/>
    <mergeCell ref="I3098:J3098"/>
    <mergeCell ref="K3098:L3098"/>
    <mergeCell ref="I3108:J3108"/>
    <mergeCell ref="I3109:J3109"/>
    <mergeCell ref="I3110:J3110"/>
    <mergeCell ref="I3111:J3111"/>
    <mergeCell ref="A3117:H3117"/>
    <mergeCell ref="K3103:L3103"/>
    <mergeCell ref="I3104:J3104"/>
    <mergeCell ref="A3106:H3106"/>
    <mergeCell ref="K3106:L3106"/>
    <mergeCell ref="I3107:J3107"/>
    <mergeCell ref="A3122:H3122"/>
    <mergeCell ref="K3122:L3122"/>
    <mergeCell ref="A3124:L3124"/>
    <mergeCell ref="I3118:J3118"/>
    <mergeCell ref="A3120:H3120"/>
    <mergeCell ref="I3120:J3120"/>
    <mergeCell ref="K3120:L3120"/>
    <mergeCell ref="K3121:L3121"/>
    <mergeCell ref="I3129:J3129"/>
    <mergeCell ref="K3129:L3129"/>
    <mergeCell ref="I3130:J3130"/>
    <mergeCell ref="K3130:L3130"/>
    <mergeCell ref="K3131:L3131"/>
    <mergeCell ref="A3125:L3125"/>
    <mergeCell ref="C3127:E3127"/>
    <mergeCell ref="I3127:J3127"/>
    <mergeCell ref="K3127:L3127"/>
    <mergeCell ref="K3128:L3128"/>
    <mergeCell ref="I3134:J3134"/>
    <mergeCell ref="K3134:L3134"/>
    <mergeCell ref="I3135:J3135"/>
    <mergeCell ref="I3136:J3136"/>
    <mergeCell ref="I3137:J3137"/>
    <mergeCell ref="K3137:L3137"/>
    <mergeCell ref="I3138:J3138"/>
    <mergeCell ref="I3139:J3139"/>
    <mergeCell ref="K3140:L3140"/>
    <mergeCell ref="K3141:L3141"/>
    <mergeCell ref="I3143:J3143"/>
    <mergeCell ref="K3143:L3143"/>
    <mergeCell ref="I3149:J3149"/>
    <mergeCell ref="I3151:J3151"/>
    <mergeCell ref="K3151:L3151"/>
    <mergeCell ref="I3153:J3153"/>
    <mergeCell ref="I3154:J3154"/>
    <mergeCell ref="I3145:J3145"/>
    <mergeCell ref="I3146:J3146"/>
    <mergeCell ref="I3147:J3147"/>
    <mergeCell ref="I3148:J3148"/>
    <mergeCell ref="K3148:L3148"/>
    <mergeCell ref="A3173:H3173"/>
    <mergeCell ref="K3173:L3173"/>
    <mergeCell ref="I3170:J3170"/>
    <mergeCell ref="K3170:L3170"/>
    <mergeCell ref="I3167:J3167"/>
    <mergeCell ref="K3167:L3167"/>
    <mergeCell ref="I3168:J3168"/>
    <mergeCell ref="I3169:J3169"/>
    <mergeCell ref="K3169:L3169"/>
    <mergeCell ref="I3174:J3174"/>
    <mergeCell ref="K3174:L3174"/>
    <mergeCell ref="I3171:J3171"/>
    <mergeCell ref="K3171:L3171"/>
    <mergeCell ref="I3172:J3172"/>
    <mergeCell ref="K3172:L3172"/>
    <mergeCell ref="K3163:L3163"/>
    <mergeCell ref="I3155:J3155"/>
    <mergeCell ref="K3156:L3156"/>
    <mergeCell ref="A3158:H3158"/>
    <mergeCell ref="K3158:L3158"/>
    <mergeCell ref="I3159:J3159"/>
    <mergeCell ref="K3159:L3159"/>
    <mergeCell ref="I3164:J3164"/>
    <mergeCell ref="K3164:L3164"/>
    <mergeCell ref="A3165:H3165"/>
    <mergeCell ref="K3165:L3165"/>
    <mergeCell ref="K3166:L3166"/>
    <mergeCell ref="I3160:J3160"/>
    <mergeCell ref="K3160:L3160"/>
    <mergeCell ref="I3161:J3161"/>
    <mergeCell ref="K3161:L3161"/>
    <mergeCell ref="I3163:J3163"/>
    <mergeCell ref="A3178:H3178"/>
    <mergeCell ref="K3178:L3178"/>
    <mergeCell ref="I3179:J3179"/>
    <mergeCell ref="K3175:L3175"/>
    <mergeCell ref="I3176:J3176"/>
    <mergeCell ref="K3176:L3176"/>
    <mergeCell ref="I3177:J3177"/>
    <mergeCell ref="K3177:L3177"/>
    <mergeCell ref="I3187:J3187"/>
    <mergeCell ref="I3188:J3188"/>
    <mergeCell ref="I3189:J3189"/>
    <mergeCell ref="I3190:J3190"/>
    <mergeCell ref="A3196:H3196"/>
    <mergeCell ref="K3182:L3182"/>
    <mergeCell ref="I3183:J3183"/>
    <mergeCell ref="A3185:H3185"/>
    <mergeCell ref="K3185:L3185"/>
    <mergeCell ref="I3186:J3186"/>
    <mergeCell ref="I3197:J3197"/>
    <mergeCell ref="I3226:J3226"/>
    <mergeCell ref="I3228:J3228"/>
    <mergeCell ref="K3228:L3228"/>
    <mergeCell ref="K3225:L3225"/>
    <mergeCell ref="I3215:J3215"/>
    <mergeCell ref="I3216:J3216"/>
    <mergeCell ref="I3206:J3206"/>
    <mergeCell ref="K3206:L3206"/>
    <mergeCell ref="I3207:J3207"/>
    <mergeCell ref="K3207:L3207"/>
    <mergeCell ref="K3208:L3208"/>
    <mergeCell ref="A3202:L3202"/>
    <mergeCell ref="C3204:E3204"/>
    <mergeCell ref="I3204:J3204"/>
    <mergeCell ref="K3204:L3204"/>
    <mergeCell ref="K3205:L3205"/>
    <mergeCell ref="K3217:L3217"/>
    <mergeCell ref="K3218:L3218"/>
    <mergeCell ref="I3220:J3220"/>
    <mergeCell ref="K3220:L3220"/>
    <mergeCell ref="I3211:J3211"/>
    <mergeCell ref="K3211:L3211"/>
    <mergeCell ref="I3212:J3212"/>
    <mergeCell ref="I3213:J3213"/>
    <mergeCell ref="I3214:J3214"/>
    <mergeCell ref="K3214:L3214"/>
    <mergeCell ref="I3230:J3230"/>
    <mergeCell ref="I3231:J3231"/>
    <mergeCell ref="I3222:J3222"/>
    <mergeCell ref="I3223:J3223"/>
    <mergeCell ref="I3224:J3224"/>
    <mergeCell ref="I3225:J3225"/>
    <mergeCell ref="A3199:H3199"/>
    <mergeCell ref="K3199:L3199"/>
    <mergeCell ref="A3201:L3201"/>
    <mergeCell ref="A3250:H3250"/>
    <mergeCell ref="K3250:L3250"/>
    <mergeCell ref="I3247:J3247"/>
    <mergeCell ref="K3247:L3247"/>
    <mergeCell ref="I3244:J3244"/>
    <mergeCell ref="K3244:L3244"/>
    <mergeCell ref="I3245:J3245"/>
    <mergeCell ref="I3246:J3246"/>
    <mergeCell ref="K3246:L3246"/>
    <mergeCell ref="I3251:J3251"/>
    <mergeCell ref="K3251:L3251"/>
    <mergeCell ref="I3248:J3248"/>
    <mergeCell ref="K3248:L3248"/>
    <mergeCell ref="I3249:J3249"/>
    <mergeCell ref="K3249:L3249"/>
    <mergeCell ref="K3240:L3240"/>
    <mergeCell ref="I3232:J3232"/>
    <mergeCell ref="K3233:L3233"/>
    <mergeCell ref="A3235:H3235"/>
    <mergeCell ref="K3235:L3235"/>
    <mergeCell ref="I3236:J3236"/>
    <mergeCell ref="K3236:L3236"/>
    <mergeCell ref="I3241:J3241"/>
    <mergeCell ref="K3241:L3241"/>
    <mergeCell ref="A3242:H3242"/>
    <mergeCell ref="K3242:L3242"/>
    <mergeCell ref="K3243:L3243"/>
    <mergeCell ref="I3237:J3237"/>
    <mergeCell ref="K3237:L3237"/>
    <mergeCell ref="I3238:J3238"/>
    <mergeCell ref="K3238:L3238"/>
    <mergeCell ref="I3240:J3240"/>
    <mergeCell ref="A3255:H3255"/>
    <mergeCell ref="K3255:L3255"/>
    <mergeCell ref="I3256:J3256"/>
    <mergeCell ref="K3252:L3252"/>
    <mergeCell ref="I3253:J3253"/>
    <mergeCell ref="K3253:L3253"/>
    <mergeCell ref="I3254:J3254"/>
    <mergeCell ref="K3254:L3254"/>
    <mergeCell ref="I3264:J3264"/>
    <mergeCell ref="I3265:J3265"/>
    <mergeCell ref="I3266:J3266"/>
    <mergeCell ref="I3267:J3267"/>
    <mergeCell ref="A3273:H3273"/>
    <mergeCell ref="K3259:L3259"/>
    <mergeCell ref="I3260:J3260"/>
    <mergeCell ref="A3262:H3262"/>
    <mergeCell ref="K3262:L3262"/>
    <mergeCell ref="I3263:J3263"/>
    <mergeCell ref="I3274:J3274"/>
    <mergeCell ref="I3303:J3303"/>
    <mergeCell ref="I3305:J3305"/>
    <mergeCell ref="K3305:L3305"/>
    <mergeCell ref="K3302:L3302"/>
    <mergeCell ref="I3292:J3292"/>
    <mergeCell ref="I3293:J3293"/>
    <mergeCell ref="I3283:J3283"/>
    <mergeCell ref="K3283:L3283"/>
    <mergeCell ref="I3284:J3284"/>
    <mergeCell ref="K3284:L3284"/>
    <mergeCell ref="K3285:L3285"/>
    <mergeCell ref="A3279:L3279"/>
    <mergeCell ref="C3281:E3281"/>
    <mergeCell ref="I3281:J3281"/>
    <mergeCell ref="K3281:L3281"/>
    <mergeCell ref="K3282:L3282"/>
    <mergeCell ref="K3294:L3294"/>
    <mergeCell ref="K3295:L3295"/>
    <mergeCell ref="I3297:J3297"/>
    <mergeCell ref="K3297:L3297"/>
    <mergeCell ref="I3288:J3288"/>
    <mergeCell ref="K3288:L3288"/>
    <mergeCell ref="I3289:J3289"/>
    <mergeCell ref="I3290:J3290"/>
    <mergeCell ref="I3291:J3291"/>
    <mergeCell ref="K3291:L3291"/>
    <mergeCell ref="I3307:J3307"/>
    <mergeCell ref="I3308:J3308"/>
    <mergeCell ref="I3299:J3299"/>
    <mergeCell ref="I3300:J3300"/>
    <mergeCell ref="I3301:J3301"/>
    <mergeCell ref="I3302:J3302"/>
    <mergeCell ref="A3276:H3276"/>
    <mergeCell ref="K3276:L3276"/>
    <mergeCell ref="A3278:L3278"/>
    <mergeCell ref="A3327:H3327"/>
    <mergeCell ref="K3327:L3327"/>
    <mergeCell ref="I3324:J3324"/>
    <mergeCell ref="K3324:L3324"/>
    <mergeCell ref="I3321:J3321"/>
    <mergeCell ref="K3321:L3321"/>
    <mergeCell ref="I3322:J3322"/>
    <mergeCell ref="I3323:J3323"/>
    <mergeCell ref="K3323:L3323"/>
    <mergeCell ref="I3328:J3328"/>
    <mergeCell ref="K3328:L3328"/>
    <mergeCell ref="I3325:J3325"/>
    <mergeCell ref="K3325:L3325"/>
    <mergeCell ref="I3326:J3326"/>
    <mergeCell ref="K3326:L3326"/>
    <mergeCell ref="K3317:L3317"/>
    <mergeCell ref="I3309:J3309"/>
    <mergeCell ref="K3310:L3310"/>
    <mergeCell ref="A3312:H3312"/>
    <mergeCell ref="K3312:L3312"/>
    <mergeCell ref="I3313:J3313"/>
    <mergeCell ref="K3313:L3313"/>
    <mergeCell ref="I3318:J3318"/>
    <mergeCell ref="K3318:L3318"/>
    <mergeCell ref="A3319:H3319"/>
    <mergeCell ref="K3319:L3319"/>
    <mergeCell ref="K3320:L3320"/>
    <mergeCell ref="I3314:J3314"/>
    <mergeCell ref="K3314:L3314"/>
    <mergeCell ref="I3315:J3315"/>
    <mergeCell ref="K3315:L3315"/>
    <mergeCell ref="I3317:J3317"/>
    <mergeCell ref="A3332:H3332"/>
    <mergeCell ref="K3332:L3332"/>
    <mergeCell ref="I3333:J3333"/>
    <mergeCell ref="K3329:L3329"/>
    <mergeCell ref="I3330:J3330"/>
    <mergeCell ref="K3330:L3330"/>
    <mergeCell ref="I3331:J3331"/>
    <mergeCell ref="K3331:L3331"/>
    <mergeCell ref="I3341:J3341"/>
    <mergeCell ref="I3342:J3342"/>
    <mergeCell ref="I3343:J3343"/>
    <mergeCell ref="I3344:J3344"/>
    <mergeCell ref="A3350:H3350"/>
    <mergeCell ref="K3336:L3336"/>
    <mergeCell ref="I3337:J3337"/>
    <mergeCell ref="A3339:H3339"/>
    <mergeCell ref="K3339:L3339"/>
    <mergeCell ref="I3340:J3340"/>
    <mergeCell ref="I3351:J3351"/>
    <mergeCell ref="I3380:J3380"/>
    <mergeCell ref="I3382:J3382"/>
    <mergeCell ref="K3382:L3382"/>
    <mergeCell ref="K3379:L3379"/>
    <mergeCell ref="I3369:J3369"/>
    <mergeCell ref="I3370:J3370"/>
    <mergeCell ref="I3360:J3360"/>
    <mergeCell ref="K3360:L3360"/>
    <mergeCell ref="I3361:J3361"/>
    <mergeCell ref="K3361:L3361"/>
    <mergeCell ref="K3362:L3362"/>
    <mergeCell ref="A3356:L3356"/>
    <mergeCell ref="C3358:E3358"/>
    <mergeCell ref="I3358:J3358"/>
    <mergeCell ref="K3358:L3358"/>
    <mergeCell ref="K3359:L3359"/>
    <mergeCell ref="K3371:L3371"/>
    <mergeCell ref="K3372:L3372"/>
    <mergeCell ref="I3374:J3374"/>
    <mergeCell ref="K3374:L3374"/>
    <mergeCell ref="I3365:J3365"/>
    <mergeCell ref="K3365:L3365"/>
    <mergeCell ref="I3366:J3366"/>
    <mergeCell ref="I3367:J3367"/>
    <mergeCell ref="I3368:J3368"/>
    <mergeCell ref="K3368:L3368"/>
    <mergeCell ref="I3384:J3384"/>
    <mergeCell ref="I3385:J3385"/>
    <mergeCell ref="I3376:J3376"/>
    <mergeCell ref="I3377:J3377"/>
    <mergeCell ref="I3378:J3378"/>
    <mergeCell ref="I3379:J3379"/>
    <mergeCell ref="A3353:H3353"/>
    <mergeCell ref="K3353:L3353"/>
    <mergeCell ref="A3355:L3355"/>
    <mergeCell ref="A3404:H3404"/>
    <mergeCell ref="K3404:L3404"/>
    <mergeCell ref="I3401:J3401"/>
    <mergeCell ref="K3401:L3401"/>
    <mergeCell ref="I3398:J3398"/>
    <mergeCell ref="K3398:L3398"/>
    <mergeCell ref="I3399:J3399"/>
    <mergeCell ref="I3400:J3400"/>
    <mergeCell ref="K3400:L3400"/>
    <mergeCell ref="I3405:J3405"/>
    <mergeCell ref="K3405:L3405"/>
    <mergeCell ref="I3402:J3402"/>
    <mergeCell ref="K3402:L3402"/>
    <mergeCell ref="I3403:J3403"/>
    <mergeCell ref="K3403:L3403"/>
    <mergeCell ref="K3394:L3394"/>
    <mergeCell ref="I3386:J3386"/>
    <mergeCell ref="K3387:L3387"/>
    <mergeCell ref="A3389:H3389"/>
    <mergeCell ref="K3389:L3389"/>
    <mergeCell ref="I3390:J3390"/>
    <mergeCell ref="K3390:L3390"/>
    <mergeCell ref="I3395:J3395"/>
    <mergeCell ref="K3395:L3395"/>
    <mergeCell ref="A3396:H3396"/>
    <mergeCell ref="K3396:L3396"/>
    <mergeCell ref="K3397:L3397"/>
    <mergeCell ref="I3391:J3391"/>
    <mergeCell ref="K3391:L3391"/>
    <mergeCell ref="I3392:J3392"/>
    <mergeCell ref="K3392:L3392"/>
    <mergeCell ref="I3394:J3394"/>
    <mergeCell ref="A3409:H3409"/>
    <mergeCell ref="K3409:L3409"/>
    <mergeCell ref="I3410:J3410"/>
    <mergeCell ref="K3406:L3406"/>
    <mergeCell ref="I3407:J3407"/>
    <mergeCell ref="K3407:L3407"/>
    <mergeCell ref="I3408:J3408"/>
    <mergeCell ref="K3408:L3408"/>
    <mergeCell ref="I3418:J3418"/>
    <mergeCell ref="I3419:J3419"/>
    <mergeCell ref="I3420:J3420"/>
    <mergeCell ref="I3421:J3421"/>
    <mergeCell ref="A3427:H3427"/>
    <mergeCell ref="K3413:L3413"/>
    <mergeCell ref="I3414:J3414"/>
    <mergeCell ref="A3416:H3416"/>
    <mergeCell ref="K3416:L3416"/>
    <mergeCell ref="I3417:J3417"/>
    <mergeCell ref="I3428:J3428"/>
    <mergeCell ref="I3457:J3457"/>
    <mergeCell ref="I3459:J3459"/>
    <mergeCell ref="K3459:L3459"/>
    <mergeCell ref="K3456:L3456"/>
    <mergeCell ref="I3446:J3446"/>
    <mergeCell ref="I3447:J3447"/>
    <mergeCell ref="I3437:J3437"/>
    <mergeCell ref="K3437:L3437"/>
    <mergeCell ref="I3438:J3438"/>
    <mergeCell ref="K3438:L3438"/>
    <mergeCell ref="K3439:L3439"/>
    <mergeCell ref="A3433:L3433"/>
    <mergeCell ref="C3435:E3435"/>
    <mergeCell ref="I3435:J3435"/>
    <mergeCell ref="K3435:L3435"/>
    <mergeCell ref="K3436:L3436"/>
    <mergeCell ref="K3448:L3448"/>
    <mergeCell ref="K3449:L3449"/>
    <mergeCell ref="I3451:J3451"/>
    <mergeCell ref="K3451:L3451"/>
    <mergeCell ref="I3442:J3442"/>
    <mergeCell ref="K3442:L3442"/>
    <mergeCell ref="I3443:J3443"/>
    <mergeCell ref="I3444:J3444"/>
    <mergeCell ref="I3445:J3445"/>
    <mergeCell ref="K3445:L3445"/>
    <mergeCell ref="I3461:J3461"/>
    <mergeCell ref="I3462:J3462"/>
    <mergeCell ref="I3453:J3453"/>
    <mergeCell ref="I3454:J3454"/>
    <mergeCell ref="I3455:J3455"/>
    <mergeCell ref="I3456:J3456"/>
    <mergeCell ref="A3430:H3430"/>
    <mergeCell ref="K3430:L3430"/>
    <mergeCell ref="A3432:L3432"/>
    <mergeCell ref="A3481:H3481"/>
    <mergeCell ref="K3481:L3481"/>
    <mergeCell ref="I3478:J3478"/>
    <mergeCell ref="K3478:L3478"/>
    <mergeCell ref="I3475:J3475"/>
    <mergeCell ref="K3475:L3475"/>
    <mergeCell ref="I3476:J3476"/>
    <mergeCell ref="I3477:J3477"/>
    <mergeCell ref="K3477:L3477"/>
    <mergeCell ref="I3482:J3482"/>
    <mergeCell ref="K3482:L3482"/>
    <mergeCell ref="I3479:J3479"/>
    <mergeCell ref="K3479:L3479"/>
    <mergeCell ref="I3480:J3480"/>
    <mergeCell ref="K3480:L3480"/>
    <mergeCell ref="K3471:L3471"/>
    <mergeCell ref="I3463:J3463"/>
    <mergeCell ref="K3464:L3464"/>
    <mergeCell ref="A3466:H3466"/>
    <mergeCell ref="K3466:L3466"/>
    <mergeCell ref="I3467:J3467"/>
    <mergeCell ref="K3467:L3467"/>
    <mergeCell ref="I3472:J3472"/>
    <mergeCell ref="K3472:L3472"/>
    <mergeCell ref="A3473:H3473"/>
    <mergeCell ref="K3473:L3473"/>
    <mergeCell ref="K3474:L3474"/>
    <mergeCell ref="I3468:J3468"/>
    <mergeCell ref="K3468:L3468"/>
    <mergeCell ref="I3469:J3469"/>
    <mergeCell ref="K3469:L3469"/>
    <mergeCell ref="I3471:J3471"/>
    <mergeCell ref="A3486:H3486"/>
    <mergeCell ref="K3486:L3486"/>
    <mergeCell ref="I3487:J3487"/>
    <mergeCell ref="K3483:L3483"/>
    <mergeCell ref="I3484:J3484"/>
    <mergeCell ref="K3484:L3484"/>
    <mergeCell ref="I3485:J3485"/>
    <mergeCell ref="K3485:L3485"/>
    <mergeCell ref="I3495:J3495"/>
    <mergeCell ref="I3496:J3496"/>
    <mergeCell ref="I3497:J3497"/>
    <mergeCell ref="I3498:J3498"/>
    <mergeCell ref="A3504:H3504"/>
    <mergeCell ref="K3490:L3490"/>
    <mergeCell ref="I3491:J3491"/>
    <mergeCell ref="A3493:H3493"/>
    <mergeCell ref="K3493:L3493"/>
    <mergeCell ref="I3494:J3494"/>
    <mergeCell ref="A3509:H3509"/>
    <mergeCell ref="K3509:L3509"/>
    <mergeCell ref="A3511:L3511"/>
    <mergeCell ref="I3505:J3505"/>
    <mergeCell ref="A3507:H3507"/>
    <mergeCell ref="I3507:J3507"/>
    <mergeCell ref="K3507:L3507"/>
    <mergeCell ref="K3508:L3508"/>
    <mergeCell ref="I3516:J3516"/>
    <mergeCell ref="K3516:L3516"/>
    <mergeCell ref="I3517:J3517"/>
    <mergeCell ref="K3517:L3517"/>
    <mergeCell ref="K3518:L3518"/>
    <mergeCell ref="A3512:L3512"/>
    <mergeCell ref="C3514:E3514"/>
    <mergeCell ref="I3514:J3514"/>
    <mergeCell ref="K3514:L3514"/>
    <mergeCell ref="K3515:L3515"/>
    <mergeCell ref="I3521:J3521"/>
    <mergeCell ref="K3521:L3521"/>
    <mergeCell ref="I3522:J3522"/>
    <mergeCell ref="I3523:J3523"/>
    <mergeCell ref="I3524:J3524"/>
    <mergeCell ref="K3524:L3524"/>
    <mergeCell ref="I3525:J3525"/>
    <mergeCell ref="I3526:J3526"/>
    <mergeCell ref="K3527:L3527"/>
    <mergeCell ref="K3528:L3528"/>
    <mergeCell ref="I3530:J3530"/>
    <mergeCell ref="K3530:L3530"/>
    <mergeCell ref="I3536:J3536"/>
    <mergeCell ref="I3538:J3538"/>
    <mergeCell ref="K3538:L3538"/>
    <mergeCell ref="I3540:J3540"/>
    <mergeCell ref="I3541:J3541"/>
    <mergeCell ref="I3532:J3532"/>
    <mergeCell ref="I3533:J3533"/>
    <mergeCell ref="I3534:J3534"/>
    <mergeCell ref="I3535:J3535"/>
    <mergeCell ref="K3535:L3535"/>
    <mergeCell ref="K3550:L3550"/>
    <mergeCell ref="I3542:J3542"/>
    <mergeCell ref="K3543:L3543"/>
    <mergeCell ref="A3545:H3545"/>
    <mergeCell ref="K3545:L3545"/>
    <mergeCell ref="I3546:J3546"/>
    <mergeCell ref="K3546:L3546"/>
    <mergeCell ref="I3551:J3551"/>
    <mergeCell ref="K3551:L3551"/>
    <mergeCell ref="A3552:H3552"/>
    <mergeCell ref="K3552:L3552"/>
    <mergeCell ref="K3553:L3553"/>
    <mergeCell ref="I3547:J3547"/>
    <mergeCell ref="K3547:L3547"/>
    <mergeCell ref="I3548:J3548"/>
    <mergeCell ref="K3548:L3548"/>
    <mergeCell ref="I3550:J3550"/>
    <mergeCell ref="I3554:J3554"/>
    <mergeCell ref="K3554:L3554"/>
    <mergeCell ref="I3555:J3555"/>
    <mergeCell ref="I3556:J3556"/>
    <mergeCell ref="K3556:L3556"/>
    <mergeCell ref="I3578:J3578"/>
    <mergeCell ref="A3562:H3562"/>
    <mergeCell ref="K3562:L3562"/>
    <mergeCell ref="I3557:J3557"/>
    <mergeCell ref="K3557:L3557"/>
    <mergeCell ref="I3558:J3558"/>
    <mergeCell ref="I3559:J3559"/>
    <mergeCell ref="K3559:L3559"/>
    <mergeCell ref="I3563:J3563"/>
    <mergeCell ref="K3563:L3563"/>
    <mergeCell ref="I3564:J3564"/>
    <mergeCell ref="K3564:L3564"/>
    <mergeCell ref="I3565:J3565"/>
    <mergeCell ref="I3560:J3560"/>
    <mergeCell ref="K3560:L3560"/>
    <mergeCell ref="I3561:J3561"/>
    <mergeCell ref="K3561:L3561"/>
    <mergeCell ref="A3592:H3592"/>
    <mergeCell ref="K3592:L3592"/>
    <mergeCell ref="I3588:J3588"/>
    <mergeCell ref="A3590:H3590"/>
    <mergeCell ref="I3590:J3590"/>
    <mergeCell ref="K3590:L3590"/>
    <mergeCell ref="K3591:L3591"/>
    <mergeCell ref="A3569:H3569"/>
    <mergeCell ref="K3569:L3569"/>
    <mergeCell ref="I3570:J3570"/>
    <mergeCell ref="K3566:L3566"/>
    <mergeCell ref="I3567:J3567"/>
    <mergeCell ref="K3567:L3567"/>
    <mergeCell ref="I3568:J3568"/>
    <mergeCell ref="K3568:L3568"/>
    <mergeCell ref="I3579:J3579"/>
    <mergeCell ref="I3580:J3580"/>
    <mergeCell ref="I3581:J3581"/>
    <mergeCell ref="A3587:H3587"/>
    <mergeCell ref="K3573:L3573"/>
    <mergeCell ref="I3574:J3574"/>
    <mergeCell ref="A3576:H3576"/>
    <mergeCell ref="K3576:L3576"/>
    <mergeCell ref="I3577:J3577"/>
    <mergeCell ref="I3630:J3630"/>
    <mergeCell ref="K3630:L3630"/>
    <mergeCell ref="I3620:J3620"/>
    <mergeCell ref="I3622:J3622"/>
    <mergeCell ref="K3622:L3622"/>
    <mergeCell ref="I3600:J3600"/>
    <mergeCell ref="K3600:L3600"/>
    <mergeCell ref="I3601:J3601"/>
    <mergeCell ref="K3601:L3601"/>
    <mergeCell ref="K3602:L3602"/>
    <mergeCell ref="A3596:L3596"/>
    <mergeCell ref="C3598:E3598"/>
    <mergeCell ref="I3598:J3598"/>
    <mergeCell ref="K3598:L3598"/>
    <mergeCell ref="K3599:L3599"/>
    <mergeCell ref="I3605:J3605"/>
    <mergeCell ref="K3605:L3605"/>
    <mergeCell ref="I3606:J3606"/>
    <mergeCell ref="I3607:J3607"/>
    <mergeCell ref="I3608:J3608"/>
    <mergeCell ref="K3608:L3608"/>
    <mergeCell ref="K3619:L3619"/>
    <mergeCell ref="I3609:J3609"/>
    <mergeCell ref="I3610:J3610"/>
    <mergeCell ref="K3611:L3611"/>
    <mergeCell ref="K3612:L3612"/>
    <mergeCell ref="I3614:J3614"/>
    <mergeCell ref="K3614:L3614"/>
    <mergeCell ref="I3624:J3624"/>
    <mergeCell ref="I3625:J3625"/>
    <mergeCell ref="I3616:J3616"/>
    <mergeCell ref="I3617:J3617"/>
    <mergeCell ref="I3618:J3618"/>
    <mergeCell ref="I3619:J3619"/>
    <mergeCell ref="A3595:L3595"/>
    <mergeCell ref="I3626:J3626"/>
    <mergeCell ref="K3627:L3627"/>
    <mergeCell ref="A3629:H3629"/>
    <mergeCell ref="K3629:L3629"/>
    <mergeCell ref="K3634:L3634"/>
    <mergeCell ref="A3649:H3649"/>
    <mergeCell ref="K3649:L3649"/>
    <mergeCell ref="I3650:J3650"/>
    <mergeCell ref="K3646:L3646"/>
    <mergeCell ref="I3647:J3647"/>
    <mergeCell ref="K3647:L3647"/>
    <mergeCell ref="I3648:J3648"/>
    <mergeCell ref="K3648:L3648"/>
    <mergeCell ref="I3645:J3645"/>
    <mergeCell ref="I3635:J3635"/>
    <mergeCell ref="K3635:L3635"/>
    <mergeCell ref="A3636:H3636"/>
    <mergeCell ref="K3636:L3636"/>
    <mergeCell ref="K3637:L3637"/>
    <mergeCell ref="I3631:J3631"/>
    <mergeCell ref="K3631:L3631"/>
    <mergeCell ref="I3632:J3632"/>
    <mergeCell ref="K3632:L3632"/>
    <mergeCell ref="I3634:J3634"/>
    <mergeCell ref="I3641:J3641"/>
    <mergeCell ref="K3641:L3641"/>
    <mergeCell ref="I3638:J3638"/>
    <mergeCell ref="K3638:L3638"/>
    <mergeCell ref="I3639:J3639"/>
    <mergeCell ref="I3640:J3640"/>
    <mergeCell ref="K3640:L3640"/>
    <mergeCell ref="K3653:L3653"/>
    <mergeCell ref="I3654:J3654"/>
    <mergeCell ref="A3656:H3656"/>
    <mergeCell ref="K3656:L3656"/>
    <mergeCell ref="I3657:J3657"/>
    <mergeCell ref="A3670:H3670"/>
    <mergeCell ref="K3670:L3670"/>
    <mergeCell ref="I3668:J3668"/>
    <mergeCell ref="I3658:J3658"/>
    <mergeCell ref="I3659:J3659"/>
    <mergeCell ref="I3660:J3660"/>
    <mergeCell ref="I3661:J3661"/>
    <mergeCell ref="A3667:H3667"/>
    <mergeCell ref="K3645:L3645"/>
    <mergeCell ref="I3642:J3642"/>
    <mergeCell ref="K3642:L3642"/>
    <mergeCell ref="I3643:J3643"/>
    <mergeCell ref="K3643:L3643"/>
    <mergeCell ref="A3644:H3644"/>
    <mergeCell ref="K3644:L3644"/>
  </mergeCells>
  <pageMargins left="0.7" right="0.7" top="0.75" bottom="0.75" header="0.3" footer="0.3"/>
  <pageSetup paperSize="9" scale="57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162"/>
  <sheetViews>
    <sheetView topLeftCell="A13" workbookViewId="0">
      <selection activeCell="O139" sqref="O139"/>
    </sheetView>
  </sheetViews>
  <sheetFormatPr defaultRowHeight="15"/>
  <cols>
    <col min="7" max="7" width="9.140625" customWidth="1"/>
    <col min="8" max="8" width="4.7109375" customWidth="1"/>
    <col min="10" max="10" width="9.85546875" customWidth="1"/>
    <col min="12" max="12" width="9.140625" customWidth="1"/>
    <col min="13" max="13" width="14.5703125" customWidth="1"/>
  </cols>
  <sheetData>
    <row r="2" spans="1:13" ht="15.75">
      <c r="A2" s="601" t="s">
        <v>0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327"/>
    </row>
    <row r="3" spans="1:13" ht="15.75">
      <c r="A3" s="600" t="s">
        <v>353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327"/>
    </row>
    <row r="4" spans="1:13" ht="15.75">
      <c r="A4" s="370"/>
      <c r="B4" s="370"/>
      <c r="C4" s="370"/>
      <c r="D4" s="370"/>
      <c r="E4" s="370"/>
      <c r="F4" s="370" t="s">
        <v>410</v>
      </c>
      <c r="G4" s="370"/>
      <c r="H4" s="370"/>
      <c r="I4" s="370"/>
      <c r="J4" s="370"/>
      <c r="K4" s="370"/>
      <c r="L4" s="370"/>
      <c r="M4" s="327"/>
    </row>
    <row r="5" spans="1:13">
      <c r="A5" s="329"/>
      <c r="B5" s="328"/>
      <c r="C5" s="602" t="s">
        <v>351</v>
      </c>
      <c r="D5" s="602"/>
      <c r="E5" s="602"/>
      <c r="F5" s="328"/>
      <c r="G5" s="328"/>
      <c r="H5" s="368"/>
      <c r="I5" s="590" t="s">
        <v>3</v>
      </c>
      <c r="J5" s="591"/>
      <c r="K5" s="592" t="s">
        <v>4</v>
      </c>
      <c r="L5" s="593"/>
      <c r="M5" s="382"/>
    </row>
    <row r="6" spans="1:13">
      <c r="A6" s="381"/>
      <c r="B6" s="355"/>
      <c r="C6" s="355"/>
      <c r="D6" s="355"/>
      <c r="E6" s="355"/>
      <c r="F6" s="355"/>
      <c r="G6" s="355"/>
      <c r="H6" s="356"/>
      <c r="I6" s="295"/>
      <c r="J6" s="294"/>
      <c r="K6" s="594" t="s">
        <v>5</v>
      </c>
      <c r="L6" s="595"/>
      <c r="M6" s="380" t="s">
        <v>6</v>
      </c>
    </row>
    <row r="7" spans="1:13">
      <c r="A7" s="381"/>
      <c r="B7" s="355"/>
      <c r="C7" s="355"/>
      <c r="D7" s="355"/>
      <c r="E7" s="355"/>
      <c r="F7" s="355"/>
      <c r="G7" s="355"/>
      <c r="H7" s="356"/>
      <c r="I7" s="598" t="s">
        <v>7</v>
      </c>
      <c r="J7" s="599"/>
      <c r="K7" s="623" t="s">
        <v>8</v>
      </c>
      <c r="L7" s="624"/>
      <c r="M7" s="380" t="s">
        <v>9</v>
      </c>
    </row>
    <row r="8" spans="1:13" ht="16.5" thickBot="1">
      <c r="A8" s="379"/>
      <c r="B8" s="351"/>
      <c r="C8" s="351"/>
      <c r="D8" s="351"/>
      <c r="E8" s="351"/>
      <c r="F8" s="351"/>
      <c r="G8" s="351"/>
      <c r="H8" s="350"/>
      <c r="I8" s="631">
        <v>1406.2</v>
      </c>
      <c r="J8" s="632"/>
      <c r="K8" s="633"/>
      <c r="L8" s="634"/>
      <c r="M8" s="378"/>
    </row>
    <row r="9" spans="1:13">
      <c r="A9" s="367" t="s">
        <v>350</v>
      </c>
      <c r="B9" s="344"/>
      <c r="C9" s="344"/>
      <c r="D9" s="344"/>
      <c r="E9" s="344"/>
      <c r="F9" s="344"/>
      <c r="G9" s="344"/>
      <c r="H9" s="377"/>
      <c r="I9" s="341"/>
      <c r="J9" s="340"/>
      <c r="K9" s="635">
        <f>K12+K15</f>
        <v>6.4499999999999993</v>
      </c>
      <c r="L9" s="628"/>
      <c r="M9" s="286">
        <f>K9*12*I8</f>
        <v>108839.87999999999</v>
      </c>
    </row>
    <row r="10" spans="1:13">
      <c r="A10" s="376" t="s">
        <v>349</v>
      </c>
      <c r="B10" s="375"/>
      <c r="C10" s="375"/>
      <c r="D10" s="375"/>
      <c r="E10" s="375"/>
      <c r="F10" s="375"/>
      <c r="G10" s="375"/>
      <c r="H10" s="374"/>
      <c r="I10" s="295"/>
      <c r="J10" s="294"/>
      <c r="K10" s="293"/>
      <c r="L10" s="292"/>
      <c r="M10" s="373"/>
    </row>
    <row r="11" spans="1:13" ht="15.75" thickBot="1">
      <c r="A11" s="363" t="s">
        <v>348</v>
      </c>
      <c r="B11" s="372"/>
      <c r="C11" s="372"/>
      <c r="D11" s="372"/>
      <c r="E11" s="372"/>
      <c r="F11" s="372"/>
      <c r="G11" s="372"/>
      <c r="H11" s="371"/>
      <c r="I11" s="336"/>
      <c r="J11" s="282"/>
      <c r="K11" s="281"/>
      <c r="L11" s="280"/>
      <c r="M11" s="279"/>
    </row>
    <row r="12" spans="1:13">
      <c r="A12" s="323" t="s">
        <v>347</v>
      </c>
      <c r="B12" s="331"/>
      <c r="C12" s="331"/>
      <c r="D12" s="331"/>
      <c r="E12" s="331"/>
      <c r="F12" s="331"/>
      <c r="G12" s="331"/>
      <c r="H12" s="357"/>
      <c r="I12" s="596" t="s">
        <v>19</v>
      </c>
      <c r="J12" s="597"/>
      <c r="K12" s="629">
        <v>3.86</v>
      </c>
      <c r="L12" s="630"/>
      <c r="M12" s="291">
        <f>K12*12*I8</f>
        <v>65135.184000000001</v>
      </c>
    </row>
    <row r="13" spans="1:13">
      <c r="A13" s="301" t="s">
        <v>338</v>
      </c>
      <c r="B13" s="355"/>
      <c r="C13" s="355"/>
      <c r="D13" s="355"/>
      <c r="E13" s="355"/>
      <c r="F13" s="355"/>
      <c r="G13" s="355"/>
      <c r="H13" s="356"/>
      <c r="I13" s="598" t="s">
        <v>328</v>
      </c>
      <c r="J13" s="599"/>
      <c r="K13" s="327"/>
      <c r="L13" s="292"/>
      <c r="M13" s="291"/>
    </row>
    <row r="14" spans="1:13">
      <c r="A14" s="323" t="s">
        <v>337</v>
      </c>
      <c r="B14" s="331"/>
      <c r="C14" s="331"/>
      <c r="D14" s="331"/>
      <c r="E14" s="331"/>
      <c r="F14" s="331"/>
      <c r="G14" s="331"/>
      <c r="H14" s="357"/>
      <c r="I14" s="596"/>
      <c r="J14" s="597"/>
      <c r="K14" s="327"/>
      <c r="L14" s="292"/>
      <c r="M14" s="291"/>
    </row>
    <row r="15" spans="1:13">
      <c r="A15" s="323" t="s">
        <v>346</v>
      </c>
      <c r="B15" s="331"/>
      <c r="C15" s="331"/>
      <c r="D15" s="331"/>
      <c r="E15" s="331"/>
      <c r="F15" s="331"/>
      <c r="G15" s="331"/>
      <c r="H15" s="357"/>
      <c r="I15" s="608" t="s">
        <v>35</v>
      </c>
      <c r="J15" s="609"/>
      <c r="K15" s="625">
        <v>2.59</v>
      </c>
      <c r="L15" s="626"/>
      <c r="M15" s="291">
        <f>K15*12*I8</f>
        <v>43704.695999999996</v>
      </c>
    </row>
    <row r="16" spans="1:13" ht="15.75">
      <c r="A16" s="320" t="s">
        <v>345</v>
      </c>
      <c r="B16" s="354"/>
      <c r="C16" s="354"/>
      <c r="D16" s="354"/>
      <c r="E16" s="354"/>
      <c r="F16" s="354"/>
      <c r="G16" s="354"/>
      <c r="H16" s="353"/>
      <c r="I16" s="598" t="s">
        <v>328</v>
      </c>
      <c r="J16" s="599"/>
      <c r="K16" s="370"/>
      <c r="L16" s="369"/>
      <c r="M16" s="291"/>
    </row>
    <row r="17" spans="1:13">
      <c r="A17" s="313" t="s">
        <v>344</v>
      </c>
      <c r="B17" s="328"/>
      <c r="C17" s="328"/>
      <c r="D17" s="328"/>
      <c r="E17" s="328"/>
      <c r="F17" s="328"/>
      <c r="G17" s="328"/>
      <c r="H17" s="368"/>
      <c r="I17" s="598"/>
      <c r="J17" s="599"/>
      <c r="K17" s="352"/>
      <c r="L17" s="292"/>
      <c r="M17" s="291"/>
    </row>
    <row r="18" spans="1:13" ht="15.75" thickBot="1">
      <c r="A18" s="323" t="s">
        <v>343</v>
      </c>
      <c r="B18" s="322"/>
      <c r="C18" s="322"/>
      <c r="D18" s="322"/>
      <c r="E18" s="322"/>
      <c r="F18" s="322"/>
      <c r="G18" s="322"/>
      <c r="H18" s="321"/>
      <c r="I18" s="334"/>
      <c r="J18" s="333"/>
      <c r="K18" s="636"/>
      <c r="L18" s="637"/>
      <c r="M18" s="291"/>
    </row>
    <row r="19" spans="1:13">
      <c r="A19" s="367" t="s">
        <v>342</v>
      </c>
      <c r="B19" s="366"/>
      <c r="C19" s="366"/>
      <c r="D19" s="366"/>
      <c r="E19" s="366"/>
      <c r="F19" s="366"/>
      <c r="G19" s="366"/>
      <c r="H19" s="365"/>
      <c r="I19" s="341"/>
      <c r="J19" s="364"/>
      <c r="K19" s="627">
        <f>K21+K26+K29</f>
        <v>5.28</v>
      </c>
      <c r="L19" s="628"/>
      <c r="M19" s="286">
        <f>K19*12*I8</f>
        <v>89096.831999999995</v>
      </c>
    </row>
    <row r="20" spans="1:13" ht="15.75" thickBot="1">
      <c r="A20" s="363" t="s">
        <v>341</v>
      </c>
      <c r="B20" s="362"/>
      <c r="C20" s="362"/>
      <c r="D20" s="362"/>
      <c r="E20" s="362"/>
      <c r="F20" s="362"/>
      <c r="G20" s="362"/>
      <c r="H20" s="361"/>
      <c r="I20" s="336"/>
      <c r="J20" s="360"/>
      <c r="K20" s="281"/>
      <c r="L20" s="280"/>
      <c r="M20" s="279"/>
    </row>
    <row r="21" spans="1:13">
      <c r="A21" s="301" t="s">
        <v>340</v>
      </c>
      <c r="B21" s="300"/>
      <c r="C21" s="300"/>
      <c r="D21" s="300"/>
      <c r="E21" s="300"/>
      <c r="F21" s="300"/>
      <c r="G21" s="300"/>
      <c r="H21" s="298"/>
      <c r="I21" s="598" t="s">
        <v>19</v>
      </c>
      <c r="J21" s="599"/>
      <c r="K21" s="629">
        <v>2.64</v>
      </c>
      <c r="L21" s="630"/>
      <c r="M21" s="291">
        <f>K21*12*I8</f>
        <v>44548.415999999997</v>
      </c>
    </row>
    <row r="22" spans="1:13">
      <c r="A22" s="323" t="s">
        <v>339</v>
      </c>
      <c r="B22" s="322"/>
      <c r="C22" s="322"/>
      <c r="D22" s="322"/>
      <c r="E22" s="322"/>
      <c r="F22" s="322"/>
      <c r="G22" s="322"/>
      <c r="H22" s="321"/>
      <c r="I22" s="407"/>
      <c r="J22" s="408"/>
      <c r="K22" s="327"/>
      <c r="L22" s="292"/>
      <c r="M22" s="291"/>
    </row>
    <row r="23" spans="1:13">
      <c r="A23" s="301" t="s">
        <v>338</v>
      </c>
      <c r="B23" s="355"/>
      <c r="C23" s="355"/>
      <c r="D23" s="355"/>
      <c r="E23" s="355"/>
      <c r="F23" s="355"/>
      <c r="G23" s="355"/>
      <c r="H23" s="356"/>
      <c r="I23" s="598" t="s">
        <v>328</v>
      </c>
      <c r="J23" s="599"/>
      <c r="K23" s="327"/>
      <c r="L23" s="292"/>
      <c r="M23" s="291"/>
    </row>
    <row r="24" spans="1:13">
      <c r="A24" s="323" t="s">
        <v>337</v>
      </c>
      <c r="B24" s="331"/>
      <c r="C24" s="331"/>
      <c r="D24" s="331"/>
      <c r="E24" s="331"/>
      <c r="F24" s="331"/>
      <c r="G24" s="331"/>
      <c r="H24" s="357"/>
      <c r="I24" s="596"/>
      <c r="J24" s="597"/>
      <c r="K24" s="327"/>
      <c r="L24" s="292"/>
      <c r="M24" s="291"/>
    </row>
    <row r="25" spans="1:13">
      <c r="A25" s="320" t="s">
        <v>336</v>
      </c>
      <c r="B25" s="354"/>
      <c r="C25" s="353"/>
      <c r="D25" s="355"/>
      <c r="E25" s="355"/>
      <c r="F25" s="355"/>
      <c r="G25" s="355"/>
      <c r="H25" s="356"/>
      <c r="I25" s="598" t="s">
        <v>328</v>
      </c>
      <c r="J25" s="599"/>
      <c r="K25" s="327"/>
      <c r="L25" s="292"/>
      <c r="M25" s="291"/>
    </row>
    <row r="26" spans="1:13">
      <c r="A26" s="301" t="s">
        <v>335</v>
      </c>
      <c r="B26" s="355"/>
      <c r="C26" s="355"/>
      <c r="D26" s="354"/>
      <c r="E26" s="354"/>
      <c r="F26" s="354"/>
      <c r="G26" s="354"/>
      <c r="H26" s="353"/>
      <c r="I26" s="608" t="s">
        <v>35</v>
      </c>
      <c r="J26" s="609"/>
      <c r="K26" s="625">
        <v>1.17</v>
      </c>
      <c r="L26" s="626"/>
      <c r="M26" s="291">
        <f>K26*12*I8</f>
        <v>19743.047999999999</v>
      </c>
    </row>
    <row r="27" spans="1:13">
      <c r="A27" s="313" t="s">
        <v>334</v>
      </c>
      <c r="B27" s="312"/>
      <c r="C27" s="312"/>
      <c r="D27" s="312"/>
      <c r="E27" s="312"/>
      <c r="F27" s="312"/>
      <c r="G27" s="312"/>
      <c r="H27" s="311"/>
      <c r="I27" s="590" t="s">
        <v>333</v>
      </c>
      <c r="J27" s="591"/>
      <c r="K27" s="327"/>
      <c r="L27" s="292"/>
      <c r="M27" s="291"/>
    </row>
    <row r="28" spans="1:13">
      <c r="A28" s="323"/>
      <c r="B28" s="322"/>
      <c r="C28" s="322"/>
      <c r="D28" s="322"/>
      <c r="E28" s="322"/>
      <c r="F28" s="322"/>
      <c r="G28" s="322"/>
      <c r="H28" s="321"/>
      <c r="I28" s="334" t="s">
        <v>332</v>
      </c>
      <c r="J28" s="333"/>
      <c r="K28" s="352"/>
      <c r="L28" s="292"/>
      <c r="M28" s="291"/>
    </row>
    <row r="29" spans="1:13">
      <c r="A29" s="313" t="s">
        <v>331</v>
      </c>
      <c r="B29" s="312"/>
      <c r="C29" s="312"/>
      <c r="D29" s="312"/>
      <c r="E29" s="312"/>
      <c r="F29" s="312"/>
      <c r="G29" s="312"/>
      <c r="H29" s="311"/>
      <c r="I29" s="590" t="s">
        <v>35</v>
      </c>
      <c r="J29" s="591"/>
      <c r="K29" s="625">
        <v>1.47</v>
      </c>
      <c r="L29" s="626"/>
      <c r="M29" s="291">
        <f>K29*12*I8</f>
        <v>24805.368000000002</v>
      </c>
    </row>
    <row r="30" spans="1:13">
      <c r="A30" s="323" t="s">
        <v>330</v>
      </c>
      <c r="B30" s="322"/>
      <c r="C30" s="322"/>
      <c r="D30" s="322"/>
      <c r="E30" s="322"/>
      <c r="F30" s="322"/>
      <c r="G30" s="322"/>
      <c r="H30" s="321"/>
      <c r="I30" s="334"/>
      <c r="J30" s="333"/>
      <c r="K30" s="327"/>
      <c r="L30" s="292"/>
      <c r="M30" s="291"/>
    </row>
    <row r="31" spans="1:13">
      <c r="A31" s="313" t="s">
        <v>329</v>
      </c>
      <c r="B31" s="312"/>
      <c r="C31" s="312"/>
      <c r="D31" s="312"/>
      <c r="E31" s="312"/>
      <c r="F31" s="312"/>
      <c r="G31" s="312"/>
      <c r="H31" s="311"/>
      <c r="I31" s="598" t="s">
        <v>328</v>
      </c>
      <c r="J31" s="599"/>
      <c r="K31" s="327"/>
      <c r="L31" s="292"/>
      <c r="M31" s="291"/>
    </row>
    <row r="32" spans="1:13">
      <c r="A32" s="313" t="s">
        <v>327</v>
      </c>
      <c r="B32" s="312"/>
      <c r="C32" s="312"/>
      <c r="D32" s="312"/>
      <c r="E32" s="312"/>
      <c r="F32" s="312"/>
      <c r="G32" s="312"/>
      <c r="H32" s="311"/>
      <c r="I32" s="590" t="s">
        <v>326</v>
      </c>
      <c r="J32" s="591"/>
      <c r="K32" s="351"/>
      <c r="L32" s="350"/>
      <c r="M32" s="349"/>
    </row>
    <row r="33" spans="1:13" ht="15.75" thickBot="1">
      <c r="A33" s="323"/>
      <c r="B33" s="322"/>
      <c r="C33" s="322"/>
      <c r="D33" s="322"/>
      <c r="E33" s="322"/>
      <c r="F33" s="322"/>
      <c r="G33" s="322"/>
      <c r="H33" s="321"/>
      <c r="I33" s="606" t="s">
        <v>325</v>
      </c>
      <c r="J33" s="607"/>
      <c r="K33" s="348"/>
      <c r="L33" s="347"/>
      <c r="M33" s="346"/>
    </row>
    <row r="34" spans="1:13">
      <c r="A34" s="345" t="s">
        <v>324</v>
      </c>
      <c r="B34" s="344"/>
      <c r="C34" s="344"/>
      <c r="D34" s="344"/>
      <c r="E34" s="344"/>
      <c r="F34" s="344"/>
      <c r="G34" s="343"/>
      <c r="H34" s="342"/>
      <c r="I34" s="341"/>
      <c r="J34" s="340"/>
      <c r="K34" s="648">
        <f>K36+K43+K51+K55+K56+K60</f>
        <v>30.63</v>
      </c>
      <c r="L34" s="628"/>
      <c r="M34" s="286">
        <f>M36+M43+M51+M55+M56+M60</f>
        <v>516862.87199999997</v>
      </c>
    </row>
    <row r="35" spans="1:13" ht="15.75" thickBot="1">
      <c r="A35" s="339"/>
      <c r="B35" s="338"/>
      <c r="C35" s="338"/>
      <c r="D35" s="338"/>
      <c r="E35" s="338"/>
      <c r="F35" s="338"/>
      <c r="G35" s="338"/>
      <c r="H35" s="337"/>
      <c r="I35" s="336"/>
      <c r="J35" s="282"/>
      <c r="K35" s="281"/>
      <c r="L35" s="280"/>
      <c r="M35" s="279"/>
    </row>
    <row r="36" spans="1:13" ht="15.75" thickBot="1">
      <c r="A36" s="603" t="s">
        <v>323</v>
      </c>
      <c r="B36" s="604"/>
      <c r="C36" s="604"/>
      <c r="D36" s="604"/>
      <c r="E36" s="604"/>
      <c r="F36" s="604"/>
      <c r="G36" s="604"/>
      <c r="H36" s="605"/>
      <c r="I36" s="305"/>
      <c r="J36" s="304"/>
      <c r="K36" s="675">
        <f>K37+K38+K39+K41+K42</f>
        <v>6.17</v>
      </c>
      <c r="L36" s="676"/>
      <c r="M36" s="303">
        <f>K36*12*I8</f>
        <v>104115.048</v>
      </c>
    </row>
    <row r="37" spans="1:13">
      <c r="A37" s="323" t="s">
        <v>322</v>
      </c>
      <c r="B37" s="322"/>
      <c r="C37" s="322"/>
      <c r="D37" s="322"/>
      <c r="E37" s="322"/>
      <c r="F37" s="322"/>
      <c r="G37" s="322"/>
      <c r="H37" s="321"/>
      <c r="I37" s="596" t="s">
        <v>321</v>
      </c>
      <c r="J37" s="597"/>
      <c r="K37" s="629">
        <v>1.23</v>
      </c>
      <c r="L37" s="630"/>
      <c r="M37" s="291">
        <f>K37*12*I8</f>
        <v>20755.511999999999</v>
      </c>
    </row>
    <row r="38" spans="1:13">
      <c r="A38" s="320" t="s">
        <v>320</v>
      </c>
      <c r="B38" s="319"/>
      <c r="C38" s="319"/>
      <c r="D38" s="319"/>
      <c r="E38" s="319"/>
      <c r="F38" s="319"/>
      <c r="G38" s="319"/>
      <c r="H38" s="318"/>
      <c r="I38" s="596" t="s">
        <v>57</v>
      </c>
      <c r="J38" s="597"/>
      <c r="K38" s="625">
        <v>2.9</v>
      </c>
      <c r="L38" s="626"/>
      <c r="M38" s="291">
        <f>K38*12*I8</f>
        <v>48935.759999999995</v>
      </c>
    </row>
    <row r="39" spans="1:13">
      <c r="A39" s="313" t="s">
        <v>319</v>
      </c>
      <c r="B39" s="312"/>
      <c r="C39" s="312"/>
      <c r="D39" s="312"/>
      <c r="E39" s="312"/>
      <c r="F39" s="312"/>
      <c r="G39" s="312"/>
      <c r="H39" s="311"/>
      <c r="I39" s="596" t="s">
        <v>35</v>
      </c>
      <c r="J39" s="597"/>
      <c r="K39" s="625">
        <v>0.33</v>
      </c>
      <c r="L39" s="626"/>
      <c r="M39" s="291">
        <f>K39*12*I8</f>
        <v>5568.5519999999997</v>
      </c>
    </row>
    <row r="40" spans="1:13">
      <c r="A40" s="335" t="s">
        <v>318</v>
      </c>
      <c r="B40" s="331"/>
      <c r="C40" s="331"/>
      <c r="D40" s="331"/>
      <c r="E40" s="322"/>
      <c r="F40" s="322"/>
      <c r="G40" s="322"/>
      <c r="H40" s="321"/>
      <c r="I40" s="334"/>
      <c r="J40" s="333"/>
      <c r="K40" s="293"/>
      <c r="L40" s="292"/>
      <c r="M40" s="291"/>
    </row>
    <row r="41" spans="1:13">
      <c r="A41" s="320" t="s">
        <v>317</v>
      </c>
      <c r="B41" s="319"/>
      <c r="C41" s="319"/>
      <c r="D41" s="319"/>
      <c r="E41" s="319"/>
      <c r="F41" s="319"/>
      <c r="G41" s="319"/>
      <c r="H41" s="318"/>
      <c r="I41" s="608" t="s">
        <v>19</v>
      </c>
      <c r="J41" s="609"/>
      <c r="K41" s="625">
        <v>0.1</v>
      </c>
      <c r="L41" s="626"/>
      <c r="M41" s="291">
        <f>K41*12*I8</f>
        <v>1687.4400000000003</v>
      </c>
    </row>
    <row r="42" spans="1:13" ht="15.75" thickBot="1">
      <c r="A42" s="313" t="s">
        <v>316</v>
      </c>
      <c r="B42" s="312"/>
      <c r="C42" s="312"/>
      <c r="D42" s="312"/>
      <c r="E42" s="312"/>
      <c r="F42" s="312"/>
      <c r="G42" s="312"/>
      <c r="H42" s="311"/>
      <c r="I42" s="614" t="s">
        <v>19</v>
      </c>
      <c r="J42" s="615"/>
      <c r="K42" s="650">
        <v>1.61</v>
      </c>
      <c r="L42" s="651"/>
      <c r="M42" s="291">
        <f>K42*12*I8</f>
        <v>27167.784</v>
      </c>
    </row>
    <row r="43" spans="1:13" ht="15.75" thickBot="1">
      <c r="A43" s="654" t="s">
        <v>315</v>
      </c>
      <c r="B43" s="655"/>
      <c r="C43" s="655"/>
      <c r="D43" s="655"/>
      <c r="E43" s="655"/>
      <c r="F43" s="655"/>
      <c r="G43" s="655"/>
      <c r="H43" s="656"/>
      <c r="I43" s="305"/>
      <c r="J43" s="304"/>
      <c r="K43" s="642">
        <f>K44+K45+K47+K48+K49+K50</f>
        <v>1.94</v>
      </c>
      <c r="L43" s="647"/>
      <c r="M43" s="303">
        <f>K43*12*I8</f>
        <v>32736.336000000003</v>
      </c>
    </row>
    <row r="44" spans="1:13">
      <c r="A44" s="332" t="s">
        <v>314</v>
      </c>
      <c r="B44" s="331"/>
      <c r="C44" s="331"/>
      <c r="D44" s="331"/>
      <c r="E44" s="331"/>
      <c r="F44" s="322"/>
      <c r="G44" s="322"/>
      <c r="H44" s="321"/>
      <c r="I44" s="330"/>
      <c r="J44" s="294"/>
      <c r="K44" s="629">
        <v>0.11</v>
      </c>
      <c r="L44" s="630"/>
      <c r="M44" s="291">
        <f>K44*12*I8</f>
        <v>1856.1840000000002</v>
      </c>
    </row>
    <row r="45" spans="1:13">
      <c r="A45" s="329" t="s">
        <v>313</v>
      </c>
      <c r="B45" s="328"/>
      <c r="C45" s="328"/>
      <c r="D45" s="328"/>
      <c r="E45" s="328"/>
      <c r="F45" s="312"/>
      <c r="G45" s="312"/>
      <c r="H45" s="311"/>
      <c r="I45" s="598" t="s">
        <v>312</v>
      </c>
      <c r="J45" s="599"/>
      <c r="K45" s="625">
        <v>0.93</v>
      </c>
      <c r="L45" s="626"/>
      <c r="M45" s="291">
        <f>K45*12*I8</f>
        <v>15693.192000000001</v>
      </c>
    </row>
    <row r="46" spans="1:13">
      <c r="A46" s="323" t="s">
        <v>311</v>
      </c>
      <c r="B46" s="322"/>
      <c r="C46" s="322"/>
      <c r="D46" s="322"/>
      <c r="E46" s="322"/>
      <c r="F46" s="322"/>
      <c r="G46" s="322"/>
      <c r="H46" s="321"/>
      <c r="I46" s="596" t="s">
        <v>310</v>
      </c>
      <c r="J46" s="597"/>
      <c r="K46" s="327"/>
      <c r="L46" s="292"/>
      <c r="M46" s="291"/>
    </row>
    <row r="47" spans="1:13">
      <c r="A47" s="320" t="s">
        <v>309</v>
      </c>
      <c r="B47" s="319"/>
      <c r="C47" s="319"/>
      <c r="D47" s="319"/>
      <c r="E47" s="319"/>
      <c r="F47" s="319"/>
      <c r="G47" s="319"/>
      <c r="H47" s="318"/>
      <c r="I47" s="608" t="s">
        <v>308</v>
      </c>
      <c r="J47" s="609"/>
      <c r="K47" s="625">
        <v>0.56999999999999995</v>
      </c>
      <c r="L47" s="626"/>
      <c r="M47" s="291">
        <f>K47*12*I8</f>
        <v>9618.4079999999994</v>
      </c>
    </row>
    <row r="48" spans="1:13">
      <c r="A48" s="320" t="s">
        <v>307</v>
      </c>
      <c r="B48" s="319"/>
      <c r="C48" s="319"/>
      <c r="D48" s="319"/>
      <c r="E48" s="319"/>
      <c r="F48" s="319"/>
      <c r="G48" s="319"/>
      <c r="H48" s="318"/>
      <c r="I48" s="608" t="s">
        <v>306</v>
      </c>
      <c r="J48" s="609"/>
      <c r="K48" s="625">
        <v>0.14000000000000001</v>
      </c>
      <c r="L48" s="626"/>
      <c r="M48" s="291">
        <f>K48*12*I8</f>
        <v>2362.4160000000002</v>
      </c>
    </row>
    <row r="49" spans="1:13">
      <c r="A49" s="313" t="s">
        <v>299</v>
      </c>
      <c r="B49" s="312"/>
      <c r="C49" s="312"/>
      <c r="D49" s="312"/>
      <c r="E49" s="312"/>
      <c r="F49" s="312"/>
      <c r="G49" s="312"/>
      <c r="H49" s="311"/>
      <c r="I49" s="608" t="s">
        <v>298</v>
      </c>
      <c r="J49" s="609"/>
      <c r="K49" s="636">
        <v>7.0000000000000007E-2</v>
      </c>
      <c r="L49" s="637"/>
      <c r="M49" s="291">
        <f>K49*12*I8</f>
        <v>1181.2080000000001</v>
      </c>
    </row>
    <row r="50" spans="1:13" ht="15.75" thickBot="1">
      <c r="A50" s="313" t="s">
        <v>305</v>
      </c>
      <c r="B50" s="312"/>
      <c r="C50" s="312"/>
      <c r="D50" s="312"/>
      <c r="E50" s="312"/>
      <c r="F50" s="312"/>
      <c r="G50" s="312"/>
      <c r="H50" s="311"/>
      <c r="I50" s="614" t="s">
        <v>88</v>
      </c>
      <c r="J50" s="615"/>
      <c r="K50" s="638">
        <v>0.12</v>
      </c>
      <c r="L50" s="639"/>
      <c r="M50" s="326">
        <f>K50*12*I8</f>
        <v>2024.9279999999999</v>
      </c>
    </row>
    <row r="51" spans="1:13" ht="15.75" thickBot="1">
      <c r="A51" s="654" t="s">
        <v>304</v>
      </c>
      <c r="B51" s="655"/>
      <c r="C51" s="655"/>
      <c r="D51" s="655"/>
      <c r="E51" s="655"/>
      <c r="F51" s="655"/>
      <c r="G51" s="655"/>
      <c r="H51" s="656"/>
      <c r="I51" s="325"/>
      <c r="J51" s="324"/>
      <c r="K51" s="649">
        <f>K52+K53+K54</f>
        <v>1.27</v>
      </c>
      <c r="L51" s="643"/>
      <c r="M51" s="303">
        <f>K51*12*I8</f>
        <v>21430.488000000001</v>
      </c>
    </row>
    <row r="52" spans="1:13">
      <c r="A52" s="323" t="s">
        <v>303</v>
      </c>
      <c r="B52" s="322"/>
      <c r="C52" s="322"/>
      <c r="D52" s="322"/>
      <c r="E52" s="322"/>
      <c r="F52" s="322"/>
      <c r="G52" s="322"/>
      <c r="H52" s="321"/>
      <c r="I52" s="612" t="s">
        <v>302</v>
      </c>
      <c r="J52" s="613"/>
      <c r="K52" s="644">
        <v>0.61</v>
      </c>
      <c r="L52" s="645"/>
      <c r="M52" s="291">
        <f>K52*12*I8</f>
        <v>10293.384</v>
      </c>
    </row>
    <row r="53" spans="1:13">
      <c r="A53" s="320" t="s">
        <v>301</v>
      </c>
      <c r="B53" s="319"/>
      <c r="C53" s="319"/>
      <c r="D53" s="319"/>
      <c r="E53" s="319"/>
      <c r="F53" s="319"/>
      <c r="G53" s="319"/>
      <c r="H53" s="318"/>
      <c r="I53" s="317" t="s">
        <v>300</v>
      </c>
      <c r="J53" s="316"/>
      <c r="K53" s="636">
        <v>0.53</v>
      </c>
      <c r="L53" s="637"/>
      <c r="M53" s="291">
        <f>K53*12*I8</f>
        <v>8943.4320000000007</v>
      </c>
    </row>
    <row r="54" spans="1:13" ht="15.75" thickBot="1">
      <c r="A54" s="313" t="s">
        <v>299</v>
      </c>
      <c r="B54" s="312"/>
      <c r="C54" s="312"/>
      <c r="D54" s="312"/>
      <c r="E54" s="312"/>
      <c r="F54" s="312"/>
      <c r="G54" s="312"/>
      <c r="H54" s="311"/>
      <c r="I54" s="614" t="s">
        <v>298</v>
      </c>
      <c r="J54" s="615"/>
      <c r="K54" s="638">
        <v>0.13</v>
      </c>
      <c r="L54" s="639"/>
      <c r="M54" s="291">
        <f>K54*12*I8</f>
        <v>2193.672</v>
      </c>
    </row>
    <row r="55" spans="1:13" ht="15.75" thickBot="1">
      <c r="A55" s="309" t="s">
        <v>297</v>
      </c>
      <c r="B55" s="308"/>
      <c r="C55" s="308"/>
      <c r="D55" s="308"/>
      <c r="E55" s="308"/>
      <c r="F55" s="308"/>
      <c r="G55" s="308"/>
      <c r="H55" s="307"/>
      <c r="I55" s="619" t="s">
        <v>296</v>
      </c>
      <c r="J55" s="620"/>
      <c r="K55" s="640">
        <v>19.53</v>
      </c>
      <c r="L55" s="641"/>
      <c r="M55" s="303">
        <f>K55*12*I8</f>
        <v>329557.03200000001</v>
      </c>
    </row>
    <row r="56" spans="1:13" ht="15.75" thickBot="1">
      <c r="A56" s="603" t="s">
        <v>295</v>
      </c>
      <c r="B56" s="604"/>
      <c r="C56" s="604"/>
      <c r="D56" s="604"/>
      <c r="E56" s="604"/>
      <c r="F56" s="604"/>
      <c r="G56" s="604"/>
      <c r="H56" s="605"/>
      <c r="I56" s="305"/>
      <c r="J56" s="304"/>
      <c r="K56" s="642">
        <v>1.65</v>
      </c>
      <c r="L56" s="643"/>
      <c r="M56" s="303">
        <f>K56*12*I8</f>
        <v>27842.76</v>
      </c>
    </row>
    <row r="57" spans="1:13">
      <c r="A57" s="301" t="s">
        <v>294</v>
      </c>
      <c r="B57" s="300"/>
      <c r="C57" s="300"/>
      <c r="D57" s="300"/>
      <c r="E57" s="300"/>
      <c r="F57" s="300"/>
      <c r="G57" s="300"/>
      <c r="H57" s="298"/>
      <c r="I57" s="621" t="s">
        <v>293</v>
      </c>
      <c r="J57" s="622"/>
      <c r="K57" s="297"/>
      <c r="L57" s="412"/>
      <c r="M57" s="291"/>
    </row>
    <row r="58" spans="1:13">
      <c r="A58" s="301" t="s">
        <v>292</v>
      </c>
      <c r="B58" s="300"/>
      <c r="C58" s="300"/>
      <c r="D58" s="300"/>
      <c r="E58" s="300"/>
      <c r="F58" s="300"/>
      <c r="G58" s="300"/>
      <c r="H58" s="298"/>
      <c r="I58" s="295"/>
      <c r="J58" s="294"/>
      <c r="K58" s="297"/>
      <c r="L58" s="412"/>
      <c r="M58" s="291"/>
    </row>
    <row r="59" spans="1:13" ht="15.75" thickBot="1">
      <c r="A59" s="301" t="s">
        <v>291</v>
      </c>
      <c r="B59" s="300"/>
      <c r="C59" s="300"/>
      <c r="D59" s="300"/>
      <c r="E59" s="300"/>
      <c r="F59" s="300"/>
      <c r="G59" s="300"/>
      <c r="H59" s="298"/>
      <c r="I59" s="310"/>
      <c r="J59" s="294"/>
      <c r="K59" s="297"/>
      <c r="L59" s="412"/>
      <c r="M59" s="291"/>
    </row>
    <row r="60" spans="1:13" ht="15.75" thickBot="1">
      <c r="A60" s="309" t="s">
        <v>290</v>
      </c>
      <c r="B60" s="308"/>
      <c r="C60" s="308"/>
      <c r="D60" s="308"/>
      <c r="E60" s="308"/>
      <c r="F60" s="308"/>
      <c r="G60" s="308"/>
      <c r="H60" s="307"/>
      <c r="I60" s="305"/>
      <c r="J60" s="304"/>
      <c r="K60" s="642">
        <v>7.0000000000000007E-2</v>
      </c>
      <c r="L60" s="643"/>
      <c r="M60" s="303">
        <f>K60*12*I8</f>
        <v>1181.2080000000001</v>
      </c>
    </row>
    <row r="61" spans="1:13">
      <c r="A61" s="301" t="s">
        <v>289</v>
      </c>
      <c r="B61" s="300"/>
      <c r="C61" s="300"/>
      <c r="D61" s="300"/>
      <c r="E61" s="300"/>
      <c r="F61" s="300"/>
      <c r="G61" s="300"/>
      <c r="H61" s="298"/>
      <c r="I61" s="621" t="s">
        <v>19</v>
      </c>
      <c r="J61" s="622"/>
      <c r="K61" s="411"/>
      <c r="L61" s="412"/>
      <c r="M61" s="291"/>
    </row>
    <row r="62" spans="1:13" ht="15.75" thickBot="1">
      <c r="A62" s="301" t="s">
        <v>288</v>
      </c>
      <c r="B62" s="300"/>
      <c r="C62" s="300"/>
      <c r="D62" s="300"/>
      <c r="E62" s="300"/>
      <c r="F62" s="300"/>
      <c r="G62" s="300"/>
      <c r="H62" s="298"/>
      <c r="I62" s="295"/>
      <c r="J62" s="294"/>
      <c r="K62" s="411"/>
      <c r="L62" s="412"/>
      <c r="M62" s="291"/>
    </row>
    <row r="63" spans="1:13" ht="15.75" thickBot="1">
      <c r="A63" s="603" t="s">
        <v>287</v>
      </c>
      <c r="B63" s="604"/>
      <c r="C63" s="604"/>
      <c r="D63" s="604"/>
      <c r="E63" s="604"/>
      <c r="F63" s="604"/>
      <c r="G63" s="604"/>
      <c r="H63" s="605"/>
      <c r="I63" s="305"/>
      <c r="J63" s="304"/>
      <c r="K63" s="642">
        <v>6.19</v>
      </c>
      <c r="L63" s="643"/>
      <c r="M63" s="303">
        <f>K63*12*I8</f>
        <v>104452.53600000001</v>
      </c>
    </row>
    <row r="64" spans="1:13">
      <c r="A64" s="301" t="s">
        <v>286</v>
      </c>
      <c r="B64" s="299"/>
      <c r="C64" s="299"/>
      <c r="D64" s="299"/>
      <c r="E64" s="299"/>
      <c r="F64" s="300"/>
      <c r="G64" s="299"/>
      <c r="H64" s="298"/>
      <c r="I64" s="598" t="s">
        <v>285</v>
      </c>
      <c r="J64" s="599"/>
      <c r="K64" s="297"/>
      <c r="L64" s="412"/>
      <c r="M64" s="291"/>
    </row>
    <row r="65" spans="1:13">
      <c r="A65" s="301" t="s">
        <v>284</v>
      </c>
      <c r="B65" s="299"/>
      <c r="C65" s="299"/>
      <c r="D65" s="299"/>
      <c r="E65" s="299"/>
      <c r="F65" s="300"/>
      <c r="G65" s="299"/>
      <c r="H65" s="298"/>
      <c r="I65" s="598" t="s">
        <v>283</v>
      </c>
      <c r="J65" s="599"/>
      <c r="K65" s="297"/>
      <c r="L65" s="412"/>
      <c r="M65" s="291"/>
    </row>
    <row r="66" spans="1:13">
      <c r="A66" s="301" t="s">
        <v>282</v>
      </c>
      <c r="B66" s="299"/>
      <c r="C66" s="299"/>
      <c r="D66" s="299"/>
      <c r="E66" s="299"/>
      <c r="F66" s="300"/>
      <c r="G66" s="299"/>
      <c r="H66" s="298"/>
      <c r="I66" s="598" t="s">
        <v>281</v>
      </c>
      <c r="J66" s="599"/>
      <c r="K66" s="297"/>
      <c r="L66" s="412"/>
      <c r="M66" s="291"/>
    </row>
    <row r="67" spans="1:13">
      <c r="A67" s="301" t="s">
        <v>280</v>
      </c>
      <c r="B67" s="299"/>
      <c r="C67" s="299"/>
      <c r="D67" s="299"/>
      <c r="E67" s="299"/>
      <c r="F67" s="300"/>
      <c r="G67" s="299"/>
      <c r="H67" s="298"/>
      <c r="I67" s="598" t="s">
        <v>279</v>
      </c>
      <c r="J67" s="599"/>
      <c r="K67" s="297"/>
      <c r="L67" s="412"/>
      <c r="M67" s="291"/>
    </row>
    <row r="68" spans="1:13">
      <c r="A68" s="301" t="s">
        <v>278</v>
      </c>
      <c r="B68" s="299"/>
      <c r="C68" s="299"/>
      <c r="D68" s="299"/>
      <c r="E68" s="299"/>
      <c r="F68" s="300"/>
      <c r="G68" s="299"/>
      <c r="H68" s="298"/>
      <c r="I68" s="598" t="s">
        <v>277</v>
      </c>
      <c r="J68" s="599"/>
      <c r="K68" s="297"/>
      <c r="L68" s="412"/>
      <c r="M68" s="291"/>
    </row>
    <row r="69" spans="1:13">
      <c r="A69" s="301" t="s">
        <v>276</v>
      </c>
      <c r="B69" s="299"/>
      <c r="C69" s="299"/>
      <c r="D69" s="299"/>
      <c r="E69" s="299"/>
      <c r="F69" s="300"/>
      <c r="G69" s="299"/>
      <c r="H69" s="298"/>
      <c r="I69" s="295"/>
      <c r="J69" s="294"/>
      <c r="K69" s="297"/>
      <c r="L69" s="302"/>
      <c r="M69" s="291"/>
    </row>
    <row r="70" spans="1:13">
      <c r="A70" s="301" t="s">
        <v>275</v>
      </c>
      <c r="B70" s="299"/>
      <c r="C70" s="299"/>
      <c r="D70" s="299"/>
      <c r="E70" s="299"/>
      <c r="F70" s="300"/>
      <c r="G70" s="299"/>
      <c r="H70" s="298"/>
      <c r="I70" s="295"/>
      <c r="J70" s="294"/>
      <c r="K70" s="297"/>
      <c r="L70" s="412"/>
      <c r="M70" s="291"/>
    </row>
    <row r="71" spans="1:13">
      <c r="A71" s="301" t="s">
        <v>274</v>
      </c>
      <c r="B71" s="299"/>
      <c r="C71" s="299"/>
      <c r="D71" s="299"/>
      <c r="E71" s="299"/>
      <c r="F71" s="300"/>
      <c r="G71" s="299"/>
      <c r="H71" s="298"/>
      <c r="I71" s="295"/>
      <c r="J71" s="294"/>
      <c r="K71" s="297"/>
      <c r="L71" s="412"/>
      <c r="M71" s="291"/>
    </row>
    <row r="72" spans="1:13">
      <c r="A72" s="301" t="s">
        <v>273</v>
      </c>
      <c r="B72" s="299"/>
      <c r="C72" s="299"/>
      <c r="D72" s="299"/>
      <c r="E72" s="299"/>
      <c r="F72" s="300"/>
      <c r="G72" s="299"/>
      <c r="H72" s="298"/>
      <c r="I72" s="295"/>
      <c r="J72" s="294"/>
      <c r="K72" s="297"/>
      <c r="L72" s="412"/>
      <c r="M72" s="291"/>
    </row>
    <row r="73" spans="1:13">
      <c r="A73" s="301" t="s">
        <v>272</v>
      </c>
      <c r="B73" s="299"/>
      <c r="C73" s="299"/>
      <c r="D73" s="299"/>
      <c r="E73" s="299"/>
      <c r="F73" s="300"/>
      <c r="G73" s="299"/>
      <c r="H73" s="298"/>
      <c r="I73" s="295"/>
      <c r="J73" s="294"/>
      <c r="K73" s="297"/>
      <c r="L73" s="412"/>
      <c r="M73" s="291"/>
    </row>
    <row r="74" spans="1:13" ht="15.75" thickBot="1">
      <c r="A74" s="616" t="s">
        <v>271</v>
      </c>
      <c r="B74" s="617"/>
      <c r="C74" s="617"/>
      <c r="D74" s="617"/>
      <c r="E74" s="617"/>
      <c r="F74" s="617"/>
      <c r="G74" s="617"/>
      <c r="H74" s="618"/>
      <c r="I74" s="295"/>
      <c r="J74" s="294"/>
      <c r="K74" s="293"/>
      <c r="L74" s="292"/>
      <c r="M74" s="291"/>
    </row>
    <row r="75" spans="1:13">
      <c r="A75" s="290" t="s">
        <v>270</v>
      </c>
      <c r="B75" s="289"/>
      <c r="C75" s="289"/>
      <c r="D75" s="289"/>
      <c r="E75" s="289"/>
      <c r="F75" s="289"/>
      <c r="G75" s="289"/>
      <c r="H75" s="289"/>
      <c r="I75" s="621" t="s">
        <v>55</v>
      </c>
      <c r="J75" s="622"/>
      <c r="K75" s="288"/>
      <c r="L75" s="287"/>
      <c r="M75" s="286"/>
    </row>
    <row r="76" spans="1:13" ht="15.75" thickBot="1">
      <c r="A76" s="285" t="s">
        <v>269</v>
      </c>
      <c r="B76" s="284"/>
      <c r="C76" s="284"/>
      <c r="D76" s="284"/>
      <c r="E76" s="284"/>
      <c r="F76" s="284"/>
      <c r="G76" s="284"/>
      <c r="H76" s="284"/>
      <c r="I76" s="283"/>
      <c r="J76" s="282"/>
      <c r="K76" s="281"/>
      <c r="L76" s="280"/>
      <c r="M76" s="279"/>
    </row>
    <row r="77" spans="1:13" ht="15.75" thickBot="1">
      <c r="A77" s="603" t="s">
        <v>355</v>
      </c>
      <c r="B77" s="604"/>
      <c r="C77" s="604"/>
      <c r="D77" s="604"/>
      <c r="E77" s="604"/>
      <c r="F77" s="604"/>
      <c r="G77" s="604"/>
      <c r="H77" s="657"/>
      <c r="I77" s="658" t="s">
        <v>32</v>
      </c>
      <c r="J77" s="659"/>
      <c r="K77" s="660">
        <v>1.52</v>
      </c>
      <c r="L77" s="661"/>
      <c r="M77" s="276">
        <f>K77*12*I8</f>
        <v>25649.088000000003</v>
      </c>
    </row>
    <row r="78" spans="1:13" ht="15.75" thickBot="1">
      <c r="A78" s="409" t="s">
        <v>354</v>
      </c>
      <c r="B78" s="410"/>
      <c r="C78" s="410"/>
      <c r="D78" s="410"/>
      <c r="E78" s="410"/>
      <c r="F78" s="410"/>
      <c r="G78" s="410"/>
      <c r="H78" s="410"/>
      <c r="I78" s="413"/>
      <c r="J78" s="383"/>
      <c r="K78" s="660">
        <v>0.9</v>
      </c>
      <c r="L78" s="661"/>
      <c r="M78" s="276">
        <f>K78*12*I8</f>
        <v>15186.960000000001</v>
      </c>
    </row>
    <row r="79" spans="1:13" ht="15.75" thickBot="1">
      <c r="A79" s="652" t="s">
        <v>268</v>
      </c>
      <c r="B79" s="653"/>
      <c r="C79" s="653"/>
      <c r="D79" s="653"/>
      <c r="E79" s="653"/>
      <c r="F79" s="653"/>
      <c r="G79" s="653"/>
      <c r="H79" s="653"/>
      <c r="I79" s="278"/>
      <c r="J79" s="277"/>
      <c r="K79" s="610">
        <f>K9+K19+K34+K63+K77+K78</f>
        <v>50.97</v>
      </c>
      <c r="L79" s="611"/>
      <c r="M79" s="276">
        <f>M9+M19+M34+M63+M77+M78</f>
        <v>860088.16799999995</v>
      </c>
    </row>
    <row r="81" spans="1:13" ht="15.75">
      <c r="A81" s="601" t="s">
        <v>0</v>
      </c>
      <c r="B81" s="601"/>
      <c r="C81" s="601"/>
      <c r="D81" s="601"/>
      <c r="E81" s="601"/>
      <c r="F81" s="601"/>
      <c r="G81" s="601"/>
      <c r="H81" s="601"/>
      <c r="I81" s="601"/>
      <c r="J81" s="601"/>
      <c r="K81" s="601"/>
      <c r="L81" s="601"/>
      <c r="M81" s="327"/>
    </row>
    <row r="82" spans="1:13" ht="15.75">
      <c r="A82" s="600" t="s">
        <v>353</v>
      </c>
      <c r="B82" s="600"/>
      <c r="C82" s="600"/>
      <c r="D82" s="600"/>
      <c r="E82" s="600"/>
      <c r="F82" s="600"/>
      <c r="G82" s="600"/>
      <c r="H82" s="600"/>
      <c r="I82" s="600"/>
      <c r="J82" s="600"/>
      <c r="K82" s="600"/>
      <c r="L82" s="600"/>
      <c r="M82" s="327"/>
    </row>
    <row r="83" spans="1:13" ht="15.75">
      <c r="A83" s="370"/>
      <c r="B83" s="370"/>
      <c r="C83" s="370"/>
      <c r="D83" s="370"/>
      <c r="E83" s="370"/>
      <c r="F83" s="370" t="s">
        <v>398</v>
      </c>
      <c r="G83" s="370"/>
      <c r="H83" s="370"/>
      <c r="I83" s="370"/>
      <c r="J83" s="370"/>
      <c r="K83" s="370"/>
      <c r="L83" s="370"/>
      <c r="M83" s="327"/>
    </row>
    <row r="84" spans="1:13">
      <c r="A84" s="329"/>
      <c r="B84" s="328"/>
      <c r="C84" s="602" t="s">
        <v>351</v>
      </c>
      <c r="D84" s="602"/>
      <c r="E84" s="602"/>
      <c r="F84" s="328"/>
      <c r="G84" s="328"/>
      <c r="H84" s="368"/>
      <c r="I84" s="590" t="s">
        <v>3</v>
      </c>
      <c r="J84" s="591"/>
      <c r="K84" s="592" t="s">
        <v>4</v>
      </c>
      <c r="L84" s="593"/>
      <c r="M84" s="382"/>
    </row>
    <row r="85" spans="1:13">
      <c r="A85" s="381"/>
      <c r="B85" s="355"/>
      <c r="C85" s="355"/>
      <c r="D85" s="355"/>
      <c r="E85" s="355"/>
      <c r="F85" s="355"/>
      <c r="G85" s="355"/>
      <c r="H85" s="356"/>
      <c r="I85" s="295"/>
      <c r="J85" s="294"/>
      <c r="K85" s="594" t="s">
        <v>5</v>
      </c>
      <c r="L85" s="595"/>
      <c r="M85" s="380" t="s">
        <v>6</v>
      </c>
    </row>
    <row r="86" spans="1:13">
      <c r="A86" s="381"/>
      <c r="B86" s="355"/>
      <c r="C86" s="355"/>
      <c r="D86" s="355"/>
      <c r="E86" s="355"/>
      <c r="F86" s="355"/>
      <c r="G86" s="355"/>
      <c r="H86" s="356"/>
      <c r="I86" s="598" t="s">
        <v>7</v>
      </c>
      <c r="J86" s="599"/>
      <c r="K86" s="623" t="s">
        <v>8</v>
      </c>
      <c r="L86" s="624"/>
      <c r="M86" s="380" t="s">
        <v>9</v>
      </c>
    </row>
    <row r="87" spans="1:13" ht="16.5" thickBot="1">
      <c r="A87" s="379"/>
      <c r="B87" s="351"/>
      <c r="C87" s="351"/>
      <c r="D87" s="351"/>
      <c r="E87" s="351"/>
      <c r="F87" s="351"/>
      <c r="G87" s="351"/>
      <c r="H87" s="350"/>
      <c r="I87" s="631">
        <v>605.5</v>
      </c>
      <c r="J87" s="632"/>
      <c r="K87" s="633"/>
      <c r="L87" s="634"/>
      <c r="M87" s="378"/>
    </row>
    <row r="88" spans="1:13">
      <c r="A88" s="367" t="s">
        <v>350</v>
      </c>
      <c r="B88" s="344"/>
      <c r="C88" s="344"/>
      <c r="D88" s="344"/>
      <c r="E88" s="344"/>
      <c r="F88" s="344"/>
      <c r="G88" s="344"/>
      <c r="H88" s="377"/>
      <c r="I88" s="341"/>
      <c r="J88" s="340"/>
      <c r="K88" s="635">
        <f>K91+K94</f>
        <v>6.4499999999999993</v>
      </c>
      <c r="L88" s="628"/>
      <c r="M88" s="286">
        <f>K88*12*I87</f>
        <v>46865.7</v>
      </c>
    </row>
    <row r="89" spans="1:13">
      <c r="A89" s="376" t="s">
        <v>349</v>
      </c>
      <c r="B89" s="375"/>
      <c r="C89" s="375"/>
      <c r="D89" s="375"/>
      <c r="E89" s="375"/>
      <c r="F89" s="375"/>
      <c r="G89" s="375"/>
      <c r="H89" s="374"/>
      <c r="I89" s="295"/>
      <c r="J89" s="294"/>
      <c r="K89" s="293"/>
      <c r="L89" s="292"/>
      <c r="M89" s="373"/>
    </row>
    <row r="90" spans="1:13" ht="15.75" thickBot="1">
      <c r="A90" s="363" t="s">
        <v>348</v>
      </c>
      <c r="B90" s="372"/>
      <c r="C90" s="372"/>
      <c r="D90" s="372"/>
      <c r="E90" s="372"/>
      <c r="F90" s="372"/>
      <c r="G90" s="372"/>
      <c r="H90" s="371"/>
      <c r="I90" s="336"/>
      <c r="J90" s="282"/>
      <c r="K90" s="281"/>
      <c r="L90" s="280"/>
      <c r="M90" s="279"/>
    </row>
    <row r="91" spans="1:13">
      <c r="A91" s="323" t="s">
        <v>347</v>
      </c>
      <c r="B91" s="331"/>
      <c r="C91" s="331"/>
      <c r="D91" s="331"/>
      <c r="E91" s="331"/>
      <c r="F91" s="331"/>
      <c r="G91" s="331"/>
      <c r="H91" s="357"/>
      <c r="I91" s="596" t="s">
        <v>19</v>
      </c>
      <c r="J91" s="597"/>
      <c r="K91" s="629">
        <v>3.86</v>
      </c>
      <c r="L91" s="630"/>
      <c r="M91" s="291">
        <f>K91*12*I87</f>
        <v>28046.76</v>
      </c>
    </row>
    <row r="92" spans="1:13">
      <c r="A92" s="301" t="s">
        <v>338</v>
      </c>
      <c r="B92" s="355"/>
      <c r="C92" s="355"/>
      <c r="D92" s="355"/>
      <c r="E92" s="355"/>
      <c r="F92" s="355"/>
      <c r="G92" s="355"/>
      <c r="H92" s="356"/>
      <c r="I92" s="598" t="s">
        <v>328</v>
      </c>
      <c r="J92" s="599"/>
      <c r="K92" s="327"/>
      <c r="L92" s="292"/>
      <c r="M92" s="291"/>
    </row>
    <row r="93" spans="1:13">
      <c r="A93" s="323" t="s">
        <v>337</v>
      </c>
      <c r="B93" s="331"/>
      <c r="C93" s="331"/>
      <c r="D93" s="331"/>
      <c r="E93" s="331"/>
      <c r="F93" s="331"/>
      <c r="G93" s="331"/>
      <c r="H93" s="357"/>
      <c r="I93" s="596"/>
      <c r="J93" s="597"/>
      <c r="K93" s="327"/>
      <c r="L93" s="292"/>
      <c r="M93" s="291"/>
    </row>
    <row r="94" spans="1:13">
      <c r="A94" s="323" t="s">
        <v>346</v>
      </c>
      <c r="B94" s="331"/>
      <c r="C94" s="331"/>
      <c r="D94" s="331"/>
      <c r="E94" s="331"/>
      <c r="F94" s="331"/>
      <c r="G94" s="331"/>
      <c r="H94" s="357"/>
      <c r="I94" s="608" t="s">
        <v>35</v>
      </c>
      <c r="J94" s="609"/>
      <c r="K94" s="625">
        <v>2.59</v>
      </c>
      <c r="L94" s="626"/>
      <c r="M94" s="291">
        <f>K94*12*I87</f>
        <v>18818.939999999999</v>
      </c>
    </row>
    <row r="95" spans="1:13" ht="15.75">
      <c r="A95" s="320" t="s">
        <v>345</v>
      </c>
      <c r="B95" s="354"/>
      <c r="C95" s="354"/>
      <c r="D95" s="354"/>
      <c r="E95" s="354"/>
      <c r="F95" s="354"/>
      <c r="G95" s="354"/>
      <c r="H95" s="353"/>
      <c r="I95" s="598" t="s">
        <v>328</v>
      </c>
      <c r="J95" s="599"/>
      <c r="K95" s="370"/>
      <c r="L95" s="369"/>
      <c r="M95" s="291"/>
    </row>
    <row r="96" spans="1:13">
      <c r="A96" s="313" t="s">
        <v>344</v>
      </c>
      <c r="B96" s="328"/>
      <c r="C96" s="328"/>
      <c r="D96" s="328"/>
      <c r="E96" s="328"/>
      <c r="F96" s="328"/>
      <c r="G96" s="328"/>
      <c r="H96" s="368"/>
      <c r="I96" s="598"/>
      <c r="J96" s="599"/>
      <c r="K96" s="352"/>
      <c r="L96" s="292"/>
      <c r="M96" s="291"/>
    </row>
    <row r="97" spans="1:13" ht="15.75" thickBot="1">
      <c r="A97" s="323" t="s">
        <v>343</v>
      </c>
      <c r="B97" s="322"/>
      <c r="C97" s="322"/>
      <c r="D97" s="322"/>
      <c r="E97" s="322"/>
      <c r="F97" s="322"/>
      <c r="G97" s="322"/>
      <c r="H97" s="321"/>
      <c r="I97" s="334"/>
      <c r="J97" s="333"/>
      <c r="K97" s="636"/>
      <c r="L97" s="637"/>
      <c r="M97" s="291"/>
    </row>
    <row r="98" spans="1:13">
      <c r="A98" s="367" t="s">
        <v>342</v>
      </c>
      <c r="B98" s="366"/>
      <c r="C98" s="366"/>
      <c r="D98" s="366"/>
      <c r="E98" s="366"/>
      <c r="F98" s="366"/>
      <c r="G98" s="366"/>
      <c r="H98" s="365"/>
      <c r="I98" s="341"/>
      <c r="J98" s="364"/>
      <c r="K98" s="627">
        <f>K100+K105+K108</f>
        <v>5.28</v>
      </c>
      <c r="L98" s="628"/>
      <c r="M98" s="286">
        <f>K98*12*I87</f>
        <v>38364.480000000003</v>
      </c>
    </row>
    <row r="99" spans="1:13" ht="15.75" thickBot="1">
      <c r="A99" s="363" t="s">
        <v>341</v>
      </c>
      <c r="B99" s="362"/>
      <c r="C99" s="362"/>
      <c r="D99" s="362"/>
      <c r="E99" s="362"/>
      <c r="F99" s="362"/>
      <c r="G99" s="362"/>
      <c r="H99" s="361"/>
      <c r="I99" s="336"/>
      <c r="J99" s="360"/>
      <c r="K99" s="281"/>
      <c r="L99" s="280"/>
      <c r="M99" s="279"/>
    </row>
    <row r="100" spans="1:13">
      <c r="A100" s="301" t="s">
        <v>340</v>
      </c>
      <c r="B100" s="300"/>
      <c r="C100" s="300"/>
      <c r="D100" s="300"/>
      <c r="E100" s="300"/>
      <c r="F100" s="300"/>
      <c r="G100" s="300"/>
      <c r="H100" s="298"/>
      <c r="I100" s="598" t="s">
        <v>19</v>
      </c>
      <c r="J100" s="599"/>
      <c r="K100" s="629">
        <v>2.64</v>
      </c>
      <c r="L100" s="630"/>
      <c r="M100" s="291">
        <f>K100*12*I87</f>
        <v>19182.240000000002</v>
      </c>
    </row>
    <row r="101" spans="1:13">
      <c r="A101" s="323" t="s">
        <v>339</v>
      </c>
      <c r="B101" s="322"/>
      <c r="C101" s="322"/>
      <c r="D101" s="322"/>
      <c r="E101" s="322"/>
      <c r="F101" s="322"/>
      <c r="G101" s="322"/>
      <c r="H101" s="321"/>
      <c r="I101" s="407"/>
      <c r="J101" s="408"/>
      <c r="K101" s="327"/>
      <c r="L101" s="292"/>
      <c r="M101" s="291"/>
    </row>
    <row r="102" spans="1:13">
      <c r="A102" s="301" t="s">
        <v>338</v>
      </c>
      <c r="B102" s="355"/>
      <c r="C102" s="355"/>
      <c r="D102" s="355"/>
      <c r="E102" s="355"/>
      <c r="F102" s="355"/>
      <c r="G102" s="355"/>
      <c r="H102" s="356"/>
      <c r="I102" s="598" t="s">
        <v>328</v>
      </c>
      <c r="J102" s="599"/>
      <c r="K102" s="327"/>
      <c r="L102" s="292"/>
      <c r="M102" s="291"/>
    </row>
    <row r="103" spans="1:13">
      <c r="A103" s="323" t="s">
        <v>337</v>
      </c>
      <c r="B103" s="331"/>
      <c r="C103" s="331"/>
      <c r="D103" s="331"/>
      <c r="E103" s="331"/>
      <c r="F103" s="331"/>
      <c r="G103" s="331"/>
      <c r="H103" s="357"/>
      <c r="I103" s="596"/>
      <c r="J103" s="597"/>
      <c r="K103" s="327"/>
      <c r="L103" s="292"/>
      <c r="M103" s="291"/>
    </row>
    <row r="104" spans="1:13">
      <c r="A104" s="320" t="s">
        <v>336</v>
      </c>
      <c r="B104" s="354"/>
      <c r="C104" s="353"/>
      <c r="D104" s="355"/>
      <c r="E104" s="355"/>
      <c r="F104" s="355"/>
      <c r="G104" s="355"/>
      <c r="H104" s="356"/>
      <c r="I104" s="598" t="s">
        <v>328</v>
      </c>
      <c r="J104" s="599"/>
      <c r="K104" s="327"/>
      <c r="L104" s="292"/>
      <c r="M104" s="291"/>
    </row>
    <row r="105" spans="1:13">
      <c r="A105" s="301" t="s">
        <v>335</v>
      </c>
      <c r="B105" s="355"/>
      <c r="C105" s="355"/>
      <c r="D105" s="354"/>
      <c r="E105" s="354"/>
      <c r="F105" s="354"/>
      <c r="G105" s="354"/>
      <c r="H105" s="353"/>
      <c r="I105" s="608" t="s">
        <v>35</v>
      </c>
      <c r="J105" s="609"/>
      <c r="K105" s="625">
        <v>1.17</v>
      </c>
      <c r="L105" s="626"/>
      <c r="M105" s="291">
        <f>K105*12*I87</f>
        <v>8501.2199999999993</v>
      </c>
    </row>
    <row r="106" spans="1:13">
      <c r="A106" s="313" t="s">
        <v>334</v>
      </c>
      <c r="B106" s="312"/>
      <c r="C106" s="312"/>
      <c r="D106" s="312"/>
      <c r="E106" s="312"/>
      <c r="F106" s="312"/>
      <c r="G106" s="312"/>
      <c r="H106" s="311"/>
      <c r="I106" s="590" t="s">
        <v>333</v>
      </c>
      <c r="J106" s="591"/>
      <c r="K106" s="327"/>
      <c r="L106" s="292"/>
      <c r="M106" s="291"/>
    </row>
    <row r="107" spans="1:13">
      <c r="A107" s="323"/>
      <c r="B107" s="322"/>
      <c r="C107" s="322"/>
      <c r="D107" s="322"/>
      <c r="E107" s="322"/>
      <c r="F107" s="322"/>
      <c r="G107" s="322"/>
      <c r="H107" s="321"/>
      <c r="I107" s="334" t="s">
        <v>332</v>
      </c>
      <c r="J107" s="333"/>
      <c r="K107" s="352"/>
      <c r="L107" s="292"/>
      <c r="M107" s="291"/>
    </row>
    <row r="108" spans="1:13">
      <c r="A108" s="313" t="s">
        <v>331</v>
      </c>
      <c r="B108" s="312"/>
      <c r="C108" s="312"/>
      <c r="D108" s="312"/>
      <c r="E108" s="312"/>
      <c r="F108" s="312"/>
      <c r="G108" s="312"/>
      <c r="H108" s="311"/>
      <c r="I108" s="590" t="s">
        <v>35</v>
      </c>
      <c r="J108" s="591"/>
      <c r="K108" s="625">
        <v>1.47</v>
      </c>
      <c r="L108" s="626"/>
      <c r="M108" s="291">
        <f>K108*12*I87</f>
        <v>10681.02</v>
      </c>
    </row>
    <row r="109" spans="1:13">
      <c r="A109" s="323" t="s">
        <v>330</v>
      </c>
      <c r="B109" s="322"/>
      <c r="C109" s="322"/>
      <c r="D109" s="322"/>
      <c r="E109" s="322"/>
      <c r="F109" s="322"/>
      <c r="G109" s="322"/>
      <c r="H109" s="321"/>
      <c r="I109" s="334"/>
      <c r="J109" s="333"/>
      <c r="K109" s="327"/>
      <c r="L109" s="292"/>
      <c r="M109" s="291"/>
    </row>
    <row r="110" spans="1:13">
      <c r="A110" s="313" t="s">
        <v>329</v>
      </c>
      <c r="B110" s="312"/>
      <c r="C110" s="312"/>
      <c r="D110" s="312"/>
      <c r="E110" s="312"/>
      <c r="F110" s="312"/>
      <c r="G110" s="312"/>
      <c r="H110" s="311"/>
      <c r="I110" s="598" t="s">
        <v>328</v>
      </c>
      <c r="J110" s="599"/>
      <c r="K110" s="327"/>
      <c r="L110" s="292"/>
      <c r="M110" s="291"/>
    </row>
    <row r="111" spans="1:13">
      <c r="A111" s="313" t="s">
        <v>327</v>
      </c>
      <c r="B111" s="312"/>
      <c r="C111" s="312"/>
      <c r="D111" s="312"/>
      <c r="E111" s="312"/>
      <c r="F111" s="312"/>
      <c r="G111" s="312"/>
      <c r="H111" s="311"/>
      <c r="I111" s="590" t="s">
        <v>326</v>
      </c>
      <c r="J111" s="591"/>
      <c r="K111" s="351"/>
      <c r="L111" s="350"/>
      <c r="M111" s="349"/>
    </row>
    <row r="112" spans="1:13" ht="15.75" thickBot="1">
      <c r="A112" s="323"/>
      <c r="B112" s="322"/>
      <c r="C112" s="322"/>
      <c r="D112" s="322"/>
      <c r="E112" s="322"/>
      <c r="F112" s="322"/>
      <c r="G112" s="322"/>
      <c r="H112" s="321"/>
      <c r="I112" s="606" t="s">
        <v>325</v>
      </c>
      <c r="J112" s="607"/>
      <c r="K112" s="348"/>
      <c r="L112" s="347"/>
      <c r="M112" s="346"/>
    </row>
    <row r="113" spans="1:13">
      <c r="A113" s="345" t="s">
        <v>324</v>
      </c>
      <c r="B113" s="344"/>
      <c r="C113" s="344"/>
      <c r="D113" s="344"/>
      <c r="E113" s="344"/>
      <c r="F113" s="344"/>
      <c r="G113" s="343"/>
      <c r="H113" s="342"/>
      <c r="I113" s="341"/>
      <c r="J113" s="340"/>
      <c r="K113" s="648">
        <f>K115+K122+K132+K138+K139+K143</f>
        <v>50.21</v>
      </c>
      <c r="L113" s="628"/>
      <c r="M113" s="286">
        <f>M115+M122+M132+M138+M139+M143</f>
        <v>364825.86000000004</v>
      </c>
    </row>
    <row r="114" spans="1:13" ht="15.75" thickBot="1">
      <c r="A114" s="339"/>
      <c r="B114" s="338"/>
      <c r="C114" s="338"/>
      <c r="D114" s="338"/>
      <c r="E114" s="338"/>
      <c r="F114" s="338"/>
      <c r="G114" s="338"/>
      <c r="H114" s="337"/>
      <c r="I114" s="336"/>
      <c r="J114" s="282"/>
      <c r="K114" s="281"/>
      <c r="L114" s="280"/>
      <c r="M114" s="279"/>
    </row>
    <row r="115" spans="1:13" ht="15.75" thickBot="1">
      <c r="A115" s="603" t="s">
        <v>323</v>
      </c>
      <c r="B115" s="604"/>
      <c r="C115" s="604"/>
      <c r="D115" s="604"/>
      <c r="E115" s="604"/>
      <c r="F115" s="604"/>
      <c r="G115" s="604"/>
      <c r="H115" s="605"/>
      <c r="I115" s="305"/>
      <c r="J115" s="304"/>
      <c r="K115" s="675">
        <f>K116+K117+K118+K120+K121</f>
        <v>7.0399999999999991</v>
      </c>
      <c r="L115" s="676"/>
      <c r="M115" s="303">
        <f>K115*12*I87</f>
        <v>51152.639999999992</v>
      </c>
    </row>
    <row r="116" spans="1:13">
      <c r="A116" s="323" t="s">
        <v>322</v>
      </c>
      <c r="B116" s="322"/>
      <c r="C116" s="322"/>
      <c r="D116" s="322"/>
      <c r="E116" s="322"/>
      <c r="F116" s="322"/>
      <c r="G116" s="322"/>
      <c r="H116" s="321"/>
      <c r="I116" s="596" t="s">
        <v>321</v>
      </c>
      <c r="J116" s="597"/>
      <c r="K116" s="629">
        <v>1.23</v>
      </c>
      <c r="L116" s="630"/>
      <c r="M116" s="291">
        <f>K116*12*I87</f>
        <v>8937.18</v>
      </c>
    </row>
    <row r="117" spans="1:13">
      <c r="A117" s="320" t="s">
        <v>320</v>
      </c>
      <c r="B117" s="319"/>
      <c r="C117" s="319"/>
      <c r="D117" s="319"/>
      <c r="E117" s="319"/>
      <c r="F117" s="319"/>
      <c r="G117" s="319"/>
      <c r="H117" s="318"/>
      <c r="I117" s="596" t="s">
        <v>57</v>
      </c>
      <c r="J117" s="597"/>
      <c r="K117" s="625">
        <v>2.9</v>
      </c>
      <c r="L117" s="626"/>
      <c r="M117" s="291">
        <f>K117*12*I87</f>
        <v>21071.399999999998</v>
      </c>
    </row>
    <row r="118" spans="1:13">
      <c r="A118" s="313" t="s">
        <v>319</v>
      </c>
      <c r="B118" s="312"/>
      <c r="C118" s="312"/>
      <c r="D118" s="312"/>
      <c r="E118" s="312"/>
      <c r="F118" s="312"/>
      <c r="G118" s="312"/>
      <c r="H118" s="311"/>
      <c r="I118" s="596" t="s">
        <v>35</v>
      </c>
      <c r="J118" s="597"/>
      <c r="K118" s="625">
        <v>0.33</v>
      </c>
      <c r="L118" s="626"/>
      <c r="M118" s="291">
        <f>K118*12*I87</f>
        <v>2397.7800000000002</v>
      </c>
    </row>
    <row r="119" spans="1:13">
      <c r="A119" s="335" t="s">
        <v>318</v>
      </c>
      <c r="B119" s="331"/>
      <c r="C119" s="331"/>
      <c r="D119" s="331"/>
      <c r="E119" s="322"/>
      <c r="F119" s="322"/>
      <c r="G119" s="322"/>
      <c r="H119" s="321"/>
      <c r="I119" s="334"/>
      <c r="J119" s="333"/>
      <c r="K119" s="293"/>
      <c r="L119" s="292"/>
      <c r="M119" s="291"/>
    </row>
    <row r="120" spans="1:13">
      <c r="A120" s="320" t="s">
        <v>317</v>
      </c>
      <c r="B120" s="319"/>
      <c r="C120" s="319"/>
      <c r="D120" s="319"/>
      <c r="E120" s="319"/>
      <c r="F120" s="319"/>
      <c r="G120" s="319"/>
      <c r="H120" s="318"/>
      <c r="I120" s="608" t="s">
        <v>19</v>
      </c>
      <c r="J120" s="609"/>
      <c r="K120" s="625">
        <v>0.1</v>
      </c>
      <c r="L120" s="626"/>
      <c r="M120" s="291">
        <f>K120*12*I87</f>
        <v>726.60000000000014</v>
      </c>
    </row>
    <row r="121" spans="1:13" ht="15.75" thickBot="1">
      <c r="A121" s="313" t="s">
        <v>316</v>
      </c>
      <c r="B121" s="312"/>
      <c r="C121" s="312"/>
      <c r="D121" s="312"/>
      <c r="E121" s="312"/>
      <c r="F121" s="312"/>
      <c r="G121" s="312"/>
      <c r="H121" s="311"/>
      <c r="I121" s="614" t="s">
        <v>19</v>
      </c>
      <c r="J121" s="615"/>
      <c r="K121" s="650">
        <v>2.48</v>
      </c>
      <c r="L121" s="651"/>
      <c r="M121" s="291">
        <f>K121*12*I87</f>
        <v>18019.68</v>
      </c>
    </row>
    <row r="122" spans="1:13" ht="15.75" thickBot="1">
      <c r="A122" s="654" t="s">
        <v>315</v>
      </c>
      <c r="B122" s="655"/>
      <c r="C122" s="655"/>
      <c r="D122" s="655"/>
      <c r="E122" s="655"/>
      <c r="F122" s="655"/>
      <c r="G122" s="655"/>
      <c r="H122" s="656"/>
      <c r="I122" s="305"/>
      <c r="J122" s="304"/>
      <c r="K122" s="642">
        <f>K123+K124+K126+K127+K130+K131</f>
        <v>1.94</v>
      </c>
      <c r="L122" s="647"/>
      <c r="M122" s="303">
        <f>K122*12*I87</f>
        <v>14096.04</v>
      </c>
    </row>
    <row r="123" spans="1:13">
      <c r="A123" s="332" t="s">
        <v>314</v>
      </c>
      <c r="B123" s="331"/>
      <c r="C123" s="331"/>
      <c r="D123" s="331"/>
      <c r="E123" s="331"/>
      <c r="F123" s="322"/>
      <c r="G123" s="322"/>
      <c r="H123" s="321"/>
      <c r="I123" s="330"/>
      <c r="J123" s="294"/>
      <c r="K123" s="629">
        <v>0.11</v>
      </c>
      <c r="L123" s="630"/>
      <c r="M123" s="291">
        <f>K123*12*I87</f>
        <v>799.26</v>
      </c>
    </row>
    <row r="124" spans="1:13">
      <c r="A124" s="329" t="s">
        <v>313</v>
      </c>
      <c r="B124" s="328"/>
      <c r="C124" s="328"/>
      <c r="D124" s="328"/>
      <c r="E124" s="328"/>
      <c r="F124" s="312"/>
      <c r="G124" s="312"/>
      <c r="H124" s="311"/>
      <c r="I124" s="598" t="s">
        <v>312</v>
      </c>
      <c r="J124" s="599"/>
      <c r="K124" s="625">
        <v>0.93</v>
      </c>
      <c r="L124" s="626"/>
      <c r="M124" s="291">
        <f>K124*12*I87</f>
        <v>6757.38</v>
      </c>
    </row>
    <row r="125" spans="1:13">
      <c r="A125" s="323" t="s">
        <v>311</v>
      </c>
      <c r="B125" s="322"/>
      <c r="C125" s="322"/>
      <c r="D125" s="322"/>
      <c r="E125" s="322"/>
      <c r="F125" s="322"/>
      <c r="G125" s="322"/>
      <c r="H125" s="321"/>
      <c r="I125" s="596" t="s">
        <v>310</v>
      </c>
      <c r="J125" s="597"/>
      <c r="K125" s="327"/>
      <c r="L125" s="292"/>
      <c r="M125" s="291"/>
    </row>
    <row r="126" spans="1:13">
      <c r="A126" s="320" t="s">
        <v>309</v>
      </c>
      <c r="B126" s="319"/>
      <c r="C126" s="319"/>
      <c r="D126" s="319"/>
      <c r="E126" s="319"/>
      <c r="F126" s="319"/>
      <c r="G126" s="319"/>
      <c r="H126" s="318"/>
      <c r="I126" s="608" t="s">
        <v>308</v>
      </c>
      <c r="J126" s="609"/>
      <c r="K126" s="625">
        <v>0.56999999999999995</v>
      </c>
      <c r="L126" s="626"/>
      <c r="M126" s="291">
        <f>K126*12*I87</f>
        <v>4141.62</v>
      </c>
    </row>
    <row r="127" spans="1:13">
      <c r="A127" s="320" t="s">
        <v>307</v>
      </c>
      <c r="B127" s="319"/>
      <c r="C127" s="319"/>
      <c r="D127" s="319"/>
      <c r="E127" s="319"/>
      <c r="F127" s="319"/>
      <c r="G127" s="319"/>
      <c r="H127" s="318"/>
      <c r="I127" s="608" t="s">
        <v>306</v>
      </c>
      <c r="J127" s="609"/>
      <c r="K127" s="625">
        <v>0.14000000000000001</v>
      </c>
      <c r="L127" s="626"/>
      <c r="M127" s="291">
        <f>K127*12*I87</f>
        <v>1017.2400000000001</v>
      </c>
    </row>
    <row r="128" spans="1:13">
      <c r="A128" s="313" t="s">
        <v>362</v>
      </c>
      <c r="B128" s="312"/>
      <c r="C128" s="312"/>
      <c r="D128" s="312"/>
      <c r="E128" s="312"/>
      <c r="F128" s="312"/>
      <c r="G128" s="312"/>
      <c r="H128" s="311"/>
      <c r="I128" s="664" t="s">
        <v>358</v>
      </c>
      <c r="J128" s="665"/>
      <c r="K128" s="327"/>
      <c r="L128" s="292"/>
      <c r="M128" s="291"/>
    </row>
    <row r="129" spans="1:13">
      <c r="A129" s="323" t="s">
        <v>361</v>
      </c>
      <c r="B129" s="322"/>
      <c r="C129" s="322"/>
      <c r="D129" s="322"/>
      <c r="E129" s="322"/>
      <c r="F129" s="322"/>
      <c r="G129" s="322"/>
      <c r="H129" s="321"/>
      <c r="I129" s="596" t="s">
        <v>360</v>
      </c>
      <c r="J129" s="597"/>
      <c r="K129" s="636"/>
      <c r="L129" s="637"/>
      <c r="M129" s="291"/>
    </row>
    <row r="130" spans="1:13">
      <c r="A130" s="313" t="s">
        <v>299</v>
      </c>
      <c r="B130" s="312"/>
      <c r="C130" s="312"/>
      <c r="D130" s="312"/>
      <c r="E130" s="312"/>
      <c r="F130" s="312"/>
      <c r="G130" s="312"/>
      <c r="H130" s="311"/>
      <c r="I130" s="608" t="s">
        <v>298</v>
      </c>
      <c r="J130" s="609"/>
      <c r="K130" s="636">
        <v>7.0000000000000007E-2</v>
      </c>
      <c r="L130" s="637"/>
      <c r="M130" s="291">
        <f>K130*12*I87</f>
        <v>508.62000000000006</v>
      </c>
    </row>
    <row r="131" spans="1:13" ht="15.75" thickBot="1">
      <c r="A131" s="313" t="s">
        <v>305</v>
      </c>
      <c r="B131" s="312"/>
      <c r="C131" s="312"/>
      <c r="D131" s="312"/>
      <c r="E131" s="312"/>
      <c r="F131" s="312"/>
      <c r="G131" s="312"/>
      <c r="H131" s="311"/>
      <c r="I131" s="614" t="s">
        <v>88</v>
      </c>
      <c r="J131" s="615"/>
      <c r="K131" s="638">
        <v>0.12</v>
      </c>
      <c r="L131" s="639"/>
      <c r="M131" s="326">
        <f>K131*12*I87</f>
        <v>871.92</v>
      </c>
    </row>
    <row r="132" spans="1:13" ht="15.75" thickBot="1">
      <c r="A132" s="654" t="s">
        <v>304</v>
      </c>
      <c r="B132" s="655"/>
      <c r="C132" s="655"/>
      <c r="D132" s="655"/>
      <c r="E132" s="655"/>
      <c r="F132" s="655"/>
      <c r="G132" s="655"/>
      <c r="H132" s="656"/>
      <c r="I132" s="325"/>
      <c r="J132" s="324"/>
      <c r="K132" s="649">
        <f>K133+K134+K136+K137</f>
        <v>1.27</v>
      </c>
      <c r="L132" s="643"/>
      <c r="M132" s="303">
        <f>K132*12*I87</f>
        <v>9227.82</v>
      </c>
    </row>
    <row r="133" spans="1:13">
      <c r="A133" s="323" t="s">
        <v>303</v>
      </c>
      <c r="B133" s="322"/>
      <c r="C133" s="322"/>
      <c r="D133" s="322"/>
      <c r="E133" s="322"/>
      <c r="F133" s="322"/>
      <c r="G133" s="322"/>
      <c r="H133" s="321"/>
      <c r="I133" s="612" t="s">
        <v>302</v>
      </c>
      <c r="J133" s="613"/>
      <c r="K133" s="644">
        <v>0.46</v>
      </c>
      <c r="L133" s="645"/>
      <c r="M133" s="291">
        <f>K133*12*I87</f>
        <v>3342.36</v>
      </c>
    </row>
    <row r="134" spans="1:13">
      <c r="A134" s="301" t="s">
        <v>359</v>
      </c>
      <c r="B134" s="299"/>
      <c r="C134" s="299"/>
      <c r="D134" s="299"/>
      <c r="E134" s="299"/>
      <c r="F134" s="300"/>
      <c r="G134" s="299"/>
      <c r="H134" s="298"/>
      <c r="I134" s="664" t="s">
        <v>358</v>
      </c>
      <c r="J134" s="665"/>
      <c r="K134" s="636">
        <v>0.15</v>
      </c>
      <c r="L134" s="637"/>
      <c r="M134" s="291">
        <f>K134*12*I87</f>
        <v>1089.8999999999999</v>
      </c>
    </row>
    <row r="135" spans="1:13">
      <c r="A135" s="323" t="s">
        <v>357</v>
      </c>
      <c r="B135" s="322"/>
      <c r="C135" s="322"/>
      <c r="D135" s="322"/>
      <c r="E135" s="322"/>
      <c r="F135" s="322"/>
      <c r="G135" s="322"/>
      <c r="H135" s="321"/>
      <c r="I135" s="596" t="s">
        <v>356</v>
      </c>
      <c r="J135" s="597"/>
      <c r="K135" s="411"/>
      <c r="L135" s="412"/>
      <c r="M135" s="291"/>
    </row>
    <row r="136" spans="1:13">
      <c r="A136" s="320" t="s">
        <v>301</v>
      </c>
      <c r="B136" s="319"/>
      <c r="C136" s="319"/>
      <c r="D136" s="319"/>
      <c r="E136" s="319"/>
      <c r="F136" s="319"/>
      <c r="G136" s="319"/>
      <c r="H136" s="318"/>
      <c r="I136" s="317" t="s">
        <v>300</v>
      </c>
      <c r="J136" s="316"/>
      <c r="K136" s="636">
        <v>0.53</v>
      </c>
      <c r="L136" s="637"/>
      <c r="M136" s="291">
        <f>K136*12*I87</f>
        <v>3850.98</v>
      </c>
    </row>
    <row r="137" spans="1:13" ht="15.75" thickBot="1">
      <c r="A137" s="313" t="s">
        <v>299</v>
      </c>
      <c r="B137" s="312"/>
      <c r="C137" s="312"/>
      <c r="D137" s="312"/>
      <c r="E137" s="312"/>
      <c r="F137" s="312"/>
      <c r="G137" s="312"/>
      <c r="H137" s="311"/>
      <c r="I137" s="614" t="s">
        <v>298</v>
      </c>
      <c r="J137" s="615"/>
      <c r="K137" s="638">
        <v>0.13</v>
      </c>
      <c r="L137" s="639"/>
      <c r="M137" s="291">
        <f>K137*12*I87</f>
        <v>944.58</v>
      </c>
    </row>
    <row r="138" spans="1:13" ht="15.75" thickBot="1">
      <c r="A138" s="309" t="s">
        <v>297</v>
      </c>
      <c r="B138" s="308"/>
      <c r="C138" s="308"/>
      <c r="D138" s="308"/>
      <c r="E138" s="308"/>
      <c r="F138" s="308"/>
      <c r="G138" s="308"/>
      <c r="H138" s="307"/>
      <c r="I138" s="619" t="s">
        <v>296</v>
      </c>
      <c r="J138" s="620"/>
      <c r="K138" s="640">
        <v>38.24</v>
      </c>
      <c r="L138" s="641"/>
      <c r="M138" s="303">
        <f>K138*12*I87</f>
        <v>277851.84000000003</v>
      </c>
    </row>
    <row r="139" spans="1:13" ht="15.75" thickBot="1">
      <c r="A139" s="603" t="s">
        <v>295</v>
      </c>
      <c r="B139" s="604"/>
      <c r="C139" s="604"/>
      <c r="D139" s="604"/>
      <c r="E139" s="604"/>
      <c r="F139" s="604"/>
      <c r="G139" s="604"/>
      <c r="H139" s="605"/>
      <c r="I139" s="305"/>
      <c r="J139" s="304"/>
      <c r="K139" s="642">
        <v>1.65</v>
      </c>
      <c r="L139" s="643"/>
      <c r="M139" s="303">
        <f>K139*12*I87</f>
        <v>11988.899999999998</v>
      </c>
    </row>
    <row r="140" spans="1:13">
      <c r="A140" s="301" t="s">
        <v>294</v>
      </c>
      <c r="B140" s="300"/>
      <c r="C140" s="300"/>
      <c r="D140" s="300"/>
      <c r="E140" s="300"/>
      <c r="F140" s="300"/>
      <c r="G140" s="300"/>
      <c r="H140" s="298"/>
      <c r="I140" s="621" t="s">
        <v>293</v>
      </c>
      <c r="J140" s="622"/>
      <c r="K140" s="297"/>
      <c r="L140" s="412"/>
      <c r="M140" s="291"/>
    </row>
    <row r="141" spans="1:13">
      <c r="A141" s="301" t="s">
        <v>292</v>
      </c>
      <c r="B141" s="300"/>
      <c r="C141" s="300"/>
      <c r="D141" s="300"/>
      <c r="E141" s="300"/>
      <c r="F141" s="300"/>
      <c r="G141" s="300"/>
      <c r="H141" s="298"/>
      <c r="I141" s="295"/>
      <c r="J141" s="294"/>
      <c r="K141" s="297"/>
      <c r="L141" s="412"/>
      <c r="M141" s="291"/>
    </row>
    <row r="142" spans="1:13" ht="15.75" thickBot="1">
      <c r="A142" s="301" t="s">
        <v>291</v>
      </c>
      <c r="B142" s="300"/>
      <c r="C142" s="300"/>
      <c r="D142" s="300"/>
      <c r="E142" s="300"/>
      <c r="F142" s="300"/>
      <c r="G142" s="300"/>
      <c r="H142" s="298"/>
      <c r="I142" s="310"/>
      <c r="J142" s="294"/>
      <c r="K142" s="297"/>
      <c r="L142" s="412"/>
      <c r="M142" s="291"/>
    </row>
    <row r="143" spans="1:13" ht="15.75" thickBot="1">
      <c r="A143" s="309" t="s">
        <v>290</v>
      </c>
      <c r="B143" s="308"/>
      <c r="C143" s="308"/>
      <c r="D143" s="308"/>
      <c r="E143" s="308"/>
      <c r="F143" s="308"/>
      <c r="G143" s="308"/>
      <c r="H143" s="307"/>
      <c r="I143" s="305"/>
      <c r="J143" s="304"/>
      <c r="K143" s="642">
        <v>7.0000000000000007E-2</v>
      </c>
      <c r="L143" s="643"/>
      <c r="M143" s="303">
        <f>K143*12*I87</f>
        <v>508.62000000000006</v>
      </c>
    </row>
    <row r="144" spans="1:13">
      <c r="A144" s="301" t="s">
        <v>289</v>
      </c>
      <c r="B144" s="300"/>
      <c r="C144" s="300"/>
      <c r="D144" s="300"/>
      <c r="E144" s="300"/>
      <c r="F144" s="300"/>
      <c r="G144" s="300"/>
      <c r="H144" s="298"/>
      <c r="I144" s="621" t="s">
        <v>19</v>
      </c>
      <c r="J144" s="622"/>
      <c r="K144" s="411"/>
      <c r="L144" s="412"/>
      <c r="M144" s="291"/>
    </row>
    <row r="145" spans="1:13" ht="15.75" thickBot="1">
      <c r="A145" s="301" t="s">
        <v>288</v>
      </c>
      <c r="B145" s="300"/>
      <c r="C145" s="300"/>
      <c r="D145" s="300"/>
      <c r="E145" s="300"/>
      <c r="F145" s="300"/>
      <c r="G145" s="300"/>
      <c r="H145" s="298"/>
      <c r="I145" s="295"/>
      <c r="J145" s="294"/>
      <c r="K145" s="411"/>
      <c r="L145" s="412"/>
      <c r="M145" s="291"/>
    </row>
    <row r="146" spans="1:13" ht="15.75" thickBot="1">
      <c r="A146" s="603" t="s">
        <v>287</v>
      </c>
      <c r="B146" s="604"/>
      <c r="C146" s="604"/>
      <c r="D146" s="604"/>
      <c r="E146" s="604"/>
      <c r="F146" s="604"/>
      <c r="G146" s="604"/>
      <c r="H146" s="605"/>
      <c r="I146" s="305"/>
      <c r="J146" s="304"/>
      <c r="K146" s="642">
        <v>6.19</v>
      </c>
      <c r="L146" s="643"/>
      <c r="M146" s="303">
        <f>K146*12*I87</f>
        <v>44976.54</v>
      </c>
    </row>
    <row r="147" spans="1:13">
      <c r="A147" s="301" t="s">
        <v>286</v>
      </c>
      <c r="B147" s="299"/>
      <c r="C147" s="299"/>
      <c r="D147" s="299"/>
      <c r="E147" s="299"/>
      <c r="F147" s="300"/>
      <c r="G147" s="299"/>
      <c r="H147" s="298"/>
      <c r="I147" s="598" t="s">
        <v>285</v>
      </c>
      <c r="J147" s="599"/>
      <c r="K147" s="297"/>
      <c r="L147" s="412"/>
      <c r="M147" s="291"/>
    </row>
    <row r="148" spans="1:13">
      <c r="A148" s="301" t="s">
        <v>284</v>
      </c>
      <c r="B148" s="299"/>
      <c r="C148" s="299"/>
      <c r="D148" s="299"/>
      <c r="E148" s="299"/>
      <c r="F148" s="300"/>
      <c r="G148" s="299"/>
      <c r="H148" s="298"/>
      <c r="I148" s="598" t="s">
        <v>283</v>
      </c>
      <c r="J148" s="599"/>
      <c r="K148" s="297"/>
      <c r="L148" s="412"/>
      <c r="M148" s="291"/>
    </row>
    <row r="149" spans="1:13">
      <c r="A149" s="301" t="s">
        <v>282</v>
      </c>
      <c r="B149" s="299"/>
      <c r="C149" s="299"/>
      <c r="D149" s="299"/>
      <c r="E149" s="299"/>
      <c r="F149" s="300"/>
      <c r="G149" s="299"/>
      <c r="H149" s="298"/>
      <c r="I149" s="598" t="s">
        <v>281</v>
      </c>
      <c r="J149" s="599"/>
      <c r="K149" s="297"/>
      <c r="L149" s="412"/>
      <c r="M149" s="291"/>
    </row>
    <row r="150" spans="1:13">
      <c r="A150" s="301" t="s">
        <v>280</v>
      </c>
      <c r="B150" s="299"/>
      <c r="C150" s="299"/>
      <c r="D150" s="299"/>
      <c r="E150" s="299"/>
      <c r="F150" s="300"/>
      <c r="G150" s="299"/>
      <c r="H150" s="298"/>
      <c r="I150" s="598" t="s">
        <v>279</v>
      </c>
      <c r="J150" s="599"/>
      <c r="K150" s="297"/>
      <c r="L150" s="412"/>
      <c r="M150" s="291"/>
    </row>
    <row r="151" spans="1:13">
      <c r="A151" s="301" t="s">
        <v>278</v>
      </c>
      <c r="B151" s="299"/>
      <c r="C151" s="299"/>
      <c r="D151" s="299"/>
      <c r="E151" s="299"/>
      <c r="F151" s="300"/>
      <c r="G151" s="299"/>
      <c r="H151" s="298"/>
      <c r="I151" s="598" t="s">
        <v>277</v>
      </c>
      <c r="J151" s="599"/>
      <c r="K151" s="297"/>
      <c r="L151" s="412"/>
      <c r="M151" s="291"/>
    </row>
    <row r="152" spans="1:13">
      <c r="A152" s="301" t="s">
        <v>276</v>
      </c>
      <c r="B152" s="299"/>
      <c r="C152" s="299"/>
      <c r="D152" s="299"/>
      <c r="E152" s="299"/>
      <c r="F152" s="300"/>
      <c r="G152" s="299"/>
      <c r="H152" s="298"/>
      <c r="I152" s="295"/>
      <c r="J152" s="294"/>
      <c r="K152" s="297"/>
      <c r="L152" s="302"/>
      <c r="M152" s="291"/>
    </row>
    <row r="153" spans="1:13">
      <c r="A153" s="301" t="s">
        <v>275</v>
      </c>
      <c r="B153" s="299"/>
      <c r="C153" s="299"/>
      <c r="D153" s="299"/>
      <c r="E153" s="299"/>
      <c r="F153" s="300"/>
      <c r="G153" s="299"/>
      <c r="H153" s="298"/>
      <c r="I153" s="295"/>
      <c r="J153" s="294"/>
      <c r="K153" s="297"/>
      <c r="L153" s="412"/>
      <c r="M153" s="291"/>
    </row>
    <row r="154" spans="1:13">
      <c r="A154" s="301" t="s">
        <v>274</v>
      </c>
      <c r="B154" s="299"/>
      <c r="C154" s="299"/>
      <c r="D154" s="299"/>
      <c r="E154" s="299"/>
      <c r="F154" s="300"/>
      <c r="G154" s="299"/>
      <c r="H154" s="298"/>
      <c r="I154" s="295"/>
      <c r="J154" s="294"/>
      <c r="K154" s="297"/>
      <c r="L154" s="412"/>
      <c r="M154" s="291"/>
    </row>
    <row r="155" spans="1:13">
      <c r="A155" s="301" t="s">
        <v>273</v>
      </c>
      <c r="B155" s="299"/>
      <c r="C155" s="299"/>
      <c r="D155" s="299"/>
      <c r="E155" s="299"/>
      <c r="F155" s="300"/>
      <c r="G155" s="299"/>
      <c r="H155" s="298"/>
      <c r="I155" s="295"/>
      <c r="J155" s="294"/>
      <c r="K155" s="297"/>
      <c r="L155" s="412"/>
      <c r="M155" s="291"/>
    </row>
    <row r="156" spans="1:13">
      <c r="A156" s="301" t="s">
        <v>272</v>
      </c>
      <c r="B156" s="299"/>
      <c r="C156" s="299"/>
      <c r="D156" s="299"/>
      <c r="E156" s="299"/>
      <c r="F156" s="300"/>
      <c r="G156" s="299"/>
      <c r="H156" s="298"/>
      <c r="I156" s="295"/>
      <c r="J156" s="294"/>
      <c r="K156" s="297"/>
      <c r="L156" s="412"/>
      <c r="M156" s="291"/>
    </row>
    <row r="157" spans="1:13" ht="15.75" thickBot="1">
      <c r="A157" s="616" t="s">
        <v>271</v>
      </c>
      <c r="B157" s="617"/>
      <c r="C157" s="617"/>
      <c r="D157" s="617"/>
      <c r="E157" s="617"/>
      <c r="F157" s="617"/>
      <c r="G157" s="617"/>
      <c r="H157" s="618"/>
      <c r="I157" s="295"/>
      <c r="J157" s="294"/>
      <c r="K157" s="293"/>
      <c r="L157" s="292"/>
      <c r="M157" s="291"/>
    </row>
    <row r="158" spans="1:13">
      <c r="A158" s="290" t="s">
        <v>270</v>
      </c>
      <c r="B158" s="289"/>
      <c r="C158" s="289"/>
      <c r="D158" s="289"/>
      <c r="E158" s="289"/>
      <c r="F158" s="289"/>
      <c r="G158" s="289"/>
      <c r="H158" s="289"/>
      <c r="I158" s="621" t="s">
        <v>55</v>
      </c>
      <c r="J158" s="622"/>
      <c r="K158" s="288"/>
      <c r="L158" s="287"/>
      <c r="M158" s="286"/>
    </row>
    <row r="159" spans="1:13" ht="15.75" thickBot="1">
      <c r="A159" s="285" t="s">
        <v>269</v>
      </c>
      <c r="B159" s="284"/>
      <c r="C159" s="284"/>
      <c r="D159" s="284"/>
      <c r="E159" s="284"/>
      <c r="F159" s="284"/>
      <c r="G159" s="284"/>
      <c r="H159" s="284"/>
      <c r="I159" s="283"/>
      <c r="J159" s="282"/>
      <c r="K159" s="281"/>
      <c r="L159" s="280"/>
      <c r="M159" s="279"/>
    </row>
    <row r="160" spans="1:13" ht="15.75" thickBot="1">
      <c r="A160" s="603" t="s">
        <v>355</v>
      </c>
      <c r="B160" s="604"/>
      <c r="C160" s="604"/>
      <c r="D160" s="604"/>
      <c r="E160" s="604"/>
      <c r="F160" s="604"/>
      <c r="G160" s="604"/>
      <c r="H160" s="657"/>
      <c r="I160" s="658" t="s">
        <v>32</v>
      </c>
      <c r="J160" s="659"/>
      <c r="K160" s="660">
        <v>1.52</v>
      </c>
      <c r="L160" s="661"/>
      <c r="M160" s="276">
        <f>K160*12*I87</f>
        <v>11044.320000000002</v>
      </c>
    </row>
    <row r="161" spans="1:13" ht="15.75" thickBot="1">
      <c r="A161" s="409" t="s">
        <v>354</v>
      </c>
      <c r="B161" s="410"/>
      <c r="C161" s="410"/>
      <c r="D161" s="410"/>
      <c r="E161" s="410"/>
      <c r="F161" s="410"/>
      <c r="G161" s="410"/>
      <c r="H161" s="410"/>
      <c r="I161" s="413"/>
      <c r="J161" s="383"/>
      <c r="K161" s="662"/>
      <c r="L161" s="663"/>
      <c r="M161" s="276"/>
    </row>
    <row r="162" spans="1:13" ht="15.75" thickBot="1">
      <c r="A162" s="652" t="s">
        <v>268</v>
      </c>
      <c r="B162" s="653"/>
      <c r="C162" s="653"/>
      <c r="D162" s="653"/>
      <c r="E162" s="653"/>
      <c r="F162" s="653"/>
      <c r="G162" s="653"/>
      <c r="H162" s="653"/>
      <c r="I162" s="278"/>
      <c r="J162" s="277"/>
      <c r="K162" s="610">
        <f>K88+K98+K113+K146+K160+K161</f>
        <v>69.649999999999991</v>
      </c>
      <c r="L162" s="611"/>
      <c r="M162" s="276">
        <f>M88+M98+M113+M146+M160+M161</f>
        <v>506076.9</v>
      </c>
    </row>
  </sheetData>
  <mergeCells count="186">
    <mergeCell ref="A162:H162"/>
    <mergeCell ref="K162:L162"/>
    <mergeCell ref="I149:J149"/>
    <mergeCell ref="I150:J150"/>
    <mergeCell ref="I151:J151"/>
    <mergeCell ref="A157:H157"/>
    <mergeCell ref="I158:J158"/>
    <mergeCell ref="A160:H160"/>
    <mergeCell ref="I160:J160"/>
    <mergeCell ref="K160:L160"/>
    <mergeCell ref="K161:L161"/>
    <mergeCell ref="A139:H139"/>
    <mergeCell ref="K139:L139"/>
    <mergeCell ref="I140:J140"/>
    <mergeCell ref="K143:L143"/>
    <mergeCell ref="I144:J144"/>
    <mergeCell ref="A146:H146"/>
    <mergeCell ref="K146:L146"/>
    <mergeCell ref="I147:J147"/>
    <mergeCell ref="I148:J148"/>
    <mergeCell ref="I137:J137"/>
    <mergeCell ref="K137:L137"/>
    <mergeCell ref="I138:J138"/>
    <mergeCell ref="K138:L138"/>
    <mergeCell ref="I128:J128"/>
    <mergeCell ref="I129:J129"/>
    <mergeCell ref="K129:L129"/>
    <mergeCell ref="I130:J130"/>
    <mergeCell ref="K130:L130"/>
    <mergeCell ref="I131:J131"/>
    <mergeCell ref="I133:J133"/>
    <mergeCell ref="K133:L133"/>
    <mergeCell ref="I134:J134"/>
    <mergeCell ref="K134:L134"/>
    <mergeCell ref="I135:J135"/>
    <mergeCell ref="K136:L136"/>
    <mergeCell ref="K131:L131"/>
    <mergeCell ref="A132:H132"/>
    <mergeCell ref="K132:L132"/>
    <mergeCell ref="A122:H122"/>
    <mergeCell ref="K122:L122"/>
    <mergeCell ref="K123:L123"/>
    <mergeCell ref="I124:J124"/>
    <mergeCell ref="K124:L124"/>
    <mergeCell ref="I125:J125"/>
    <mergeCell ref="I126:J126"/>
    <mergeCell ref="K126:L126"/>
    <mergeCell ref="I127:J127"/>
    <mergeCell ref="K127:L127"/>
    <mergeCell ref="I116:J116"/>
    <mergeCell ref="K116:L116"/>
    <mergeCell ref="I117:J117"/>
    <mergeCell ref="K117:L117"/>
    <mergeCell ref="I118:J118"/>
    <mergeCell ref="K118:L118"/>
    <mergeCell ref="I120:J120"/>
    <mergeCell ref="K120:L120"/>
    <mergeCell ref="I121:J121"/>
    <mergeCell ref="K121:L121"/>
    <mergeCell ref="I106:J106"/>
    <mergeCell ref="I108:J108"/>
    <mergeCell ref="K108:L108"/>
    <mergeCell ref="I110:J110"/>
    <mergeCell ref="I111:J111"/>
    <mergeCell ref="I112:J112"/>
    <mergeCell ref="K113:L113"/>
    <mergeCell ref="A115:H115"/>
    <mergeCell ref="K115:L115"/>
    <mergeCell ref="K97:L97"/>
    <mergeCell ref="K98:L98"/>
    <mergeCell ref="I100:J100"/>
    <mergeCell ref="K100:L100"/>
    <mergeCell ref="I102:J102"/>
    <mergeCell ref="I103:J103"/>
    <mergeCell ref="I104:J104"/>
    <mergeCell ref="I105:J105"/>
    <mergeCell ref="K105:L105"/>
    <mergeCell ref="K88:L88"/>
    <mergeCell ref="I91:J91"/>
    <mergeCell ref="K91:L91"/>
    <mergeCell ref="I92:J92"/>
    <mergeCell ref="I93:J93"/>
    <mergeCell ref="I94:J94"/>
    <mergeCell ref="K94:L94"/>
    <mergeCell ref="I95:J95"/>
    <mergeCell ref="I96:J96"/>
    <mergeCell ref="I86:J86"/>
    <mergeCell ref="K86:L86"/>
    <mergeCell ref="I87:J87"/>
    <mergeCell ref="K87:L87"/>
    <mergeCell ref="A2:L2"/>
    <mergeCell ref="A3:L3"/>
    <mergeCell ref="C5:E5"/>
    <mergeCell ref="I5:J5"/>
    <mergeCell ref="K5:L5"/>
    <mergeCell ref="K6:L6"/>
    <mergeCell ref="A81:L81"/>
    <mergeCell ref="A82:L82"/>
    <mergeCell ref="C84:E84"/>
    <mergeCell ref="I84:J84"/>
    <mergeCell ref="K84:L84"/>
    <mergeCell ref="K85:L85"/>
    <mergeCell ref="I13:J13"/>
    <mergeCell ref="I14:J14"/>
    <mergeCell ref="I15:J15"/>
    <mergeCell ref="K15:L15"/>
    <mergeCell ref="I16:J16"/>
    <mergeCell ref="I17:J17"/>
    <mergeCell ref="I7:J7"/>
    <mergeCell ref="K7:L7"/>
    <mergeCell ref="I8:J8"/>
    <mergeCell ref="K8:L8"/>
    <mergeCell ref="K9:L9"/>
    <mergeCell ref="I12:J12"/>
    <mergeCell ref="K12:L12"/>
    <mergeCell ref="I25:J25"/>
    <mergeCell ref="I26:J26"/>
    <mergeCell ref="K26:L26"/>
    <mergeCell ref="I27:J27"/>
    <mergeCell ref="I29:J29"/>
    <mergeCell ref="K29:L29"/>
    <mergeCell ref="K18:L18"/>
    <mergeCell ref="K19:L19"/>
    <mergeCell ref="I21:J21"/>
    <mergeCell ref="K21:L21"/>
    <mergeCell ref="I23:J23"/>
    <mergeCell ref="I24:J24"/>
    <mergeCell ref="A43:H43"/>
    <mergeCell ref="K43:L43"/>
    <mergeCell ref="I37:J37"/>
    <mergeCell ref="K37:L37"/>
    <mergeCell ref="I38:J38"/>
    <mergeCell ref="K38:L38"/>
    <mergeCell ref="I39:J39"/>
    <mergeCell ref="K39:L39"/>
    <mergeCell ref="I31:J31"/>
    <mergeCell ref="I32:J32"/>
    <mergeCell ref="I33:J33"/>
    <mergeCell ref="K34:L34"/>
    <mergeCell ref="A36:H36"/>
    <mergeCell ref="K36:L36"/>
    <mergeCell ref="K44:L44"/>
    <mergeCell ref="I45:J45"/>
    <mergeCell ref="K45:L45"/>
    <mergeCell ref="I46:J46"/>
    <mergeCell ref="I47:J47"/>
    <mergeCell ref="K47:L47"/>
    <mergeCell ref="I41:J41"/>
    <mergeCell ref="K41:L41"/>
    <mergeCell ref="I42:J42"/>
    <mergeCell ref="K42:L42"/>
    <mergeCell ref="A51:H51"/>
    <mergeCell ref="K51:L51"/>
    <mergeCell ref="I52:J52"/>
    <mergeCell ref="K52:L52"/>
    <mergeCell ref="K53:L53"/>
    <mergeCell ref="I54:J54"/>
    <mergeCell ref="K54:L54"/>
    <mergeCell ref="I48:J48"/>
    <mergeCell ref="K48:L48"/>
    <mergeCell ref="I49:J49"/>
    <mergeCell ref="K49:L49"/>
    <mergeCell ref="I50:J50"/>
    <mergeCell ref="K50:L50"/>
    <mergeCell ref="K77:L77"/>
    <mergeCell ref="K78:L78"/>
    <mergeCell ref="A79:H79"/>
    <mergeCell ref="K79:L79"/>
    <mergeCell ref="A63:H63"/>
    <mergeCell ref="K63:L63"/>
    <mergeCell ref="I64:J64"/>
    <mergeCell ref="I55:J55"/>
    <mergeCell ref="K55:L55"/>
    <mergeCell ref="A56:H56"/>
    <mergeCell ref="K56:L56"/>
    <mergeCell ref="I57:J57"/>
    <mergeCell ref="K60:L60"/>
    <mergeCell ref="I65:J65"/>
    <mergeCell ref="I66:J66"/>
    <mergeCell ref="I67:J67"/>
    <mergeCell ref="I68:J68"/>
    <mergeCell ref="A74:H74"/>
    <mergeCell ref="I75:J75"/>
    <mergeCell ref="I61:J61"/>
    <mergeCell ref="A77:H77"/>
    <mergeCell ref="I77:J77"/>
  </mergeCells>
  <pageMargins left="0.7" right="0.7" top="0.75" bottom="0.75" header="0.3" footer="0.3"/>
  <pageSetup paperSize="9" scale="72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66"/>
  <sheetViews>
    <sheetView tabSelected="1" workbookViewId="0">
      <selection activeCell="O62" sqref="O62"/>
    </sheetView>
  </sheetViews>
  <sheetFormatPr defaultRowHeight="15"/>
  <cols>
    <col min="7" max="7" width="9.140625" customWidth="1"/>
    <col min="8" max="8" width="4.7109375" customWidth="1"/>
    <col min="10" max="10" width="9.85546875" customWidth="1"/>
    <col min="12" max="12" width="9.140625" customWidth="1"/>
    <col min="13" max="13" width="14.5703125" customWidth="1"/>
  </cols>
  <sheetData>
    <row r="1" spans="1:13" ht="15.75">
      <c r="A1" s="601" t="s">
        <v>0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327"/>
    </row>
    <row r="2" spans="1:13" ht="15.75">
      <c r="A2" s="600" t="s">
        <v>353</v>
      </c>
      <c r="B2" s="600"/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327"/>
    </row>
    <row r="3" spans="1:13" ht="15.75">
      <c r="A3" s="370"/>
      <c r="B3" s="370"/>
      <c r="C3" s="370"/>
      <c r="D3" s="370"/>
      <c r="E3" s="370"/>
      <c r="F3" s="370" t="s">
        <v>495</v>
      </c>
      <c r="G3" s="370"/>
      <c r="H3" s="370"/>
      <c r="I3" s="370"/>
      <c r="J3" s="370"/>
      <c r="K3" s="370"/>
      <c r="L3" s="370"/>
      <c r="M3" s="327"/>
    </row>
    <row r="4" spans="1:13">
      <c r="A4" s="329"/>
      <c r="B4" s="328"/>
      <c r="C4" s="602" t="s">
        <v>351</v>
      </c>
      <c r="D4" s="602"/>
      <c r="E4" s="602"/>
      <c r="F4" s="328"/>
      <c r="G4" s="328"/>
      <c r="H4" s="368"/>
      <c r="I4" s="590" t="s">
        <v>3</v>
      </c>
      <c r="J4" s="591"/>
      <c r="K4" s="592" t="s">
        <v>4</v>
      </c>
      <c r="L4" s="593"/>
      <c r="M4" s="382"/>
    </row>
    <row r="5" spans="1:13">
      <c r="A5" s="381"/>
      <c r="B5" s="355"/>
      <c r="C5" s="355"/>
      <c r="D5" s="355"/>
      <c r="E5" s="355"/>
      <c r="F5" s="355"/>
      <c r="G5" s="355"/>
      <c r="H5" s="356"/>
      <c r="I5" s="295"/>
      <c r="J5" s="294"/>
      <c r="K5" s="594" t="s">
        <v>5</v>
      </c>
      <c r="L5" s="595"/>
      <c r="M5" s="380" t="s">
        <v>6</v>
      </c>
    </row>
    <row r="6" spans="1:13">
      <c r="A6" s="381"/>
      <c r="B6" s="355"/>
      <c r="C6" s="355"/>
      <c r="D6" s="355"/>
      <c r="E6" s="355"/>
      <c r="F6" s="355"/>
      <c r="G6" s="355"/>
      <c r="H6" s="356"/>
      <c r="I6" s="598" t="s">
        <v>7</v>
      </c>
      <c r="J6" s="599"/>
      <c r="K6" s="623" t="s">
        <v>8</v>
      </c>
      <c r="L6" s="624"/>
      <c r="M6" s="380" t="s">
        <v>9</v>
      </c>
    </row>
    <row r="7" spans="1:13" ht="16.5" thickBot="1">
      <c r="A7" s="379"/>
      <c r="B7" s="351"/>
      <c r="C7" s="351"/>
      <c r="D7" s="351"/>
      <c r="E7" s="351"/>
      <c r="F7" s="351"/>
      <c r="G7" s="351"/>
      <c r="H7" s="350"/>
      <c r="I7" s="631">
        <v>677.4</v>
      </c>
      <c r="J7" s="632"/>
      <c r="K7" s="633"/>
      <c r="L7" s="634"/>
      <c r="M7" s="378"/>
    </row>
    <row r="8" spans="1:13">
      <c r="A8" s="367" t="s">
        <v>350</v>
      </c>
      <c r="B8" s="344"/>
      <c r="C8" s="344"/>
      <c r="D8" s="344"/>
      <c r="E8" s="344"/>
      <c r="F8" s="344"/>
      <c r="G8" s="344"/>
      <c r="H8" s="377"/>
      <c r="I8" s="341"/>
      <c r="J8" s="340"/>
      <c r="K8" s="635">
        <f>K11+K14</f>
        <v>6.4499999999999993</v>
      </c>
      <c r="L8" s="628"/>
      <c r="M8" s="286">
        <f>K8*12*I7</f>
        <v>52430.759999999995</v>
      </c>
    </row>
    <row r="9" spans="1:13">
      <c r="A9" s="376" t="s">
        <v>349</v>
      </c>
      <c r="B9" s="375"/>
      <c r="C9" s="375"/>
      <c r="D9" s="375"/>
      <c r="E9" s="375"/>
      <c r="F9" s="375"/>
      <c r="G9" s="375"/>
      <c r="H9" s="374"/>
      <c r="I9" s="295"/>
      <c r="J9" s="294"/>
      <c r="K9" s="293"/>
      <c r="L9" s="292"/>
      <c r="M9" s="373"/>
    </row>
    <row r="10" spans="1:13" ht="15.75" thickBot="1">
      <c r="A10" s="363" t="s">
        <v>348</v>
      </c>
      <c r="B10" s="372"/>
      <c r="C10" s="372"/>
      <c r="D10" s="372"/>
      <c r="E10" s="372"/>
      <c r="F10" s="372"/>
      <c r="G10" s="372"/>
      <c r="H10" s="371"/>
      <c r="I10" s="336"/>
      <c r="J10" s="282"/>
      <c r="K10" s="281"/>
      <c r="L10" s="280"/>
      <c r="M10" s="279"/>
    </row>
    <row r="11" spans="1:13">
      <c r="A11" s="323" t="s">
        <v>347</v>
      </c>
      <c r="B11" s="331"/>
      <c r="C11" s="331"/>
      <c r="D11" s="331"/>
      <c r="E11" s="331"/>
      <c r="F11" s="331"/>
      <c r="G11" s="331"/>
      <c r="H11" s="357"/>
      <c r="I11" s="596" t="s">
        <v>19</v>
      </c>
      <c r="J11" s="597"/>
      <c r="K11" s="629">
        <v>3.86</v>
      </c>
      <c r="L11" s="630"/>
      <c r="M11" s="291">
        <f>K11*12*I7</f>
        <v>31377.167999999998</v>
      </c>
    </row>
    <row r="12" spans="1:13">
      <c r="A12" s="301" t="s">
        <v>338</v>
      </c>
      <c r="B12" s="355"/>
      <c r="C12" s="355"/>
      <c r="D12" s="355"/>
      <c r="E12" s="355"/>
      <c r="F12" s="355"/>
      <c r="G12" s="355"/>
      <c r="H12" s="356"/>
      <c r="I12" s="598" t="s">
        <v>328</v>
      </c>
      <c r="J12" s="599"/>
      <c r="K12" s="327"/>
      <c r="L12" s="292"/>
      <c r="M12" s="291"/>
    </row>
    <row r="13" spans="1:13">
      <c r="A13" s="323" t="s">
        <v>337</v>
      </c>
      <c r="B13" s="331"/>
      <c r="C13" s="331"/>
      <c r="D13" s="331"/>
      <c r="E13" s="331"/>
      <c r="F13" s="331"/>
      <c r="G13" s="331"/>
      <c r="H13" s="357"/>
      <c r="I13" s="596"/>
      <c r="J13" s="597"/>
      <c r="K13" s="327"/>
      <c r="L13" s="292"/>
      <c r="M13" s="291"/>
    </row>
    <row r="14" spans="1:13">
      <c r="A14" s="323" t="s">
        <v>346</v>
      </c>
      <c r="B14" s="331"/>
      <c r="C14" s="331"/>
      <c r="D14" s="331"/>
      <c r="E14" s="331"/>
      <c r="F14" s="331"/>
      <c r="G14" s="331"/>
      <c r="H14" s="357"/>
      <c r="I14" s="608" t="s">
        <v>35</v>
      </c>
      <c r="J14" s="609"/>
      <c r="K14" s="625">
        <v>2.59</v>
      </c>
      <c r="L14" s="626"/>
      <c r="M14" s="291">
        <f>K14*12*I7</f>
        <v>21053.591999999997</v>
      </c>
    </row>
    <row r="15" spans="1:13" ht="15.75">
      <c r="A15" s="320" t="s">
        <v>345</v>
      </c>
      <c r="B15" s="354"/>
      <c r="C15" s="354"/>
      <c r="D15" s="354"/>
      <c r="E15" s="354"/>
      <c r="F15" s="354"/>
      <c r="G15" s="354"/>
      <c r="H15" s="353"/>
      <c r="I15" s="598" t="s">
        <v>328</v>
      </c>
      <c r="J15" s="599"/>
      <c r="K15" s="370"/>
      <c r="L15" s="369"/>
      <c r="M15" s="291"/>
    </row>
    <row r="16" spans="1:13">
      <c r="A16" s="313" t="s">
        <v>344</v>
      </c>
      <c r="B16" s="328"/>
      <c r="C16" s="328"/>
      <c r="D16" s="328"/>
      <c r="E16" s="328"/>
      <c r="F16" s="328"/>
      <c r="G16" s="328"/>
      <c r="H16" s="368"/>
      <c r="I16" s="598"/>
      <c r="J16" s="599"/>
      <c r="K16" s="352"/>
      <c r="L16" s="292"/>
      <c r="M16" s="291"/>
    </row>
    <row r="17" spans="1:13" ht="15.75" thickBot="1">
      <c r="A17" s="323" t="s">
        <v>343</v>
      </c>
      <c r="B17" s="322"/>
      <c r="C17" s="322"/>
      <c r="D17" s="322"/>
      <c r="E17" s="322"/>
      <c r="F17" s="322"/>
      <c r="G17" s="322"/>
      <c r="H17" s="321"/>
      <c r="I17" s="334"/>
      <c r="J17" s="333"/>
      <c r="K17" s="636"/>
      <c r="L17" s="637"/>
      <c r="M17" s="291"/>
    </row>
    <row r="18" spans="1:13">
      <c r="A18" s="367" t="s">
        <v>342</v>
      </c>
      <c r="B18" s="366"/>
      <c r="C18" s="366"/>
      <c r="D18" s="366"/>
      <c r="E18" s="366"/>
      <c r="F18" s="366"/>
      <c r="G18" s="366"/>
      <c r="H18" s="365"/>
      <c r="I18" s="341"/>
      <c r="J18" s="364"/>
      <c r="K18" s="627">
        <f>K20+K25+K28</f>
        <v>5.28</v>
      </c>
      <c r="L18" s="628"/>
      <c r="M18" s="286">
        <f>K18*12*I7</f>
        <v>42920.063999999998</v>
      </c>
    </row>
    <row r="19" spans="1:13" ht="15.75" thickBot="1">
      <c r="A19" s="363" t="s">
        <v>341</v>
      </c>
      <c r="B19" s="362"/>
      <c r="C19" s="362"/>
      <c r="D19" s="362"/>
      <c r="E19" s="362"/>
      <c r="F19" s="362"/>
      <c r="G19" s="362"/>
      <c r="H19" s="361"/>
      <c r="I19" s="336"/>
      <c r="J19" s="360"/>
      <c r="K19" s="281"/>
      <c r="L19" s="280"/>
      <c r="M19" s="279"/>
    </row>
    <row r="20" spans="1:13">
      <c r="A20" s="301" t="s">
        <v>340</v>
      </c>
      <c r="B20" s="300"/>
      <c r="C20" s="300"/>
      <c r="D20" s="300"/>
      <c r="E20" s="300"/>
      <c r="F20" s="300"/>
      <c r="G20" s="300"/>
      <c r="H20" s="298"/>
      <c r="I20" s="598" t="s">
        <v>19</v>
      </c>
      <c r="J20" s="599"/>
      <c r="K20" s="629">
        <v>2.64</v>
      </c>
      <c r="L20" s="630"/>
      <c r="M20" s="291">
        <f>K20*12*I7</f>
        <v>21460.031999999999</v>
      </c>
    </row>
    <row r="21" spans="1:13">
      <c r="A21" s="323" t="s">
        <v>339</v>
      </c>
      <c r="B21" s="322"/>
      <c r="C21" s="322"/>
      <c r="D21" s="322"/>
      <c r="E21" s="322"/>
      <c r="F21" s="322"/>
      <c r="G21" s="322"/>
      <c r="H21" s="321"/>
      <c r="I21" s="416"/>
      <c r="J21" s="417"/>
      <c r="K21" s="327"/>
      <c r="L21" s="292"/>
      <c r="M21" s="291"/>
    </row>
    <row r="22" spans="1:13">
      <c r="A22" s="301" t="s">
        <v>338</v>
      </c>
      <c r="B22" s="355"/>
      <c r="C22" s="355"/>
      <c r="D22" s="355"/>
      <c r="E22" s="355"/>
      <c r="F22" s="355"/>
      <c r="G22" s="355"/>
      <c r="H22" s="356"/>
      <c r="I22" s="598" t="s">
        <v>328</v>
      </c>
      <c r="J22" s="599"/>
      <c r="K22" s="327"/>
      <c r="L22" s="292"/>
      <c r="M22" s="291"/>
    </row>
    <row r="23" spans="1:13">
      <c r="A23" s="323" t="s">
        <v>337</v>
      </c>
      <c r="B23" s="331"/>
      <c r="C23" s="331"/>
      <c r="D23" s="331"/>
      <c r="E23" s="331"/>
      <c r="F23" s="331"/>
      <c r="G23" s="331"/>
      <c r="H23" s="357"/>
      <c r="I23" s="596"/>
      <c r="J23" s="597"/>
      <c r="K23" s="327"/>
      <c r="L23" s="292"/>
      <c r="M23" s="291"/>
    </row>
    <row r="24" spans="1:13">
      <c r="A24" s="320" t="s">
        <v>336</v>
      </c>
      <c r="B24" s="354"/>
      <c r="C24" s="353"/>
      <c r="D24" s="355"/>
      <c r="E24" s="355"/>
      <c r="F24" s="355"/>
      <c r="G24" s="355"/>
      <c r="H24" s="356"/>
      <c r="I24" s="598" t="s">
        <v>328</v>
      </c>
      <c r="J24" s="599"/>
      <c r="K24" s="327"/>
      <c r="L24" s="292"/>
      <c r="M24" s="291"/>
    </row>
    <row r="25" spans="1:13">
      <c r="A25" s="301" t="s">
        <v>335</v>
      </c>
      <c r="B25" s="355"/>
      <c r="C25" s="355"/>
      <c r="D25" s="354"/>
      <c r="E25" s="354"/>
      <c r="F25" s="354"/>
      <c r="G25" s="354"/>
      <c r="H25" s="353"/>
      <c r="I25" s="608" t="s">
        <v>35</v>
      </c>
      <c r="J25" s="609"/>
      <c r="K25" s="625">
        <v>1.17</v>
      </c>
      <c r="L25" s="626"/>
      <c r="M25" s="291">
        <f>K25*12*I7</f>
        <v>9510.6959999999999</v>
      </c>
    </row>
    <row r="26" spans="1:13">
      <c r="A26" s="313" t="s">
        <v>334</v>
      </c>
      <c r="B26" s="312"/>
      <c r="C26" s="312"/>
      <c r="D26" s="312"/>
      <c r="E26" s="312"/>
      <c r="F26" s="312"/>
      <c r="G26" s="312"/>
      <c r="H26" s="311"/>
      <c r="I26" s="590" t="s">
        <v>333</v>
      </c>
      <c r="J26" s="591"/>
      <c r="K26" s="327"/>
      <c r="L26" s="292"/>
      <c r="M26" s="291"/>
    </row>
    <row r="27" spans="1:13">
      <c r="A27" s="323"/>
      <c r="B27" s="322"/>
      <c r="C27" s="322"/>
      <c r="D27" s="322"/>
      <c r="E27" s="322"/>
      <c r="F27" s="322"/>
      <c r="G27" s="322"/>
      <c r="H27" s="321"/>
      <c r="I27" s="334" t="s">
        <v>332</v>
      </c>
      <c r="J27" s="333"/>
      <c r="K27" s="352"/>
      <c r="L27" s="292"/>
      <c r="M27" s="291"/>
    </row>
    <row r="28" spans="1:13">
      <c r="A28" s="313" t="s">
        <v>331</v>
      </c>
      <c r="B28" s="312"/>
      <c r="C28" s="312"/>
      <c r="D28" s="312"/>
      <c r="E28" s="312"/>
      <c r="F28" s="312"/>
      <c r="G28" s="312"/>
      <c r="H28" s="311"/>
      <c r="I28" s="590" t="s">
        <v>35</v>
      </c>
      <c r="J28" s="591"/>
      <c r="K28" s="625">
        <v>1.47</v>
      </c>
      <c r="L28" s="626"/>
      <c r="M28" s="291">
        <f>K28*12*I7</f>
        <v>11949.335999999999</v>
      </c>
    </row>
    <row r="29" spans="1:13">
      <c r="A29" s="323" t="s">
        <v>330</v>
      </c>
      <c r="B29" s="322"/>
      <c r="C29" s="322"/>
      <c r="D29" s="322"/>
      <c r="E29" s="322"/>
      <c r="F29" s="322"/>
      <c r="G29" s="322"/>
      <c r="H29" s="321"/>
      <c r="I29" s="334"/>
      <c r="J29" s="333"/>
      <c r="K29" s="327"/>
      <c r="L29" s="292"/>
      <c r="M29" s="291"/>
    </row>
    <row r="30" spans="1:13">
      <c r="A30" s="313" t="s">
        <v>329</v>
      </c>
      <c r="B30" s="312"/>
      <c r="C30" s="312"/>
      <c r="D30" s="312"/>
      <c r="E30" s="312"/>
      <c r="F30" s="312"/>
      <c r="G30" s="312"/>
      <c r="H30" s="311"/>
      <c r="I30" s="598" t="s">
        <v>328</v>
      </c>
      <c r="J30" s="599"/>
      <c r="K30" s="327"/>
      <c r="L30" s="292"/>
      <c r="M30" s="291"/>
    </row>
    <row r="31" spans="1:13">
      <c r="A31" s="313" t="s">
        <v>327</v>
      </c>
      <c r="B31" s="312"/>
      <c r="C31" s="312"/>
      <c r="D31" s="312"/>
      <c r="E31" s="312"/>
      <c r="F31" s="312"/>
      <c r="G31" s="312"/>
      <c r="H31" s="311"/>
      <c r="I31" s="590" t="s">
        <v>326</v>
      </c>
      <c r="J31" s="591"/>
      <c r="K31" s="351"/>
      <c r="L31" s="350"/>
      <c r="M31" s="349"/>
    </row>
    <row r="32" spans="1:13" ht="15.75" thickBot="1">
      <c r="A32" s="323"/>
      <c r="B32" s="322"/>
      <c r="C32" s="322"/>
      <c r="D32" s="322"/>
      <c r="E32" s="322"/>
      <c r="F32" s="322"/>
      <c r="G32" s="322"/>
      <c r="H32" s="321"/>
      <c r="I32" s="606" t="s">
        <v>325</v>
      </c>
      <c r="J32" s="607"/>
      <c r="K32" s="348"/>
      <c r="L32" s="347"/>
      <c r="M32" s="346"/>
    </row>
    <row r="33" spans="1:13">
      <c r="A33" s="345" t="s">
        <v>324</v>
      </c>
      <c r="B33" s="344"/>
      <c r="C33" s="344"/>
      <c r="D33" s="344"/>
      <c r="E33" s="344"/>
      <c r="F33" s="344"/>
      <c r="G33" s="343"/>
      <c r="H33" s="342"/>
      <c r="I33" s="341"/>
      <c r="J33" s="340"/>
      <c r="K33" s="648">
        <f>K35+K42+K50+K54+K55+K59</f>
        <v>27.36</v>
      </c>
      <c r="L33" s="628"/>
      <c r="M33" s="286">
        <f>M35+M42+M50+M54+M55+M59</f>
        <v>222403.96799999996</v>
      </c>
    </row>
    <row r="34" spans="1:13" ht="15.75" thickBot="1">
      <c r="A34" s="339"/>
      <c r="B34" s="338"/>
      <c r="C34" s="338"/>
      <c r="D34" s="338"/>
      <c r="E34" s="338"/>
      <c r="F34" s="338"/>
      <c r="G34" s="338"/>
      <c r="H34" s="337"/>
      <c r="I34" s="336"/>
      <c r="J34" s="282"/>
      <c r="K34" s="281"/>
      <c r="L34" s="280"/>
      <c r="M34" s="279"/>
    </row>
    <row r="35" spans="1:13" ht="15.75" thickBot="1">
      <c r="A35" s="603" t="s">
        <v>323</v>
      </c>
      <c r="B35" s="604"/>
      <c r="C35" s="604"/>
      <c r="D35" s="604"/>
      <c r="E35" s="604"/>
      <c r="F35" s="604"/>
      <c r="G35" s="604"/>
      <c r="H35" s="605"/>
      <c r="I35" s="305"/>
      <c r="J35" s="304"/>
      <c r="K35" s="646">
        <f>K36+K37+K38+K40+K41</f>
        <v>6.8999999999999995</v>
      </c>
      <c r="L35" s="647"/>
      <c r="M35" s="303">
        <f>K35*12*I7</f>
        <v>56088.719999999994</v>
      </c>
    </row>
    <row r="36" spans="1:13">
      <c r="A36" s="323" t="s">
        <v>322</v>
      </c>
      <c r="B36" s="322"/>
      <c r="C36" s="322"/>
      <c r="D36" s="322"/>
      <c r="E36" s="322"/>
      <c r="F36" s="322"/>
      <c r="G36" s="322"/>
      <c r="H36" s="321"/>
      <c r="I36" s="596" t="s">
        <v>321</v>
      </c>
      <c r="J36" s="597"/>
      <c r="K36" s="629">
        <v>1.23</v>
      </c>
      <c r="L36" s="630"/>
      <c r="M36" s="291">
        <f>K36*12*I7</f>
        <v>9998.4239999999991</v>
      </c>
    </row>
    <row r="37" spans="1:13">
      <c r="A37" s="320" t="s">
        <v>320</v>
      </c>
      <c r="B37" s="319"/>
      <c r="C37" s="319"/>
      <c r="D37" s="319"/>
      <c r="E37" s="319"/>
      <c r="F37" s="319"/>
      <c r="G37" s="319"/>
      <c r="H37" s="318"/>
      <c r="I37" s="608" t="s">
        <v>57</v>
      </c>
      <c r="J37" s="609"/>
      <c r="K37" s="625">
        <v>2.9</v>
      </c>
      <c r="L37" s="626"/>
      <c r="M37" s="291">
        <f>K37*12*I7</f>
        <v>23573.519999999997</v>
      </c>
    </row>
    <row r="38" spans="1:13">
      <c r="A38" s="313" t="s">
        <v>319</v>
      </c>
      <c r="B38" s="312"/>
      <c r="C38" s="312"/>
      <c r="D38" s="312"/>
      <c r="E38" s="312"/>
      <c r="F38" s="312"/>
      <c r="G38" s="312"/>
      <c r="H38" s="311"/>
      <c r="I38" s="590" t="s">
        <v>35</v>
      </c>
      <c r="J38" s="591"/>
      <c r="K38" s="625">
        <v>0.33</v>
      </c>
      <c r="L38" s="626"/>
      <c r="M38" s="291">
        <f>K38*12*I7</f>
        <v>2682.5039999999999</v>
      </c>
    </row>
    <row r="39" spans="1:13">
      <c r="A39" s="335" t="s">
        <v>318</v>
      </c>
      <c r="B39" s="331"/>
      <c r="C39" s="331"/>
      <c r="D39" s="331"/>
      <c r="E39" s="322"/>
      <c r="F39" s="322"/>
      <c r="G39" s="322"/>
      <c r="H39" s="321"/>
      <c r="I39" s="334"/>
      <c r="J39" s="333"/>
      <c r="K39" s="293"/>
      <c r="L39" s="292"/>
      <c r="M39" s="291"/>
    </row>
    <row r="40" spans="1:13">
      <c r="A40" s="320" t="s">
        <v>317</v>
      </c>
      <c r="B40" s="319"/>
      <c r="C40" s="319"/>
      <c r="D40" s="319"/>
      <c r="E40" s="319"/>
      <c r="F40" s="319"/>
      <c r="G40" s="319"/>
      <c r="H40" s="318"/>
      <c r="I40" s="608" t="s">
        <v>19</v>
      </c>
      <c r="J40" s="609"/>
      <c r="K40" s="625">
        <v>0.1</v>
      </c>
      <c r="L40" s="626"/>
      <c r="M40" s="291">
        <f>K40*12*I7</f>
        <v>812.88000000000011</v>
      </c>
    </row>
    <row r="41" spans="1:13" ht="15.75" thickBot="1">
      <c r="A41" s="313" t="s">
        <v>316</v>
      </c>
      <c r="B41" s="312"/>
      <c r="C41" s="312"/>
      <c r="D41" s="312"/>
      <c r="E41" s="312"/>
      <c r="F41" s="312"/>
      <c r="G41" s="312"/>
      <c r="H41" s="311"/>
      <c r="I41" s="614" t="s">
        <v>19</v>
      </c>
      <c r="J41" s="615"/>
      <c r="K41" s="650">
        <v>2.34</v>
      </c>
      <c r="L41" s="651"/>
      <c r="M41" s="291"/>
    </row>
    <row r="42" spans="1:13" ht="15.75" thickBot="1">
      <c r="A42" s="654" t="s">
        <v>315</v>
      </c>
      <c r="B42" s="655"/>
      <c r="C42" s="655"/>
      <c r="D42" s="655"/>
      <c r="E42" s="655"/>
      <c r="F42" s="655"/>
      <c r="G42" s="655"/>
      <c r="H42" s="656"/>
      <c r="I42" s="305"/>
      <c r="J42" s="304"/>
      <c r="K42" s="642">
        <f>K43+K44+K46+K47+K48+K49</f>
        <v>1.94</v>
      </c>
      <c r="L42" s="647"/>
      <c r="M42" s="303">
        <f>K42*12*I7</f>
        <v>15769.871999999999</v>
      </c>
    </row>
    <row r="43" spans="1:13">
      <c r="A43" s="332" t="s">
        <v>314</v>
      </c>
      <c r="B43" s="331"/>
      <c r="C43" s="331"/>
      <c r="D43" s="331"/>
      <c r="E43" s="331"/>
      <c r="F43" s="322"/>
      <c r="G43" s="322"/>
      <c r="H43" s="321"/>
      <c r="I43" s="330"/>
      <c r="J43" s="294"/>
      <c r="K43" s="629">
        <v>0.11</v>
      </c>
      <c r="L43" s="630"/>
      <c r="M43" s="291">
        <f>K43*12*I7</f>
        <v>894.16800000000001</v>
      </c>
    </row>
    <row r="44" spans="1:13">
      <c r="A44" s="329" t="s">
        <v>313</v>
      </c>
      <c r="B44" s="328"/>
      <c r="C44" s="328"/>
      <c r="D44" s="328"/>
      <c r="E44" s="328"/>
      <c r="F44" s="312"/>
      <c r="G44" s="312"/>
      <c r="H44" s="311"/>
      <c r="I44" s="598" t="s">
        <v>312</v>
      </c>
      <c r="J44" s="599"/>
      <c r="K44" s="625">
        <v>0.93</v>
      </c>
      <c r="L44" s="626"/>
      <c r="M44" s="291">
        <f>K44*12*I7</f>
        <v>7559.7839999999997</v>
      </c>
    </row>
    <row r="45" spans="1:13">
      <c r="A45" s="323" t="s">
        <v>311</v>
      </c>
      <c r="B45" s="322"/>
      <c r="C45" s="322"/>
      <c r="D45" s="322"/>
      <c r="E45" s="322"/>
      <c r="F45" s="322"/>
      <c r="G45" s="322"/>
      <c r="H45" s="321"/>
      <c r="I45" s="596" t="s">
        <v>310</v>
      </c>
      <c r="J45" s="597"/>
      <c r="K45" s="327"/>
      <c r="L45" s="292"/>
      <c r="M45" s="291"/>
    </row>
    <row r="46" spans="1:13">
      <c r="A46" s="320" t="s">
        <v>309</v>
      </c>
      <c r="B46" s="319"/>
      <c r="C46" s="319"/>
      <c r="D46" s="319"/>
      <c r="E46" s="319"/>
      <c r="F46" s="319"/>
      <c r="G46" s="319"/>
      <c r="H46" s="318"/>
      <c r="I46" s="608" t="s">
        <v>308</v>
      </c>
      <c r="J46" s="609"/>
      <c r="K46" s="625">
        <v>0.56999999999999995</v>
      </c>
      <c r="L46" s="626"/>
      <c r="M46" s="291">
        <f>K46*12*I7</f>
        <v>4633.4160000000002</v>
      </c>
    </row>
    <row r="47" spans="1:13">
      <c r="A47" s="320" t="s">
        <v>307</v>
      </c>
      <c r="B47" s="319"/>
      <c r="C47" s="319"/>
      <c r="D47" s="319"/>
      <c r="E47" s="319"/>
      <c r="F47" s="319"/>
      <c r="G47" s="319"/>
      <c r="H47" s="318"/>
      <c r="I47" s="608" t="s">
        <v>306</v>
      </c>
      <c r="J47" s="609"/>
      <c r="K47" s="625">
        <v>0.14000000000000001</v>
      </c>
      <c r="L47" s="626"/>
      <c r="M47" s="291">
        <f>K47*12*I7</f>
        <v>1138.0320000000002</v>
      </c>
    </row>
    <row r="48" spans="1:13">
      <c r="A48" s="313" t="s">
        <v>299</v>
      </c>
      <c r="B48" s="312"/>
      <c r="C48" s="312"/>
      <c r="D48" s="312"/>
      <c r="E48" s="312"/>
      <c r="F48" s="312"/>
      <c r="G48" s="312"/>
      <c r="H48" s="311"/>
      <c r="I48" s="608" t="s">
        <v>298</v>
      </c>
      <c r="J48" s="609"/>
      <c r="K48" s="636">
        <v>7.0000000000000007E-2</v>
      </c>
      <c r="L48" s="637"/>
      <c r="M48" s="291">
        <f>K48*12*I7</f>
        <v>569.01600000000008</v>
      </c>
    </row>
    <row r="49" spans="1:13" ht="15.75" thickBot="1">
      <c r="A49" s="313" t="s">
        <v>305</v>
      </c>
      <c r="B49" s="312"/>
      <c r="C49" s="312"/>
      <c r="D49" s="312"/>
      <c r="E49" s="312"/>
      <c r="F49" s="312"/>
      <c r="G49" s="312"/>
      <c r="H49" s="311"/>
      <c r="I49" s="614" t="s">
        <v>88</v>
      </c>
      <c r="J49" s="615"/>
      <c r="K49" s="638">
        <v>0.12</v>
      </c>
      <c r="L49" s="639"/>
      <c r="M49" s="326">
        <f>K49*12*I7</f>
        <v>975.4559999999999</v>
      </c>
    </row>
    <row r="50" spans="1:13" ht="15.75" thickBot="1">
      <c r="A50" s="654" t="s">
        <v>304</v>
      </c>
      <c r="B50" s="655"/>
      <c r="C50" s="655"/>
      <c r="D50" s="655"/>
      <c r="E50" s="655"/>
      <c r="F50" s="655"/>
      <c r="G50" s="655"/>
      <c r="H50" s="656"/>
      <c r="I50" s="325"/>
      <c r="J50" s="324"/>
      <c r="K50" s="649">
        <f>K51+K52+K53</f>
        <v>1.27</v>
      </c>
      <c r="L50" s="643"/>
      <c r="M50" s="303">
        <f>K50*12*I7</f>
        <v>10323.575999999999</v>
      </c>
    </row>
    <row r="51" spans="1:13">
      <c r="A51" s="323" t="s">
        <v>303</v>
      </c>
      <c r="B51" s="322"/>
      <c r="C51" s="322"/>
      <c r="D51" s="322"/>
      <c r="E51" s="322"/>
      <c r="F51" s="322"/>
      <c r="G51" s="322"/>
      <c r="H51" s="321"/>
      <c r="I51" s="612" t="s">
        <v>302</v>
      </c>
      <c r="J51" s="613"/>
      <c r="K51" s="644">
        <v>0.61</v>
      </c>
      <c r="L51" s="645"/>
      <c r="M51" s="291">
        <f>K51*12*I7</f>
        <v>4958.5680000000002</v>
      </c>
    </row>
    <row r="52" spans="1:13">
      <c r="A52" s="320" t="s">
        <v>301</v>
      </c>
      <c r="B52" s="319"/>
      <c r="C52" s="319"/>
      <c r="D52" s="319"/>
      <c r="E52" s="319"/>
      <c r="F52" s="319"/>
      <c r="G52" s="319"/>
      <c r="H52" s="318"/>
      <c r="I52" s="317" t="s">
        <v>300</v>
      </c>
      <c r="J52" s="316"/>
      <c r="K52" s="636">
        <v>0.53</v>
      </c>
      <c r="L52" s="637"/>
      <c r="M52" s="291">
        <f>K52*12*I7</f>
        <v>4308.2640000000001</v>
      </c>
    </row>
    <row r="53" spans="1:13" ht="15.75" thickBot="1">
      <c r="A53" s="313" t="s">
        <v>299</v>
      </c>
      <c r="B53" s="312"/>
      <c r="C53" s="312"/>
      <c r="D53" s="312"/>
      <c r="E53" s="312"/>
      <c r="F53" s="312"/>
      <c r="G53" s="312"/>
      <c r="H53" s="311"/>
      <c r="I53" s="614" t="s">
        <v>298</v>
      </c>
      <c r="J53" s="615"/>
      <c r="K53" s="638">
        <v>0.13</v>
      </c>
      <c r="L53" s="639"/>
      <c r="M53" s="291">
        <f>K53*12*I7</f>
        <v>1056.7439999999999</v>
      </c>
    </row>
    <row r="54" spans="1:13" ht="15.75" thickBot="1">
      <c r="A54" s="309" t="s">
        <v>297</v>
      </c>
      <c r="B54" s="308"/>
      <c r="C54" s="308"/>
      <c r="D54" s="308"/>
      <c r="E54" s="308"/>
      <c r="F54" s="308"/>
      <c r="G54" s="308"/>
      <c r="H54" s="307"/>
      <c r="I54" s="619" t="s">
        <v>296</v>
      </c>
      <c r="J54" s="620"/>
      <c r="K54" s="640">
        <v>15.53</v>
      </c>
      <c r="L54" s="641"/>
      <c r="M54" s="303">
        <f>K54*12*I7</f>
        <v>126240.26399999998</v>
      </c>
    </row>
    <row r="55" spans="1:13" ht="15.75" thickBot="1">
      <c r="A55" s="603" t="s">
        <v>295</v>
      </c>
      <c r="B55" s="604"/>
      <c r="C55" s="604"/>
      <c r="D55" s="604"/>
      <c r="E55" s="604"/>
      <c r="F55" s="604"/>
      <c r="G55" s="604"/>
      <c r="H55" s="605"/>
      <c r="I55" s="305"/>
      <c r="J55" s="304"/>
      <c r="K55" s="642">
        <v>1.65</v>
      </c>
      <c r="L55" s="643"/>
      <c r="M55" s="303">
        <f>K55*12*I7</f>
        <v>13412.519999999997</v>
      </c>
    </row>
    <row r="56" spans="1:13">
      <c r="A56" s="301" t="s">
        <v>294</v>
      </c>
      <c r="B56" s="300"/>
      <c r="C56" s="300"/>
      <c r="D56" s="300"/>
      <c r="E56" s="300"/>
      <c r="F56" s="300"/>
      <c r="G56" s="300"/>
      <c r="H56" s="298"/>
      <c r="I56" s="621" t="s">
        <v>293</v>
      </c>
      <c r="J56" s="622"/>
      <c r="K56" s="297"/>
      <c r="L56" s="415"/>
      <c r="M56" s="291"/>
    </row>
    <row r="57" spans="1:13">
      <c r="A57" s="301" t="s">
        <v>292</v>
      </c>
      <c r="B57" s="300"/>
      <c r="C57" s="300"/>
      <c r="D57" s="300"/>
      <c r="E57" s="300"/>
      <c r="F57" s="300"/>
      <c r="G57" s="300"/>
      <c r="H57" s="298"/>
      <c r="I57" s="295"/>
      <c r="J57" s="294"/>
      <c r="K57" s="297"/>
      <c r="L57" s="415"/>
      <c r="M57" s="291"/>
    </row>
    <row r="58" spans="1:13" ht="15.75" thickBot="1">
      <c r="A58" s="301" t="s">
        <v>291</v>
      </c>
      <c r="B58" s="300"/>
      <c r="C58" s="300"/>
      <c r="D58" s="300"/>
      <c r="E58" s="300"/>
      <c r="F58" s="300"/>
      <c r="G58" s="300"/>
      <c r="H58" s="298"/>
      <c r="I58" s="310"/>
      <c r="J58" s="294"/>
      <c r="K58" s="297"/>
      <c r="L58" s="415"/>
      <c r="M58" s="291"/>
    </row>
    <row r="59" spans="1:13" ht="15.75" thickBot="1">
      <c r="A59" s="309" t="s">
        <v>290</v>
      </c>
      <c r="B59" s="308"/>
      <c r="C59" s="308"/>
      <c r="D59" s="308"/>
      <c r="E59" s="308"/>
      <c r="F59" s="308"/>
      <c r="G59" s="308"/>
      <c r="H59" s="307"/>
      <c r="I59" s="305"/>
      <c r="J59" s="304"/>
      <c r="K59" s="642">
        <v>7.0000000000000007E-2</v>
      </c>
      <c r="L59" s="643"/>
      <c r="M59" s="303">
        <f>K59*12*I7</f>
        <v>569.01600000000008</v>
      </c>
    </row>
    <row r="60" spans="1:13">
      <c r="A60" s="301" t="s">
        <v>289</v>
      </c>
      <c r="B60" s="300"/>
      <c r="C60" s="300"/>
      <c r="D60" s="300"/>
      <c r="E60" s="300"/>
      <c r="F60" s="300"/>
      <c r="G60" s="300"/>
      <c r="H60" s="298"/>
      <c r="I60" s="621" t="s">
        <v>19</v>
      </c>
      <c r="J60" s="622"/>
      <c r="K60" s="414"/>
      <c r="L60" s="415"/>
      <c r="M60" s="291"/>
    </row>
    <row r="61" spans="1:13" ht="15.75" thickBot="1">
      <c r="A61" s="301" t="s">
        <v>288</v>
      </c>
      <c r="B61" s="300"/>
      <c r="C61" s="300"/>
      <c r="D61" s="300"/>
      <c r="E61" s="300"/>
      <c r="F61" s="300"/>
      <c r="G61" s="300"/>
      <c r="H61" s="298"/>
      <c r="I61" s="295"/>
      <c r="J61" s="294"/>
      <c r="K61" s="414"/>
      <c r="L61" s="415"/>
      <c r="M61" s="291"/>
    </row>
    <row r="62" spans="1:13" ht="15.75" thickBot="1">
      <c r="A62" s="603" t="s">
        <v>494</v>
      </c>
      <c r="B62" s="604"/>
      <c r="C62" s="604"/>
      <c r="D62" s="604"/>
      <c r="E62" s="604"/>
      <c r="F62" s="604"/>
      <c r="G62" s="604"/>
      <c r="H62" s="605"/>
      <c r="I62" s="305"/>
      <c r="J62" s="304"/>
      <c r="K62" s="642">
        <v>6.19</v>
      </c>
      <c r="L62" s="643"/>
      <c r="M62" s="303">
        <f>K62*12*I7</f>
        <v>50317.271999999997</v>
      </c>
    </row>
    <row r="63" spans="1:13">
      <c r="A63" s="290" t="s">
        <v>270</v>
      </c>
      <c r="B63" s="289"/>
      <c r="C63" s="289"/>
      <c r="D63" s="289"/>
      <c r="E63" s="289"/>
      <c r="F63" s="289"/>
      <c r="G63" s="289"/>
      <c r="H63" s="289"/>
      <c r="I63" s="621" t="s">
        <v>55</v>
      </c>
      <c r="J63" s="622"/>
      <c r="K63" s="288"/>
      <c r="L63" s="287"/>
      <c r="M63" s="286"/>
    </row>
    <row r="64" spans="1:13" ht="15.75" thickBot="1">
      <c r="A64" s="285" t="s">
        <v>269</v>
      </c>
      <c r="B64" s="284"/>
      <c r="C64" s="284"/>
      <c r="D64" s="284"/>
      <c r="E64" s="284"/>
      <c r="F64" s="284"/>
      <c r="G64" s="284"/>
      <c r="H64" s="284"/>
      <c r="I64" s="283"/>
      <c r="J64" s="282"/>
      <c r="K64" s="281"/>
      <c r="L64" s="280"/>
      <c r="M64" s="279"/>
    </row>
    <row r="65" spans="1:13" ht="15.75" thickBot="1">
      <c r="A65" s="603" t="s">
        <v>355</v>
      </c>
      <c r="B65" s="604"/>
      <c r="C65" s="604"/>
      <c r="D65" s="604"/>
      <c r="E65" s="604"/>
      <c r="F65" s="604"/>
      <c r="G65" s="604"/>
      <c r="H65" s="657"/>
      <c r="I65" s="658" t="s">
        <v>32</v>
      </c>
      <c r="J65" s="659"/>
      <c r="K65" s="660">
        <v>1.52</v>
      </c>
      <c r="L65" s="661"/>
      <c r="M65" s="276">
        <f>K65*12*I7</f>
        <v>12355.776000000002</v>
      </c>
    </row>
    <row r="66" spans="1:13" ht="15.75" thickBot="1">
      <c r="A66" s="652" t="s">
        <v>268</v>
      </c>
      <c r="B66" s="653"/>
      <c r="C66" s="653"/>
      <c r="D66" s="653"/>
      <c r="E66" s="653"/>
      <c r="F66" s="653"/>
      <c r="G66" s="653"/>
      <c r="H66" s="653"/>
      <c r="I66" s="278"/>
      <c r="J66" s="277"/>
      <c r="K66" s="610">
        <f>K8+K18+K33+K62+K65</f>
        <v>46.800000000000004</v>
      </c>
      <c r="L66" s="611"/>
      <c r="M66" s="276">
        <f>M8+M18+M33+M62+M65</f>
        <v>380427.83999999997</v>
      </c>
    </row>
  </sheetData>
  <mergeCells count="83">
    <mergeCell ref="K65:L65"/>
    <mergeCell ref="I56:J56"/>
    <mergeCell ref="K59:L59"/>
    <mergeCell ref="I60:J60"/>
    <mergeCell ref="A62:H62"/>
    <mergeCell ref="K62:L62"/>
    <mergeCell ref="A66:H66"/>
    <mergeCell ref="K66:L66"/>
    <mergeCell ref="I63:J63"/>
    <mergeCell ref="A65:H65"/>
    <mergeCell ref="I65:J65"/>
    <mergeCell ref="K52:L52"/>
    <mergeCell ref="I53:J53"/>
    <mergeCell ref="K53:L53"/>
    <mergeCell ref="I54:J54"/>
    <mergeCell ref="K54:L54"/>
    <mergeCell ref="A55:H55"/>
    <mergeCell ref="K55:L55"/>
    <mergeCell ref="I49:J49"/>
    <mergeCell ref="K49:L49"/>
    <mergeCell ref="A50:H50"/>
    <mergeCell ref="K50:L50"/>
    <mergeCell ref="I51:J51"/>
    <mergeCell ref="K51:L51"/>
    <mergeCell ref="I46:J46"/>
    <mergeCell ref="K46:L46"/>
    <mergeCell ref="I47:J47"/>
    <mergeCell ref="K47:L47"/>
    <mergeCell ref="I48:J48"/>
    <mergeCell ref="K48:L48"/>
    <mergeCell ref="A42:H42"/>
    <mergeCell ref="K42:L42"/>
    <mergeCell ref="K43:L43"/>
    <mergeCell ref="I44:J44"/>
    <mergeCell ref="K44:L44"/>
    <mergeCell ref="I45:J45"/>
    <mergeCell ref="I38:J38"/>
    <mergeCell ref="K38:L38"/>
    <mergeCell ref="I40:J40"/>
    <mergeCell ref="K40:L40"/>
    <mergeCell ref="I41:J41"/>
    <mergeCell ref="K41:L41"/>
    <mergeCell ref="A35:H35"/>
    <mergeCell ref="K35:L35"/>
    <mergeCell ref="I36:J36"/>
    <mergeCell ref="K36:L36"/>
    <mergeCell ref="I37:J37"/>
    <mergeCell ref="K37:L37"/>
    <mergeCell ref="I28:J28"/>
    <mergeCell ref="K28:L28"/>
    <mergeCell ref="I30:J30"/>
    <mergeCell ref="I31:J31"/>
    <mergeCell ref="I32:J32"/>
    <mergeCell ref="K33:L33"/>
    <mergeCell ref="I22:J22"/>
    <mergeCell ref="I23:J23"/>
    <mergeCell ref="I24:J24"/>
    <mergeCell ref="I25:J25"/>
    <mergeCell ref="K25:L25"/>
    <mergeCell ref="I26:J26"/>
    <mergeCell ref="I15:J15"/>
    <mergeCell ref="I16:J16"/>
    <mergeCell ref="K17:L17"/>
    <mergeCell ref="K18:L18"/>
    <mergeCell ref="I20:J20"/>
    <mergeCell ref="K20:L20"/>
    <mergeCell ref="K7:L7"/>
    <mergeCell ref="I11:J11"/>
    <mergeCell ref="K11:L11"/>
    <mergeCell ref="I12:J12"/>
    <mergeCell ref="I13:J13"/>
    <mergeCell ref="I14:J14"/>
    <mergeCell ref="K14:L14"/>
    <mergeCell ref="A1:L1"/>
    <mergeCell ref="A2:L2"/>
    <mergeCell ref="K8:L8"/>
    <mergeCell ref="C4:E4"/>
    <mergeCell ref="I4:J4"/>
    <mergeCell ref="K4:L4"/>
    <mergeCell ref="I7:J7"/>
    <mergeCell ref="K5:L5"/>
    <mergeCell ref="I6:J6"/>
    <mergeCell ref="K6:L6"/>
  </mergeCells>
  <pageMargins left="0.7" right="0.7" top="0.75" bottom="0.75" header="0.3" footer="0.3"/>
  <pageSetup paperSize="9" scale="7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M47"/>
  <sheetViews>
    <sheetView workbookViewId="0">
      <selection activeCell="G50" sqref="G50"/>
    </sheetView>
  </sheetViews>
  <sheetFormatPr defaultRowHeight="15"/>
  <cols>
    <col min="13" max="13" width="11.85546875" customWidth="1"/>
    <col min="16" max="16" width="12" customWidth="1"/>
  </cols>
  <sheetData>
    <row r="1" spans="1:13">
      <c r="A1" s="481" t="s">
        <v>0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1"/>
    </row>
    <row r="2" spans="1:13">
      <c r="A2" s="482" t="s">
        <v>1</v>
      </c>
      <c r="B2" s="482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</row>
    <row r="3" spans="1:13">
      <c r="A3" s="483" t="s">
        <v>246</v>
      </c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</row>
    <row r="4" spans="1:13">
      <c r="A4" s="2"/>
      <c r="B4" s="3"/>
      <c r="C4" s="3" t="s">
        <v>2</v>
      </c>
      <c r="D4" s="3"/>
      <c r="E4" s="3"/>
      <c r="F4" s="3"/>
      <c r="G4" s="3"/>
      <c r="H4" s="4"/>
      <c r="I4" s="3" t="s">
        <v>3</v>
      </c>
      <c r="J4" s="4"/>
      <c r="K4" s="5" t="s">
        <v>4</v>
      </c>
      <c r="L4" s="6"/>
      <c r="M4" s="7"/>
    </row>
    <row r="5" spans="1:13">
      <c r="A5" s="8"/>
      <c r="B5" s="9"/>
      <c r="C5" s="9"/>
      <c r="D5" s="9"/>
      <c r="E5" s="9"/>
      <c r="F5" s="9"/>
      <c r="G5" s="9"/>
      <c r="H5" s="10"/>
      <c r="I5" s="9"/>
      <c r="J5" s="10"/>
      <c r="K5" s="11" t="s">
        <v>5</v>
      </c>
      <c r="L5" s="12"/>
      <c r="M5" s="13" t="s">
        <v>6</v>
      </c>
    </row>
    <row r="6" spans="1:13">
      <c r="A6" s="14"/>
      <c r="B6" s="15"/>
      <c r="C6" s="15"/>
      <c r="D6" s="15"/>
      <c r="E6" s="15"/>
      <c r="F6" s="15"/>
      <c r="G6" s="15"/>
      <c r="H6" s="16"/>
      <c r="I6" s="472" t="s">
        <v>7</v>
      </c>
      <c r="J6" s="473"/>
      <c r="K6" s="15" t="s">
        <v>8</v>
      </c>
      <c r="L6" s="16"/>
      <c r="M6" s="17" t="s">
        <v>9</v>
      </c>
    </row>
    <row r="7" spans="1:13">
      <c r="A7" s="474"/>
      <c r="B7" s="475"/>
      <c r="C7" s="475"/>
      <c r="D7" s="475"/>
      <c r="E7" s="475"/>
      <c r="F7" s="475"/>
      <c r="G7" s="475"/>
      <c r="H7" s="476"/>
      <c r="I7" s="477">
        <v>677.4</v>
      </c>
      <c r="J7" s="478"/>
      <c r="K7" s="479">
        <f>K10+K12</f>
        <v>9.75</v>
      </c>
      <c r="L7" s="480"/>
      <c r="M7" s="21">
        <f>M10+M12</f>
        <v>79255.799999999988</v>
      </c>
    </row>
    <row r="8" spans="1:13">
      <c r="A8" s="22" t="s">
        <v>10</v>
      </c>
      <c r="F8" s="9"/>
      <c r="H8" s="10"/>
      <c r="J8" s="10"/>
      <c r="L8" s="10"/>
      <c r="M8" s="23"/>
    </row>
    <row r="9" spans="1:13">
      <c r="A9" s="22" t="s">
        <v>11</v>
      </c>
      <c r="F9" s="9"/>
      <c r="H9" s="10"/>
      <c r="J9" s="10"/>
      <c r="L9" s="10"/>
      <c r="M9" s="23"/>
    </row>
    <row r="10" spans="1:13">
      <c r="A10" s="130"/>
      <c r="B10" s="24"/>
      <c r="C10" s="24"/>
      <c r="D10" s="24"/>
      <c r="E10" s="24"/>
      <c r="F10" s="25"/>
      <c r="G10" s="24"/>
      <c r="H10" s="26"/>
      <c r="J10" s="10"/>
      <c r="K10" s="434">
        <v>5.36</v>
      </c>
      <c r="L10" s="435"/>
      <c r="M10" s="23">
        <f>K10*I7*12</f>
        <v>43570.368000000002</v>
      </c>
    </row>
    <row r="11" spans="1:13">
      <c r="A11" s="22" t="s">
        <v>12</v>
      </c>
      <c r="B11" s="24"/>
      <c r="C11" s="24"/>
      <c r="D11" s="24"/>
      <c r="E11" s="24"/>
      <c r="F11" s="25"/>
      <c r="G11" s="24"/>
      <c r="H11" s="26"/>
      <c r="J11" s="10"/>
      <c r="L11" s="10"/>
      <c r="M11" s="23"/>
    </row>
    <row r="12" spans="1:13">
      <c r="A12" s="130"/>
      <c r="B12" s="24"/>
      <c r="C12" s="24"/>
      <c r="D12" s="24"/>
      <c r="E12" s="24"/>
      <c r="F12" s="25"/>
      <c r="G12" s="24"/>
      <c r="H12" s="26"/>
      <c r="J12" s="10"/>
      <c r="K12" s="434">
        <v>4.3899999999999997</v>
      </c>
      <c r="L12" s="435"/>
      <c r="M12" s="23">
        <f>K12*I7*12</f>
        <v>35685.431999999993</v>
      </c>
    </row>
    <row r="13" spans="1:13">
      <c r="A13" s="464" t="s">
        <v>13</v>
      </c>
      <c r="B13" s="465"/>
      <c r="C13" s="465"/>
      <c r="D13" s="465"/>
      <c r="E13" s="465"/>
      <c r="F13" s="465"/>
      <c r="G13" s="465"/>
      <c r="H13" s="466"/>
      <c r="I13" s="226" t="s">
        <v>14</v>
      </c>
      <c r="J13" s="227"/>
      <c r="K13" s="3"/>
      <c r="L13" s="4"/>
      <c r="M13" s="7"/>
    </row>
    <row r="14" spans="1:13">
      <c r="A14" s="8"/>
      <c r="B14" s="9"/>
      <c r="C14" s="9"/>
      <c r="D14" s="9"/>
      <c r="E14" s="9"/>
      <c r="F14" s="9"/>
      <c r="G14" s="9"/>
      <c r="H14" s="10"/>
      <c r="I14" s="228" t="s">
        <v>15</v>
      </c>
      <c r="J14" s="88"/>
      <c r="K14" s="9"/>
      <c r="L14" s="10"/>
      <c r="M14" s="23"/>
    </row>
    <row r="15" spans="1:13">
      <c r="A15" s="8"/>
      <c r="B15" s="9"/>
      <c r="C15" s="9"/>
      <c r="D15" s="9"/>
      <c r="E15" s="9"/>
      <c r="F15" s="9"/>
      <c r="G15" s="9"/>
      <c r="H15" s="10"/>
      <c r="I15" s="228" t="s">
        <v>16</v>
      </c>
      <c r="J15" s="88"/>
      <c r="K15" s="462">
        <v>1.31</v>
      </c>
      <c r="L15" s="463"/>
      <c r="M15" s="23">
        <f>K15*12*I7</f>
        <v>10648.728000000001</v>
      </c>
    </row>
    <row r="16" spans="1:13">
      <c r="A16" s="8"/>
      <c r="B16" s="9"/>
      <c r="C16" s="9"/>
      <c r="D16" s="9"/>
      <c r="E16" s="9"/>
      <c r="F16" s="9"/>
      <c r="G16" s="9"/>
      <c r="H16" s="10"/>
      <c r="I16" s="228" t="s">
        <v>17</v>
      </c>
      <c r="J16" s="88"/>
      <c r="K16" s="9"/>
      <c r="L16" s="10"/>
      <c r="M16" s="23"/>
    </row>
    <row r="17" spans="1:13">
      <c r="A17" s="14"/>
      <c r="B17" s="15"/>
      <c r="C17" s="15"/>
      <c r="D17" s="15"/>
      <c r="E17" s="15"/>
      <c r="F17" s="15"/>
      <c r="G17" s="15"/>
      <c r="H17" s="16"/>
      <c r="I17" s="94" t="s">
        <v>18</v>
      </c>
      <c r="J17" s="91"/>
      <c r="K17" s="15"/>
      <c r="L17" s="16"/>
      <c r="M17" s="21"/>
    </row>
    <row r="18" spans="1:13">
      <c r="A18" s="474" t="s">
        <v>67</v>
      </c>
      <c r="B18" s="475"/>
      <c r="C18" s="475"/>
      <c r="D18" s="475"/>
      <c r="E18" s="475"/>
      <c r="F18" s="475"/>
      <c r="G18" s="475"/>
      <c r="H18" s="476"/>
      <c r="I18" s="28" t="s">
        <v>19</v>
      </c>
      <c r="J18" s="29"/>
      <c r="K18" s="486">
        <v>2.34</v>
      </c>
      <c r="L18" s="487"/>
      <c r="M18" s="30">
        <f>K18*12*I7</f>
        <v>19021.392</v>
      </c>
    </row>
    <row r="19" spans="1:13">
      <c r="A19" s="494" t="s">
        <v>20</v>
      </c>
      <c r="B19" s="495"/>
      <c r="C19" s="495"/>
      <c r="D19" s="495"/>
      <c r="E19" s="495"/>
      <c r="F19" s="495"/>
      <c r="G19" s="495"/>
      <c r="H19" s="496"/>
      <c r="I19" s="31"/>
      <c r="J19" s="10"/>
      <c r="K19" s="470">
        <f>K20+K26</f>
        <v>1.9100000000000001</v>
      </c>
      <c r="L19" s="471"/>
      <c r="M19" s="32">
        <f>M20+M26</f>
        <v>15526.007999999998</v>
      </c>
    </row>
    <row r="20" spans="1:13">
      <c r="A20" s="459" t="s">
        <v>21</v>
      </c>
      <c r="B20" s="460"/>
      <c r="C20" s="460"/>
      <c r="D20" s="460"/>
      <c r="E20" s="460"/>
      <c r="F20" s="460"/>
      <c r="G20" s="460"/>
      <c r="H20" s="461"/>
      <c r="I20" s="87"/>
      <c r="J20" s="88"/>
      <c r="K20" s="462">
        <f>K21+K25+K23</f>
        <v>1.1200000000000001</v>
      </c>
      <c r="L20" s="463"/>
      <c r="M20" s="33">
        <f>M21+M25+M23</f>
        <v>9104.2559999999976</v>
      </c>
    </row>
    <row r="21" spans="1:13">
      <c r="A21" s="8" t="s">
        <v>174</v>
      </c>
      <c r="H21" s="10"/>
      <c r="I21" s="87" t="s">
        <v>24</v>
      </c>
      <c r="J21" s="88"/>
      <c r="K21" s="450">
        <v>0.57999999999999996</v>
      </c>
      <c r="L21" s="451"/>
      <c r="M21" s="23">
        <f>K21*12*I7</f>
        <v>4714.7039999999988</v>
      </c>
    </row>
    <row r="22" spans="1:13">
      <c r="A22" s="8" t="s">
        <v>25</v>
      </c>
      <c r="H22" s="10"/>
      <c r="I22" s="87"/>
      <c r="J22" s="88"/>
      <c r="L22" s="10"/>
      <c r="M22" s="23"/>
    </row>
    <row r="23" spans="1:13" ht="13.5" customHeight="1">
      <c r="A23" s="534" t="s">
        <v>247</v>
      </c>
      <c r="B23" s="535"/>
      <c r="C23" s="535"/>
      <c r="D23" s="535"/>
      <c r="E23" s="535"/>
      <c r="F23" s="535"/>
      <c r="G23" s="535"/>
      <c r="H23" s="536"/>
      <c r="I23" s="87" t="s">
        <v>26</v>
      </c>
      <c r="J23" s="88"/>
      <c r="K23" s="450">
        <v>0.5</v>
      </c>
      <c r="L23" s="451"/>
      <c r="M23" s="23">
        <f>K23*12*I7</f>
        <v>4064.3999999999996</v>
      </c>
    </row>
    <row r="24" spans="1:13" ht="13.5" customHeight="1">
      <c r="A24" s="534" t="s">
        <v>248</v>
      </c>
      <c r="B24" s="535"/>
      <c r="C24" s="535"/>
      <c r="D24" s="535"/>
      <c r="E24" s="535"/>
      <c r="F24" s="229"/>
      <c r="G24" s="229"/>
      <c r="H24" s="230"/>
      <c r="I24" s="87" t="s">
        <v>80</v>
      </c>
      <c r="J24" s="88"/>
      <c r="L24" s="10"/>
      <c r="M24" s="23"/>
    </row>
    <row r="25" spans="1:13">
      <c r="A25" s="8" t="s">
        <v>84</v>
      </c>
      <c r="H25" s="10"/>
      <c r="I25" s="87" t="s">
        <v>26</v>
      </c>
      <c r="J25" s="88"/>
      <c r="K25" s="450">
        <v>0.04</v>
      </c>
      <c r="L25" s="451"/>
      <c r="M25" s="23">
        <f>K25*12*I7</f>
        <v>325.15199999999999</v>
      </c>
    </row>
    <row r="26" spans="1:13">
      <c r="A26" s="459" t="s">
        <v>27</v>
      </c>
      <c r="B26" s="460"/>
      <c r="C26" s="460"/>
      <c r="D26" s="460"/>
      <c r="E26" s="460"/>
      <c r="F26" s="460"/>
      <c r="G26" s="460"/>
      <c r="H26" s="461"/>
      <c r="I26" s="87"/>
      <c r="J26" s="88"/>
      <c r="K26" s="462">
        <f>K27+K28+K29</f>
        <v>0.79</v>
      </c>
      <c r="L26" s="463"/>
      <c r="M26" s="33">
        <f>M27+M28+M29</f>
        <v>6421.7520000000004</v>
      </c>
    </row>
    <row r="27" spans="1:13">
      <c r="A27" s="8" t="s">
        <v>85</v>
      </c>
      <c r="H27" s="10"/>
      <c r="I27" s="87" t="s">
        <v>24</v>
      </c>
      <c r="J27" s="88"/>
      <c r="K27" s="450">
        <v>0.28000000000000003</v>
      </c>
      <c r="L27" s="451"/>
      <c r="M27" s="23">
        <f>K27*12*I7</f>
        <v>2276.0640000000003</v>
      </c>
    </row>
    <row r="28" spans="1:13">
      <c r="A28" s="8" t="s">
        <v>199</v>
      </c>
      <c r="H28" s="10"/>
      <c r="I28" s="87" t="s">
        <v>55</v>
      </c>
      <c r="J28" s="88"/>
      <c r="K28" s="450">
        <v>0.45</v>
      </c>
      <c r="L28" s="451"/>
      <c r="M28" s="23">
        <f>K28*12*I7</f>
        <v>3657.96</v>
      </c>
    </row>
    <row r="29" spans="1:13">
      <c r="A29" s="8" t="s">
        <v>75</v>
      </c>
      <c r="H29" s="10"/>
      <c r="I29" s="87" t="s">
        <v>81</v>
      </c>
      <c r="J29" s="88"/>
      <c r="K29" s="492">
        <v>0.06</v>
      </c>
      <c r="L29" s="493"/>
      <c r="M29" s="21">
        <f>K29*12*I7</f>
        <v>487.72799999999995</v>
      </c>
    </row>
    <row r="30" spans="1:13" ht="15.75">
      <c r="A30" s="438" t="s">
        <v>28</v>
      </c>
      <c r="B30" s="439"/>
      <c r="C30" s="439"/>
      <c r="D30" s="439"/>
      <c r="E30" s="439"/>
      <c r="F30" s="439"/>
      <c r="G30" s="439"/>
      <c r="H30" s="440"/>
      <c r="I30" s="34"/>
      <c r="J30" s="29"/>
      <c r="K30" s="486">
        <f>K31+K32+K34+K36+K37</f>
        <v>2.1599999999999997</v>
      </c>
      <c r="L30" s="487"/>
      <c r="M30" s="35">
        <f>M31+M32+M34+M36+M37</f>
        <v>17558.207999999995</v>
      </c>
    </row>
    <row r="31" spans="1:13">
      <c r="A31" s="36" t="s">
        <v>29</v>
      </c>
      <c r="B31" s="37"/>
      <c r="C31" s="38"/>
      <c r="D31" s="38"/>
      <c r="E31" s="38"/>
      <c r="F31" s="38"/>
      <c r="G31" s="38"/>
      <c r="H31" s="10"/>
      <c r="I31" s="434" t="s">
        <v>30</v>
      </c>
      <c r="J31" s="435"/>
      <c r="K31" s="457">
        <v>0.59</v>
      </c>
      <c r="L31" s="458"/>
      <c r="M31" s="23">
        <f>K31*12*I7</f>
        <v>4795.9920000000002</v>
      </c>
    </row>
    <row r="32" spans="1:13">
      <c r="A32" s="36" t="s">
        <v>31</v>
      </c>
      <c r="B32" s="37"/>
      <c r="C32" s="38"/>
      <c r="D32" s="38"/>
      <c r="E32" s="38"/>
      <c r="F32" s="38"/>
      <c r="G32" s="38"/>
      <c r="H32" s="10"/>
      <c r="I32" s="434" t="s">
        <v>57</v>
      </c>
      <c r="J32" s="435"/>
      <c r="K32" s="448">
        <v>1.4</v>
      </c>
      <c r="L32" s="449"/>
      <c r="M32" s="23">
        <f>K32*12*I7</f>
        <v>11380.319999999998</v>
      </c>
    </row>
    <row r="33" spans="1:13">
      <c r="A33" s="36" t="s">
        <v>33</v>
      </c>
      <c r="B33" s="37"/>
      <c r="C33" s="38"/>
      <c r="D33" s="38"/>
      <c r="E33" s="38"/>
      <c r="F33" s="38"/>
      <c r="G33" s="38"/>
      <c r="H33" s="10"/>
      <c r="I33" s="39"/>
      <c r="J33" s="12"/>
      <c r="K33" s="163"/>
      <c r="L33" s="146"/>
      <c r="M33" s="23"/>
    </row>
    <row r="34" spans="1:13">
      <c r="A34" s="36" t="s">
        <v>34</v>
      </c>
      <c r="B34" s="37"/>
      <c r="C34" s="38"/>
      <c r="D34" s="38"/>
      <c r="E34" s="38"/>
      <c r="F34" s="38"/>
      <c r="G34" s="38"/>
      <c r="H34" s="10"/>
      <c r="I34" s="434" t="s">
        <v>35</v>
      </c>
      <c r="J34" s="435"/>
      <c r="K34" s="448">
        <v>0.05</v>
      </c>
      <c r="L34" s="449"/>
      <c r="M34" s="23">
        <f>K34*12*I7</f>
        <v>406.44000000000005</v>
      </c>
    </row>
    <row r="35" spans="1:13">
      <c r="A35" s="36" t="s">
        <v>36</v>
      </c>
      <c r="B35" s="37"/>
      <c r="C35" s="38"/>
      <c r="D35" s="38"/>
      <c r="E35" s="38"/>
      <c r="F35" s="38"/>
      <c r="G35" s="38"/>
      <c r="H35" s="10"/>
      <c r="I35" s="39"/>
      <c r="J35" s="12"/>
      <c r="K35" s="163"/>
      <c r="L35" s="146"/>
      <c r="M35" s="23"/>
    </row>
    <row r="36" spans="1:13">
      <c r="A36" s="36" t="s">
        <v>37</v>
      </c>
      <c r="B36" s="37"/>
      <c r="C36" s="38"/>
      <c r="D36" s="38"/>
      <c r="E36" s="38"/>
      <c r="F36" s="38"/>
      <c r="G36" s="38"/>
      <c r="H36" s="10"/>
      <c r="I36" s="434" t="s">
        <v>19</v>
      </c>
      <c r="J36" s="435"/>
      <c r="K36" s="448">
        <v>0.06</v>
      </c>
      <c r="L36" s="449"/>
      <c r="M36" s="23">
        <f>K36*12*I7</f>
        <v>487.72799999999995</v>
      </c>
    </row>
    <row r="37" spans="1:13">
      <c r="A37" s="42" t="s">
        <v>38</v>
      </c>
      <c r="B37" s="37"/>
      <c r="C37" s="38"/>
      <c r="D37" s="38"/>
      <c r="E37" s="38"/>
      <c r="F37" s="38"/>
      <c r="G37" s="38"/>
      <c r="H37" s="10"/>
      <c r="I37" s="434" t="s">
        <v>19</v>
      </c>
      <c r="J37" s="435"/>
      <c r="K37" s="436">
        <v>0.06</v>
      </c>
      <c r="L37" s="437"/>
      <c r="M37" s="21">
        <f>K37*12*I7</f>
        <v>487.72799999999995</v>
      </c>
    </row>
    <row r="38" spans="1:13" ht="15.75">
      <c r="A38" s="438" t="s">
        <v>169</v>
      </c>
      <c r="B38" s="439"/>
      <c r="C38" s="439"/>
      <c r="D38" s="439"/>
      <c r="E38" s="439"/>
      <c r="F38" s="439"/>
      <c r="G38" s="439"/>
      <c r="H38" s="440"/>
      <c r="I38" s="231" t="s">
        <v>55</v>
      </c>
      <c r="J38" s="29"/>
      <c r="K38" s="441">
        <v>0.17</v>
      </c>
      <c r="L38" s="442"/>
      <c r="M38" s="35">
        <f>K38*12*I7</f>
        <v>1381.896</v>
      </c>
    </row>
    <row r="39" spans="1:13" ht="16.5" thickBot="1">
      <c r="A39" s="443" t="s">
        <v>49</v>
      </c>
      <c r="B39" s="444"/>
      <c r="C39" s="444"/>
      <c r="D39" s="444"/>
      <c r="E39" s="444"/>
      <c r="F39" s="444"/>
      <c r="G39" s="444"/>
      <c r="H39" s="445"/>
      <c r="J39" s="10"/>
      <c r="K39" s="462">
        <v>5.6</v>
      </c>
      <c r="L39" s="463"/>
      <c r="M39" s="33">
        <f>K39*12*I7</f>
        <v>45521.279999999992</v>
      </c>
    </row>
    <row r="40" spans="1:13" ht="15.75" thickBot="1">
      <c r="A40" s="424" t="s">
        <v>40</v>
      </c>
      <c r="B40" s="425"/>
      <c r="C40" s="425"/>
      <c r="D40" s="425"/>
      <c r="E40" s="425"/>
      <c r="F40" s="425"/>
      <c r="G40" s="425"/>
      <c r="H40" s="426"/>
      <c r="I40" s="49"/>
      <c r="J40" s="50"/>
      <c r="K40" s="427">
        <f>K15+K18+K19+K38+K30+K39+K10+K12</f>
        <v>23.240000000000002</v>
      </c>
      <c r="L40" s="428"/>
      <c r="M40" s="51">
        <f>M7+M15+M18+M19+M30+M38+M39</f>
        <v>188913.31199999998</v>
      </c>
    </row>
    <row r="41" spans="1:13" ht="15.75" thickBot="1">
      <c r="A41" s="134" t="s">
        <v>77</v>
      </c>
      <c r="B41" s="135"/>
      <c r="C41" s="135"/>
      <c r="D41" s="135"/>
      <c r="E41" s="135"/>
      <c r="F41" s="135"/>
      <c r="G41" s="135"/>
      <c r="H41" s="136"/>
      <c r="I41" s="49"/>
      <c r="J41" s="50"/>
      <c r="K41" s="427">
        <v>14.28</v>
      </c>
      <c r="L41" s="428"/>
      <c r="M41" s="51">
        <f>M42+M43</f>
        <v>116079.26400000001</v>
      </c>
    </row>
    <row r="42" spans="1:13">
      <c r="A42" s="429" t="s">
        <v>78</v>
      </c>
      <c r="B42" s="430"/>
      <c r="C42" s="430"/>
      <c r="D42" s="430"/>
      <c r="E42" s="430"/>
      <c r="F42" s="430"/>
      <c r="G42" s="430"/>
      <c r="H42" s="431"/>
      <c r="I42" s="78"/>
      <c r="J42" s="105"/>
      <c r="K42" s="488">
        <v>11.66</v>
      </c>
      <c r="L42" s="489"/>
      <c r="M42" s="80">
        <f>K42*12*I7</f>
        <v>94781.808000000005</v>
      </c>
    </row>
    <row r="43" spans="1:13" ht="15.75" thickBot="1">
      <c r="A43" s="191" t="s">
        <v>79</v>
      </c>
      <c r="B43" s="192"/>
      <c r="C43" s="192"/>
      <c r="D43" s="192"/>
      <c r="E43" s="192"/>
      <c r="F43" s="192"/>
      <c r="G43" s="192"/>
      <c r="H43" s="193"/>
      <c r="I43" s="201"/>
      <c r="J43" s="202"/>
      <c r="K43" s="490">
        <v>2.62</v>
      </c>
      <c r="L43" s="491"/>
      <c r="M43" s="86">
        <f>K43*12*I7</f>
        <v>21297.456000000002</v>
      </c>
    </row>
    <row r="44" spans="1:13">
      <c r="A44" s="499" t="s">
        <v>43</v>
      </c>
      <c r="B44" s="500"/>
      <c r="C44" s="500"/>
      <c r="D44" s="500"/>
      <c r="E44" s="500"/>
      <c r="F44" s="500"/>
      <c r="G44" s="500"/>
      <c r="H44" s="501"/>
      <c r="I44" s="15"/>
      <c r="J44" s="16"/>
      <c r="K44" s="502">
        <v>1.35</v>
      </c>
      <c r="L44" s="503"/>
      <c r="M44" s="21">
        <f>K44*12*I7</f>
        <v>10973.880000000001</v>
      </c>
    </row>
    <row r="45" spans="1:13" ht="16.5" thickBot="1">
      <c r="A45" s="140" t="s">
        <v>52</v>
      </c>
      <c r="B45" s="141"/>
      <c r="C45" s="141"/>
      <c r="D45" s="141"/>
      <c r="E45" s="141"/>
      <c r="F45" s="141"/>
      <c r="G45" s="141"/>
      <c r="H45" s="142"/>
      <c r="I45" s="34"/>
      <c r="J45" s="29"/>
      <c r="K45" s="486">
        <v>0</v>
      </c>
      <c r="L45" s="487"/>
      <c r="M45" s="21">
        <f>K45*12*I7</f>
        <v>0</v>
      </c>
    </row>
    <row r="46" spans="1:13" ht="15.75" thickBot="1">
      <c r="A46" s="424" t="s">
        <v>47</v>
      </c>
      <c r="B46" s="425"/>
      <c r="C46" s="425"/>
      <c r="D46" s="425"/>
      <c r="E46" s="425"/>
      <c r="F46" s="425"/>
      <c r="G46" s="425"/>
      <c r="H46" s="426"/>
      <c r="I46" s="49"/>
      <c r="J46" s="50"/>
      <c r="K46" s="427">
        <f>K40+K44+K42+K45+K43</f>
        <v>38.869999999999997</v>
      </c>
      <c r="L46" s="428"/>
      <c r="M46" s="51">
        <f>M40+M42+M44+M45+M43</f>
        <v>315966.45600000001</v>
      </c>
    </row>
    <row r="47" spans="1:13">
      <c r="M47" s="1"/>
    </row>
  </sheetData>
  <mergeCells count="54">
    <mergeCell ref="A1:L1"/>
    <mergeCell ref="A2:M2"/>
    <mergeCell ref="A3:M3"/>
    <mergeCell ref="I6:J6"/>
    <mergeCell ref="A7:H7"/>
    <mergeCell ref="I7:J7"/>
    <mergeCell ref="K7:L7"/>
    <mergeCell ref="A23:H23"/>
    <mergeCell ref="K23:L23"/>
    <mergeCell ref="K10:L10"/>
    <mergeCell ref="K12:L12"/>
    <mergeCell ref="A13:H13"/>
    <mergeCell ref="K15:L15"/>
    <mergeCell ref="A18:H18"/>
    <mergeCell ref="K18:L18"/>
    <mergeCell ref="A19:H19"/>
    <mergeCell ref="K19:L19"/>
    <mergeCell ref="A20:H20"/>
    <mergeCell ref="K20:L20"/>
    <mergeCell ref="K21:L21"/>
    <mergeCell ref="I32:J32"/>
    <mergeCell ref="K32:L32"/>
    <mergeCell ref="A24:E24"/>
    <mergeCell ref="K25:L25"/>
    <mergeCell ref="A26:H26"/>
    <mergeCell ref="K26:L26"/>
    <mergeCell ref="K27:L27"/>
    <mergeCell ref="K28:L28"/>
    <mergeCell ref="K29:L29"/>
    <mergeCell ref="A30:H30"/>
    <mergeCell ref="K30:L30"/>
    <mergeCell ref="I31:J31"/>
    <mergeCell ref="K31:L31"/>
    <mergeCell ref="I34:J34"/>
    <mergeCell ref="K34:L34"/>
    <mergeCell ref="I36:J36"/>
    <mergeCell ref="K36:L36"/>
    <mergeCell ref="I37:J37"/>
    <mergeCell ref="K37:L37"/>
    <mergeCell ref="A38:H38"/>
    <mergeCell ref="K38:L38"/>
    <mergeCell ref="A39:H39"/>
    <mergeCell ref="K39:L39"/>
    <mergeCell ref="A40:H40"/>
    <mergeCell ref="K40:L40"/>
    <mergeCell ref="K45:L45"/>
    <mergeCell ref="A46:H46"/>
    <mergeCell ref="K46:L46"/>
    <mergeCell ref="K41:L41"/>
    <mergeCell ref="A42:H42"/>
    <mergeCell ref="K42:L42"/>
    <mergeCell ref="K43:L43"/>
    <mergeCell ref="A44:H44"/>
    <mergeCell ref="K44:L4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3120"/>
  <sheetViews>
    <sheetView topLeftCell="A2827" workbookViewId="0">
      <selection activeCell="R3113" sqref="R3113"/>
    </sheetView>
  </sheetViews>
  <sheetFormatPr defaultRowHeight="15"/>
  <cols>
    <col min="8" max="8" width="5.140625" customWidth="1"/>
    <col min="10" max="10" width="6" customWidth="1"/>
    <col min="12" max="12" width="7.42578125" customWidth="1"/>
    <col min="13" max="13" width="10.5703125" customWidth="1"/>
    <col min="28" max="28" width="11.5703125" customWidth="1"/>
  </cols>
  <sheetData>
    <row r="1" spans="1:13">
      <c r="A1" s="481" t="s">
        <v>0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1"/>
    </row>
    <row r="2" spans="1:13">
      <c r="A2" s="482" t="s">
        <v>1</v>
      </c>
      <c r="B2" s="482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</row>
    <row r="3" spans="1:13">
      <c r="A3" s="483" t="s">
        <v>68</v>
      </c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</row>
    <row r="4" spans="1:13">
      <c r="A4" s="2"/>
      <c r="B4" s="3"/>
      <c r="C4" s="3" t="s">
        <v>2</v>
      </c>
      <c r="D4" s="3"/>
      <c r="E4" s="3"/>
      <c r="F4" s="3"/>
      <c r="G4" s="3"/>
      <c r="H4" s="4"/>
      <c r="I4" s="3" t="s">
        <v>3</v>
      </c>
      <c r="J4" s="4"/>
      <c r="K4" s="5" t="s">
        <v>4</v>
      </c>
      <c r="L4" s="6"/>
      <c r="M4" s="7"/>
    </row>
    <row r="5" spans="1:13">
      <c r="A5" s="8"/>
      <c r="B5" s="9"/>
      <c r="C5" s="9"/>
      <c r="D5" s="9"/>
      <c r="E5" s="9"/>
      <c r="F5" s="9"/>
      <c r="G5" s="9"/>
      <c r="H5" s="10"/>
      <c r="I5" s="9"/>
      <c r="J5" s="10"/>
      <c r="K5" s="11" t="s">
        <v>5</v>
      </c>
      <c r="L5" s="12"/>
      <c r="M5" s="13" t="s">
        <v>6</v>
      </c>
    </row>
    <row r="6" spans="1:13">
      <c r="A6" s="14"/>
      <c r="B6" s="15"/>
      <c r="C6" s="15"/>
      <c r="D6" s="15"/>
      <c r="E6" s="15"/>
      <c r="F6" s="15"/>
      <c r="G6" s="15"/>
      <c r="H6" s="16"/>
      <c r="I6" s="472" t="s">
        <v>7</v>
      </c>
      <c r="J6" s="473"/>
      <c r="K6" s="15" t="s">
        <v>8</v>
      </c>
      <c r="L6" s="16"/>
      <c r="M6" s="17" t="s">
        <v>9</v>
      </c>
    </row>
    <row r="7" spans="1:13">
      <c r="A7" s="474"/>
      <c r="B7" s="475"/>
      <c r="C7" s="475"/>
      <c r="D7" s="475"/>
      <c r="E7" s="475"/>
      <c r="F7" s="475"/>
      <c r="G7" s="475"/>
      <c r="H7" s="476"/>
      <c r="I7" s="477">
        <v>1143.8</v>
      </c>
      <c r="J7" s="478"/>
      <c r="K7" s="479">
        <f>K9+K11</f>
        <v>9.75</v>
      </c>
      <c r="L7" s="480"/>
      <c r="M7" s="21">
        <f>M9+M11</f>
        <v>133824.59999999998</v>
      </c>
    </row>
    <row r="8" spans="1:13">
      <c r="A8" s="22" t="s">
        <v>10</v>
      </c>
      <c r="F8" s="9"/>
      <c r="H8" s="10"/>
      <c r="J8" s="10"/>
      <c r="L8" s="10"/>
      <c r="M8" s="23"/>
    </row>
    <row r="9" spans="1:13">
      <c r="A9" s="22" t="s">
        <v>11</v>
      </c>
      <c r="B9" s="24"/>
      <c r="C9" s="24"/>
      <c r="D9" s="24"/>
      <c r="E9" s="24"/>
      <c r="F9" s="25"/>
      <c r="G9" s="24"/>
      <c r="H9" s="26"/>
      <c r="J9" s="10"/>
      <c r="K9" s="434">
        <v>5.36</v>
      </c>
      <c r="L9" s="435"/>
      <c r="M9" s="23">
        <f>K9*I7*12</f>
        <v>73569.216</v>
      </c>
    </row>
    <row r="10" spans="1:13">
      <c r="A10" s="22"/>
      <c r="B10" s="24"/>
      <c r="C10" s="24"/>
      <c r="D10" s="24"/>
      <c r="E10" s="24"/>
      <c r="F10" s="25"/>
      <c r="G10" s="24"/>
      <c r="H10" s="26"/>
      <c r="J10" s="10"/>
      <c r="L10" s="10"/>
      <c r="M10" s="23"/>
    </row>
    <row r="11" spans="1:13">
      <c r="A11" s="22" t="s">
        <v>12</v>
      </c>
      <c r="B11" s="24"/>
      <c r="C11" s="24"/>
      <c r="D11" s="24"/>
      <c r="E11" s="24"/>
      <c r="F11" s="25"/>
      <c r="G11" s="24"/>
      <c r="H11" s="27"/>
      <c r="I11" s="15"/>
      <c r="J11" s="16"/>
      <c r="K11" s="472">
        <v>4.3899999999999997</v>
      </c>
      <c r="L11" s="473"/>
      <c r="M11" s="21">
        <f>K11*I7*12</f>
        <v>60255.383999999991</v>
      </c>
    </row>
    <row r="12" spans="1:13">
      <c r="A12" s="464" t="s">
        <v>13</v>
      </c>
      <c r="B12" s="465"/>
      <c r="C12" s="465"/>
      <c r="D12" s="465"/>
      <c r="E12" s="465"/>
      <c r="F12" s="465"/>
      <c r="G12" s="465"/>
      <c r="H12" s="564"/>
      <c r="I12" s="89" t="s">
        <v>14</v>
      </c>
      <c r="J12" s="88"/>
      <c r="K12" s="9"/>
      <c r="L12" s="10"/>
      <c r="M12" s="23"/>
    </row>
    <row r="13" spans="1:13">
      <c r="A13" s="8"/>
      <c r="B13" s="9"/>
      <c r="C13" s="9"/>
      <c r="D13" s="9"/>
      <c r="E13" s="9"/>
      <c r="F13" s="9"/>
      <c r="G13" s="9"/>
      <c r="H13" s="10"/>
      <c r="I13" s="89" t="s">
        <v>15</v>
      </c>
      <c r="J13" s="88"/>
      <c r="K13" s="9"/>
      <c r="L13" s="10"/>
      <c r="M13" s="23"/>
    </row>
    <row r="14" spans="1:13">
      <c r="A14" s="8"/>
      <c r="B14" s="9"/>
      <c r="C14" s="9"/>
      <c r="D14" s="9"/>
      <c r="E14" s="9"/>
      <c r="F14" s="9"/>
      <c r="G14" s="9"/>
      <c r="H14" s="10"/>
      <c r="I14" s="89" t="s">
        <v>16</v>
      </c>
      <c r="J14" s="88"/>
      <c r="K14" s="462">
        <v>1.31</v>
      </c>
      <c r="L14" s="463"/>
      <c r="M14" s="23">
        <f>K14*12*I7</f>
        <v>17980.536</v>
      </c>
    </row>
    <row r="15" spans="1:13">
      <c r="A15" s="8"/>
      <c r="B15" s="9"/>
      <c r="C15" s="9"/>
      <c r="D15" s="9"/>
      <c r="E15" s="9"/>
      <c r="F15" s="9"/>
      <c r="G15" s="9"/>
      <c r="H15" s="10"/>
      <c r="I15" s="89" t="s">
        <v>17</v>
      </c>
      <c r="J15" s="88"/>
      <c r="K15" s="9"/>
      <c r="L15" s="10"/>
      <c r="M15" s="23"/>
    </row>
    <row r="16" spans="1:13">
      <c r="A16" s="14"/>
      <c r="B16" s="15"/>
      <c r="C16" s="15"/>
      <c r="D16" s="15"/>
      <c r="E16" s="15"/>
      <c r="F16" s="15"/>
      <c r="G16" s="15"/>
      <c r="H16" s="16"/>
      <c r="I16" s="90" t="s">
        <v>18</v>
      </c>
      <c r="J16" s="91"/>
      <c r="K16" s="15"/>
      <c r="L16" s="16"/>
      <c r="M16" s="21"/>
    </row>
    <row r="17" spans="1:13">
      <c r="A17" s="474" t="s">
        <v>67</v>
      </c>
      <c r="B17" s="475"/>
      <c r="C17" s="475"/>
      <c r="D17" s="475"/>
      <c r="E17" s="475"/>
      <c r="F17" s="475"/>
      <c r="G17" s="475"/>
      <c r="H17" s="476"/>
      <c r="I17" s="28" t="s">
        <v>19</v>
      </c>
      <c r="J17" s="29"/>
      <c r="K17" s="486">
        <v>1.39</v>
      </c>
      <c r="L17" s="487"/>
      <c r="M17" s="30">
        <f>K17*12*I7</f>
        <v>19078.583999999999</v>
      </c>
    </row>
    <row r="18" spans="1:13">
      <c r="A18" s="114" t="s">
        <v>20</v>
      </c>
      <c r="B18" s="31"/>
      <c r="C18" s="31"/>
      <c r="D18" s="31"/>
      <c r="E18" s="31"/>
      <c r="F18" s="31"/>
      <c r="G18" s="31"/>
      <c r="H18" s="115"/>
      <c r="I18" s="31"/>
      <c r="J18" s="10"/>
      <c r="K18" s="470">
        <f>K19+K26</f>
        <v>1.91</v>
      </c>
      <c r="L18" s="471"/>
      <c r="M18" s="32">
        <f>M19+M26</f>
        <v>26215.895999999997</v>
      </c>
    </row>
    <row r="19" spans="1:13">
      <c r="A19" s="459" t="s">
        <v>21</v>
      </c>
      <c r="B19" s="460"/>
      <c r="C19" s="460"/>
      <c r="D19" s="460"/>
      <c r="E19" s="460"/>
      <c r="F19" s="460"/>
      <c r="G19" s="460"/>
      <c r="H19" s="461"/>
      <c r="J19" s="10"/>
      <c r="K19" s="462">
        <f>K20+K21+K23+K25</f>
        <v>1.1199999999999999</v>
      </c>
      <c r="L19" s="463"/>
      <c r="M19" s="33">
        <f>M20+M21+M23+M25</f>
        <v>15372.671999999997</v>
      </c>
    </row>
    <row r="20" spans="1:13">
      <c r="A20" s="8" t="s">
        <v>70</v>
      </c>
      <c r="H20" s="10"/>
      <c r="I20" s="87" t="s">
        <v>22</v>
      </c>
      <c r="J20" s="88"/>
      <c r="K20" s="450">
        <v>0.57999999999999996</v>
      </c>
      <c r="L20" s="451"/>
      <c r="M20" s="23">
        <f>K20*12*I7</f>
        <v>7960.847999999999</v>
      </c>
    </row>
    <row r="21" spans="1:13">
      <c r="A21" s="8" t="s">
        <v>71</v>
      </c>
      <c r="H21" s="10"/>
      <c r="I21" s="87" t="s">
        <v>26</v>
      </c>
      <c r="J21" s="88"/>
      <c r="K21" s="450">
        <v>0.08</v>
      </c>
      <c r="L21" s="451"/>
      <c r="M21" s="23">
        <f>K21*12*I7</f>
        <v>1098.048</v>
      </c>
    </row>
    <row r="22" spans="1:13">
      <c r="A22" s="8" t="s">
        <v>69</v>
      </c>
      <c r="H22" s="10"/>
      <c r="I22" s="87" t="s">
        <v>80</v>
      </c>
      <c r="J22" s="88"/>
      <c r="K22" s="59"/>
      <c r="L22" s="60"/>
      <c r="M22" s="23"/>
    </row>
    <row r="23" spans="1:13">
      <c r="A23" s="8" t="s">
        <v>72</v>
      </c>
      <c r="H23" s="10"/>
      <c r="I23" s="87" t="s">
        <v>24</v>
      </c>
      <c r="J23" s="88"/>
      <c r="K23" s="450">
        <v>0.42</v>
      </c>
      <c r="L23" s="451"/>
      <c r="M23" s="23">
        <f>K23*12*I7</f>
        <v>5764.7519999999995</v>
      </c>
    </row>
    <row r="24" spans="1:13">
      <c r="A24" s="8" t="s">
        <v>25</v>
      </c>
      <c r="H24" s="10"/>
      <c r="I24" s="87"/>
      <c r="J24" s="88"/>
      <c r="L24" s="10"/>
      <c r="M24" s="23"/>
    </row>
    <row r="25" spans="1:13">
      <c r="A25" s="8" t="s">
        <v>73</v>
      </c>
      <c r="H25" s="10"/>
      <c r="I25" s="87" t="s">
        <v>26</v>
      </c>
      <c r="J25" s="88"/>
      <c r="K25" s="450">
        <v>0.04</v>
      </c>
      <c r="L25" s="451"/>
      <c r="M25" s="23">
        <f>K25*12*I7</f>
        <v>549.024</v>
      </c>
    </row>
    <row r="26" spans="1:13">
      <c r="A26" s="459" t="s">
        <v>27</v>
      </c>
      <c r="B26" s="460"/>
      <c r="C26" s="460"/>
      <c r="D26" s="460"/>
      <c r="E26" s="460"/>
      <c r="F26" s="460"/>
      <c r="G26" s="460"/>
      <c r="H26" s="461"/>
      <c r="I26" s="87"/>
      <c r="J26" s="88"/>
      <c r="K26" s="462">
        <f>K27+K28+K29</f>
        <v>0.79</v>
      </c>
      <c r="L26" s="463"/>
      <c r="M26" s="33">
        <f>M27+M28+M29</f>
        <v>10843.224</v>
      </c>
    </row>
    <row r="27" spans="1:13">
      <c r="A27" s="8" t="s">
        <v>74</v>
      </c>
      <c r="H27" s="10"/>
      <c r="I27" s="87" t="s">
        <v>24</v>
      </c>
      <c r="J27" s="88"/>
      <c r="K27" s="450">
        <v>0.27</v>
      </c>
      <c r="L27" s="451"/>
      <c r="M27" s="23">
        <f>K27*12*I7</f>
        <v>3705.9120000000003</v>
      </c>
    </row>
    <row r="28" spans="1:13">
      <c r="A28" s="8" t="s">
        <v>75</v>
      </c>
      <c r="H28" s="10"/>
      <c r="I28" s="87" t="s">
        <v>81</v>
      </c>
      <c r="J28" s="88"/>
      <c r="K28" s="450">
        <v>0.06</v>
      </c>
      <c r="L28" s="451"/>
      <c r="M28" s="23">
        <f>K28*12*I7</f>
        <v>823.53599999999994</v>
      </c>
    </row>
    <row r="29" spans="1:13">
      <c r="A29" s="8" t="s">
        <v>76</v>
      </c>
      <c r="H29" s="10"/>
      <c r="I29" s="87" t="s">
        <v>55</v>
      </c>
      <c r="J29" s="88"/>
      <c r="K29" s="492">
        <v>0.46</v>
      </c>
      <c r="L29" s="493"/>
      <c r="M29" s="21">
        <f>K29*12*I7</f>
        <v>6313.7759999999998</v>
      </c>
    </row>
    <row r="30" spans="1:13" ht="15.75">
      <c r="A30" s="438" t="s">
        <v>28</v>
      </c>
      <c r="B30" s="439"/>
      <c r="C30" s="439"/>
      <c r="D30" s="439"/>
      <c r="E30" s="439"/>
      <c r="F30" s="439"/>
      <c r="G30" s="439"/>
      <c r="H30" s="440"/>
      <c r="I30" s="34"/>
      <c r="J30" s="29"/>
      <c r="K30" s="486">
        <f>K31+K32+K34+K36+K37</f>
        <v>2.1599999999999993</v>
      </c>
      <c r="L30" s="487"/>
      <c r="M30" s="35">
        <f>M31+M32+M34+M36+M37</f>
        <v>29647.295999999995</v>
      </c>
    </row>
    <row r="31" spans="1:13">
      <c r="A31" s="36" t="s">
        <v>29</v>
      </c>
      <c r="B31" s="37"/>
      <c r="C31" s="38"/>
      <c r="D31" s="38"/>
      <c r="E31" s="38"/>
      <c r="F31" s="38"/>
      <c r="G31" s="38"/>
      <c r="H31" s="10"/>
      <c r="I31" s="434" t="s">
        <v>30</v>
      </c>
      <c r="J31" s="435"/>
      <c r="K31" s="457">
        <v>0.59</v>
      </c>
      <c r="L31" s="458"/>
      <c r="M31" s="23">
        <f>K31*12*I7</f>
        <v>8098.1039999999994</v>
      </c>
    </row>
    <row r="32" spans="1:13">
      <c r="A32" s="36" t="s">
        <v>31</v>
      </c>
      <c r="B32" s="37"/>
      <c r="C32" s="38"/>
      <c r="D32" s="38"/>
      <c r="E32" s="38"/>
      <c r="F32" s="38"/>
      <c r="G32" s="38"/>
      <c r="H32" s="10"/>
      <c r="I32" s="434" t="s">
        <v>57</v>
      </c>
      <c r="J32" s="435"/>
      <c r="K32" s="448">
        <v>1.4</v>
      </c>
      <c r="L32" s="449"/>
      <c r="M32" s="23">
        <f>K32*12*I7</f>
        <v>19215.839999999997</v>
      </c>
    </row>
    <row r="33" spans="1:13">
      <c r="A33" s="36" t="s">
        <v>33</v>
      </c>
      <c r="B33" s="37"/>
      <c r="C33" s="38"/>
      <c r="D33" s="38"/>
      <c r="E33" s="38"/>
      <c r="F33" s="38"/>
      <c r="G33" s="38"/>
      <c r="H33" s="10"/>
      <c r="I33" s="39"/>
      <c r="J33" s="12"/>
      <c r="K33" s="40"/>
      <c r="L33" s="41"/>
      <c r="M33" s="23"/>
    </row>
    <row r="34" spans="1:13">
      <c r="A34" s="36" t="s">
        <v>34</v>
      </c>
      <c r="B34" s="37"/>
      <c r="C34" s="38"/>
      <c r="D34" s="38"/>
      <c r="E34" s="38"/>
      <c r="F34" s="38"/>
      <c r="G34" s="38"/>
      <c r="H34" s="10"/>
      <c r="I34" s="434" t="s">
        <v>35</v>
      </c>
      <c r="J34" s="435"/>
      <c r="K34" s="448">
        <v>0.11</v>
      </c>
      <c r="L34" s="449"/>
      <c r="M34" s="23">
        <f>K34*12*I7</f>
        <v>1509.816</v>
      </c>
    </row>
    <row r="35" spans="1:13">
      <c r="A35" s="36" t="s">
        <v>36</v>
      </c>
      <c r="B35" s="37"/>
      <c r="C35" s="38"/>
      <c r="D35" s="38"/>
      <c r="E35" s="38"/>
      <c r="F35" s="38"/>
      <c r="G35" s="38"/>
      <c r="H35" s="10"/>
      <c r="I35" s="39"/>
      <c r="J35" s="12"/>
      <c r="K35" s="40"/>
      <c r="L35" s="41"/>
      <c r="M35" s="23"/>
    </row>
    <row r="36" spans="1:13">
      <c r="A36" s="36" t="s">
        <v>37</v>
      </c>
      <c r="B36" s="37"/>
      <c r="C36" s="38"/>
      <c r="D36" s="38"/>
      <c r="E36" s="38"/>
      <c r="F36" s="38"/>
      <c r="G36" s="38"/>
      <c r="H36" s="10"/>
      <c r="I36" s="434" t="s">
        <v>19</v>
      </c>
      <c r="J36" s="435"/>
      <c r="K36" s="448">
        <v>0.03</v>
      </c>
      <c r="L36" s="449"/>
      <c r="M36" s="23">
        <f>K36*12*I7</f>
        <v>411.76799999999997</v>
      </c>
    </row>
    <row r="37" spans="1:13">
      <c r="A37" s="42" t="s">
        <v>38</v>
      </c>
      <c r="B37" s="37"/>
      <c r="C37" s="38"/>
      <c r="D37" s="38"/>
      <c r="E37" s="38"/>
      <c r="F37" s="38"/>
      <c r="G37" s="38"/>
      <c r="H37" s="10"/>
      <c r="I37" s="434" t="s">
        <v>19</v>
      </c>
      <c r="J37" s="435"/>
      <c r="K37" s="436">
        <v>0.03</v>
      </c>
      <c r="L37" s="437"/>
      <c r="M37" s="21">
        <f>K37*12*I7</f>
        <v>411.76799999999997</v>
      </c>
    </row>
    <row r="38" spans="1:13" ht="16.5" thickBot="1">
      <c r="A38" s="443" t="s">
        <v>39</v>
      </c>
      <c r="B38" s="444"/>
      <c r="C38" s="444"/>
      <c r="D38" s="444"/>
      <c r="E38" s="444"/>
      <c r="F38" s="444"/>
      <c r="G38" s="444"/>
      <c r="H38" s="445"/>
      <c r="I38" s="3"/>
      <c r="J38" s="4"/>
      <c r="K38" s="513">
        <v>5.7</v>
      </c>
      <c r="L38" s="514"/>
      <c r="M38" s="48">
        <f>K38*12*I7</f>
        <v>78235.92</v>
      </c>
    </row>
    <row r="39" spans="1:13" ht="15.75" thickBot="1">
      <c r="A39" s="424" t="s">
        <v>40</v>
      </c>
      <c r="B39" s="425"/>
      <c r="C39" s="425"/>
      <c r="D39" s="425"/>
      <c r="E39" s="425"/>
      <c r="F39" s="425"/>
      <c r="G39" s="425"/>
      <c r="H39" s="426"/>
      <c r="I39" s="49"/>
      <c r="J39" s="50"/>
      <c r="K39" s="427">
        <f>K9+K11+K14+K17+K18+K38+K30</f>
        <v>22.220000000000002</v>
      </c>
      <c r="L39" s="428"/>
      <c r="M39" s="51">
        <f>M7+M14+M17+M18+M30+M38</f>
        <v>304982.83199999999</v>
      </c>
    </row>
    <row r="40" spans="1:13" ht="15.75" thickBot="1">
      <c r="A40" s="424" t="s">
        <v>77</v>
      </c>
      <c r="B40" s="425"/>
      <c r="C40" s="425"/>
      <c r="D40" s="425"/>
      <c r="E40" s="425"/>
      <c r="F40" s="425"/>
      <c r="G40" s="425"/>
      <c r="H40" s="426"/>
      <c r="I40" s="49"/>
      <c r="J40" s="50"/>
      <c r="K40" s="548">
        <f>K41+K42</f>
        <v>37.739999999999995</v>
      </c>
      <c r="L40" s="549"/>
      <c r="M40" s="51">
        <f>M41+M42</f>
        <v>518004.14399999997</v>
      </c>
    </row>
    <row r="41" spans="1:13">
      <c r="A41" s="429" t="s">
        <v>78</v>
      </c>
      <c r="B41" s="430"/>
      <c r="C41" s="430"/>
      <c r="D41" s="430"/>
      <c r="E41" s="430"/>
      <c r="F41" s="430"/>
      <c r="G41" s="430"/>
      <c r="H41" s="431"/>
      <c r="I41" s="78"/>
      <c r="J41" s="79"/>
      <c r="K41" s="432">
        <v>30.81</v>
      </c>
      <c r="L41" s="433"/>
      <c r="M41" s="80">
        <f>K41*12*I7</f>
        <v>422885.73599999998</v>
      </c>
    </row>
    <row r="42" spans="1:13" ht="16.5" thickBot="1">
      <c r="A42" s="550" t="s">
        <v>79</v>
      </c>
      <c r="B42" s="551"/>
      <c r="C42" s="551"/>
      <c r="D42" s="551"/>
      <c r="E42" s="551"/>
      <c r="F42" s="551"/>
      <c r="G42" s="551"/>
      <c r="H42" s="552"/>
      <c r="I42" s="84"/>
      <c r="J42" s="85"/>
      <c r="K42" s="522">
        <v>6.93</v>
      </c>
      <c r="L42" s="523"/>
      <c r="M42" s="86">
        <f>K42*12*I7</f>
        <v>95118.407999999996</v>
      </c>
    </row>
    <row r="43" spans="1:13">
      <c r="A43" s="499" t="s">
        <v>43</v>
      </c>
      <c r="B43" s="500"/>
      <c r="C43" s="500"/>
      <c r="D43" s="500"/>
      <c r="E43" s="500"/>
      <c r="F43" s="500"/>
      <c r="G43" s="500"/>
      <c r="H43" s="501"/>
      <c r="I43" s="15"/>
      <c r="J43" s="16"/>
      <c r="K43" s="502">
        <v>1.39</v>
      </c>
      <c r="L43" s="503"/>
      <c r="M43" s="21">
        <f>K43*12*I7</f>
        <v>19078.583999999999</v>
      </c>
    </row>
    <row r="44" spans="1:13" ht="15.75">
      <c r="A44" s="44" t="s">
        <v>52</v>
      </c>
      <c r="B44" s="45"/>
      <c r="C44" s="45"/>
      <c r="D44" s="45"/>
      <c r="E44" s="45"/>
      <c r="F44" s="45"/>
      <c r="G44" s="45"/>
      <c r="H44" s="46"/>
      <c r="I44" s="34"/>
      <c r="J44" s="29"/>
      <c r="K44" s="486">
        <v>1.1499999999999999</v>
      </c>
      <c r="L44" s="487"/>
      <c r="M44" s="21">
        <f>K44*12*I7</f>
        <v>15784.439999999999</v>
      </c>
    </row>
    <row r="45" spans="1:13" ht="15.75">
      <c r="A45" s="44" t="s">
        <v>45</v>
      </c>
      <c r="B45" s="45"/>
      <c r="C45" s="45"/>
      <c r="D45" s="45"/>
      <c r="E45" s="45"/>
      <c r="F45" s="45"/>
      <c r="G45" s="45"/>
      <c r="H45" s="46"/>
      <c r="I45" s="34"/>
      <c r="J45" s="29"/>
      <c r="K45" s="486">
        <v>0.12</v>
      </c>
      <c r="L45" s="487"/>
      <c r="M45" s="21">
        <f>K45*12*I7</f>
        <v>1647.0719999999999</v>
      </c>
    </row>
    <row r="46" spans="1:13" ht="16.5" thickBot="1">
      <c r="A46" s="61" t="s">
        <v>46</v>
      </c>
      <c r="B46" s="62"/>
      <c r="C46" s="62"/>
      <c r="D46" s="62"/>
      <c r="E46" s="62"/>
      <c r="F46" s="62"/>
      <c r="G46" s="62"/>
      <c r="H46" s="63"/>
      <c r="I46" s="3"/>
      <c r="J46" s="4"/>
      <c r="K46" s="446">
        <v>1.99</v>
      </c>
      <c r="L46" s="447"/>
      <c r="M46" s="23">
        <f>K46*12*I7</f>
        <v>27313.944</v>
      </c>
    </row>
    <row r="47" spans="1:13" ht="15.75" thickBot="1">
      <c r="A47" s="424" t="s">
        <v>47</v>
      </c>
      <c r="B47" s="425"/>
      <c r="C47" s="425"/>
      <c r="D47" s="425"/>
      <c r="E47" s="425"/>
      <c r="F47" s="425"/>
      <c r="G47" s="425"/>
      <c r="H47" s="426"/>
      <c r="I47" s="49"/>
      <c r="J47" s="50"/>
      <c r="K47" s="427">
        <f>K39+K43+K40+K44+K45+K46</f>
        <v>64.609999999999985</v>
      </c>
      <c r="L47" s="428"/>
      <c r="M47" s="51">
        <f>M39+M40+M43+M44+M45+M46</f>
        <v>886811.01600000006</v>
      </c>
    </row>
    <row r="48" spans="1:13">
      <c r="A48" s="56"/>
      <c r="B48" s="56"/>
      <c r="C48" s="56"/>
      <c r="D48" s="56"/>
      <c r="E48" s="56"/>
      <c r="F48" s="56"/>
      <c r="G48" s="56"/>
      <c r="H48" s="56"/>
      <c r="I48" s="9"/>
      <c r="J48" s="57"/>
      <c r="K48" s="58"/>
      <c r="L48" s="58"/>
      <c r="M48" s="57"/>
    </row>
    <row r="49" spans="1:13">
      <c r="A49" s="481" t="s">
        <v>0</v>
      </c>
      <c r="B49" s="481"/>
      <c r="C49" s="481"/>
      <c r="D49" s="481"/>
      <c r="E49" s="481"/>
      <c r="F49" s="481"/>
      <c r="G49" s="481"/>
      <c r="H49" s="481"/>
      <c r="I49" s="481"/>
      <c r="J49" s="481"/>
      <c r="K49" s="481"/>
      <c r="L49" s="481"/>
      <c r="M49" s="1"/>
    </row>
    <row r="50" spans="1:13">
      <c r="A50" s="482" t="s">
        <v>1</v>
      </c>
      <c r="B50" s="482"/>
      <c r="C50" s="482"/>
      <c r="D50" s="482"/>
      <c r="E50" s="482"/>
      <c r="F50" s="482"/>
      <c r="G50" s="482"/>
      <c r="H50" s="482"/>
      <c r="I50" s="482"/>
      <c r="J50" s="482"/>
      <c r="K50" s="482"/>
      <c r="L50" s="482"/>
      <c r="M50" s="482"/>
    </row>
    <row r="51" spans="1:13">
      <c r="A51" s="482" t="s">
        <v>163</v>
      </c>
      <c r="B51" s="482"/>
      <c r="C51" s="482"/>
      <c r="D51" s="482"/>
      <c r="E51" s="482"/>
      <c r="F51" s="482"/>
      <c r="G51" s="482"/>
      <c r="H51" s="482"/>
      <c r="I51" s="482"/>
      <c r="J51" s="482"/>
      <c r="K51" s="482"/>
      <c r="L51" s="482"/>
      <c r="M51" s="482"/>
    </row>
    <row r="52" spans="1:13">
      <c r="A52" s="2"/>
      <c r="B52" s="3"/>
      <c r="C52" s="3" t="s">
        <v>2</v>
      </c>
      <c r="D52" s="3"/>
      <c r="E52" s="3"/>
      <c r="F52" s="3"/>
      <c r="G52" s="3"/>
      <c r="H52" s="4"/>
      <c r="I52" s="3" t="s">
        <v>3</v>
      </c>
      <c r="J52" s="4"/>
      <c r="K52" s="5" t="s">
        <v>4</v>
      </c>
      <c r="L52" s="6"/>
      <c r="M52" s="7"/>
    </row>
    <row r="53" spans="1:13">
      <c r="A53" s="8"/>
      <c r="B53" s="9"/>
      <c r="C53" s="9"/>
      <c r="D53" s="9"/>
      <c r="E53" s="9"/>
      <c r="F53" s="9"/>
      <c r="G53" s="9"/>
      <c r="H53" s="10"/>
      <c r="I53" s="9"/>
      <c r="J53" s="10"/>
      <c r="K53" s="11" t="s">
        <v>5</v>
      </c>
      <c r="L53" s="12"/>
      <c r="M53" s="13" t="s">
        <v>6</v>
      </c>
    </row>
    <row r="54" spans="1:13">
      <c r="A54" s="14"/>
      <c r="B54" s="15"/>
      <c r="C54" s="15"/>
      <c r="D54" s="15"/>
      <c r="E54" s="15"/>
      <c r="F54" s="15"/>
      <c r="G54" s="15"/>
      <c r="H54" s="16"/>
      <c r="I54" s="472" t="s">
        <v>7</v>
      </c>
      <c r="J54" s="473"/>
      <c r="K54" s="15" t="s">
        <v>8</v>
      </c>
      <c r="L54" s="16"/>
      <c r="M54" s="17" t="s">
        <v>9</v>
      </c>
    </row>
    <row r="55" spans="1:13">
      <c r="A55" s="474"/>
      <c r="B55" s="475"/>
      <c r="C55" s="475"/>
      <c r="D55" s="475"/>
      <c r="E55" s="475"/>
      <c r="F55" s="475"/>
      <c r="G55" s="475"/>
      <c r="H55" s="476"/>
      <c r="I55" s="477">
        <v>340.7</v>
      </c>
      <c r="J55" s="478"/>
      <c r="K55" s="479">
        <f>K57+K59</f>
        <v>9.75</v>
      </c>
      <c r="L55" s="480"/>
      <c r="M55" s="21">
        <f>M57+M59</f>
        <v>39861.899999999994</v>
      </c>
    </row>
    <row r="56" spans="1:13">
      <c r="A56" s="22"/>
      <c r="F56" s="9"/>
      <c r="H56" s="10"/>
      <c r="J56" s="10"/>
      <c r="L56" s="10"/>
      <c r="M56" s="23"/>
    </row>
    <row r="57" spans="1:13">
      <c r="A57" s="22" t="s">
        <v>59</v>
      </c>
      <c r="B57" s="24"/>
      <c r="C57" s="24"/>
      <c r="D57" s="24"/>
      <c r="E57" s="24"/>
      <c r="F57" s="25"/>
      <c r="G57" s="24"/>
      <c r="H57" s="26"/>
      <c r="J57" s="10"/>
      <c r="K57" s="450">
        <v>5.36</v>
      </c>
      <c r="L57" s="451"/>
      <c r="M57" s="23">
        <f>K57*I55*12</f>
        <v>21913.824000000001</v>
      </c>
    </row>
    <row r="58" spans="1:13">
      <c r="A58" s="22"/>
      <c r="B58" s="24"/>
      <c r="C58" s="24"/>
      <c r="D58" s="24"/>
      <c r="E58" s="24"/>
      <c r="F58" s="25"/>
      <c r="G58" s="24"/>
      <c r="H58" s="26"/>
      <c r="J58" s="10"/>
      <c r="L58" s="10"/>
      <c r="M58" s="23"/>
    </row>
    <row r="59" spans="1:13">
      <c r="A59" s="22" t="s">
        <v>12</v>
      </c>
      <c r="B59" s="24"/>
      <c r="C59" s="24"/>
      <c r="D59" s="24"/>
      <c r="E59" s="24"/>
      <c r="F59" s="25"/>
      <c r="G59" s="24"/>
      <c r="H59" s="26"/>
      <c r="I59" s="14"/>
      <c r="J59" s="16"/>
      <c r="K59" s="492">
        <v>4.3899999999999997</v>
      </c>
      <c r="L59" s="493"/>
      <c r="M59" s="21">
        <f>K59*I55*12</f>
        <v>17948.075999999997</v>
      </c>
    </row>
    <row r="60" spans="1:13">
      <c r="A60" s="464" t="s">
        <v>13</v>
      </c>
      <c r="B60" s="465"/>
      <c r="C60" s="465"/>
      <c r="D60" s="465"/>
      <c r="E60" s="465"/>
      <c r="F60" s="465"/>
      <c r="G60" s="465"/>
      <c r="H60" s="466"/>
      <c r="I60" s="89" t="s">
        <v>14</v>
      </c>
      <c r="J60" s="88"/>
      <c r="K60" s="9"/>
      <c r="L60" s="10"/>
      <c r="M60" s="23"/>
    </row>
    <row r="61" spans="1:13">
      <c r="A61" s="8"/>
      <c r="B61" s="9"/>
      <c r="C61" s="9"/>
      <c r="D61" s="9"/>
      <c r="E61" s="9"/>
      <c r="F61" s="9"/>
      <c r="G61" s="9"/>
      <c r="H61" s="10"/>
      <c r="I61" s="89" t="s">
        <v>15</v>
      </c>
      <c r="J61" s="88"/>
      <c r="K61" s="9"/>
      <c r="L61" s="10"/>
      <c r="M61" s="23"/>
    </row>
    <row r="62" spans="1:13">
      <c r="A62" s="8"/>
      <c r="B62" s="9"/>
      <c r="C62" s="9"/>
      <c r="D62" s="9"/>
      <c r="E62" s="9"/>
      <c r="F62" s="9"/>
      <c r="G62" s="9"/>
      <c r="H62" s="10"/>
      <c r="I62" s="89" t="s">
        <v>16</v>
      </c>
      <c r="J62" s="88"/>
      <c r="K62" s="462">
        <v>1.31</v>
      </c>
      <c r="L62" s="463"/>
      <c r="M62" s="23">
        <f>K62*12*I55</f>
        <v>5355.8040000000001</v>
      </c>
    </row>
    <row r="63" spans="1:13">
      <c r="A63" s="8"/>
      <c r="B63" s="9"/>
      <c r="C63" s="9"/>
      <c r="D63" s="9"/>
      <c r="E63" s="9"/>
      <c r="F63" s="9"/>
      <c r="G63" s="9"/>
      <c r="H63" s="10"/>
      <c r="I63" s="89" t="s">
        <v>17</v>
      </c>
      <c r="J63" s="88"/>
      <c r="K63" s="9"/>
      <c r="L63" s="10"/>
      <c r="M63" s="23"/>
    </row>
    <row r="64" spans="1:13">
      <c r="A64" s="14"/>
      <c r="B64" s="15"/>
      <c r="C64" s="15"/>
      <c r="D64" s="15"/>
      <c r="E64" s="15"/>
      <c r="F64" s="15"/>
      <c r="G64" s="15"/>
      <c r="H64" s="16"/>
      <c r="I64" s="90" t="s">
        <v>18</v>
      </c>
      <c r="J64" s="91"/>
      <c r="K64" s="15"/>
      <c r="L64" s="16"/>
      <c r="M64" s="21"/>
    </row>
    <row r="65" spans="1:13">
      <c r="A65" s="114" t="s">
        <v>20</v>
      </c>
      <c r="B65" s="31"/>
      <c r="C65" s="31"/>
      <c r="D65" s="31"/>
      <c r="E65" s="31"/>
      <c r="F65" s="31"/>
      <c r="G65" s="31"/>
      <c r="H65" s="115"/>
      <c r="I65" s="31"/>
      <c r="J65" s="10"/>
      <c r="K65" s="470">
        <f>K66+K72</f>
        <v>1.9100000000000001</v>
      </c>
      <c r="L65" s="471"/>
      <c r="M65" s="32">
        <f>M66+M72</f>
        <v>7808.8440000000001</v>
      </c>
    </row>
    <row r="66" spans="1:13">
      <c r="A66" s="459" t="s">
        <v>21</v>
      </c>
      <c r="B66" s="460"/>
      <c r="C66" s="460"/>
      <c r="D66" s="460"/>
      <c r="E66" s="460"/>
      <c r="F66" s="460"/>
      <c r="G66" s="460"/>
      <c r="H66" s="461"/>
      <c r="I66" s="87"/>
      <c r="J66" s="88"/>
      <c r="K66" s="462">
        <f>K67+K68+K69+K71</f>
        <v>1.1200000000000001</v>
      </c>
      <c r="L66" s="463"/>
      <c r="M66" s="33">
        <f>M67+M68+M69+M71</f>
        <v>4579.0079999999998</v>
      </c>
    </row>
    <row r="67" spans="1:13">
      <c r="A67" s="8" t="s">
        <v>82</v>
      </c>
      <c r="H67" s="10"/>
      <c r="I67" s="87" t="s">
        <v>88</v>
      </c>
      <c r="J67" s="88"/>
      <c r="K67" s="450">
        <v>0.57999999999999996</v>
      </c>
      <c r="L67" s="451"/>
      <c r="M67" s="23">
        <f>K67*12*I55</f>
        <v>2371.2719999999995</v>
      </c>
    </row>
    <row r="68" spans="1:13">
      <c r="A68" s="8" t="s">
        <v>69</v>
      </c>
      <c r="H68" s="10"/>
      <c r="I68" s="87" t="s">
        <v>80</v>
      </c>
      <c r="J68" s="88"/>
      <c r="K68" s="450"/>
      <c r="L68" s="451"/>
      <c r="M68" s="23"/>
    </row>
    <row r="69" spans="1:13">
      <c r="A69" s="8" t="s">
        <v>83</v>
      </c>
      <c r="H69" s="10"/>
      <c r="I69" s="87" t="s">
        <v>24</v>
      </c>
      <c r="J69" s="88"/>
      <c r="K69" s="450">
        <v>0.5</v>
      </c>
      <c r="L69" s="451"/>
      <c r="M69" s="23">
        <f>K69*12*I55</f>
        <v>2044.1999999999998</v>
      </c>
    </row>
    <row r="70" spans="1:13">
      <c r="A70" s="8" t="s">
        <v>25</v>
      </c>
      <c r="H70" s="10"/>
      <c r="I70" s="87"/>
      <c r="J70" s="88"/>
      <c r="L70" s="10"/>
      <c r="M70" s="23"/>
    </row>
    <row r="71" spans="1:13">
      <c r="A71" s="8" t="s">
        <v>84</v>
      </c>
      <c r="H71" s="10"/>
      <c r="I71" s="87" t="s">
        <v>26</v>
      </c>
      <c r="J71" s="88"/>
      <c r="K71" s="450">
        <v>0.04</v>
      </c>
      <c r="L71" s="451"/>
      <c r="M71" s="23">
        <f>K71*12*I55</f>
        <v>163.536</v>
      </c>
    </row>
    <row r="72" spans="1:13">
      <c r="A72" s="459" t="s">
        <v>27</v>
      </c>
      <c r="B72" s="460"/>
      <c r="C72" s="460"/>
      <c r="D72" s="460"/>
      <c r="E72" s="460"/>
      <c r="F72" s="460"/>
      <c r="G72" s="460"/>
      <c r="H72" s="461"/>
      <c r="I72" s="87"/>
      <c r="J72" s="88"/>
      <c r="K72" s="462">
        <f>K73+K74+K75</f>
        <v>0.79</v>
      </c>
      <c r="L72" s="463"/>
      <c r="M72" s="33">
        <f>M73+M74+M75</f>
        <v>3229.8360000000002</v>
      </c>
    </row>
    <row r="73" spans="1:13">
      <c r="A73" s="8" t="s">
        <v>85</v>
      </c>
      <c r="H73" s="10"/>
      <c r="I73" s="87" t="s">
        <v>24</v>
      </c>
      <c r="J73" s="88"/>
      <c r="K73" s="450">
        <v>0.67</v>
      </c>
      <c r="L73" s="451"/>
      <c r="M73" s="23">
        <f>K73*12*I55</f>
        <v>2739.2280000000001</v>
      </c>
    </row>
    <row r="74" spans="1:13">
      <c r="A74" s="8" t="s">
        <v>86</v>
      </c>
      <c r="H74" s="10"/>
      <c r="I74" s="87" t="s">
        <v>81</v>
      </c>
      <c r="J74" s="88"/>
      <c r="K74" s="450">
        <v>0.06</v>
      </c>
      <c r="L74" s="451"/>
      <c r="M74" s="23">
        <f>K74*12*I55</f>
        <v>245.30399999999997</v>
      </c>
    </row>
    <row r="75" spans="1:13">
      <c r="A75" s="8" t="s">
        <v>87</v>
      </c>
      <c r="H75" s="10"/>
      <c r="I75" s="87" t="s">
        <v>55</v>
      </c>
      <c r="J75" s="88"/>
      <c r="K75" s="492">
        <v>0.06</v>
      </c>
      <c r="L75" s="493"/>
      <c r="M75" s="21">
        <f>K75*12*I55</f>
        <v>245.30399999999997</v>
      </c>
    </row>
    <row r="76" spans="1:13" ht="15.75">
      <c r="A76" s="438" t="s">
        <v>28</v>
      </c>
      <c r="B76" s="439"/>
      <c r="C76" s="439"/>
      <c r="D76" s="439"/>
      <c r="E76" s="439"/>
      <c r="F76" s="439"/>
      <c r="G76" s="439"/>
      <c r="H76" s="440"/>
      <c r="I76" s="34"/>
      <c r="J76" s="29"/>
      <c r="K76" s="486">
        <f>K77+K78+K80+K82+K83</f>
        <v>2.1599999999999993</v>
      </c>
      <c r="L76" s="487"/>
      <c r="M76" s="35">
        <f>M77+M78+M80+M82+M83</f>
        <v>8830.9439999999977</v>
      </c>
    </row>
    <row r="77" spans="1:13">
      <c r="A77" s="36" t="s">
        <v>29</v>
      </c>
      <c r="B77" s="37"/>
      <c r="C77" s="38"/>
      <c r="D77" s="38"/>
      <c r="E77" s="38"/>
      <c r="F77" s="38"/>
      <c r="G77" s="38"/>
      <c r="H77" s="10"/>
      <c r="I77" s="434" t="s">
        <v>30</v>
      </c>
      <c r="J77" s="435"/>
      <c r="K77" s="457">
        <v>0.59</v>
      </c>
      <c r="L77" s="458"/>
      <c r="M77" s="23">
        <f>K77*12*I55</f>
        <v>2412.1559999999999</v>
      </c>
    </row>
    <row r="78" spans="1:13">
      <c r="A78" s="36" t="s">
        <v>31</v>
      </c>
      <c r="B78" s="37"/>
      <c r="C78" s="38"/>
      <c r="D78" s="38"/>
      <c r="E78" s="38"/>
      <c r="F78" s="38"/>
      <c r="G78" s="38"/>
      <c r="H78" s="10"/>
      <c r="I78" s="434" t="s">
        <v>57</v>
      </c>
      <c r="J78" s="435"/>
      <c r="K78" s="448">
        <v>1.4</v>
      </c>
      <c r="L78" s="449"/>
      <c r="M78" s="23">
        <f>K78*12*I55</f>
        <v>5723.7599999999984</v>
      </c>
    </row>
    <row r="79" spans="1:13">
      <c r="A79" s="36" t="s">
        <v>33</v>
      </c>
      <c r="B79" s="37"/>
      <c r="C79" s="38"/>
      <c r="D79" s="38"/>
      <c r="E79" s="38"/>
      <c r="F79" s="38"/>
      <c r="G79" s="38"/>
      <c r="H79" s="10"/>
      <c r="I79" s="39"/>
      <c r="J79" s="12"/>
      <c r="K79" s="40"/>
      <c r="L79" s="41"/>
      <c r="M79" s="23"/>
    </row>
    <row r="80" spans="1:13">
      <c r="A80" s="36" t="s">
        <v>34</v>
      </c>
      <c r="B80" s="37"/>
      <c r="C80" s="38"/>
      <c r="D80" s="38"/>
      <c r="E80" s="38"/>
      <c r="F80" s="38"/>
      <c r="G80" s="38"/>
      <c r="H80" s="10"/>
      <c r="I80" s="434" t="s">
        <v>35</v>
      </c>
      <c r="J80" s="435"/>
      <c r="K80" s="448">
        <v>0.11</v>
      </c>
      <c r="L80" s="449"/>
      <c r="M80" s="23">
        <f>K80*12*I55</f>
        <v>449.72399999999999</v>
      </c>
    </row>
    <row r="81" spans="1:13">
      <c r="A81" s="36" t="s">
        <v>36</v>
      </c>
      <c r="B81" s="37"/>
      <c r="C81" s="38"/>
      <c r="D81" s="38"/>
      <c r="E81" s="38"/>
      <c r="F81" s="38"/>
      <c r="G81" s="38"/>
      <c r="H81" s="10"/>
      <c r="I81" s="39"/>
      <c r="J81" s="12"/>
      <c r="K81" s="40"/>
      <c r="L81" s="41"/>
      <c r="M81" s="23"/>
    </row>
    <row r="82" spans="1:13">
      <c r="A82" s="36" t="s">
        <v>37</v>
      </c>
      <c r="B82" s="37"/>
      <c r="C82" s="38"/>
      <c r="D82" s="38"/>
      <c r="E82" s="38"/>
      <c r="F82" s="38"/>
      <c r="G82" s="38"/>
      <c r="H82" s="10"/>
      <c r="I82" s="434" t="s">
        <v>19</v>
      </c>
      <c r="J82" s="435"/>
      <c r="K82" s="448">
        <v>0.03</v>
      </c>
      <c r="L82" s="449"/>
      <c r="M82" s="23">
        <f>K82*12*I55</f>
        <v>122.65199999999999</v>
      </c>
    </row>
    <row r="83" spans="1:13">
      <c r="A83" s="42" t="s">
        <v>38</v>
      </c>
      <c r="B83" s="37"/>
      <c r="C83" s="38"/>
      <c r="D83" s="38"/>
      <c r="E83" s="38"/>
      <c r="F83" s="38"/>
      <c r="G83" s="38"/>
      <c r="H83" s="10"/>
      <c r="I83" s="434" t="s">
        <v>19</v>
      </c>
      <c r="J83" s="435"/>
      <c r="K83" s="436">
        <v>0.03</v>
      </c>
      <c r="L83" s="437"/>
      <c r="M83" s="21">
        <f>K83*12*I55</f>
        <v>122.65199999999999</v>
      </c>
    </row>
    <row r="84" spans="1:13" ht="16.5" thickBot="1">
      <c r="A84" s="443" t="s">
        <v>39</v>
      </c>
      <c r="B84" s="444"/>
      <c r="C84" s="444"/>
      <c r="D84" s="444"/>
      <c r="E84" s="444"/>
      <c r="F84" s="444"/>
      <c r="G84" s="444"/>
      <c r="H84" s="445"/>
      <c r="I84" s="3"/>
      <c r="J84" s="4"/>
      <c r="K84" s="513">
        <v>5.7</v>
      </c>
      <c r="L84" s="514"/>
      <c r="M84" s="48">
        <f>K84*12*I55</f>
        <v>23303.88</v>
      </c>
    </row>
    <row r="85" spans="1:13" ht="15.75" thickBot="1">
      <c r="A85" s="424" t="s">
        <v>40</v>
      </c>
      <c r="B85" s="425"/>
      <c r="C85" s="425"/>
      <c r="D85" s="425"/>
      <c r="E85" s="425"/>
      <c r="F85" s="425"/>
      <c r="G85" s="425"/>
      <c r="H85" s="426"/>
      <c r="I85" s="49"/>
      <c r="J85" s="50"/>
      <c r="K85" s="427">
        <f>K57+K59+K62+K65+K84+K76</f>
        <v>20.830000000000002</v>
      </c>
      <c r="L85" s="428"/>
      <c r="M85" s="51">
        <f>M55+M62+M65+M76+M84</f>
        <v>85161.371999999988</v>
      </c>
    </row>
    <row r="86" spans="1:13" ht="15.75" thickBot="1">
      <c r="A86" s="424" t="s">
        <v>77</v>
      </c>
      <c r="B86" s="425"/>
      <c r="C86" s="425"/>
      <c r="D86" s="425"/>
      <c r="E86" s="425"/>
      <c r="F86" s="425"/>
      <c r="G86" s="425"/>
      <c r="H86" s="426"/>
      <c r="I86" s="49"/>
      <c r="J86" s="50"/>
      <c r="K86" s="548">
        <f>K87+K88</f>
        <v>6.13</v>
      </c>
      <c r="L86" s="549"/>
      <c r="M86" s="51">
        <f>K86*12*I55</f>
        <v>25061.892</v>
      </c>
    </row>
    <row r="87" spans="1:13">
      <c r="A87" s="526" t="s">
        <v>78</v>
      </c>
      <c r="B87" s="527"/>
      <c r="C87" s="527"/>
      <c r="D87" s="527"/>
      <c r="E87" s="527"/>
      <c r="F87" s="527"/>
      <c r="G87" s="527"/>
      <c r="H87" s="528"/>
      <c r="I87" s="76"/>
      <c r="J87" s="77"/>
      <c r="K87" s="578">
        <v>5</v>
      </c>
      <c r="L87" s="579"/>
      <c r="M87" s="92">
        <f>K87*12*I55</f>
        <v>20442</v>
      </c>
    </row>
    <row r="88" spans="1:13" ht="16.5" thickBot="1">
      <c r="A88" s="550" t="s">
        <v>79</v>
      </c>
      <c r="B88" s="551"/>
      <c r="C88" s="551"/>
      <c r="D88" s="551"/>
      <c r="E88" s="551"/>
      <c r="F88" s="551"/>
      <c r="G88" s="551"/>
      <c r="H88" s="552"/>
      <c r="I88" s="84"/>
      <c r="J88" s="85"/>
      <c r="K88" s="522">
        <v>1.1299999999999999</v>
      </c>
      <c r="L88" s="523"/>
      <c r="M88" s="86">
        <f>K88*12*I55</f>
        <v>4619.8919999999998</v>
      </c>
    </row>
    <row r="89" spans="1:13">
      <c r="A89" s="499" t="s">
        <v>43</v>
      </c>
      <c r="B89" s="500"/>
      <c r="C89" s="500"/>
      <c r="D89" s="500"/>
      <c r="E89" s="500"/>
      <c r="F89" s="500"/>
      <c r="G89" s="500"/>
      <c r="H89" s="501"/>
      <c r="I89" s="15"/>
      <c r="J89" s="16"/>
      <c r="K89" s="502">
        <v>1.39</v>
      </c>
      <c r="L89" s="503"/>
      <c r="M89" s="21">
        <f>K89*12*I55</f>
        <v>5682.8759999999993</v>
      </c>
    </row>
    <row r="90" spans="1:13">
      <c r="A90" s="18" t="s">
        <v>48</v>
      </c>
      <c r="B90" s="19"/>
      <c r="C90" s="19"/>
      <c r="D90" s="19"/>
      <c r="E90" s="19"/>
      <c r="F90" s="19"/>
      <c r="G90" s="19"/>
      <c r="H90" s="20"/>
      <c r="I90" s="34"/>
      <c r="J90" s="29"/>
      <c r="K90" s="486">
        <v>0</v>
      </c>
      <c r="L90" s="487"/>
      <c r="M90" s="21">
        <f>K90*I55*12</f>
        <v>0</v>
      </c>
    </row>
    <row r="91" spans="1:13" ht="15.75">
      <c r="A91" s="44" t="s">
        <v>45</v>
      </c>
      <c r="B91" s="45"/>
      <c r="C91" s="45"/>
      <c r="D91" s="45"/>
      <c r="E91" s="45"/>
      <c r="F91" s="45"/>
      <c r="G91" s="45"/>
      <c r="H91" s="46"/>
      <c r="I91" s="34"/>
      <c r="J91" s="29"/>
      <c r="K91" s="486">
        <v>0.09</v>
      </c>
      <c r="L91" s="487"/>
      <c r="M91" s="21">
        <f>K91*12*I55</f>
        <v>367.95600000000002</v>
      </c>
    </row>
    <row r="92" spans="1:13" ht="16.5" thickBot="1">
      <c r="A92" s="61" t="s">
        <v>46</v>
      </c>
      <c r="B92" s="62"/>
      <c r="C92" s="62"/>
      <c r="D92" s="62"/>
      <c r="E92" s="62"/>
      <c r="F92" s="62"/>
      <c r="G92" s="62"/>
      <c r="H92" s="63"/>
      <c r="I92" s="3"/>
      <c r="J92" s="4"/>
      <c r="K92" s="446">
        <v>0.23</v>
      </c>
      <c r="L92" s="447"/>
      <c r="M92" s="23">
        <f>K92*12*I55</f>
        <v>940.33199999999999</v>
      </c>
    </row>
    <row r="93" spans="1:13" ht="15.75" thickBot="1">
      <c r="A93" s="424" t="s">
        <v>47</v>
      </c>
      <c r="B93" s="425"/>
      <c r="C93" s="425"/>
      <c r="D93" s="425"/>
      <c r="E93" s="425"/>
      <c r="F93" s="425"/>
      <c r="G93" s="425"/>
      <c r="H93" s="426"/>
      <c r="I93" s="49"/>
      <c r="J93" s="50"/>
      <c r="K93" s="427">
        <f>K85+K87+K88+K89+K90+K91+K92</f>
        <v>28.67</v>
      </c>
      <c r="L93" s="428"/>
      <c r="M93" s="51">
        <f>M85+M86+M89+M90+M91+M92</f>
        <v>117214.428</v>
      </c>
    </row>
    <row r="94" spans="1:13">
      <c r="A94" s="56"/>
      <c r="B94" s="56"/>
      <c r="C94" s="56"/>
      <c r="D94" s="56"/>
      <c r="E94" s="56"/>
      <c r="F94" s="56"/>
      <c r="G94" s="56"/>
      <c r="H94" s="56"/>
      <c r="I94" s="9"/>
      <c r="J94" s="57"/>
      <c r="K94" s="58"/>
      <c r="L94" s="58"/>
      <c r="M94" s="57"/>
    </row>
    <row r="95" spans="1:13">
      <c r="A95" s="481" t="s">
        <v>0</v>
      </c>
      <c r="B95" s="481"/>
      <c r="C95" s="481"/>
      <c r="D95" s="481"/>
      <c r="E95" s="481"/>
      <c r="F95" s="481"/>
      <c r="G95" s="481"/>
      <c r="H95" s="481"/>
      <c r="I95" s="481"/>
      <c r="J95" s="481"/>
      <c r="K95" s="481"/>
      <c r="L95" s="481"/>
      <c r="M95" s="1"/>
    </row>
    <row r="96" spans="1:13">
      <c r="A96" s="482" t="s">
        <v>1</v>
      </c>
      <c r="B96" s="482"/>
      <c r="C96" s="482"/>
      <c r="D96" s="482"/>
      <c r="E96" s="482"/>
      <c r="F96" s="482"/>
      <c r="G96" s="482"/>
      <c r="H96" s="482"/>
      <c r="I96" s="482"/>
      <c r="J96" s="482"/>
      <c r="K96" s="482"/>
      <c r="L96" s="482"/>
      <c r="M96" s="482"/>
    </row>
    <row r="97" spans="1:13">
      <c r="A97" s="483" t="s">
        <v>89</v>
      </c>
      <c r="B97" s="483"/>
      <c r="C97" s="483"/>
      <c r="D97" s="483"/>
      <c r="E97" s="483"/>
      <c r="F97" s="483"/>
      <c r="G97" s="483"/>
      <c r="H97" s="483"/>
      <c r="I97" s="483"/>
      <c r="J97" s="483"/>
      <c r="K97" s="483"/>
      <c r="L97" s="483"/>
      <c r="M97" s="483"/>
    </row>
    <row r="98" spans="1:13">
      <c r="A98" s="2"/>
      <c r="B98" s="3"/>
      <c r="C98" s="3" t="s">
        <v>2</v>
      </c>
      <c r="D98" s="3"/>
      <c r="E98" s="3"/>
      <c r="F98" s="3"/>
      <c r="G98" s="3"/>
      <c r="H98" s="4"/>
      <c r="I98" s="3" t="s">
        <v>3</v>
      </c>
      <c r="J98" s="4"/>
      <c r="K98" s="5" t="s">
        <v>4</v>
      </c>
      <c r="L98" s="6"/>
      <c r="M98" s="7"/>
    </row>
    <row r="99" spans="1:13">
      <c r="A99" s="8"/>
      <c r="B99" s="9"/>
      <c r="C99" s="9"/>
      <c r="D99" s="9"/>
      <c r="E99" s="9"/>
      <c r="F99" s="9"/>
      <c r="G99" s="9"/>
      <c r="H99" s="10"/>
      <c r="I99" s="9"/>
      <c r="J99" s="10"/>
      <c r="K99" s="11" t="s">
        <v>5</v>
      </c>
      <c r="L99" s="12"/>
      <c r="M99" s="13" t="s">
        <v>6</v>
      </c>
    </row>
    <row r="100" spans="1:13">
      <c r="A100" s="14"/>
      <c r="B100" s="15"/>
      <c r="C100" s="15"/>
      <c r="D100" s="15"/>
      <c r="E100" s="15"/>
      <c r="F100" s="15"/>
      <c r="G100" s="15"/>
      <c r="H100" s="16"/>
      <c r="I100" s="472" t="s">
        <v>7</v>
      </c>
      <c r="J100" s="473"/>
      <c r="K100" s="15" t="s">
        <v>8</v>
      </c>
      <c r="L100" s="16"/>
      <c r="M100" s="17" t="s">
        <v>9</v>
      </c>
    </row>
    <row r="101" spans="1:13">
      <c r="A101" s="474"/>
      <c r="B101" s="475"/>
      <c r="C101" s="475"/>
      <c r="D101" s="475"/>
      <c r="E101" s="475"/>
      <c r="F101" s="475"/>
      <c r="G101" s="475"/>
      <c r="H101" s="476"/>
      <c r="I101" s="477">
        <v>206</v>
      </c>
      <c r="J101" s="478"/>
      <c r="K101" s="479">
        <f>K103+K105</f>
        <v>9.75</v>
      </c>
      <c r="L101" s="480"/>
      <c r="M101" s="21">
        <f>M103+M105</f>
        <v>24102</v>
      </c>
    </row>
    <row r="102" spans="1:13">
      <c r="A102" s="22" t="s">
        <v>10</v>
      </c>
      <c r="B102" s="24"/>
      <c r="C102" s="24"/>
      <c r="D102" s="24"/>
      <c r="E102" s="24"/>
      <c r="F102" s="25"/>
      <c r="G102" s="24"/>
      <c r="H102" s="26"/>
      <c r="J102" s="10"/>
      <c r="L102" s="10"/>
      <c r="M102" s="23"/>
    </row>
    <row r="103" spans="1:13">
      <c r="A103" s="22" t="s">
        <v>11</v>
      </c>
      <c r="B103" s="24"/>
      <c r="C103" s="24"/>
      <c r="D103" s="24"/>
      <c r="E103" s="24"/>
      <c r="F103" s="25"/>
      <c r="G103" s="24"/>
      <c r="H103" s="26"/>
      <c r="J103" s="10"/>
      <c r="K103" s="450">
        <v>5.36</v>
      </c>
      <c r="L103" s="451"/>
      <c r="M103" s="23">
        <f>K103*I101*12</f>
        <v>13249.920000000002</v>
      </c>
    </row>
    <row r="104" spans="1:13">
      <c r="A104" s="22"/>
      <c r="B104" s="24"/>
      <c r="C104" s="24"/>
      <c r="D104" s="24"/>
      <c r="E104" s="24"/>
      <c r="F104" s="25"/>
      <c r="G104" s="24"/>
      <c r="H104" s="26"/>
      <c r="J104" s="10"/>
      <c r="L104" s="10"/>
      <c r="M104" s="23"/>
    </row>
    <row r="105" spans="1:13">
      <c r="A105" s="22" t="s">
        <v>12</v>
      </c>
      <c r="B105" s="24"/>
      <c r="C105" s="24"/>
      <c r="D105" s="24"/>
      <c r="E105" s="24"/>
      <c r="F105" s="25"/>
      <c r="G105" s="24"/>
      <c r="H105" s="26"/>
      <c r="I105" s="14"/>
      <c r="J105" s="16"/>
      <c r="K105" s="492">
        <v>4.3899999999999997</v>
      </c>
      <c r="L105" s="493"/>
      <c r="M105" s="21">
        <f>K105*I101*12</f>
        <v>10852.079999999998</v>
      </c>
    </row>
    <row r="106" spans="1:13">
      <c r="A106" s="464"/>
      <c r="B106" s="465"/>
      <c r="C106" s="465"/>
      <c r="D106" s="465"/>
      <c r="E106" s="465"/>
      <c r="F106" s="465"/>
      <c r="G106" s="465"/>
      <c r="H106" s="466"/>
      <c r="I106" s="89" t="s">
        <v>14</v>
      </c>
      <c r="J106" s="88"/>
      <c r="K106" s="9"/>
      <c r="L106" s="10"/>
      <c r="M106" s="23"/>
    </row>
    <row r="107" spans="1:13">
      <c r="A107" s="8"/>
      <c r="B107" s="9"/>
      <c r="C107" s="9"/>
      <c r="D107" s="9"/>
      <c r="E107" s="9"/>
      <c r="F107" s="9"/>
      <c r="G107" s="9"/>
      <c r="H107" s="10"/>
      <c r="I107" s="89" t="s">
        <v>15</v>
      </c>
      <c r="J107" s="88"/>
      <c r="K107" s="9"/>
      <c r="L107" s="10"/>
      <c r="M107" s="23"/>
    </row>
    <row r="108" spans="1:13">
      <c r="A108" s="8"/>
      <c r="B108" s="9"/>
      <c r="C108" s="9"/>
      <c r="D108" s="9"/>
      <c r="E108" s="9"/>
      <c r="F108" s="9"/>
      <c r="G108" s="9"/>
      <c r="H108" s="10"/>
      <c r="I108" s="89" t="s">
        <v>16</v>
      </c>
      <c r="J108" s="88"/>
      <c r="K108" s="462">
        <v>1.31</v>
      </c>
      <c r="L108" s="463"/>
      <c r="M108" s="23">
        <f>K108*12*I101</f>
        <v>3238.32</v>
      </c>
    </row>
    <row r="109" spans="1:13">
      <c r="A109" s="8"/>
      <c r="B109" s="9"/>
      <c r="C109" s="9"/>
      <c r="D109" s="9"/>
      <c r="E109" s="9"/>
      <c r="F109" s="9"/>
      <c r="G109" s="9"/>
      <c r="H109" s="10"/>
      <c r="I109" s="89" t="s">
        <v>17</v>
      </c>
      <c r="J109" s="88"/>
      <c r="K109" s="9"/>
      <c r="L109" s="10"/>
      <c r="M109" s="23"/>
    </row>
    <row r="110" spans="1:13">
      <c r="A110" s="14"/>
      <c r="B110" s="15"/>
      <c r="C110" s="15"/>
      <c r="D110" s="15"/>
      <c r="E110" s="15"/>
      <c r="F110" s="15"/>
      <c r="G110" s="15"/>
      <c r="H110" s="16"/>
      <c r="I110" s="90" t="s">
        <v>18</v>
      </c>
      <c r="J110" s="91"/>
      <c r="K110" s="15"/>
      <c r="L110" s="16"/>
      <c r="M110" s="21"/>
    </row>
    <row r="111" spans="1:13" ht="16.5" thickBot="1">
      <c r="A111" s="443" t="s">
        <v>49</v>
      </c>
      <c r="B111" s="444"/>
      <c r="C111" s="444"/>
      <c r="D111" s="444"/>
      <c r="E111" s="444"/>
      <c r="F111" s="444"/>
      <c r="G111" s="444"/>
      <c r="H111" s="445"/>
      <c r="I111" s="2"/>
      <c r="J111" s="4"/>
      <c r="K111" s="467">
        <v>3.5</v>
      </c>
      <c r="L111" s="469"/>
      <c r="M111" s="33">
        <f>K111*12*I101</f>
        <v>8652</v>
      </c>
    </row>
    <row r="112" spans="1:13" ht="15.75" thickBot="1">
      <c r="A112" s="424" t="s">
        <v>40</v>
      </c>
      <c r="B112" s="425"/>
      <c r="C112" s="425"/>
      <c r="D112" s="425"/>
      <c r="E112" s="425"/>
      <c r="F112" s="425"/>
      <c r="G112" s="425"/>
      <c r="H112" s="426"/>
      <c r="I112" s="49"/>
      <c r="J112" s="50"/>
      <c r="K112" s="427">
        <f>K103+K105+K108+K111</f>
        <v>14.56</v>
      </c>
      <c r="L112" s="428"/>
      <c r="M112" s="51">
        <f>M101+M108+M111</f>
        <v>35992.32</v>
      </c>
    </row>
    <row r="113" spans="1:13" ht="15.75" thickBot="1">
      <c r="A113" s="424" t="s">
        <v>50</v>
      </c>
      <c r="B113" s="425"/>
      <c r="C113" s="425"/>
      <c r="D113" s="425"/>
      <c r="E113" s="425"/>
      <c r="F113" s="425"/>
      <c r="G113" s="425"/>
      <c r="H113" s="426"/>
      <c r="I113" s="49"/>
      <c r="J113" s="50"/>
      <c r="K113" s="427">
        <f>K112</f>
        <v>14.56</v>
      </c>
      <c r="L113" s="428"/>
      <c r="M113" s="51">
        <f>M112</f>
        <v>35992.32</v>
      </c>
    </row>
    <row r="114" spans="1:13">
      <c r="A114" s="56"/>
      <c r="B114" s="56"/>
      <c r="C114" s="56"/>
      <c r="D114" s="56"/>
      <c r="E114" s="56"/>
      <c r="F114" s="56"/>
      <c r="G114" s="56"/>
      <c r="H114" s="56"/>
      <c r="I114" s="9"/>
      <c r="J114" s="57"/>
      <c r="K114" s="58"/>
      <c r="L114" s="58"/>
      <c r="M114" s="57"/>
    </row>
    <row r="115" spans="1:13">
      <c r="A115" s="481" t="s">
        <v>0</v>
      </c>
      <c r="B115" s="481"/>
      <c r="C115" s="481"/>
      <c r="D115" s="481"/>
      <c r="E115" s="481"/>
      <c r="F115" s="481"/>
      <c r="G115" s="481"/>
      <c r="H115" s="481"/>
      <c r="I115" s="481"/>
      <c r="J115" s="481"/>
      <c r="K115" s="481"/>
      <c r="L115" s="481"/>
      <c r="M115" s="1"/>
    </row>
    <row r="116" spans="1:13">
      <c r="A116" s="482" t="s">
        <v>1</v>
      </c>
      <c r="B116" s="482"/>
      <c r="C116" s="482"/>
      <c r="D116" s="482"/>
      <c r="E116" s="482"/>
      <c r="F116" s="482"/>
      <c r="G116" s="482"/>
      <c r="H116" s="482"/>
      <c r="I116" s="482"/>
      <c r="J116" s="482"/>
      <c r="K116" s="482"/>
      <c r="L116" s="482"/>
      <c r="M116" s="482"/>
    </row>
    <row r="117" spans="1:13">
      <c r="A117" s="483" t="s">
        <v>164</v>
      </c>
      <c r="B117" s="483"/>
      <c r="C117" s="483"/>
      <c r="D117" s="483"/>
      <c r="E117" s="483"/>
      <c r="F117" s="483"/>
      <c r="G117" s="483"/>
      <c r="H117" s="483"/>
      <c r="I117" s="483"/>
      <c r="J117" s="483"/>
      <c r="K117" s="483"/>
      <c r="L117" s="483"/>
      <c r="M117" s="483"/>
    </row>
    <row r="118" spans="1:13">
      <c r="A118" s="2"/>
      <c r="B118" s="3"/>
      <c r="C118" s="3" t="s">
        <v>2</v>
      </c>
      <c r="D118" s="3"/>
      <c r="E118" s="3"/>
      <c r="F118" s="3"/>
      <c r="G118" s="3"/>
      <c r="H118" s="4"/>
      <c r="I118" s="3" t="s">
        <v>3</v>
      </c>
      <c r="J118" s="4"/>
      <c r="K118" s="5" t="s">
        <v>4</v>
      </c>
      <c r="L118" s="6"/>
      <c r="M118" s="7"/>
    </row>
    <row r="119" spans="1:13">
      <c r="A119" s="8"/>
      <c r="B119" s="9"/>
      <c r="C119" s="9"/>
      <c r="D119" s="9"/>
      <c r="E119" s="9"/>
      <c r="F119" s="9"/>
      <c r="G119" s="9"/>
      <c r="H119" s="10"/>
      <c r="I119" s="9"/>
      <c r="J119" s="10"/>
      <c r="K119" s="11" t="s">
        <v>5</v>
      </c>
      <c r="L119" s="12"/>
      <c r="M119" s="13" t="s">
        <v>6</v>
      </c>
    </row>
    <row r="120" spans="1:13">
      <c r="A120" s="14"/>
      <c r="B120" s="15"/>
      <c r="C120" s="15"/>
      <c r="D120" s="15"/>
      <c r="E120" s="15"/>
      <c r="F120" s="15"/>
      <c r="G120" s="15"/>
      <c r="H120" s="16"/>
      <c r="I120" s="472" t="s">
        <v>7</v>
      </c>
      <c r="J120" s="473"/>
      <c r="K120" s="15" t="s">
        <v>8</v>
      </c>
      <c r="L120" s="16"/>
      <c r="M120" s="17" t="s">
        <v>9</v>
      </c>
    </row>
    <row r="121" spans="1:13">
      <c r="A121" s="474"/>
      <c r="B121" s="475"/>
      <c r="C121" s="475"/>
      <c r="D121" s="475"/>
      <c r="E121" s="475"/>
      <c r="F121" s="475"/>
      <c r="G121" s="475"/>
      <c r="H121" s="476"/>
      <c r="I121" s="477">
        <v>355.5</v>
      </c>
      <c r="J121" s="478"/>
      <c r="K121" s="479">
        <f>K123+K125</f>
        <v>9.75</v>
      </c>
      <c r="L121" s="480"/>
      <c r="M121" s="21">
        <f>M123+M125</f>
        <v>41593.5</v>
      </c>
    </row>
    <row r="122" spans="1:13">
      <c r="A122" s="22" t="s">
        <v>10</v>
      </c>
      <c r="B122" s="24"/>
      <c r="C122" s="24"/>
      <c r="D122" s="24"/>
      <c r="E122" s="24"/>
      <c r="F122" s="25"/>
      <c r="G122" s="24"/>
      <c r="H122" s="26"/>
      <c r="J122" s="10"/>
      <c r="L122" s="10"/>
      <c r="M122" s="23"/>
    </row>
    <row r="123" spans="1:13">
      <c r="A123" s="22" t="s">
        <v>11</v>
      </c>
      <c r="B123" s="24"/>
      <c r="C123" s="24"/>
      <c r="D123" s="24"/>
      <c r="E123" s="24"/>
      <c r="F123" s="25"/>
      <c r="G123" s="24"/>
      <c r="H123" s="26"/>
      <c r="J123" s="10"/>
      <c r="K123" s="450">
        <v>5.36</v>
      </c>
      <c r="L123" s="451"/>
      <c r="M123" s="23">
        <f>K123*I121*12</f>
        <v>22865.760000000002</v>
      </c>
    </row>
    <row r="124" spans="1:13">
      <c r="A124" s="22"/>
      <c r="B124" s="24"/>
      <c r="C124" s="24"/>
      <c r="D124" s="24"/>
      <c r="E124" s="24"/>
      <c r="F124" s="25"/>
      <c r="G124" s="24"/>
      <c r="H124" s="26"/>
      <c r="J124" s="10"/>
      <c r="L124" s="10"/>
      <c r="M124" s="23"/>
    </row>
    <row r="125" spans="1:13">
      <c r="A125" s="22" t="s">
        <v>12</v>
      </c>
      <c r="B125" s="24"/>
      <c r="C125" s="24"/>
      <c r="D125" s="24"/>
      <c r="E125" s="24"/>
      <c r="F125" s="25"/>
      <c r="G125" s="24"/>
      <c r="H125" s="26"/>
      <c r="I125" s="14"/>
      <c r="J125" s="16"/>
      <c r="K125" s="492">
        <v>4.3899999999999997</v>
      </c>
      <c r="L125" s="493"/>
      <c r="M125" s="21">
        <f>K125*I121*12</f>
        <v>18727.739999999998</v>
      </c>
    </row>
    <row r="126" spans="1:13">
      <c r="A126" s="464" t="s">
        <v>13</v>
      </c>
      <c r="B126" s="465"/>
      <c r="C126" s="465"/>
      <c r="D126" s="465"/>
      <c r="E126" s="465"/>
      <c r="F126" s="465"/>
      <c r="G126" s="465"/>
      <c r="H126" s="466"/>
      <c r="I126" s="89" t="s">
        <v>14</v>
      </c>
      <c r="J126" s="88"/>
      <c r="K126" s="9"/>
      <c r="L126" s="10"/>
      <c r="M126" s="23"/>
    </row>
    <row r="127" spans="1:13">
      <c r="A127" s="8"/>
      <c r="B127" s="9"/>
      <c r="C127" s="9"/>
      <c r="D127" s="9"/>
      <c r="E127" s="9"/>
      <c r="F127" s="9"/>
      <c r="G127" s="9"/>
      <c r="H127" s="10"/>
      <c r="I127" s="89" t="s">
        <v>15</v>
      </c>
      <c r="J127" s="88"/>
      <c r="K127" s="9"/>
      <c r="L127" s="10"/>
      <c r="M127" s="23"/>
    </row>
    <row r="128" spans="1:13">
      <c r="A128" s="8"/>
      <c r="B128" s="9"/>
      <c r="C128" s="9"/>
      <c r="D128" s="9"/>
      <c r="E128" s="9"/>
      <c r="F128" s="9"/>
      <c r="G128" s="9"/>
      <c r="H128" s="10"/>
      <c r="I128" s="89" t="s">
        <v>16</v>
      </c>
      <c r="J128" s="88"/>
      <c r="K128" s="462">
        <v>1.31</v>
      </c>
      <c r="L128" s="463"/>
      <c r="M128" s="23">
        <f>K128*12*I121</f>
        <v>5588.46</v>
      </c>
    </row>
    <row r="129" spans="1:13">
      <c r="A129" s="8"/>
      <c r="B129" s="9"/>
      <c r="C129" s="9"/>
      <c r="D129" s="9"/>
      <c r="E129" s="9"/>
      <c r="F129" s="9"/>
      <c r="G129" s="9"/>
      <c r="H129" s="10"/>
      <c r="I129" s="89" t="s">
        <v>60</v>
      </c>
      <c r="J129" s="88"/>
      <c r="K129" s="9"/>
      <c r="L129" s="10"/>
      <c r="M129" s="23"/>
    </row>
    <row r="130" spans="1:13">
      <c r="A130" s="114" t="s">
        <v>20</v>
      </c>
      <c r="B130" s="31"/>
      <c r="C130" s="31"/>
      <c r="D130" s="31"/>
      <c r="E130" s="31"/>
      <c r="F130" s="31"/>
      <c r="G130" s="31"/>
      <c r="H130" s="115"/>
      <c r="I130" s="31"/>
      <c r="J130" s="10"/>
      <c r="K130" s="470">
        <f>K131+K137</f>
        <v>1.9100000000000001</v>
      </c>
      <c r="L130" s="471"/>
      <c r="M130" s="32">
        <f>M131+M137</f>
        <v>8148.06</v>
      </c>
    </row>
    <row r="131" spans="1:13">
      <c r="A131" s="459" t="s">
        <v>21</v>
      </c>
      <c r="B131" s="460"/>
      <c r="C131" s="460"/>
      <c r="D131" s="460"/>
      <c r="E131" s="460"/>
      <c r="F131" s="460"/>
      <c r="G131" s="460"/>
      <c r="H131" s="461"/>
      <c r="J131" s="10"/>
      <c r="K131" s="462">
        <f>K132+K133+K134+K136</f>
        <v>1.1200000000000001</v>
      </c>
      <c r="L131" s="463"/>
      <c r="M131" s="33">
        <f>M132+M133+M134+M136</f>
        <v>4777.92</v>
      </c>
    </row>
    <row r="132" spans="1:13">
      <c r="A132" s="8" t="s">
        <v>82</v>
      </c>
      <c r="H132" s="10"/>
      <c r="I132" s="87" t="s">
        <v>88</v>
      </c>
      <c r="J132" s="88"/>
      <c r="K132" s="450">
        <v>0.57999999999999996</v>
      </c>
      <c r="L132" s="451"/>
      <c r="M132" s="23">
        <f>K132*12*I121</f>
        <v>2474.2799999999997</v>
      </c>
    </row>
    <row r="133" spans="1:13">
      <c r="A133" s="8" t="s">
        <v>69</v>
      </c>
      <c r="H133" s="10"/>
      <c r="I133" s="87" t="s">
        <v>80</v>
      </c>
      <c r="J133" s="88"/>
      <c r="K133" s="450"/>
      <c r="L133" s="451"/>
      <c r="M133" s="23"/>
    </row>
    <row r="134" spans="1:13">
      <c r="A134" s="8" t="s">
        <v>83</v>
      </c>
      <c r="H134" s="10"/>
      <c r="I134" s="87" t="s">
        <v>24</v>
      </c>
      <c r="J134" s="88"/>
      <c r="K134" s="450">
        <v>0.5</v>
      </c>
      <c r="L134" s="451"/>
      <c r="M134" s="23">
        <f>K134*12*I121</f>
        <v>2133</v>
      </c>
    </row>
    <row r="135" spans="1:13">
      <c r="A135" s="8" t="s">
        <v>25</v>
      </c>
      <c r="H135" s="10"/>
      <c r="I135" s="87"/>
      <c r="J135" s="88"/>
      <c r="L135" s="10"/>
      <c r="M135" s="23"/>
    </row>
    <row r="136" spans="1:13">
      <c r="A136" s="8" t="s">
        <v>84</v>
      </c>
      <c r="H136" s="10"/>
      <c r="I136" s="87" t="s">
        <v>26</v>
      </c>
      <c r="J136" s="88"/>
      <c r="K136" s="450">
        <v>0.04</v>
      </c>
      <c r="L136" s="451"/>
      <c r="M136" s="23">
        <f>K136*12*I121</f>
        <v>170.64</v>
      </c>
    </row>
    <row r="137" spans="1:13">
      <c r="A137" s="459" t="s">
        <v>27</v>
      </c>
      <c r="B137" s="460"/>
      <c r="C137" s="460"/>
      <c r="D137" s="460"/>
      <c r="E137" s="460"/>
      <c r="F137" s="460"/>
      <c r="G137" s="460"/>
      <c r="H137" s="461"/>
      <c r="I137" s="87"/>
      <c r="J137" s="88"/>
      <c r="K137" s="462">
        <f>K138+K139+K140</f>
        <v>0.79</v>
      </c>
      <c r="L137" s="463"/>
      <c r="M137" s="33">
        <f>M138+M139+M140</f>
        <v>3370.1400000000003</v>
      </c>
    </row>
    <row r="138" spans="1:13">
      <c r="A138" s="8" t="s">
        <v>85</v>
      </c>
      <c r="H138" s="10"/>
      <c r="I138" s="87" t="s">
        <v>24</v>
      </c>
      <c r="J138" s="88"/>
      <c r="K138" s="450">
        <v>0.67</v>
      </c>
      <c r="L138" s="451"/>
      <c r="M138" s="23">
        <f>K138*12*I121</f>
        <v>2858.2200000000003</v>
      </c>
    </row>
    <row r="139" spans="1:13">
      <c r="A139" s="8" t="s">
        <v>86</v>
      </c>
      <c r="H139" s="10"/>
      <c r="I139" s="87" t="s">
        <v>81</v>
      </c>
      <c r="J139" s="88"/>
      <c r="K139" s="450">
        <v>0.06</v>
      </c>
      <c r="L139" s="451"/>
      <c r="M139" s="23">
        <f>K139*12*I121</f>
        <v>255.95999999999998</v>
      </c>
    </row>
    <row r="140" spans="1:13">
      <c r="A140" s="8" t="s">
        <v>87</v>
      </c>
      <c r="H140" s="10"/>
      <c r="I140" s="87" t="s">
        <v>55</v>
      </c>
      <c r="J140" s="88"/>
      <c r="K140" s="492">
        <v>0.06</v>
      </c>
      <c r="L140" s="493"/>
      <c r="M140" s="21">
        <f>K140*12*I121</f>
        <v>255.95999999999998</v>
      </c>
    </row>
    <row r="141" spans="1:13" ht="15.75">
      <c r="A141" s="438" t="s">
        <v>28</v>
      </c>
      <c r="B141" s="439"/>
      <c r="C141" s="439"/>
      <c r="D141" s="439"/>
      <c r="E141" s="439"/>
      <c r="F141" s="439"/>
      <c r="G141" s="439"/>
      <c r="H141" s="440"/>
      <c r="I141" s="34"/>
      <c r="J141" s="29"/>
      <c r="K141" s="486">
        <f>K142+K143+K145+K147+K148</f>
        <v>2.1599999999999993</v>
      </c>
      <c r="L141" s="487"/>
      <c r="M141" s="35">
        <f>M142+M143+M145+M147+M148</f>
        <v>9214.5599999999977</v>
      </c>
    </row>
    <row r="142" spans="1:13">
      <c r="A142" s="36" t="s">
        <v>29</v>
      </c>
      <c r="B142" s="37"/>
      <c r="C142" s="38"/>
      <c r="D142" s="38"/>
      <c r="E142" s="38"/>
      <c r="F142" s="38"/>
      <c r="G142" s="38"/>
      <c r="H142" s="10"/>
      <c r="I142" s="434" t="s">
        <v>30</v>
      </c>
      <c r="J142" s="435"/>
      <c r="K142" s="457">
        <v>0.59</v>
      </c>
      <c r="L142" s="458"/>
      <c r="M142" s="23">
        <f>K142*12*I121</f>
        <v>2516.94</v>
      </c>
    </row>
    <row r="143" spans="1:13">
      <c r="A143" s="36" t="s">
        <v>31</v>
      </c>
      <c r="B143" s="37"/>
      <c r="C143" s="38"/>
      <c r="D143" s="38"/>
      <c r="E143" s="38"/>
      <c r="F143" s="38"/>
      <c r="G143" s="38"/>
      <c r="H143" s="10"/>
      <c r="I143" s="434" t="s">
        <v>32</v>
      </c>
      <c r="J143" s="435"/>
      <c r="K143" s="448">
        <v>1.4</v>
      </c>
      <c r="L143" s="449"/>
      <c r="M143" s="23">
        <f>K143*12*I121</f>
        <v>5972.3999999999987</v>
      </c>
    </row>
    <row r="144" spans="1:13">
      <c r="A144" s="36" t="s">
        <v>33</v>
      </c>
      <c r="B144" s="37"/>
      <c r="C144" s="38"/>
      <c r="D144" s="38"/>
      <c r="E144" s="38"/>
      <c r="F144" s="38"/>
      <c r="G144" s="38"/>
      <c r="H144" s="10"/>
      <c r="I144" s="39"/>
      <c r="J144" s="12"/>
      <c r="K144" s="40"/>
      <c r="L144" s="41"/>
      <c r="M144" s="23"/>
    </row>
    <row r="145" spans="1:13">
      <c r="A145" s="36" t="s">
        <v>34</v>
      </c>
      <c r="B145" s="37"/>
      <c r="C145" s="38"/>
      <c r="D145" s="38"/>
      <c r="E145" s="38"/>
      <c r="F145" s="38"/>
      <c r="G145" s="38"/>
      <c r="H145" s="10"/>
      <c r="I145" s="434" t="s">
        <v>35</v>
      </c>
      <c r="J145" s="435"/>
      <c r="K145" s="448">
        <v>0.11</v>
      </c>
      <c r="L145" s="449"/>
      <c r="M145" s="23">
        <f>K145*12*I121</f>
        <v>469.26000000000005</v>
      </c>
    </row>
    <row r="146" spans="1:13">
      <c r="A146" s="36" t="s">
        <v>36</v>
      </c>
      <c r="B146" s="37"/>
      <c r="C146" s="38"/>
      <c r="D146" s="38"/>
      <c r="E146" s="38"/>
      <c r="F146" s="38"/>
      <c r="G146" s="38"/>
      <c r="H146" s="10"/>
      <c r="I146" s="39"/>
      <c r="J146" s="12"/>
      <c r="K146" s="40"/>
      <c r="L146" s="41"/>
      <c r="M146" s="23"/>
    </row>
    <row r="147" spans="1:13">
      <c r="A147" s="36" t="s">
        <v>37</v>
      </c>
      <c r="B147" s="37"/>
      <c r="C147" s="38"/>
      <c r="D147" s="38"/>
      <c r="E147" s="38"/>
      <c r="F147" s="38"/>
      <c r="G147" s="38"/>
      <c r="H147" s="10"/>
      <c r="I147" s="434" t="s">
        <v>19</v>
      </c>
      <c r="J147" s="435"/>
      <c r="K147" s="448">
        <v>0.03</v>
      </c>
      <c r="L147" s="449"/>
      <c r="M147" s="23">
        <f>K147*12*I121</f>
        <v>127.97999999999999</v>
      </c>
    </row>
    <row r="148" spans="1:13">
      <c r="A148" s="42" t="s">
        <v>51</v>
      </c>
      <c r="B148" s="37"/>
      <c r="C148" s="38"/>
      <c r="D148" s="38"/>
      <c r="E148" s="38"/>
      <c r="F148" s="38"/>
      <c r="G148" s="38"/>
      <c r="H148" s="10"/>
      <c r="I148" s="434" t="s">
        <v>19</v>
      </c>
      <c r="J148" s="435"/>
      <c r="K148" s="436">
        <v>0.03</v>
      </c>
      <c r="L148" s="437"/>
      <c r="M148" s="21">
        <f>K148*12*I121</f>
        <v>127.97999999999999</v>
      </c>
    </row>
    <row r="149" spans="1:13" ht="16.5" thickBot="1">
      <c r="A149" s="443" t="s">
        <v>39</v>
      </c>
      <c r="B149" s="444"/>
      <c r="C149" s="444"/>
      <c r="D149" s="444"/>
      <c r="E149" s="444"/>
      <c r="F149" s="444"/>
      <c r="G149" s="444"/>
      <c r="H149" s="445"/>
      <c r="I149" s="3"/>
      <c r="J149" s="4"/>
      <c r="K149" s="513">
        <v>5.7</v>
      </c>
      <c r="L149" s="514"/>
      <c r="M149" s="48">
        <f>K149*12*I121</f>
        <v>24316.2</v>
      </c>
    </row>
    <row r="150" spans="1:13" ht="15.75" thickBot="1">
      <c r="A150" s="424" t="s">
        <v>40</v>
      </c>
      <c r="B150" s="425"/>
      <c r="C150" s="425"/>
      <c r="D150" s="425"/>
      <c r="E150" s="425"/>
      <c r="F150" s="425"/>
      <c r="G150" s="425"/>
      <c r="H150" s="426"/>
      <c r="I150" s="49"/>
      <c r="J150" s="50"/>
      <c r="K150" s="427">
        <f>K123+K125+K128+K130+K149+K141</f>
        <v>20.830000000000002</v>
      </c>
      <c r="L150" s="428"/>
      <c r="M150" s="51">
        <f>M121+M128+M130+M141+M149</f>
        <v>88860.78</v>
      </c>
    </row>
    <row r="151" spans="1:13" ht="15.75" thickBot="1">
      <c r="A151" s="424" t="s">
        <v>77</v>
      </c>
      <c r="B151" s="425"/>
      <c r="C151" s="425"/>
      <c r="D151" s="425"/>
      <c r="E151" s="425"/>
      <c r="F151" s="425"/>
      <c r="G151" s="425"/>
      <c r="H151" s="426"/>
      <c r="I151" s="49"/>
      <c r="J151" s="50"/>
      <c r="K151" s="548">
        <f>K152+K153</f>
        <v>17.96</v>
      </c>
      <c r="L151" s="549"/>
      <c r="M151" s="51">
        <f>K151*12*I121</f>
        <v>76617.36</v>
      </c>
    </row>
    <row r="152" spans="1:13">
      <c r="A152" s="429" t="s">
        <v>78</v>
      </c>
      <c r="B152" s="430"/>
      <c r="C152" s="430"/>
      <c r="D152" s="430"/>
      <c r="E152" s="430"/>
      <c r="F152" s="430"/>
      <c r="G152" s="430"/>
      <c r="H152" s="431"/>
      <c r="I152" s="78"/>
      <c r="J152" s="79"/>
      <c r="K152" s="432">
        <v>14.66</v>
      </c>
      <c r="L152" s="433"/>
      <c r="M152" s="80">
        <f>K152*12*I121</f>
        <v>62539.560000000005</v>
      </c>
    </row>
    <row r="153" spans="1:13" ht="16.5" thickBot="1">
      <c r="A153" s="550" t="s">
        <v>79</v>
      </c>
      <c r="B153" s="551"/>
      <c r="C153" s="551"/>
      <c r="D153" s="551"/>
      <c r="E153" s="551"/>
      <c r="F153" s="551"/>
      <c r="G153" s="551"/>
      <c r="H153" s="552"/>
      <c r="I153" s="84"/>
      <c r="J153" s="85"/>
      <c r="K153" s="522">
        <v>3.3</v>
      </c>
      <c r="L153" s="523"/>
      <c r="M153" s="86">
        <f>K153*12*I121</f>
        <v>14077.799999999997</v>
      </c>
    </row>
    <row r="154" spans="1:13">
      <c r="A154" s="499" t="s">
        <v>43</v>
      </c>
      <c r="B154" s="500"/>
      <c r="C154" s="500"/>
      <c r="D154" s="500"/>
      <c r="E154" s="500"/>
      <c r="F154" s="500"/>
      <c r="G154" s="500"/>
      <c r="H154" s="501"/>
      <c r="I154" s="15"/>
      <c r="J154" s="16"/>
      <c r="K154" s="502">
        <v>1.39</v>
      </c>
      <c r="L154" s="503"/>
      <c r="M154" s="21">
        <f>K154*12*I121</f>
        <v>5929.74</v>
      </c>
    </row>
    <row r="155" spans="1:13" ht="15.75">
      <c r="A155" s="44" t="s">
        <v>52</v>
      </c>
      <c r="B155" s="45"/>
      <c r="C155" s="45"/>
      <c r="D155" s="45"/>
      <c r="E155" s="45"/>
      <c r="F155" s="45"/>
      <c r="G155" s="45"/>
      <c r="H155" s="46"/>
      <c r="I155" s="34"/>
      <c r="J155" s="29"/>
      <c r="K155" s="486">
        <v>0</v>
      </c>
      <c r="L155" s="487"/>
      <c r="M155" s="21">
        <f>K155*12*I121</f>
        <v>0</v>
      </c>
    </row>
    <row r="156" spans="1:13" ht="15.75">
      <c r="A156" s="44" t="s">
        <v>45</v>
      </c>
      <c r="B156" s="45"/>
      <c r="C156" s="45"/>
      <c r="D156" s="45"/>
      <c r="E156" s="45"/>
      <c r="F156" s="45"/>
      <c r="G156" s="45"/>
      <c r="H156" s="46"/>
      <c r="I156" s="34"/>
      <c r="J156" s="29"/>
      <c r="K156" s="486">
        <v>0.08</v>
      </c>
      <c r="L156" s="487"/>
      <c r="M156" s="21">
        <f>K156*12*I121</f>
        <v>341.28</v>
      </c>
    </row>
    <row r="157" spans="1:13" ht="16.5" thickBot="1">
      <c r="A157" s="61" t="s">
        <v>46</v>
      </c>
      <c r="B157" s="62"/>
      <c r="C157" s="62"/>
      <c r="D157" s="62"/>
      <c r="E157" s="62"/>
      <c r="F157" s="62"/>
      <c r="G157" s="62"/>
      <c r="H157" s="63"/>
      <c r="I157" s="3"/>
      <c r="J157" s="4"/>
      <c r="K157" s="446">
        <v>0.06</v>
      </c>
      <c r="L157" s="447"/>
      <c r="M157" s="23">
        <f>K157*12*I121</f>
        <v>255.95999999999998</v>
      </c>
    </row>
    <row r="158" spans="1:13" ht="15.75" thickBot="1">
      <c r="A158" s="424" t="s">
        <v>47</v>
      </c>
      <c r="B158" s="425"/>
      <c r="C158" s="425"/>
      <c r="D158" s="425"/>
      <c r="E158" s="425"/>
      <c r="F158" s="425"/>
      <c r="G158" s="425"/>
      <c r="H158" s="426"/>
      <c r="I158" s="49"/>
      <c r="J158" s="50"/>
      <c r="K158" s="427">
        <f>K150+K154+K151+K155+K156+K157</f>
        <v>40.320000000000007</v>
      </c>
      <c r="L158" s="428"/>
      <c r="M158" s="51">
        <f>M150+M151+M154+M155+M156+M157</f>
        <v>172005.12</v>
      </c>
    </row>
    <row r="159" spans="1:13">
      <c r="A159" s="56"/>
      <c r="B159" s="56"/>
      <c r="C159" s="56"/>
      <c r="D159" s="56"/>
      <c r="E159" s="56"/>
      <c r="F159" s="56"/>
      <c r="G159" s="56"/>
      <c r="H159" s="56"/>
      <c r="I159" s="9"/>
      <c r="J159" s="57"/>
      <c r="K159" s="58"/>
      <c r="L159" s="58"/>
      <c r="M159" s="57"/>
    </row>
    <row r="160" spans="1:13">
      <c r="A160" s="56"/>
      <c r="B160" s="56"/>
      <c r="C160" s="56"/>
      <c r="D160" s="56"/>
      <c r="E160" s="56"/>
      <c r="F160" s="56"/>
      <c r="G160" s="56"/>
      <c r="H160" s="56"/>
      <c r="I160" s="9"/>
      <c r="J160" s="57"/>
      <c r="K160" s="58"/>
      <c r="L160" s="58"/>
      <c r="M160" s="57"/>
    </row>
    <row r="161" spans="1:13">
      <c r="A161" s="481" t="s">
        <v>0</v>
      </c>
      <c r="B161" s="481"/>
      <c r="C161" s="481"/>
      <c r="D161" s="481"/>
      <c r="E161" s="481"/>
      <c r="F161" s="481"/>
      <c r="G161" s="481"/>
      <c r="H161" s="481"/>
      <c r="I161" s="481"/>
      <c r="J161" s="481"/>
      <c r="K161" s="481"/>
      <c r="L161" s="481"/>
      <c r="M161" s="1"/>
    </row>
    <row r="162" spans="1:13">
      <c r="A162" s="482" t="s">
        <v>1</v>
      </c>
      <c r="B162" s="482"/>
      <c r="C162" s="482"/>
      <c r="D162" s="482"/>
      <c r="E162" s="482"/>
      <c r="F162" s="482"/>
      <c r="G162" s="482"/>
      <c r="H162" s="482"/>
      <c r="I162" s="482"/>
      <c r="J162" s="482"/>
      <c r="K162" s="482"/>
      <c r="L162" s="482"/>
      <c r="M162" s="482"/>
    </row>
    <row r="163" spans="1:13">
      <c r="A163" s="483" t="s">
        <v>90</v>
      </c>
      <c r="B163" s="483"/>
      <c r="C163" s="483"/>
      <c r="D163" s="483"/>
      <c r="E163" s="483"/>
      <c r="F163" s="483"/>
      <c r="G163" s="483"/>
      <c r="H163" s="483"/>
      <c r="I163" s="483"/>
      <c r="J163" s="483"/>
      <c r="K163" s="483"/>
      <c r="L163" s="483"/>
      <c r="M163" s="483"/>
    </row>
    <row r="164" spans="1:13">
      <c r="A164" s="2"/>
      <c r="B164" s="3"/>
      <c r="C164" s="3" t="s">
        <v>2</v>
      </c>
      <c r="D164" s="3"/>
      <c r="E164" s="3"/>
      <c r="F164" s="3"/>
      <c r="G164" s="3"/>
      <c r="H164" s="4"/>
      <c r="I164" s="3" t="s">
        <v>3</v>
      </c>
      <c r="J164" s="4"/>
      <c r="K164" s="5" t="s">
        <v>4</v>
      </c>
      <c r="L164" s="6"/>
      <c r="M164" s="7"/>
    </row>
    <row r="165" spans="1:13">
      <c r="A165" s="8"/>
      <c r="B165" s="9"/>
      <c r="C165" s="9"/>
      <c r="D165" s="9"/>
      <c r="E165" s="9"/>
      <c r="F165" s="9"/>
      <c r="G165" s="9"/>
      <c r="H165" s="10"/>
      <c r="I165" s="9"/>
      <c r="J165" s="10"/>
      <c r="K165" s="11" t="s">
        <v>5</v>
      </c>
      <c r="L165" s="12"/>
      <c r="M165" s="13" t="s">
        <v>6</v>
      </c>
    </row>
    <row r="166" spans="1:13">
      <c r="A166" s="14"/>
      <c r="B166" s="15"/>
      <c r="C166" s="15"/>
      <c r="D166" s="15"/>
      <c r="E166" s="15"/>
      <c r="F166" s="15"/>
      <c r="G166" s="15"/>
      <c r="H166" s="16"/>
      <c r="I166" s="472" t="s">
        <v>7</v>
      </c>
      <c r="J166" s="473"/>
      <c r="K166" s="15" t="s">
        <v>8</v>
      </c>
      <c r="L166" s="16"/>
      <c r="M166" s="17" t="s">
        <v>9</v>
      </c>
    </row>
    <row r="167" spans="1:13">
      <c r="A167" s="474"/>
      <c r="B167" s="475"/>
      <c r="C167" s="475"/>
      <c r="D167" s="475"/>
      <c r="E167" s="475"/>
      <c r="F167" s="475"/>
      <c r="G167" s="475"/>
      <c r="H167" s="476"/>
      <c r="I167" s="477">
        <v>1285.8</v>
      </c>
      <c r="J167" s="478"/>
      <c r="K167" s="479">
        <f>K168+K170</f>
        <v>9.75</v>
      </c>
      <c r="L167" s="480"/>
      <c r="M167" s="21">
        <f>M168+M170</f>
        <v>150438.59999999998</v>
      </c>
    </row>
    <row r="168" spans="1:13">
      <c r="A168" s="22" t="s">
        <v>61</v>
      </c>
      <c r="B168" s="24"/>
      <c r="C168" s="24"/>
      <c r="D168" s="24"/>
      <c r="E168" s="24"/>
      <c r="F168" s="25"/>
      <c r="G168" s="24"/>
      <c r="H168" s="26"/>
      <c r="J168" s="10"/>
      <c r="K168" s="450">
        <v>5.36</v>
      </c>
      <c r="L168" s="451"/>
      <c r="M168" s="23">
        <f>K168*I167*12</f>
        <v>82702.656000000003</v>
      </c>
    </row>
    <row r="169" spans="1:13">
      <c r="A169" s="22"/>
      <c r="B169" s="24"/>
      <c r="C169" s="24"/>
      <c r="D169" s="24"/>
      <c r="E169" s="24"/>
      <c r="F169" s="25"/>
      <c r="G169" s="24"/>
      <c r="H169" s="26"/>
      <c r="J169" s="10"/>
      <c r="L169" s="10"/>
      <c r="M169" s="23"/>
    </row>
    <row r="170" spans="1:13">
      <c r="A170" s="22" t="s">
        <v>12</v>
      </c>
      <c r="B170" s="24"/>
      <c r="C170" s="24"/>
      <c r="D170" s="24"/>
      <c r="E170" s="24"/>
      <c r="F170" s="25"/>
      <c r="G170" s="24"/>
      <c r="H170" s="26"/>
      <c r="I170" s="14"/>
      <c r="J170" s="16"/>
      <c r="K170" s="492">
        <v>4.3899999999999997</v>
      </c>
      <c r="L170" s="493"/>
      <c r="M170" s="21">
        <f>K170*I167*12</f>
        <v>67735.943999999989</v>
      </c>
    </row>
    <row r="171" spans="1:13">
      <c r="A171" s="464" t="s">
        <v>13</v>
      </c>
      <c r="B171" s="465"/>
      <c r="C171" s="465"/>
      <c r="D171" s="465"/>
      <c r="E171" s="465"/>
      <c r="F171" s="465"/>
      <c r="G171" s="465"/>
      <c r="H171" s="466"/>
      <c r="I171" s="89" t="s">
        <v>14</v>
      </c>
      <c r="J171" s="88"/>
      <c r="K171" s="9"/>
      <c r="L171" s="10"/>
      <c r="M171" s="23"/>
    </row>
    <row r="172" spans="1:13">
      <c r="A172" s="8"/>
      <c r="B172" s="9"/>
      <c r="C172" s="9"/>
      <c r="D172" s="9"/>
      <c r="E172" s="9"/>
      <c r="F172" s="9"/>
      <c r="G172" s="9"/>
      <c r="H172" s="10"/>
      <c r="I172" s="89" t="s">
        <v>15</v>
      </c>
      <c r="J172" s="88"/>
      <c r="K172" s="9"/>
      <c r="L172" s="10"/>
      <c r="M172" s="23"/>
    </row>
    <row r="173" spans="1:13">
      <c r="A173" s="8"/>
      <c r="B173" s="9"/>
      <c r="C173" s="9"/>
      <c r="D173" s="9"/>
      <c r="E173" s="9"/>
      <c r="F173" s="9"/>
      <c r="G173" s="9"/>
      <c r="H173" s="10"/>
      <c r="I173" s="89" t="s">
        <v>16</v>
      </c>
      <c r="J173" s="88"/>
      <c r="K173" s="462">
        <v>1.31</v>
      </c>
      <c r="L173" s="463"/>
      <c r="M173" s="23">
        <f>K173*12*I167</f>
        <v>20212.776000000002</v>
      </c>
    </row>
    <row r="174" spans="1:13">
      <c r="A174" s="8"/>
      <c r="B174" s="9"/>
      <c r="C174" s="9"/>
      <c r="D174" s="9"/>
      <c r="E174" s="9"/>
      <c r="F174" s="9"/>
      <c r="G174" s="9"/>
      <c r="H174" s="10"/>
      <c r="I174" s="89" t="s">
        <v>62</v>
      </c>
      <c r="J174" s="88"/>
      <c r="K174" s="9"/>
      <c r="L174" s="10"/>
      <c r="M174" s="23"/>
    </row>
    <row r="175" spans="1:13">
      <c r="A175" s="474" t="s">
        <v>67</v>
      </c>
      <c r="B175" s="475"/>
      <c r="C175" s="475"/>
      <c r="D175" s="475"/>
      <c r="E175" s="475"/>
      <c r="F175" s="475"/>
      <c r="G175" s="475"/>
      <c r="H175" s="476"/>
      <c r="I175" s="28" t="s">
        <v>19</v>
      </c>
      <c r="J175" s="29"/>
      <c r="K175" s="486">
        <v>2.4900000000000002</v>
      </c>
      <c r="L175" s="487"/>
      <c r="M175" s="30">
        <f>K175*12*I167</f>
        <v>38419.704000000005</v>
      </c>
    </row>
    <row r="176" spans="1:13">
      <c r="A176" s="114" t="s">
        <v>20</v>
      </c>
      <c r="B176" s="31"/>
      <c r="C176" s="31"/>
      <c r="D176" s="31"/>
      <c r="E176" s="31"/>
      <c r="F176" s="31"/>
      <c r="G176" s="31"/>
      <c r="H176" s="115"/>
      <c r="I176" s="31"/>
      <c r="J176" s="10"/>
      <c r="K176" s="470">
        <f>K177+K184</f>
        <v>1.9100000000000001</v>
      </c>
      <c r="L176" s="471"/>
      <c r="M176" s="32">
        <f>M177+M184</f>
        <v>29470.536</v>
      </c>
    </row>
    <row r="177" spans="1:13">
      <c r="A177" s="459" t="s">
        <v>21</v>
      </c>
      <c r="B177" s="460"/>
      <c r="C177" s="460"/>
      <c r="D177" s="460"/>
      <c r="E177" s="460"/>
      <c r="F177" s="460"/>
      <c r="G177" s="460"/>
      <c r="H177" s="461"/>
      <c r="J177" s="10"/>
      <c r="K177" s="462">
        <f>K178+K180+K181+K183</f>
        <v>1.1200000000000001</v>
      </c>
      <c r="L177" s="463"/>
      <c r="M177" s="33">
        <f>M178+M180+M181+M183</f>
        <v>17281.151999999998</v>
      </c>
    </row>
    <row r="178" spans="1:13">
      <c r="A178" s="8" t="s">
        <v>70</v>
      </c>
      <c r="H178" s="10"/>
      <c r="I178" s="87" t="s">
        <v>22</v>
      </c>
      <c r="J178" s="88"/>
      <c r="K178" s="450">
        <v>0.81</v>
      </c>
      <c r="L178" s="451"/>
      <c r="M178" s="23">
        <f>K178*12*I167</f>
        <v>12497.976000000001</v>
      </c>
    </row>
    <row r="179" spans="1:13">
      <c r="A179" s="8" t="s">
        <v>71</v>
      </c>
      <c r="H179" s="10"/>
      <c r="I179" s="87" t="s">
        <v>88</v>
      </c>
      <c r="J179" s="88"/>
      <c r="K179" s="59"/>
      <c r="L179" s="60"/>
      <c r="M179" s="23"/>
    </row>
    <row r="180" spans="1:13">
      <c r="A180" s="8" t="s">
        <v>69</v>
      </c>
      <c r="H180" s="10"/>
      <c r="I180" s="87" t="s">
        <v>80</v>
      </c>
      <c r="J180" s="88"/>
      <c r="K180" s="450">
        <v>0.18</v>
      </c>
      <c r="L180" s="451"/>
      <c r="M180" s="23">
        <f>K180*12*I167</f>
        <v>2777.328</v>
      </c>
    </row>
    <row r="181" spans="1:13">
      <c r="A181" s="8" t="s">
        <v>72</v>
      </c>
      <c r="H181" s="10"/>
      <c r="I181" s="87" t="s">
        <v>24</v>
      </c>
      <c r="J181" s="88"/>
      <c r="K181" s="450">
        <v>0.08</v>
      </c>
      <c r="L181" s="451"/>
      <c r="M181" s="23">
        <f>K181*12*I167</f>
        <v>1234.3679999999999</v>
      </c>
    </row>
    <row r="182" spans="1:13">
      <c r="A182" s="8" t="s">
        <v>25</v>
      </c>
      <c r="H182" s="10"/>
      <c r="I182" s="87"/>
      <c r="J182" s="88"/>
      <c r="L182" s="10"/>
      <c r="M182" s="23"/>
    </row>
    <row r="183" spans="1:13">
      <c r="A183" s="8" t="s">
        <v>73</v>
      </c>
      <c r="H183" s="10"/>
      <c r="I183" s="87" t="s">
        <v>26</v>
      </c>
      <c r="J183" s="88"/>
      <c r="K183" s="450">
        <v>0.05</v>
      </c>
      <c r="L183" s="451"/>
      <c r="M183" s="23">
        <f>K183*12*I167</f>
        <v>771.48000000000013</v>
      </c>
    </row>
    <row r="184" spans="1:13">
      <c r="A184" s="459" t="s">
        <v>27</v>
      </c>
      <c r="B184" s="460"/>
      <c r="C184" s="460"/>
      <c r="D184" s="460"/>
      <c r="E184" s="460"/>
      <c r="F184" s="460"/>
      <c r="G184" s="460"/>
      <c r="H184" s="461"/>
      <c r="I184" s="87"/>
      <c r="J184" s="88"/>
      <c r="K184" s="462">
        <f>K185+K186+K187</f>
        <v>0.79</v>
      </c>
      <c r="L184" s="463"/>
      <c r="M184" s="33">
        <f>M185+M186+M187</f>
        <v>12189.384</v>
      </c>
    </row>
    <row r="185" spans="1:13">
      <c r="A185" s="8" t="s">
        <v>74</v>
      </c>
      <c r="H185" s="10"/>
      <c r="I185" s="87" t="s">
        <v>24</v>
      </c>
      <c r="J185" s="88"/>
      <c r="K185" s="450">
        <v>0.67</v>
      </c>
      <c r="L185" s="451"/>
      <c r="M185" s="23">
        <f>K185*12*I167</f>
        <v>10337.832</v>
      </c>
    </row>
    <row r="186" spans="1:13">
      <c r="A186" s="8" t="s">
        <v>75</v>
      </c>
      <c r="H186" s="10"/>
      <c r="I186" s="87" t="s">
        <v>91</v>
      </c>
      <c r="J186" s="88"/>
      <c r="K186" s="450">
        <v>0.06</v>
      </c>
      <c r="L186" s="451"/>
      <c r="M186" s="23">
        <f>K186*12*I167</f>
        <v>925.77599999999995</v>
      </c>
    </row>
    <row r="187" spans="1:13">
      <c r="A187" s="8" t="s">
        <v>76</v>
      </c>
      <c r="H187" s="10"/>
      <c r="I187" s="87" t="s">
        <v>55</v>
      </c>
      <c r="J187" s="88"/>
      <c r="K187" s="492">
        <v>0.06</v>
      </c>
      <c r="L187" s="493"/>
      <c r="M187" s="21">
        <f>K187*12*I167</f>
        <v>925.77599999999995</v>
      </c>
    </row>
    <row r="188" spans="1:13" ht="15.75">
      <c r="A188" s="438" t="s">
        <v>28</v>
      </c>
      <c r="B188" s="439"/>
      <c r="C188" s="439"/>
      <c r="D188" s="439"/>
      <c r="E188" s="439"/>
      <c r="F188" s="439"/>
      <c r="G188" s="439"/>
      <c r="H188" s="440"/>
      <c r="I188" s="34"/>
      <c r="J188" s="29"/>
      <c r="K188" s="486">
        <f>K189+K190+K192+K194+K195</f>
        <v>2.16</v>
      </c>
      <c r="L188" s="487"/>
      <c r="M188" s="35">
        <f>M189+M190+M192+M194+M195</f>
        <v>33327.936000000002</v>
      </c>
    </row>
    <row r="189" spans="1:13">
      <c r="A189" s="36" t="s">
        <v>53</v>
      </c>
      <c r="B189" s="37"/>
      <c r="C189" s="38"/>
      <c r="D189" s="38"/>
      <c r="E189" s="38"/>
      <c r="F189" s="38"/>
      <c r="G189" s="38"/>
      <c r="H189" s="10"/>
      <c r="I189" s="434" t="s">
        <v>30</v>
      </c>
      <c r="J189" s="435"/>
      <c r="K189" s="457">
        <v>0.59</v>
      </c>
      <c r="L189" s="458"/>
      <c r="M189" s="23">
        <f>K189*12*I167</f>
        <v>9103.4639999999999</v>
      </c>
    </row>
    <row r="190" spans="1:13">
      <c r="A190" s="36" t="s">
        <v>31</v>
      </c>
      <c r="B190" s="37"/>
      <c r="C190" s="38"/>
      <c r="D190" s="38"/>
      <c r="E190" s="38"/>
      <c r="F190" s="38"/>
      <c r="G190" s="38"/>
      <c r="H190" s="10"/>
      <c r="I190" s="434" t="s">
        <v>32</v>
      </c>
      <c r="J190" s="435"/>
      <c r="K190" s="448">
        <v>1.36</v>
      </c>
      <c r="L190" s="449"/>
      <c r="M190" s="23">
        <f>K190*12*I167</f>
        <v>20984.256000000001</v>
      </c>
    </row>
    <row r="191" spans="1:13">
      <c r="A191" s="36" t="s">
        <v>33</v>
      </c>
      <c r="B191" s="37"/>
      <c r="C191" s="38"/>
      <c r="D191" s="38"/>
      <c r="E191" s="38"/>
      <c r="F191" s="38"/>
      <c r="G191" s="38"/>
      <c r="H191" s="10"/>
      <c r="I191" s="39"/>
      <c r="J191" s="12"/>
      <c r="K191" s="40"/>
      <c r="L191" s="41"/>
      <c r="M191" s="23"/>
    </row>
    <row r="192" spans="1:13">
      <c r="A192" s="36" t="s">
        <v>34</v>
      </c>
      <c r="B192" s="37"/>
      <c r="C192" s="38"/>
      <c r="D192" s="38"/>
      <c r="E192" s="38"/>
      <c r="F192" s="38"/>
      <c r="G192" s="38"/>
      <c r="H192" s="10"/>
      <c r="I192" s="434" t="s">
        <v>35</v>
      </c>
      <c r="J192" s="435"/>
      <c r="K192" s="448">
        <v>0.09</v>
      </c>
      <c r="L192" s="449"/>
      <c r="M192" s="23">
        <f>K192*12*I167</f>
        <v>1388.664</v>
      </c>
    </row>
    <row r="193" spans="1:13">
      <c r="A193" s="36" t="s">
        <v>36</v>
      </c>
      <c r="B193" s="37"/>
      <c r="C193" s="38"/>
      <c r="D193" s="38"/>
      <c r="E193" s="38"/>
      <c r="F193" s="38"/>
      <c r="G193" s="38"/>
      <c r="H193" s="10"/>
      <c r="I193" s="39"/>
      <c r="J193" s="12"/>
      <c r="K193" s="40"/>
      <c r="L193" s="41"/>
      <c r="M193" s="23"/>
    </row>
    <row r="194" spans="1:13">
      <c r="A194" s="36" t="s">
        <v>37</v>
      </c>
      <c r="B194" s="37"/>
      <c r="C194" s="38"/>
      <c r="D194" s="38"/>
      <c r="E194" s="38"/>
      <c r="F194" s="38"/>
      <c r="G194" s="38"/>
      <c r="H194" s="10"/>
      <c r="I194" s="434" t="s">
        <v>35</v>
      </c>
      <c r="J194" s="435"/>
      <c r="K194" s="448">
        <v>0.06</v>
      </c>
      <c r="L194" s="449"/>
      <c r="M194" s="23">
        <f>K194*12*I167</f>
        <v>925.77599999999995</v>
      </c>
    </row>
    <row r="195" spans="1:13">
      <c r="A195" s="42" t="s">
        <v>38</v>
      </c>
      <c r="B195" s="37"/>
      <c r="C195" s="38"/>
      <c r="D195" s="38"/>
      <c r="E195" s="38"/>
      <c r="F195" s="38"/>
      <c r="G195" s="38"/>
      <c r="H195" s="10"/>
      <c r="I195" s="434" t="s">
        <v>19</v>
      </c>
      <c r="J195" s="435"/>
      <c r="K195" s="436">
        <v>0.06</v>
      </c>
      <c r="L195" s="437"/>
      <c r="M195" s="21">
        <f>K195*12*I167</f>
        <v>925.77599999999995</v>
      </c>
    </row>
    <row r="196" spans="1:13" ht="16.5" thickBot="1">
      <c r="A196" s="443" t="s">
        <v>39</v>
      </c>
      <c r="B196" s="444"/>
      <c r="C196" s="444"/>
      <c r="D196" s="444"/>
      <c r="E196" s="444"/>
      <c r="F196" s="444"/>
      <c r="G196" s="444"/>
      <c r="H196" s="445"/>
      <c r="I196" s="3"/>
      <c r="J196" s="4"/>
      <c r="K196" s="513">
        <v>5.7</v>
      </c>
      <c r="L196" s="514"/>
      <c r="M196" s="48">
        <f>K196*12*I167</f>
        <v>87948.72</v>
      </c>
    </row>
    <row r="197" spans="1:13" ht="15.75" thickBot="1">
      <c r="A197" s="424" t="s">
        <v>40</v>
      </c>
      <c r="B197" s="425"/>
      <c r="C197" s="425"/>
      <c r="D197" s="425"/>
      <c r="E197" s="425"/>
      <c r="F197" s="425"/>
      <c r="G197" s="425"/>
      <c r="H197" s="426"/>
      <c r="I197" s="49"/>
      <c r="J197" s="50"/>
      <c r="K197" s="427">
        <f>K168+K170+K173+K175+K176+K196+K188</f>
        <v>23.32</v>
      </c>
      <c r="L197" s="428"/>
      <c r="M197" s="51">
        <f>M167+M173+M175+M176+M188+M196</f>
        <v>359818.272</v>
      </c>
    </row>
    <row r="198" spans="1:13" ht="15.75" thickBot="1">
      <c r="A198" s="424" t="s">
        <v>77</v>
      </c>
      <c r="B198" s="425"/>
      <c r="C198" s="425"/>
      <c r="D198" s="425"/>
      <c r="E198" s="425"/>
      <c r="F198" s="425"/>
      <c r="G198" s="425"/>
      <c r="H198" s="426"/>
      <c r="I198" s="49"/>
      <c r="J198" s="50"/>
      <c r="K198" s="548">
        <f>K199+K200</f>
        <v>23.36</v>
      </c>
      <c r="L198" s="549"/>
      <c r="M198" s="51">
        <f>K198*12*I167</f>
        <v>360435.45600000001</v>
      </c>
    </row>
    <row r="199" spans="1:13">
      <c r="A199" s="526" t="s">
        <v>78</v>
      </c>
      <c r="B199" s="527"/>
      <c r="C199" s="527"/>
      <c r="D199" s="527"/>
      <c r="E199" s="527"/>
      <c r="F199" s="527"/>
      <c r="G199" s="527"/>
      <c r="H199" s="528"/>
      <c r="I199" s="76"/>
      <c r="J199" s="77"/>
      <c r="K199" s="578">
        <v>19.07</v>
      </c>
      <c r="L199" s="579"/>
      <c r="M199" s="92">
        <f>K199*12*I167</f>
        <v>294242.47200000001</v>
      </c>
    </row>
    <row r="200" spans="1:13" ht="16.5" thickBot="1">
      <c r="A200" s="550" t="s">
        <v>79</v>
      </c>
      <c r="B200" s="551"/>
      <c r="C200" s="551"/>
      <c r="D200" s="551"/>
      <c r="E200" s="551"/>
      <c r="F200" s="551"/>
      <c r="G200" s="551"/>
      <c r="H200" s="552"/>
      <c r="I200" s="84"/>
      <c r="J200" s="85"/>
      <c r="K200" s="522">
        <v>4.29</v>
      </c>
      <c r="L200" s="523"/>
      <c r="M200" s="86">
        <f>K200*12*I167</f>
        <v>66192.983999999997</v>
      </c>
    </row>
    <row r="201" spans="1:13">
      <c r="A201" s="499" t="s">
        <v>43</v>
      </c>
      <c r="B201" s="500"/>
      <c r="C201" s="500"/>
      <c r="D201" s="500"/>
      <c r="E201" s="500"/>
      <c r="F201" s="500"/>
      <c r="G201" s="500"/>
      <c r="H201" s="501"/>
      <c r="I201" s="15"/>
      <c r="J201" s="16"/>
      <c r="K201" s="502">
        <v>1.39</v>
      </c>
      <c r="L201" s="503"/>
      <c r="M201" s="21">
        <f>K201*12*I167</f>
        <v>21447.144</v>
      </c>
    </row>
    <row r="202" spans="1:13" ht="15.75">
      <c r="A202" s="44" t="s">
        <v>54</v>
      </c>
      <c r="B202" s="45"/>
      <c r="C202" s="45"/>
      <c r="D202" s="45"/>
      <c r="E202" s="45"/>
      <c r="F202" s="45"/>
      <c r="G202" s="45"/>
      <c r="H202" s="46"/>
      <c r="I202" s="34"/>
      <c r="J202" s="29"/>
      <c r="K202" s="486">
        <v>0</v>
      </c>
      <c r="L202" s="487"/>
      <c r="M202" s="21">
        <f>K202*12*I167</f>
        <v>0</v>
      </c>
    </row>
    <row r="203" spans="1:13" ht="15.75">
      <c r="A203" s="44" t="s">
        <v>45</v>
      </c>
      <c r="B203" s="45"/>
      <c r="C203" s="45"/>
      <c r="D203" s="45"/>
      <c r="E203" s="45"/>
      <c r="F203" s="45"/>
      <c r="G203" s="45"/>
      <c r="H203" s="46"/>
      <c r="I203" s="34"/>
      <c r="J203" s="29"/>
      <c r="K203" s="486">
        <v>0.08</v>
      </c>
      <c r="L203" s="487"/>
      <c r="M203" s="21">
        <f>K203*12*I167</f>
        <v>1234.3679999999999</v>
      </c>
    </row>
    <row r="204" spans="1:13" ht="16.5" thickBot="1">
      <c r="A204" s="61" t="s">
        <v>46</v>
      </c>
      <c r="B204" s="62"/>
      <c r="C204" s="62"/>
      <c r="D204" s="62"/>
      <c r="E204" s="62"/>
      <c r="F204" s="62"/>
      <c r="G204" s="62"/>
      <c r="H204" s="63"/>
      <c r="I204" s="3"/>
      <c r="J204" s="4"/>
      <c r="K204" s="446">
        <v>0.56999999999999995</v>
      </c>
      <c r="L204" s="447"/>
      <c r="M204" s="23">
        <f>K204*12*I167</f>
        <v>8794.8719999999994</v>
      </c>
    </row>
    <row r="205" spans="1:13" ht="15.75" thickBot="1">
      <c r="A205" s="424" t="s">
        <v>47</v>
      </c>
      <c r="B205" s="425"/>
      <c r="C205" s="425"/>
      <c r="D205" s="425"/>
      <c r="E205" s="425"/>
      <c r="F205" s="425"/>
      <c r="G205" s="425"/>
      <c r="H205" s="426"/>
      <c r="I205" s="49"/>
      <c r="J205" s="50"/>
      <c r="K205" s="427">
        <f>K197+K201+K198+K202+K203+K204</f>
        <v>48.72</v>
      </c>
      <c r="L205" s="428"/>
      <c r="M205" s="51">
        <f>M197+M198+M201+M202+M203+M204</f>
        <v>751730.11199999996</v>
      </c>
    </row>
    <row r="206" spans="1:13">
      <c r="A206" s="56"/>
      <c r="B206" s="56"/>
      <c r="C206" s="56"/>
      <c r="D206" s="56"/>
      <c r="E206" s="56"/>
      <c r="F206" s="56"/>
      <c r="G206" s="56"/>
      <c r="H206" s="56"/>
      <c r="I206" s="9"/>
      <c r="J206" s="57"/>
      <c r="K206" s="58"/>
      <c r="L206" s="58"/>
      <c r="M206" s="57"/>
    </row>
    <row r="207" spans="1:13">
      <c r="A207" s="481" t="s">
        <v>0</v>
      </c>
      <c r="B207" s="481"/>
      <c r="C207" s="481"/>
      <c r="D207" s="481"/>
      <c r="E207" s="481"/>
      <c r="F207" s="481"/>
      <c r="G207" s="481"/>
      <c r="H207" s="481"/>
      <c r="I207" s="481"/>
      <c r="J207" s="481"/>
      <c r="K207" s="481"/>
      <c r="L207" s="481"/>
      <c r="M207" s="1"/>
    </row>
    <row r="208" spans="1:13">
      <c r="A208" s="482" t="s">
        <v>1</v>
      </c>
      <c r="B208" s="482"/>
      <c r="C208" s="482"/>
      <c r="D208" s="482"/>
      <c r="E208" s="482"/>
      <c r="F208" s="482"/>
      <c r="G208" s="482"/>
      <c r="H208" s="482"/>
      <c r="I208" s="482"/>
      <c r="J208" s="482"/>
      <c r="K208" s="482"/>
      <c r="L208" s="482"/>
      <c r="M208" s="482"/>
    </row>
    <row r="209" spans="1:13">
      <c r="A209" s="483" t="s">
        <v>92</v>
      </c>
      <c r="B209" s="483"/>
      <c r="C209" s="483"/>
      <c r="D209" s="483"/>
      <c r="E209" s="483"/>
      <c r="F209" s="483"/>
      <c r="G209" s="483"/>
      <c r="H209" s="483"/>
      <c r="I209" s="483"/>
      <c r="J209" s="483"/>
      <c r="K209" s="483"/>
      <c r="L209" s="483"/>
      <c r="M209" s="483"/>
    </row>
    <row r="210" spans="1:13">
      <c r="A210" s="2"/>
      <c r="B210" s="3"/>
      <c r="C210" s="3" t="s">
        <v>2</v>
      </c>
      <c r="D210" s="3"/>
      <c r="E210" s="3"/>
      <c r="F210" s="3"/>
      <c r="G210" s="3"/>
      <c r="H210" s="4"/>
      <c r="I210" s="3" t="s">
        <v>3</v>
      </c>
      <c r="J210" s="4"/>
      <c r="K210" s="5" t="s">
        <v>4</v>
      </c>
      <c r="L210" s="6"/>
      <c r="M210" s="7"/>
    </row>
    <row r="211" spans="1:13">
      <c r="A211" s="8"/>
      <c r="B211" s="9"/>
      <c r="C211" s="9"/>
      <c r="D211" s="9"/>
      <c r="E211" s="9"/>
      <c r="F211" s="9"/>
      <c r="G211" s="9"/>
      <c r="H211" s="10"/>
      <c r="I211" s="9"/>
      <c r="J211" s="10"/>
      <c r="K211" s="11" t="s">
        <v>5</v>
      </c>
      <c r="L211" s="12"/>
      <c r="M211" s="13" t="s">
        <v>6</v>
      </c>
    </row>
    <row r="212" spans="1:13">
      <c r="A212" s="14"/>
      <c r="B212" s="15"/>
      <c r="C212" s="15"/>
      <c r="D212" s="15"/>
      <c r="E212" s="15"/>
      <c r="F212" s="15"/>
      <c r="G212" s="15"/>
      <c r="H212" s="16"/>
      <c r="I212" s="472" t="s">
        <v>7</v>
      </c>
      <c r="J212" s="473"/>
      <c r="K212" s="15" t="s">
        <v>8</v>
      </c>
      <c r="L212" s="16"/>
      <c r="M212" s="17" t="s">
        <v>9</v>
      </c>
    </row>
    <row r="213" spans="1:13">
      <c r="A213" s="474"/>
      <c r="B213" s="475"/>
      <c r="C213" s="475"/>
      <c r="D213" s="475"/>
      <c r="E213" s="475"/>
      <c r="F213" s="475"/>
      <c r="G213" s="475"/>
      <c r="H213" s="476"/>
      <c r="I213" s="477">
        <v>1646.71</v>
      </c>
      <c r="J213" s="478"/>
      <c r="K213" s="479">
        <f>K214+K216</f>
        <v>9.75</v>
      </c>
      <c r="L213" s="480"/>
      <c r="M213" s="21">
        <f>M214+M216</f>
        <v>192665.07</v>
      </c>
    </row>
    <row r="214" spans="1:13">
      <c r="A214" s="22" t="s">
        <v>64</v>
      </c>
      <c r="B214" s="24"/>
      <c r="C214" s="24"/>
      <c r="D214" s="24"/>
      <c r="E214" s="24"/>
      <c r="F214" s="25"/>
      <c r="G214" s="24"/>
      <c r="H214" s="26"/>
      <c r="J214" s="10"/>
      <c r="K214" s="450">
        <v>5.36</v>
      </c>
      <c r="L214" s="451"/>
      <c r="M214" s="23">
        <f>K214*I213*12</f>
        <v>105916.38720000001</v>
      </c>
    </row>
    <row r="215" spans="1:13">
      <c r="A215" s="22"/>
      <c r="B215" s="24"/>
      <c r="C215" s="24"/>
      <c r="D215" s="24"/>
      <c r="E215" s="24"/>
      <c r="F215" s="25"/>
      <c r="G215" s="24"/>
      <c r="H215" s="26"/>
      <c r="J215" s="10"/>
      <c r="L215" s="10"/>
      <c r="M215" s="23"/>
    </row>
    <row r="216" spans="1:13">
      <c r="A216" s="22" t="s">
        <v>12</v>
      </c>
      <c r="B216" s="24"/>
      <c r="C216" s="24"/>
      <c r="D216" s="24"/>
      <c r="E216" s="24"/>
      <c r="F216" s="25"/>
      <c r="G216" s="24"/>
      <c r="H216" s="26"/>
      <c r="I216" s="14"/>
      <c r="J216" s="16"/>
      <c r="K216" s="492">
        <v>4.3899999999999997</v>
      </c>
      <c r="L216" s="493"/>
      <c r="M216" s="21">
        <f>K216*I213*12</f>
        <v>86748.682799999995</v>
      </c>
    </row>
    <row r="217" spans="1:13">
      <c r="A217" s="464" t="s">
        <v>13</v>
      </c>
      <c r="B217" s="465"/>
      <c r="C217" s="465"/>
      <c r="D217" s="465"/>
      <c r="E217" s="465"/>
      <c r="F217" s="465"/>
      <c r="G217" s="465"/>
      <c r="H217" s="466"/>
      <c r="I217" s="89" t="s">
        <v>14</v>
      </c>
      <c r="J217" s="88"/>
      <c r="K217" s="9"/>
      <c r="L217" s="10"/>
      <c r="M217" s="23"/>
    </row>
    <row r="218" spans="1:13">
      <c r="A218" s="8"/>
      <c r="B218" s="9"/>
      <c r="C218" s="9"/>
      <c r="D218" s="9"/>
      <c r="E218" s="9"/>
      <c r="F218" s="9"/>
      <c r="G218" s="9"/>
      <c r="H218" s="10"/>
      <c r="I218" s="89" t="s">
        <v>15</v>
      </c>
      <c r="J218" s="88"/>
      <c r="K218" s="9"/>
      <c r="L218" s="10"/>
      <c r="M218" s="23"/>
    </row>
    <row r="219" spans="1:13">
      <c r="A219" s="8"/>
      <c r="B219" s="9"/>
      <c r="C219" s="9"/>
      <c r="D219" s="9"/>
      <c r="E219" s="9"/>
      <c r="F219" s="9"/>
      <c r="G219" s="9"/>
      <c r="H219" s="10"/>
      <c r="I219" s="89" t="s">
        <v>16</v>
      </c>
      <c r="J219" s="88"/>
      <c r="K219" s="462">
        <v>1.31</v>
      </c>
      <c r="L219" s="463"/>
      <c r="M219" s="23">
        <f>K219*12*I213</f>
        <v>25886.281200000001</v>
      </c>
    </row>
    <row r="220" spans="1:13">
      <c r="A220" s="8"/>
      <c r="B220" s="9"/>
      <c r="C220" s="9"/>
      <c r="D220" s="9"/>
      <c r="E220" s="9"/>
      <c r="F220" s="9"/>
      <c r="G220" s="9"/>
      <c r="H220" s="10"/>
      <c r="I220" s="89" t="s">
        <v>63</v>
      </c>
      <c r="J220" s="88"/>
      <c r="K220" s="9"/>
      <c r="L220" s="10"/>
      <c r="M220" s="23"/>
    </row>
    <row r="221" spans="1:13">
      <c r="A221" s="474" t="s">
        <v>67</v>
      </c>
      <c r="B221" s="475"/>
      <c r="C221" s="475"/>
      <c r="D221" s="475"/>
      <c r="E221" s="475"/>
      <c r="F221" s="475"/>
      <c r="G221" s="475"/>
      <c r="H221" s="476"/>
      <c r="I221" s="28" t="s">
        <v>19</v>
      </c>
      <c r="J221" s="29"/>
      <c r="K221" s="486">
        <v>1.98</v>
      </c>
      <c r="L221" s="487"/>
      <c r="M221" s="30">
        <f>K221*12*I213</f>
        <v>39125.829599999997</v>
      </c>
    </row>
    <row r="222" spans="1:13">
      <c r="A222" s="114" t="s">
        <v>20</v>
      </c>
      <c r="B222" s="31"/>
      <c r="C222" s="31"/>
      <c r="D222" s="31"/>
      <c r="E222" s="31"/>
      <c r="F222" s="31"/>
      <c r="G222" s="31"/>
      <c r="H222" s="115"/>
      <c r="I222" s="31"/>
      <c r="J222" s="10"/>
      <c r="K222" s="470">
        <f>K223+K230</f>
        <v>1.9100000000000001</v>
      </c>
      <c r="L222" s="471"/>
      <c r="M222" s="32">
        <f>M223+M230</f>
        <v>37742.593200000003</v>
      </c>
    </row>
    <row r="223" spans="1:13">
      <c r="A223" s="459" t="s">
        <v>21</v>
      </c>
      <c r="B223" s="460"/>
      <c r="C223" s="460"/>
      <c r="D223" s="460"/>
      <c r="E223" s="460"/>
      <c r="F223" s="460"/>
      <c r="G223" s="460"/>
      <c r="H223" s="461"/>
      <c r="J223" s="10"/>
      <c r="K223" s="462">
        <f>K224+K225+K227+K229</f>
        <v>1.1200000000000001</v>
      </c>
      <c r="L223" s="463"/>
      <c r="M223" s="33">
        <f>M224+M225+M227+M229</f>
        <v>22131.782400000004</v>
      </c>
    </row>
    <row r="224" spans="1:13">
      <c r="A224" s="8" t="s">
        <v>70</v>
      </c>
      <c r="H224" s="10"/>
      <c r="I224" s="87" t="s">
        <v>22</v>
      </c>
      <c r="J224" s="88"/>
      <c r="K224" s="450">
        <v>0.81</v>
      </c>
      <c r="L224" s="451"/>
      <c r="M224" s="23">
        <f>K224*12*I213</f>
        <v>16006.021200000001</v>
      </c>
    </row>
    <row r="225" spans="1:13">
      <c r="A225" s="8" t="s">
        <v>71</v>
      </c>
      <c r="H225" s="10"/>
      <c r="I225" s="87" t="s">
        <v>88</v>
      </c>
      <c r="J225" s="88"/>
      <c r="K225" s="450">
        <v>0.18</v>
      </c>
      <c r="L225" s="451"/>
      <c r="M225" s="23">
        <f>K225*12*I213</f>
        <v>3556.8936000000003</v>
      </c>
    </row>
    <row r="226" spans="1:13">
      <c r="A226" s="8" t="s">
        <v>69</v>
      </c>
      <c r="H226" s="10"/>
      <c r="I226" s="87" t="s">
        <v>80</v>
      </c>
      <c r="J226" s="88"/>
      <c r="K226" s="59"/>
      <c r="L226" s="60"/>
      <c r="M226" s="23"/>
    </row>
    <row r="227" spans="1:13">
      <c r="A227" s="8" t="s">
        <v>72</v>
      </c>
      <c r="H227" s="10"/>
      <c r="I227" s="87" t="s">
        <v>24</v>
      </c>
      <c r="J227" s="88"/>
      <c r="K227" s="450">
        <v>0.08</v>
      </c>
      <c r="L227" s="451"/>
      <c r="M227" s="23">
        <f>K227*12*I213</f>
        <v>1580.8416</v>
      </c>
    </row>
    <row r="228" spans="1:13">
      <c r="A228" s="8" t="s">
        <v>25</v>
      </c>
      <c r="H228" s="10"/>
      <c r="I228" s="87"/>
      <c r="J228" s="88"/>
      <c r="L228" s="10"/>
      <c r="M228" s="23"/>
    </row>
    <row r="229" spans="1:13">
      <c r="A229" s="8" t="s">
        <v>73</v>
      </c>
      <c r="H229" s="10"/>
      <c r="I229" s="87" t="s">
        <v>26</v>
      </c>
      <c r="J229" s="88"/>
      <c r="K229" s="450">
        <v>0.05</v>
      </c>
      <c r="L229" s="451"/>
      <c r="M229" s="23">
        <f>K229*12*I213</f>
        <v>988.02600000000018</v>
      </c>
    </row>
    <row r="230" spans="1:13">
      <c r="A230" s="459" t="s">
        <v>27</v>
      </c>
      <c r="B230" s="460"/>
      <c r="C230" s="460"/>
      <c r="D230" s="460"/>
      <c r="E230" s="460"/>
      <c r="F230" s="460"/>
      <c r="G230" s="460"/>
      <c r="H230" s="461"/>
      <c r="J230" s="10"/>
      <c r="K230" s="462">
        <f>K231+K232+K233</f>
        <v>0.79</v>
      </c>
      <c r="L230" s="463"/>
      <c r="M230" s="33">
        <f>M231+M232+M233</f>
        <v>15610.810800000001</v>
      </c>
    </row>
    <row r="231" spans="1:13">
      <c r="A231" s="8" t="s">
        <v>74</v>
      </c>
      <c r="H231" s="10"/>
      <c r="I231" s="87" t="s">
        <v>24</v>
      </c>
      <c r="J231" s="88"/>
      <c r="K231" s="450">
        <v>0.67</v>
      </c>
      <c r="L231" s="451"/>
      <c r="M231" s="23">
        <f>K231*12*I213</f>
        <v>13239.548400000001</v>
      </c>
    </row>
    <row r="232" spans="1:13">
      <c r="A232" s="8" t="s">
        <v>75</v>
      </c>
      <c r="H232" s="10"/>
      <c r="I232" s="87" t="s">
        <v>91</v>
      </c>
      <c r="J232" s="88"/>
      <c r="K232" s="450">
        <v>0.06</v>
      </c>
      <c r="L232" s="451"/>
      <c r="M232" s="23">
        <f>K232*12*I213</f>
        <v>1185.6312</v>
      </c>
    </row>
    <row r="233" spans="1:13">
      <c r="A233" s="8" t="s">
        <v>76</v>
      </c>
      <c r="H233" s="10"/>
      <c r="I233" s="87" t="s">
        <v>55</v>
      </c>
      <c r="J233" s="88"/>
      <c r="K233" s="492">
        <v>0.06</v>
      </c>
      <c r="L233" s="493"/>
      <c r="M233" s="21">
        <f>K233*12*I213</f>
        <v>1185.6312</v>
      </c>
    </row>
    <row r="234" spans="1:13" ht="15.75">
      <c r="A234" s="438" t="s">
        <v>28</v>
      </c>
      <c r="B234" s="439"/>
      <c r="C234" s="439"/>
      <c r="D234" s="439"/>
      <c r="E234" s="439"/>
      <c r="F234" s="439"/>
      <c r="G234" s="439"/>
      <c r="H234" s="440"/>
      <c r="I234" s="34"/>
      <c r="J234" s="29"/>
      <c r="K234" s="486">
        <f>K235+K236+K238+K240+K241</f>
        <v>2.16</v>
      </c>
      <c r="L234" s="487"/>
      <c r="M234" s="35">
        <f>M235+M236+M238+M240+M241</f>
        <v>42682.7232</v>
      </c>
    </row>
    <row r="235" spans="1:13">
      <c r="A235" s="36" t="s">
        <v>29</v>
      </c>
      <c r="B235" s="37"/>
      <c r="C235" s="38"/>
      <c r="D235" s="38"/>
      <c r="E235" s="38"/>
      <c r="F235" s="38"/>
      <c r="G235" s="38"/>
      <c r="H235" s="10"/>
      <c r="I235" s="434" t="s">
        <v>30</v>
      </c>
      <c r="J235" s="435"/>
      <c r="K235" s="457">
        <v>0.59</v>
      </c>
      <c r="L235" s="458"/>
      <c r="M235" s="23">
        <f>K235*12*I213</f>
        <v>11658.7068</v>
      </c>
    </row>
    <row r="236" spans="1:13">
      <c r="A236" s="36" t="s">
        <v>31</v>
      </c>
      <c r="B236" s="37"/>
      <c r="C236" s="38"/>
      <c r="D236" s="38"/>
      <c r="E236" s="38"/>
      <c r="F236" s="38"/>
      <c r="G236" s="38"/>
      <c r="H236" s="10"/>
      <c r="I236" s="434" t="s">
        <v>32</v>
      </c>
      <c r="J236" s="435"/>
      <c r="K236" s="448">
        <v>1.36</v>
      </c>
      <c r="L236" s="449"/>
      <c r="M236" s="23">
        <f>K236*12*I213</f>
        <v>26874.307199999999</v>
      </c>
    </row>
    <row r="237" spans="1:13">
      <c r="A237" s="36" t="s">
        <v>33</v>
      </c>
      <c r="B237" s="37"/>
      <c r="C237" s="38"/>
      <c r="D237" s="38"/>
      <c r="E237" s="38"/>
      <c r="F237" s="38"/>
      <c r="G237" s="38"/>
      <c r="H237" s="10"/>
      <c r="I237" s="39"/>
      <c r="J237" s="12"/>
      <c r="K237" s="40"/>
      <c r="L237" s="41"/>
      <c r="M237" s="23"/>
    </row>
    <row r="238" spans="1:13">
      <c r="A238" s="36" t="s">
        <v>34</v>
      </c>
      <c r="B238" s="37"/>
      <c r="C238" s="38"/>
      <c r="D238" s="38"/>
      <c r="E238" s="38"/>
      <c r="F238" s="38"/>
      <c r="G238" s="38"/>
      <c r="H238" s="10"/>
      <c r="I238" s="434" t="s">
        <v>35</v>
      </c>
      <c r="J238" s="435"/>
      <c r="K238" s="448">
        <v>0.09</v>
      </c>
      <c r="L238" s="449"/>
      <c r="M238" s="23">
        <f>K238*12*I213</f>
        <v>1778.4468000000002</v>
      </c>
    </row>
    <row r="239" spans="1:13">
      <c r="A239" s="36" t="s">
        <v>36</v>
      </c>
      <c r="B239" s="37"/>
      <c r="C239" s="38"/>
      <c r="D239" s="38"/>
      <c r="E239" s="38"/>
      <c r="F239" s="38"/>
      <c r="G239" s="38"/>
      <c r="H239" s="10"/>
      <c r="I239" s="39"/>
      <c r="J239" s="12"/>
      <c r="K239" s="40"/>
      <c r="L239" s="41"/>
      <c r="M239" s="23"/>
    </row>
    <row r="240" spans="1:13">
      <c r="A240" s="36" t="s">
        <v>37</v>
      </c>
      <c r="B240" s="37"/>
      <c r="C240" s="38"/>
      <c r="D240" s="38"/>
      <c r="E240" s="38"/>
      <c r="F240" s="38"/>
      <c r="G240" s="38"/>
      <c r="H240" s="10"/>
      <c r="I240" s="434" t="s">
        <v>35</v>
      </c>
      <c r="J240" s="435"/>
      <c r="K240" s="448">
        <v>0.06</v>
      </c>
      <c r="L240" s="449"/>
      <c r="M240" s="23">
        <f>K240*12*I213</f>
        <v>1185.6312</v>
      </c>
    </row>
    <row r="241" spans="1:13">
      <c r="A241" s="42" t="s">
        <v>38</v>
      </c>
      <c r="B241" s="37"/>
      <c r="C241" s="38"/>
      <c r="D241" s="38"/>
      <c r="E241" s="38"/>
      <c r="F241" s="38"/>
      <c r="G241" s="38"/>
      <c r="H241" s="10"/>
      <c r="I241" s="434" t="s">
        <v>19</v>
      </c>
      <c r="J241" s="435"/>
      <c r="K241" s="436">
        <v>0.06</v>
      </c>
      <c r="L241" s="437"/>
      <c r="M241" s="21">
        <f>K241*12*I213</f>
        <v>1185.6312</v>
      </c>
    </row>
    <row r="242" spans="1:13" ht="16.5" thickBot="1">
      <c r="A242" s="443" t="s">
        <v>39</v>
      </c>
      <c r="B242" s="444"/>
      <c r="C242" s="444"/>
      <c r="D242" s="444"/>
      <c r="E242" s="444"/>
      <c r="F242" s="444"/>
      <c r="G242" s="444"/>
      <c r="H242" s="445"/>
      <c r="I242" s="3"/>
      <c r="J242" s="4"/>
      <c r="K242" s="513">
        <v>5.7</v>
      </c>
      <c r="L242" s="514"/>
      <c r="M242" s="48">
        <f>K242*12*I213</f>
        <v>112634.96400000001</v>
      </c>
    </row>
    <row r="243" spans="1:13" ht="15.75" thickBot="1">
      <c r="A243" s="424" t="s">
        <v>40</v>
      </c>
      <c r="B243" s="425"/>
      <c r="C243" s="425"/>
      <c r="D243" s="425"/>
      <c r="E243" s="425"/>
      <c r="F243" s="425"/>
      <c r="G243" s="425"/>
      <c r="H243" s="426"/>
      <c r="I243" s="49"/>
      <c r="J243" s="50"/>
      <c r="K243" s="427">
        <f>K214+K216+K219+K221+K222+K242+K234</f>
        <v>22.810000000000002</v>
      </c>
      <c r="L243" s="428"/>
      <c r="M243" s="51">
        <f>M213+M219+M221+M222+M234+M242</f>
        <v>450737.46120000002</v>
      </c>
    </row>
    <row r="244" spans="1:13" ht="15.75" thickBot="1">
      <c r="A244" s="424" t="s">
        <v>77</v>
      </c>
      <c r="B244" s="425"/>
      <c r="C244" s="425"/>
      <c r="D244" s="425"/>
      <c r="E244" s="425"/>
      <c r="F244" s="425"/>
      <c r="G244" s="425"/>
      <c r="H244" s="426"/>
      <c r="I244" s="49"/>
      <c r="J244" s="50"/>
      <c r="K244" s="548">
        <f>K245+K246</f>
        <v>14.450000000000001</v>
      </c>
      <c r="L244" s="549"/>
      <c r="M244" s="51">
        <f>K244*12*I213</f>
        <v>285539.51400000002</v>
      </c>
    </row>
    <row r="245" spans="1:13">
      <c r="A245" s="429" t="s">
        <v>78</v>
      </c>
      <c r="B245" s="430"/>
      <c r="C245" s="430"/>
      <c r="D245" s="430"/>
      <c r="E245" s="430"/>
      <c r="F245" s="430"/>
      <c r="G245" s="430"/>
      <c r="H245" s="431"/>
      <c r="I245" s="78"/>
      <c r="J245" s="79"/>
      <c r="K245" s="432">
        <v>11.8</v>
      </c>
      <c r="L245" s="433"/>
      <c r="M245" s="80">
        <f>K245*12*I213</f>
        <v>233174.13600000006</v>
      </c>
    </row>
    <row r="246" spans="1:13" ht="16.5" thickBot="1">
      <c r="A246" s="550" t="s">
        <v>79</v>
      </c>
      <c r="B246" s="551"/>
      <c r="C246" s="551"/>
      <c r="D246" s="551"/>
      <c r="E246" s="551"/>
      <c r="F246" s="551"/>
      <c r="G246" s="551"/>
      <c r="H246" s="552"/>
      <c r="I246" s="84"/>
      <c r="J246" s="85"/>
      <c r="K246" s="522">
        <v>2.65</v>
      </c>
      <c r="L246" s="523"/>
      <c r="M246" s="86">
        <f>K246*12*I213</f>
        <v>52365.377999999997</v>
      </c>
    </row>
    <row r="247" spans="1:13">
      <c r="A247" s="499" t="s">
        <v>43</v>
      </c>
      <c r="B247" s="500"/>
      <c r="C247" s="500"/>
      <c r="D247" s="500"/>
      <c r="E247" s="500"/>
      <c r="F247" s="500"/>
      <c r="G247" s="500"/>
      <c r="H247" s="501"/>
      <c r="I247" s="15"/>
      <c r="J247" s="16"/>
      <c r="K247" s="502">
        <v>1.39</v>
      </c>
      <c r="L247" s="503"/>
      <c r="M247" s="21">
        <f>K247*12*I213</f>
        <v>27467.122800000001</v>
      </c>
    </row>
    <row r="248" spans="1:13" ht="15.75">
      <c r="A248" s="44" t="s">
        <v>52</v>
      </c>
      <c r="B248" s="45"/>
      <c r="C248" s="45"/>
      <c r="D248" s="45"/>
      <c r="E248" s="45"/>
      <c r="F248" s="45"/>
      <c r="G248" s="45"/>
      <c r="H248" s="46"/>
      <c r="I248" s="34"/>
      <c r="J248" s="29"/>
      <c r="K248" s="486">
        <v>0</v>
      </c>
      <c r="L248" s="487"/>
      <c r="M248" s="21">
        <v>0</v>
      </c>
    </row>
    <row r="249" spans="1:13" ht="15.75">
      <c r="A249" s="44" t="s">
        <v>45</v>
      </c>
      <c r="B249" s="45"/>
      <c r="C249" s="45"/>
      <c r="D249" s="45"/>
      <c r="E249" s="45"/>
      <c r="F249" s="45"/>
      <c r="G249" s="45"/>
      <c r="H249" s="46"/>
      <c r="I249" s="34"/>
      <c r="J249" s="29"/>
      <c r="K249" s="486">
        <v>0.19</v>
      </c>
      <c r="L249" s="487"/>
      <c r="M249" s="21">
        <f>K249*12*I213</f>
        <v>3754.4988000000003</v>
      </c>
    </row>
    <row r="250" spans="1:13" ht="16.5" thickBot="1">
      <c r="A250" s="61" t="s">
        <v>46</v>
      </c>
      <c r="B250" s="62"/>
      <c r="C250" s="62"/>
      <c r="D250" s="62"/>
      <c r="E250" s="62"/>
      <c r="F250" s="62"/>
      <c r="G250" s="62"/>
      <c r="H250" s="63"/>
      <c r="I250" s="3"/>
      <c r="J250" s="4"/>
      <c r="K250" s="446">
        <v>0.57999999999999996</v>
      </c>
      <c r="L250" s="447"/>
      <c r="M250" s="23">
        <f>K250*12*I213</f>
        <v>11461.101599999998</v>
      </c>
    </row>
    <row r="251" spans="1:13" ht="15.75" thickBot="1">
      <c r="A251" s="424" t="s">
        <v>47</v>
      </c>
      <c r="B251" s="425"/>
      <c r="C251" s="425"/>
      <c r="D251" s="425"/>
      <c r="E251" s="425"/>
      <c r="F251" s="425"/>
      <c r="G251" s="425"/>
      <c r="H251" s="426"/>
      <c r="I251" s="49"/>
      <c r="J251" s="50"/>
      <c r="K251" s="427">
        <f>K243+K247+K244+K248+K249+K250</f>
        <v>39.42</v>
      </c>
      <c r="L251" s="428"/>
      <c r="M251" s="51">
        <f>M243+M244+M247+M248+M249+M250</f>
        <v>778959.69839999999</v>
      </c>
    </row>
    <row r="252" spans="1:13">
      <c r="A252" s="56"/>
      <c r="B252" s="56"/>
      <c r="C252" s="56"/>
      <c r="D252" s="56"/>
      <c r="E252" s="56"/>
      <c r="F252" s="56"/>
      <c r="G252" s="56"/>
      <c r="H252" s="56"/>
      <c r="I252" s="9"/>
      <c r="J252" s="57"/>
      <c r="K252" s="58"/>
      <c r="L252" s="58"/>
      <c r="M252" s="57"/>
    </row>
    <row r="253" spans="1:13">
      <c r="A253" s="481" t="s">
        <v>0</v>
      </c>
      <c r="B253" s="481"/>
      <c r="C253" s="481"/>
      <c r="D253" s="481"/>
      <c r="E253" s="481"/>
      <c r="F253" s="481"/>
      <c r="G253" s="481"/>
      <c r="H253" s="481"/>
      <c r="I253" s="481"/>
      <c r="J253" s="481"/>
      <c r="K253" s="481"/>
      <c r="L253" s="481"/>
      <c r="M253" s="1"/>
    </row>
    <row r="254" spans="1:13">
      <c r="A254" s="482" t="s">
        <v>1</v>
      </c>
      <c r="B254" s="482"/>
      <c r="C254" s="482"/>
      <c r="D254" s="482"/>
      <c r="E254" s="482"/>
      <c r="F254" s="482"/>
      <c r="G254" s="482"/>
      <c r="H254" s="482"/>
      <c r="I254" s="482"/>
      <c r="J254" s="482"/>
      <c r="K254" s="482"/>
      <c r="L254" s="482"/>
      <c r="M254" s="482"/>
    </row>
    <row r="255" spans="1:13">
      <c r="A255" s="483" t="s">
        <v>93</v>
      </c>
      <c r="B255" s="483"/>
      <c r="C255" s="483"/>
      <c r="D255" s="483"/>
      <c r="E255" s="483"/>
      <c r="F255" s="483"/>
      <c r="G255" s="483"/>
      <c r="H255" s="483"/>
      <c r="I255" s="483"/>
      <c r="J255" s="483"/>
      <c r="K255" s="483"/>
      <c r="L255" s="483"/>
      <c r="M255" s="483"/>
    </row>
    <row r="256" spans="1:13">
      <c r="A256" s="2"/>
      <c r="B256" s="3"/>
      <c r="C256" s="3" t="s">
        <v>2</v>
      </c>
      <c r="D256" s="3"/>
      <c r="E256" s="3"/>
      <c r="F256" s="3"/>
      <c r="G256" s="3"/>
      <c r="H256" s="4"/>
      <c r="I256" s="3" t="s">
        <v>3</v>
      </c>
      <c r="J256" s="4"/>
      <c r="K256" s="5" t="s">
        <v>4</v>
      </c>
      <c r="L256" s="6"/>
      <c r="M256" s="7"/>
    </row>
    <row r="257" spans="1:13">
      <c r="A257" s="8"/>
      <c r="B257" s="9"/>
      <c r="C257" s="9"/>
      <c r="D257" s="9"/>
      <c r="E257" s="9"/>
      <c r="F257" s="9"/>
      <c r="G257" s="9"/>
      <c r="H257" s="10"/>
      <c r="I257" s="9"/>
      <c r="J257" s="10"/>
      <c r="K257" s="11" t="s">
        <v>5</v>
      </c>
      <c r="L257" s="12"/>
      <c r="M257" s="13" t="s">
        <v>6</v>
      </c>
    </row>
    <row r="258" spans="1:13">
      <c r="A258" s="14"/>
      <c r="B258" s="15"/>
      <c r="C258" s="15"/>
      <c r="D258" s="15"/>
      <c r="E258" s="15"/>
      <c r="F258" s="15"/>
      <c r="G258" s="15"/>
      <c r="H258" s="16"/>
      <c r="I258" s="472" t="s">
        <v>7</v>
      </c>
      <c r="J258" s="473"/>
      <c r="K258" s="15" t="s">
        <v>8</v>
      </c>
      <c r="L258" s="16"/>
      <c r="M258" s="17" t="s">
        <v>9</v>
      </c>
    </row>
    <row r="259" spans="1:13">
      <c r="A259" s="474"/>
      <c r="B259" s="475"/>
      <c r="C259" s="475"/>
      <c r="D259" s="475"/>
      <c r="E259" s="475"/>
      <c r="F259" s="475"/>
      <c r="G259" s="475"/>
      <c r="H259" s="476"/>
      <c r="I259" s="477">
        <v>549.29999999999995</v>
      </c>
      <c r="J259" s="478"/>
      <c r="K259" s="479">
        <f>K260+K262</f>
        <v>9.75</v>
      </c>
      <c r="L259" s="480"/>
      <c r="M259" s="21">
        <f>M260+M262</f>
        <v>64268.1</v>
      </c>
    </row>
    <row r="260" spans="1:13">
      <c r="A260" s="22" t="s">
        <v>58</v>
      </c>
      <c r="B260" s="24"/>
      <c r="C260" s="24"/>
      <c r="D260" s="24"/>
      <c r="E260" s="24"/>
      <c r="F260" s="25"/>
      <c r="G260" s="24"/>
      <c r="H260" s="26"/>
      <c r="J260" s="10"/>
      <c r="K260" s="450">
        <v>5.36</v>
      </c>
      <c r="L260" s="451"/>
      <c r="M260" s="23">
        <f>K260*I259*12</f>
        <v>35330.976000000002</v>
      </c>
    </row>
    <row r="261" spans="1:13">
      <c r="A261" s="22"/>
      <c r="B261" s="24"/>
      <c r="C261" s="24"/>
      <c r="D261" s="24"/>
      <c r="E261" s="24"/>
      <c r="F261" s="25"/>
      <c r="G261" s="24"/>
      <c r="H261" s="26"/>
      <c r="J261" s="10"/>
      <c r="L261" s="10"/>
      <c r="M261" s="23"/>
    </row>
    <row r="262" spans="1:13">
      <c r="A262" s="22" t="s">
        <v>12</v>
      </c>
      <c r="B262" s="24"/>
      <c r="C262" s="24"/>
      <c r="D262" s="24"/>
      <c r="E262" s="24"/>
      <c r="F262" s="25"/>
      <c r="G262" s="24"/>
      <c r="H262" s="26"/>
      <c r="I262" s="14"/>
      <c r="J262" s="16"/>
      <c r="K262" s="492">
        <v>4.3899999999999997</v>
      </c>
      <c r="L262" s="493"/>
      <c r="M262" s="21">
        <f>K262*I259*12</f>
        <v>28937.123999999996</v>
      </c>
    </row>
    <row r="263" spans="1:13">
      <c r="A263" s="464" t="s">
        <v>13</v>
      </c>
      <c r="B263" s="465"/>
      <c r="C263" s="465"/>
      <c r="D263" s="465"/>
      <c r="E263" s="465"/>
      <c r="F263" s="465"/>
      <c r="G263" s="465"/>
      <c r="H263" s="466"/>
      <c r="I263" s="89" t="s">
        <v>14</v>
      </c>
      <c r="J263" s="88"/>
      <c r="K263" s="9"/>
      <c r="L263" s="10"/>
      <c r="M263" s="23"/>
    </row>
    <row r="264" spans="1:13">
      <c r="A264" s="8"/>
      <c r="B264" s="9"/>
      <c r="C264" s="9"/>
      <c r="D264" s="9"/>
      <c r="E264" s="9"/>
      <c r="F264" s="9"/>
      <c r="G264" s="9"/>
      <c r="H264" s="10"/>
      <c r="I264" s="89" t="s">
        <v>15</v>
      </c>
      <c r="J264" s="88"/>
      <c r="K264" s="9"/>
      <c r="L264" s="10"/>
      <c r="M264" s="23"/>
    </row>
    <row r="265" spans="1:13">
      <c r="A265" s="8"/>
      <c r="B265" s="9"/>
      <c r="C265" s="9"/>
      <c r="D265" s="9"/>
      <c r="E265" s="9"/>
      <c r="F265" s="9"/>
      <c r="G265" s="9"/>
      <c r="H265" s="10"/>
      <c r="I265" s="89" t="s">
        <v>16</v>
      </c>
      <c r="J265" s="88"/>
      <c r="K265" s="462">
        <v>1.31</v>
      </c>
      <c r="L265" s="463"/>
      <c r="M265" s="23">
        <f>K265*12*I259</f>
        <v>8634.9959999999992</v>
      </c>
    </row>
    <row r="266" spans="1:13">
      <c r="A266" s="8"/>
      <c r="B266" s="9"/>
      <c r="C266" s="9"/>
      <c r="D266" s="9"/>
      <c r="E266" s="9"/>
      <c r="F266" s="9"/>
      <c r="G266" s="9"/>
      <c r="H266" s="10"/>
      <c r="I266" s="89" t="s">
        <v>63</v>
      </c>
      <c r="J266" s="88"/>
      <c r="K266" s="9"/>
      <c r="L266" s="10"/>
      <c r="M266" s="23"/>
    </row>
    <row r="267" spans="1:13">
      <c r="A267" s="474" t="s">
        <v>67</v>
      </c>
      <c r="B267" s="475"/>
      <c r="C267" s="475"/>
      <c r="D267" s="475"/>
      <c r="E267" s="475"/>
      <c r="F267" s="475"/>
      <c r="G267" s="475"/>
      <c r="H267" s="476"/>
      <c r="I267" s="28" t="s">
        <v>19</v>
      </c>
      <c r="J267" s="29"/>
      <c r="K267" s="486">
        <v>2.74</v>
      </c>
      <c r="L267" s="487"/>
      <c r="M267" s="30">
        <f>K267*12*I259</f>
        <v>18060.984</v>
      </c>
    </row>
    <row r="268" spans="1:13">
      <c r="A268" s="114" t="s">
        <v>20</v>
      </c>
      <c r="B268" s="31"/>
      <c r="C268" s="31"/>
      <c r="D268" s="31"/>
      <c r="E268" s="31"/>
      <c r="F268" s="31"/>
      <c r="G268" s="31"/>
      <c r="H268" s="115"/>
      <c r="I268" s="31"/>
      <c r="J268" s="10"/>
      <c r="K268" s="470">
        <f>K269+K275</f>
        <v>1.9100000000000001</v>
      </c>
      <c r="L268" s="471"/>
      <c r="M268" s="32">
        <f>M269+M275</f>
        <v>12589.955999999998</v>
      </c>
    </row>
    <row r="269" spans="1:13">
      <c r="A269" s="459" t="s">
        <v>21</v>
      </c>
      <c r="B269" s="460"/>
      <c r="C269" s="460"/>
      <c r="D269" s="460"/>
      <c r="E269" s="460"/>
      <c r="F269" s="460"/>
      <c r="G269" s="460"/>
      <c r="H269" s="461"/>
      <c r="J269" s="10"/>
      <c r="K269" s="462">
        <f>K270+K271+K272+K274</f>
        <v>1.1200000000000001</v>
      </c>
      <c r="L269" s="463"/>
      <c r="M269" s="33">
        <f>M270+M271+M272+M274</f>
        <v>7382.5919999999987</v>
      </c>
    </row>
    <row r="270" spans="1:13">
      <c r="A270" s="8" t="s">
        <v>82</v>
      </c>
      <c r="H270" s="10"/>
      <c r="I270" s="87" t="s">
        <v>26</v>
      </c>
      <c r="J270" s="88"/>
      <c r="K270" s="450">
        <v>0.57999999999999996</v>
      </c>
      <c r="L270" s="451"/>
      <c r="M270" s="23">
        <f>K270*12*I259</f>
        <v>3823.1279999999992</v>
      </c>
    </row>
    <row r="271" spans="1:13">
      <c r="A271" s="8" t="s">
        <v>69</v>
      </c>
      <c r="H271" s="10"/>
      <c r="I271" s="87" t="s">
        <v>80</v>
      </c>
      <c r="J271" s="88"/>
      <c r="K271" s="450"/>
      <c r="L271" s="451"/>
      <c r="M271" s="23"/>
    </row>
    <row r="272" spans="1:13">
      <c r="A272" s="8" t="s">
        <v>83</v>
      </c>
      <c r="H272" s="10"/>
      <c r="I272" s="87" t="s">
        <v>24</v>
      </c>
      <c r="J272" s="88"/>
      <c r="K272" s="450">
        <v>0.5</v>
      </c>
      <c r="L272" s="451"/>
      <c r="M272" s="23">
        <f>K272*12*I259</f>
        <v>3295.7999999999997</v>
      </c>
    </row>
    <row r="273" spans="1:13">
      <c r="A273" s="8" t="s">
        <v>25</v>
      </c>
      <c r="H273" s="10"/>
      <c r="I273" s="87"/>
      <c r="J273" s="88"/>
      <c r="L273" s="10"/>
      <c r="M273" s="23"/>
    </row>
    <row r="274" spans="1:13">
      <c r="A274" s="8" t="s">
        <v>84</v>
      </c>
      <c r="H274" s="10"/>
      <c r="I274" s="87" t="s">
        <v>26</v>
      </c>
      <c r="J274" s="88"/>
      <c r="K274" s="450">
        <v>0.04</v>
      </c>
      <c r="L274" s="451"/>
      <c r="M274" s="23">
        <f>K274*12*I259</f>
        <v>263.66399999999999</v>
      </c>
    </row>
    <row r="275" spans="1:13">
      <c r="A275" s="459" t="s">
        <v>27</v>
      </c>
      <c r="B275" s="460"/>
      <c r="C275" s="460"/>
      <c r="D275" s="460"/>
      <c r="E275" s="460"/>
      <c r="F275" s="460"/>
      <c r="G275" s="460"/>
      <c r="H275" s="461"/>
      <c r="J275" s="10"/>
      <c r="K275" s="462">
        <f>K276+K277+K278</f>
        <v>0.79</v>
      </c>
      <c r="L275" s="463"/>
      <c r="M275" s="33">
        <f>M276+M277+M278</f>
        <v>5207.3640000000005</v>
      </c>
    </row>
    <row r="276" spans="1:13">
      <c r="A276" s="8" t="s">
        <v>85</v>
      </c>
      <c r="H276" s="10"/>
      <c r="I276" s="87" t="s">
        <v>24</v>
      </c>
      <c r="J276" s="88"/>
      <c r="K276" s="450">
        <v>0.67</v>
      </c>
      <c r="L276" s="451"/>
      <c r="M276" s="23">
        <f>K276*12*I259</f>
        <v>4416.3720000000003</v>
      </c>
    </row>
    <row r="277" spans="1:13">
      <c r="A277" s="8" t="s">
        <v>86</v>
      </c>
      <c r="H277" s="10"/>
      <c r="I277" s="87" t="s">
        <v>81</v>
      </c>
      <c r="J277" s="88"/>
      <c r="K277" s="450">
        <v>0.06</v>
      </c>
      <c r="L277" s="451"/>
      <c r="M277" s="23">
        <f>K277*12*I259</f>
        <v>395.49599999999998</v>
      </c>
    </row>
    <row r="278" spans="1:13">
      <c r="A278" s="8" t="s">
        <v>87</v>
      </c>
      <c r="H278" s="10"/>
      <c r="I278" s="87" t="s">
        <v>55</v>
      </c>
      <c r="J278" s="88"/>
      <c r="K278" s="492">
        <v>0.06</v>
      </c>
      <c r="L278" s="493"/>
      <c r="M278" s="21">
        <f>K278*12*I259</f>
        <v>395.49599999999998</v>
      </c>
    </row>
    <row r="279" spans="1:13" ht="15.75">
      <c r="A279" s="438" t="s">
        <v>28</v>
      </c>
      <c r="B279" s="439"/>
      <c r="C279" s="439"/>
      <c r="D279" s="439"/>
      <c r="E279" s="439"/>
      <c r="F279" s="439"/>
      <c r="G279" s="439"/>
      <c r="H279" s="440"/>
      <c r="I279" s="34"/>
      <c r="J279" s="29"/>
      <c r="K279" s="486">
        <f>K280+K281+K283+K285+K286</f>
        <v>2.16</v>
      </c>
      <c r="L279" s="487"/>
      <c r="M279" s="35">
        <f>M280+M281+M283+M285+M286</f>
        <v>14237.855999999998</v>
      </c>
    </row>
    <row r="280" spans="1:13">
      <c r="A280" s="36" t="s">
        <v>29</v>
      </c>
      <c r="B280" s="37"/>
      <c r="C280" s="38"/>
      <c r="D280" s="38"/>
      <c r="E280" s="38"/>
      <c r="F280" s="38"/>
      <c r="G280" s="38"/>
      <c r="H280" s="10"/>
      <c r="I280" s="434" t="s">
        <v>30</v>
      </c>
      <c r="J280" s="435"/>
      <c r="K280" s="457">
        <v>0.59</v>
      </c>
      <c r="L280" s="458"/>
      <c r="M280" s="23">
        <f>K280*12*I259</f>
        <v>3889.0439999999999</v>
      </c>
    </row>
    <row r="281" spans="1:13">
      <c r="A281" s="36" t="s">
        <v>31</v>
      </c>
      <c r="B281" s="37"/>
      <c r="C281" s="38"/>
      <c r="D281" s="38"/>
      <c r="E281" s="38"/>
      <c r="F281" s="38"/>
      <c r="G281" s="38"/>
      <c r="H281" s="10"/>
      <c r="I281" s="434" t="s">
        <v>57</v>
      </c>
      <c r="J281" s="435"/>
      <c r="K281" s="448">
        <v>1.36</v>
      </c>
      <c r="L281" s="449"/>
      <c r="M281" s="23">
        <f>K281*12*I259</f>
        <v>8964.5759999999991</v>
      </c>
    </row>
    <row r="282" spans="1:13">
      <c r="A282" s="36" t="s">
        <v>33</v>
      </c>
      <c r="B282" s="37"/>
      <c r="C282" s="38"/>
      <c r="D282" s="38"/>
      <c r="E282" s="38"/>
      <c r="F282" s="38"/>
      <c r="G282" s="38"/>
      <c r="H282" s="10"/>
      <c r="I282" s="39"/>
      <c r="J282" s="12"/>
      <c r="K282" s="40"/>
      <c r="L282" s="41"/>
      <c r="M282" s="23"/>
    </row>
    <row r="283" spans="1:13">
      <c r="A283" s="36" t="s">
        <v>34</v>
      </c>
      <c r="B283" s="37"/>
      <c r="C283" s="38"/>
      <c r="D283" s="38"/>
      <c r="E283" s="38"/>
      <c r="F283" s="38"/>
      <c r="G283" s="38"/>
      <c r="H283" s="10"/>
      <c r="I283" s="434" t="s">
        <v>35</v>
      </c>
      <c r="J283" s="435"/>
      <c r="K283" s="448">
        <v>0.09</v>
      </c>
      <c r="L283" s="449"/>
      <c r="M283" s="23">
        <f>K283*12*I259</f>
        <v>593.24400000000003</v>
      </c>
    </row>
    <row r="284" spans="1:13">
      <c r="A284" s="36" t="s">
        <v>36</v>
      </c>
      <c r="B284" s="37"/>
      <c r="C284" s="38"/>
      <c r="D284" s="38"/>
      <c r="E284" s="38"/>
      <c r="F284" s="38"/>
      <c r="G284" s="38"/>
      <c r="H284" s="10"/>
      <c r="I284" s="39"/>
      <c r="J284" s="12"/>
      <c r="K284" s="40"/>
      <c r="L284" s="41"/>
      <c r="M284" s="23"/>
    </row>
    <row r="285" spans="1:13">
      <c r="A285" s="36" t="s">
        <v>37</v>
      </c>
      <c r="B285" s="37"/>
      <c r="C285" s="38"/>
      <c r="D285" s="38"/>
      <c r="E285" s="38"/>
      <c r="F285" s="38"/>
      <c r="G285" s="38"/>
      <c r="H285" s="10"/>
      <c r="I285" s="434" t="s">
        <v>19</v>
      </c>
      <c r="J285" s="435"/>
      <c r="K285" s="448">
        <v>0.06</v>
      </c>
      <c r="L285" s="449"/>
      <c r="M285" s="23">
        <f>K285*12*I259</f>
        <v>395.49599999999998</v>
      </c>
    </row>
    <row r="286" spans="1:13">
      <c r="A286" s="42" t="s">
        <v>38</v>
      </c>
      <c r="B286" s="37"/>
      <c r="C286" s="38"/>
      <c r="D286" s="38"/>
      <c r="E286" s="38"/>
      <c r="F286" s="38"/>
      <c r="G286" s="38"/>
      <c r="H286" s="10"/>
      <c r="I286" s="434" t="s">
        <v>19</v>
      </c>
      <c r="J286" s="435"/>
      <c r="K286" s="436">
        <v>0.06</v>
      </c>
      <c r="L286" s="437"/>
      <c r="M286" s="21">
        <f>K286*12*I259</f>
        <v>395.49599999999998</v>
      </c>
    </row>
    <row r="287" spans="1:13" ht="16.5" thickBot="1">
      <c r="A287" s="443" t="s">
        <v>39</v>
      </c>
      <c r="B287" s="444"/>
      <c r="C287" s="444"/>
      <c r="D287" s="444"/>
      <c r="E287" s="444"/>
      <c r="F287" s="444"/>
      <c r="G287" s="444"/>
      <c r="H287" s="445"/>
      <c r="I287" s="3"/>
      <c r="J287" s="4"/>
      <c r="K287" s="513">
        <v>5.7</v>
      </c>
      <c r="L287" s="514"/>
      <c r="M287" s="48">
        <f>K287*12*I259</f>
        <v>37572.120000000003</v>
      </c>
    </row>
    <row r="288" spans="1:13" ht="15.75" thickBot="1">
      <c r="A288" s="424" t="s">
        <v>40</v>
      </c>
      <c r="B288" s="425"/>
      <c r="C288" s="425"/>
      <c r="D288" s="425"/>
      <c r="E288" s="425"/>
      <c r="F288" s="425"/>
      <c r="G288" s="425"/>
      <c r="H288" s="426"/>
      <c r="I288" s="49"/>
      <c r="J288" s="50"/>
      <c r="K288" s="427">
        <f>K260+K262+K265+K267+K268+K287+K279</f>
        <v>23.57</v>
      </c>
      <c r="L288" s="428"/>
      <c r="M288" s="51">
        <f>M259+M265+M267+M268+M279+M287</f>
        <v>155364.01199999999</v>
      </c>
    </row>
    <row r="289" spans="1:13" ht="15.75" thickBot="1">
      <c r="A289" s="424" t="s">
        <v>77</v>
      </c>
      <c r="B289" s="425"/>
      <c r="C289" s="425"/>
      <c r="D289" s="425"/>
      <c r="E289" s="425"/>
      <c r="F289" s="425"/>
      <c r="G289" s="425"/>
      <c r="H289" s="426"/>
      <c r="I289" s="49"/>
      <c r="J289" s="50"/>
      <c r="K289" s="548">
        <f>K290+K291</f>
        <v>15.33</v>
      </c>
      <c r="L289" s="549"/>
      <c r="M289" s="51">
        <f>K289*12*I259</f>
        <v>101049.228</v>
      </c>
    </row>
    <row r="290" spans="1:13">
      <c r="A290" s="429" t="s">
        <v>78</v>
      </c>
      <c r="B290" s="430"/>
      <c r="C290" s="430"/>
      <c r="D290" s="430"/>
      <c r="E290" s="430"/>
      <c r="F290" s="430"/>
      <c r="G290" s="430"/>
      <c r="H290" s="431"/>
      <c r="I290" s="78"/>
      <c r="J290" s="79"/>
      <c r="K290" s="432">
        <v>12.52</v>
      </c>
      <c r="L290" s="433"/>
      <c r="M290" s="80">
        <f>K290*12*I259</f>
        <v>82526.831999999995</v>
      </c>
    </row>
    <row r="291" spans="1:13" ht="16.5" thickBot="1">
      <c r="A291" s="550" t="s">
        <v>79</v>
      </c>
      <c r="B291" s="551"/>
      <c r="C291" s="551"/>
      <c r="D291" s="551"/>
      <c r="E291" s="551"/>
      <c r="F291" s="551"/>
      <c r="G291" s="551"/>
      <c r="H291" s="552"/>
      <c r="I291" s="84"/>
      <c r="J291" s="85"/>
      <c r="K291" s="522">
        <v>2.81</v>
      </c>
      <c r="L291" s="523"/>
      <c r="M291" s="86">
        <f>K291*12*I259</f>
        <v>18522.395999999997</v>
      </c>
    </row>
    <row r="292" spans="1:13">
      <c r="A292" s="499" t="s">
        <v>43</v>
      </c>
      <c r="B292" s="500"/>
      <c r="C292" s="500"/>
      <c r="D292" s="500"/>
      <c r="E292" s="500"/>
      <c r="F292" s="500"/>
      <c r="G292" s="500"/>
      <c r="H292" s="501"/>
      <c r="I292" s="15"/>
      <c r="J292" s="16"/>
      <c r="K292" s="502">
        <v>1.39</v>
      </c>
      <c r="L292" s="503"/>
      <c r="M292" s="21">
        <f>K292*12*I259</f>
        <v>9162.3239999999987</v>
      </c>
    </row>
    <row r="293" spans="1:13" ht="15.75">
      <c r="A293" s="44" t="s">
        <v>52</v>
      </c>
      <c r="B293" s="45"/>
      <c r="C293" s="45"/>
      <c r="D293" s="45"/>
      <c r="E293" s="45"/>
      <c r="F293" s="45"/>
      <c r="G293" s="45"/>
      <c r="H293" s="46"/>
      <c r="I293" s="34"/>
      <c r="J293" s="29"/>
      <c r="K293" s="486">
        <v>0</v>
      </c>
      <c r="L293" s="487"/>
      <c r="M293" s="21">
        <v>0</v>
      </c>
    </row>
    <row r="294" spans="1:13" ht="15.75">
      <c r="A294" s="44" t="s">
        <v>45</v>
      </c>
      <c r="B294" s="45"/>
      <c r="C294" s="45"/>
      <c r="D294" s="45"/>
      <c r="E294" s="45"/>
      <c r="F294" s="45"/>
      <c r="G294" s="45"/>
      <c r="H294" s="46"/>
      <c r="I294" s="34"/>
      <c r="J294" s="29"/>
      <c r="K294" s="486">
        <v>7.0000000000000007E-2</v>
      </c>
      <c r="L294" s="487"/>
      <c r="M294" s="21">
        <f>K294*12*I259</f>
        <v>461.41199999999998</v>
      </c>
    </row>
    <row r="295" spans="1:13" ht="16.5" thickBot="1">
      <c r="A295" s="61" t="s">
        <v>46</v>
      </c>
      <c r="B295" s="62"/>
      <c r="C295" s="62"/>
      <c r="D295" s="62"/>
      <c r="E295" s="62"/>
      <c r="F295" s="62"/>
      <c r="G295" s="62"/>
      <c r="H295" s="63"/>
      <c r="I295" s="3"/>
      <c r="J295" s="4"/>
      <c r="K295" s="446">
        <v>1.6</v>
      </c>
      <c r="L295" s="447"/>
      <c r="M295" s="23">
        <f>K295*12*I259</f>
        <v>10546.560000000001</v>
      </c>
    </row>
    <row r="296" spans="1:13" ht="15.75" thickBot="1">
      <c r="A296" s="424" t="s">
        <v>47</v>
      </c>
      <c r="B296" s="425"/>
      <c r="C296" s="425"/>
      <c r="D296" s="425"/>
      <c r="E296" s="425"/>
      <c r="F296" s="425"/>
      <c r="G296" s="425"/>
      <c r="H296" s="426"/>
      <c r="I296" s="49"/>
      <c r="J296" s="50"/>
      <c r="K296" s="427">
        <f>K288+K292+K289+K293+K294+K295</f>
        <v>41.96</v>
      </c>
      <c r="L296" s="428"/>
      <c r="M296" s="51">
        <f>M288+M289+M292+M293+M294+M295</f>
        <v>276583.53600000002</v>
      </c>
    </row>
    <row r="297" spans="1:13">
      <c r="A297" s="56"/>
      <c r="B297" s="56"/>
      <c r="C297" s="56"/>
      <c r="D297" s="56"/>
      <c r="E297" s="56"/>
      <c r="F297" s="56"/>
      <c r="G297" s="56"/>
      <c r="H297" s="56"/>
      <c r="I297" s="9"/>
      <c r="J297" s="57"/>
      <c r="K297" s="58"/>
      <c r="L297" s="58"/>
      <c r="M297" s="57"/>
    </row>
    <row r="298" spans="1:13">
      <c r="A298" s="481" t="s">
        <v>0</v>
      </c>
      <c r="B298" s="481"/>
      <c r="C298" s="481"/>
      <c r="D298" s="481"/>
      <c r="E298" s="481"/>
      <c r="F298" s="481"/>
      <c r="G298" s="481"/>
      <c r="H298" s="481"/>
      <c r="I298" s="481"/>
      <c r="J298" s="481"/>
      <c r="K298" s="481"/>
      <c r="L298" s="481"/>
      <c r="M298" s="1"/>
    </row>
    <row r="299" spans="1:13">
      <c r="A299" s="482" t="s">
        <v>1</v>
      </c>
      <c r="B299" s="482"/>
      <c r="C299" s="482"/>
      <c r="D299" s="482"/>
      <c r="E299" s="482"/>
      <c r="F299" s="482"/>
      <c r="G299" s="482"/>
      <c r="H299" s="482"/>
      <c r="I299" s="482"/>
      <c r="J299" s="482"/>
      <c r="K299" s="482"/>
      <c r="L299" s="482"/>
      <c r="M299" s="482"/>
    </row>
    <row r="300" spans="1:13">
      <c r="A300" s="483" t="s">
        <v>94</v>
      </c>
      <c r="B300" s="483"/>
      <c r="C300" s="483"/>
      <c r="D300" s="483"/>
      <c r="E300" s="483"/>
      <c r="F300" s="483"/>
      <c r="G300" s="483"/>
      <c r="H300" s="483"/>
      <c r="I300" s="483"/>
      <c r="J300" s="483"/>
      <c r="K300" s="483"/>
      <c r="L300" s="483"/>
      <c r="M300" s="483"/>
    </row>
    <row r="301" spans="1:13">
      <c r="A301" s="2"/>
      <c r="B301" s="3"/>
      <c r="C301" s="3" t="s">
        <v>2</v>
      </c>
      <c r="D301" s="3"/>
      <c r="E301" s="3"/>
      <c r="F301" s="3"/>
      <c r="G301" s="3"/>
      <c r="H301" s="4"/>
      <c r="I301" s="3" t="s">
        <v>3</v>
      </c>
      <c r="J301" s="4"/>
      <c r="K301" s="5" t="s">
        <v>4</v>
      </c>
      <c r="L301" s="6"/>
      <c r="M301" s="7"/>
    </row>
    <row r="302" spans="1:13">
      <c r="A302" s="8"/>
      <c r="B302" s="9"/>
      <c r="C302" s="9"/>
      <c r="D302" s="9"/>
      <c r="E302" s="9"/>
      <c r="F302" s="9"/>
      <c r="G302" s="9"/>
      <c r="H302" s="10"/>
      <c r="I302" s="9"/>
      <c r="J302" s="10"/>
      <c r="K302" s="11" t="s">
        <v>5</v>
      </c>
      <c r="L302" s="12"/>
      <c r="M302" s="13" t="s">
        <v>6</v>
      </c>
    </row>
    <row r="303" spans="1:13">
      <c r="A303" s="14"/>
      <c r="B303" s="15"/>
      <c r="C303" s="15"/>
      <c r="D303" s="15"/>
      <c r="E303" s="15"/>
      <c r="F303" s="15"/>
      <c r="G303" s="15"/>
      <c r="H303" s="16"/>
      <c r="I303" s="472" t="s">
        <v>7</v>
      </c>
      <c r="J303" s="473"/>
      <c r="K303" s="15" t="s">
        <v>8</v>
      </c>
      <c r="L303" s="16"/>
      <c r="M303" s="17" t="s">
        <v>9</v>
      </c>
    </row>
    <row r="304" spans="1:13">
      <c r="A304" s="474"/>
      <c r="B304" s="475"/>
      <c r="C304" s="475"/>
      <c r="D304" s="475"/>
      <c r="E304" s="475"/>
      <c r="F304" s="475"/>
      <c r="G304" s="475"/>
      <c r="H304" s="476"/>
      <c r="I304" s="477">
        <v>397.9</v>
      </c>
      <c r="J304" s="478"/>
      <c r="K304" s="479">
        <f>K305+K307</f>
        <v>9.75</v>
      </c>
      <c r="L304" s="480"/>
      <c r="M304" s="21">
        <f>M305+M307</f>
        <v>46554.299999999996</v>
      </c>
    </row>
    <row r="305" spans="1:13">
      <c r="A305" s="22" t="s">
        <v>59</v>
      </c>
      <c r="B305" s="24"/>
      <c r="C305" s="24"/>
      <c r="D305" s="24"/>
      <c r="E305" s="24"/>
      <c r="F305" s="25"/>
      <c r="G305" s="24"/>
      <c r="H305" s="26"/>
      <c r="J305" s="10"/>
      <c r="K305" s="450">
        <v>5.36</v>
      </c>
      <c r="L305" s="451"/>
      <c r="M305" s="23">
        <f>K305*I304*12</f>
        <v>25592.928</v>
      </c>
    </row>
    <row r="306" spans="1:13">
      <c r="A306" s="22"/>
      <c r="B306" s="24"/>
      <c r="C306" s="24"/>
      <c r="D306" s="24"/>
      <c r="E306" s="24"/>
      <c r="F306" s="25"/>
      <c r="G306" s="24"/>
      <c r="H306" s="26"/>
      <c r="J306" s="10"/>
      <c r="L306" s="10"/>
      <c r="M306" s="23"/>
    </row>
    <row r="307" spans="1:13">
      <c r="A307" s="22" t="s">
        <v>12</v>
      </c>
      <c r="B307" s="24"/>
      <c r="C307" s="24"/>
      <c r="D307" s="24"/>
      <c r="E307" s="24"/>
      <c r="F307" s="25"/>
      <c r="G307" s="24"/>
      <c r="H307" s="26"/>
      <c r="I307" s="14"/>
      <c r="J307" s="16"/>
      <c r="K307" s="492">
        <v>4.3899999999999997</v>
      </c>
      <c r="L307" s="493"/>
      <c r="M307" s="21">
        <f>K307*I304*12</f>
        <v>20961.371999999996</v>
      </c>
    </row>
    <row r="308" spans="1:13">
      <c r="A308" s="464" t="s">
        <v>13</v>
      </c>
      <c r="B308" s="465"/>
      <c r="C308" s="465"/>
      <c r="D308" s="465"/>
      <c r="E308" s="465"/>
      <c r="F308" s="465"/>
      <c r="G308" s="465"/>
      <c r="H308" s="466"/>
      <c r="I308" s="89" t="s">
        <v>14</v>
      </c>
      <c r="J308" s="88"/>
      <c r="K308" s="9"/>
      <c r="L308" s="10"/>
      <c r="M308" s="23"/>
    </row>
    <row r="309" spans="1:13">
      <c r="A309" s="8"/>
      <c r="B309" s="9"/>
      <c r="C309" s="9"/>
      <c r="D309" s="9"/>
      <c r="E309" s="9"/>
      <c r="F309" s="9"/>
      <c r="G309" s="9"/>
      <c r="H309" s="10"/>
      <c r="I309" s="89" t="s">
        <v>15</v>
      </c>
      <c r="J309" s="88"/>
      <c r="K309" s="9"/>
      <c r="L309" s="10"/>
      <c r="M309" s="23"/>
    </row>
    <row r="310" spans="1:13">
      <c r="A310" s="8"/>
      <c r="B310" s="9"/>
      <c r="C310" s="9"/>
      <c r="D310" s="9"/>
      <c r="E310" s="9"/>
      <c r="F310" s="9"/>
      <c r="G310" s="9"/>
      <c r="H310" s="10"/>
      <c r="I310" s="89" t="s">
        <v>16</v>
      </c>
      <c r="J310" s="88"/>
      <c r="K310" s="462">
        <v>1.31</v>
      </c>
      <c r="L310" s="463"/>
      <c r="M310" s="23">
        <f>K310*12*I304</f>
        <v>6254.9880000000003</v>
      </c>
    </row>
    <row r="311" spans="1:13">
      <c r="A311" s="8"/>
      <c r="B311" s="9"/>
      <c r="C311" s="9"/>
      <c r="D311" s="9"/>
      <c r="E311" s="9"/>
      <c r="F311" s="9"/>
      <c r="G311" s="9"/>
      <c r="H311" s="10"/>
      <c r="I311" s="89" t="s">
        <v>63</v>
      </c>
      <c r="J311" s="88"/>
      <c r="K311" s="9"/>
      <c r="L311" s="10"/>
      <c r="M311" s="23"/>
    </row>
    <row r="312" spans="1:13">
      <c r="A312" s="474" t="s">
        <v>67</v>
      </c>
      <c r="B312" s="475"/>
      <c r="C312" s="475"/>
      <c r="D312" s="475"/>
      <c r="E312" s="475"/>
      <c r="F312" s="475"/>
      <c r="G312" s="475"/>
      <c r="H312" s="476"/>
      <c r="I312" s="28" t="s">
        <v>19</v>
      </c>
      <c r="J312" s="29"/>
      <c r="K312" s="486">
        <v>1.26</v>
      </c>
      <c r="L312" s="487"/>
      <c r="M312" s="30">
        <f>K312*12*I304</f>
        <v>6016.2480000000005</v>
      </c>
    </row>
    <row r="313" spans="1:13">
      <c r="A313" s="114" t="s">
        <v>20</v>
      </c>
      <c r="B313" s="31"/>
      <c r="C313" s="31"/>
      <c r="D313" s="31"/>
      <c r="E313" s="31"/>
      <c r="F313" s="31"/>
      <c r="G313" s="31"/>
      <c r="H313" s="115"/>
      <c r="I313" s="31"/>
      <c r="J313" s="10"/>
      <c r="K313" s="470">
        <f>K314+K320</f>
        <v>1.9100000000000001</v>
      </c>
      <c r="L313" s="471"/>
      <c r="M313" s="32">
        <f>M314+M320</f>
        <v>9119.8679999999986</v>
      </c>
    </row>
    <row r="314" spans="1:13">
      <c r="A314" s="459" t="s">
        <v>21</v>
      </c>
      <c r="B314" s="460"/>
      <c r="C314" s="460"/>
      <c r="D314" s="460"/>
      <c r="E314" s="460"/>
      <c r="F314" s="460"/>
      <c r="G314" s="460"/>
      <c r="H314" s="461"/>
      <c r="J314" s="10"/>
      <c r="K314" s="462">
        <f>K315+K316+K317+K319</f>
        <v>1.1200000000000001</v>
      </c>
      <c r="L314" s="463"/>
      <c r="M314" s="33">
        <f>M315+M316+M317+M319</f>
        <v>5347.7759999999998</v>
      </c>
    </row>
    <row r="315" spans="1:13">
      <c r="A315" s="8" t="s">
        <v>82</v>
      </c>
      <c r="H315" s="10"/>
      <c r="I315" s="87" t="s">
        <v>26</v>
      </c>
      <c r="J315" s="88"/>
      <c r="K315" s="450">
        <v>0.57999999999999996</v>
      </c>
      <c r="L315" s="451"/>
      <c r="M315" s="23">
        <f>K315*12*I304</f>
        <v>2769.3839999999996</v>
      </c>
    </row>
    <row r="316" spans="1:13">
      <c r="A316" s="8" t="s">
        <v>69</v>
      </c>
      <c r="H316" s="10"/>
      <c r="I316" s="87" t="s">
        <v>80</v>
      </c>
      <c r="J316" s="88"/>
      <c r="K316" s="450"/>
      <c r="L316" s="451"/>
      <c r="M316" s="23"/>
    </row>
    <row r="317" spans="1:13">
      <c r="A317" s="8" t="s">
        <v>83</v>
      </c>
      <c r="H317" s="10"/>
      <c r="I317" s="87" t="s">
        <v>24</v>
      </c>
      <c r="J317" s="88"/>
      <c r="K317" s="450">
        <v>0.5</v>
      </c>
      <c r="L317" s="451"/>
      <c r="M317" s="23">
        <f>K317*12*I304</f>
        <v>2387.3999999999996</v>
      </c>
    </row>
    <row r="318" spans="1:13">
      <c r="A318" s="8" t="s">
        <v>25</v>
      </c>
      <c r="H318" s="10"/>
      <c r="I318" s="87"/>
      <c r="J318" s="88"/>
      <c r="L318" s="10"/>
      <c r="M318" s="23"/>
    </row>
    <row r="319" spans="1:13">
      <c r="A319" s="8" t="s">
        <v>84</v>
      </c>
      <c r="H319" s="10"/>
      <c r="I319" s="87" t="s">
        <v>26</v>
      </c>
      <c r="J319" s="88"/>
      <c r="K319" s="450">
        <v>0.04</v>
      </c>
      <c r="L319" s="451"/>
      <c r="M319" s="23">
        <f>K319*12*I304</f>
        <v>190.99199999999999</v>
      </c>
    </row>
    <row r="320" spans="1:13">
      <c r="A320" s="459" t="s">
        <v>27</v>
      </c>
      <c r="B320" s="460"/>
      <c r="C320" s="460"/>
      <c r="D320" s="460"/>
      <c r="E320" s="460"/>
      <c r="F320" s="460"/>
      <c r="G320" s="460"/>
      <c r="H320" s="461"/>
      <c r="J320" s="10"/>
      <c r="K320" s="462">
        <f>K321+K322+K323</f>
        <v>0.79</v>
      </c>
      <c r="L320" s="463"/>
      <c r="M320" s="33">
        <f>M321+M322+M323</f>
        <v>3772.0919999999996</v>
      </c>
    </row>
    <row r="321" spans="1:13">
      <c r="A321" s="8" t="s">
        <v>85</v>
      </c>
      <c r="H321" s="10"/>
      <c r="I321" s="87" t="s">
        <v>24</v>
      </c>
      <c r="J321" s="88"/>
      <c r="K321" s="450">
        <v>0.67</v>
      </c>
      <c r="L321" s="451"/>
      <c r="M321" s="23">
        <f>K321*12*I304</f>
        <v>3199.116</v>
      </c>
    </row>
    <row r="322" spans="1:13">
      <c r="A322" s="8" t="s">
        <v>86</v>
      </c>
      <c r="H322" s="10"/>
      <c r="I322" s="87" t="s">
        <v>81</v>
      </c>
      <c r="J322" s="88"/>
      <c r="K322" s="450">
        <v>0.06</v>
      </c>
      <c r="L322" s="451"/>
      <c r="M322" s="23">
        <f>K322*12*I304</f>
        <v>286.488</v>
      </c>
    </row>
    <row r="323" spans="1:13">
      <c r="A323" s="8" t="s">
        <v>87</v>
      </c>
      <c r="H323" s="10"/>
      <c r="I323" s="87" t="s">
        <v>55</v>
      </c>
      <c r="J323" s="88"/>
      <c r="K323" s="492">
        <v>0.06</v>
      </c>
      <c r="L323" s="493"/>
      <c r="M323" s="21">
        <f>K323*12*I304</f>
        <v>286.488</v>
      </c>
    </row>
    <row r="324" spans="1:13" ht="15.75">
      <c r="A324" s="438" t="s">
        <v>28</v>
      </c>
      <c r="B324" s="439"/>
      <c r="C324" s="439"/>
      <c r="D324" s="439"/>
      <c r="E324" s="439"/>
      <c r="F324" s="439"/>
      <c r="G324" s="439"/>
      <c r="H324" s="440"/>
      <c r="I324" s="34"/>
      <c r="J324" s="29"/>
      <c r="K324" s="486">
        <f>K325+K326+K328+K330+K331</f>
        <v>2.16</v>
      </c>
      <c r="L324" s="487"/>
      <c r="M324" s="35">
        <f>M325+M326+M328+M330+M331</f>
        <v>10313.567999999999</v>
      </c>
    </row>
    <row r="325" spans="1:13">
      <c r="A325" s="36" t="s">
        <v>29</v>
      </c>
      <c r="B325" s="37"/>
      <c r="C325" s="38"/>
      <c r="D325" s="38"/>
      <c r="E325" s="38"/>
      <c r="F325" s="38"/>
      <c r="G325" s="38"/>
      <c r="H325" s="10"/>
      <c r="I325" s="434" t="s">
        <v>30</v>
      </c>
      <c r="J325" s="435"/>
      <c r="K325" s="457">
        <v>0.59</v>
      </c>
      <c r="L325" s="458"/>
      <c r="M325" s="23">
        <f>K325*12*I304</f>
        <v>2817.1320000000001</v>
      </c>
    </row>
    <row r="326" spans="1:13">
      <c r="A326" s="36" t="s">
        <v>31</v>
      </c>
      <c r="B326" s="37"/>
      <c r="C326" s="38"/>
      <c r="D326" s="38"/>
      <c r="E326" s="38"/>
      <c r="F326" s="38"/>
      <c r="G326" s="38"/>
      <c r="H326" s="10"/>
      <c r="I326" s="434" t="s">
        <v>57</v>
      </c>
      <c r="J326" s="435"/>
      <c r="K326" s="448">
        <v>1.36</v>
      </c>
      <c r="L326" s="449"/>
      <c r="M326" s="23">
        <f>K326*12*I304</f>
        <v>6493.7280000000001</v>
      </c>
    </row>
    <row r="327" spans="1:13">
      <c r="A327" s="36" t="s">
        <v>33</v>
      </c>
      <c r="B327" s="37"/>
      <c r="C327" s="38"/>
      <c r="D327" s="38"/>
      <c r="E327" s="38"/>
      <c r="F327" s="38"/>
      <c r="G327" s="38"/>
      <c r="H327" s="10"/>
      <c r="I327" s="39"/>
      <c r="J327" s="12"/>
      <c r="K327" s="40"/>
      <c r="L327" s="41"/>
      <c r="M327" s="23"/>
    </row>
    <row r="328" spans="1:13">
      <c r="A328" s="36" t="s">
        <v>34</v>
      </c>
      <c r="B328" s="37"/>
      <c r="C328" s="38"/>
      <c r="D328" s="38"/>
      <c r="E328" s="38"/>
      <c r="F328" s="38"/>
      <c r="G328" s="38"/>
      <c r="H328" s="10"/>
      <c r="I328" s="434" t="s">
        <v>35</v>
      </c>
      <c r="J328" s="435"/>
      <c r="K328" s="448">
        <v>0.09</v>
      </c>
      <c r="L328" s="449"/>
      <c r="M328" s="23">
        <f>K328*12*I304</f>
        <v>429.73200000000003</v>
      </c>
    </row>
    <row r="329" spans="1:13">
      <c r="A329" s="36" t="s">
        <v>36</v>
      </c>
      <c r="B329" s="37"/>
      <c r="C329" s="38"/>
      <c r="D329" s="38"/>
      <c r="E329" s="38"/>
      <c r="F329" s="38"/>
      <c r="G329" s="38"/>
      <c r="H329" s="10"/>
      <c r="I329" s="39"/>
      <c r="J329" s="12"/>
      <c r="K329" s="40"/>
      <c r="L329" s="41"/>
      <c r="M329" s="23"/>
    </row>
    <row r="330" spans="1:13">
      <c r="A330" s="36" t="s">
        <v>37</v>
      </c>
      <c r="B330" s="37"/>
      <c r="C330" s="38"/>
      <c r="D330" s="38"/>
      <c r="E330" s="38"/>
      <c r="F330" s="38"/>
      <c r="G330" s="38"/>
      <c r="H330" s="10"/>
      <c r="I330" s="434" t="s">
        <v>19</v>
      </c>
      <c r="J330" s="435"/>
      <c r="K330" s="448">
        <v>0.06</v>
      </c>
      <c r="L330" s="449"/>
      <c r="M330" s="23">
        <f>K330*12*I304</f>
        <v>286.488</v>
      </c>
    </row>
    <row r="331" spans="1:13">
      <c r="A331" s="42" t="s">
        <v>38</v>
      </c>
      <c r="B331" s="37"/>
      <c r="C331" s="38"/>
      <c r="D331" s="38"/>
      <c r="E331" s="38"/>
      <c r="F331" s="38"/>
      <c r="G331" s="38"/>
      <c r="H331" s="10"/>
      <c r="I331" s="434" t="s">
        <v>19</v>
      </c>
      <c r="J331" s="435"/>
      <c r="K331" s="436">
        <v>0.06</v>
      </c>
      <c r="L331" s="437"/>
      <c r="M331" s="21">
        <f>K331*12*I304</f>
        <v>286.488</v>
      </c>
    </row>
    <row r="332" spans="1:13" ht="16.5" thickBot="1">
      <c r="A332" s="443" t="s">
        <v>39</v>
      </c>
      <c r="B332" s="444"/>
      <c r="C332" s="444"/>
      <c r="D332" s="444"/>
      <c r="E332" s="444"/>
      <c r="F332" s="444"/>
      <c r="G332" s="444"/>
      <c r="H332" s="445"/>
      <c r="I332" s="3"/>
      <c r="J332" s="4"/>
      <c r="K332" s="513">
        <v>5.7</v>
      </c>
      <c r="L332" s="514"/>
      <c r="M332" s="48">
        <f>K332*12*I304</f>
        <v>27216.36</v>
      </c>
    </row>
    <row r="333" spans="1:13" ht="15.75" thickBot="1">
      <c r="A333" s="424" t="s">
        <v>40</v>
      </c>
      <c r="B333" s="425"/>
      <c r="C333" s="425"/>
      <c r="D333" s="425"/>
      <c r="E333" s="425"/>
      <c r="F333" s="425"/>
      <c r="G333" s="425"/>
      <c r="H333" s="426"/>
      <c r="I333" s="49"/>
      <c r="J333" s="50"/>
      <c r="K333" s="427">
        <f>K305+K307+K310+K312+K313+K332+K324</f>
        <v>22.09</v>
      </c>
      <c r="L333" s="428"/>
      <c r="M333" s="51">
        <f>M304+M310+M312+M313+M324+M332</f>
        <v>105475.33199999999</v>
      </c>
    </row>
    <row r="334" spans="1:13" ht="15.75" thickBot="1">
      <c r="A334" s="424" t="s">
        <v>77</v>
      </c>
      <c r="B334" s="425"/>
      <c r="C334" s="425"/>
      <c r="D334" s="425"/>
      <c r="E334" s="425"/>
      <c r="F334" s="425"/>
      <c r="G334" s="425"/>
      <c r="H334" s="426"/>
      <c r="I334" s="49"/>
      <c r="J334" s="50"/>
      <c r="K334" s="548">
        <f>K335+K336</f>
        <v>13.379999999999999</v>
      </c>
      <c r="L334" s="549"/>
      <c r="M334" s="51">
        <f>K334*12*I304</f>
        <v>63886.824000000001</v>
      </c>
    </row>
    <row r="335" spans="1:13">
      <c r="A335" s="429" t="s">
        <v>78</v>
      </c>
      <c r="B335" s="430"/>
      <c r="C335" s="430"/>
      <c r="D335" s="430"/>
      <c r="E335" s="430"/>
      <c r="F335" s="430"/>
      <c r="G335" s="430"/>
      <c r="H335" s="431"/>
      <c r="I335" s="78"/>
      <c r="J335" s="79"/>
      <c r="K335" s="432">
        <v>10.92</v>
      </c>
      <c r="L335" s="433"/>
      <c r="M335" s="80">
        <f>K335*12*I304</f>
        <v>52140.815999999992</v>
      </c>
    </row>
    <row r="336" spans="1:13" ht="16.5" thickBot="1">
      <c r="A336" s="550" t="s">
        <v>79</v>
      </c>
      <c r="B336" s="551"/>
      <c r="C336" s="551"/>
      <c r="D336" s="551"/>
      <c r="E336" s="551"/>
      <c r="F336" s="551"/>
      <c r="G336" s="551"/>
      <c r="H336" s="552"/>
      <c r="I336" s="84"/>
      <c r="J336" s="85"/>
      <c r="K336" s="522">
        <v>2.46</v>
      </c>
      <c r="L336" s="523"/>
      <c r="M336" s="86">
        <f>K336*12*I304</f>
        <v>11746.008</v>
      </c>
    </row>
    <row r="337" spans="1:13">
      <c r="A337" s="499" t="s">
        <v>43</v>
      </c>
      <c r="B337" s="500"/>
      <c r="C337" s="500"/>
      <c r="D337" s="500"/>
      <c r="E337" s="500"/>
      <c r="F337" s="500"/>
      <c r="G337" s="500"/>
      <c r="H337" s="501"/>
      <c r="I337" s="15"/>
      <c r="J337" s="16"/>
      <c r="K337" s="502">
        <v>1.39</v>
      </c>
      <c r="L337" s="503"/>
      <c r="M337" s="21">
        <f>K337*12*I304</f>
        <v>6636.9719999999998</v>
      </c>
    </row>
    <row r="338" spans="1:13" ht="15.75">
      <c r="A338" s="44" t="s">
        <v>52</v>
      </c>
      <c r="B338" s="45"/>
      <c r="C338" s="45"/>
      <c r="D338" s="45"/>
      <c r="E338" s="45"/>
      <c r="F338" s="45"/>
      <c r="G338" s="45"/>
      <c r="H338" s="46"/>
      <c r="I338" s="34"/>
      <c r="J338" s="29"/>
      <c r="K338" s="486">
        <v>0</v>
      </c>
      <c r="L338" s="487"/>
      <c r="M338" s="21">
        <v>0</v>
      </c>
    </row>
    <row r="339" spans="1:13" ht="15.75">
      <c r="A339" s="44" t="s">
        <v>45</v>
      </c>
      <c r="B339" s="45"/>
      <c r="C339" s="45"/>
      <c r="D339" s="45"/>
      <c r="E339" s="45"/>
      <c r="F339" s="45"/>
      <c r="G339" s="45"/>
      <c r="H339" s="46"/>
      <c r="I339" s="34"/>
      <c r="J339" s="29"/>
      <c r="K339" s="486">
        <v>7.0000000000000007E-2</v>
      </c>
      <c r="L339" s="487"/>
      <c r="M339" s="21">
        <f>K339*12*I304</f>
        <v>334.23599999999999</v>
      </c>
    </row>
    <row r="340" spans="1:13" ht="16.5" thickBot="1">
      <c r="A340" s="61" t="s">
        <v>46</v>
      </c>
      <c r="B340" s="62"/>
      <c r="C340" s="62"/>
      <c r="D340" s="62"/>
      <c r="E340" s="62"/>
      <c r="F340" s="62"/>
      <c r="G340" s="62"/>
      <c r="H340" s="63"/>
      <c r="I340" s="3"/>
      <c r="J340" s="4"/>
      <c r="K340" s="446">
        <v>0.18</v>
      </c>
      <c r="L340" s="447"/>
      <c r="M340" s="23">
        <f>K340*12*I304</f>
        <v>859.46400000000006</v>
      </c>
    </row>
    <row r="341" spans="1:13" ht="15.75" thickBot="1">
      <c r="A341" s="424" t="s">
        <v>47</v>
      </c>
      <c r="B341" s="425"/>
      <c r="C341" s="425"/>
      <c r="D341" s="425"/>
      <c r="E341" s="425"/>
      <c r="F341" s="425"/>
      <c r="G341" s="425"/>
      <c r="H341" s="426"/>
      <c r="I341" s="49"/>
      <c r="J341" s="50"/>
      <c r="K341" s="427">
        <f>K333+K337+K334+K338+K339+K340</f>
        <v>37.11</v>
      </c>
      <c r="L341" s="428"/>
      <c r="M341" s="51">
        <f>M333+M334+M337+M338+M339+M340</f>
        <v>177192.82800000001</v>
      </c>
    </row>
    <row r="342" spans="1:13">
      <c r="A342" s="56"/>
      <c r="B342" s="56"/>
      <c r="C342" s="56"/>
      <c r="D342" s="56"/>
      <c r="E342" s="56"/>
      <c r="F342" s="56"/>
      <c r="G342" s="56"/>
      <c r="H342" s="56"/>
      <c r="I342" s="9"/>
      <c r="J342" s="57"/>
      <c r="K342" s="58"/>
      <c r="L342" s="58"/>
      <c r="M342" s="57"/>
    </row>
    <row r="343" spans="1:13">
      <c r="A343" s="481" t="s">
        <v>0</v>
      </c>
      <c r="B343" s="481"/>
      <c r="C343" s="481"/>
      <c r="D343" s="481"/>
      <c r="E343" s="481"/>
      <c r="F343" s="481"/>
      <c r="G343" s="481"/>
      <c r="H343" s="481"/>
      <c r="I343" s="481"/>
      <c r="J343" s="481"/>
      <c r="K343" s="481"/>
      <c r="L343" s="481"/>
      <c r="M343" s="1"/>
    </row>
    <row r="344" spans="1:13">
      <c r="A344" s="482" t="s">
        <v>1</v>
      </c>
      <c r="B344" s="482"/>
      <c r="C344" s="482"/>
      <c r="D344" s="482"/>
      <c r="E344" s="482"/>
      <c r="F344" s="482"/>
      <c r="G344" s="482"/>
      <c r="H344" s="482"/>
      <c r="I344" s="482"/>
      <c r="J344" s="482"/>
      <c r="K344" s="482"/>
      <c r="L344" s="482"/>
      <c r="M344" s="482"/>
    </row>
    <row r="345" spans="1:13">
      <c r="A345" s="483" t="s">
        <v>95</v>
      </c>
      <c r="B345" s="483"/>
      <c r="C345" s="483"/>
      <c r="D345" s="483"/>
      <c r="E345" s="483"/>
      <c r="F345" s="483"/>
      <c r="G345" s="483"/>
      <c r="H345" s="483"/>
      <c r="I345" s="483"/>
      <c r="J345" s="483"/>
      <c r="K345" s="483"/>
      <c r="L345" s="483"/>
      <c r="M345" s="483"/>
    </row>
    <row r="346" spans="1:13">
      <c r="A346" s="2"/>
      <c r="B346" s="3"/>
      <c r="C346" s="3" t="s">
        <v>2</v>
      </c>
      <c r="D346" s="3"/>
      <c r="E346" s="3"/>
      <c r="F346" s="3"/>
      <c r="G346" s="3"/>
      <c r="H346" s="4"/>
      <c r="I346" s="3" t="s">
        <v>3</v>
      </c>
      <c r="J346" s="4"/>
      <c r="K346" s="5" t="s">
        <v>4</v>
      </c>
      <c r="L346" s="6"/>
      <c r="M346" s="7"/>
    </row>
    <row r="347" spans="1:13">
      <c r="A347" s="8"/>
      <c r="B347" s="9"/>
      <c r="C347" s="9"/>
      <c r="D347" s="9"/>
      <c r="E347" s="9"/>
      <c r="F347" s="9"/>
      <c r="G347" s="9"/>
      <c r="H347" s="10"/>
      <c r="I347" s="9"/>
      <c r="J347" s="10"/>
      <c r="K347" s="11" t="s">
        <v>5</v>
      </c>
      <c r="L347" s="12"/>
      <c r="M347" s="13" t="s">
        <v>6</v>
      </c>
    </row>
    <row r="348" spans="1:13">
      <c r="A348" s="14"/>
      <c r="B348" s="15"/>
      <c r="C348" s="15"/>
      <c r="D348" s="15"/>
      <c r="E348" s="15"/>
      <c r="F348" s="15"/>
      <c r="G348" s="15"/>
      <c r="H348" s="16"/>
      <c r="I348" s="472" t="s">
        <v>7</v>
      </c>
      <c r="J348" s="473"/>
      <c r="K348" s="15" t="s">
        <v>8</v>
      </c>
      <c r="L348" s="16"/>
      <c r="M348" s="17" t="s">
        <v>9</v>
      </c>
    </row>
    <row r="349" spans="1:13">
      <c r="A349" s="474"/>
      <c r="B349" s="475"/>
      <c r="C349" s="475"/>
      <c r="D349" s="475"/>
      <c r="E349" s="475"/>
      <c r="F349" s="475"/>
      <c r="G349" s="475"/>
      <c r="H349" s="476"/>
      <c r="I349" s="477">
        <v>366.4</v>
      </c>
      <c r="J349" s="478"/>
      <c r="K349" s="479">
        <f>K351+K353</f>
        <v>9.75</v>
      </c>
      <c r="L349" s="480"/>
      <c r="M349" s="21">
        <f>M351+M353</f>
        <v>42868.799999999996</v>
      </c>
    </row>
    <row r="350" spans="1:13">
      <c r="A350" s="22" t="s">
        <v>10</v>
      </c>
      <c r="B350" s="24"/>
      <c r="C350" s="24"/>
      <c r="D350" s="24"/>
      <c r="E350" s="24"/>
      <c r="F350" s="25"/>
      <c r="G350" s="24"/>
      <c r="H350" s="26"/>
      <c r="J350" s="10"/>
      <c r="L350" s="10"/>
      <c r="M350" s="23"/>
    </row>
    <row r="351" spans="1:13">
      <c r="A351" s="22" t="s">
        <v>11</v>
      </c>
      <c r="B351" s="24"/>
      <c r="C351" s="24"/>
      <c r="D351" s="24"/>
      <c r="E351" s="24"/>
      <c r="F351" s="25"/>
      <c r="G351" s="24"/>
      <c r="H351" s="26"/>
      <c r="J351" s="10"/>
      <c r="K351" s="450">
        <v>5.36</v>
      </c>
      <c r="L351" s="451"/>
      <c r="M351" s="23">
        <f>K351*I349*12</f>
        <v>23566.847999999998</v>
      </c>
    </row>
    <row r="352" spans="1:13">
      <c r="A352" s="22"/>
      <c r="B352" s="24"/>
      <c r="C352" s="24"/>
      <c r="D352" s="24"/>
      <c r="E352" s="24"/>
      <c r="F352" s="25"/>
      <c r="G352" s="24"/>
      <c r="H352" s="26"/>
      <c r="J352" s="10"/>
      <c r="L352" s="10"/>
      <c r="M352" s="23"/>
    </row>
    <row r="353" spans="1:13">
      <c r="A353" s="22" t="s">
        <v>12</v>
      </c>
      <c r="B353" s="24"/>
      <c r="C353" s="24"/>
      <c r="D353" s="24"/>
      <c r="E353" s="24"/>
      <c r="F353" s="25"/>
      <c r="G353" s="24"/>
      <c r="H353" s="26"/>
      <c r="I353" s="14"/>
      <c r="J353" s="16"/>
      <c r="K353" s="492">
        <v>4.3899999999999997</v>
      </c>
      <c r="L353" s="493"/>
      <c r="M353" s="21">
        <f>K353*I349*12</f>
        <v>19301.951999999997</v>
      </c>
    </row>
    <row r="354" spans="1:13">
      <c r="A354" s="464" t="s">
        <v>13</v>
      </c>
      <c r="B354" s="465"/>
      <c r="C354" s="465"/>
      <c r="D354" s="465"/>
      <c r="E354" s="465"/>
      <c r="F354" s="465"/>
      <c r="G354" s="465"/>
      <c r="H354" s="466"/>
      <c r="I354" s="89" t="s">
        <v>14</v>
      </c>
      <c r="J354" s="88"/>
      <c r="K354" s="9"/>
      <c r="L354" s="10"/>
      <c r="M354" s="23"/>
    </row>
    <row r="355" spans="1:13">
      <c r="A355" s="8"/>
      <c r="B355" s="9"/>
      <c r="C355" s="9"/>
      <c r="D355" s="9"/>
      <c r="E355" s="9"/>
      <c r="F355" s="9"/>
      <c r="G355" s="9"/>
      <c r="H355" s="10"/>
      <c r="I355" s="89" t="s">
        <v>15</v>
      </c>
      <c r="J355" s="88"/>
      <c r="K355" s="9"/>
      <c r="L355" s="10"/>
      <c r="M355" s="23"/>
    </row>
    <row r="356" spans="1:13">
      <c r="A356" s="8"/>
      <c r="B356" s="9"/>
      <c r="C356" s="9"/>
      <c r="D356" s="9"/>
      <c r="E356" s="9"/>
      <c r="F356" s="9"/>
      <c r="G356" s="9"/>
      <c r="H356" s="10"/>
      <c r="I356" s="89" t="s">
        <v>16</v>
      </c>
      <c r="J356" s="88"/>
      <c r="K356" s="462">
        <v>1.31</v>
      </c>
      <c r="L356" s="463"/>
      <c r="M356" s="23">
        <f>K356*12*I349</f>
        <v>5759.808</v>
      </c>
    </row>
    <row r="357" spans="1:13">
      <c r="A357" s="8"/>
      <c r="B357" s="9"/>
      <c r="C357" s="9"/>
      <c r="D357" s="9"/>
      <c r="E357" s="9"/>
      <c r="F357" s="9"/>
      <c r="G357" s="9"/>
      <c r="H357" s="10"/>
      <c r="I357" s="89" t="s">
        <v>17</v>
      </c>
      <c r="J357" s="88"/>
      <c r="K357" s="9"/>
      <c r="L357" s="10"/>
      <c r="M357" s="23"/>
    </row>
    <row r="358" spans="1:13">
      <c r="A358" s="14"/>
      <c r="B358" s="15"/>
      <c r="C358" s="15"/>
      <c r="D358" s="15"/>
      <c r="E358" s="15"/>
      <c r="F358" s="15"/>
      <c r="G358" s="15"/>
      <c r="H358" s="16"/>
      <c r="I358" s="90" t="s">
        <v>18</v>
      </c>
      <c r="J358" s="91"/>
      <c r="K358" s="15"/>
      <c r="L358" s="16"/>
      <c r="M358" s="21"/>
    </row>
    <row r="359" spans="1:13">
      <c r="A359" s="114" t="s">
        <v>20</v>
      </c>
      <c r="B359" s="31"/>
      <c r="C359" s="31"/>
      <c r="D359" s="31"/>
      <c r="E359" s="31"/>
      <c r="F359" s="31"/>
      <c r="G359" s="31"/>
      <c r="H359" s="115"/>
      <c r="I359" s="31"/>
      <c r="J359" s="10"/>
      <c r="K359" s="470">
        <f>K360+K366</f>
        <v>1.9100000000000001</v>
      </c>
      <c r="L359" s="471"/>
      <c r="M359" s="32">
        <f>M360+M366</f>
        <v>8397.887999999999</v>
      </c>
    </row>
    <row r="360" spans="1:13">
      <c r="A360" s="459" t="s">
        <v>21</v>
      </c>
      <c r="B360" s="460"/>
      <c r="C360" s="460"/>
      <c r="D360" s="460"/>
      <c r="E360" s="460"/>
      <c r="F360" s="460"/>
      <c r="G360" s="460"/>
      <c r="H360" s="461"/>
      <c r="J360" s="10"/>
      <c r="K360" s="462">
        <f>K361+K362+K363+K365</f>
        <v>1.1200000000000001</v>
      </c>
      <c r="L360" s="463"/>
      <c r="M360" s="33">
        <f>M361+M362+M363+M365</f>
        <v>4924.4159999999993</v>
      </c>
    </row>
    <row r="361" spans="1:13">
      <c r="A361" s="8" t="s">
        <v>82</v>
      </c>
      <c r="H361" s="10"/>
      <c r="I361" s="87" t="s">
        <v>26</v>
      </c>
      <c r="J361" s="88"/>
      <c r="K361" s="450">
        <v>0.57999999999999996</v>
      </c>
      <c r="L361" s="451"/>
      <c r="M361" s="23">
        <f>K361*12*I349</f>
        <v>2550.1439999999993</v>
      </c>
    </row>
    <row r="362" spans="1:13">
      <c r="A362" s="8" t="s">
        <v>69</v>
      </c>
      <c r="H362" s="10"/>
      <c r="I362" s="87" t="s">
        <v>80</v>
      </c>
      <c r="J362" s="88"/>
      <c r="K362" s="450"/>
      <c r="L362" s="451"/>
      <c r="M362" s="23"/>
    </row>
    <row r="363" spans="1:13">
      <c r="A363" s="8" t="s">
        <v>83</v>
      </c>
      <c r="H363" s="10"/>
      <c r="I363" s="87" t="s">
        <v>24</v>
      </c>
      <c r="J363" s="88"/>
      <c r="K363" s="450">
        <v>0.5</v>
      </c>
      <c r="L363" s="451"/>
      <c r="M363" s="23">
        <f>K363*12*I349</f>
        <v>2198.3999999999996</v>
      </c>
    </row>
    <row r="364" spans="1:13">
      <c r="A364" s="8" t="s">
        <v>25</v>
      </c>
      <c r="H364" s="10"/>
      <c r="I364" s="87"/>
      <c r="J364" s="88"/>
      <c r="L364" s="10"/>
      <c r="M364" s="23"/>
    </row>
    <row r="365" spans="1:13">
      <c r="A365" s="8" t="s">
        <v>84</v>
      </c>
      <c r="H365" s="10"/>
      <c r="I365" s="87" t="s">
        <v>26</v>
      </c>
      <c r="J365" s="88"/>
      <c r="K365" s="450">
        <v>0.04</v>
      </c>
      <c r="L365" s="451"/>
      <c r="M365" s="23">
        <f>K365*12*I349</f>
        <v>175.87199999999999</v>
      </c>
    </row>
    <row r="366" spans="1:13">
      <c r="A366" s="459" t="s">
        <v>27</v>
      </c>
      <c r="B366" s="460"/>
      <c r="C366" s="460"/>
      <c r="D366" s="460"/>
      <c r="E366" s="460"/>
      <c r="F366" s="460"/>
      <c r="G366" s="460"/>
      <c r="H366" s="461"/>
      <c r="J366" s="10"/>
      <c r="K366" s="462">
        <f>K367+K368+K369</f>
        <v>0.79</v>
      </c>
      <c r="L366" s="463"/>
      <c r="M366" s="33">
        <f>M367+M368+M369</f>
        <v>3473.4720000000002</v>
      </c>
    </row>
    <row r="367" spans="1:13">
      <c r="A367" s="8" t="s">
        <v>85</v>
      </c>
      <c r="H367" s="10"/>
      <c r="I367" s="87" t="s">
        <v>24</v>
      </c>
      <c r="J367" s="88"/>
      <c r="K367" s="450">
        <v>0.67</v>
      </c>
      <c r="L367" s="451"/>
      <c r="M367" s="23">
        <f>K367*12*I349</f>
        <v>2945.8560000000002</v>
      </c>
    </row>
    <row r="368" spans="1:13">
      <c r="A368" s="8" t="s">
        <v>86</v>
      </c>
      <c r="H368" s="10"/>
      <c r="I368" s="87" t="s">
        <v>81</v>
      </c>
      <c r="J368" s="88"/>
      <c r="K368" s="450">
        <v>0.06</v>
      </c>
      <c r="L368" s="451"/>
      <c r="M368" s="23">
        <f>K368*12*I349</f>
        <v>263.80799999999999</v>
      </c>
    </row>
    <row r="369" spans="1:13">
      <c r="A369" s="8" t="s">
        <v>87</v>
      </c>
      <c r="H369" s="10"/>
      <c r="I369" s="87" t="s">
        <v>55</v>
      </c>
      <c r="J369" s="88"/>
      <c r="K369" s="492">
        <v>0.06</v>
      </c>
      <c r="L369" s="493"/>
      <c r="M369" s="21">
        <f>K369*12*I349</f>
        <v>263.80799999999999</v>
      </c>
    </row>
    <row r="370" spans="1:13" ht="15.75">
      <c r="A370" s="438" t="s">
        <v>28</v>
      </c>
      <c r="B370" s="439"/>
      <c r="C370" s="439"/>
      <c r="D370" s="439"/>
      <c r="E370" s="439"/>
      <c r="F370" s="439"/>
      <c r="G370" s="439"/>
      <c r="H370" s="440"/>
      <c r="I370" s="34"/>
      <c r="J370" s="29"/>
      <c r="K370" s="486">
        <f>K371+K372+K374+K376+K377</f>
        <v>2.16</v>
      </c>
      <c r="L370" s="487"/>
      <c r="M370" s="35">
        <f>M371+M372+M374+M376+M377</f>
        <v>9497.0879999999997</v>
      </c>
    </row>
    <row r="371" spans="1:13">
      <c r="A371" s="36" t="s">
        <v>29</v>
      </c>
      <c r="B371" s="37"/>
      <c r="C371" s="38"/>
      <c r="D371" s="38"/>
      <c r="E371" s="38"/>
      <c r="F371" s="38"/>
      <c r="G371" s="38"/>
      <c r="H371" s="10"/>
      <c r="I371" s="434" t="s">
        <v>30</v>
      </c>
      <c r="J371" s="435"/>
      <c r="K371" s="457">
        <v>0.59</v>
      </c>
      <c r="L371" s="458"/>
      <c r="M371" s="23">
        <f>K371*12*I349</f>
        <v>2594.1120000000001</v>
      </c>
    </row>
    <row r="372" spans="1:13">
      <c r="A372" s="36" t="s">
        <v>31</v>
      </c>
      <c r="B372" s="37"/>
      <c r="C372" s="38"/>
      <c r="D372" s="38"/>
      <c r="E372" s="38"/>
      <c r="F372" s="38"/>
      <c r="G372" s="38"/>
      <c r="H372" s="10"/>
      <c r="I372" s="434" t="s">
        <v>57</v>
      </c>
      <c r="J372" s="435"/>
      <c r="K372" s="448">
        <v>1.36</v>
      </c>
      <c r="L372" s="449"/>
      <c r="M372" s="23">
        <f>K372*12*I349</f>
        <v>5979.6480000000001</v>
      </c>
    </row>
    <row r="373" spans="1:13">
      <c r="A373" s="36" t="s">
        <v>33</v>
      </c>
      <c r="B373" s="37"/>
      <c r="C373" s="38"/>
      <c r="D373" s="38"/>
      <c r="E373" s="38"/>
      <c r="F373" s="38"/>
      <c r="G373" s="38"/>
      <c r="H373" s="10"/>
      <c r="I373" s="39"/>
      <c r="J373" s="12"/>
      <c r="K373" s="40"/>
      <c r="L373" s="41"/>
      <c r="M373" s="23"/>
    </row>
    <row r="374" spans="1:13">
      <c r="A374" s="36" t="s">
        <v>34</v>
      </c>
      <c r="B374" s="37"/>
      <c r="C374" s="38"/>
      <c r="D374" s="38"/>
      <c r="E374" s="38"/>
      <c r="F374" s="38"/>
      <c r="G374" s="38"/>
      <c r="H374" s="10"/>
      <c r="I374" s="434" t="s">
        <v>35</v>
      </c>
      <c r="J374" s="435"/>
      <c r="K374" s="448">
        <v>0.09</v>
      </c>
      <c r="L374" s="449"/>
      <c r="M374" s="23">
        <f>K374*12*I349</f>
        <v>395.71199999999999</v>
      </c>
    </row>
    <row r="375" spans="1:13">
      <c r="A375" s="36" t="s">
        <v>36</v>
      </c>
      <c r="B375" s="37"/>
      <c r="C375" s="38"/>
      <c r="D375" s="38"/>
      <c r="E375" s="38"/>
      <c r="F375" s="38"/>
      <c r="G375" s="38"/>
      <c r="H375" s="10"/>
      <c r="I375" s="39"/>
      <c r="J375" s="12"/>
      <c r="K375" s="40"/>
      <c r="L375" s="41"/>
      <c r="M375" s="23"/>
    </row>
    <row r="376" spans="1:13">
      <c r="A376" s="36" t="s">
        <v>37</v>
      </c>
      <c r="B376" s="37"/>
      <c r="C376" s="38"/>
      <c r="D376" s="38"/>
      <c r="E376" s="38"/>
      <c r="F376" s="38"/>
      <c r="G376" s="38"/>
      <c r="H376" s="10"/>
      <c r="I376" s="434" t="s">
        <v>19</v>
      </c>
      <c r="J376" s="435"/>
      <c r="K376" s="448">
        <v>0.06</v>
      </c>
      <c r="L376" s="449"/>
      <c r="M376" s="23">
        <f>K376*12*I349</f>
        <v>263.80799999999999</v>
      </c>
    </row>
    <row r="377" spans="1:13">
      <c r="A377" s="42" t="s">
        <v>38</v>
      </c>
      <c r="B377" s="37"/>
      <c r="C377" s="38"/>
      <c r="D377" s="38"/>
      <c r="E377" s="38"/>
      <c r="F377" s="38"/>
      <c r="G377" s="38"/>
      <c r="H377" s="10"/>
      <c r="I377" s="434" t="s">
        <v>19</v>
      </c>
      <c r="J377" s="435"/>
      <c r="K377" s="436">
        <v>0.06</v>
      </c>
      <c r="L377" s="437"/>
      <c r="M377" s="21">
        <f>K377*12*I349</f>
        <v>263.80799999999999</v>
      </c>
    </row>
    <row r="378" spans="1:13" ht="16.5" thickBot="1">
      <c r="A378" s="443" t="s">
        <v>39</v>
      </c>
      <c r="B378" s="444"/>
      <c r="C378" s="444"/>
      <c r="D378" s="444"/>
      <c r="E378" s="444"/>
      <c r="F378" s="444"/>
      <c r="G378" s="444"/>
      <c r="H378" s="445"/>
      <c r="I378" s="3"/>
      <c r="J378" s="4"/>
      <c r="K378" s="513">
        <v>5.7</v>
      </c>
      <c r="L378" s="514"/>
      <c r="M378" s="48">
        <f>K378*12*I349</f>
        <v>25061.760000000002</v>
      </c>
    </row>
    <row r="379" spans="1:13" ht="15.75" thickBot="1">
      <c r="A379" s="424" t="s">
        <v>40</v>
      </c>
      <c r="B379" s="425"/>
      <c r="C379" s="425"/>
      <c r="D379" s="425"/>
      <c r="E379" s="425"/>
      <c r="F379" s="425"/>
      <c r="G379" s="425"/>
      <c r="H379" s="426"/>
      <c r="I379" s="49"/>
      <c r="J379" s="50"/>
      <c r="K379" s="427">
        <f>K351+K353+K356+K359+K378+K370</f>
        <v>20.830000000000002</v>
      </c>
      <c r="L379" s="428"/>
      <c r="M379" s="51">
        <f>M349+M356+M359+M370+M378</f>
        <v>91585.343999999983</v>
      </c>
    </row>
    <row r="380" spans="1:13" ht="15.75" thickBot="1">
      <c r="A380" s="424" t="s">
        <v>77</v>
      </c>
      <c r="B380" s="425"/>
      <c r="C380" s="425"/>
      <c r="D380" s="425"/>
      <c r="E380" s="425"/>
      <c r="F380" s="425"/>
      <c r="G380" s="425"/>
      <c r="H380" s="426"/>
      <c r="I380" s="49"/>
      <c r="J380" s="50"/>
      <c r="K380" s="548">
        <f>K381+K382</f>
        <v>20.959999999999997</v>
      </c>
      <c r="L380" s="549"/>
      <c r="M380" s="51">
        <f>K380*12*I349</f>
        <v>92156.927999999985</v>
      </c>
    </row>
    <row r="381" spans="1:13">
      <c r="A381" s="429" t="s">
        <v>78</v>
      </c>
      <c r="B381" s="430"/>
      <c r="C381" s="430"/>
      <c r="D381" s="430"/>
      <c r="E381" s="430"/>
      <c r="F381" s="430"/>
      <c r="G381" s="430"/>
      <c r="H381" s="431"/>
      <c r="I381" s="78"/>
      <c r="J381" s="79"/>
      <c r="K381" s="432">
        <v>16.329999999999998</v>
      </c>
      <c r="L381" s="433"/>
      <c r="M381" s="80">
        <f>K381*12*I349</f>
        <v>71799.743999999992</v>
      </c>
    </row>
    <row r="382" spans="1:13" ht="16.5" thickBot="1">
      <c r="A382" s="550" t="s">
        <v>79</v>
      </c>
      <c r="B382" s="551"/>
      <c r="C382" s="551"/>
      <c r="D382" s="551"/>
      <c r="E382" s="551"/>
      <c r="F382" s="551"/>
      <c r="G382" s="551"/>
      <c r="H382" s="552"/>
      <c r="I382" s="84"/>
      <c r="J382" s="85"/>
      <c r="K382" s="522">
        <v>4.63</v>
      </c>
      <c r="L382" s="523"/>
      <c r="M382" s="86">
        <f>K382*12*I349</f>
        <v>20357.184000000001</v>
      </c>
    </row>
    <row r="383" spans="1:13" ht="15.75">
      <c r="A383" s="44" t="s">
        <v>45</v>
      </c>
      <c r="B383" s="45"/>
      <c r="C383" s="45"/>
      <c r="D383" s="45"/>
      <c r="E383" s="45"/>
      <c r="F383" s="45"/>
      <c r="G383" s="45"/>
      <c r="H383" s="46"/>
      <c r="I383" s="34"/>
      <c r="J383" s="29"/>
      <c r="K383" s="486">
        <v>0.05</v>
      </c>
      <c r="L383" s="487"/>
      <c r="M383" s="21">
        <f>K383*12*I349</f>
        <v>219.84000000000003</v>
      </c>
    </row>
    <row r="384" spans="1:13" ht="16.5" thickBot="1">
      <c r="A384" s="61" t="s">
        <v>46</v>
      </c>
      <c r="B384" s="62"/>
      <c r="C384" s="62"/>
      <c r="D384" s="62"/>
      <c r="E384" s="62"/>
      <c r="F384" s="62"/>
      <c r="G384" s="62"/>
      <c r="H384" s="63"/>
      <c r="I384" s="3"/>
      <c r="J384" s="4"/>
      <c r="K384" s="446">
        <v>0.11</v>
      </c>
      <c r="L384" s="447"/>
      <c r="M384" s="23">
        <f>K384*12*I349</f>
        <v>483.64799999999997</v>
      </c>
    </row>
    <row r="385" spans="1:13" ht="15.75" thickBot="1">
      <c r="A385" s="424" t="s">
        <v>47</v>
      </c>
      <c r="B385" s="425"/>
      <c r="C385" s="425"/>
      <c r="D385" s="425"/>
      <c r="E385" s="425"/>
      <c r="F385" s="425"/>
      <c r="G385" s="425"/>
      <c r="H385" s="426"/>
      <c r="I385" s="49"/>
      <c r="J385" s="50"/>
      <c r="K385" s="427">
        <f>K379+K380+K383+K384</f>
        <v>41.949999999999996</v>
      </c>
      <c r="L385" s="428"/>
      <c r="M385" s="51">
        <f>M379+M380+M383+M384</f>
        <v>184445.75999999995</v>
      </c>
    </row>
    <row r="386" spans="1:13">
      <c r="A386" s="56"/>
      <c r="B386" s="56"/>
      <c r="C386" s="56"/>
      <c r="D386" s="56"/>
      <c r="E386" s="56"/>
      <c r="F386" s="56"/>
      <c r="G386" s="56"/>
      <c r="H386" s="56"/>
      <c r="I386" s="9"/>
      <c r="J386" s="57"/>
      <c r="K386" s="58"/>
      <c r="L386" s="58"/>
      <c r="M386" s="57"/>
    </row>
    <row r="387" spans="1:13">
      <c r="A387" s="481" t="s">
        <v>0</v>
      </c>
      <c r="B387" s="481"/>
      <c r="C387" s="481"/>
      <c r="D387" s="481"/>
      <c r="E387" s="481"/>
      <c r="F387" s="481"/>
      <c r="G387" s="481"/>
      <c r="H387" s="481"/>
      <c r="I387" s="481"/>
      <c r="J387" s="481"/>
      <c r="K387" s="481"/>
      <c r="L387" s="481"/>
      <c r="M387" s="1"/>
    </row>
    <row r="388" spans="1:13">
      <c r="A388" s="482" t="s">
        <v>1</v>
      </c>
      <c r="B388" s="482"/>
      <c r="C388" s="482"/>
      <c r="D388" s="482"/>
      <c r="E388" s="482"/>
      <c r="F388" s="482"/>
      <c r="G388" s="482"/>
      <c r="H388" s="482"/>
      <c r="I388" s="482"/>
      <c r="J388" s="482"/>
      <c r="K388" s="482"/>
      <c r="L388" s="482"/>
      <c r="M388" s="482"/>
    </row>
    <row r="389" spans="1:13">
      <c r="A389" s="483" t="s">
        <v>96</v>
      </c>
      <c r="B389" s="483"/>
      <c r="C389" s="483"/>
      <c r="D389" s="483"/>
      <c r="E389" s="483"/>
      <c r="F389" s="483"/>
      <c r="G389" s="483"/>
      <c r="H389" s="483"/>
      <c r="I389" s="483"/>
      <c r="J389" s="483"/>
      <c r="K389" s="483"/>
      <c r="L389" s="483"/>
      <c r="M389" s="483"/>
    </row>
    <row r="390" spans="1:13">
      <c r="A390" s="2"/>
      <c r="B390" s="3"/>
      <c r="C390" s="3" t="s">
        <v>2</v>
      </c>
      <c r="D390" s="3"/>
      <c r="E390" s="3"/>
      <c r="F390" s="3"/>
      <c r="G390" s="3"/>
      <c r="H390" s="4"/>
      <c r="I390" s="3" t="s">
        <v>3</v>
      </c>
      <c r="J390" s="4"/>
      <c r="K390" s="5" t="s">
        <v>4</v>
      </c>
      <c r="L390" s="6"/>
      <c r="M390" s="7"/>
    </row>
    <row r="391" spans="1:13">
      <c r="A391" s="8"/>
      <c r="B391" s="9"/>
      <c r="C391" s="9"/>
      <c r="D391" s="9"/>
      <c r="E391" s="9"/>
      <c r="F391" s="9"/>
      <c r="G391" s="9"/>
      <c r="H391" s="10"/>
      <c r="I391" s="9"/>
      <c r="J391" s="10"/>
      <c r="K391" s="11" t="s">
        <v>5</v>
      </c>
      <c r="L391" s="12"/>
      <c r="M391" s="13" t="s">
        <v>6</v>
      </c>
    </row>
    <row r="392" spans="1:13">
      <c r="A392" s="14"/>
      <c r="B392" s="15"/>
      <c r="C392" s="15"/>
      <c r="D392" s="15"/>
      <c r="E392" s="15"/>
      <c r="F392" s="15"/>
      <c r="G392" s="15"/>
      <c r="H392" s="16"/>
      <c r="I392" s="472" t="s">
        <v>7</v>
      </c>
      <c r="J392" s="473"/>
      <c r="K392" s="15" t="s">
        <v>8</v>
      </c>
      <c r="L392" s="16"/>
      <c r="M392" s="17" t="s">
        <v>9</v>
      </c>
    </row>
    <row r="393" spans="1:13">
      <c r="A393" s="474"/>
      <c r="B393" s="475"/>
      <c r="C393" s="475"/>
      <c r="D393" s="475"/>
      <c r="E393" s="475"/>
      <c r="F393" s="475"/>
      <c r="G393" s="475"/>
      <c r="H393" s="476"/>
      <c r="I393" s="477">
        <v>369.1</v>
      </c>
      <c r="J393" s="478"/>
      <c r="K393" s="479">
        <f>K395+K397</f>
        <v>9.75</v>
      </c>
      <c r="L393" s="480"/>
      <c r="M393" s="21">
        <f>M395+M397</f>
        <v>43184.7</v>
      </c>
    </row>
    <row r="394" spans="1:13">
      <c r="A394" s="22" t="s">
        <v>10</v>
      </c>
      <c r="B394" s="24"/>
      <c r="C394" s="24"/>
      <c r="D394" s="24"/>
      <c r="E394" s="24"/>
      <c r="F394" s="25"/>
      <c r="G394" s="24"/>
      <c r="H394" s="26"/>
      <c r="J394" s="10"/>
      <c r="L394" s="10"/>
      <c r="M394" s="23"/>
    </row>
    <row r="395" spans="1:13">
      <c r="A395" s="22" t="s">
        <v>11</v>
      </c>
      <c r="B395" s="24"/>
      <c r="C395" s="24"/>
      <c r="D395" s="24"/>
      <c r="E395" s="24"/>
      <c r="F395" s="25"/>
      <c r="G395" s="24"/>
      <c r="H395" s="26"/>
      <c r="J395" s="10"/>
      <c r="K395" s="450">
        <v>5.36</v>
      </c>
      <c r="L395" s="451"/>
      <c r="M395" s="23">
        <f>K395*I393*12</f>
        <v>23740.512000000002</v>
      </c>
    </row>
    <row r="396" spans="1:13">
      <c r="A396" s="22"/>
      <c r="B396" s="24"/>
      <c r="C396" s="24"/>
      <c r="D396" s="24"/>
      <c r="E396" s="24"/>
      <c r="F396" s="25"/>
      <c r="G396" s="24"/>
      <c r="H396" s="26"/>
      <c r="J396" s="10"/>
      <c r="L396" s="10"/>
      <c r="M396" s="23"/>
    </row>
    <row r="397" spans="1:13">
      <c r="A397" s="22" t="s">
        <v>12</v>
      </c>
      <c r="B397" s="24"/>
      <c r="C397" s="24"/>
      <c r="D397" s="24"/>
      <c r="E397" s="24"/>
      <c r="F397" s="25"/>
      <c r="G397" s="24"/>
      <c r="H397" s="26"/>
      <c r="I397" s="14"/>
      <c r="J397" s="16"/>
      <c r="K397" s="492">
        <v>4.3899999999999997</v>
      </c>
      <c r="L397" s="493"/>
      <c r="M397" s="21">
        <f>K397*I393*12</f>
        <v>19444.187999999998</v>
      </c>
    </row>
    <row r="398" spans="1:13">
      <c r="A398" s="464" t="s">
        <v>13</v>
      </c>
      <c r="B398" s="465"/>
      <c r="C398" s="465"/>
      <c r="D398" s="465"/>
      <c r="E398" s="465"/>
      <c r="F398" s="465"/>
      <c r="G398" s="465"/>
      <c r="H398" s="466"/>
      <c r="I398" s="89" t="s">
        <v>14</v>
      </c>
      <c r="J398" s="88"/>
      <c r="K398" s="9"/>
      <c r="L398" s="10"/>
      <c r="M398" s="23"/>
    </row>
    <row r="399" spans="1:13">
      <c r="A399" s="8"/>
      <c r="B399" s="9"/>
      <c r="C399" s="9"/>
      <c r="D399" s="9"/>
      <c r="E399" s="9"/>
      <c r="F399" s="9"/>
      <c r="G399" s="9"/>
      <c r="H399" s="10"/>
      <c r="I399" s="89" t="s">
        <v>15</v>
      </c>
      <c r="J399" s="88"/>
      <c r="K399" s="9"/>
      <c r="L399" s="10"/>
      <c r="M399" s="23"/>
    </row>
    <row r="400" spans="1:13">
      <c r="A400" s="8"/>
      <c r="B400" s="9"/>
      <c r="C400" s="9"/>
      <c r="D400" s="9"/>
      <c r="E400" s="9"/>
      <c r="F400" s="9"/>
      <c r="G400" s="9"/>
      <c r="H400" s="10"/>
      <c r="I400" s="89" t="s">
        <v>16</v>
      </c>
      <c r="J400" s="88"/>
      <c r="K400" s="462">
        <v>1.31</v>
      </c>
      <c r="L400" s="463"/>
      <c r="M400" s="23">
        <f>K400*12*I393</f>
        <v>5802.2520000000004</v>
      </c>
    </row>
    <row r="401" spans="1:13">
      <c r="A401" s="8"/>
      <c r="B401" s="9"/>
      <c r="C401" s="9"/>
      <c r="D401" s="9"/>
      <c r="E401" s="9"/>
      <c r="F401" s="9"/>
      <c r="G401" s="9"/>
      <c r="H401" s="10"/>
      <c r="I401" s="89" t="s">
        <v>62</v>
      </c>
      <c r="J401" s="88"/>
      <c r="K401" s="9"/>
      <c r="L401" s="10"/>
      <c r="M401" s="23"/>
    </row>
    <row r="402" spans="1:13">
      <c r="A402" s="474" t="s">
        <v>67</v>
      </c>
      <c r="B402" s="475"/>
      <c r="C402" s="475"/>
      <c r="D402" s="475"/>
      <c r="E402" s="475"/>
      <c r="F402" s="475"/>
      <c r="G402" s="475"/>
      <c r="H402" s="476"/>
      <c r="I402" s="28" t="s">
        <v>19</v>
      </c>
      <c r="J402" s="29"/>
      <c r="K402" s="486">
        <v>4.07</v>
      </c>
      <c r="L402" s="487"/>
      <c r="M402" s="30">
        <f>K402*12*I393</f>
        <v>18026.844000000001</v>
      </c>
    </row>
    <row r="403" spans="1:13">
      <c r="A403" s="114" t="s">
        <v>20</v>
      </c>
      <c r="B403" s="31"/>
      <c r="C403" s="31"/>
      <c r="D403" s="31"/>
      <c r="E403" s="31"/>
      <c r="F403" s="31"/>
      <c r="G403" s="31"/>
      <c r="H403" s="115"/>
      <c r="I403" s="31"/>
      <c r="J403" s="10"/>
      <c r="K403" s="470">
        <f>K404+K410</f>
        <v>1.9100000000000001</v>
      </c>
      <c r="L403" s="471"/>
      <c r="M403" s="32">
        <f>M404+M410</f>
        <v>8459.7720000000008</v>
      </c>
    </row>
    <row r="404" spans="1:13">
      <c r="A404" s="459" t="s">
        <v>21</v>
      </c>
      <c r="B404" s="460"/>
      <c r="C404" s="460"/>
      <c r="D404" s="460"/>
      <c r="E404" s="460"/>
      <c r="F404" s="460"/>
      <c r="G404" s="460"/>
      <c r="H404" s="461"/>
      <c r="J404" s="10"/>
      <c r="K404" s="462">
        <f>K405+K406+K407+K409</f>
        <v>1.1200000000000001</v>
      </c>
      <c r="L404" s="463"/>
      <c r="M404" s="33">
        <f>M405+M406+M407+M409</f>
        <v>4960.7039999999997</v>
      </c>
    </row>
    <row r="405" spans="1:13">
      <c r="A405" s="8" t="s">
        <v>82</v>
      </c>
      <c r="H405" s="10"/>
      <c r="I405" s="87" t="s">
        <v>26</v>
      </c>
      <c r="J405" s="88"/>
      <c r="K405" s="450">
        <v>0.57999999999999996</v>
      </c>
      <c r="L405" s="451"/>
      <c r="M405" s="23">
        <f>K405*12*I393</f>
        <v>2568.9359999999997</v>
      </c>
    </row>
    <row r="406" spans="1:13">
      <c r="A406" s="8" t="s">
        <v>69</v>
      </c>
      <c r="H406" s="10"/>
      <c r="I406" s="87" t="s">
        <v>80</v>
      </c>
      <c r="J406" s="88"/>
      <c r="K406" s="450"/>
      <c r="L406" s="451"/>
      <c r="M406" s="23"/>
    </row>
    <row r="407" spans="1:13">
      <c r="A407" s="8" t="s">
        <v>83</v>
      </c>
      <c r="H407" s="10"/>
      <c r="I407" s="87" t="s">
        <v>24</v>
      </c>
      <c r="J407" s="88"/>
      <c r="K407" s="450">
        <v>0.5</v>
      </c>
      <c r="L407" s="451"/>
      <c r="M407" s="23">
        <f>K407*12*I393</f>
        <v>2214.6000000000004</v>
      </c>
    </row>
    <row r="408" spans="1:13">
      <c r="A408" s="8" t="s">
        <v>25</v>
      </c>
      <c r="H408" s="10"/>
      <c r="I408" s="87"/>
      <c r="J408" s="88"/>
      <c r="L408" s="10"/>
      <c r="M408" s="23"/>
    </row>
    <row r="409" spans="1:13">
      <c r="A409" s="8" t="s">
        <v>84</v>
      </c>
      <c r="H409" s="10"/>
      <c r="I409" s="87" t="s">
        <v>26</v>
      </c>
      <c r="J409" s="88"/>
      <c r="K409" s="450">
        <v>0.04</v>
      </c>
      <c r="L409" s="451"/>
      <c r="M409" s="23">
        <f>K409*12*I393</f>
        <v>177.16800000000001</v>
      </c>
    </row>
    <row r="410" spans="1:13">
      <c r="A410" s="459" t="s">
        <v>27</v>
      </c>
      <c r="B410" s="460"/>
      <c r="C410" s="460"/>
      <c r="D410" s="460"/>
      <c r="E410" s="460"/>
      <c r="F410" s="460"/>
      <c r="G410" s="460"/>
      <c r="H410" s="461"/>
      <c r="J410" s="10"/>
      <c r="K410" s="462">
        <f>K411+K412+K413</f>
        <v>0.79</v>
      </c>
      <c r="L410" s="463"/>
      <c r="M410" s="33">
        <f>M411+M412+M413</f>
        <v>3499.0680000000002</v>
      </c>
    </row>
    <row r="411" spans="1:13">
      <c r="A411" s="8" t="s">
        <v>85</v>
      </c>
      <c r="H411" s="10"/>
      <c r="I411" s="87" t="s">
        <v>24</v>
      </c>
      <c r="J411" s="88"/>
      <c r="K411" s="450">
        <v>0.67</v>
      </c>
      <c r="L411" s="451"/>
      <c r="M411" s="23">
        <f>K411*12*I393</f>
        <v>2967.5640000000003</v>
      </c>
    </row>
    <row r="412" spans="1:13">
      <c r="A412" s="8" t="s">
        <v>86</v>
      </c>
      <c r="H412" s="10"/>
      <c r="I412" s="87" t="s">
        <v>81</v>
      </c>
      <c r="J412" s="88"/>
      <c r="K412" s="450">
        <v>0.06</v>
      </c>
      <c r="L412" s="451"/>
      <c r="M412" s="23">
        <f>K412*12*I393</f>
        <v>265.75200000000001</v>
      </c>
    </row>
    <row r="413" spans="1:13">
      <c r="A413" s="8" t="s">
        <v>87</v>
      </c>
      <c r="H413" s="10"/>
      <c r="I413" s="87" t="s">
        <v>55</v>
      </c>
      <c r="J413" s="88"/>
      <c r="K413" s="492">
        <v>0.06</v>
      </c>
      <c r="L413" s="493"/>
      <c r="M413" s="21">
        <f>K413*12*I393</f>
        <v>265.75200000000001</v>
      </c>
    </row>
    <row r="414" spans="1:13" ht="15.75">
      <c r="A414" s="438" t="s">
        <v>28</v>
      </c>
      <c r="B414" s="439"/>
      <c r="C414" s="439"/>
      <c r="D414" s="439"/>
      <c r="E414" s="439"/>
      <c r="F414" s="439"/>
      <c r="G414" s="439"/>
      <c r="H414" s="440"/>
      <c r="I414" s="34"/>
      <c r="J414" s="29"/>
      <c r="K414" s="486">
        <f>K415+K416+K418+K420+K421</f>
        <v>2.16</v>
      </c>
      <c r="L414" s="487"/>
      <c r="M414" s="35">
        <f>M415+M416+M418+M420+M421</f>
        <v>9567.0720000000019</v>
      </c>
    </row>
    <row r="415" spans="1:13">
      <c r="A415" s="36" t="s">
        <v>29</v>
      </c>
      <c r="B415" s="37"/>
      <c r="C415" s="38"/>
      <c r="D415" s="38"/>
      <c r="E415" s="38"/>
      <c r="F415" s="38"/>
      <c r="G415" s="38"/>
      <c r="H415" s="10"/>
      <c r="I415" s="434" t="s">
        <v>30</v>
      </c>
      <c r="J415" s="435"/>
      <c r="K415" s="457">
        <v>0.59</v>
      </c>
      <c r="L415" s="458"/>
      <c r="M415" s="23">
        <f>K415*12*I393</f>
        <v>2613.2280000000001</v>
      </c>
    </row>
    <row r="416" spans="1:13">
      <c r="A416" s="36" t="s">
        <v>31</v>
      </c>
      <c r="B416" s="37"/>
      <c r="C416" s="38"/>
      <c r="D416" s="38"/>
      <c r="E416" s="38"/>
      <c r="F416" s="38"/>
      <c r="G416" s="38"/>
      <c r="H416" s="10"/>
      <c r="I416" s="434" t="s">
        <v>57</v>
      </c>
      <c r="J416" s="435"/>
      <c r="K416" s="448">
        <v>1.36</v>
      </c>
      <c r="L416" s="449"/>
      <c r="M416" s="23">
        <f>K416*12*I393</f>
        <v>6023.7120000000004</v>
      </c>
    </row>
    <row r="417" spans="1:13">
      <c r="A417" s="36" t="s">
        <v>33</v>
      </c>
      <c r="B417" s="37"/>
      <c r="C417" s="38"/>
      <c r="D417" s="38"/>
      <c r="E417" s="38"/>
      <c r="F417" s="38"/>
      <c r="G417" s="38"/>
      <c r="H417" s="10"/>
      <c r="I417" s="39"/>
      <c r="J417" s="12"/>
      <c r="K417" s="40"/>
      <c r="L417" s="41"/>
      <c r="M417" s="23"/>
    </row>
    <row r="418" spans="1:13">
      <c r="A418" s="36" t="s">
        <v>34</v>
      </c>
      <c r="B418" s="37"/>
      <c r="C418" s="38"/>
      <c r="D418" s="38"/>
      <c r="E418" s="38"/>
      <c r="F418" s="38"/>
      <c r="G418" s="38"/>
      <c r="H418" s="10"/>
      <c r="I418" s="434" t="s">
        <v>35</v>
      </c>
      <c r="J418" s="435"/>
      <c r="K418" s="448">
        <v>0.09</v>
      </c>
      <c r="L418" s="449"/>
      <c r="M418" s="23">
        <f>K418*12*I393</f>
        <v>398.62800000000004</v>
      </c>
    </row>
    <row r="419" spans="1:13">
      <c r="A419" s="36" t="s">
        <v>36</v>
      </c>
      <c r="B419" s="37"/>
      <c r="C419" s="38"/>
      <c r="D419" s="38"/>
      <c r="E419" s="38"/>
      <c r="F419" s="38"/>
      <c r="G419" s="38"/>
      <c r="H419" s="10"/>
      <c r="I419" s="39"/>
      <c r="J419" s="12"/>
      <c r="K419" s="40"/>
      <c r="L419" s="41"/>
      <c r="M419" s="23"/>
    </row>
    <row r="420" spans="1:13">
      <c r="A420" s="36" t="s">
        <v>37</v>
      </c>
      <c r="B420" s="37"/>
      <c r="C420" s="38"/>
      <c r="D420" s="38"/>
      <c r="E420" s="38"/>
      <c r="F420" s="38"/>
      <c r="G420" s="38"/>
      <c r="H420" s="10"/>
      <c r="I420" s="434" t="s">
        <v>19</v>
      </c>
      <c r="J420" s="435"/>
      <c r="K420" s="448">
        <v>0.06</v>
      </c>
      <c r="L420" s="449"/>
      <c r="M420" s="23">
        <f>K420*12*I393</f>
        <v>265.75200000000001</v>
      </c>
    </row>
    <row r="421" spans="1:13">
      <c r="A421" s="42" t="s">
        <v>38</v>
      </c>
      <c r="B421" s="37"/>
      <c r="C421" s="38"/>
      <c r="D421" s="38"/>
      <c r="E421" s="38"/>
      <c r="F421" s="38"/>
      <c r="G421" s="38"/>
      <c r="H421" s="10"/>
      <c r="I421" s="434" t="s">
        <v>19</v>
      </c>
      <c r="J421" s="435"/>
      <c r="K421" s="436">
        <v>0.06</v>
      </c>
      <c r="L421" s="437"/>
      <c r="M421" s="21">
        <f>K421*12*I393</f>
        <v>265.75200000000001</v>
      </c>
    </row>
    <row r="422" spans="1:13" ht="16.5" thickBot="1">
      <c r="A422" s="443" t="s">
        <v>39</v>
      </c>
      <c r="B422" s="444"/>
      <c r="C422" s="444"/>
      <c r="D422" s="444"/>
      <c r="E422" s="444"/>
      <c r="F422" s="444"/>
      <c r="G422" s="444"/>
      <c r="H422" s="445"/>
      <c r="I422" s="3"/>
      <c r="J422" s="4"/>
      <c r="K422" s="513">
        <v>5.7</v>
      </c>
      <c r="L422" s="514"/>
      <c r="M422" s="48">
        <f>K422*12*I393</f>
        <v>25246.440000000002</v>
      </c>
    </row>
    <row r="423" spans="1:13" ht="15.75" thickBot="1">
      <c r="A423" s="424" t="s">
        <v>40</v>
      </c>
      <c r="B423" s="425"/>
      <c r="C423" s="425"/>
      <c r="D423" s="425"/>
      <c r="E423" s="425"/>
      <c r="F423" s="425"/>
      <c r="G423" s="425"/>
      <c r="H423" s="426"/>
      <c r="I423" s="49"/>
      <c r="J423" s="50"/>
      <c r="K423" s="427">
        <f>K395+K397+K400+K402+K403+K422+K414</f>
        <v>24.9</v>
      </c>
      <c r="L423" s="428"/>
      <c r="M423" s="51">
        <f>M393+M400+M402+M403+M414+M422</f>
        <v>110287.08</v>
      </c>
    </row>
    <row r="424" spans="1:13" ht="15.75" thickBot="1">
      <c r="A424" s="424" t="s">
        <v>97</v>
      </c>
      <c r="B424" s="425"/>
      <c r="C424" s="425"/>
      <c r="D424" s="425"/>
      <c r="E424" s="425"/>
      <c r="F424" s="425"/>
      <c r="G424" s="425"/>
      <c r="H424" s="426"/>
      <c r="I424" s="49"/>
      <c r="J424" s="50"/>
      <c r="K424" s="548">
        <f>K425+K426</f>
        <v>12.68</v>
      </c>
      <c r="L424" s="549"/>
      <c r="M424" s="51">
        <f>K424*12*I393</f>
        <v>56162.256000000001</v>
      </c>
    </row>
    <row r="425" spans="1:13">
      <c r="A425" s="429" t="s">
        <v>78</v>
      </c>
      <c r="B425" s="430"/>
      <c r="C425" s="430"/>
      <c r="D425" s="430"/>
      <c r="E425" s="430"/>
      <c r="F425" s="430"/>
      <c r="G425" s="430"/>
      <c r="H425" s="431"/>
      <c r="I425" s="78"/>
      <c r="J425" s="79"/>
      <c r="K425" s="432">
        <v>10.35</v>
      </c>
      <c r="L425" s="433"/>
      <c r="M425" s="80">
        <f>K425*12*I393</f>
        <v>45842.22</v>
      </c>
    </row>
    <row r="426" spans="1:13" ht="16.5" thickBot="1">
      <c r="A426" s="550" t="s">
        <v>79</v>
      </c>
      <c r="B426" s="551"/>
      <c r="C426" s="551"/>
      <c r="D426" s="551"/>
      <c r="E426" s="551"/>
      <c r="F426" s="551"/>
      <c r="G426" s="551"/>
      <c r="H426" s="552"/>
      <c r="I426" s="84"/>
      <c r="J426" s="85"/>
      <c r="K426" s="522">
        <v>2.33</v>
      </c>
      <c r="L426" s="523"/>
      <c r="M426" s="86">
        <f>K426*12*I393</f>
        <v>10320.036</v>
      </c>
    </row>
    <row r="427" spans="1:13" ht="15.75">
      <c r="A427" s="44" t="s">
        <v>45</v>
      </c>
      <c r="B427" s="45"/>
      <c r="C427" s="45"/>
      <c r="D427" s="45"/>
      <c r="E427" s="45"/>
      <c r="F427" s="45"/>
      <c r="G427" s="45"/>
      <c r="H427" s="46"/>
      <c r="I427" s="34"/>
      <c r="J427" s="29"/>
      <c r="K427" s="486">
        <v>0.06</v>
      </c>
      <c r="L427" s="487"/>
      <c r="M427" s="21">
        <f>K427*12*I393</f>
        <v>265.75200000000001</v>
      </c>
    </row>
    <row r="428" spans="1:13" ht="16.5" thickBot="1">
      <c r="A428" s="61" t="s">
        <v>46</v>
      </c>
      <c r="B428" s="62"/>
      <c r="C428" s="62"/>
      <c r="D428" s="62"/>
      <c r="E428" s="62"/>
      <c r="F428" s="62"/>
      <c r="G428" s="62"/>
      <c r="H428" s="63"/>
      <c r="I428" s="3"/>
      <c r="J428" s="4"/>
      <c r="K428" s="446">
        <v>1.61</v>
      </c>
      <c r="L428" s="447"/>
      <c r="M428" s="23">
        <f>K428*12*I393</f>
        <v>7131.0120000000006</v>
      </c>
    </row>
    <row r="429" spans="1:13" ht="15.75" thickBot="1">
      <c r="A429" s="424" t="s">
        <v>47</v>
      </c>
      <c r="B429" s="425"/>
      <c r="C429" s="425"/>
      <c r="D429" s="425"/>
      <c r="E429" s="425"/>
      <c r="F429" s="425"/>
      <c r="G429" s="425"/>
      <c r="H429" s="426"/>
      <c r="I429" s="49"/>
      <c r="J429" s="50"/>
      <c r="K429" s="427">
        <f>K423+K424+K427+K428</f>
        <v>39.25</v>
      </c>
      <c r="L429" s="428"/>
      <c r="M429" s="51">
        <f>M423+M424+M427+M428</f>
        <v>173846.1</v>
      </c>
    </row>
    <row r="430" spans="1:13">
      <c r="A430" s="56"/>
      <c r="B430" s="56"/>
      <c r="C430" s="56"/>
      <c r="D430" s="56"/>
      <c r="E430" s="56"/>
      <c r="F430" s="56"/>
      <c r="G430" s="56"/>
      <c r="H430" s="56"/>
      <c r="I430" s="9"/>
      <c r="J430" s="57"/>
      <c r="K430" s="58"/>
      <c r="L430" s="58"/>
      <c r="M430" s="57"/>
    </row>
    <row r="431" spans="1:13">
      <c r="A431" s="481" t="s">
        <v>0</v>
      </c>
      <c r="B431" s="481"/>
      <c r="C431" s="481"/>
      <c r="D431" s="481"/>
      <c r="E431" s="481"/>
      <c r="F431" s="481"/>
      <c r="G431" s="481"/>
      <c r="H431" s="481"/>
      <c r="I431" s="481"/>
      <c r="J431" s="481"/>
      <c r="K431" s="481"/>
      <c r="L431" s="481"/>
      <c r="M431" s="1"/>
    </row>
    <row r="432" spans="1:13">
      <c r="A432" s="482" t="s">
        <v>1</v>
      </c>
      <c r="B432" s="482"/>
      <c r="C432" s="482"/>
      <c r="D432" s="482"/>
      <c r="E432" s="482"/>
      <c r="F432" s="482"/>
      <c r="G432" s="482"/>
      <c r="H432" s="482"/>
      <c r="I432" s="482"/>
      <c r="J432" s="482"/>
      <c r="K432" s="482"/>
      <c r="L432" s="482"/>
      <c r="M432" s="482"/>
    </row>
    <row r="433" spans="1:13">
      <c r="A433" s="483" t="s">
        <v>98</v>
      </c>
      <c r="B433" s="483"/>
      <c r="C433" s="483"/>
      <c r="D433" s="483"/>
      <c r="E433" s="483"/>
      <c r="F433" s="483"/>
      <c r="G433" s="483"/>
      <c r="H433" s="483"/>
      <c r="I433" s="483"/>
      <c r="J433" s="483"/>
      <c r="K433" s="483"/>
      <c r="L433" s="483"/>
      <c r="M433" s="483"/>
    </row>
    <row r="434" spans="1:13">
      <c r="A434" s="2"/>
      <c r="B434" s="3"/>
      <c r="C434" s="3" t="s">
        <v>2</v>
      </c>
      <c r="D434" s="3"/>
      <c r="E434" s="3"/>
      <c r="F434" s="3"/>
      <c r="G434" s="3"/>
      <c r="H434" s="4"/>
      <c r="I434" s="3" t="s">
        <v>3</v>
      </c>
      <c r="J434" s="4"/>
      <c r="K434" s="5" t="s">
        <v>4</v>
      </c>
      <c r="L434" s="6"/>
      <c r="M434" s="7"/>
    </row>
    <row r="435" spans="1:13">
      <c r="A435" s="8"/>
      <c r="B435" s="9"/>
      <c r="C435" s="9"/>
      <c r="D435" s="9"/>
      <c r="E435" s="9"/>
      <c r="F435" s="9"/>
      <c r="G435" s="9"/>
      <c r="H435" s="10"/>
      <c r="I435" s="9"/>
      <c r="J435" s="10"/>
      <c r="K435" s="11" t="s">
        <v>5</v>
      </c>
      <c r="L435" s="12"/>
      <c r="M435" s="13" t="s">
        <v>6</v>
      </c>
    </row>
    <row r="436" spans="1:13">
      <c r="A436" s="14"/>
      <c r="B436" s="15"/>
      <c r="C436" s="15"/>
      <c r="D436" s="15"/>
      <c r="E436" s="15"/>
      <c r="F436" s="15"/>
      <c r="G436" s="15"/>
      <c r="H436" s="16"/>
      <c r="I436" s="472" t="s">
        <v>7</v>
      </c>
      <c r="J436" s="473"/>
      <c r="K436" s="15" t="s">
        <v>8</v>
      </c>
      <c r="L436" s="16"/>
      <c r="M436" s="17" t="s">
        <v>9</v>
      </c>
    </row>
    <row r="437" spans="1:13">
      <c r="A437" s="474"/>
      <c r="B437" s="475"/>
      <c r="C437" s="475"/>
      <c r="D437" s="475"/>
      <c r="E437" s="475"/>
      <c r="F437" s="475"/>
      <c r="G437" s="475"/>
      <c r="H437" s="476"/>
      <c r="I437" s="477">
        <v>364.55</v>
      </c>
      <c r="J437" s="478"/>
      <c r="K437" s="479">
        <f>K438+K440</f>
        <v>9.75</v>
      </c>
      <c r="L437" s="480"/>
      <c r="M437" s="21">
        <f>M438+M440</f>
        <v>42652.350000000006</v>
      </c>
    </row>
    <row r="438" spans="1:13">
      <c r="A438" s="22" t="s">
        <v>59</v>
      </c>
      <c r="B438" s="24"/>
      <c r="C438" s="24"/>
      <c r="D438" s="24"/>
      <c r="E438" s="24"/>
      <c r="F438" s="25"/>
      <c r="G438" s="24"/>
      <c r="H438" s="26"/>
      <c r="J438" s="10"/>
      <c r="K438" s="450">
        <v>5.36</v>
      </c>
      <c r="L438" s="451"/>
      <c r="M438" s="23">
        <f>K438*I437*12</f>
        <v>23447.856000000003</v>
      </c>
    </row>
    <row r="439" spans="1:13">
      <c r="A439" s="22"/>
      <c r="B439" s="24"/>
      <c r="C439" s="24"/>
      <c r="D439" s="24"/>
      <c r="E439" s="24"/>
      <c r="F439" s="25"/>
      <c r="G439" s="24"/>
      <c r="H439" s="26"/>
      <c r="J439" s="10"/>
      <c r="L439" s="10"/>
      <c r="M439" s="23"/>
    </row>
    <row r="440" spans="1:13">
      <c r="A440" s="22" t="s">
        <v>12</v>
      </c>
      <c r="B440" s="24"/>
      <c r="C440" s="24"/>
      <c r="D440" s="24"/>
      <c r="E440" s="24"/>
      <c r="F440" s="25"/>
      <c r="G440" s="24"/>
      <c r="H440" s="26"/>
      <c r="I440" s="8"/>
      <c r="J440" s="10"/>
      <c r="K440" s="450">
        <v>4.3899999999999997</v>
      </c>
      <c r="L440" s="451"/>
      <c r="M440" s="23">
        <f>K440*I437*12</f>
        <v>19204.493999999999</v>
      </c>
    </row>
    <row r="441" spans="1:13">
      <c r="A441" s="474" t="s">
        <v>67</v>
      </c>
      <c r="B441" s="475"/>
      <c r="C441" s="475"/>
      <c r="D441" s="475"/>
      <c r="E441" s="475"/>
      <c r="F441" s="475"/>
      <c r="G441" s="475"/>
      <c r="H441" s="476"/>
      <c r="I441" s="28" t="s">
        <v>19</v>
      </c>
      <c r="J441" s="29"/>
      <c r="K441" s="441">
        <v>1.38</v>
      </c>
      <c r="L441" s="442"/>
      <c r="M441" s="35">
        <f>K441*12*I437</f>
        <v>6036.9479999999994</v>
      </c>
    </row>
    <row r="442" spans="1:13">
      <c r="A442" s="563" t="s">
        <v>13</v>
      </c>
      <c r="B442" s="546"/>
      <c r="C442" s="546"/>
      <c r="D442" s="546"/>
      <c r="E442" s="546"/>
      <c r="F442" s="546"/>
      <c r="G442" s="546"/>
      <c r="H442" s="564"/>
      <c r="I442" s="89" t="s">
        <v>14</v>
      </c>
      <c r="J442" s="88"/>
      <c r="K442" s="9"/>
      <c r="L442" s="10"/>
      <c r="M442" s="23"/>
    </row>
    <row r="443" spans="1:13">
      <c r="A443" s="8"/>
      <c r="B443" s="9"/>
      <c r="C443" s="9"/>
      <c r="D443" s="9"/>
      <c r="E443" s="9"/>
      <c r="F443" s="9"/>
      <c r="G443" s="9"/>
      <c r="H443" s="10"/>
      <c r="I443" s="89" t="s">
        <v>15</v>
      </c>
      <c r="J443" s="88"/>
      <c r="K443" s="9"/>
      <c r="L443" s="10"/>
      <c r="M443" s="23"/>
    </row>
    <row r="444" spans="1:13">
      <c r="A444" s="8"/>
      <c r="B444" s="9"/>
      <c r="C444" s="9"/>
      <c r="D444" s="9"/>
      <c r="E444" s="9"/>
      <c r="F444" s="9"/>
      <c r="G444" s="9"/>
      <c r="H444" s="10"/>
      <c r="I444" s="89" t="s">
        <v>16</v>
      </c>
      <c r="J444" s="88"/>
      <c r="K444" s="462">
        <v>1.31</v>
      </c>
      <c r="L444" s="463"/>
      <c r="M444" s="23">
        <f>K444*12*I437</f>
        <v>5730.7260000000006</v>
      </c>
    </row>
    <row r="445" spans="1:13">
      <c r="A445" s="8"/>
      <c r="B445" s="9"/>
      <c r="C445" s="9"/>
      <c r="D445" s="9"/>
      <c r="E445" s="9"/>
      <c r="F445" s="9"/>
      <c r="G445" s="9"/>
      <c r="H445" s="10"/>
      <c r="I445" s="94" t="s">
        <v>62</v>
      </c>
      <c r="J445" s="91"/>
      <c r="K445" s="15"/>
      <c r="L445" s="16"/>
      <c r="M445" s="21"/>
    </row>
    <row r="446" spans="1:13">
      <c r="A446" s="114" t="s">
        <v>20</v>
      </c>
      <c r="B446" s="31"/>
      <c r="C446" s="31"/>
      <c r="D446" s="31"/>
      <c r="E446" s="31"/>
      <c r="F446" s="31"/>
      <c r="G446" s="31"/>
      <c r="H446" s="115"/>
      <c r="I446" s="93"/>
      <c r="J446" s="10"/>
      <c r="K446" s="504">
        <f>K447+K453</f>
        <v>1.9100000000000001</v>
      </c>
      <c r="L446" s="505"/>
      <c r="M446" s="32">
        <f>M447+M453</f>
        <v>8355.4860000000008</v>
      </c>
    </row>
    <row r="447" spans="1:13">
      <c r="A447" s="459" t="s">
        <v>21</v>
      </c>
      <c r="B447" s="460"/>
      <c r="C447" s="460"/>
      <c r="D447" s="460"/>
      <c r="E447" s="460"/>
      <c r="F447" s="460"/>
      <c r="G447" s="460"/>
      <c r="H447" s="461"/>
      <c r="J447" s="10"/>
      <c r="K447" s="462">
        <f>K448+K449+K450+K452</f>
        <v>1.1200000000000001</v>
      </c>
      <c r="L447" s="463"/>
      <c r="M447" s="33">
        <f>M448+M449+M450+M452</f>
        <v>4899.5519999999997</v>
      </c>
    </row>
    <row r="448" spans="1:13">
      <c r="A448" s="8" t="s">
        <v>82</v>
      </c>
      <c r="H448" s="10"/>
      <c r="I448" s="87" t="s">
        <v>26</v>
      </c>
      <c r="J448" s="88"/>
      <c r="K448" s="450">
        <v>0.57999999999999996</v>
      </c>
      <c r="L448" s="451"/>
      <c r="M448" s="23">
        <f>K448*12*I437</f>
        <v>2537.2679999999996</v>
      </c>
    </row>
    <row r="449" spans="1:13">
      <c r="A449" s="8" t="s">
        <v>69</v>
      </c>
      <c r="H449" s="10"/>
      <c r="I449" s="87" t="s">
        <v>80</v>
      </c>
      <c r="J449" s="88"/>
      <c r="K449" s="450"/>
      <c r="L449" s="451"/>
      <c r="M449" s="23"/>
    </row>
    <row r="450" spans="1:13">
      <c r="A450" s="8" t="s">
        <v>83</v>
      </c>
      <c r="H450" s="10"/>
      <c r="I450" s="87" t="s">
        <v>24</v>
      </c>
      <c r="J450" s="88"/>
      <c r="K450" s="450">
        <v>0.5</v>
      </c>
      <c r="L450" s="451"/>
      <c r="M450" s="23">
        <f>K450*12*I437</f>
        <v>2187.3000000000002</v>
      </c>
    </row>
    <row r="451" spans="1:13">
      <c r="A451" s="8" t="s">
        <v>25</v>
      </c>
      <c r="H451" s="10"/>
      <c r="I451" s="87"/>
      <c r="J451" s="88"/>
      <c r="L451" s="10"/>
      <c r="M451" s="23"/>
    </row>
    <row r="452" spans="1:13">
      <c r="A452" s="8" t="s">
        <v>84</v>
      </c>
      <c r="H452" s="10"/>
      <c r="I452" s="87" t="s">
        <v>26</v>
      </c>
      <c r="J452" s="88"/>
      <c r="K452" s="450">
        <v>0.04</v>
      </c>
      <c r="L452" s="451"/>
      <c r="M452" s="23">
        <f>K452*12*I437</f>
        <v>174.98400000000001</v>
      </c>
    </row>
    <row r="453" spans="1:13">
      <c r="A453" s="459" t="s">
        <v>27</v>
      </c>
      <c r="B453" s="460"/>
      <c r="C453" s="460"/>
      <c r="D453" s="460"/>
      <c r="E453" s="460"/>
      <c r="F453" s="460"/>
      <c r="G453" s="460"/>
      <c r="H453" s="461"/>
      <c r="J453" s="10"/>
      <c r="K453" s="462">
        <f>K454+K455+K456</f>
        <v>0.79</v>
      </c>
      <c r="L453" s="463"/>
      <c r="M453" s="33">
        <f>M454+M455+M456</f>
        <v>3455.9340000000007</v>
      </c>
    </row>
    <row r="454" spans="1:13">
      <c r="A454" s="8" t="s">
        <v>85</v>
      </c>
      <c r="H454" s="10"/>
      <c r="I454" s="87" t="s">
        <v>24</v>
      </c>
      <c r="J454" s="88"/>
      <c r="K454" s="450">
        <v>0.67</v>
      </c>
      <c r="L454" s="451"/>
      <c r="M454" s="23">
        <f>K454*12*I437</f>
        <v>2930.9820000000004</v>
      </c>
    </row>
    <row r="455" spans="1:13">
      <c r="A455" s="8" t="s">
        <v>86</v>
      </c>
      <c r="H455" s="10"/>
      <c r="I455" s="87" t="s">
        <v>81</v>
      </c>
      <c r="J455" s="88"/>
      <c r="K455" s="450">
        <v>0.06</v>
      </c>
      <c r="L455" s="451"/>
      <c r="M455" s="23">
        <f>K455*12*I437</f>
        <v>262.476</v>
      </c>
    </row>
    <row r="456" spans="1:13">
      <c r="A456" s="8" t="s">
        <v>87</v>
      </c>
      <c r="H456" s="10"/>
      <c r="I456" s="87" t="s">
        <v>55</v>
      </c>
      <c r="J456" s="88"/>
      <c r="K456" s="492">
        <v>0.06</v>
      </c>
      <c r="L456" s="493"/>
      <c r="M456" s="21">
        <f>K456*12*I437</f>
        <v>262.476</v>
      </c>
    </row>
    <row r="457" spans="1:13" ht="15.75">
      <c r="A457" s="438" t="s">
        <v>28</v>
      </c>
      <c r="B457" s="439"/>
      <c r="C457" s="439"/>
      <c r="D457" s="439"/>
      <c r="E457" s="439"/>
      <c r="F457" s="439"/>
      <c r="G457" s="439"/>
      <c r="H457" s="440"/>
      <c r="I457" s="34"/>
      <c r="J457" s="29"/>
      <c r="K457" s="486">
        <f>K458+K459+K461+K463+K464</f>
        <v>2.16</v>
      </c>
      <c r="L457" s="487"/>
      <c r="M457" s="35">
        <f>M458+M459+M461+M463+M464</f>
        <v>9449.1360000000022</v>
      </c>
    </row>
    <row r="458" spans="1:13">
      <c r="A458" s="36" t="s">
        <v>29</v>
      </c>
      <c r="B458" s="37"/>
      <c r="C458" s="38"/>
      <c r="D458" s="38"/>
      <c r="E458" s="38"/>
      <c r="F458" s="38"/>
      <c r="G458" s="38"/>
      <c r="H458" s="10"/>
      <c r="I458" s="434" t="s">
        <v>30</v>
      </c>
      <c r="J458" s="435"/>
      <c r="K458" s="457">
        <v>0.59</v>
      </c>
      <c r="L458" s="458"/>
      <c r="M458" s="23">
        <f>K458*12*I437</f>
        <v>2581.0140000000001</v>
      </c>
    </row>
    <row r="459" spans="1:13">
      <c r="A459" s="36" t="s">
        <v>31</v>
      </c>
      <c r="B459" s="37"/>
      <c r="C459" s="38"/>
      <c r="D459" s="38"/>
      <c r="E459" s="38"/>
      <c r="F459" s="38"/>
      <c r="G459" s="38"/>
      <c r="H459" s="10"/>
      <c r="I459" s="434" t="s">
        <v>57</v>
      </c>
      <c r="J459" s="435"/>
      <c r="K459" s="448">
        <v>1.36</v>
      </c>
      <c r="L459" s="449"/>
      <c r="M459" s="23">
        <f>K459*12*I437</f>
        <v>5949.4560000000001</v>
      </c>
    </row>
    <row r="460" spans="1:13">
      <c r="A460" s="36" t="s">
        <v>33</v>
      </c>
      <c r="B460" s="37"/>
      <c r="C460" s="38"/>
      <c r="D460" s="38"/>
      <c r="E460" s="38"/>
      <c r="F460" s="38"/>
      <c r="G460" s="38"/>
      <c r="H460" s="10"/>
      <c r="I460" s="39"/>
      <c r="J460" s="12"/>
      <c r="K460" s="40"/>
      <c r="L460" s="41"/>
      <c r="M460" s="23"/>
    </row>
    <row r="461" spans="1:13">
      <c r="A461" s="36" t="s">
        <v>34</v>
      </c>
      <c r="B461" s="37"/>
      <c r="C461" s="38"/>
      <c r="D461" s="38"/>
      <c r="E461" s="38"/>
      <c r="F461" s="38"/>
      <c r="G461" s="38"/>
      <c r="H461" s="10"/>
      <c r="I461" s="434" t="s">
        <v>35</v>
      </c>
      <c r="J461" s="435"/>
      <c r="K461" s="448">
        <v>0.09</v>
      </c>
      <c r="L461" s="449"/>
      <c r="M461" s="23">
        <f>K461*12*I437</f>
        <v>393.71400000000006</v>
      </c>
    </row>
    <row r="462" spans="1:13">
      <c r="A462" s="36" t="s">
        <v>36</v>
      </c>
      <c r="B462" s="37"/>
      <c r="C462" s="38"/>
      <c r="D462" s="38"/>
      <c r="E462" s="38"/>
      <c r="F462" s="38"/>
      <c r="G462" s="38"/>
      <c r="H462" s="10"/>
      <c r="I462" s="39"/>
      <c r="J462" s="12"/>
      <c r="K462" s="40"/>
      <c r="L462" s="41"/>
      <c r="M462" s="23"/>
    </row>
    <row r="463" spans="1:13">
      <c r="A463" s="36" t="s">
        <v>37</v>
      </c>
      <c r="B463" s="37"/>
      <c r="C463" s="38"/>
      <c r="D463" s="38"/>
      <c r="E463" s="38"/>
      <c r="F463" s="38"/>
      <c r="G463" s="38"/>
      <c r="H463" s="10"/>
      <c r="I463" s="434" t="s">
        <v>19</v>
      </c>
      <c r="J463" s="435"/>
      <c r="K463" s="448">
        <v>0.06</v>
      </c>
      <c r="L463" s="449"/>
      <c r="M463" s="23">
        <f>K463*12*I437</f>
        <v>262.476</v>
      </c>
    </row>
    <row r="464" spans="1:13">
      <c r="A464" s="42" t="s">
        <v>38</v>
      </c>
      <c r="B464" s="37"/>
      <c r="C464" s="38"/>
      <c r="D464" s="38"/>
      <c r="E464" s="38"/>
      <c r="F464" s="38"/>
      <c r="G464" s="38"/>
      <c r="H464" s="10"/>
      <c r="I464" s="434" t="s">
        <v>19</v>
      </c>
      <c r="J464" s="435"/>
      <c r="K464" s="436">
        <v>0.06</v>
      </c>
      <c r="L464" s="437"/>
      <c r="M464" s="21">
        <f>K464*12*I437</f>
        <v>262.476</v>
      </c>
    </row>
    <row r="465" spans="1:13" ht="16.5" thickBot="1">
      <c r="A465" s="443" t="s">
        <v>39</v>
      </c>
      <c r="B465" s="444"/>
      <c r="C465" s="444"/>
      <c r="D465" s="444"/>
      <c r="E465" s="444"/>
      <c r="F465" s="444"/>
      <c r="G465" s="444"/>
      <c r="H465" s="445"/>
      <c r="I465" s="3"/>
      <c r="J465" s="4"/>
      <c r="K465" s="513">
        <v>5.7</v>
      </c>
      <c r="L465" s="514"/>
      <c r="M465" s="48">
        <f>K465*12*I437</f>
        <v>24935.22</v>
      </c>
    </row>
    <row r="466" spans="1:13" ht="15.75" thickBot="1">
      <c r="A466" s="424" t="s">
        <v>40</v>
      </c>
      <c r="B466" s="425"/>
      <c r="C466" s="425"/>
      <c r="D466" s="425"/>
      <c r="E466" s="425"/>
      <c r="F466" s="425"/>
      <c r="G466" s="425"/>
      <c r="H466" s="426"/>
      <c r="I466" s="49"/>
      <c r="J466" s="50"/>
      <c r="K466" s="427">
        <f>K438+K440+K444+K446+K465+K457+K441</f>
        <v>22.21</v>
      </c>
      <c r="L466" s="428"/>
      <c r="M466" s="51">
        <f>M437+M444+M446+M457+M465+M441</f>
        <v>97159.866000000009</v>
      </c>
    </row>
    <row r="467" spans="1:13" ht="15.75" thickBot="1">
      <c r="A467" s="424" t="s">
        <v>77</v>
      </c>
      <c r="B467" s="425"/>
      <c r="C467" s="425"/>
      <c r="D467" s="425"/>
      <c r="E467" s="425"/>
      <c r="F467" s="425"/>
      <c r="G467" s="425"/>
      <c r="H467" s="426"/>
      <c r="I467" s="49"/>
      <c r="J467" s="50"/>
      <c r="K467" s="548">
        <f>K468+K469</f>
        <v>25.12</v>
      </c>
      <c r="L467" s="549"/>
      <c r="M467" s="51">
        <f>K467*12*I437</f>
        <v>109889.952</v>
      </c>
    </row>
    <row r="468" spans="1:13">
      <c r="A468" s="429" t="s">
        <v>78</v>
      </c>
      <c r="B468" s="430"/>
      <c r="C468" s="430"/>
      <c r="D468" s="430"/>
      <c r="E468" s="430"/>
      <c r="F468" s="430"/>
      <c r="G468" s="430"/>
      <c r="H468" s="431"/>
      <c r="I468" s="78"/>
      <c r="J468" s="79"/>
      <c r="K468" s="432">
        <v>20.51</v>
      </c>
      <c r="L468" s="433"/>
      <c r="M468" s="80">
        <f>K468*12*I437</f>
        <v>89723.046000000002</v>
      </c>
    </row>
    <row r="469" spans="1:13" ht="16.5" thickBot="1">
      <c r="A469" s="550" t="s">
        <v>79</v>
      </c>
      <c r="B469" s="551"/>
      <c r="C469" s="551"/>
      <c r="D469" s="551"/>
      <c r="E469" s="551"/>
      <c r="F469" s="551"/>
      <c r="G469" s="551"/>
      <c r="H469" s="552"/>
      <c r="I469" s="84"/>
      <c r="J469" s="85"/>
      <c r="K469" s="522">
        <v>4.6100000000000003</v>
      </c>
      <c r="L469" s="523"/>
      <c r="M469" s="86">
        <f>K469*12*I437</f>
        <v>20166.906000000003</v>
      </c>
    </row>
    <row r="470" spans="1:13">
      <c r="A470" s="499" t="s">
        <v>43</v>
      </c>
      <c r="B470" s="500"/>
      <c r="C470" s="500"/>
      <c r="D470" s="500"/>
      <c r="E470" s="500"/>
      <c r="F470" s="500"/>
      <c r="G470" s="500"/>
      <c r="H470" s="501"/>
      <c r="I470" s="15"/>
      <c r="J470" s="16"/>
      <c r="K470" s="502">
        <v>1.39</v>
      </c>
      <c r="L470" s="503"/>
      <c r="M470" s="21">
        <f>K470*12*I437</f>
        <v>6080.6940000000004</v>
      </c>
    </row>
    <row r="471" spans="1:13" ht="15.75">
      <c r="A471" s="44" t="s">
        <v>52</v>
      </c>
      <c r="B471" s="45"/>
      <c r="C471" s="45"/>
      <c r="D471" s="45"/>
      <c r="E471" s="45"/>
      <c r="F471" s="45"/>
      <c r="G471" s="45"/>
      <c r="H471" s="46"/>
      <c r="I471" s="34"/>
      <c r="J471" s="29"/>
      <c r="K471" s="486">
        <v>0</v>
      </c>
      <c r="L471" s="487"/>
      <c r="M471" s="21">
        <f>K471*12*I437</f>
        <v>0</v>
      </c>
    </row>
    <row r="472" spans="1:13" ht="15.75">
      <c r="A472" s="44" t="s">
        <v>45</v>
      </c>
      <c r="B472" s="45"/>
      <c r="C472" s="45"/>
      <c r="D472" s="45"/>
      <c r="E472" s="45"/>
      <c r="F472" s="45"/>
      <c r="G472" s="45"/>
      <c r="H472" s="46"/>
      <c r="I472" s="34"/>
      <c r="J472" s="29"/>
      <c r="K472" s="486">
        <v>7.0000000000000007E-2</v>
      </c>
      <c r="L472" s="487"/>
      <c r="M472" s="21">
        <f>K472*12*I437</f>
        <v>306.22200000000004</v>
      </c>
    </row>
    <row r="473" spans="1:13" ht="16.5" thickBot="1">
      <c r="A473" s="61" t="s">
        <v>46</v>
      </c>
      <c r="B473" s="62"/>
      <c r="C473" s="62"/>
      <c r="D473" s="62"/>
      <c r="E473" s="62"/>
      <c r="F473" s="62"/>
      <c r="G473" s="62"/>
      <c r="H473" s="63"/>
      <c r="I473" s="3"/>
      <c r="J473" s="4"/>
      <c r="K473" s="446">
        <v>0.2</v>
      </c>
      <c r="L473" s="447"/>
      <c r="M473" s="23">
        <f>K473*12*I437</f>
        <v>874.92000000000019</v>
      </c>
    </row>
    <row r="474" spans="1:13" ht="15.75" thickBot="1">
      <c r="A474" s="424" t="s">
        <v>47</v>
      </c>
      <c r="B474" s="425"/>
      <c r="C474" s="425"/>
      <c r="D474" s="425"/>
      <c r="E474" s="425"/>
      <c r="F474" s="425"/>
      <c r="G474" s="425"/>
      <c r="H474" s="426"/>
      <c r="I474" s="49"/>
      <c r="J474" s="50"/>
      <c r="K474" s="427">
        <f>K466+K470+K467+K471+K472+K473</f>
        <v>48.99</v>
      </c>
      <c r="L474" s="428"/>
      <c r="M474" s="51">
        <f>M466+M467+M470+M471+M472+M473</f>
        <v>214311.65400000004</v>
      </c>
    </row>
    <row r="475" spans="1:13">
      <c r="A475" s="56"/>
      <c r="B475" s="56"/>
      <c r="C475" s="56"/>
      <c r="D475" s="56"/>
      <c r="E475" s="56"/>
      <c r="F475" s="56"/>
      <c r="G475" s="56"/>
      <c r="H475" s="56"/>
      <c r="I475" s="9"/>
      <c r="J475" s="57"/>
      <c r="K475" s="58"/>
      <c r="L475" s="58"/>
      <c r="M475" s="57"/>
    </row>
    <row r="476" spans="1:13">
      <c r="A476" s="481" t="s">
        <v>0</v>
      </c>
      <c r="B476" s="481"/>
      <c r="C476" s="481"/>
      <c r="D476" s="481"/>
      <c r="E476" s="481"/>
      <c r="F476" s="481"/>
      <c r="G476" s="481"/>
      <c r="H476" s="481"/>
      <c r="I476" s="481"/>
      <c r="J476" s="481"/>
      <c r="K476" s="481"/>
      <c r="L476" s="481"/>
      <c r="M476" s="1"/>
    </row>
    <row r="477" spans="1:13">
      <c r="A477" s="482" t="s">
        <v>1</v>
      </c>
      <c r="B477" s="482"/>
      <c r="C477" s="482"/>
      <c r="D477" s="482"/>
      <c r="E477" s="482"/>
      <c r="F477" s="482"/>
      <c r="G477" s="482"/>
      <c r="H477" s="482"/>
      <c r="I477" s="482"/>
      <c r="J477" s="482"/>
      <c r="K477" s="482"/>
      <c r="L477" s="482"/>
      <c r="M477" s="482"/>
    </row>
    <row r="478" spans="1:13">
      <c r="A478" s="483" t="s">
        <v>99</v>
      </c>
      <c r="B478" s="483"/>
      <c r="C478" s="483"/>
      <c r="D478" s="483"/>
      <c r="E478" s="483"/>
      <c r="F478" s="483"/>
      <c r="G478" s="483"/>
      <c r="H478" s="483"/>
      <c r="I478" s="483"/>
      <c r="J478" s="483"/>
      <c r="K478" s="483"/>
      <c r="L478" s="483"/>
      <c r="M478" s="483"/>
    </row>
    <row r="479" spans="1:13">
      <c r="A479" s="2"/>
      <c r="B479" s="3"/>
      <c r="C479" s="3" t="s">
        <v>2</v>
      </c>
      <c r="D479" s="3"/>
      <c r="E479" s="3"/>
      <c r="F479" s="3"/>
      <c r="G479" s="3"/>
      <c r="H479" s="4"/>
      <c r="I479" s="3" t="s">
        <v>3</v>
      </c>
      <c r="J479" s="4"/>
      <c r="K479" s="5" t="s">
        <v>4</v>
      </c>
      <c r="L479" s="6"/>
      <c r="M479" s="7"/>
    </row>
    <row r="480" spans="1:13">
      <c r="A480" s="8"/>
      <c r="B480" s="9"/>
      <c r="C480" s="9"/>
      <c r="D480" s="9"/>
      <c r="E480" s="9"/>
      <c r="F480" s="9"/>
      <c r="G480" s="9"/>
      <c r="H480" s="10"/>
      <c r="I480" s="9"/>
      <c r="J480" s="10"/>
      <c r="K480" s="11" t="s">
        <v>5</v>
      </c>
      <c r="L480" s="12"/>
      <c r="M480" s="13" t="s">
        <v>6</v>
      </c>
    </row>
    <row r="481" spans="1:13">
      <c r="A481" s="14"/>
      <c r="B481" s="15"/>
      <c r="C481" s="15"/>
      <c r="D481" s="15"/>
      <c r="E481" s="15"/>
      <c r="F481" s="15"/>
      <c r="G481" s="15"/>
      <c r="H481" s="16"/>
      <c r="I481" s="472" t="s">
        <v>7</v>
      </c>
      <c r="J481" s="473"/>
      <c r="K481" s="15" t="s">
        <v>8</v>
      </c>
      <c r="L481" s="16"/>
      <c r="M481" s="17" t="s">
        <v>9</v>
      </c>
    </row>
    <row r="482" spans="1:13">
      <c r="A482" s="474"/>
      <c r="B482" s="475"/>
      <c r="C482" s="475"/>
      <c r="D482" s="475"/>
      <c r="E482" s="475"/>
      <c r="F482" s="475"/>
      <c r="G482" s="475"/>
      <c r="H482" s="476"/>
      <c r="I482" s="477">
        <v>772.5</v>
      </c>
      <c r="J482" s="478"/>
      <c r="K482" s="479">
        <f>K483+K485</f>
        <v>9.75</v>
      </c>
      <c r="L482" s="480"/>
      <c r="M482" s="21">
        <f>M483+M485</f>
        <v>90382.5</v>
      </c>
    </row>
    <row r="483" spans="1:13">
      <c r="A483" s="22" t="s">
        <v>59</v>
      </c>
      <c r="B483" s="24"/>
      <c r="C483" s="24"/>
      <c r="D483" s="24"/>
      <c r="E483" s="24"/>
      <c r="F483" s="25"/>
      <c r="G483" s="24"/>
      <c r="H483" s="26"/>
      <c r="J483" s="10"/>
      <c r="K483" s="450">
        <v>5.36</v>
      </c>
      <c r="L483" s="451"/>
      <c r="M483" s="23">
        <f>K483*I482*12</f>
        <v>49687.200000000004</v>
      </c>
    </row>
    <row r="484" spans="1:13">
      <c r="A484" s="22"/>
      <c r="B484" s="24"/>
      <c r="C484" s="24"/>
      <c r="D484" s="24"/>
      <c r="E484" s="24"/>
      <c r="F484" s="25"/>
      <c r="G484" s="24"/>
      <c r="H484" s="26"/>
      <c r="J484" s="10"/>
      <c r="L484" s="10"/>
      <c r="M484" s="23"/>
    </row>
    <row r="485" spans="1:13">
      <c r="A485" s="22" t="s">
        <v>12</v>
      </c>
      <c r="B485" s="24"/>
      <c r="C485" s="24"/>
      <c r="D485" s="24"/>
      <c r="E485" s="24"/>
      <c r="F485" s="25"/>
      <c r="G485" s="24"/>
      <c r="H485" s="26"/>
      <c r="I485" s="14"/>
      <c r="J485" s="16"/>
      <c r="K485" s="492">
        <v>4.3899999999999997</v>
      </c>
      <c r="L485" s="493"/>
      <c r="M485" s="21">
        <f>K485*I482*12</f>
        <v>40695.299999999996</v>
      </c>
    </row>
    <row r="486" spans="1:13">
      <c r="A486" s="464" t="s">
        <v>13</v>
      </c>
      <c r="B486" s="465"/>
      <c r="C486" s="465"/>
      <c r="D486" s="465"/>
      <c r="E486" s="465"/>
      <c r="F486" s="465"/>
      <c r="G486" s="465"/>
      <c r="H486" s="466"/>
      <c r="I486" s="89" t="s">
        <v>14</v>
      </c>
      <c r="J486" s="88"/>
      <c r="K486" s="9"/>
      <c r="L486" s="10"/>
      <c r="M486" s="23"/>
    </row>
    <row r="487" spans="1:13">
      <c r="A487" s="8"/>
      <c r="B487" s="9"/>
      <c r="C487" s="9"/>
      <c r="D487" s="9"/>
      <c r="E487" s="9"/>
      <c r="F487" s="9"/>
      <c r="G487" s="9"/>
      <c r="H487" s="10"/>
      <c r="I487" s="89" t="s">
        <v>15</v>
      </c>
      <c r="J487" s="88"/>
      <c r="K487" s="9"/>
      <c r="L487" s="10"/>
      <c r="M487" s="23"/>
    </row>
    <row r="488" spans="1:13">
      <c r="A488" s="8"/>
      <c r="B488" s="9"/>
      <c r="C488" s="9"/>
      <c r="D488" s="9"/>
      <c r="E488" s="9"/>
      <c r="F488" s="9"/>
      <c r="G488" s="9"/>
      <c r="H488" s="10"/>
      <c r="I488" s="89" t="s">
        <v>16</v>
      </c>
      <c r="J488" s="88"/>
      <c r="K488" s="462">
        <v>1.31</v>
      </c>
      <c r="L488" s="463"/>
      <c r="M488" s="23">
        <f>K488*12*I482</f>
        <v>12143.7</v>
      </c>
    </row>
    <row r="489" spans="1:13">
      <c r="A489" s="8"/>
      <c r="B489" s="9"/>
      <c r="C489" s="9"/>
      <c r="D489" s="9"/>
      <c r="E489" s="9"/>
      <c r="F489" s="9"/>
      <c r="G489" s="9"/>
      <c r="H489" s="10"/>
      <c r="I489" s="89" t="s">
        <v>17</v>
      </c>
      <c r="J489" s="88"/>
      <c r="K489" s="9"/>
      <c r="L489" s="10"/>
      <c r="M489" s="23"/>
    </row>
    <row r="490" spans="1:13">
      <c r="A490" s="14"/>
      <c r="B490" s="15"/>
      <c r="C490" s="15"/>
      <c r="D490" s="15"/>
      <c r="E490" s="15"/>
      <c r="F490" s="15"/>
      <c r="G490" s="15"/>
      <c r="H490" s="16"/>
      <c r="I490" s="90" t="s">
        <v>18</v>
      </c>
      <c r="J490" s="91"/>
      <c r="K490" s="15"/>
      <c r="L490" s="16"/>
      <c r="M490" s="21"/>
    </row>
    <row r="491" spans="1:13">
      <c r="A491" s="474" t="s">
        <v>67</v>
      </c>
      <c r="B491" s="475"/>
      <c r="C491" s="475"/>
      <c r="D491" s="475"/>
      <c r="E491" s="475"/>
      <c r="F491" s="475"/>
      <c r="G491" s="475"/>
      <c r="H491" s="476"/>
      <c r="I491" s="28" t="s">
        <v>19</v>
      </c>
      <c r="J491" s="29"/>
      <c r="K491" s="486">
        <v>2.0499999999999998</v>
      </c>
      <c r="L491" s="487"/>
      <c r="M491" s="30">
        <f>K491*12*I482</f>
        <v>19003.5</v>
      </c>
    </row>
    <row r="492" spans="1:13">
      <c r="A492" s="114" t="s">
        <v>20</v>
      </c>
      <c r="B492" s="31"/>
      <c r="C492" s="31"/>
      <c r="D492" s="31"/>
      <c r="E492" s="31"/>
      <c r="F492" s="31"/>
      <c r="G492" s="31"/>
      <c r="H492" s="115"/>
      <c r="I492" s="31"/>
      <c r="J492" s="10"/>
      <c r="K492" s="470">
        <f>K493+K499</f>
        <v>1.9100000000000001</v>
      </c>
      <c r="L492" s="471"/>
      <c r="M492" s="32">
        <f>M493+M499</f>
        <v>17705.699999999997</v>
      </c>
    </row>
    <row r="493" spans="1:13">
      <c r="A493" s="459" t="s">
        <v>21</v>
      </c>
      <c r="B493" s="460"/>
      <c r="C493" s="460"/>
      <c r="D493" s="460"/>
      <c r="E493" s="460"/>
      <c r="F493" s="460"/>
      <c r="G493" s="460"/>
      <c r="H493" s="461"/>
      <c r="J493" s="10"/>
      <c r="K493" s="462">
        <f>K494+K495+K496+K498</f>
        <v>1.1200000000000001</v>
      </c>
      <c r="L493" s="463"/>
      <c r="M493" s="33">
        <f>M494+M495+M496+M498</f>
        <v>10382.399999999998</v>
      </c>
    </row>
    <row r="494" spans="1:13">
      <c r="A494" s="8" t="s">
        <v>82</v>
      </c>
      <c r="H494" s="10"/>
      <c r="I494" s="87" t="s">
        <v>26</v>
      </c>
      <c r="J494" s="88"/>
      <c r="K494" s="450">
        <v>0.57999999999999996</v>
      </c>
      <c r="L494" s="451"/>
      <c r="M494" s="23">
        <f>K494*12*I482</f>
        <v>5376.5999999999995</v>
      </c>
    </row>
    <row r="495" spans="1:13">
      <c r="A495" s="8" t="s">
        <v>69</v>
      </c>
      <c r="H495" s="10"/>
      <c r="I495" s="87" t="s">
        <v>80</v>
      </c>
      <c r="J495" s="88"/>
      <c r="K495" s="450"/>
      <c r="L495" s="451"/>
      <c r="M495" s="23"/>
    </row>
    <row r="496" spans="1:13">
      <c r="A496" s="8" t="s">
        <v>83</v>
      </c>
      <c r="H496" s="10"/>
      <c r="I496" s="87" t="s">
        <v>24</v>
      </c>
      <c r="J496" s="88"/>
      <c r="K496" s="450">
        <v>0.5</v>
      </c>
      <c r="L496" s="451"/>
      <c r="M496" s="23">
        <f>K496*12*I482</f>
        <v>4635</v>
      </c>
    </row>
    <row r="497" spans="1:13">
      <c r="A497" s="8" t="s">
        <v>25</v>
      </c>
      <c r="H497" s="10"/>
      <c r="I497" s="87"/>
      <c r="J497" s="88"/>
      <c r="L497" s="10"/>
      <c r="M497" s="23"/>
    </row>
    <row r="498" spans="1:13">
      <c r="A498" s="8" t="s">
        <v>84</v>
      </c>
      <c r="H498" s="10"/>
      <c r="I498" s="87" t="s">
        <v>26</v>
      </c>
      <c r="J498" s="88"/>
      <c r="K498" s="450">
        <v>0.04</v>
      </c>
      <c r="L498" s="451"/>
      <c r="M498" s="23">
        <f>K498*12*I482</f>
        <v>370.8</v>
      </c>
    </row>
    <row r="499" spans="1:13">
      <c r="A499" s="459" t="s">
        <v>27</v>
      </c>
      <c r="B499" s="460"/>
      <c r="C499" s="460"/>
      <c r="D499" s="460"/>
      <c r="E499" s="460"/>
      <c r="F499" s="460"/>
      <c r="G499" s="460"/>
      <c r="H499" s="461"/>
      <c r="J499" s="10"/>
      <c r="K499" s="462">
        <f>K500+K501+K502</f>
        <v>0.79</v>
      </c>
      <c r="L499" s="463"/>
      <c r="M499" s="33">
        <f>M500+M501+M502</f>
        <v>7323.3</v>
      </c>
    </row>
    <row r="500" spans="1:13">
      <c r="A500" s="8" t="s">
        <v>85</v>
      </c>
      <c r="H500" s="10"/>
      <c r="I500" s="87" t="s">
        <v>24</v>
      </c>
      <c r="J500" s="88"/>
      <c r="K500" s="450">
        <v>0.67</v>
      </c>
      <c r="L500" s="451"/>
      <c r="M500" s="23">
        <f>K500*12*I482</f>
        <v>6210.9000000000005</v>
      </c>
    </row>
    <row r="501" spans="1:13">
      <c r="A501" s="8" t="s">
        <v>86</v>
      </c>
      <c r="H501" s="10"/>
      <c r="I501" s="87" t="s">
        <v>81</v>
      </c>
      <c r="J501" s="88"/>
      <c r="K501" s="450">
        <v>0.06</v>
      </c>
      <c r="L501" s="451"/>
      <c r="M501" s="23">
        <f>K501*12*I482</f>
        <v>556.19999999999993</v>
      </c>
    </row>
    <row r="502" spans="1:13">
      <c r="A502" s="8" t="s">
        <v>87</v>
      </c>
      <c r="H502" s="10"/>
      <c r="I502" s="87" t="s">
        <v>55</v>
      </c>
      <c r="J502" s="88"/>
      <c r="K502" s="492">
        <v>0.06</v>
      </c>
      <c r="L502" s="493"/>
      <c r="M502" s="21">
        <f>K502*12*I482</f>
        <v>556.19999999999993</v>
      </c>
    </row>
    <row r="503" spans="1:13" ht="15.75">
      <c r="A503" s="438" t="s">
        <v>28</v>
      </c>
      <c r="B503" s="439"/>
      <c r="C503" s="439"/>
      <c r="D503" s="439"/>
      <c r="E503" s="439"/>
      <c r="F503" s="439"/>
      <c r="G503" s="439"/>
      <c r="H503" s="440"/>
      <c r="I503" s="34"/>
      <c r="J503" s="29"/>
      <c r="K503" s="486">
        <f>K504+K505+K507+K509+K510</f>
        <v>2.16</v>
      </c>
      <c r="L503" s="487"/>
      <c r="M503" s="35">
        <f>M504+M505+M507+M509+M510</f>
        <v>20023.2</v>
      </c>
    </row>
    <row r="504" spans="1:13">
      <c r="A504" s="36" t="s">
        <v>29</v>
      </c>
      <c r="B504" s="37"/>
      <c r="C504" s="38"/>
      <c r="D504" s="38"/>
      <c r="E504" s="38"/>
      <c r="F504" s="38"/>
      <c r="G504" s="38"/>
      <c r="H504" s="10"/>
      <c r="I504" s="434" t="s">
        <v>30</v>
      </c>
      <c r="J504" s="435"/>
      <c r="K504" s="457">
        <v>0.59</v>
      </c>
      <c r="L504" s="458"/>
      <c r="M504" s="23">
        <f>K504*12*I482</f>
        <v>5469.3</v>
      </c>
    </row>
    <row r="505" spans="1:13">
      <c r="A505" s="36" t="s">
        <v>31</v>
      </c>
      <c r="B505" s="37"/>
      <c r="C505" s="38"/>
      <c r="D505" s="38"/>
      <c r="E505" s="38"/>
      <c r="F505" s="38"/>
      <c r="G505" s="38"/>
      <c r="H505" s="10"/>
      <c r="I505" s="434" t="s">
        <v>57</v>
      </c>
      <c r="J505" s="435"/>
      <c r="K505" s="448">
        <v>1.36</v>
      </c>
      <c r="L505" s="449"/>
      <c r="M505" s="23">
        <f>K505*12*I482</f>
        <v>12607.2</v>
      </c>
    </row>
    <row r="506" spans="1:13">
      <c r="A506" s="36" t="s">
        <v>33</v>
      </c>
      <c r="B506" s="37"/>
      <c r="C506" s="38"/>
      <c r="D506" s="38"/>
      <c r="E506" s="38"/>
      <c r="F506" s="38"/>
      <c r="G506" s="38"/>
      <c r="H506" s="10"/>
      <c r="I506" s="39"/>
      <c r="J506" s="12"/>
      <c r="K506" s="40"/>
      <c r="L506" s="41"/>
      <c r="M506" s="23"/>
    </row>
    <row r="507" spans="1:13">
      <c r="A507" s="36" t="s">
        <v>34</v>
      </c>
      <c r="B507" s="37"/>
      <c r="C507" s="38"/>
      <c r="D507" s="38"/>
      <c r="E507" s="38"/>
      <c r="F507" s="38"/>
      <c r="G507" s="38"/>
      <c r="H507" s="10"/>
      <c r="I507" s="434" t="s">
        <v>35</v>
      </c>
      <c r="J507" s="435"/>
      <c r="K507" s="448">
        <v>0.09</v>
      </c>
      <c r="L507" s="449"/>
      <c r="M507" s="23">
        <f>K507*12*I482</f>
        <v>834.30000000000007</v>
      </c>
    </row>
    <row r="508" spans="1:13">
      <c r="A508" s="36" t="s">
        <v>36</v>
      </c>
      <c r="B508" s="37"/>
      <c r="C508" s="38"/>
      <c r="D508" s="38"/>
      <c r="E508" s="38"/>
      <c r="F508" s="38"/>
      <c r="G508" s="38"/>
      <c r="H508" s="10"/>
      <c r="I508" s="39"/>
      <c r="J508" s="12"/>
      <c r="K508" s="40"/>
      <c r="L508" s="41"/>
      <c r="M508" s="23"/>
    </row>
    <row r="509" spans="1:13">
      <c r="A509" s="36" t="s">
        <v>37</v>
      </c>
      <c r="B509" s="37"/>
      <c r="C509" s="38"/>
      <c r="D509" s="38"/>
      <c r="E509" s="38"/>
      <c r="F509" s="38"/>
      <c r="G509" s="38"/>
      <c r="H509" s="10"/>
      <c r="I509" s="434" t="s">
        <v>19</v>
      </c>
      <c r="J509" s="435"/>
      <c r="K509" s="448">
        <v>0.06</v>
      </c>
      <c r="L509" s="449"/>
      <c r="M509" s="23">
        <f>K509*12*I482</f>
        <v>556.19999999999993</v>
      </c>
    </row>
    <row r="510" spans="1:13">
      <c r="A510" s="42" t="s">
        <v>38</v>
      </c>
      <c r="B510" s="37"/>
      <c r="C510" s="38"/>
      <c r="D510" s="38"/>
      <c r="E510" s="38"/>
      <c r="F510" s="38"/>
      <c r="G510" s="38"/>
      <c r="H510" s="10"/>
      <c r="I510" s="434" t="s">
        <v>19</v>
      </c>
      <c r="J510" s="435"/>
      <c r="K510" s="436">
        <v>0.06</v>
      </c>
      <c r="L510" s="437"/>
      <c r="M510" s="21">
        <f>K510*12*I482</f>
        <v>556.19999999999993</v>
      </c>
    </row>
    <row r="511" spans="1:13" ht="16.5" thickBot="1">
      <c r="A511" s="443" t="s">
        <v>39</v>
      </c>
      <c r="B511" s="444"/>
      <c r="C511" s="444"/>
      <c r="D511" s="444"/>
      <c r="E511" s="444"/>
      <c r="F511" s="444"/>
      <c r="G511" s="444"/>
      <c r="H511" s="445"/>
      <c r="I511" s="3"/>
      <c r="J511" s="4"/>
      <c r="K511" s="513">
        <v>5.7</v>
      </c>
      <c r="L511" s="514"/>
      <c r="M511" s="48">
        <f>K511*12*I482</f>
        <v>52839.000000000007</v>
      </c>
    </row>
    <row r="512" spans="1:13" ht="15.75" thickBot="1">
      <c r="A512" s="424" t="s">
        <v>40</v>
      </c>
      <c r="B512" s="425"/>
      <c r="C512" s="425"/>
      <c r="D512" s="425"/>
      <c r="E512" s="425"/>
      <c r="F512" s="425"/>
      <c r="G512" s="425"/>
      <c r="H512" s="426"/>
      <c r="I512" s="49"/>
      <c r="J512" s="50"/>
      <c r="K512" s="427">
        <f>K483+K485+K488+K491+K492+K511+K503</f>
        <v>22.88</v>
      </c>
      <c r="L512" s="428"/>
      <c r="M512" s="51">
        <f>M482+M488+M491+M492+M503+M511</f>
        <v>212097.6</v>
      </c>
    </row>
    <row r="513" spans="1:13" ht="15.75" thickBot="1">
      <c r="A513" s="424" t="s">
        <v>77</v>
      </c>
      <c r="B513" s="425"/>
      <c r="C513" s="425"/>
      <c r="D513" s="425"/>
      <c r="E513" s="425"/>
      <c r="F513" s="425"/>
      <c r="G513" s="425"/>
      <c r="H513" s="426"/>
      <c r="I513" s="49"/>
      <c r="J513" s="50"/>
      <c r="K513" s="548">
        <f>K514+K515</f>
        <v>25.79</v>
      </c>
      <c r="L513" s="549"/>
      <c r="M513" s="51">
        <f>K513*12*I482</f>
        <v>239073.30000000002</v>
      </c>
    </row>
    <row r="514" spans="1:13">
      <c r="A514" s="429" t="s">
        <v>78</v>
      </c>
      <c r="B514" s="430"/>
      <c r="C514" s="430"/>
      <c r="D514" s="430"/>
      <c r="E514" s="430"/>
      <c r="F514" s="430"/>
      <c r="G514" s="430"/>
      <c r="H514" s="431"/>
      <c r="I514" s="78"/>
      <c r="J514" s="79"/>
      <c r="K514" s="432">
        <v>21.05</v>
      </c>
      <c r="L514" s="433"/>
      <c r="M514" s="80">
        <f>K514*12*I482</f>
        <v>195133.50000000003</v>
      </c>
    </row>
    <row r="515" spans="1:13" ht="16.5" thickBot="1">
      <c r="A515" s="550" t="s">
        <v>79</v>
      </c>
      <c r="B515" s="551"/>
      <c r="C515" s="551"/>
      <c r="D515" s="551"/>
      <c r="E515" s="551"/>
      <c r="F515" s="551"/>
      <c r="G515" s="551"/>
      <c r="H515" s="552"/>
      <c r="I515" s="84"/>
      <c r="J515" s="85"/>
      <c r="K515" s="522">
        <v>4.74</v>
      </c>
      <c r="L515" s="523"/>
      <c r="M515" s="86">
        <f>K515*12*I482</f>
        <v>43939.8</v>
      </c>
    </row>
    <row r="516" spans="1:13" ht="15.75">
      <c r="A516" s="44" t="s">
        <v>45</v>
      </c>
      <c r="B516" s="45"/>
      <c r="C516" s="45"/>
      <c r="D516" s="45"/>
      <c r="E516" s="45"/>
      <c r="F516" s="45"/>
      <c r="G516" s="45"/>
      <c r="H516" s="46"/>
      <c r="I516" s="34"/>
      <c r="J516" s="29"/>
      <c r="K516" s="486">
        <v>0.16</v>
      </c>
      <c r="L516" s="487"/>
      <c r="M516" s="21">
        <f>K516*12*I482</f>
        <v>1483.2</v>
      </c>
    </row>
    <row r="517" spans="1:13" ht="16.5" thickBot="1">
      <c r="A517" s="61" t="s">
        <v>46</v>
      </c>
      <c r="B517" s="62"/>
      <c r="C517" s="62"/>
      <c r="D517" s="62"/>
      <c r="E517" s="62"/>
      <c r="F517" s="62"/>
      <c r="G517" s="62"/>
      <c r="H517" s="63"/>
      <c r="I517" s="3"/>
      <c r="J517" s="4"/>
      <c r="K517" s="446">
        <v>0.86</v>
      </c>
      <c r="L517" s="447"/>
      <c r="M517" s="23">
        <f>K517*12*I482</f>
        <v>7972.2</v>
      </c>
    </row>
    <row r="518" spans="1:13" ht="15.75" thickBot="1">
      <c r="A518" s="424" t="s">
        <v>47</v>
      </c>
      <c r="B518" s="425"/>
      <c r="C518" s="425"/>
      <c r="D518" s="425"/>
      <c r="E518" s="425"/>
      <c r="F518" s="425"/>
      <c r="G518" s="425"/>
      <c r="H518" s="426"/>
      <c r="I518" s="49"/>
      <c r="J518" s="50"/>
      <c r="K518" s="427">
        <f>K512+K513+K516+K517</f>
        <v>49.69</v>
      </c>
      <c r="L518" s="428"/>
      <c r="M518" s="51">
        <f>M512+M513+M516+M517</f>
        <v>460626.30000000005</v>
      </c>
    </row>
    <row r="519" spans="1:13">
      <c r="A519" s="56"/>
      <c r="B519" s="56"/>
      <c r="C519" s="56"/>
      <c r="D519" s="56"/>
      <c r="E519" s="56"/>
      <c r="F519" s="56"/>
      <c r="G519" s="56"/>
      <c r="H519" s="56"/>
      <c r="I519" s="9"/>
      <c r="J519" s="57"/>
      <c r="K519" s="58"/>
      <c r="L519" s="58"/>
      <c r="M519" s="57"/>
    </row>
    <row r="520" spans="1:13">
      <c r="A520" s="481" t="s">
        <v>0</v>
      </c>
      <c r="B520" s="481"/>
      <c r="C520" s="481"/>
      <c r="D520" s="481"/>
      <c r="E520" s="481"/>
      <c r="F520" s="481"/>
      <c r="G520" s="481"/>
      <c r="H520" s="481"/>
      <c r="I520" s="481"/>
      <c r="J520" s="481"/>
      <c r="K520" s="481"/>
      <c r="L520" s="481"/>
      <c r="M520" s="1"/>
    </row>
    <row r="521" spans="1:13">
      <c r="A521" s="482" t="s">
        <v>1</v>
      </c>
      <c r="B521" s="482"/>
      <c r="C521" s="482"/>
      <c r="D521" s="482"/>
      <c r="E521" s="482"/>
      <c r="F521" s="482"/>
      <c r="G521" s="482"/>
      <c r="H521" s="482"/>
      <c r="I521" s="482"/>
      <c r="J521" s="482"/>
      <c r="K521" s="482"/>
      <c r="L521" s="482"/>
      <c r="M521" s="482"/>
    </row>
    <row r="522" spans="1:13">
      <c r="A522" s="483" t="s">
        <v>100</v>
      </c>
      <c r="B522" s="483"/>
      <c r="C522" s="483"/>
      <c r="D522" s="483"/>
      <c r="E522" s="483"/>
      <c r="F522" s="483"/>
      <c r="G522" s="483"/>
      <c r="H522" s="483"/>
      <c r="I522" s="483"/>
      <c r="J522" s="483"/>
      <c r="K522" s="483"/>
      <c r="L522" s="483"/>
      <c r="M522" s="483"/>
    </row>
    <row r="523" spans="1:13">
      <c r="A523" s="2"/>
      <c r="B523" s="3"/>
      <c r="C523" s="3" t="s">
        <v>2</v>
      </c>
      <c r="D523" s="3"/>
      <c r="E523" s="3"/>
      <c r="F523" s="3"/>
      <c r="G523" s="3"/>
      <c r="H523" s="4"/>
      <c r="I523" s="3" t="s">
        <v>3</v>
      </c>
      <c r="J523" s="4"/>
      <c r="K523" s="5" t="s">
        <v>4</v>
      </c>
      <c r="L523" s="6"/>
      <c r="M523" s="7"/>
    </row>
    <row r="524" spans="1:13">
      <c r="A524" s="8"/>
      <c r="B524" s="9"/>
      <c r="C524" s="9"/>
      <c r="D524" s="9"/>
      <c r="E524" s="9"/>
      <c r="F524" s="9"/>
      <c r="G524" s="9"/>
      <c r="H524" s="10"/>
      <c r="I524" s="9"/>
      <c r="J524" s="10"/>
      <c r="K524" s="11" t="s">
        <v>5</v>
      </c>
      <c r="L524" s="12"/>
      <c r="M524" s="13" t="s">
        <v>6</v>
      </c>
    </row>
    <row r="525" spans="1:13">
      <c r="A525" s="14"/>
      <c r="B525" s="15"/>
      <c r="C525" s="15"/>
      <c r="D525" s="15"/>
      <c r="E525" s="15"/>
      <c r="F525" s="15"/>
      <c r="G525" s="15"/>
      <c r="H525" s="16"/>
      <c r="I525" s="472" t="s">
        <v>7</v>
      </c>
      <c r="J525" s="473"/>
      <c r="K525" s="15" t="s">
        <v>8</v>
      </c>
      <c r="L525" s="16"/>
      <c r="M525" s="17" t="s">
        <v>9</v>
      </c>
    </row>
    <row r="526" spans="1:13">
      <c r="A526" s="474"/>
      <c r="B526" s="475"/>
      <c r="C526" s="475"/>
      <c r="D526" s="475"/>
      <c r="E526" s="475"/>
      <c r="F526" s="475"/>
      <c r="G526" s="475"/>
      <c r="H526" s="476"/>
      <c r="I526" s="477">
        <v>285.39999999999998</v>
      </c>
      <c r="J526" s="478"/>
      <c r="K526" s="479">
        <f>K528+K530</f>
        <v>9.75</v>
      </c>
      <c r="L526" s="480"/>
      <c r="M526" s="21">
        <f>M528+M530</f>
        <v>33391.799999999996</v>
      </c>
    </row>
    <row r="527" spans="1:13">
      <c r="A527" s="22" t="s">
        <v>10</v>
      </c>
      <c r="B527" s="24"/>
      <c r="C527" s="24"/>
      <c r="D527" s="24"/>
      <c r="E527" s="24"/>
      <c r="F527" s="25"/>
      <c r="G527" s="24"/>
      <c r="H527" s="26"/>
      <c r="J527" s="10"/>
      <c r="L527" s="10"/>
      <c r="M527" s="23"/>
    </row>
    <row r="528" spans="1:13">
      <c r="A528" s="22" t="s">
        <v>11</v>
      </c>
      <c r="B528" s="24"/>
      <c r="C528" s="24"/>
      <c r="D528" s="24"/>
      <c r="E528" s="24"/>
      <c r="F528" s="25"/>
      <c r="G528" s="24"/>
      <c r="H528" s="26"/>
      <c r="J528" s="10"/>
      <c r="K528" s="450">
        <v>5.36</v>
      </c>
      <c r="L528" s="451"/>
      <c r="M528" s="23">
        <f>K528*I526*12</f>
        <v>18356.928</v>
      </c>
    </row>
    <row r="529" spans="1:13">
      <c r="A529" s="22"/>
      <c r="B529" s="24"/>
      <c r="C529" s="24"/>
      <c r="D529" s="24"/>
      <c r="E529" s="24"/>
      <c r="F529" s="25"/>
      <c r="G529" s="24"/>
      <c r="H529" s="26"/>
      <c r="J529" s="10"/>
      <c r="L529" s="10"/>
      <c r="M529" s="23"/>
    </row>
    <row r="530" spans="1:13">
      <c r="A530" s="22" t="s">
        <v>12</v>
      </c>
      <c r="B530" s="24"/>
      <c r="C530" s="24"/>
      <c r="D530" s="24"/>
      <c r="E530" s="24"/>
      <c r="F530" s="25"/>
      <c r="G530" s="24"/>
      <c r="H530" s="26"/>
      <c r="I530" s="14"/>
      <c r="J530" s="16"/>
      <c r="K530" s="492">
        <v>4.3899999999999997</v>
      </c>
      <c r="L530" s="493"/>
      <c r="M530" s="21">
        <f>K530*I526*12</f>
        <v>15034.871999999996</v>
      </c>
    </row>
    <row r="531" spans="1:13">
      <c r="A531" s="464" t="s">
        <v>13</v>
      </c>
      <c r="B531" s="465"/>
      <c r="C531" s="465"/>
      <c r="D531" s="465"/>
      <c r="E531" s="465"/>
      <c r="F531" s="465"/>
      <c r="G531" s="465"/>
      <c r="H531" s="466"/>
      <c r="I531" s="89" t="s">
        <v>14</v>
      </c>
      <c r="J531" s="88"/>
      <c r="K531" s="9"/>
      <c r="L531" s="10"/>
      <c r="M531" s="23"/>
    </row>
    <row r="532" spans="1:13">
      <c r="A532" s="8"/>
      <c r="B532" s="9"/>
      <c r="C532" s="9"/>
      <c r="D532" s="9"/>
      <c r="E532" s="9"/>
      <c r="F532" s="9"/>
      <c r="G532" s="9"/>
      <c r="H532" s="10"/>
      <c r="I532" s="89" t="s">
        <v>15</v>
      </c>
      <c r="J532" s="88"/>
      <c r="K532" s="9"/>
      <c r="L532" s="10"/>
      <c r="M532" s="23"/>
    </row>
    <row r="533" spans="1:13">
      <c r="A533" s="8"/>
      <c r="B533" s="9"/>
      <c r="C533" s="9"/>
      <c r="D533" s="9"/>
      <c r="E533" s="9"/>
      <c r="F533" s="9"/>
      <c r="G533" s="9"/>
      <c r="H533" s="10"/>
      <c r="I533" s="89" t="s">
        <v>16</v>
      </c>
      <c r="J533" s="88"/>
      <c r="K533" s="462">
        <v>1.31</v>
      </c>
      <c r="L533" s="463"/>
      <c r="M533" s="23">
        <f>K533*12*I526</f>
        <v>4486.4879999999994</v>
      </c>
    </row>
    <row r="534" spans="1:13">
      <c r="A534" s="8"/>
      <c r="B534" s="9"/>
      <c r="C534" s="9"/>
      <c r="D534" s="9"/>
      <c r="E534" s="9"/>
      <c r="F534" s="9"/>
      <c r="G534" s="9"/>
      <c r="H534" s="10"/>
      <c r="I534" s="89" t="s">
        <v>17</v>
      </c>
      <c r="J534" s="88"/>
      <c r="K534" s="9"/>
      <c r="L534" s="10"/>
      <c r="M534" s="23"/>
    </row>
    <row r="535" spans="1:13">
      <c r="A535" s="14"/>
      <c r="B535" s="15"/>
      <c r="C535" s="15"/>
      <c r="D535" s="15"/>
      <c r="E535" s="15"/>
      <c r="F535" s="15"/>
      <c r="G535" s="15"/>
      <c r="H535" s="16"/>
      <c r="I535" s="90" t="s">
        <v>18</v>
      </c>
      <c r="J535" s="91"/>
      <c r="K535" s="15"/>
      <c r="L535" s="16"/>
      <c r="M535" s="21"/>
    </row>
    <row r="536" spans="1:13" ht="15.75">
      <c r="A536" s="438" t="s">
        <v>28</v>
      </c>
      <c r="B536" s="439"/>
      <c r="C536" s="439"/>
      <c r="D536" s="439"/>
      <c r="E536" s="439"/>
      <c r="F536" s="439"/>
      <c r="G536" s="439"/>
      <c r="H536" s="440"/>
      <c r="I536" s="34"/>
      <c r="J536" s="29"/>
      <c r="K536" s="486">
        <f>K537+K538+K540+K542+K543</f>
        <v>2.16</v>
      </c>
      <c r="L536" s="487"/>
      <c r="M536" s="35">
        <f>M537+M538+M540+M542+M543</f>
        <v>7397.5680000000002</v>
      </c>
    </row>
    <row r="537" spans="1:13">
      <c r="A537" s="36" t="s">
        <v>56</v>
      </c>
      <c r="B537" s="37"/>
      <c r="C537" s="38"/>
      <c r="D537" s="38"/>
      <c r="E537" s="38"/>
      <c r="F537" s="38"/>
      <c r="G537" s="38"/>
      <c r="H537" s="10"/>
      <c r="I537" s="434" t="s">
        <v>30</v>
      </c>
      <c r="J537" s="435"/>
      <c r="K537" s="457">
        <v>0.59</v>
      </c>
      <c r="L537" s="458"/>
      <c r="M537" s="23">
        <f>K537*12*I526</f>
        <v>2020.6319999999998</v>
      </c>
    </row>
    <row r="538" spans="1:13">
      <c r="A538" s="36" t="s">
        <v>31</v>
      </c>
      <c r="B538" s="37"/>
      <c r="C538" s="38"/>
      <c r="D538" s="38"/>
      <c r="E538" s="38"/>
      <c r="F538" s="38"/>
      <c r="G538" s="38"/>
      <c r="H538" s="10"/>
      <c r="I538" s="434" t="s">
        <v>57</v>
      </c>
      <c r="J538" s="435"/>
      <c r="K538" s="448">
        <v>1.36</v>
      </c>
      <c r="L538" s="449"/>
      <c r="M538" s="23">
        <f>K538*12*I526</f>
        <v>4657.7280000000001</v>
      </c>
    </row>
    <row r="539" spans="1:13">
      <c r="A539" s="36" t="s">
        <v>33</v>
      </c>
      <c r="B539" s="37"/>
      <c r="C539" s="38"/>
      <c r="D539" s="38"/>
      <c r="E539" s="38"/>
      <c r="F539" s="38"/>
      <c r="G539" s="38"/>
      <c r="H539" s="10"/>
      <c r="I539" s="39"/>
      <c r="J539" s="12"/>
      <c r="K539" s="40"/>
      <c r="L539" s="41"/>
      <c r="M539" s="23"/>
    </row>
    <row r="540" spans="1:13">
      <c r="A540" s="36" t="s">
        <v>34</v>
      </c>
      <c r="B540" s="37"/>
      <c r="C540" s="38"/>
      <c r="D540" s="38"/>
      <c r="E540" s="38"/>
      <c r="F540" s="38"/>
      <c r="G540" s="38"/>
      <c r="H540" s="10"/>
      <c r="I540" s="434" t="s">
        <v>35</v>
      </c>
      <c r="J540" s="435"/>
      <c r="K540" s="448">
        <v>0.09</v>
      </c>
      <c r="L540" s="449"/>
      <c r="M540" s="23">
        <f>K540*12*I526</f>
        <v>308.23199999999997</v>
      </c>
    </row>
    <row r="541" spans="1:13">
      <c r="A541" s="36" t="s">
        <v>36</v>
      </c>
      <c r="B541" s="37"/>
      <c r="C541" s="38"/>
      <c r="D541" s="38"/>
      <c r="E541" s="38"/>
      <c r="F541" s="38"/>
      <c r="G541" s="38"/>
      <c r="H541" s="10"/>
      <c r="I541" s="39"/>
      <c r="J541" s="12"/>
      <c r="K541" s="40"/>
      <c r="L541" s="41"/>
      <c r="M541" s="23"/>
    </row>
    <row r="542" spans="1:13">
      <c r="A542" s="36" t="s">
        <v>37</v>
      </c>
      <c r="B542" s="37"/>
      <c r="C542" s="38"/>
      <c r="D542" s="38"/>
      <c r="E542" s="38"/>
      <c r="F542" s="38"/>
      <c r="G542" s="38"/>
      <c r="H542" s="10"/>
      <c r="I542" s="434" t="s">
        <v>19</v>
      </c>
      <c r="J542" s="435"/>
      <c r="K542" s="448">
        <v>0.06</v>
      </c>
      <c r="L542" s="449"/>
      <c r="M542" s="23">
        <f>K542*12*I526</f>
        <v>205.48799999999997</v>
      </c>
    </row>
    <row r="543" spans="1:13">
      <c r="A543" s="42" t="s">
        <v>38</v>
      </c>
      <c r="B543" s="37"/>
      <c r="C543" s="38"/>
      <c r="D543" s="38"/>
      <c r="E543" s="38"/>
      <c r="F543" s="38"/>
      <c r="G543" s="38"/>
      <c r="H543" s="10"/>
      <c r="I543" s="434" t="s">
        <v>19</v>
      </c>
      <c r="J543" s="435"/>
      <c r="K543" s="436">
        <v>0.06</v>
      </c>
      <c r="L543" s="437"/>
      <c r="M543" s="21">
        <f>K543*12*I526</f>
        <v>205.48799999999997</v>
      </c>
    </row>
    <row r="544" spans="1:13" ht="16.5" thickBot="1">
      <c r="A544" s="443" t="s">
        <v>39</v>
      </c>
      <c r="B544" s="444"/>
      <c r="C544" s="444"/>
      <c r="D544" s="444"/>
      <c r="E544" s="444"/>
      <c r="F544" s="444"/>
      <c r="G544" s="444"/>
      <c r="H544" s="445"/>
      <c r="I544" s="3"/>
      <c r="J544" s="4"/>
      <c r="K544" s="513">
        <v>5.7</v>
      </c>
      <c r="L544" s="514"/>
      <c r="M544" s="48">
        <f>K544*12*I526</f>
        <v>19521.36</v>
      </c>
    </row>
    <row r="545" spans="1:13" ht="15.75" thickBot="1">
      <c r="A545" s="424" t="s">
        <v>40</v>
      </c>
      <c r="B545" s="425"/>
      <c r="C545" s="425"/>
      <c r="D545" s="425"/>
      <c r="E545" s="425"/>
      <c r="F545" s="425"/>
      <c r="G545" s="425"/>
      <c r="H545" s="426"/>
      <c r="I545" s="49"/>
      <c r="J545" s="50"/>
      <c r="K545" s="427">
        <f>K528+K530+K533+K544+K536</f>
        <v>18.920000000000002</v>
      </c>
      <c r="L545" s="428"/>
      <c r="M545" s="51">
        <f>M526+M533+M536+M544</f>
        <v>64797.215999999993</v>
      </c>
    </row>
    <row r="546" spans="1:13" ht="15.75" thickBot="1">
      <c r="A546" s="424" t="s">
        <v>77</v>
      </c>
      <c r="B546" s="425"/>
      <c r="C546" s="425"/>
      <c r="D546" s="425"/>
      <c r="E546" s="425"/>
      <c r="F546" s="425"/>
      <c r="G546" s="425"/>
      <c r="H546" s="426"/>
      <c r="I546" s="49"/>
      <c r="J546" s="50"/>
      <c r="K546" s="548">
        <f>K547+K548</f>
        <v>14.94</v>
      </c>
      <c r="L546" s="549"/>
      <c r="M546" s="51">
        <f>K546*12*I526</f>
        <v>51166.511999999995</v>
      </c>
    </row>
    <row r="547" spans="1:13">
      <c r="A547" s="429" t="s">
        <v>78</v>
      </c>
      <c r="B547" s="430"/>
      <c r="C547" s="430"/>
      <c r="D547" s="430"/>
      <c r="E547" s="430"/>
      <c r="F547" s="430"/>
      <c r="G547" s="430"/>
      <c r="H547" s="431"/>
      <c r="I547" s="78"/>
      <c r="J547" s="79"/>
      <c r="K547" s="432">
        <v>12.2</v>
      </c>
      <c r="L547" s="433"/>
      <c r="M547" s="80">
        <f>K547*12*I526</f>
        <v>41782.55999999999</v>
      </c>
    </row>
    <row r="548" spans="1:13" ht="16.5" thickBot="1">
      <c r="A548" s="550" t="s">
        <v>79</v>
      </c>
      <c r="B548" s="551"/>
      <c r="C548" s="551"/>
      <c r="D548" s="551"/>
      <c r="E548" s="551"/>
      <c r="F548" s="551"/>
      <c r="G548" s="551"/>
      <c r="H548" s="552"/>
      <c r="I548" s="84"/>
      <c r="J548" s="85"/>
      <c r="K548" s="522">
        <v>2.74</v>
      </c>
      <c r="L548" s="523"/>
      <c r="M548" s="86">
        <f>K548*12*I526</f>
        <v>9383.9519999999993</v>
      </c>
    </row>
    <row r="549" spans="1:13">
      <c r="A549" s="499" t="s">
        <v>43</v>
      </c>
      <c r="B549" s="500"/>
      <c r="C549" s="500"/>
      <c r="D549" s="500"/>
      <c r="E549" s="500"/>
      <c r="F549" s="500"/>
      <c r="G549" s="500"/>
      <c r="H549" s="501"/>
      <c r="I549" s="15"/>
      <c r="J549" s="16"/>
      <c r="K549" s="502">
        <v>1.39</v>
      </c>
      <c r="L549" s="503"/>
      <c r="M549" s="21">
        <f>K549*12*I526</f>
        <v>4760.4719999999998</v>
      </c>
    </row>
    <row r="550" spans="1:13" ht="15.75">
      <c r="A550" s="44" t="s">
        <v>52</v>
      </c>
      <c r="B550" s="45"/>
      <c r="C550" s="45"/>
      <c r="D550" s="45"/>
      <c r="E550" s="45"/>
      <c r="F550" s="45"/>
      <c r="G550" s="45"/>
      <c r="H550" s="46"/>
      <c r="I550" s="34"/>
      <c r="J550" s="29"/>
      <c r="K550" s="486">
        <v>0</v>
      </c>
      <c r="L550" s="487"/>
      <c r="M550" s="21">
        <v>0</v>
      </c>
    </row>
    <row r="551" spans="1:13" ht="15.75">
      <c r="A551" s="44" t="s">
        <v>45</v>
      </c>
      <c r="B551" s="45"/>
      <c r="C551" s="45"/>
      <c r="D551" s="45"/>
      <c r="E551" s="45"/>
      <c r="F551" s="45"/>
      <c r="G551" s="45"/>
      <c r="H551" s="46"/>
      <c r="I551" s="34"/>
      <c r="J551" s="29"/>
      <c r="K551" s="486">
        <v>0.04</v>
      </c>
      <c r="L551" s="487"/>
      <c r="M551" s="21">
        <f>K551*12*I526</f>
        <v>136.99199999999999</v>
      </c>
    </row>
    <row r="552" spans="1:13" ht="16.5" thickBot="1">
      <c r="A552" s="61" t="s">
        <v>46</v>
      </c>
      <c r="B552" s="62"/>
      <c r="C552" s="62"/>
      <c r="D552" s="62"/>
      <c r="E552" s="62"/>
      <c r="F552" s="62"/>
      <c r="G552" s="62"/>
      <c r="H552" s="63"/>
      <c r="I552" s="3"/>
      <c r="J552" s="4"/>
      <c r="K552" s="446">
        <v>0.1</v>
      </c>
      <c r="L552" s="447"/>
      <c r="M552" s="23">
        <f>K552*12*I526</f>
        <v>342.48</v>
      </c>
    </row>
    <row r="553" spans="1:13" ht="15.75" thickBot="1">
      <c r="A553" s="424" t="s">
        <v>47</v>
      </c>
      <c r="B553" s="425"/>
      <c r="C553" s="425"/>
      <c r="D553" s="425"/>
      <c r="E553" s="425"/>
      <c r="F553" s="425"/>
      <c r="G553" s="425"/>
      <c r="H553" s="426"/>
      <c r="I553" s="49"/>
      <c r="J553" s="50"/>
      <c r="K553" s="427">
        <f>K545+K549+K546+K550+K551+K552</f>
        <v>35.39</v>
      </c>
      <c r="L553" s="428"/>
      <c r="M553" s="51">
        <f>M545+M546+M549+M550+M551+M552</f>
        <v>121203.67199999998</v>
      </c>
    </row>
    <row r="554" spans="1:13">
      <c r="A554" s="56"/>
      <c r="B554" s="56"/>
      <c r="C554" s="56"/>
      <c r="D554" s="56"/>
      <c r="E554" s="56"/>
      <c r="F554" s="56"/>
      <c r="G554" s="56"/>
      <c r="H554" s="56"/>
      <c r="I554" s="9"/>
      <c r="J554" s="57"/>
      <c r="K554" s="58"/>
      <c r="L554" s="58"/>
      <c r="M554" s="57"/>
    </row>
    <row r="555" spans="1:13">
      <c r="A555" s="481" t="s">
        <v>0</v>
      </c>
      <c r="B555" s="481"/>
      <c r="C555" s="481"/>
      <c r="D555" s="481"/>
      <c r="E555" s="481"/>
      <c r="F555" s="481"/>
      <c r="G555" s="481"/>
      <c r="H555" s="481"/>
      <c r="I555" s="481"/>
      <c r="J555" s="481"/>
      <c r="K555" s="481"/>
      <c r="L555" s="481"/>
      <c r="M555" s="1"/>
    </row>
    <row r="556" spans="1:13">
      <c r="A556" s="482" t="s">
        <v>1</v>
      </c>
      <c r="B556" s="482"/>
      <c r="C556" s="482"/>
      <c r="D556" s="482"/>
      <c r="E556" s="482"/>
      <c r="F556" s="482"/>
      <c r="G556" s="482"/>
      <c r="H556" s="482"/>
      <c r="I556" s="482"/>
      <c r="J556" s="482"/>
      <c r="K556" s="482"/>
      <c r="L556" s="482"/>
      <c r="M556" s="482"/>
    </row>
    <row r="557" spans="1:13">
      <c r="A557" s="483" t="s">
        <v>101</v>
      </c>
      <c r="B557" s="483"/>
      <c r="C557" s="483"/>
      <c r="D557" s="483"/>
      <c r="E557" s="483"/>
      <c r="F557" s="483"/>
      <c r="G557" s="483"/>
      <c r="H557" s="483"/>
      <c r="I557" s="483"/>
      <c r="J557" s="483"/>
      <c r="K557" s="483"/>
      <c r="L557" s="483"/>
      <c r="M557" s="483"/>
    </row>
    <row r="558" spans="1:13">
      <c r="A558" s="2"/>
      <c r="B558" s="3"/>
      <c r="C558" s="3" t="s">
        <v>2</v>
      </c>
      <c r="D558" s="3"/>
      <c r="E558" s="3"/>
      <c r="F558" s="3"/>
      <c r="G558" s="3"/>
      <c r="H558" s="4"/>
      <c r="I558" s="3" t="s">
        <v>3</v>
      </c>
      <c r="J558" s="4"/>
      <c r="K558" s="5" t="s">
        <v>4</v>
      </c>
      <c r="L558" s="6"/>
      <c r="M558" s="7"/>
    </row>
    <row r="559" spans="1:13">
      <c r="A559" s="8"/>
      <c r="B559" s="9"/>
      <c r="C559" s="9"/>
      <c r="D559" s="9"/>
      <c r="E559" s="9"/>
      <c r="F559" s="9"/>
      <c r="G559" s="9"/>
      <c r="H559" s="10"/>
      <c r="I559" s="9"/>
      <c r="J559" s="10"/>
      <c r="K559" s="11" t="s">
        <v>5</v>
      </c>
      <c r="L559" s="12"/>
      <c r="M559" s="13" t="s">
        <v>6</v>
      </c>
    </row>
    <row r="560" spans="1:13">
      <c r="A560" s="14"/>
      <c r="B560" s="15"/>
      <c r="C560" s="15"/>
      <c r="D560" s="15"/>
      <c r="E560" s="15"/>
      <c r="F560" s="15"/>
      <c r="G560" s="15"/>
      <c r="H560" s="16"/>
      <c r="I560" s="472" t="s">
        <v>7</v>
      </c>
      <c r="J560" s="473"/>
      <c r="K560" s="15" t="s">
        <v>8</v>
      </c>
      <c r="L560" s="16"/>
      <c r="M560" s="17" t="s">
        <v>9</v>
      </c>
    </row>
    <row r="561" spans="1:13">
      <c r="A561" s="474"/>
      <c r="B561" s="475"/>
      <c r="C561" s="475"/>
      <c r="D561" s="475"/>
      <c r="E561" s="475"/>
      <c r="F561" s="475"/>
      <c r="G561" s="475"/>
      <c r="H561" s="476"/>
      <c r="I561" s="477">
        <v>340.1</v>
      </c>
      <c r="J561" s="478"/>
      <c r="K561" s="479">
        <f>K563+K565</f>
        <v>9.75</v>
      </c>
      <c r="L561" s="480"/>
      <c r="M561" s="21">
        <f>M563+M565</f>
        <v>39791.700000000004</v>
      </c>
    </row>
    <row r="562" spans="1:13">
      <c r="A562" s="22" t="s">
        <v>10</v>
      </c>
      <c r="B562" s="24"/>
      <c r="C562" s="24"/>
      <c r="D562" s="24"/>
      <c r="E562" s="24"/>
      <c r="F562" s="25"/>
      <c r="G562" s="24"/>
      <c r="H562" s="26"/>
      <c r="J562" s="10"/>
      <c r="L562" s="10"/>
      <c r="M562" s="23"/>
    </row>
    <row r="563" spans="1:13">
      <c r="A563" s="22" t="s">
        <v>11</v>
      </c>
      <c r="B563" s="24"/>
      <c r="C563" s="24"/>
      <c r="D563" s="24"/>
      <c r="E563" s="24"/>
      <c r="F563" s="25"/>
      <c r="G563" s="24"/>
      <c r="H563" s="26"/>
      <c r="J563" s="10"/>
      <c r="K563" s="450">
        <v>5.36</v>
      </c>
      <c r="L563" s="451"/>
      <c r="M563" s="23">
        <f>K563*I561*12</f>
        <v>21875.232000000004</v>
      </c>
    </row>
    <row r="564" spans="1:13">
      <c r="A564" s="22"/>
      <c r="B564" s="24"/>
      <c r="C564" s="24"/>
      <c r="D564" s="24"/>
      <c r="E564" s="24"/>
      <c r="F564" s="25"/>
      <c r="G564" s="24"/>
      <c r="H564" s="26"/>
      <c r="J564" s="10"/>
      <c r="L564" s="10"/>
      <c r="M564" s="23"/>
    </row>
    <row r="565" spans="1:13">
      <c r="A565" s="22" t="s">
        <v>12</v>
      </c>
      <c r="B565" s="24"/>
      <c r="C565" s="24"/>
      <c r="D565" s="24"/>
      <c r="E565" s="24"/>
      <c r="F565" s="25"/>
      <c r="G565" s="24"/>
      <c r="H565" s="26"/>
      <c r="I565" s="14"/>
      <c r="J565" s="16"/>
      <c r="K565" s="492">
        <v>4.3899999999999997</v>
      </c>
      <c r="L565" s="493"/>
      <c r="M565" s="21">
        <f>K565*I561*12</f>
        <v>17916.468000000001</v>
      </c>
    </row>
    <row r="566" spans="1:13">
      <c r="A566" s="464" t="s">
        <v>13</v>
      </c>
      <c r="B566" s="465"/>
      <c r="C566" s="465"/>
      <c r="D566" s="465"/>
      <c r="E566" s="465"/>
      <c r="F566" s="465"/>
      <c r="G566" s="465"/>
      <c r="H566" s="466"/>
      <c r="I566" s="89" t="s">
        <v>14</v>
      </c>
      <c r="J566" s="88"/>
      <c r="K566" s="9"/>
      <c r="L566" s="10"/>
      <c r="M566" s="23"/>
    </row>
    <row r="567" spans="1:13">
      <c r="A567" s="8"/>
      <c r="B567" s="9"/>
      <c r="C567" s="9"/>
      <c r="D567" s="9"/>
      <c r="E567" s="9"/>
      <c r="F567" s="9"/>
      <c r="G567" s="9"/>
      <c r="H567" s="10"/>
      <c r="I567" s="89" t="s">
        <v>15</v>
      </c>
      <c r="J567" s="88"/>
      <c r="K567" s="9"/>
      <c r="L567" s="10"/>
      <c r="M567" s="23"/>
    </row>
    <row r="568" spans="1:13">
      <c r="A568" s="8"/>
      <c r="B568" s="9"/>
      <c r="C568" s="9"/>
      <c r="D568" s="9"/>
      <c r="E568" s="9"/>
      <c r="F568" s="9"/>
      <c r="G568" s="9"/>
      <c r="H568" s="10"/>
      <c r="I568" s="89" t="s">
        <v>16</v>
      </c>
      <c r="J568" s="88"/>
      <c r="K568" s="462">
        <v>1.31</v>
      </c>
      <c r="L568" s="463"/>
      <c r="M568" s="23">
        <f>K568*12*I561</f>
        <v>5346.3720000000003</v>
      </c>
    </row>
    <row r="569" spans="1:13">
      <c r="A569" s="8"/>
      <c r="B569" s="9"/>
      <c r="C569" s="9"/>
      <c r="D569" s="9"/>
      <c r="E569" s="9"/>
      <c r="F569" s="9"/>
      <c r="G569" s="9"/>
      <c r="H569" s="10"/>
      <c r="I569" s="89" t="s">
        <v>17</v>
      </c>
      <c r="J569" s="88"/>
      <c r="K569" s="9"/>
      <c r="L569" s="10"/>
      <c r="M569" s="23"/>
    </row>
    <row r="570" spans="1:13">
      <c r="A570" s="14"/>
      <c r="B570" s="15"/>
      <c r="C570" s="15"/>
      <c r="D570" s="15"/>
      <c r="E570" s="15"/>
      <c r="F570" s="15"/>
      <c r="G570" s="15"/>
      <c r="H570" s="16"/>
      <c r="I570" s="90" t="s">
        <v>18</v>
      </c>
      <c r="J570" s="91"/>
      <c r="K570" s="15"/>
      <c r="L570" s="16"/>
      <c r="M570" s="21"/>
    </row>
    <row r="571" spans="1:13">
      <c r="A571" s="114" t="s">
        <v>20</v>
      </c>
      <c r="B571" s="31"/>
      <c r="C571" s="31"/>
      <c r="D571" s="31"/>
      <c r="E571" s="31"/>
      <c r="F571" s="31"/>
      <c r="G571" s="31"/>
      <c r="H571" s="115"/>
      <c r="I571" s="31"/>
      <c r="J571" s="10"/>
      <c r="K571" s="470">
        <f>K572+K578</f>
        <v>1.9100000000000001</v>
      </c>
      <c r="L571" s="471"/>
      <c r="M571" s="32">
        <f>M572+M578</f>
        <v>7795.0919999999996</v>
      </c>
    </row>
    <row r="572" spans="1:13">
      <c r="A572" s="459" t="s">
        <v>21</v>
      </c>
      <c r="B572" s="460"/>
      <c r="C572" s="460"/>
      <c r="D572" s="460"/>
      <c r="E572" s="460"/>
      <c r="F572" s="460"/>
      <c r="G572" s="460"/>
      <c r="H572" s="461"/>
      <c r="J572" s="10"/>
      <c r="K572" s="462">
        <f>K573+K574+K575+K577</f>
        <v>1.1200000000000001</v>
      </c>
      <c r="L572" s="463"/>
      <c r="M572" s="33">
        <f>M573+M574+M575+M577</f>
        <v>4570.9439999999995</v>
      </c>
    </row>
    <row r="573" spans="1:13">
      <c r="A573" s="8" t="s">
        <v>82</v>
      </c>
      <c r="H573" s="10"/>
      <c r="I573" s="87" t="s">
        <v>26</v>
      </c>
      <c r="J573" s="88"/>
      <c r="K573" s="450">
        <v>0.57999999999999996</v>
      </c>
      <c r="L573" s="451"/>
      <c r="M573" s="23">
        <f>K573*12*I561</f>
        <v>2367.096</v>
      </c>
    </row>
    <row r="574" spans="1:13">
      <c r="A574" s="8" t="s">
        <v>69</v>
      </c>
      <c r="H574" s="10"/>
      <c r="I574" s="87" t="s">
        <v>80</v>
      </c>
      <c r="J574" s="88"/>
      <c r="K574" s="450"/>
      <c r="L574" s="451"/>
      <c r="M574" s="23"/>
    </row>
    <row r="575" spans="1:13">
      <c r="A575" s="8" t="s">
        <v>83</v>
      </c>
      <c r="H575" s="10"/>
      <c r="I575" s="87" t="s">
        <v>24</v>
      </c>
      <c r="J575" s="88"/>
      <c r="K575" s="450">
        <v>0.5</v>
      </c>
      <c r="L575" s="451"/>
      <c r="M575" s="23">
        <f>K575*12*I561</f>
        <v>2040.6000000000001</v>
      </c>
    </row>
    <row r="576" spans="1:13">
      <c r="A576" s="8" t="s">
        <v>25</v>
      </c>
      <c r="H576" s="10"/>
      <c r="I576" s="87"/>
      <c r="J576" s="88"/>
      <c r="L576" s="10"/>
      <c r="M576" s="23"/>
    </row>
    <row r="577" spans="1:13">
      <c r="A577" s="8" t="s">
        <v>84</v>
      </c>
      <c r="H577" s="10"/>
      <c r="I577" s="87" t="s">
        <v>26</v>
      </c>
      <c r="J577" s="88"/>
      <c r="K577" s="450">
        <v>0.04</v>
      </c>
      <c r="L577" s="451"/>
      <c r="M577" s="23">
        <f>K577*12*I561</f>
        <v>163.24800000000002</v>
      </c>
    </row>
    <row r="578" spans="1:13">
      <c r="A578" s="459" t="s">
        <v>27</v>
      </c>
      <c r="B578" s="460"/>
      <c r="C578" s="460"/>
      <c r="D578" s="460"/>
      <c r="E578" s="460"/>
      <c r="F578" s="460"/>
      <c r="G578" s="460"/>
      <c r="H578" s="461"/>
      <c r="J578" s="10"/>
      <c r="K578" s="462">
        <f>K579+K580+K581</f>
        <v>0.79</v>
      </c>
      <c r="L578" s="463"/>
      <c r="M578" s="33">
        <f>M579+M580+M581</f>
        <v>3224.1480000000001</v>
      </c>
    </row>
    <row r="579" spans="1:13">
      <c r="A579" s="8" t="s">
        <v>85</v>
      </c>
      <c r="H579" s="10"/>
      <c r="I579" s="87" t="s">
        <v>24</v>
      </c>
      <c r="J579" s="88"/>
      <c r="K579" s="450">
        <v>0.67</v>
      </c>
      <c r="L579" s="451"/>
      <c r="M579" s="23">
        <f>K579*12*I561</f>
        <v>2734.4040000000005</v>
      </c>
    </row>
    <row r="580" spans="1:13">
      <c r="A580" s="8" t="s">
        <v>86</v>
      </c>
      <c r="H580" s="10"/>
      <c r="I580" s="87" t="s">
        <v>81</v>
      </c>
      <c r="J580" s="88"/>
      <c r="K580" s="450">
        <v>0.06</v>
      </c>
      <c r="L580" s="451"/>
      <c r="M580" s="23">
        <f>K580*12*I561</f>
        <v>244.87200000000001</v>
      </c>
    </row>
    <row r="581" spans="1:13">
      <c r="A581" s="8" t="s">
        <v>87</v>
      </c>
      <c r="H581" s="10"/>
      <c r="I581" s="87" t="s">
        <v>55</v>
      </c>
      <c r="J581" s="88"/>
      <c r="K581" s="492">
        <v>0.06</v>
      </c>
      <c r="L581" s="493"/>
      <c r="M581" s="21">
        <f>K581*12*I561</f>
        <v>244.87200000000001</v>
      </c>
    </row>
    <row r="582" spans="1:13" ht="15.75">
      <c r="A582" s="438" t="s">
        <v>28</v>
      </c>
      <c r="B582" s="439"/>
      <c r="C582" s="439"/>
      <c r="D582" s="439"/>
      <c r="E582" s="439"/>
      <c r="F582" s="439"/>
      <c r="G582" s="439"/>
      <c r="H582" s="440"/>
      <c r="I582" s="34"/>
      <c r="J582" s="29"/>
      <c r="K582" s="486">
        <f>K583+K584+K586+K588+K589</f>
        <v>2.16</v>
      </c>
      <c r="L582" s="487"/>
      <c r="M582" s="35">
        <f>M583+M584+M586+M588+M589</f>
        <v>8815.3919999999998</v>
      </c>
    </row>
    <row r="583" spans="1:13">
      <c r="A583" s="36" t="s">
        <v>29</v>
      </c>
      <c r="B583" s="37"/>
      <c r="C583" s="38"/>
      <c r="D583" s="38"/>
      <c r="E583" s="38"/>
      <c r="F583" s="38"/>
      <c r="G583" s="38"/>
      <c r="H583" s="10"/>
      <c r="I583" s="434" t="s">
        <v>30</v>
      </c>
      <c r="J583" s="435"/>
      <c r="K583" s="457">
        <v>0.59</v>
      </c>
      <c r="L583" s="458"/>
      <c r="M583" s="23">
        <f>K583*12*I561</f>
        <v>2407.9080000000004</v>
      </c>
    </row>
    <row r="584" spans="1:13">
      <c r="A584" s="36" t="s">
        <v>31</v>
      </c>
      <c r="B584" s="37"/>
      <c r="C584" s="38"/>
      <c r="D584" s="38"/>
      <c r="E584" s="38"/>
      <c r="F584" s="38"/>
      <c r="G584" s="38"/>
      <c r="H584" s="10"/>
      <c r="I584" s="434" t="s">
        <v>57</v>
      </c>
      <c r="J584" s="435"/>
      <c r="K584" s="448">
        <v>1.36</v>
      </c>
      <c r="L584" s="449"/>
      <c r="M584" s="23">
        <f>K584*12*I561</f>
        <v>5550.4320000000007</v>
      </c>
    </row>
    <row r="585" spans="1:13">
      <c r="A585" s="36" t="s">
        <v>33</v>
      </c>
      <c r="B585" s="37"/>
      <c r="C585" s="38"/>
      <c r="D585" s="38"/>
      <c r="E585" s="38"/>
      <c r="F585" s="38"/>
      <c r="G585" s="38"/>
      <c r="H585" s="10"/>
      <c r="I585" s="39"/>
      <c r="J585" s="12"/>
      <c r="K585" s="40"/>
      <c r="L585" s="41"/>
      <c r="M585" s="23"/>
    </row>
    <row r="586" spans="1:13">
      <c r="A586" s="36" t="s">
        <v>34</v>
      </c>
      <c r="B586" s="37"/>
      <c r="C586" s="38"/>
      <c r="D586" s="38"/>
      <c r="E586" s="38"/>
      <c r="F586" s="38"/>
      <c r="G586" s="38"/>
      <c r="H586" s="10"/>
      <c r="I586" s="434" t="s">
        <v>35</v>
      </c>
      <c r="J586" s="435"/>
      <c r="K586" s="448">
        <v>0.09</v>
      </c>
      <c r="L586" s="449"/>
      <c r="M586" s="23">
        <f>K586*12*I561</f>
        <v>367.30800000000005</v>
      </c>
    </row>
    <row r="587" spans="1:13">
      <c r="A587" s="36" t="s">
        <v>36</v>
      </c>
      <c r="B587" s="37"/>
      <c r="C587" s="38"/>
      <c r="D587" s="38"/>
      <c r="E587" s="38"/>
      <c r="F587" s="38"/>
      <c r="G587" s="38"/>
      <c r="H587" s="10"/>
      <c r="I587" s="39"/>
      <c r="J587" s="12"/>
      <c r="K587" s="40"/>
      <c r="L587" s="41"/>
      <c r="M587" s="23"/>
    </row>
    <row r="588" spans="1:13">
      <c r="A588" s="36" t="s">
        <v>37</v>
      </c>
      <c r="B588" s="37"/>
      <c r="C588" s="38"/>
      <c r="D588" s="38"/>
      <c r="E588" s="38"/>
      <c r="F588" s="38"/>
      <c r="G588" s="38"/>
      <c r="H588" s="10"/>
      <c r="I588" s="434" t="s">
        <v>19</v>
      </c>
      <c r="J588" s="435"/>
      <c r="K588" s="448">
        <v>0.06</v>
      </c>
      <c r="L588" s="449"/>
      <c r="M588" s="23">
        <f>K588*12*I561</f>
        <v>244.87200000000001</v>
      </c>
    </row>
    <row r="589" spans="1:13">
      <c r="A589" s="42" t="s">
        <v>38</v>
      </c>
      <c r="B589" s="37"/>
      <c r="C589" s="38"/>
      <c r="D589" s="38"/>
      <c r="E589" s="38"/>
      <c r="F589" s="38"/>
      <c r="G589" s="38"/>
      <c r="H589" s="10"/>
      <c r="I589" s="434" t="s">
        <v>19</v>
      </c>
      <c r="J589" s="435"/>
      <c r="K589" s="436">
        <v>0.06</v>
      </c>
      <c r="L589" s="437"/>
      <c r="M589" s="21">
        <f>K589*12*I561</f>
        <v>244.87200000000001</v>
      </c>
    </row>
    <row r="590" spans="1:13" ht="16.5" thickBot="1">
      <c r="A590" s="443" t="s">
        <v>39</v>
      </c>
      <c r="B590" s="444"/>
      <c r="C590" s="444"/>
      <c r="D590" s="444"/>
      <c r="E590" s="444"/>
      <c r="F590" s="444"/>
      <c r="G590" s="444"/>
      <c r="H590" s="445"/>
      <c r="I590" s="3"/>
      <c r="J590" s="4"/>
      <c r="K590" s="513">
        <v>5.7</v>
      </c>
      <c r="L590" s="514"/>
      <c r="M590" s="48">
        <f>K590*12*I561</f>
        <v>23262.840000000004</v>
      </c>
    </row>
    <row r="591" spans="1:13" ht="15.75" thickBot="1">
      <c r="A591" s="424" t="s">
        <v>40</v>
      </c>
      <c r="B591" s="425"/>
      <c r="C591" s="425"/>
      <c r="D591" s="425"/>
      <c r="E591" s="425"/>
      <c r="F591" s="425"/>
      <c r="G591" s="425"/>
      <c r="H591" s="426"/>
      <c r="I591" s="49"/>
      <c r="J591" s="50"/>
      <c r="K591" s="427">
        <f>K563+K565+K568+K571+K590+K582</f>
        <v>20.830000000000002</v>
      </c>
      <c r="L591" s="428"/>
      <c r="M591" s="51">
        <f>M561+M568+M571+M582+M590</f>
        <v>85011.396000000008</v>
      </c>
    </row>
    <row r="592" spans="1:13" ht="15.75" thickBot="1">
      <c r="A592" s="424" t="s">
        <v>77</v>
      </c>
      <c r="B592" s="425"/>
      <c r="C592" s="425"/>
      <c r="D592" s="425"/>
      <c r="E592" s="425"/>
      <c r="F592" s="425"/>
      <c r="G592" s="425"/>
      <c r="H592" s="426"/>
      <c r="I592" s="49"/>
      <c r="J592" s="50"/>
      <c r="K592" s="548">
        <f>K593+K594</f>
        <v>19.47</v>
      </c>
      <c r="L592" s="549"/>
      <c r="M592" s="51">
        <f>K592*12*I561</f>
        <v>79460.964000000007</v>
      </c>
    </row>
    <row r="593" spans="1:13">
      <c r="A593" s="429" t="s">
        <v>78</v>
      </c>
      <c r="B593" s="430"/>
      <c r="C593" s="430"/>
      <c r="D593" s="430"/>
      <c r="E593" s="430"/>
      <c r="F593" s="430"/>
      <c r="G593" s="430"/>
      <c r="H593" s="431"/>
      <c r="I593" s="78"/>
      <c r="J593" s="79"/>
      <c r="K593" s="432">
        <v>15.44</v>
      </c>
      <c r="L593" s="433"/>
      <c r="M593" s="80">
        <f>K593*12*I561</f>
        <v>63013.728000000003</v>
      </c>
    </row>
    <row r="594" spans="1:13" ht="16.5" thickBot="1">
      <c r="A594" s="550" t="s">
        <v>79</v>
      </c>
      <c r="B594" s="551"/>
      <c r="C594" s="551"/>
      <c r="D594" s="551"/>
      <c r="E594" s="551"/>
      <c r="F594" s="551"/>
      <c r="G594" s="551"/>
      <c r="H594" s="552"/>
      <c r="I594" s="84"/>
      <c r="J594" s="85"/>
      <c r="K594" s="522">
        <v>4.03</v>
      </c>
      <c r="L594" s="523"/>
      <c r="M594" s="86">
        <f>K594*12*I561</f>
        <v>16447.236000000001</v>
      </c>
    </row>
    <row r="595" spans="1:13" ht="15.75">
      <c r="A595" s="64" t="s">
        <v>45</v>
      </c>
      <c r="B595" s="65"/>
      <c r="C595" s="65"/>
      <c r="D595" s="65"/>
      <c r="E595" s="65"/>
      <c r="F595" s="65"/>
      <c r="G595" s="65"/>
      <c r="H595" s="66"/>
      <c r="I595" s="15"/>
      <c r="J595" s="16"/>
      <c r="K595" s="455">
        <v>7.0000000000000007E-2</v>
      </c>
      <c r="L595" s="456"/>
      <c r="M595" s="21">
        <f>K595*12*I561</f>
        <v>285.68400000000003</v>
      </c>
    </row>
    <row r="596" spans="1:13" ht="16.5" thickBot="1">
      <c r="A596" s="61" t="s">
        <v>46</v>
      </c>
      <c r="B596" s="62"/>
      <c r="C596" s="62"/>
      <c r="D596" s="62"/>
      <c r="E596" s="62"/>
      <c r="F596" s="62"/>
      <c r="G596" s="62"/>
      <c r="H596" s="63"/>
      <c r="I596" s="3"/>
      <c r="J596" s="4"/>
      <c r="K596" s="446">
        <v>0.17</v>
      </c>
      <c r="L596" s="447"/>
      <c r="M596" s="23">
        <f>K596*12*I561</f>
        <v>693.80400000000009</v>
      </c>
    </row>
    <row r="597" spans="1:13" ht="15.75" thickBot="1">
      <c r="A597" s="424" t="s">
        <v>47</v>
      </c>
      <c r="B597" s="425"/>
      <c r="C597" s="425"/>
      <c r="D597" s="425"/>
      <c r="E597" s="425"/>
      <c r="F597" s="425"/>
      <c r="G597" s="425"/>
      <c r="H597" s="426"/>
      <c r="I597" s="49"/>
      <c r="J597" s="50"/>
      <c r="K597" s="427">
        <f>K591+K592+K595+K596</f>
        <v>40.54</v>
      </c>
      <c r="L597" s="428"/>
      <c r="M597" s="51">
        <f>M591+M592+M595+M596</f>
        <v>165451.84800000003</v>
      </c>
    </row>
    <row r="598" spans="1:13">
      <c r="M598" s="1"/>
    </row>
    <row r="599" spans="1:13">
      <c r="A599" s="481" t="s">
        <v>0</v>
      </c>
      <c r="B599" s="481"/>
      <c r="C599" s="481"/>
      <c r="D599" s="481"/>
      <c r="E599" s="481"/>
      <c r="F599" s="481"/>
      <c r="G599" s="481"/>
      <c r="H599" s="481"/>
      <c r="I599" s="481"/>
      <c r="J599" s="481"/>
      <c r="K599" s="481"/>
      <c r="L599" s="481"/>
      <c r="M599" s="1"/>
    </row>
    <row r="600" spans="1:13">
      <c r="A600" s="482" t="s">
        <v>1</v>
      </c>
      <c r="B600" s="482"/>
      <c r="C600" s="482"/>
      <c r="D600" s="482"/>
      <c r="E600" s="482"/>
      <c r="F600" s="482"/>
      <c r="G600" s="482"/>
      <c r="H600" s="482"/>
      <c r="I600" s="482"/>
      <c r="J600" s="482"/>
      <c r="K600" s="482"/>
      <c r="L600" s="482"/>
      <c r="M600" s="482"/>
    </row>
    <row r="601" spans="1:13">
      <c r="A601" s="483" t="s">
        <v>102</v>
      </c>
      <c r="B601" s="483"/>
      <c r="C601" s="483"/>
      <c r="D601" s="483"/>
      <c r="E601" s="483"/>
      <c r="F601" s="483"/>
      <c r="G601" s="483"/>
      <c r="H601" s="483"/>
      <c r="I601" s="483"/>
      <c r="J601" s="483"/>
      <c r="K601" s="483"/>
      <c r="L601" s="483"/>
      <c r="M601" s="483"/>
    </row>
    <row r="602" spans="1:13">
      <c r="A602" s="2"/>
      <c r="B602" s="3"/>
      <c r="C602" s="3" t="s">
        <v>2</v>
      </c>
      <c r="D602" s="3"/>
      <c r="E602" s="3"/>
      <c r="F602" s="3"/>
      <c r="G602" s="3"/>
      <c r="H602" s="4"/>
      <c r="I602" s="3" t="s">
        <v>3</v>
      </c>
      <c r="J602" s="4"/>
      <c r="K602" s="5" t="s">
        <v>4</v>
      </c>
      <c r="L602" s="6"/>
      <c r="M602" s="7"/>
    </row>
    <row r="603" spans="1:13">
      <c r="A603" s="8"/>
      <c r="B603" s="9"/>
      <c r="C603" s="9"/>
      <c r="D603" s="9"/>
      <c r="E603" s="9"/>
      <c r="F603" s="9"/>
      <c r="G603" s="9"/>
      <c r="H603" s="10"/>
      <c r="I603" s="9"/>
      <c r="J603" s="10"/>
      <c r="K603" s="11" t="s">
        <v>5</v>
      </c>
      <c r="L603" s="12"/>
      <c r="M603" s="13" t="s">
        <v>6</v>
      </c>
    </row>
    <row r="604" spans="1:13">
      <c r="A604" s="14"/>
      <c r="B604" s="15"/>
      <c r="C604" s="15"/>
      <c r="D604" s="15"/>
      <c r="E604" s="15"/>
      <c r="F604" s="15"/>
      <c r="G604" s="15"/>
      <c r="H604" s="16"/>
      <c r="I604" s="472" t="s">
        <v>7</v>
      </c>
      <c r="J604" s="473"/>
      <c r="K604" s="15" t="s">
        <v>8</v>
      </c>
      <c r="L604" s="16"/>
      <c r="M604" s="17" t="s">
        <v>9</v>
      </c>
    </row>
    <row r="605" spans="1:13">
      <c r="A605" s="474"/>
      <c r="B605" s="475"/>
      <c r="C605" s="475"/>
      <c r="D605" s="475"/>
      <c r="E605" s="475"/>
      <c r="F605" s="475"/>
      <c r="G605" s="475"/>
      <c r="H605" s="476"/>
      <c r="I605" s="477">
        <v>330.6</v>
      </c>
      <c r="J605" s="478"/>
      <c r="K605" s="479">
        <f>K606+K608</f>
        <v>9.75</v>
      </c>
      <c r="L605" s="480"/>
      <c r="M605" s="21">
        <f>M606+M608</f>
        <v>38680.200000000004</v>
      </c>
    </row>
    <row r="606" spans="1:13">
      <c r="A606" s="22" t="s">
        <v>65</v>
      </c>
      <c r="B606" s="24"/>
      <c r="C606" s="24"/>
      <c r="D606" s="24"/>
      <c r="E606" s="24"/>
      <c r="F606" s="25"/>
      <c r="G606" s="24"/>
      <c r="H606" s="26"/>
      <c r="J606" s="10"/>
      <c r="K606" s="450">
        <v>5.36</v>
      </c>
      <c r="L606" s="451"/>
      <c r="M606" s="23">
        <f>K606*I605*12</f>
        <v>21264.192000000003</v>
      </c>
    </row>
    <row r="607" spans="1:13">
      <c r="A607" s="22"/>
      <c r="B607" s="24"/>
      <c r="C607" s="24"/>
      <c r="D607" s="24"/>
      <c r="E607" s="24"/>
      <c r="F607" s="25"/>
      <c r="G607" s="24"/>
      <c r="H607" s="26"/>
      <c r="J607" s="10"/>
      <c r="L607" s="10"/>
      <c r="M607" s="23"/>
    </row>
    <row r="608" spans="1:13">
      <c r="A608" s="22" t="s">
        <v>12</v>
      </c>
      <c r="B608" s="24"/>
      <c r="C608" s="24"/>
      <c r="D608" s="24"/>
      <c r="E608" s="24"/>
      <c r="F608" s="25"/>
      <c r="G608" s="24"/>
      <c r="H608" s="26"/>
      <c r="I608" s="14"/>
      <c r="J608" s="16"/>
      <c r="K608" s="492">
        <v>4.3899999999999997</v>
      </c>
      <c r="L608" s="493"/>
      <c r="M608" s="21">
        <f>K608*I605*12</f>
        <v>17416.008000000002</v>
      </c>
    </row>
    <row r="609" spans="1:13">
      <c r="A609" s="464" t="s">
        <v>13</v>
      </c>
      <c r="B609" s="465"/>
      <c r="C609" s="465"/>
      <c r="D609" s="465"/>
      <c r="E609" s="465"/>
      <c r="F609" s="465"/>
      <c r="G609" s="465"/>
      <c r="H609" s="466"/>
      <c r="I609" s="89" t="s">
        <v>14</v>
      </c>
      <c r="J609" s="88"/>
      <c r="K609" s="9"/>
      <c r="L609" s="10"/>
      <c r="M609" s="23"/>
    </row>
    <row r="610" spans="1:13">
      <c r="A610" s="8"/>
      <c r="B610" s="9"/>
      <c r="C610" s="9"/>
      <c r="D610" s="9"/>
      <c r="E610" s="9"/>
      <c r="F610" s="9"/>
      <c r="G610" s="9"/>
      <c r="H610" s="10"/>
      <c r="I610" s="89" t="s">
        <v>15</v>
      </c>
      <c r="J610" s="88"/>
      <c r="K610" s="9"/>
      <c r="L610" s="10"/>
      <c r="M610" s="23"/>
    </row>
    <row r="611" spans="1:13">
      <c r="A611" s="8"/>
      <c r="B611" s="9"/>
      <c r="C611" s="9"/>
      <c r="D611" s="9"/>
      <c r="E611" s="9"/>
      <c r="F611" s="9"/>
      <c r="G611" s="9"/>
      <c r="H611" s="10"/>
      <c r="I611" s="89" t="s">
        <v>16</v>
      </c>
      <c r="J611" s="88"/>
      <c r="K611" s="462">
        <v>1.31</v>
      </c>
      <c r="L611" s="463"/>
      <c r="M611" s="23">
        <f>K611*12*I605</f>
        <v>5197.0320000000002</v>
      </c>
    </row>
    <row r="612" spans="1:13">
      <c r="A612" s="8"/>
      <c r="B612" s="9"/>
      <c r="C612" s="9"/>
      <c r="D612" s="9"/>
      <c r="E612" s="9"/>
      <c r="F612" s="9"/>
      <c r="G612" s="9"/>
      <c r="H612" s="10"/>
      <c r="I612" s="94" t="s">
        <v>63</v>
      </c>
      <c r="J612" s="91"/>
      <c r="K612" s="15"/>
      <c r="L612" s="16"/>
      <c r="M612" s="21"/>
    </row>
    <row r="613" spans="1:13">
      <c r="A613" s="114" t="s">
        <v>20</v>
      </c>
      <c r="B613" s="31"/>
      <c r="C613" s="31"/>
      <c r="D613" s="31"/>
      <c r="E613" s="31"/>
      <c r="F613" s="31"/>
      <c r="G613" s="31"/>
      <c r="H613" s="115"/>
      <c r="I613" s="93"/>
      <c r="J613" s="10"/>
      <c r="K613" s="504">
        <f>K614+K620</f>
        <v>1.9100000000000001</v>
      </c>
      <c r="L613" s="505"/>
      <c r="M613" s="32">
        <f>M614+M620</f>
        <v>7577.3520000000008</v>
      </c>
    </row>
    <row r="614" spans="1:13">
      <c r="A614" s="459" t="s">
        <v>21</v>
      </c>
      <c r="B614" s="460"/>
      <c r="C614" s="460"/>
      <c r="D614" s="460"/>
      <c r="E614" s="460"/>
      <c r="F614" s="460"/>
      <c r="G614" s="460"/>
      <c r="H614" s="461"/>
      <c r="J614" s="10"/>
      <c r="K614" s="462">
        <f>K615+K616+K617+K619</f>
        <v>1.1200000000000001</v>
      </c>
      <c r="L614" s="463"/>
      <c r="M614" s="33">
        <f>M615+M616+M617+M619</f>
        <v>4443.2640000000001</v>
      </c>
    </row>
    <row r="615" spans="1:13">
      <c r="A615" s="8" t="s">
        <v>82</v>
      </c>
      <c r="H615" s="10"/>
      <c r="I615" s="87" t="s">
        <v>26</v>
      </c>
      <c r="J615" s="88"/>
      <c r="K615" s="450">
        <v>0.57999999999999996</v>
      </c>
      <c r="L615" s="451"/>
      <c r="M615" s="23">
        <f>K615*12*I605</f>
        <v>2300.9759999999997</v>
      </c>
    </row>
    <row r="616" spans="1:13">
      <c r="A616" s="8" t="s">
        <v>69</v>
      </c>
      <c r="H616" s="10"/>
      <c r="I616" s="87" t="s">
        <v>80</v>
      </c>
      <c r="J616" s="88"/>
      <c r="K616" s="450"/>
      <c r="L616" s="451"/>
      <c r="M616" s="23"/>
    </row>
    <row r="617" spans="1:13">
      <c r="A617" s="8" t="s">
        <v>83</v>
      </c>
      <c r="H617" s="10"/>
      <c r="I617" s="87" t="s">
        <v>24</v>
      </c>
      <c r="J617" s="88"/>
      <c r="K617" s="450">
        <v>0.5</v>
      </c>
      <c r="L617" s="451"/>
      <c r="M617" s="23">
        <f>K617*12*I605</f>
        <v>1983.6000000000001</v>
      </c>
    </row>
    <row r="618" spans="1:13">
      <c r="A618" s="8" t="s">
        <v>25</v>
      </c>
      <c r="H618" s="10"/>
      <c r="I618" s="87"/>
      <c r="J618" s="88"/>
      <c r="L618" s="10"/>
      <c r="M618" s="23"/>
    </row>
    <row r="619" spans="1:13">
      <c r="A619" s="8" t="s">
        <v>84</v>
      </c>
      <c r="H619" s="10"/>
      <c r="I619" s="87" t="s">
        <v>26</v>
      </c>
      <c r="J619" s="88"/>
      <c r="K619" s="450">
        <v>0.04</v>
      </c>
      <c r="L619" s="451"/>
      <c r="M619" s="23">
        <f>K619*12*I605</f>
        <v>158.68800000000002</v>
      </c>
    </row>
    <row r="620" spans="1:13">
      <c r="A620" s="459" t="s">
        <v>27</v>
      </c>
      <c r="B620" s="460"/>
      <c r="C620" s="460"/>
      <c r="D620" s="460"/>
      <c r="E620" s="460"/>
      <c r="F620" s="460"/>
      <c r="G620" s="460"/>
      <c r="H620" s="461"/>
      <c r="J620" s="10"/>
      <c r="K620" s="462">
        <f>K621+K622+K623</f>
        <v>0.79</v>
      </c>
      <c r="L620" s="463"/>
      <c r="M620" s="33">
        <f>M621+M622+M623</f>
        <v>3134.0880000000006</v>
      </c>
    </row>
    <row r="621" spans="1:13">
      <c r="A621" s="8" t="s">
        <v>85</v>
      </c>
      <c r="H621" s="10"/>
      <c r="I621" s="87" t="s">
        <v>24</v>
      </c>
      <c r="J621" s="88"/>
      <c r="K621" s="450">
        <v>0.67</v>
      </c>
      <c r="L621" s="451"/>
      <c r="M621" s="23">
        <f>K621*12*I605</f>
        <v>2658.0240000000003</v>
      </c>
    </row>
    <row r="622" spans="1:13">
      <c r="A622" s="8" t="s">
        <v>86</v>
      </c>
      <c r="H622" s="10"/>
      <c r="I622" s="87" t="s">
        <v>81</v>
      </c>
      <c r="J622" s="88"/>
      <c r="K622" s="450">
        <v>0.06</v>
      </c>
      <c r="L622" s="451"/>
      <c r="M622" s="23">
        <f>K622*12*I605</f>
        <v>238.03200000000001</v>
      </c>
    </row>
    <row r="623" spans="1:13">
      <c r="A623" s="8" t="s">
        <v>87</v>
      </c>
      <c r="H623" s="10"/>
      <c r="I623" s="87" t="s">
        <v>55</v>
      </c>
      <c r="J623" s="88"/>
      <c r="K623" s="492">
        <v>0.06</v>
      </c>
      <c r="L623" s="493"/>
      <c r="M623" s="21">
        <f>K623*12*I605</f>
        <v>238.03200000000001</v>
      </c>
    </row>
    <row r="624" spans="1:13" ht="15.75">
      <c r="A624" s="438" t="s">
        <v>28</v>
      </c>
      <c r="B624" s="439"/>
      <c r="C624" s="439"/>
      <c r="D624" s="439"/>
      <c r="E624" s="439"/>
      <c r="F624" s="439"/>
      <c r="G624" s="439"/>
      <c r="H624" s="440"/>
      <c r="I624" s="34"/>
      <c r="J624" s="29"/>
      <c r="K624" s="486">
        <f>K625+K626+K628+K630+K631</f>
        <v>2.16</v>
      </c>
      <c r="L624" s="487"/>
      <c r="M624" s="35">
        <f>M625+M626+M628+M630+M631</f>
        <v>8569.152</v>
      </c>
    </row>
    <row r="625" spans="1:13">
      <c r="A625" s="36" t="s">
        <v>29</v>
      </c>
      <c r="B625" s="37"/>
      <c r="C625" s="38"/>
      <c r="D625" s="38"/>
      <c r="E625" s="38"/>
      <c r="F625" s="38"/>
      <c r="G625" s="38"/>
      <c r="H625" s="10"/>
      <c r="I625" s="434" t="s">
        <v>30</v>
      </c>
      <c r="J625" s="435"/>
      <c r="K625" s="457">
        <v>0.59</v>
      </c>
      <c r="L625" s="458"/>
      <c r="M625" s="23">
        <f>K625*12*I605</f>
        <v>2340.6480000000001</v>
      </c>
    </row>
    <row r="626" spans="1:13">
      <c r="A626" s="36" t="s">
        <v>31</v>
      </c>
      <c r="B626" s="37"/>
      <c r="C626" s="38"/>
      <c r="D626" s="38"/>
      <c r="E626" s="38"/>
      <c r="F626" s="38"/>
      <c r="G626" s="38"/>
      <c r="H626" s="10"/>
      <c r="I626" s="434" t="s">
        <v>57</v>
      </c>
      <c r="J626" s="435"/>
      <c r="K626" s="448">
        <v>1.36</v>
      </c>
      <c r="L626" s="449"/>
      <c r="M626" s="23">
        <f>K626*12*I605</f>
        <v>5395.3920000000007</v>
      </c>
    </row>
    <row r="627" spans="1:13">
      <c r="A627" s="36" t="s">
        <v>33</v>
      </c>
      <c r="B627" s="37"/>
      <c r="C627" s="38"/>
      <c r="D627" s="38"/>
      <c r="E627" s="38"/>
      <c r="F627" s="38"/>
      <c r="G627" s="38"/>
      <c r="H627" s="10"/>
      <c r="I627" s="39"/>
      <c r="J627" s="12"/>
      <c r="K627" s="40"/>
      <c r="L627" s="41"/>
      <c r="M627" s="23"/>
    </row>
    <row r="628" spans="1:13">
      <c r="A628" s="36" t="s">
        <v>34</v>
      </c>
      <c r="B628" s="37"/>
      <c r="C628" s="38"/>
      <c r="D628" s="38"/>
      <c r="E628" s="38"/>
      <c r="F628" s="38"/>
      <c r="G628" s="38"/>
      <c r="H628" s="10"/>
      <c r="I628" s="434" t="s">
        <v>35</v>
      </c>
      <c r="J628" s="435"/>
      <c r="K628" s="448">
        <v>0.09</v>
      </c>
      <c r="L628" s="449"/>
      <c r="M628" s="23">
        <f>K628*12*I605</f>
        <v>357.04800000000006</v>
      </c>
    </row>
    <row r="629" spans="1:13">
      <c r="A629" s="36" t="s">
        <v>36</v>
      </c>
      <c r="B629" s="37"/>
      <c r="C629" s="38"/>
      <c r="D629" s="38"/>
      <c r="E629" s="38"/>
      <c r="F629" s="38"/>
      <c r="G629" s="38"/>
      <c r="H629" s="10"/>
      <c r="I629" s="39"/>
      <c r="J629" s="12"/>
      <c r="K629" s="40"/>
      <c r="L629" s="41"/>
      <c r="M629" s="23"/>
    </row>
    <row r="630" spans="1:13">
      <c r="A630" s="36" t="s">
        <v>37</v>
      </c>
      <c r="B630" s="37"/>
      <c r="C630" s="38"/>
      <c r="D630" s="38"/>
      <c r="E630" s="38"/>
      <c r="F630" s="38"/>
      <c r="G630" s="38"/>
      <c r="H630" s="10"/>
      <c r="I630" s="434" t="s">
        <v>19</v>
      </c>
      <c r="J630" s="435"/>
      <c r="K630" s="448">
        <v>0.06</v>
      </c>
      <c r="L630" s="449"/>
      <c r="M630" s="23">
        <f>K630*12*I605</f>
        <v>238.03200000000001</v>
      </c>
    </row>
    <row r="631" spans="1:13">
      <c r="A631" s="42" t="s">
        <v>38</v>
      </c>
      <c r="B631" s="37"/>
      <c r="C631" s="38"/>
      <c r="D631" s="38"/>
      <c r="E631" s="38"/>
      <c r="F631" s="38"/>
      <c r="G631" s="38"/>
      <c r="H631" s="10"/>
      <c r="I631" s="434" t="s">
        <v>19</v>
      </c>
      <c r="J631" s="435"/>
      <c r="K631" s="436">
        <v>0.06</v>
      </c>
      <c r="L631" s="437"/>
      <c r="M631" s="21">
        <f>K631*12*I605</f>
        <v>238.03200000000001</v>
      </c>
    </row>
    <row r="632" spans="1:13" ht="16.5" thickBot="1">
      <c r="A632" s="443" t="s">
        <v>39</v>
      </c>
      <c r="B632" s="444"/>
      <c r="C632" s="444"/>
      <c r="D632" s="444"/>
      <c r="E632" s="444"/>
      <c r="F632" s="444"/>
      <c r="G632" s="444"/>
      <c r="H632" s="445"/>
      <c r="I632" s="3"/>
      <c r="J632" s="4"/>
      <c r="K632" s="513">
        <v>5.7</v>
      </c>
      <c r="L632" s="514"/>
      <c r="M632" s="48">
        <f>K632*12*I605</f>
        <v>22613.040000000005</v>
      </c>
    </row>
    <row r="633" spans="1:13" ht="15.75" thickBot="1">
      <c r="A633" s="424" t="s">
        <v>40</v>
      </c>
      <c r="B633" s="425"/>
      <c r="C633" s="425"/>
      <c r="D633" s="425"/>
      <c r="E633" s="425"/>
      <c r="F633" s="425"/>
      <c r="G633" s="425"/>
      <c r="H633" s="426"/>
      <c r="I633" s="49"/>
      <c r="J633" s="50"/>
      <c r="K633" s="427">
        <f>K606+K608+K611+K613+K632+K624</f>
        <v>20.830000000000002</v>
      </c>
      <c r="L633" s="428"/>
      <c r="M633" s="51">
        <f>M605+M611+M613+M624+M632</f>
        <v>82636.776000000013</v>
      </c>
    </row>
    <row r="634" spans="1:13" ht="15.75" thickBot="1">
      <c r="A634" s="424" t="s">
        <v>77</v>
      </c>
      <c r="B634" s="425"/>
      <c r="C634" s="425"/>
      <c r="D634" s="425"/>
      <c r="E634" s="425"/>
      <c r="F634" s="425"/>
      <c r="G634" s="425"/>
      <c r="H634" s="426"/>
      <c r="I634" s="49"/>
      <c r="J634" s="50"/>
      <c r="K634" s="548">
        <f>K635+K636</f>
        <v>10.38</v>
      </c>
      <c r="L634" s="549"/>
      <c r="M634" s="51">
        <f>K634*12*I605</f>
        <v>41179.536</v>
      </c>
    </row>
    <row r="635" spans="1:13">
      <c r="A635" s="429" t="s">
        <v>78</v>
      </c>
      <c r="B635" s="430"/>
      <c r="C635" s="430"/>
      <c r="D635" s="430"/>
      <c r="E635" s="430"/>
      <c r="F635" s="430"/>
      <c r="G635" s="430"/>
      <c r="H635" s="431"/>
      <c r="I635" s="78"/>
      <c r="J635" s="79"/>
      <c r="K635" s="432">
        <v>8.48</v>
      </c>
      <c r="L635" s="433"/>
      <c r="M635" s="80">
        <f>K635*12*I605</f>
        <v>33641.856000000007</v>
      </c>
    </row>
    <row r="636" spans="1:13" ht="16.5" thickBot="1">
      <c r="A636" s="550" t="s">
        <v>79</v>
      </c>
      <c r="B636" s="551"/>
      <c r="C636" s="551"/>
      <c r="D636" s="551"/>
      <c r="E636" s="551"/>
      <c r="F636" s="551"/>
      <c r="G636" s="551"/>
      <c r="H636" s="552"/>
      <c r="I636" s="84"/>
      <c r="J636" s="85"/>
      <c r="K636" s="522">
        <v>1.9</v>
      </c>
      <c r="L636" s="523"/>
      <c r="M636" s="86">
        <f>K636*12*I605</f>
        <v>7537.6799999999994</v>
      </c>
    </row>
    <row r="637" spans="1:13">
      <c r="A637" s="499" t="s">
        <v>43</v>
      </c>
      <c r="B637" s="500"/>
      <c r="C637" s="500"/>
      <c r="D637" s="500"/>
      <c r="E637" s="500"/>
      <c r="F637" s="500"/>
      <c r="G637" s="500"/>
      <c r="H637" s="501"/>
      <c r="I637" s="15"/>
      <c r="J637" s="16"/>
      <c r="K637" s="502">
        <v>1.39</v>
      </c>
      <c r="L637" s="503"/>
      <c r="M637" s="21">
        <f>K637*12*I605</f>
        <v>5514.4080000000004</v>
      </c>
    </row>
    <row r="638" spans="1:13">
      <c r="A638" s="18" t="s">
        <v>48</v>
      </c>
      <c r="B638" s="19"/>
      <c r="C638" s="19"/>
      <c r="D638" s="19"/>
      <c r="E638" s="19"/>
      <c r="F638" s="19"/>
      <c r="G638" s="19"/>
      <c r="H638" s="20"/>
      <c r="I638" s="34"/>
      <c r="J638" s="29"/>
      <c r="K638" s="486">
        <v>0</v>
      </c>
      <c r="L638" s="487"/>
      <c r="M638" s="21">
        <f>K638*I605*12</f>
        <v>0</v>
      </c>
    </row>
    <row r="639" spans="1:13" ht="15.75">
      <c r="A639" s="44" t="s">
        <v>45</v>
      </c>
      <c r="B639" s="45"/>
      <c r="C639" s="45"/>
      <c r="D639" s="45"/>
      <c r="E639" s="45"/>
      <c r="F639" s="45"/>
      <c r="G639" s="45"/>
      <c r="H639" s="46"/>
      <c r="I639" s="34"/>
      <c r="J639" s="29"/>
      <c r="K639" s="486">
        <v>7.0000000000000007E-2</v>
      </c>
      <c r="L639" s="487"/>
      <c r="M639" s="21">
        <f>K639*12*I605</f>
        <v>277.70400000000006</v>
      </c>
    </row>
    <row r="640" spans="1:13" ht="16.5" thickBot="1">
      <c r="A640" s="61" t="s">
        <v>46</v>
      </c>
      <c r="B640" s="62"/>
      <c r="C640" s="62"/>
      <c r="D640" s="62"/>
      <c r="E640" s="62"/>
      <c r="F640" s="62"/>
      <c r="G640" s="62"/>
      <c r="H640" s="63"/>
      <c r="I640" s="3"/>
      <c r="J640" s="4"/>
      <c r="K640" s="446">
        <v>0.17</v>
      </c>
      <c r="L640" s="447"/>
      <c r="M640" s="23">
        <f>K640*12*I605</f>
        <v>674.42400000000009</v>
      </c>
    </row>
    <row r="641" spans="1:13" ht="15.75" thickBot="1">
      <c r="A641" s="424" t="s">
        <v>47</v>
      </c>
      <c r="B641" s="425"/>
      <c r="C641" s="425"/>
      <c r="D641" s="425"/>
      <c r="E641" s="425"/>
      <c r="F641" s="425"/>
      <c r="G641" s="425"/>
      <c r="H641" s="426"/>
      <c r="I641" s="49"/>
      <c r="J641" s="50"/>
      <c r="K641" s="427">
        <f>K633+K637+K634+K638+K639+K640</f>
        <v>32.840000000000003</v>
      </c>
      <c r="L641" s="428"/>
      <c r="M641" s="51">
        <f>M633+M634+M637+M638+M639+M640</f>
        <v>130282.848</v>
      </c>
    </row>
    <row r="642" spans="1:13">
      <c r="A642" s="56"/>
      <c r="B642" s="56"/>
      <c r="C642" s="56"/>
      <c r="D642" s="56"/>
      <c r="E642" s="56"/>
      <c r="F642" s="56"/>
      <c r="G642" s="56"/>
      <c r="H642" s="56"/>
      <c r="I642" s="9"/>
      <c r="J642" s="57"/>
      <c r="K642" s="58"/>
      <c r="L642" s="58"/>
      <c r="M642" s="57"/>
    </row>
    <row r="643" spans="1:13">
      <c r="A643" s="481" t="s">
        <v>0</v>
      </c>
      <c r="B643" s="481"/>
      <c r="C643" s="481"/>
      <c r="D643" s="481"/>
      <c r="E643" s="481"/>
      <c r="F643" s="481"/>
      <c r="G643" s="481"/>
      <c r="H643" s="481"/>
      <c r="I643" s="481"/>
      <c r="J643" s="481"/>
      <c r="K643" s="481"/>
      <c r="L643" s="481"/>
      <c r="M643" s="1"/>
    </row>
    <row r="644" spans="1:13">
      <c r="A644" s="482" t="s">
        <v>1</v>
      </c>
      <c r="B644" s="482"/>
      <c r="C644" s="482"/>
      <c r="D644" s="482"/>
      <c r="E644" s="482"/>
      <c r="F644" s="482"/>
      <c r="G644" s="482"/>
      <c r="H644" s="482"/>
      <c r="I644" s="482"/>
      <c r="J644" s="482"/>
      <c r="K644" s="482"/>
      <c r="L644" s="482"/>
      <c r="M644" s="482"/>
    </row>
    <row r="645" spans="1:13">
      <c r="A645" s="483" t="s">
        <v>103</v>
      </c>
      <c r="B645" s="483"/>
      <c r="C645" s="483"/>
      <c r="D645" s="483"/>
      <c r="E645" s="483"/>
      <c r="F645" s="483"/>
      <c r="G645" s="483"/>
      <c r="H645" s="483"/>
      <c r="I645" s="483"/>
      <c r="J645" s="483"/>
      <c r="K645" s="483"/>
      <c r="L645" s="483"/>
      <c r="M645" s="483"/>
    </row>
    <row r="646" spans="1:13">
      <c r="A646" s="2"/>
      <c r="B646" s="3"/>
      <c r="C646" s="3" t="s">
        <v>2</v>
      </c>
      <c r="D646" s="3"/>
      <c r="E646" s="3"/>
      <c r="F646" s="3"/>
      <c r="G646" s="3"/>
      <c r="H646" s="4"/>
      <c r="I646" s="3" t="s">
        <v>3</v>
      </c>
      <c r="J646" s="4"/>
      <c r="K646" s="5" t="s">
        <v>4</v>
      </c>
      <c r="L646" s="6"/>
      <c r="M646" s="7"/>
    </row>
    <row r="647" spans="1:13">
      <c r="A647" s="8"/>
      <c r="B647" s="9"/>
      <c r="C647" s="9"/>
      <c r="D647" s="9"/>
      <c r="E647" s="9"/>
      <c r="F647" s="9"/>
      <c r="G647" s="9"/>
      <c r="H647" s="10"/>
      <c r="I647" s="9"/>
      <c r="J647" s="10"/>
      <c r="K647" s="11" t="s">
        <v>5</v>
      </c>
      <c r="L647" s="12"/>
      <c r="M647" s="13" t="s">
        <v>6</v>
      </c>
    </row>
    <row r="648" spans="1:13">
      <c r="A648" s="14"/>
      <c r="B648" s="15"/>
      <c r="C648" s="15"/>
      <c r="D648" s="15"/>
      <c r="E648" s="15"/>
      <c r="F648" s="15"/>
      <c r="G648" s="15"/>
      <c r="H648" s="16"/>
      <c r="I648" s="472" t="s">
        <v>7</v>
      </c>
      <c r="J648" s="473"/>
      <c r="K648" s="15" t="s">
        <v>8</v>
      </c>
      <c r="L648" s="16"/>
      <c r="M648" s="17" t="s">
        <v>9</v>
      </c>
    </row>
    <row r="649" spans="1:13">
      <c r="A649" s="474"/>
      <c r="B649" s="475"/>
      <c r="C649" s="475"/>
      <c r="D649" s="475"/>
      <c r="E649" s="475"/>
      <c r="F649" s="475"/>
      <c r="G649" s="475"/>
      <c r="H649" s="476"/>
      <c r="I649" s="477">
        <v>710.3</v>
      </c>
      <c r="J649" s="478"/>
      <c r="K649" s="479">
        <f>K650+K652</f>
        <v>9.75</v>
      </c>
      <c r="L649" s="480"/>
      <c r="M649" s="21">
        <f>M650+M652</f>
        <v>83105.099999999991</v>
      </c>
    </row>
    <row r="650" spans="1:13">
      <c r="A650" s="22" t="s">
        <v>59</v>
      </c>
      <c r="B650" s="24"/>
      <c r="C650" s="24"/>
      <c r="D650" s="24"/>
      <c r="E650" s="24"/>
      <c r="F650" s="25"/>
      <c r="G650" s="24"/>
      <c r="H650" s="26"/>
      <c r="J650" s="10"/>
      <c r="K650" s="450">
        <v>5.36</v>
      </c>
      <c r="L650" s="451"/>
      <c r="M650" s="23">
        <f>K650*I649*12</f>
        <v>45686.495999999999</v>
      </c>
    </row>
    <row r="651" spans="1:13">
      <c r="A651" s="22"/>
      <c r="B651" s="24"/>
      <c r="C651" s="24"/>
      <c r="D651" s="24"/>
      <c r="E651" s="24"/>
      <c r="F651" s="25"/>
      <c r="G651" s="24"/>
      <c r="H651" s="26"/>
      <c r="J651" s="10"/>
      <c r="L651" s="10"/>
      <c r="M651" s="23"/>
    </row>
    <row r="652" spans="1:13">
      <c r="A652" s="22" t="s">
        <v>12</v>
      </c>
      <c r="B652" s="47"/>
      <c r="C652" s="47"/>
      <c r="D652" s="47"/>
      <c r="E652" s="47"/>
      <c r="F652" s="47"/>
      <c r="G652" s="47"/>
      <c r="H652" s="27"/>
      <c r="I652" s="14"/>
      <c r="J652" s="16"/>
      <c r="K652" s="492">
        <v>4.3899999999999997</v>
      </c>
      <c r="L652" s="493"/>
      <c r="M652" s="21">
        <f>K652*I649*12</f>
        <v>37418.603999999992</v>
      </c>
    </row>
    <row r="653" spans="1:13">
      <c r="A653" s="563" t="s">
        <v>13</v>
      </c>
      <c r="B653" s="546"/>
      <c r="C653" s="546"/>
      <c r="D653" s="546"/>
      <c r="E653" s="546"/>
      <c r="F653" s="546"/>
      <c r="G653" s="546"/>
      <c r="H653" s="564"/>
      <c r="I653" s="89" t="s">
        <v>14</v>
      </c>
      <c r="J653" s="88"/>
      <c r="K653" s="9"/>
      <c r="L653" s="10"/>
      <c r="M653" s="23"/>
    </row>
    <row r="654" spans="1:13">
      <c r="A654" s="8"/>
      <c r="B654" s="9"/>
      <c r="C654" s="9"/>
      <c r="D654" s="9"/>
      <c r="E654" s="9"/>
      <c r="F654" s="9"/>
      <c r="G654" s="9"/>
      <c r="H654" s="10"/>
      <c r="I654" s="89" t="s">
        <v>15</v>
      </c>
      <c r="J654" s="88"/>
      <c r="K654" s="9"/>
      <c r="L654" s="10"/>
      <c r="M654" s="23"/>
    </row>
    <row r="655" spans="1:13">
      <c r="A655" s="8"/>
      <c r="B655" s="9"/>
      <c r="C655" s="9"/>
      <c r="D655" s="9"/>
      <c r="E655" s="9"/>
      <c r="F655" s="9"/>
      <c r="G655" s="9"/>
      <c r="H655" s="10"/>
      <c r="I655" s="89" t="s">
        <v>16</v>
      </c>
      <c r="J655" s="88"/>
      <c r="K655" s="462">
        <v>1.31</v>
      </c>
      <c r="L655" s="463"/>
      <c r="M655" s="23">
        <f>K655*12*I649</f>
        <v>11165.915999999999</v>
      </c>
    </row>
    <row r="656" spans="1:13">
      <c r="A656" s="8"/>
      <c r="B656" s="9"/>
      <c r="C656" s="9"/>
      <c r="D656" s="9"/>
      <c r="E656" s="9"/>
      <c r="F656" s="9"/>
      <c r="G656" s="9"/>
      <c r="H656" s="10"/>
      <c r="I656" s="89" t="s">
        <v>63</v>
      </c>
      <c r="J656" s="88"/>
      <c r="K656" s="9"/>
      <c r="L656" s="10"/>
      <c r="M656" s="23"/>
    </row>
    <row r="657" spans="1:13">
      <c r="A657" s="474" t="s">
        <v>67</v>
      </c>
      <c r="B657" s="475"/>
      <c r="C657" s="475"/>
      <c r="D657" s="475"/>
      <c r="E657" s="475"/>
      <c r="F657" s="475"/>
      <c r="G657" s="475"/>
      <c r="H657" s="476"/>
      <c r="I657" s="28" t="s">
        <v>19</v>
      </c>
      <c r="J657" s="29"/>
      <c r="K657" s="486">
        <v>0.71</v>
      </c>
      <c r="L657" s="487"/>
      <c r="M657" s="30">
        <f>K657*12*I649</f>
        <v>6051.7559999999994</v>
      </c>
    </row>
    <row r="658" spans="1:13">
      <c r="A658" s="114" t="s">
        <v>20</v>
      </c>
      <c r="B658" s="31"/>
      <c r="C658" s="31"/>
      <c r="D658" s="31"/>
      <c r="E658" s="31"/>
      <c r="F658" s="31"/>
      <c r="G658" s="31"/>
      <c r="H658" s="115"/>
      <c r="I658" s="31"/>
      <c r="J658" s="10"/>
      <c r="K658" s="470">
        <f>K659+K665</f>
        <v>1.9100000000000001</v>
      </c>
      <c r="L658" s="471"/>
      <c r="M658" s="32">
        <f>M659+M665</f>
        <v>16280.075999999997</v>
      </c>
    </row>
    <row r="659" spans="1:13">
      <c r="A659" s="459" t="s">
        <v>21</v>
      </c>
      <c r="B659" s="460"/>
      <c r="C659" s="460"/>
      <c r="D659" s="460"/>
      <c r="E659" s="460"/>
      <c r="F659" s="460"/>
      <c r="G659" s="460"/>
      <c r="H659" s="461"/>
      <c r="J659" s="10"/>
      <c r="K659" s="462">
        <f>K660+K661+K662+K664</f>
        <v>1.1200000000000001</v>
      </c>
      <c r="L659" s="463"/>
      <c r="M659" s="33">
        <f>M660+M661+M662+M664</f>
        <v>9546.4319999999971</v>
      </c>
    </row>
    <row r="660" spans="1:13">
      <c r="A660" s="8" t="s">
        <v>82</v>
      </c>
      <c r="H660" s="10"/>
      <c r="I660" s="87" t="s">
        <v>26</v>
      </c>
      <c r="J660" s="88"/>
      <c r="K660" s="450">
        <v>0.57999999999999996</v>
      </c>
      <c r="L660" s="451"/>
      <c r="M660" s="23">
        <f>K660*12*I649</f>
        <v>4943.6879999999992</v>
      </c>
    </row>
    <row r="661" spans="1:13">
      <c r="A661" s="8" t="s">
        <v>69</v>
      </c>
      <c r="H661" s="10"/>
      <c r="I661" s="87" t="s">
        <v>80</v>
      </c>
      <c r="J661" s="88"/>
      <c r="K661" s="450"/>
      <c r="L661" s="451"/>
      <c r="M661" s="23"/>
    </row>
    <row r="662" spans="1:13">
      <c r="A662" s="8" t="s">
        <v>83</v>
      </c>
      <c r="H662" s="10"/>
      <c r="I662" s="87" t="s">
        <v>24</v>
      </c>
      <c r="J662" s="88"/>
      <c r="K662" s="450">
        <v>0.5</v>
      </c>
      <c r="L662" s="451"/>
      <c r="M662" s="23">
        <f>K662*12*I649</f>
        <v>4261.7999999999993</v>
      </c>
    </row>
    <row r="663" spans="1:13">
      <c r="A663" s="8" t="s">
        <v>25</v>
      </c>
      <c r="H663" s="10"/>
      <c r="I663" s="87"/>
      <c r="J663" s="88"/>
      <c r="L663" s="10"/>
      <c r="M663" s="23"/>
    </row>
    <row r="664" spans="1:13">
      <c r="A664" s="8" t="s">
        <v>84</v>
      </c>
      <c r="H664" s="10"/>
      <c r="I664" s="87" t="s">
        <v>26</v>
      </c>
      <c r="J664" s="88"/>
      <c r="K664" s="450">
        <v>0.04</v>
      </c>
      <c r="L664" s="451"/>
      <c r="M664" s="23">
        <f>K664*12*I649</f>
        <v>340.94399999999996</v>
      </c>
    </row>
    <row r="665" spans="1:13">
      <c r="A665" s="459" t="s">
        <v>27</v>
      </c>
      <c r="B665" s="460"/>
      <c r="C665" s="460"/>
      <c r="D665" s="460"/>
      <c r="E665" s="460"/>
      <c r="F665" s="460"/>
      <c r="G665" s="460"/>
      <c r="H665" s="461"/>
      <c r="J665" s="10"/>
      <c r="K665" s="462">
        <f>K666+K667+K668</f>
        <v>0.79</v>
      </c>
      <c r="L665" s="463"/>
      <c r="M665" s="33">
        <f>M666+M667+M668</f>
        <v>6733.6440000000002</v>
      </c>
    </row>
    <row r="666" spans="1:13">
      <c r="A666" s="8" t="s">
        <v>85</v>
      </c>
      <c r="H666" s="10"/>
      <c r="I666" s="87" t="s">
        <v>24</v>
      </c>
      <c r="J666" s="88"/>
      <c r="K666" s="450">
        <v>0.67</v>
      </c>
      <c r="L666" s="451"/>
      <c r="M666" s="23">
        <f>K666*12*I649</f>
        <v>5710.8119999999999</v>
      </c>
    </row>
    <row r="667" spans="1:13">
      <c r="A667" s="8" t="s">
        <v>86</v>
      </c>
      <c r="H667" s="10"/>
      <c r="I667" s="87" t="s">
        <v>81</v>
      </c>
      <c r="J667" s="88"/>
      <c r="K667" s="450">
        <v>0.06</v>
      </c>
      <c r="L667" s="451"/>
      <c r="M667" s="23">
        <f>K667*12*I649</f>
        <v>511.41599999999994</v>
      </c>
    </row>
    <row r="668" spans="1:13">
      <c r="A668" s="8" t="s">
        <v>87</v>
      </c>
      <c r="H668" s="10"/>
      <c r="I668" s="87" t="s">
        <v>55</v>
      </c>
      <c r="J668" s="88"/>
      <c r="K668" s="492">
        <v>0.06</v>
      </c>
      <c r="L668" s="493"/>
      <c r="M668" s="21">
        <f>K668*12*I649</f>
        <v>511.41599999999994</v>
      </c>
    </row>
    <row r="669" spans="1:13" ht="15.75">
      <c r="A669" s="438" t="s">
        <v>28</v>
      </c>
      <c r="B669" s="439"/>
      <c r="C669" s="439"/>
      <c r="D669" s="439"/>
      <c r="E669" s="439"/>
      <c r="F669" s="439"/>
      <c r="G669" s="439"/>
      <c r="H669" s="440"/>
      <c r="I669" s="34"/>
      <c r="J669" s="29"/>
      <c r="K669" s="486">
        <f>K670+K671+K673+K675+K676</f>
        <v>2.16</v>
      </c>
      <c r="L669" s="487"/>
      <c r="M669" s="35">
        <f>M670+M671+M673+M675+M676</f>
        <v>18410.976000000002</v>
      </c>
    </row>
    <row r="670" spans="1:13">
      <c r="A670" s="36" t="s">
        <v>29</v>
      </c>
      <c r="B670" s="37"/>
      <c r="C670" s="38"/>
      <c r="D670" s="38"/>
      <c r="E670" s="38"/>
      <c r="F670" s="38"/>
      <c r="G670" s="38"/>
      <c r="H670" s="10"/>
      <c r="I670" s="434" t="s">
        <v>30</v>
      </c>
      <c r="J670" s="435"/>
      <c r="K670" s="457">
        <v>0.59</v>
      </c>
      <c r="L670" s="458"/>
      <c r="M670" s="23">
        <f>K670*12*I649</f>
        <v>5028.924</v>
      </c>
    </row>
    <row r="671" spans="1:13">
      <c r="A671" s="36" t="s">
        <v>31</v>
      </c>
      <c r="B671" s="37"/>
      <c r="C671" s="38"/>
      <c r="D671" s="38"/>
      <c r="E671" s="38"/>
      <c r="F671" s="38"/>
      <c r="G671" s="38"/>
      <c r="H671" s="10"/>
      <c r="I671" s="434" t="s">
        <v>57</v>
      </c>
      <c r="J671" s="435"/>
      <c r="K671" s="448">
        <v>1.36</v>
      </c>
      <c r="L671" s="449"/>
      <c r="M671" s="23">
        <f>K671*12*I649</f>
        <v>11592.096</v>
      </c>
    </row>
    <row r="672" spans="1:13">
      <c r="A672" s="36" t="s">
        <v>33</v>
      </c>
      <c r="B672" s="37"/>
      <c r="C672" s="38"/>
      <c r="D672" s="38"/>
      <c r="E672" s="38"/>
      <c r="F672" s="38"/>
      <c r="G672" s="38"/>
      <c r="H672" s="10"/>
      <c r="I672" s="39"/>
      <c r="J672" s="12"/>
      <c r="K672" s="40"/>
      <c r="L672" s="41"/>
      <c r="M672" s="23"/>
    </row>
    <row r="673" spans="1:13">
      <c r="A673" s="36" t="s">
        <v>34</v>
      </c>
      <c r="B673" s="37"/>
      <c r="C673" s="38"/>
      <c r="D673" s="38"/>
      <c r="E673" s="38"/>
      <c r="F673" s="38"/>
      <c r="G673" s="38"/>
      <c r="H673" s="10"/>
      <c r="I673" s="434" t="s">
        <v>35</v>
      </c>
      <c r="J673" s="435"/>
      <c r="K673" s="448">
        <v>0.09</v>
      </c>
      <c r="L673" s="449"/>
      <c r="M673" s="23">
        <f>K673*12*I649</f>
        <v>767.12400000000002</v>
      </c>
    </row>
    <row r="674" spans="1:13">
      <c r="A674" s="36" t="s">
        <v>36</v>
      </c>
      <c r="B674" s="37"/>
      <c r="C674" s="38"/>
      <c r="D674" s="38"/>
      <c r="E674" s="38"/>
      <c r="F674" s="38"/>
      <c r="G674" s="38"/>
      <c r="H674" s="10"/>
      <c r="I674" s="39"/>
      <c r="J674" s="12"/>
      <c r="K674" s="40"/>
      <c r="L674" s="41"/>
      <c r="M674" s="23"/>
    </row>
    <row r="675" spans="1:13">
      <c r="A675" s="36" t="s">
        <v>37</v>
      </c>
      <c r="B675" s="37"/>
      <c r="C675" s="38"/>
      <c r="D675" s="38"/>
      <c r="E675" s="38"/>
      <c r="F675" s="38"/>
      <c r="G675" s="38"/>
      <c r="H675" s="10"/>
      <c r="I675" s="434" t="s">
        <v>19</v>
      </c>
      <c r="J675" s="435"/>
      <c r="K675" s="448">
        <v>0.06</v>
      </c>
      <c r="L675" s="449"/>
      <c r="M675" s="23">
        <f>K675*12*I649</f>
        <v>511.41599999999994</v>
      </c>
    </row>
    <row r="676" spans="1:13">
      <c r="A676" s="42" t="s">
        <v>38</v>
      </c>
      <c r="B676" s="37"/>
      <c r="C676" s="38"/>
      <c r="D676" s="38"/>
      <c r="E676" s="38"/>
      <c r="F676" s="38"/>
      <c r="G676" s="38"/>
      <c r="H676" s="10"/>
      <c r="I676" s="434" t="s">
        <v>19</v>
      </c>
      <c r="J676" s="435"/>
      <c r="K676" s="436">
        <v>0.06</v>
      </c>
      <c r="L676" s="437"/>
      <c r="M676" s="21">
        <f>K676*12*I649</f>
        <v>511.41599999999994</v>
      </c>
    </row>
    <row r="677" spans="1:13" ht="16.5" thickBot="1">
      <c r="A677" s="443" t="s">
        <v>39</v>
      </c>
      <c r="B677" s="444"/>
      <c r="C677" s="444"/>
      <c r="D677" s="444"/>
      <c r="E677" s="444"/>
      <c r="F677" s="444"/>
      <c r="G677" s="444"/>
      <c r="H677" s="445"/>
      <c r="I677" s="3"/>
      <c r="J677" s="4"/>
      <c r="K677" s="513">
        <v>5.7</v>
      </c>
      <c r="L677" s="514"/>
      <c r="M677" s="48">
        <f>K677*12*I649</f>
        <v>48584.520000000004</v>
      </c>
    </row>
    <row r="678" spans="1:13" ht="15.75" thickBot="1">
      <c r="A678" s="424" t="s">
        <v>40</v>
      </c>
      <c r="B678" s="425"/>
      <c r="C678" s="425"/>
      <c r="D678" s="425"/>
      <c r="E678" s="425"/>
      <c r="F678" s="425"/>
      <c r="G678" s="425"/>
      <c r="H678" s="426"/>
      <c r="I678" s="49"/>
      <c r="J678" s="50"/>
      <c r="K678" s="427">
        <f>K650+K652+K655+K657+K658+K677+K669</f>
        <v>21.54</v>
      </c>
      <c r="L678" s="428"/>
      <c r="M678" s="51">
        <f>M649+M655+M657+M658+M669+M677</f>
        <v>183598.34399999998</v>
      </c>
    </row>
    <row r="679" spans="1:13" ht="15.75" thickBot="1">
      <c r="A679" s="424" t="s">
        <v>77</v>
      </c>
      <c r="B679" s="425"/>
      <c r="C679" s="425"/>
      <c r="D679" s="425"/>
      <c r="E679" s="425"/>
      <c r="F679" s="425"/>
      <c r="G679" s="425"/>
      <c r="H679" s="426"/>
      <c r="I679" s="49"/>
      <c r="J679" s="50"/>
      <c r="K679" s="548">
        <f>K680+K681</f>
        <v>15.649999999999999</v>
      </c>
      <c r="L679" s="549"/>
      <c r="M679" s="51">
        <f>K679*12*I649</f>
        <v>133394.33999999997</v>
      </c>
    </row>
    <row r="680" spans="1:13">
      <c r="A680" s="429" t="s">
        <v>78</v>
      </c>
      <c r="B680" s="430"/>
      <c r="C680" s="430"/>
      <c r="D680" s="430"/>
      <c r="E680" s="430"/>
      <c r="F680" s="430"/>
      <c r="G680" s="430"/>
      <c r="H680" s="431"/>
      <c r="I680" s="78"/>
      <c r="J680" s="79"/>
      <c r="K680" s="432">
        <v>12.78</v>
      </c>
      <c r="L680" s="433"/>
      <c r="M680" s="80">
        <f>K680*12*I649</f>
        <v>108931.60799999998</v>
      </c>
    </row>
    <row r="681" spans="1:13" ht="16.5" thickBot="1">
      <c r="A681" s="550" t="s">
        <v>79</v>
      </c>
      <c r="B681" s="551"/>
      <c r="C681" s="551"/>
      <c r="D681" s="551"/>
      <c r="E681" s="551"/>
      <c r="F681" s="551"/>
      <c r="G681" s="551"/>
      <c r="H681" s="552"/>
      <c r="I681" s="84"/>
      <c r="J681" s="85"/>
      <c r="K681" s="522">
        <v>2.87</v>
      </c>
      <c r="L681" s="523"/>
      <c r="M681" s="86">
        <f>K681*12*I649</f>
        <v>24462.731999999996</v>
      </c>
    </row>
    <row r="682" spans="1:13">
      <c r="A682" s="499" t="s">
        <v>43</v>
      </c>
      <c r="B682" s="500"/>
      <c r="C682" s="500"/>
      <c r="D682" s="500"/>
      <c r="E682" s="500"/>
      <c r="F682" s="500"/>
      <c r="G682" s="500"/>
      <c r="H682" s="501"/>
      <c r="I682" s="15"/>
      <c r="J682" s="16"/>
      <c r="K682" s="502">
        <v>1.39</v>
      </c>
      <c r="L682" s="503"/>
      <c r="M682" s="21">
        <f>K682*12*I649</f>
        <v>11847.803999999998</v>
      </c>
    </row>
    <row r="683" spans="1:13">
      <c r="A683" s="18" t="s">
        <v>48</v>
      </c>
      <c r="B683" s="19"/>
      <c r="C683" s="19"/>
      <c r="D683" s="19"/>
      <c r="E683" s="19"/>
      <c r="F683" s="19"/>
      <c r="G683" s="19"/>
      <c r="H683" s="20"/>
      <c r="I683" s="34"/>
      <c r="J683" s="29"/>
      <c r="K683" s="486">
        <v>0</v>
      </c>
      <c r="L683" s="487"/>
      <c r="M683" s="21">
        <f>K683*I649*12</f>
        <v>0</v>
      </c>
    </row>
    <row r="684" spans="1:13" ht="15.75">
      <c r="A684" s="44" t="s">
        <v>45</v>
      </c>
      <c r="B684" s="45"/>
      <c r="C684" s="45"/>
      <c r="D684" s="45"/>
      <c r="E684" s="45"/>
      <c r="F684" s="45"/>
      <c r="G684" s="45"/>
      <c r="H684" s="46"/>
      <c r="I684" s="34"/>
      <c r="J684" s="29"/>
      <c r="K684" s="486">
        <v>0.05</v>
      </c>
      <c r="L684" s="487"/>
      <c r="M684" s="21">
        <f>K684*12*I649</f>
        <v>426.18000000000006</v>
      </c>
    </row>
    <row r="685" spans="1:13" ht="16.5" thickBot="1">
      <c r="A685" s="61" t="s">
        <v>46</v>
      </c>
      <c r="B685" s="62"/>
      <c r="C685" s="62"/>
      <c r="D685" s="62"/>
      <c r="E685" s="62"/>
      <c r="F685" s="62"/>
      <c r="G685" s="62"/>
      <c r="H685" s="63"/>
      <c r="I685" s="3"/>
      <c r="J685" s="4"/>
      <c r="K685" s="446">
        <v>0.13</v>
      </c>
      <c r="L685" s="447"/>
      <c r="M685" s="23">
        <f>K685*12*I649</f>
        <v>1108.068</v>
      </c>
    </row>
    <row r="686" spans="1:13" ht="15.75" thickBot="1">
      <c r="A686" s="424" t="s">
        <v>47</v>
      </c>
      <c r="B686" s="425"/>
      <c r="C686" s="425"/>
      <c r="D686" s="425"/>
      <c r="E686" s="425"/>
      <c r="F686" s="425"/>
      <c r="G686" s="425"/>
      <c r="H686" s="426"/>
      <c r="I686" s="49"/>
      <c r="J686" s="50"/>
      <c r="K686" s="427">
        <f>K678+K682+K679+K683+K684+K685</f>
        <v>38.76</v>
      </c>
      <c r="L686" s="428"/>
      <c r="M686" s="51">
        <f>M678+M679+M682+M683+M684+M685</f>
        <v>330374.73599999998</v>
      </c>
    </row>
    <row r="687" spans="1:13">
      <c r="A687" s="56"/>
      <c r="B687" s="56"/>
      <c r="C687" s="56"/>
      <c r="D687" s="56"/>
      <c r="E687" s="56"/>
      <c r="F687" s="56"/>
      <c r="G687" s="56"/>
      <c r="H687" s="56"/>
      <c r="I687" s="9"/>
      <c r="J687" s="57"/>
      <c r="K687" s="58"/>
      <c r="L687" s="58"/>
      <c r="M687" s="57"/>
    </row>
    <row r="688" spans="1:13">
      <c r="A688" s="481" t="s">
        <v>0</v>
      </c>
      <c r="B688" s="481"/>
      <c r="C688" s="481"/>
      <c r="D688" s="481"/>
      <c r="E688" s="481"/>
      <c r="F688" s="481"/>
      <c r="G688" s="481"/>
      <c r="H688" s="481"/>
      <c r="I688" s="481"/>
      <c r="J688" s="481"/>
      <c r="K688" s="481"/>
      <c r="L688" s="481"/>
      <c r="M688" s="1"/>
    </row>
    <row r="689" spans="1:13">
      <c r="A689" s="482" t="s">
        <v>1</v>
      </c>
      <c r="B689" s="482"/>
      <c r="C689" s="482"/>
      <c r="D689" s="482"/>
      <c r="E689" s="482"/>
      <c r="F689" s="482"/>
      <c r="G689" s="482"/>
      <c r="H689" s="482"/>
      <c r="I689" s="482"/>
      <c r="J689" s="482"/>
      <c r="K689" s="482"/>
      <c r="L689" s="482"/>
      <c r="M689" s="482"/>
    </row>
    <row r="690" spans="1:13">
      <c r="A690" s="483" t="s">
        <v>104</v>
      </c>
      <c r="B690" s="483"/>
      <c r="C690" s="483"/>
      <c r="D690" s="483"/>
      <c r="E690" s="483"/>
      <c r="F690" s="483"/>
      <c r="G690" s="483"/>
      <c r="H690" s="483"/>
      <c r="I690" s="483"/>
      <c r="J690" s="483"/>
      <c r="K690" s="483"/>
      <c r="L690" s="483"/>
      <c r="M690" s="483"/>
    </row>
    <row r="691" spans="1:13">
      <c r="A691" s="2"/>
      <c r="B691" s="3"/>
      <c r="C691" s="3" t="s">
        <v>2</v>
      </c>
      <c r="D691" s="3"/>
      <c r="E691" s="3"/>
      <c r="F691" s="3"/>
      <c r="G691" s="3"/>
      <c r="H691" s="4"/>
      <c r="I691" s="3" t="s">
        <v>3</v>
      </c>
      <c r="J691" s="4"/>
      <c r="K691" s="5" t="s">
        <v>4</v>
      </c>
      <c r="L691" s="6"/>
      <c r="M691" s="7"/>
    </row>
    <row r="692" spans="1:13">
      <c r="A692" s="8"/>
      <c r="B692" s="9"/>
      <c r="C692" s="9"/>
      <c r="D692" s="9"/>
      <c r="E692" s="9"/>
      <c r="F692" s="9"/>
      <c r="G692" s="9"/>
      <c r="H692" s="10"/>
      <c r="I692" s="9"/>
      <c r="J692" s="10"/>
      <c r="K692" s="11" t="s">
        <v>5</v>
      </c>
      <c r="L692" s="12"/>
      <c r="M692" s="13" t="s">
        <v>6</v>
      </c>
    </row>
    <row r="693" spans="1:13">
      <c r="A693" s="14"/>
      <c r="B693" s="15"/>
      <c r="C693" s="15"/>
      <c r="D693" s="15"/>
      <c r="E693" s="15"/>
      <c r="F693" s="15"/>
      <c r="G693" s="15"/>
      <c r="H693" s="16"/>
      <c r="I693" s="472" t="s">
        <v>7</v>
      </c>
      <c r="J693" s="473"/>
      <c r="K693" s="15" t="s">
        <v>8</v>
      </c>
      <c r="L693" s="16"/>
      <c r="M693" s="17" t="s">
        <v>9</v>
      </c>
    </row>
    <row r="694" spans="1:13">
      <c r="A694" s="474"/>
      <c r="B694" s="475"/>
      <c r="C694" s="475"/>
      <c r="D694" s="475"/>
      <c r="E694" s="475"/>
      <c r="F694" s="475"/>
      <c r="G694" s="475"/>
      <c r="H694" s="476"/>
      <c r="I694" s="477">
        <v>1036.5</v>
      </c>
      <c r="J694" s="478"/>
      <c r="K694" s="479">
        <f>K695+K697</f>
        <v>9.75</v>
      </c>
      <c r="L694" s="480"/>
      <c r="M694" s="21">
        <f>M695+M697</f>
        <v>121270.5</v>
      </c>
    </row>
    <row r="695" spans="1:13">
      <c r="A695" s="22" t="s">
        <v>59</v>
      </c>
      <c r="B695" s="24"/>
      <c r="C695" s="24"/>
      <c r="D695" s="24"/>
      <c r="E695" s="24"/>
      <c r="F695" s="25"/>
      <c r="G695" s="24"/>
      <c r="H695" s="26"/>
      <c r="J695" s="10"/>
      <c r="K695" s="450">
        <v>5.36</v>
      </c>
      <c r="L695" s="451"/>
      <c r="M695" s="23">
        <f>K695*I694*12</f>
        <v>66667.680000000008</v>
      </c>
    </row>
    <row r="696" spans="1:13">
      <c r="A696" s="22"/>
      <c r="B696" s="24"/>
      <c r="C696" s="24"/>
      <c r="D696" s="24"/>
      <c r="E696" s="24"/>
      <c r="F696" s="25"/>
      <c r="G696" s="24"/>
      <c r="H696" s="26"/>
      <c r="J696" s="10"/>
      <c r="L696" s="10"/>
      <c r="M696" s="23"/>
    </row>
    <row r="697" spans="1:13">
      <c r="A697" s="22" t="s">
        <v>12</v>
      </c>
      <c r="B697" s="24"/>
      <c r="C697" s="24"/>
      <c r="D697" s="24"/>
      <c r="E697" s="24"/>
      <c r="F697" s="25"/>
      <c r="G697" s="24"/>
      <c r="H697" s="26"/>
      <c r="I697" s="14"/>
      <c r="J697" s="16"/>
      <c r="K697" s="492">
        <v>4.3899999999999997</v>
      </c>
      <c r="L697" s="493"/>
      <c r="M697" s="21">
        <f>K697*I694*12</f>
        <v>54602.819999999992</v>
      </c>
    </row>
    <row r="698" spans="1:13">
      <c r="A698" s="464" t="s">
        <v>13</v>
      </c>
      <c r="B698" s="465"/>
      <c r="C698" s="465"/>
      <c r="D698" s="465"/>
      <c r="E698" s="465"/>
      <c r="F698" s="465"/>
      <c r="G698" s="465"/>
      <c r="H698" s="466"/>
      <c r="I698" s="89" t="s">
        <v>14</v>
      </c>
      <c r="J698" s="88"/>
      <c r="K698" s="9"/>
      <c r="L698" s="10"/>
      <c r="M698" s="23"/>
    </row>
    <row r="699" spans="1:13">
      <c r="A699" s="8"/>
      <c r="B699" s="9"/>
      <c r="C699" s="9"/>
      <c r="D699" s="9"/>
      <c r="E699" s="9"/>
      <c r="F699" s="9"/>
      <c r="G699" s="9"/>
      <c r="H699" s="10"/>
      <c r="I699" s="89" t="s">
        <v>15</v>
      </c>
      <c r="J699" s="88"/>
      <c r="K699" s="9"/>
      <c r="L699" s="10"/>
      <c r="M699" s="23"/>
    </row>
    <row r="700" spans="1:13">
      <c r="A700" s="8"/>
      <c r="B700" s="9"/>
      <c r="C700" s="9"/>
      <c r="D700" s="9"/>
      <c r="E700" s="9"/>
      <c r="F700" s="9"/>
      <c r="G700" s="9"/>
      <c r="H700" s="10"/>
      <c r="I700" s="89" t="s">
        <v>16</v>
      </c>
      <c r="J700" s="88"/>
      <c r="K700" s="462">
        <v>1.31</v>
      </c>
      <c r="L700" s="463"/>
      <c r="M700" s="23">
        <f>K700*12*I694</f>
        <v>16293.78</v>
      </c>
    </row>
    <row r="701" spans="1:13">
      <c r="A701" s="8"/>
      <c r="B701" s="9"/>
      <c r="C701" s="9"/>
      <c r="D701" s="9"/>
      <c r="E701" s="9"/>
      <c r="F701" s="9"/>
      <c r="G701" s="9"/>
      <c r="H701" s="10"/>
      <c r="I701" s="89" t="s">
        <v>63</v>
      </c>
      <c r="J701" s="88"/>
      <c r="K701" s="9"/>
      <c r="L701" s="10"/>
      <c r="M701" s="23"/>
    </row>
    <row r="702" spans="1:13">
      <c r="A702" s="474" t="s">
        <v>67</v>
      </c>
      <c r="B702" s="475"/>
      <c r="C702" s="475"/>
      <c r="D702" s="475"/>
      <c r="E702" s="475"/>
      <c r="F702" s="475"/>
      <c r="G702" s="475"/>
      <c r="H702" s="476"/>
      <c r="I702" s="28" t="s">
        <v>19</v>
      </c>
      <c r="J702" s="29"/>
      <c r="K702" s="486">
        <v>2.1800000000000002</v>
      </c>
      <c r="L702" s="487"/>
      <c r="M702" s="30">
        <f>K702*12*I694</f>
        <v>27114.840000000004</v>
      </c>
    </row>
    <row r="703" spans="1:13">
      <c r="A703" s="114" t="s">
        <v>20</v>
      </c>
      <c r="B703" s="31"/>
      <c r="C703" s="31"/>
      <c r="D703" s="31"/>
      <c r="E703" s="31"/>
      <c r="F703" s="31"/>
      <c r="G703" s="31"/>
      <c r="H703" s="115"/>
      <c r="I703" s="31"/>
      <c r="J703" s="10"/>
      <c r="K703" s="470">
        <f>K704+K710</f>
        <v>1.9100000000000001</v>
      </c>
      <c r="L703" s="471"/>
      <c r="M703" s="32">
        <f>M704+M710</f>
        <v>23756.58</v>
      </c>
    </row>
    <row r="704" spans="1:13">
      <c r="A704" s="459" t="s">
        <v>21</v>
      </c>
      <c r="B704" s="460"/>
      <c r="C704" s="460"/>
      <c r="D704" s="460"/>
      <c r="E704" s="460"/>
      <c r="F704" s="460"/>
      <c r="G704" s="460"/>
      <c r="H704" s="461"/>
      <c r="J704" s="10"/>
      <c r="K704" s="462">
        <f>K705+K706+K707+K709</f>
        <v>1.1200000000000001</v>
      </c>
      <c r="L704" s="463"/>
      <c r="M704" s="33">
        <f>M705+M706+M707+M709</f>
        <v>13930.56</v>
      </c>
    </row>
    <row r="705" spans="1:13">
      <c r="A705" s="8" t="s">
        <v>82</v>
      </c>
      <c r="H705" s="10"/>
      <c r="I705" s="87" t="s">
        <v>26</v>
      </c>
      <c r="J705" s="88"/>
      <c r="K705" s="450">
        <v>0.57999999999999996</v>
      </c>
      <c r="L705" s="451"/>
      <c r="M705" s="23">
        <f>K705*12*I694</f>
        <v>7214.0399999999991</v>
      </c>
    </row>
    <row r="706" spans="1:13">
      <c r="A706" s="8" t="s">
        <v>69</v>
      </c>
      <c r="H706" s="10"/>
      <c r="I706" s="87" t="s">
        <v>80</v>
      </c>
      <c r="J706" s="88"/>
      <c r="K706" s="450"/>
      <c r="L706" s="451"/>
      <c r="M706" s="23"/>
    </row>
    <row r="707" spans="1:13">
      <c r="A707" s="8" t="s">
        <v>83</v>
      </c>
      <c r="H707" s="10"/>
      <c r="I707" s="87" t="s">
        <v>24</v>
      </c>
      <c r="J707" s="88"/>
      <c r="K707" s="450">
        <v>0.5</v>
      </c>
      <c r="L707" s="451"/>
      <c r="M707" s="23">
        <f>K707*12*I694</f>
        <v>6219</v>
      </c>
    </row>
    <row r="708" spans="1:13">
      <c r="A708" s="8" t="s">
        <v>25</v>
      </c>
      <c r="H708" s="10"/>
      <c r="I708" s="87"/>
      <c r="J708" s="88"/>
      <c r="L708" s="10"/>
      <c r="M708" s="23"/>
    </row>
    <row r="709" spans="1:13">
      <c r="A709" s="8" t="s">
        <v>84</v>
      </c>
      <c r="H709" s="10"/>
      <c r="I709" s="87" t="s">
        <v>26</v>
      </c>
      <c r="J709" s="88"/>
      <c r="K709" s="450">
        <v>0.04</v>
      </c>
      <c r="L709" s="451"/>
      <c r="M709" s="23">
        <f>K709*12*I694</f>
        <v>497.52</v>
      </c>
    </row>
    <row r="710" spans="1:13">
      <c r="A710" s="459" t="s">
        <v>27</v>
      </c>
      <c r="B710" s="460"/>
      <c r="C710" s="460"/>
      <c r="D710" s="460"/>
      <c r="E710" s="460"/>
      <c r="F710" s="460"/>
      <c r="G710" s="460"/>
      <c r="H710" s="461"/>
      <c r="J710" s="10"/>
      <c r="K710" s="462">
        <f>K711+K712+K713</f>
        <v>0.79</v>
      </c>
      <c r="L710" s="463"/>
      <c r="M710" s="33">
        <f>M711+M712+M713</f>
        <v>9826.0200000000023</v>
      </c>
    </row>
    <row r="711" spans="1:13">
      <c r="A711" s="8" t="s">
        <v>85</v>
      </c>
      <c r="H711" s="10"/>
      <c r="I711" s="87" t="s">
        <v>24</v>
      </c>
      <c r="J711" s="88"/>
      <c r="K711" s="450">
        <v>0.67</v>
      </c>
      <c r="L711" s="451"/>
      <c r="M711" s="23">
        <f>K711*12*I694</f>
        <v>8333.4600000000009</v>
      </c>
    </row>
    <row r="712" spans="1:13">
      <c r="A712" s="8" t="s">
        <v>86</v>
      </c>
      <c r="H712" s="10"/>
      <c r="I712" s="87" t="s">
        <v>81</v>
      </c>
      <c r="J712" s="88"/>
      <c r="K712" s="450">
        <v>0.06</v>
      </c>
      <c r="L712" s="451"/>
      <c r="M712" s="23">
        <f>K712*12*I694</f>
        <v>746.28</v>
      </c>
    </row>
    <row r="713" spans="1:13">
      <c r="A713" s="8" t="s">
        <v>87</v>
      </c>
      <c r="H713" s="10"/>
      <c r="I713" s="87" t="s">
        <v>55</v>
      </c>
      <c r="J713" s="88"/>
      <c r="K713" s="492">
        <v>0.06</v>
      </c>
      <c r="L713" s="493"/>
      <c r="M713" s="21">
        <f>K713*12*I694</f>
        <v>746.28</v>
      </c>
    </row>
    <row r="714" spans="1:13" ht="15.75">
      <c r="A714" s="438" t="s">
        <v>28</v>
      </c>
      <c r="B714" s="439"/>
      <c r="C714" s="439"/>
      <c r="D714" s="439"/>
      <c r="E714" s="439"/>
      <c r="F714" s="439"/>
      <c r="G714" s="439"/>
      <c r="H714" s="440"/>
      <c r="I714" s="34"/>
      <c r="J714" s="29"/>
      <c r="K714" s="486">
        <f>K715+K716+K718+K720+K721</f>
        <v>2.16</v>
      </c>
      <c r="L714" s="487"/>
      <c r="M714" s="35">
        <f>M715+M716+M718+M720+M721</f>
        <v>26866.079999999994</v>
      </c>
    </row>
    <row r="715" spans="1:13">
      <c r="A715" s="36" t="s">
        <v>29</v>
      </c>
      <c r="B715" s="37"/>
      <c r="C715" s="38"/>
      <c r="D715" s="38"/>
      <c r="E715" s="38"/>
      <c r="F715" s="38"/>
      <c r="G715" s="38"/>
      <c r="H715" s="10"/>
      <c r="I715" s="434" t="s">
        <v>30</v>
      </c>
      <c r="J715" s="435"/>
      <c r="K715" s="457">
        <v>0.59</v>
      </c>
      <c r="L715" s="458"/>
      <c r="M715" s="23">
        <f>K715*12*I694</f>
        <v>7338.42</v>
      </c>
    </row>
    <row r="716" spans="1:13">
      <c r="A716" s="36" t="s">
        <v>31</v>
      </c>
      <c r="B716" s="37"/>
      <c r="C716" s="38"/>
      <c r="D716" s="38"/>
      <c r="E716" s="38"/>
      <c r="F716" s="38"/>
      <c r="G716" s="38"/>
      <c r="H716" s="10"/>
      <c r="I716" s="434" t="s">
        <v>57</v>
      </c>
      <c r="J716" s="435"/>
      <c r="K716" s="448">
        <v>1.36</v>
      </c>
      <c r="L716" s="449"/>
      <c r="M716" s="23">
        <f>K716*12*I694</f>
        <v>16915.68</v>
      </c>
    </row>
    <row r="717" spans="1:13">
      <c r="A717" s="36" t="s">
        <v>33</v>
      </c>
      <c r="B717" s="37"/>
      <c r="C717" s="38"/>
      <c r="D717" s="38"/>
      <c r="E717" s="38"/>
      <c r="F717" s="38"/>
      <c r="G717" s="38"/>
      <c r="H717" s="10"/>
      <c r="I717" s="39"/>
      <c r="J717" s="12"/>
      <c r="K717" s="40"/>
      <c r="L717" s="41"/>
      <c r="M717" s="23"/>
    </row>
    <row r="718" spans="1:13">
      <c r="A718" s="36" t="s">
        <v>34</v>
      </c>
      <c r="B718" s="37"/>
      <c r="C718" s="38"/>
      <c r="D718" s="38"/>
      <c r="E718" s="38"/>
      <c r="F718" s="38"/>
      <c r="G718" s="38"/>
      <c r="H718" s="10"/>
      <c r="I718" s="434" t="s">
        <v>35</v>
      </c>
      <c r="J718" s="435"/>
      <c r="K718" s="448">
        <v>0.09</v>
      </c>
      <c r="L718" s="449"/>
      <c r="M718" s="23">
        <f>K718*12*I694</f>
        <v>1119.42</v>
      </c>
    </row>
    <row r="719" spans="1:13">
      <c r="A719" s="36" t="s">
        <v>36</v>
      </c>
      <c r="B719" s="37"/>
      <c r="C719" s="38"/>
      <c r="D719" s="38"/>
      <c r="E719" s="38"/>
      <c r="F719" s="38"/>
      <c r="G719" s="38"/>
      <c r="H719" s="10"/>
      <c r="I719" s="39"/>
      <c r="J719" s="12"/>
      <c r="K719" s="40"/>
      <c r="L719" s="41"/>
      <c r="M719" s="23"/>
    </row>
    <row r="720" spans="1:13">
      <c r="A720" s="36" t="s">
        <v>37</v>
      </c>
      <c r="B720" s="37"/>
      <c r="C720" s="38"/>
      <c r="D720" s="38"/>
      <c r="E720" s="38"/>
      <c r="F720" s="38"/>
      <c r="G720" s="38"/>
      <c r="H720" s="10"/>
      <c r="I720" s="434" t="s">
        <v>19</v>
      </c>
      <c r="J720" s="435"/>
      <c r="K720" s="448">
        <v>0.06</v>
      </c>
      <c r="L720" s="449"/>
      <c r="M720" s="23">
        <f>K720*12*I694</f>
        <v>746.28</v>
      </c>
    </row>
    <row r="721" spans="1:13">
      <c r="A721" s="42" t="s">
        <v>38</v>
      </c>
      <c r="B721" s="37"/>
      <c r="C721" s="38"/>
      <c r="D721" s="38"/>
      <c r="E721" s="38"/>
      <c r="F721" s="38"/>
      <c r="G721" s="38"/>
      <c r="H721" s="10"/>
      <c r="I721" s="434" t="s">
        <v>19</v>
      </c>
      <c r="J721" s="435"/>
      <c r="K721" s="436">
        <v>0.06</v>
      </c>
      <c r="L721" s="437"/>
      <c r="M721" s="21">
        <f>K721*12*I694</f>
        <v>746.28</v>
      </c>
    </row>
    <row r="722" spans="1:13" ht="16.5" thickBot="1">
      <c r="A722" s="443" t="s">
        <v>39</v>
      </c>
      <c r="B722" s="444"/>
      <c r="C722" s="444"/>
      <c r="D722" s="444"/>
      <c r="E722" s="444"/>
      <c r="F722" s="444"/>
      <c r="G722" s="444"/>
      <c r="H722" s="445"/>
      <c r="I722" s="3"/>
      <c r="J722" s="4"/>
      <c r="K722" s="513">
        <v>5.7</v>
      </c>
      <c r="L722" s="514"/>
      <c r="M722" s="48">
        <f>K722*12*I694</f>
        <v>70896.600000000006</v>
      </c>
    </row>
    <row r="723" spans="1:13" ht="15.75" thickBot="1">
      <c r="A723" s="424" t="s">
        <v>40</v>
      </c>
      <c r="B723" s="425"/>
      <c r="C723" s="425"/>
      <c r="D723" s="425"/>
      <c r="E723" s="425"/>
      <c r="F723" s="425"/>
      <c r="G723" s="425"/>
      <c r="H723" s="426"/>
      <c r="I723" s="49"/>
      <c r="J723" s="50"/>
      <c r="K723" s="427">
        <f>K695+K697+K700+K702+K703+K722+K714</f>
        <v>23.01</v>
      </c>
      <c r="L723" s="428"/>
      <c r="M723" s="51">
        <f>M694+M700+M702+M703+M714+M722</f>
        <v>286198.38</v>
      </c>
    </row>
    <row r="724" spans="1:13" ht="15.75" thickBot="1">
      <c r="A724" s="424" t="s">
        <v>77</v>
      </c>
      <c r="B724" s="425"/>
      <c r="C724" s="425"/>
      <c r="D724" s="425"/>
      <c r="E724" s="425"/>
      <c r="F724" s="425"/>
      <c r="G724" s="425"/>
      <c r="H724" s="426"/>
      <c r="I724" s="49"/>
      <c r="J724" s="50"/>
      <c r="K724" s="548">
        <f>K725+K726</f>
        <v>12.989999999999998</v>
      </c>
      <c r="L724" s="549"/>
      <c r="M724" s="51">
        <f>K724*12*I694</f>
        <v>161569.62</v>
      </c>
    </row>
    <row r="725" spans="1:13">
      <c r="A725" s="429" t="s">
        <v>78</v>
      </c>
      <c r="B725" s="430"/>
      <c r="C725" s="430"/>
      <c r="D725" s="430"/>
      <c r="E725" s="430"/>
      <c r="F725" s="430"/>
      <c r="G725" s="430"/>
      <c r="H725" s="431"/>
      <c r="I725" s="78"/>
      <c r="J725" s="79"/>
      <c r="K725" s="432">
        <v>10.61</v>
      </c>
      <c r="L725" s="433"/>
      <c r="M725" s="80">
        <f>K725*12*I694</f>
        <v>131967.18</v>
      </c>
    </row>
    <row r="726" spans="1:13" ht="16.5" thickBot="1">
      <c r="A726" s="550" t="s">
        <v>79</v>
      </c>
      <c r="B726" s="551"/>
      <c r="C726" s="551"/>
      <c r="D726" s="551"/>
      <c r="E726" s="551"/>
      <c r="F726" s="551"/>
      <c r="G726" s="551"/>
      <c r="H726" s="552"/>
      <c r="I726" s="84"/>
      <c r="J726" s="85"/>
      <c r="K726" s="522">
        <v>2.38</v>
      </c>
      <c r="L726" s="523"/>
      <c r="M726" s="86">
        <f>K726*12*I694</f>
        <v>29602.44</v>
      </c>
    </row>
    <row r="727" spans="1:13">
      <c r="A727" s="499" t="s">
        <v>43</v>
      </c>
      <c r="B727" s="500"/>
      <c r="C727" s="500"/>
      <c r="D727" s="500"/>
      <c r="E727" s="500"/>
      <c r="F727" s="500"/>
      <c r="G727" s="500"/>
      <c r="H727" s="501"/>
      <c r="I727" s="15"/>
      <c r="J727" s="16"/>
      <c r="K727" s="502">
        <v>1.39</v>
      </c>
      <c r="L727" s="503"/>
      <c r="M727" s="21">
        <f>K727*12*I694</f>
        <v>17288.82</v>
      </c>
    </row>
    <row r="728" spans="1:13" ht="15.75">
      <c r="A728" s="44" t="s">
        <v>52</v>
      </c>
      <c r="B728" s="45"/>
      <c r="C728" s="45"/>
      <c r="D728" s="45"/>
      <c r="E728" s="45"/>
      <c r="F728" s="45"/>
      <c r="G728" s="45"/>
      <c r="H728" s="46"/>
      <c r="I728" s="34"/>
      <c r="J728" s="29"/>
      <c r="K728" s="486">
        <v>0</v>
      </c>
      <c r="L728" s="487"/>
      <c r="M728" s="21">
        <f>K728*12*I694</f>
        <v>0</v>
      </c>
    </row>
    <row r="729" spans="1:13" ht="15.75">
      <c r="A729" s="44" t="s">
        <v>45</v>
      </c>
      <c r="B729" s="45"/>
      <c r="C729" s="45"/>
      <c r="D729" s="45"/>
      <c r="E729" s="45"/>
      <c r="F729" s="45"/>
      <c r="G729" s="45"/>
      <c r="H729" s="46"/>
      <c r="I729" s="34"/>
      <c r="J729" s="29"/>
      <c r="K729" s="486">
        <v>0.06</v>
      </c>
      <c r="L729" s="487"/>
      <c r="M729" s="21">
        <f>K729*12*I694</f>
        <v>746.28</v>
      </c>
    </row>
    <row r="730" spans="1:13" ht="16.5" thickBot="1">
      <c r="A730" s="61" t="s">
        <v>46</v>
      </c>
      <c r="B730" s="62"/>
      <c r="C730" s="62"/>
      <c r="D730" s="62"/>
      <c r="E730" s="62"/>
      <c r="F730" s="62"/>
      <c r="G730" s="62"/>
      <c r="H730" s="63"/>
      <c r="I730" s="3"/>
      <c r="J730" s="4"/>
      <c r="K730" s="446">
        <v>0.95</v>
      </c>
      <c r="L730" s="447"/>
      <c r="M730" s="23">
        <f>K730*12*I694</f>
        <v>11816.099999999999</v>
      </c>
    </row>
    <row r="731" spans="1:13" ht="15.75" thickBot="1">
      <c r="A731" s="424" t="s">
        <v>47</v>
      </c>
      <c r="B731" s="425"/>
      <c r="C731" s="425"/>
      <c r="D731" s="425"/>
      <c r="E731" s="425"/>
      <c r="F731" s="425"/>
      <c r="G731" s="425"/>
      <c r="H731" s="426"/>
      <c r="I731" s="49"/>
      <c r="J731" s="50"/>
      <c r="K731" s="427">
        <f>K723+K727+K724+K728+K729+K730</f>
        <v>38.400000000000006</v>
      </c>
      <c r="L731" s="428"/>
      <c r="M731" s="51">
        <f>M723+M724+M727+M728+M729+M730</f>
        <v>477619.20000000001</v>
      </c>
    </row>
    <row r="732" spans="1:13">
      <c r="A732" s="56"/>
      <c r="B732" s="56"/>
      <c r="C732" s="56"/>
      <c r="D732" s="56"/>
      <c r="E732" s="56"/>
      <c r="F732" s="56"/>
      <c r="G732" s="56"/>
      <c r="H732" s="56"/>
      <c r="I732" s="9"/>
      <c r="J732" s="57"/>
      <c r="K732" s="58"/>
      <c r="L732" s="58"/>
      <c r="M732" s="57"/>
    </row>
    <row r="733" spans="1:13">
      <c r="A733" s="481" t="s">
        <v>0</v>
      </c>
      <c r="B733" s="481"/>
      <c r="C733" s="481"/>
      <c r="D733" s="481"/>
      <c r="E733" s="481"/>
      <c r="F733" s="481"/>
      <c r="G733" s="481"/>
      <c r="H733" s="481"/>
      <c r="I733" s="481"/>
      <c r="J733" s="481"/>
      <c r="K733" s="481"/>
      <c r="L733" s="481"/>
      <c r="M733" s="1"/>
    </row>
    <row r="734" spans="1:13">
      <c r="A734" s="482" t="s">
        <v>1</v>
      </c>
      <c r="B734" s="482"/>
      <c r="C734" s="482"/>
      <c r="D734" s="482"/>
      <c r="E734" s="482"/>
      <c r="F734" s="482"/>
      <c r="G734" s="482"/>
      <c r="H734" s="482"/>
      <c r="I734" s="482"/>
      <c r="J734" s="482"/>
      <c r="K734" s="482"/>
      <c r="L734" s="482"/>
      <c r="M734" s="482"/>
    </row>
    <row r="735" spans="1:13">
      <c r="A735" s="483" t="s">
        <v>105</v>
      </c>
      <c r="B735" s="483"/>
      <c r="C735" s="483"/>
      <c r="D735" s="483"/>
      <c r="E735" s="483"/>
      <c r="F735" s="483"/>
      <c r="G735" s="483"/>
      <c r="H735" s="483"/>
      <c r="I735" s="483"/>
      <c r="J735" s="483"/>
      <c r="K735" s="483"/>
      <c r="L735" s="483"/>
      <c r="M735" s="483"/>
    </row>
    <row r="736" spans="1:13">
      <c r="A736" s="2"/>
      <c r="B736" s="3"/>
      <c r="C736" s="3" t="s">
        <v>2</v>
      </c>
      <c r="D736" s="3"/>
      <c r="E736" s="3"/>
      <c r="F736" s="3"/>
      <c r="G736" s="3"/>
      <c r="H736" s="4"/>
      <c r="I736" s="3" t="s">
        <v>3</v>
      </c>
      <c r="J736" s="4"/>
      <c r="K736" s="5" t="s">
        <v>4</v>
      </c>
      <c r="L736" s="6"/>
      <c r="M736" s="7"/>
    </row>
    <row r="737" spans="1:13">
      <c r="A737" s="8"/>
      <c r="B737" s="9"/>
      <c r="C737" s="9"/>
      <c r="D737" s="9"/>
      <c r="E737" s="9"/>
      <c r="F737" s="9"/>
      <c r="G737" s="9"/>
      <c r="H737" s="10"/>
      <c r="I737" s="9"/>
      <c r="J737" s="10"/>
      <c r="K737" s="11" t="s">
        <v>5</v>
      </c>
      <c r="L737" s="12"/>
      <c r="M737" s="13" t="s">
        <v>6</v>
      </c>
    </row>
    <row r="738" spans="1:13">
      <c r="A738" s="14"/>
      <c r="B738" s="15"/>
      <c r="C738" s="15"/>
      <c r="D738" s="15"/>
      <c r="E738" s="15"/>
      <c r="F738" s="15"/>
      <c r="G738" s="15"/>
      <c r="H738" s="16"/>
      <c r="I738" s="472" t="s">
        <v>7</v>
      </c>
      <c r="J738" s="473"/>
      <c r="K738" s="15" t="s">
        <v>8</v>
      </c>
      <c r="L738" s="16"/>
      <c r="M738" s="17" t="s">
        <v>9</v>
      </c>
    </row>
    <row r="739" spans="1:13">
      <c r="A739" s="474"/>
      <c r="B739" s="475"/>
      <c r="C739" s="475"/>
      <c r="D739" s="475"/>
      <c r="E739" s="475"/>
      <c r="F739" s="475"/>
      <c r="G739" s="475"/>
      <c r="H739" s="476"/>
      <c r="I739" s="477">
        <v>1297.5</v>
      </c>
      <c r="J739" s="478"/>
      <c r="K739" s="479">
        <f>K740+K742</f>
        <v>9.75</v>
      </c>
      <c r="L739" s="480"/>
      <c r="M739" s="21">
        <f>M740+M742</f>
        <v>151807.5</v>
      </c>
    </row>
    <row r="740" spans="1:13">
      <c r="A740" s="22" t="s">
        <v>59</v>
      </c>
      <c r="B740" s="24"/>
      <c r="C740" s="24"/>
      <c r="D740" s="24"/>
      <c r="E740" s="24"/>
      <c r="F740" s="25"/>
      <c r="G740" s="24"/>
      <c r="H740" s="26"/>
      <c r="J740" s="10"/>
      <c r="K740" s="450">
        <v>5.36</v>
      </c>
      <c r="L740" s="451"/>
      <c r="M740" s="23">
        <f>K740*I739*12</f>
        <v>83455.200000000012</v>
      </c>
    </row>
    <row r="741" spans="1:13">
      <c r="A741" s="22"/>
      <c r="B741" s="24"/>
      <c r="C741" s="24"/>
      <c r="D741" s="24"/>
      <c r="E741" s="24"/>
      <c r="F741" s="25"/>
      <c r="G741" s="24"/>
      <c r="H741" s="26"/>
      <c r="J741" s="10"/>
      <c r="L741" s="10"/>
      <c r="M741" s="23"/>
    </row>
    <row r="742" spans="1:13">
      <c r="A742" s="22" t="s">
        <v>12</v>
      </c>
      <c r="B742" s="24"/>
      <c r="C742" s="24"/>
      <c r="D742" s="24"/>
      <c r="E742" s="24"/>
      <c r="F742" s="25"/>
      <c r="G742" s="24"/>
      <c r="H742" s="26"/>
      <c r="I742" s="14"/>
      <c r="J742" s="16"/>
      <c r="K742" s="492">
        <v>4.3899999999999997</v>
      </c>
      <c r="L742" s="493"/>
      <c r="M742" s="21">
        <f>K742*I739*12</f>
        <v>68352.299999999988</v>
      </c>
    </row>
    <row r="743" spans="1:13">
      <c r="A743" s="464" t="s">
        <v>13</v>
      </c>
      <c r="B743" s="465"/>
      <c r="C743" s="465"/>
      <c r="D743" s="465"/>
      <c r="E743" s="465"/>
      <c r="F743" s="465"/>
      <c r="G743" s="465"/>
      <c r="H743" s="466"/>
      <c r="I743" s="89" t="s">
        <v>14</v>
      </c>
      <c r="J743" s="88"/>
      <c r="K743" s="9"/>
      <c r="L743" s="10"/>
      <c r="M743" s="23"/>
    </row>
    <row r="744" spans="1:13">
      <c r="A744" s="8"/>
      <c r="B744" s="9"/>
      <c r="C744" s="9"/>
      <c r="D744" s="9"/>
      <c r="E744" s="9"/>
      <c r="F744" s="9"/>
      <c r="G744" s="9"/>
      <c r="H744" s="10"/>
      <c r="I744" s="89" t="s">
        <v>15</v>
      </c>
      <c r="J744" s="88"/>
      <c r="K744" s="9"/>
      <c r="L744" s="10"/>
      <c r="M744" s="23"/>
    </row>
    <row r="745" spans="1:13">
      <c r="A745" s="8"/>
      <c r="B745" s="9"/>
      <c r="C745" s="9"/>
      <c r="D745" s="9"/>
      <c r="E745" s="9"/>
      <c r="F745" s="9"/>
      <c r="G745" s="9"/>
      <c r="H745" s="10"/>
      <c r="I745" s="89" t="s">
        <v>16</v>
      </c>
      <c r="J745" s="88"/>
      <c r="K745" s="462">
        <v>1.31</v>
      </c>
      <c r="L745" s="463"/>
      <c r="M745" s="23">
        <f>K745*12*I739</f>
        <v>20396.7</v>
      </c>
    </row>
    <row r="746" spans="1:13">
      <c r="A746" s="8"/>
      <c r="B746" s="9"/>
      <c r="C746" s="9"/>
      <c r="D746" s="9"/>
      <c r="E746" s="9"/>
      <c r="F746" s="9"/>
      <c r="G746" s="9"/>
      <c r="H746" s="10"/>
      <c r="I746" s="89" t="s">
        <v>63</v>
      </c>
      <c r="J746" s="88"/>
      <c r="K746" s="9"/>
      <c r="L746" s="10"/>
      <c r="M746" s="23"/>
    </row>
    <row r="747" spans="1:13">
      <c r="A747" s="474" t="s">
        <v>67</v>
      </c>
      <c r="B747" s="475"/>
      <c r="C747" s="475"/>
      <c r="D747" s="475"/>
      <c r="E747" s="475"/>
      <c r="F747" s="475"/>
      <c r="G747" s="475"/>
      <c r="H747" s="476"/>
      <c r="I747" s="28" t="s">
        <v>19</v>
      </c>
      <c r="J747" s="29"/>
      <c r="K747" s="486">
        <v>2.4500000000000002</v>
      </c>
      <c r="L747" s="487"/>
      <c r="M747" s="30">
        <f>K747*12*I739</f>
        <v>38146.5</v>
      </c>
    </row>
    <row r="748" spans="1:13">
      <c r="A748" s="114" t="s">
        <v>20</v>
      </c>
      <c r="B748" s="31"/>
      <c r="C748" s="31"/>
      <c r="D748" s="31"/>
      <c r="E748" s="31"/>
      <c r="F748" s="31"/>
      <c r="G748" s="31"/>
      <c r="H748" s="115"/>
      <c r="I748" s="31"/>
      <c r="J748" s="10"/>
      <c r="K748" s="470">
        <f>K749+K755</f>
        <v>1.9100000000000001</v>
      </c>
      <c r="L748" s="471"/>
      <c r="M748" s="32">
        <f>M749+M755</f>
        <v>29738.7</v>
      </c>
    </row>
    <row r="749" spans="1:13">
      <c r="A749" s="459" t="s">
        <v>21</v>
      </c>
      <c r="B749" s="460"/>
      <c r="C749" s="460"/>
      <c r="D749" s="460"/>
      <c r="E749" s="460"/>
      <c r="F749" s="460"/>
      <c r="G749" s="460"/>
      <c r="H749" s="461"/>
      <c r="J749" s="10"/>
      <c r="K749" s="462">
        <f>K750+K751+K752+K754</f>
        <v>1.1200000000000001</v>
      </c>
      <c r="L749" s="463"/>
      <c r="M749" s="33">
        <f>M750+M751+M752+M754</f>
        <v>17438.399999999998</v>
      </c>
    </row>
    <row r="750" spans="1:13">
      <c r="A750" s="8" t="s">
        <v>82</v>
      </c>
      <c r="H750" s="10"/>
      <c r="I750" s="87" t="s">
        <v>26</v>
      </c>
      <c r="J750" s="88"/>
      <c r="K750" s="450">
        <v>0.57999999999999996</v>
      </c>
      <c r="L750" s="451"/>
      <c r="M750" s="23">
        <f>K750*12*I739</f>
        <v>9030.5999999999985</v>
      </c>
    </row>
    <row r="751" spans="1:13">
      <c r="A751" s="8" t="s">
        <v>69</v>
      </c>
      <c r="H751" s="10"/>
      <c r="I751" s="87" t="s">
        <v>80</v>
      </c>
      <c r="J751" s="88"/>
      <c r="K751" s="450"/>
      <c r="L751" s="451"/>
      <c r="M751" s="23"/>
    </row>
    <row r="752" spans="1:13">
      <c r="A752" s="8" t="s">
        <v>83</v>
      </c>
      <c r="H752" s="10"/>
      <c r="I752" s="87" t="s">
        <v>24</v>
      </c>
      <c r="J752" s="88"/>
      <c r="K752" s="450">
        <v>0.5</v>
      </c>
      <c r="L752" s="451"/>
      <c r="M752" s="23">
        <f>K752*12*I739</f>
        <v>7785</v>
      </c>
    </row>
    <row r="753" spans="1:13">
      <c r="A753" s="8" t="s">
        <v>25</v>
      </c>
      <c r="H753" s="10"/>
      <c r="I753" s="87"/>
      <c r="J753" s="88"/>
      <c r="L753" s="10"/>
      <c r="M753" s="23"/>
    </row>
    <row r="754" spans="1:13">
      <c r="A754" s="8" t="s">
        <v>84</v>
      </c>
      <c r="H754" s="10"/>
      <c r="I754" s="87" t="s">
        <v>26</v>
      </c>
      <c r="J754" s="88"/>
      <c r="K754" s="450">
        <v>0.04</v>
      </c>
      <c r="L754" s="451"/>
      <c r="M754" s="23">
        <f>K754*12*I739</f>
        <v>622.79999999999995</v>
      </c>
    </row>
    <row r="755" spans="1:13">
      <c r="A755" s="459" t="s">
        <v>27</v>
      </c>
      <c r="B755" s="460"/>
      <c r="C755" s="460"/>
      <c r="D755" s="460"/>
      <c r="E755" s="460"/>
      <c r="F755" s="460"/>
      <c r="G755" s="460"/>
      <c r="H755" s="461"/>
      <c r="J755" s="10"/>
      <c r="K755" s="462">
        <f>K756+K757+K758</f>
        <v>0.79</v>
      </c>
      <c r="L755" s="463"/>
      <c r="M755" s="33">
        <f>M756+M757+M758</f>
        <v>12300.300000000003</v>
      </c>
    </row>
    <row r="756" spans="1:13">
      <c r="A756" s="8" t="s">
        <v>85</v>
      </c>
      <c r="H756" s="10"/>
      <c r="I756" s="87" t="s">
        <v>24</v>
      </c>
      <c r="J756" s="88"/>
      <c r="K756" s="450">
        <v>0.67</v>
      </c>
      <c r="L756" s="451"/>
      <c r="M756" s="23">
        <f>K756*12*I739</f>
        <v>10431.900000000001</v>
      </c>
    </row>
    <row r="757" spans="1:13">
      <c r="A757" s="8" t="s">
        <v>86</v>
      </c>
      <c r="H757" s="10"/>
      <c r="I757" s="87" t="s">
        <v>81</v>
      </c>
      <c r="J757" s="88"/>
      <c r="K757" s="450">
        <v>0.06</v>
      </c>
      <c r="L757" s="451"/>
      <c r="M757" s="23">
        <f>K757*12*I739</f>
        <v>934.19999999999993</v>
      </c>
    </row>
    <row r="758" spans="1:13">
      <c r="A758" s="8" t="s">
        <v>87</v>
      </c>
      <c r="H758" s="10"/>
      <c r="I758" s="87" t="s">
        <v>55</v>
      </c>
      <c r="J758" s="88"/>
      <c r="K758" s="492">
        <v>0.06</v>
      </c>
      <c r="L758" s="493"/>
      <c r="M758" s="21">
        <f>K758*12*I739</f>
        <v>934.19999999999993</v>
      </c>
    </row>
    <row r="759" spans="1:13" ht="15.75">
      <c r="A759" s="438" t="s">
        <v>28</v>
      </c>
      <c r="B759" s="439"/>
      <c r="C759" s="439"/>
      <c r="D759" s="439"/>
      <c r="E759" s="439"/>
      <c r="F759" s="439"/>
      <c r="G759" s="439"/>
      <c r="H759" s="440"/>
      <c r="I759" s="34"/>
      <c r="J759" s="29"/>
      <c r="K759" s="486">
        <f>K760+K761+K763+K765+K766</f>
        <v>2.16</v>
      </c>
      <c r="L759" s="487"/>
      <c r="M759" s="35">
        <f>M760+M761+M763+M765+M766</f>
        <v>33631.199999999997</v>
      </c>
    </row>
    <row r="760" spans="1:13">
      <c r="A760" s="36" t="s">
        <v>29</v>
      </c>
      <c r="B760" s="37"/>
      <c r="C760" s="38"/>
      <c r="D760" s="38"/>
      <c r="E760" s="38"/>
      <c r="F760" s="38"/>
      <c r="G760" s="38"/>
      <c r="H760" s="10"/>
      <c r="I760" s="434" t="s">
        <v>30</v>
      </c>
      <c r="J760" s="435"/>
      <c r="K760" s="457">
        <v>0.59</v>
      </c>
      <c r="L760" s="458"/>
      <c r="M760" s="23">
        <f>K760*12*I739</f>
        <v>9186.2999999999993</v>
      </c>
    </row>
    <row r="761" spans="1:13">
      <c r="A761" s="36" t="s">
        <v>31</v>
      </c>
      <c r="B761" s="37"/>
      <c r="C761" s="38"/>
      <c r="D761" s="38"/>
      <c r="E761" s="38"/>
      <c r="F761" s="38"/>
      <c r="G761" s="38"/>
      <c r="H761" s="10"/>
      <c r="I761" s="434" t="s">
        <v>57</v>
      </c>
      <c r="J761" s="435"/>
      <c r="K761" s="448">
        <v>1.36</v>
      </c>
      <c r="L761" s="449"/>
      <c r="M761" s="23">
        <f>K761*12*I739</f>
        <v>21175.200000000001</v>
      </c>
    </row>
    <row r="762" spans="1:13">
      <c r="A762" s="36" t="s">
        <v>33</v>
      </c>
      <c r="B762" s="37"/>
      <c r="C762" s="38"/>
      <c r="D762" s="38"/>
      <c r="E762" s="38"/>
      <c r="F762" s="38"/>
      <c r="G762" s="38"/>
      <c r="H762" s="10"/>
      <c r="I762" s="39"/>
      <c r="J762" s="12"/>
      <c r="K762" s="40"/>
      <c r="L762" s="41"/>
      <c r="M762" s="23"/>
    </row>
    <row r="763" spans="1:13">
      <c r="A763" s="36" t="s">
        <v>34</v>
      </c>
      <c r="B763" s="37"/>
      <c r="C763" s="38"/>
      <c r="D763" s="38"/>
      <c r="E763" s="38"/>
      <c r="F763" s="38"/>
      <c r="G763" s="38"/>
      <c r="H763" s="10"/>
      <c r="I763" s="434" t="s">
        <v>35</v>
      </c>
      <c r="J763" s="435"/>
      <c r="K763" s="448">
        <v>0.09</v>
      </c>
      <c r="L763" s="449"/>
      <c r="M763" s="23">
        <f>K763*12*I739</f>
        <v>1401.3000000000002</v>
      </c>
    </row>
    <row r="764" spans="1:13">
      <c r="A764" s="36" t="s">
        <v>36</v>
      </c>
      <c r="B764" s="37"/>
      <c r="C764" s="38"/>
      <c r="D764" s="38"/>
      <c r="E764" s="38"/>
      <c r="F764" s="38"/>
      <c r="G764" s="38"/>
      <c r="H764" s="10"/>
      <c r="I764" s="39"/>
      <c r="J764" s="12"/>
      <c r="K764" s="40"/>
      <c r="L764" s="41"/>
      <c r="M764" s="23"/>
    </row>
    <row r="765" spans="1:13">
      <c r="A765" s="36" t="s">
        <v>37</v>
      </c>
      <c r="B765" s="37"/>
      <c r="C765" s="38"/>
      <c r="D765" s="38"/>
      <c r="E765" s="38"/>
      <c r="F765" s="38"/>
      <c r="G765" s="38"/>
      <c r="H765" s="10"/>
      <c r="I765" s="434" t="s">
        <v>19</v>
      </c>
      <c r="J765" s="435"/>
      <c r="K765" s="448">
        <v>0.06</v>
      </c>
      <c r="L765" s="449"/>
      <c r="M765" s="23">
        <f>K765*12*I739</f>
        <v>934.19999999999993</v>
      </c>
    </row>
    <row r="766" spans="1:13">
      <c r="A766" s="42" t="s">
        <v>38</v>
      </c>
      <c r="B766" s="37"/>
      <c r="C766" s="38"/>
      <c r="D766" s="38"/>
      <c r="E766" s="38"/>
      <c r="F766" s="38"/>
      <c r="G766" s="38"/>
      <c r="H766" s="10"/>
      <c r="I766" s="434" t="s">
        <v>19</v>
      </c>
      <c r="J766" s="435"/>
      <c r="K766" s="436">
        <v>0.06</v>
      </c>
      <c r="L766" s="437"/>
      <c r="M766" s="21">
        <f>K766*12*I739</f>
        <v>934.19999999999993</v>
      </c>
    </row>
    <row r="767" spans="1:13" ht="16.5" thickBot="1">
      <c r="A767" s="443" t="s">
        <v>39</v>
      </c>
      <c r="B767" s="444"/>
      <c r="C767" s="444"/>
      <c r="D767" s="444"/>
      <c r="E767" s="444"/>
      <c r="F767" s="444"/>
      <c r="G767" s="444"/>
      <c r="H767" s="445"/>
      <c r="I767" s="3"/>
      <c r="J767" s="4"/>
      <c r="K767" s="513">
        <v>5.7</v>
      </c>
      <c r="L767" s="514"/>
      <c r="M767" s="48">
        <f>K767*12*I739</f>
        <v>88749.000000000015</v>
      </c>
    </row>
    <row r="768" spans="1:13" ht="15.75" thickBot="1">
      <c r="A768" s="424" t="s">
        <v>40</v>
      </c>
      <c r="B768" s="425"/>
      <c r="C768" s="425"/>
      <c r="D768" s="425"/>
      <c r="E768" s="425"/>
      <c r="F768" s="425"/>
      <c r="G768" s="425"/>
      <c r="H768" s="426"/>
      <c r="I768" s="49"/>
      <c r="J768" s="50"/>
      <c r="K768" s="427">
        <f>K740+K742+K745+K747+K748+K767+K759</f>
        <v>23.28</v>
      </c>
      <c r="L768" s="428"/>
      <c r="M768" s="51">
        <f>M739+M745+M747+M748+M759+M767</f>
        <v>362469.60000000003</v>
      </c>
    </row>
    <row r="769" spans="1:13" ht="15.75" thickBot="1">
      <c r="A769" s="424" t="s">
        <v>77</v>
      </c>
      <c r="B769" s="425"/>
      <c r="C769" s="425"/>
      <c r="D769" s="425"/>
      <c r="E769" s="425"/>
      <c r="F769" s="425"/>
      <c r="G769" s="425"/>
      <c r="H769" s="426"/>
      <c r="I769" s="49"/>
      <c r="J769" s="50"/>
      <c r="K769" s="548">
        <f>K770+K771</f>
        <v>16.29</v>
      </c>
      <c r="L769" s="549"/>
      <c r="M769" s="51">
        <f>K769*12*I739</f>
        <v>253635.3</v>
      </c>
    </row>
    <row r="770" spans="1:13">
      <c r="A770" s="429" t="s">
        <v>78</v>
      </c>
      <c r="B770" s="430"/>
      <c r="C770" s="430"/>
      <c r="D770" s="430"/>
      <c r="E770" s="430"/>
      <c r="F770" s="430"/>
      <c r="G770" s="430"/>
      <c r="H770" s="431"/>
      <c r="I770" s="78"/>
      <c r="J770" s="79"/>
      <c r="K770" s="432">
        <v>13.3</v>
      </c>
      <c r="L770" s="433"/>
      <c r="M770" s="80">
        <f>K770*12*I739</f>
        <v>207081.00000000003</v>
      </c>
    </row>
    <row r="771" spans="1:13" ht="16.5" thickBot="1">
      <c r="A771" s="550" t="s">
        <v>79</v>
      </c>
      <c r="B771" s="551"/>
      <c r="C771" s="551"/>
      <c r="D771" s="551"/>
      <c r="E771" s="551"/>
      <c r="F771" s="551"/>
      <c r="G771" s="551"/>
      <c r="H771" s="552"/>
      <c r="I771" s="84"/>
      <c r="J771" s="85"/>
      <c r="K771" s="522">
        <v>2.99</v>
      </c>
      <c r="L771" s="523"/>
      <c r="M771" s="86">
        <f>K771*12*I739</f>
        <v>46554.3</v>
      </c>
    </row>
    <row r="772" spans="1:13">
      <c r="A772" s="499" t="s">
        <v>43</v>
      </c>
      <c r="B772" s="500"/>
      <c r="C772" s="500"/>
      <c r="D772" s="500"/>
      <c r="E772" s="500"/>
      <c r="F772" s="500"/>
      <c r="G772" s="500"/>
      <c r="H772" s="501"/>
      <c r="I772" s="15"/>
      <c r="J772" s="16"/>
      <c r="K772" s="502">
        <v>1.39</v>
      </c>
      <c r="L772" s="503"/>
      <c r="M772" s="21">
        <f>K772*12*I739</f>
        <v>21642.3</v>
      </c>
    </row>
    <row r="773" spans="1:13" ht="15.75">
      <c r="A773" s="44" t="s">
        <v>52</v>
      </c>
      <c r="B773" s="45"/>
      <c r="C773" s="45"/>
      <c r="D773" s="45"/>
      <c r="E773" s="45"/>
      <c r="F773" s="45"/>
      <c r="G773" s="45"/>
      <c r="H773" s="46"/>
      <c r="I773" s="34"/>
      <c r="J773" s="29"/>
      <c r="K773" s="486">
        <v>1.01</v>
      </c>
      <c r="L773" s="487"/>
      <c r="M773" s="21">
        <f>K773*12*I739</f>
        <v>15725.7</v>
      </c>
    </row>
    <row r="774" spans="1:13" ht="15.75">
      <c r="A774" s="44" t="s">
        <v>45</v>
      </c>
      <c r="B774" s="45"/>
      <c r="C774" s="45"/>
      <c r="D774" s="45"/>
      <c r="E774" s="45"/>
      <c r="F774" s="45"/>
      <c r="G774" s="45"/>
      <c r="H774" s="46"/>
      <c r="I774" s="34"/>
      <c r="J774" s="29"/>
      <c r="K774" s="486">
        <v>7.0000000000000007E-2</v>
      </c>
      <c r="L774" s="487"/>
      <c r="M774" s="21">
        <f>K774*12*I739</f>
        <v>1089.9000000000001</v>
      </c>
    </row>
    <row r="775" spans="1:13" ht="16.5" thickBot="1">
      <c r="A775" s="61" t="s">
        <v>46</v>
      </c>
      <c r="B775" s="62"/>
      <c r="C775" s="62"/>
      <c r="D775" s="62"/>
      <c r="E775" s="62"/>
      <c r="F775" s="62"/>
      <c r="G775" s="62"/>
      <c r="H775" s="63"/>
      <c r="I775" s="3"/>
      <c r="J775" s="4"/>
      <c r="K775" s="446">
        <v>1.04</v>
      </c>
      <c r="L775" s="447"/>
      <c r="M775" s="23">
        <f>K775*12*I739</f>
        <v>16192.800000000001</v>
      </c>
    </row>
    <row r="776" spans="1:13" ht="15.75" thickBot="1">
      <c r="A776" s="424" t="s">
        <v>47</v>
      </c>
      <c r="B776" s="425"/>
      <c r="C776" s="425"/>
      <c r="D776" s="425"/>
      <c r="E776" s="425"/>
      <c r="F776" s="425"/>
      <c r="G776" s="425"/>
      <c r="H776" s="426"/>
      <c r="I776" s="49"/>
      <c r="J776" s="50"/>
      <c r="K776" s="427">
        <f>K768+K772+K769+K773+K774+K775</f>
        <v>43.08</v>
      </c>
      <c r="L776" s="428"/>
      <c r="M776" s="51">
        <f>M768+M769+M772+M773+M774+M775</f>
        <v>670755.60000000009</v>
      </c>
    </row>
    <row r="777" spans="1:13">
      <c r="A777" s="56"/>
      <c r="B777" s="56"/>
      <c r="C777" s="56"/>
      <c r="D777" s="56"/>
      <c r="E777" s="56"/>
      <c r="F777" s="56"/>
      <c r="G777" s="56"/>
      <c r="H777" s="56"/>
      <c r="I777" s="9"/>
      <c r="J777" s="57"/>
      <c r="K777" s="58"/>
      <c r="L777" s="58"/>
      <c r="M777" s="57"/>
    </row>
    <row r="778" spans="1:13">
      <c r="A778" s="481" t="s">
        <v>0</v>
      </c>
      <c r="B778" s="481"/>
      <c r="C778" s="481"/>
      <c r="D778" s="481"/>
      <c r="E778" s="481"/>
      <c r="F778" s="481"/>
      <c r="G778" s="481"/>
      <c r="H778" s="481"/>
      <c r="I778" s="481"/>
      <c r="J778" s="481"/>
      <c r="K778" s="481"/>
      <c r="L778" s="481"/>
      <c r="M778" s="1"/>
    </row>
    <row r="779" spans="1:13">
      <c r="A779" s="482" t="s">
        <v>1</v>
      </c>
      <c r="B779" s="482"/>
      <c r="C779" s="482"/>
      <c r="D779" s="482"/>
      <c r="E779" s="482"/>
      <c r="F779" s="482"/>
      <c r="G779" s="482"/>
      <c r="H779" s="482"/>
      <c r="I779" s="482"/>
      <c r="J779" s="482"/>
      <c r="K779" s="482"/>
      <c r="L779" s="482"/>
      <c r="M779" s="482"/>
    </row>
    <row r="780" spans="1:13">
      <c r="A780" s="483" t="s">
        <v>106</v>
      </c>
      <c r="B780" s="483"/>
      <c r="C780" s="483"/>
      <c r="D780" s="483"/>
      <c r="E780" s="483"/>
      <c r="F780" s="483"/>
      <c r="G780" s="483"/>
      <c r="H780" s="483"/>
      <c r="I780" s="483"/>
      <c r="J780" s="483"/>
      <c r="K780" s="483"/>
      <c r="L780" s="483"/>
      <c r="M780" s="483"/>
    </row>
    <row r="781" spans="1:13">
      <c r="A781" s="2"/>
      <c r="B781" s="3"/>
      <c r="C781" s="3" t="s">
        <v>2</v>
      </c>
      <c r="D781" s="3"/>
      <c r="E781" s="3"/>
      <c r="F781" s="3"/>
      <c r="G781" s="3"/>
      <c r="H781" s="4"/>
      <c r="I781" s="3" t="s">
        <v>3</v>
      </c>
      <c r="J781" s="4"/>
      <c r="K781" s="5" t="s">
        <v>4</v>
      </c>
      <c r="L781" s="6"/>
      <c r="M781" s="7"/>
    </row>
    <row r="782" spans="1:13">
      <c r="A782" s="8"/>
      <c r="B782" s="9"/>
      <c r="C782" s="9"/>
      <c r="D782" s="9"/>
      <c r="E782" s="9"/>
      <c r="F782" s="9"/>
      <c r="G782" s="9"/>
      <c r="H782" s="10"/>
      <c r="I782" s="9"/>
      <c r="J782" s="10"/>
      <c r="K782" s="11" t="s">
        <v>5</v>
      </c>
      <c r="L782" s="12"/>
      <c r="M782" s="13" t="s">
        <v>6</v>
      </c>
    </row>
    <row r="783" spans="1:13">
      <c r="A783" s="14"/>
      <c r="B783" s="15"/>
      <c r="C783" s="15"/>
      <c r="D783" s="15"/>
      <c r="E783" s="15"/>
      <c r="F783" s="15"/>
      <c r="G783" s="15"/>
      <c r="H783" s="16"/>
      <c r="I783" s="472" t="s">
        <v>7</v>
      </c>
      <c r="J783" s="473"/>
      <c r="K783" s="15" t="s">
        <v>8</v>
      </c>
      <c r="L783" s="16"/>
      <c r="M783" s="17" t="s">
        <v>9</v>
      </c>
    </row>
    <row r="784" spans="1:13">
      <c r="A784" s="474"/>
      <c r="B784" s="475"/>
      <c r="C784" s="475"/>
      <c r="D784" s="475"/>
      <c r="E784" s="475"/>
      <c r="F784" s="475"/>
      <c r="G784" s="475"/>
      <c r="H784" s="476"/>
      <c r="I784" s="477">
        <v>1254.9000000000001</v>
      </c>
      <c r="J784" s="478"/>
      <c r="K784" s="479">
        <f>K785+K787</f>
        <v>9.75</v>
      </c>
      <c r="L784" s="480"/>
      <c r="M784" s="21">
        <f>M785+M787</f>
        <v>146823.30000000002</v>
      </c>
    </row>
    <row r="785" spans="1:13">
      <c r="A785" s="22" t="s">
        <v>59</v>
      </c>
      <c r="B785" s="24"/>
      <c r="C785" s="24"/>
      <c r="D785" s="24"/>
      <c r="E785" s="24"/>
      <c r="F785" s="25"/>
      <c r="G785" s="24"/>
      <c r="H785" s="26"/>
      <c r="J785" s="10"/>
      <c r="K785" s="450">
        <v>5.36</v>
      </c>
      <c r="L785" s="451"/>
      <c r="M785" s="23">
        <f>K785*I784*12</f>
        <v>80715.168000000005</v>
      </c>
    </row>
    <row r="786" spans="1:13">
      <c r="A786" s="22"/>
      <c r="B786" s="24"/>
      <c r="C786" s="24"/>
      <c r="D786" s="24"/>
      <c r="E786" s="24"/>
      <c r="F786" s="25"/>
      <c r="G786" s="24"/>
      <c r="H786" s="26"/>
      <c r="J786" s="10"/>
      <c r="L786" s="10"/>
      <c r="M786" s="23"/>
    </row>
    <row r="787" spans="1:13">
      <c r="A787" s="22" t="s">
        <v>12</v>
      </c>
      <c r="B787" s="24"/>
      <c r="C787" s="24"/>
      <c r="D787" s="24"/>
      <c r="E787" s="24"/>
      <c r="F787" s="25"/>
      <c r="G787" s="24"/>
      <c r="H787" s="26"/>
      <c r="I787" s="14"/>
      <c r="J787" s="16"/>
      <c r="K787" s="492">
        <v>4.3899999999999997</v>
      </c>
      <c r="L787" s="493"/>
      <c r="M787" s="21">
        <f>K787*I784*12</f>
        <v>66108.132000000012</v>
      </c>
    </row>
    <row r="788" spans="1:13">
      <c r="A788" s="464" t="s">
        <v>13</v>
      </c>
      <c r="B788" s="465"/>
      <c r="C788" s="465"/>
      <c r="D788" s="465"/>
      <c r="E788" s="465"/>
      <c r="F788" s="465"/>
      <c r="G788" s="465"/>
      <c r="H788" s="466"/>
      <c r="I788" s="89" t="s">
        <v>14</v>
      </c>
      <c r="J788" s="88"/>
      <c r="K788" s="9"/>
      <c r="L788" s="10"/>
      <c r="M788" s="23"/>
    </row>
    <row r="789" spans="1:13">
      <c r="A789" s="8"/>
      <c r="B789" s="9"/>
      <c r="C789" s="9"/>
      <c r="D789" s="9"/>
      <c r="E789" s="9"/>
      <c r="F789" s="9"/>
      <c r="G789" s="9"/>
      <c r="H789" s="10"/>
      <c r="I789" s="89" t="s">
        <v>15</v>
      </c>
      <c r="J789" s="88"/>
      <c r="K789" s="9"/>
      <c r="L789" s="10"/>
      <c r="M789" s="23"/>
    </row>
    <row r="790" spans="1:13">
      <c r="A790" s="8"/>
      <c r="B790" s="9"/>
      <c r="C790" s="9"/>
      <c r="D790" s="9"/>
      <c r="E790" s="9"/>
      <c r="F790" s="9"/>
      <c r="G790" s="9"/>
      <c r="H790" s="10"/>
      <c r="I790" s="89" t="s">
        <v>16</v>
      </c>
      <c r="J790" s="88"/>
      <c r="K790" s="462">
        <v>1.31</v>
      </c>
      <c r="L790" s="463"/>
      <c r="M790" s="23">
        <f>K790*12*I784</f>
        <v>19727.028000000002</v>
      </c>
    </row>
    <row r="791" spans="1:13">
      <c r="A791" s="8"/>
      <c r="B791" s="9"/>
      <c r="C791" s="9"/>
      <c r="D791" s="9"/>
      <c r="E791" s="9"/>
      <c r="F791" s="9"/>
      <c r="G791" s="9"/>
      <c r="H791" s="10"/>
      <c r="I791" s="89" t="s">
        <v>63</v>
      </c>
      <c r="J791" s="88"/>
      <c r="K791" s="9"/>
      <c r="L791" s="10"/>
      <c r="M791" s="23"/>
    </row>
    <row r="792" spans="1:13">
      <c r="A792" s="474" t="s">
        <v>67</v>
      </c>
      <c r="B792" s="475"/>
      <c r="C792" s="475"/>
      <c r="D792" s="475"/>
      <c r="E792" s="475"/>
      <c r="F792" s="475"/>
      <c r="G792" s="475"/>
      <c r="H792" s="476"/>
      <c r="I792" s="28" t="s">
        <v>19</v>
      </c>
      <c r="J792" s="29"/>
      <c r="K792" s="486">
        <v>2.5299999999999998</v>
      </c>
      <c r="L792" s="487"/>
      <c r="M792" s="30">
        <f>K792*12*I784</f>
        <v>38098.764000000003</v>
      </c>
    </row>
    <row r="793" spans="1:13">
      <c r="A793" s="114" t="s">
        <v>20</v>
      </c>
      <c r="B793" s="31"/>
      <c r="C793" s="31"/>
      <c r="D793" s="31"/>
      <c r="E793" s="31"/>
      <c r="F793" s="31"/>
      <c r="G793" s="31"/>
      <c r="H793" s="115"/>
      <c r="I793" s="31"/>
      <c r="J793" s="10"/>
      <c r="K793" s="470">
        <f>K794+K800</f>
        <v>1.9100000000000001</v>
      </c>
      <c r="L793" s="471"/>
      <c r="M793" s="32">
        <f>M794+M800</f>
        <v>28762.308000000005</v>
      </c>
    </row>
    <row r="794" spans="1:13">
      <c r="A794" s="459" t="s">
        <v>21</v>
      </c>
      <c r="B794" s="460"/>
      <c r="C794" s="460"/>
      <c r="D794" s="460"/>
      <c r="E794" s="460"/>
      <c r="F794" s="460"/>
      <c r="G794" s="460"/>
      <c r="H794" s="461"/>
      <c r="J794" s="10"/>
      <c r="K794" s="462">
        <f>K795+K796+K797+K799</f>
        <v>1.1200000000000001</v>
      </c>
      <c r="L794" s="463"/>
      <c r="M794" s="33">
        <f>M795+M796+M797+M799</f>
        <v>16865.856</v>
      </c>
    </row>
    <row r="795" spans="1:13">
      <c r="A795" s="8" t="s">
        <v>82</v>
      </c>
      <c r="H795" s="10"/>
      <c r="I795" s="87" t="s">
        <v>26</v>
      </c>
      <c r="J795" s="88"/>
      <c r="K795" s="450">
        <v>0.57999999999999996</v>
      </c>
      <c r="L795" s="451"/>
      <c r="M795" s="23">
        <f>K795*12*I784</f>
        <v>8734.1039999999994</v>
      </c>
    </row>
    <row r="796" spans="1:13">
      <c r="A796" s="8" t="s">
        <v>69</v>
      </c>
      <c r="H796" s="10"/>
      <c r="I796" s="87" t="s">
        <v>80</v>
      </c>
      <c r="J796" s="88"/>
      <c r="K796" s="450"/>
      <c r="L796" s="451"/>
      <c r="M796" s="23"/>
    </row>
    <row r="797" spans="1:13">
      <c r="A797" s="8" t="s">
        <v>83</v>
      </c>
      <c r="H797" s="10"/>
      <c r="I797" s="87" t="s">
        <v>24</v>
      </c>
      <c r="J797" s="88"/>
      <c r="K797" s="450">
        <v>0.5</v>
      </c>
      <c r="L797" s="451"/>
      <c r="M797" s="23">
        <f>K797*12*I784</f>
        <v>7529.4000000000005</v>
      </c>
    </row>
    <row r="798" spans="1:13">
      <c r="A798" s="8" t="s">
        <v>25</v>
      </c>
      <c r="H798" s="10"/>
      <c r="I798" s="87"/>
      <c r="J798" s="88"/>
      <c r="L798" s="10"/>
      <c r="M798" s="23"/>
    </row>
    <row r="799" spans="1:13">
      <c r="A799" s="8" t="s">
        <v>84</v>
      </c>
      <c r="H799" s="10"/>
      <c r="I799" s="87" t="s">
        <v>26</v>
      </c>
      <c r="J799" s="88"/>
      <c r="K799" s="450">
        <v>0.04</v>
      </c>
      <c r="L799" s="451"/>
      <c r="M799" s="23">
        <f>K799*12*I784</f>
        <v>602.35199999999998</v>
      </c>
    </row>
    <row r="800" spans="1:13">
      <c r="A800" s="459" t="s">
        <v>27</v>
      </c>
      <c r="B800" s="460"/>
      <c r="C800" s="460"/>
      <c r="D800" s="460"/>
      <c r="E800" s="460"/>
      <c r="F800" s="460"/>
      <c r="G800" s="460"/>
      <c r="H800" s="461"/>
      <c r="J800" s="10"/>
      <c r="K800" s="462">
        <f>K801+K802+K803</f>
        <v>0.79</v>
      </c>
      <c r="L800" s="463"/>
      <c r="M800" s="33">
        <f>M801+M802+M803</f>
        <v>11896.452000000003</v>
      </c>
    </row>
    <row r="801" spans="1:13">
      <c r="A801" s="8" t="s">
        <v>85</v>
      </c>
      <c r="H801" s="10"/>
      <c r="I801" s="87" t="s">
        <v>24</v>
      </c>
      <c r="J801" s="88"/>
      <c r="K801" s="450">
        <v>0.67</v>
      </c>
      <c r="L801" s="451"/>
      <c r="M801" s="23">
        <f>K801*12*I784</f>
        <v>10089.396000000002</v>
      </c>
    </row>
    <row r="802" spans="1:13">
      <c r="A802" s="8" t="s">
        <v>86</v>
      </c>
      <c r="H802" s="10"/>
      <c r="I802" s="87" t="s">
        <v>81</v>
      </c>
      <c r="J802" s="88"/>
      <c r="K802" s="450">
        <v>0.06</v>
      </c>
      <c r="L802" s="451"/>
      <c r="M802" s="23">
        <f>K802*12*I784</f>
        <v>903.52800000000002</v>
      </c>
    </row>
    <row r="803" spans="1:13">
      <c r="A803" s="8" t="s">
        <v>87</v>
      </c>
      <c r="H803" s="10"/>
      <c r="I803" s="87" t="s">
        <v>55</v>
      </c>
      <c r="J803" s="88"/>
      <c r="K803" s="492">
        <v>0.06</v>
      </c>
      <c r="L803" s="493"/>
      <c r="M803" s="21">
        <f>K803*12*I784</f>
        <v>903.52800000000002</v>
      </c>
    </row>
    <row r="804" spans="1:13" ht="15.75">
      <c r="A804" s="438" t="s">
        <v>28</v>
      </c>
      <c r="B804" s="439"/>
      <c r="C804" s="439"/>
      <c r="D804" s="439"/>
      <c r="E804" s="439"/>
      <c r="F804" s="439"/>
      <c r="G804" s="439"/>
      <c r="H804" s="440"/>
      <c r="I804" s="34"/>
      <c r="J804" s="29"/>
      <c r="K804" s="486">
        <f>K805+K806+K808+K810+K811</f>
        <v>2.16</v>
      </c>
      <c r="L804" s="487"/>
      <c r="M804" s="35">
        <f>M805+M806+M808+M810+M811</f>
        <v>32527.008000000002</v>
      </c>
    </row>
    <row r="805" spans="1:13">
      <c r="A805" s="36" t="s">
        <v>29</v>
      </c>
      <c r="B805" s="37"/>
      <c r="C805" s="38"/>
      <c r="D805" s="38"/>
      <c r="E805" s="38"/>
      <c r="F805" s="38"/>
      <c r="G805" s="38"/>
      <c r="H805" s="10"/>
      <c r="I805" s="434" t="s">
        <v>30</v>
      </c>
      <c r="J805" s="435"/>
      <c r="K805" s="457">
        <v>0.59</v>
      </c>
      <c r="L805" s="458"/>
      <c r="M805" s="23">
        <f>K805*12*I784</f>
        <v>8884.6920000000009</v>
      </c>
    </row>
    <row r="806" spans="1:13">
      <c r="A806" s="36" t="s">
        <v>31</v>
      </c>
      <c r="B806" s="37"/>
      <c r="C806" s="38"/>
      <c r="D806" s="38"/>
      <c r="E806" s="38"/>
      <c r="F806" s="38"/>
      <c r="G806" s="38"/>
      <c r="H806" s="10"/>
      <c r="I806" s="434" t="s">
        <v>57</v>
      </c>
      <c r="J806" s="435"/>
      <c r="K806" s="448">
        <v>1.36</v>
      </c>
      <c r="L806" s="449"/>
      <c r="M806" s="23">
        <f>K806*12*I784</f>
        <v>20479.968000000001</v>
      </c>
    </row>
    <row r="807" spans="1:13">
      <c r="A807" s="36" t="s">
        <v>33</v>
      </c>
      <c r="B807" s="37"/>
      <c r="C807" s="38"/>
      <c r="D807" s="38"/>
      <c r="E807" s="38"/>
      <c r="F807" s="38"/>
      <c r="G807" s="38"/>
      <c r="H807" s="10"/>
      <c r="I807" s="39"/>
      <c r="J807" s="12"/>
      <c r="K807" s="40"/>
      <c r="L807" s="41"/>
      <c r="M807" s="23"/>
    </row>
    <row r="808" spans="1:13">
      <c r="A808" s="36" t="s">
        <v>34</v>
      </c>
      <c r="B808" s="37"/>
      <c r="C808" s="38"/>
      <c r="D808" s="38"/>
      <c r="E808" s="38"/>
      <c r="F808" s="38"/>
      <c r="G808" s="38"/>
      <c r="H808" s="10"/>
      <c r="I808" s="434" t="s">
        <v>35</v>
      </c>
      <c r="J808" s="435"/>
      <c r="K808" s="448">
        <v>0.09</v>
      </c>
      <c r="L808" s="449"/>
      <c r="M808" s="23">
        <f>K808*12*I784</f>
        <v>1355.2920000000001</v>
      </c>
    </row>
    <row r="809" spans="1:13">
      <c r="A809" s="36" t="s">
        <v>36</v>
      </c>
      <c r="B809" s="37"/>
      <c r="C809" s="38"/>
      <c r="D809" s="38"/>
      <c r="E809" s="38"/>
      <c r="F809" s="38"/>
      <c r="G809" s="38"/>
      <c r="H809" s="10"/>
      <c r="I809" s="39"/>
      <c r="J809" s="12"/>
      <c r="K809" s="40"/>
      <c r="L809" s="41"/>
      <c r="M809" s="23"/>
    </row>
    <row r="810" spans="1:13">
      <c r="A810" s="36" t="s">
        <v>37</v>
      </c>
      <c r="B810" s="37"/>
      <c r="C810" s="38"/>
      <c r="D810" s="38"/>
      <c r="E810" s="38"/>
      <c r="F810" s="38"/>
      <c r="G810" s="38"/>
      <c r="H810" s="10"/>
      <c r="I810" s="434" t="s">
        <v>19</v>
      </c>
      <c r="J810" s="435"/>
      <c r="K810" s="448">
        <v>0.06</v>
      </c>
      <c r="L810" s="449"/>
      <c r="M810" s="23">
        <f>K810*12*I784</f>
        <v>903.52800000000002</v>
      </c>
    </row>
    <row r="811" spans="1:13">
      <c r="A811" s="42" t="s">
        <v>38</v>
      </c>
      <c r="B811" s="37"/>
      <c r="C811" s="38"/>
      <c r="D811" s="38"/>
      <c r="E811" s="38"/>
      <c r="F811" s="38"/>
      <c r="G811" s="38"/>
      <c r="H811" s="10"/>
      <c r="I811" s="434" t="s">
        <v>19</v>
      </c>
      <c r="J811" s="435"/>
      <c r="K811" s="436">
        <v>0.06</v>
      </c>
      <c r="L811" s="437"/>
      <c r="M811" s="21">
        <f>K811*12*I784</f>
        <v>903.52800000000002</v>
      </c>
    </row>
    <row r="812" spans="1:13" ht="16.5" thickBot="1">
      <c r="A812" s="443" t="s">
        <v>39</v>
      </c>
      <c r="B812" s="444"/>
      <c r="C812" s="444"/>
      <c r="D812" s="444"/>
      <c r="E812" s="444"/>
      <c r="F812" s="444"/>
      <c r="G812" s="444"/>
      <c r="H812" s="445"/>
      <c r="I812" s="3"/>
      <c r="J812" s="4"/>
      <c r="K812" s="513">
        <v>5.7</v>
      </c>
      <c r="L812" s="514"/>
      <c r="M812" s="48">
        <f>K812*12*I784</f>
        <v>85835.160000000018</v>
      </c>
    </row>
    <row r="813" spans="1:13" ht="15.75" thickBot="1">
      <c r="A813" s="424" t="s">
        <v>40</v>
      </c>
      <c r="B813" s="425"/>
      <c r="C813" s="425"/>
      <c r="D813" s="425"/>
      <c r="E813" s="425"/>
      <c r="F813" s="425"/>
      <c r="G813" s="425"/>
      <c r="H813" s="426"/>
      <c r="I813" s="49"/>
      <c r="J813" s="50"/>
      <c r="K813" s="427">
        <f>K785+K787+K790+K792+K793+K812+K804</f>
        <v>23.36</v>
      </c>
      <c r="L813" s="428"/>
      <c r="M813" s="51">
        <f>M784+M790+M792+M793+M804+M812</f>
        <v>351773.56800000009</v>
      </c>
    </row>
    <row r="814" spans="1:13" ht="15.75" thickBot="1">
      <c r="A814" s="424" t="s">
        <v>77</v>
      </c>
      <c r="B814" s="425"/>
      <c r="C814" s="425"/>
      <c r="D814" s="425"/>
      <c r="E814" s="425"/>
      <c r="F814" s="425"/>
      <c r="G814" s="425"/>
      <c r="H814" s="426"/>
      <c r="I814" s="49"/>
      <c r="J814" s="50"/>
      <c r="K814" s="548">
        <f>K815+K816</f>
        <v>19.47</v>
      </c>
      <c r="L814" s="549"/>
      <c r="M814" s="51">
        <f>K814*12*I784</f>
        <v>293194.83600000001</v>
      </c>
    </row>
    <row r="815" spans="1:13">
      <c r="A815" s="429" t="s">
        <v>78</v>
      </c>
      <c r="B815" s="430"/>
      <c r="C815" s="430"/>
      <c r="D815" s="430"/>
      <c r="E815" s="430"/>
      <c r="F815" s="430"/>
      <c r="G815" s="430"/>
      <c r="H815" s="431"/>
      <c r="I815" s="78"/>
      <c r="J815" s="79"/>
      <c r="K815" s="432">
        <v>15.34</v>
      </c>
      <c r="L815" s="433"/>
      <c r="M815" s="80">
        <f>K815*12*I784</f>
        <v>231001.992</v>
      </c>
    </row>
    <row r="816" spans="1:13" ht="16.5" thickBot="1">
      <c r="A816" s="550" t="s">
        <v>79</v>
      </c>
      <c r="B816" s="551"/>
      <c r="C816" s="551"/>
      <c r="D816" s="551"/>
      <c r="E816" s="551"/>
      <c r="F816" s="551"/>
      <c r="G816" s="551"/>
      <c r="H816" s="552"/>
      <c r="I816" s="84"/>
      <c r="J816" s="85"/>
      <c r="K816" s="522">
        <v>4.13</v>
      </c>
      <c r="L816" s="523"/>
      <c r="M816" s="86">
        <f>K816*12*I784</f>
        <v>62192.844000000005</v>
      </c>
    </row>
    <row r="817" spans="1:13">
      <c r="A817" s="499" t="s">
        <v>43</v>
      </c>
      <c r="B817" s="500"/>
      <c r="C817" s="500"/>
      <c r="D817" s="500"/>
      <c r="E817" s="500"/>
      <c r="F817" s="500"/>
      <c r="G817" s="500"/>
      <c r="H817" s="501"/>
      <c r="I817" s="15"/>
      <c r="J817" s="16"/>
      <c r="K817" s="502">
        <v>1.39</v>
      </c>
      <c r="L817" s="503"/>
      <c r="M817" s="21">
        <f>K817*12*I784</f>
        <v>20931.732</v>
      </c>
    </row>
    <row r="818" spans="1:13" ht="15.75">
      <c r="A818" s="44" t="s">
        <v>52</v>
      </c>
      <c r="B818" s="45"/>
      <c r="C818" s="45"/>
      <c r="D818" s="45"/>
      <c r="E818" s="45"/>
      <c r="F818" s="45"/>
      <c r="G818" s="45"/>
      <c r="H818" s="46"/>
      <c r="I818" s="34"/>
      <c r="J818" s="29"/>
      <c r="K818" s="486">
        <v>0</v>
      </c>
      <c r="L818" s="487"/>
      <c r="M818" s="21">
        <f>K818*12*I784</f>
        <v>0</v>
      </c>
    </row>
    <row r="819" spans="1:13" ht="15.75">
      <c r="A819" s="44" t="s">
        <v>45</v>
      </c>
      <c r="B819" s="45"/>
      <c r="C819" s="45"/>
      <c r="D819" s="45"/>
      <c r="E819" s="45"/>
      <c r="F819" s="45"/>
      <c r="G819" s="45"/>
      <c r="H819" s="46"/>
      <c r="I819" s="34"/>
      <c r="J819" s="29"/>
      <c r="K819" s="486">
        <v>7.0000000000000007E-2</v>
      </c>
      <c r="L819" s="487"/>
      <c r="M819" s="21">
        <f>K819*12*I784</f>
        <v>1054.1160000000002</v>
      </c>
    </row>
    <row r="820" spans="1:13" ht="16.5" thickBot="1">
      <c r="A820" s="61" t="s">
        <v>46</v>
      </c>
      <c r="B820" s="62"/>
      <c r="C820" s="62"/>
      <c r="D820" s="62"/>
      <c r="E820" s="62"/>
      <c r="F820" s="62"/>
      <c r="G820" s="62"/>
      <c r="H820" s="63"/>
      <c r="I820" s="3"/>
      <c r="J820" s="4"/>
      <c r="K820" s="446">
        <v>0.96</v>
      </c>
      <c r="L820" s="447"/>
      <c r="M820" s="23">
        <f>K820*12*I784</f>
        <v>14456.448</v>
      </c>
    </row>
    <row r="821" spans="1:13" ht="15.75" thickBot="1">
      <c r="A821" s="424" t="s">
        <v>47</v>
      </c>
      <c r="B821" s="425"/>
      <c r="C821" s="425"/>
      <c r="D821" s="425"/>
      <c r="E821" s="425"/>
      <c r="F821" s="425"/>
      <c r="G821" s="425"/>
      <c r="H821" s="426"/>
      <c r="I821" s="49"/>
      <c r="J821" s="50"/>
      <c r="K821" s="427">
        <f>K813+K817+K814+K818+K819+K820</f>
        <v>45.25</v>
      </c>
      <c r="L821" s="428"/>
      <c r="M821" s="51">
        <f>M813+M814+M817+M818+M819+M820</f>
        <v>681410.70000000007</v>
      </c>
    </row>
    <row r="822" spans="1:13">
      <c r="A822" s="56"/>
      <c r="B822" s="56"/>
      <c r="C822" s="56"/>
      <c r="D822" s="56"/>
      <c r="E822" s="56"/>
      <c r="F822" s="56"/>
      <c r="G822" s="56"/>
      <c r="H822" s="56"/>
      <c r="I822" s="9"/>
      <c r="J822" s="57"/>
      <c r="K822" s="58"/>
      <c r="L822" s="58"/>
      <c r="M822" s="57"/>
    </row>
    <row r="823" spans="1:13">
      <c r="A823" s="481" t="s">
        <v>0</v>
      </c>
      <c r="B823" s="481"/>
      <c r="C823" s="481"/>
      <c r="D823" s="481"/>
      <c r="E823" s="481"/>
      <c r="F823" s="481"/>
      <c r="G823" s="481"/>
      <c r="H823" s="481"/>
      <c r="I823" s="481"/>
      <c r="J823" s="481"/>
      <c r="K823" s="481"/>
      <c r="L823" s="481"/>
      <c r="M823" s="1"/>
    </row>
    <row r="824" spans="1:13">
      <c r="A824" s="482" t="s">
        <v>1</v>
      </c>
      <c r="B824" s="482"/>
      <c r="C824" s="482"/>
      <c r="D824" s="482"/>
      <c r="E824" s="482"/>
      <c r="F824" s="482"/>
      <c r="G824" s="482"/>
      <c r="H824" s="482"/>
      <c r="I824" s="482"/>
      <c r="J824" s="482"/>
      <c r="K824" s="482"/>
      <c r="L824" s="482"/>
      <c r="M824" s="482"/>
    </row>
    <row r="825" spans="1:13">
      <c r="A825" s="483" t="s">
        <v>107</v>
      </c>
      <c r="B825" s="483"/>
      <c r="C825" s="483"/>
      <c r="D825" s="483"/>
      <c r="E825" s="483"/>
      <c r="F825" s="483"/>
      <c r="G825" s="483"/>
      <c r="H825" s="483"/>
      <c r="I825" s="483"/>
      <c r="J825" s="483"/>
      <c r="K825" s="483"/>
      <c r="L825" s="483"/>
      <c r="M825" s="483"/>
    </row>
    <row r="826" spans="1:13">
      <c r="A826" s="2"/>
      <c r="B826" s="3"/>
      <c r="C826" s="3" t="s">
        <v>2</v>
      </c>
      <c r="D826" s="3"/>
      <c r="E826" s="3"/>
      <c r="F826" s="3"/>
      <c r="G826" s="3"/>
      <c r="H826" s="4"/>
      <c r="I826" s="3" t="s">
        <v>3</v>
      </c>
      <c r="J826" s="4"/>
      <c r="K826" s="5" t="s">
        <v>4</v>
      </c>
      <c r="L826" s="6"/>
      <c r="M826" s="7"/>
    </row>
    <row r="827" spans="1:13">
      <c r="A827" s="8"/>
      <c r="B827" s="9"/>
      <c r="C827" s="9"/>
      <c r="D827" s="9"/>
      <c r="E827" s="9"/>
      <c r="F827" s="9"/>
      <c r="G827" s="9"/>
      <c r="H827" s="10"/>
      <c r="I827" s="9"/>
      <c r="J827" s="10"/>
      <c r="K827" s="11" t="s">
        <v>5</v>
      </c>
      <c r="L827" s="12"/>
      <c r="M827" s="13" t="s">
        <v>6</v>
      </c>
    </row>
    <row r="828" spans="1:13">
      <c r="A828" s="14"/>
      <c r="B828" s="15"/>
      <c r="C828" s="15"/>
      <c r="D828" s="15"/>
      <c r="E828" s="15"/>
      <c r="F828" s="15"/>
      <c r="G828" s="15"/>
      <c r="H828" s="16"/>
      <c r="I828" s="472" t="s">
        <v>7</v>
      </c>
      <c r="J828" s="473"/>
      <c r="K828" s="15" t="s">
        <v>8</v>
      </c>
      <c r="L828" s="16"/>
      <c r="M828" s="17" t="s">
        <v>9</v>
      </c>
    </row>
    <row r="829" spans="1:13">
      <c r="A829" s="474"/>
      <c r="B829" s="475"/>
      <c r="C829" s="475"/>
      <c r="D829" s="475"/>
      <c r="E829" s="475"/>
      <c r="F829" s="475"/>
      <c r="G829" s="475"/>
      <c r="H829" s="476"/>
      <c r="I829" s="477">
        <v>1220</v>
      </c>
      <c r="J829" s="478"/>
      <c r="K829" s="479">
        <f>K830+K832</f>
        <v>9.75</v>
      </c>
      <c r="L829" s="480"/>
      <c r="M829" s="21">
        <f>M830+M832</f>
        <v>142740</v>
      </c>
    </row>
    <row r="830" spans="1:13">
      <c r="A830" s="22" t="s">
        <v>59</v>
      </c>
      <c r="B830" s="24"/>
      <c r="C830" s="24"/>
      <c r="D830" s="24"/>
      <c r="E830" s="24"/>
      <c r="F830" s="25"/>
      <c r="G830" s="24"/>
      <c r="H830" s="26"/>
      <c r="J830" s="10"/>
      <c r="K830" s="450">
        <v>5.36</v>
      </c>
      <c r="L830" s="451"/>
      <c r="M830" s="23">
        <f>K830*I829*12</f>
        <v>78470.400000000009</v>
      </c>
    </row>
    <row r="831" spans="1:13">
      <c r="A831" s="22"/>
      <c r="B831" s="24"/>
      <c r="C831" s="24"/>
      <c r="D831" s="24"/>
      <c r="E831" s="24"/>
      <c r="F831" s="25"/>
      <c r="G831" s="24"/>
      <c r="H831" s="26"/>
      <c r="J831" s="10"/>
      <c r="L831" s="10"/>
      <c r="M831" s="23"/>
    </row>
    <row r="832" spans="1:13">
      <c r="A832" s="22" t="s">
        <v>12</v>
      </c>
      <c r="B832" s="24"/>
      <c r="C832" s="24"/>
      <c r="D832" s="24"/>
      <c r="E832" s="24"/>
      <c r="F832" s="25"/>
      <c r="G832" s="24"/>
      <c r="H832" s="26"/>
      <c r="I832" s="14"/>
      <c r="J832" s="16"/>
      <c r="K832" s="492">
        <v>4.3899999999999997</v>
      </c>
      <c r="L832" s="493"/>
      <c r="M832" s="21">
        <f>K832*I829*12</f>
        <v>64269.599999999991</v>
      </c>
    </row>
    <row r="833" spans="1:13">
      <c r="A833" s="464" t="s">
        <v>13</v>
      </c>
      <c r="B833" s="465"/>
      <c r="C833" s="465"/>
      <c r="D833" s="465"/>
      <c r="E833" s="465"/>
      <c r="F833" s="465"/>
      <c r="G833" s="465"/>
      <c r="H833" s="466"/>
      <c r="I833" s="89" t="s">
        <v>14</v>
      </c>
      <c r="J833" s="88"/>
      <c r="K833" s="9"/>
      <c r="L833" s="10"/>
      <c r="M833" s="23"/>
    </row>
    <row r="834" spans="1:13">
      <c r="A834" s="8"/>
      <c r="B834" s="9"/>
      <c r="C834" s="9"/>
      <c r="D834" s="9"/>
      <c r="E834" s="9"/>
      <c r="F834" s="9"/>
      <c r="G834" s="9"/>
      <c r="H834" s="10"/>
      <c r="I834" s="89" t="s">
        <v>15</v>
      </c>
      <c r="J834" s="88"/>
      <c r="K834" s="9"/>
      <c r="L834" s="10"/>
      <c r="M834" s="23"/>
    </row>
    <row r="835" spans="1:13">
      <c r="A835" s="8"/>
      <c r="B835" s="9"/>
      <c r="C835" s="9"/>
      <c r="D835" s="9"/>
      <c r="E835" s="9"/>
      <c r="F835" s="9"/>
      <c r="G835" s="9"/>
      <c r="H835" s="10"/>
      <c r="I835" s="89" t="s">
        <v>16</v>
      </c>
      <c r="J835" s="88"/>
      <c r="K835" s="462">
        <v>1.31</v>
      </c>
      <c r="L835" s="463"/>
      <c r="M835" s="23">
        <f>K835*12*I829</f>
        <v>19178.400000000001</v>
      </c>
    </row>
    <row r="836" spans="1:13">
      <c r="A836" s="8"/>
      <c r="B836" s="9"/>
      <c r="C836" s="9"/>
      <c r="D836" s="9"/>
      <c r="E836" s="9"/>
      <c r="F836" s="9"/>
      <c r="G836" s="9"/>
      <c r="H836" s="10"/>
      <c r="I836" s="89" t="s">
        <v>66</v>
      </c>
      <c r="J836" s="88"/>
      <c r="K836" s="9"/>
      <c r="L836" s="10"/>
      <c r="M836" s="23"/>
    </row>
    <row r="837" spans="1:13">
      <c r="A837" s="474" t="s">
        <v>67</v>
      </c>
      <c r="B837" s="475"/>
      <c r="C837" s="475"/>
      <c r="D837" s="475"/>
      <c r="E837" s="475"/>
      <c r="F837" s="475"/>
      <c r="G837" s="475"/>
      <c r="H837" s="476"/>
      <c r="I837" s="28" t="s">
        <v>19</v>
      </c>
      <c r="J837" s="29"/>
      <c r="K837" s="486">
        <v>2.6</v>
      </c>
      <c r="L837" s="487"/>
      <c r="M837" s="30">
        <f>K837*12*I829</f>
        <v>38064</v>
      </c>
    </row>
    <row r="838" spans="1:13">
      <c r="A838" s="114" t="s">
        <v>20</v>
      </c>
      <c r="B838" s="31"/>
      <c r="C838" s="31"/>
      <c r="D838" s="31"/>
      <c r="E838" s="31"/>
      <c r="F838" s="31"/>
      <c r="G838" s="31"/>
      <c r="H838" s="115"/>
      <c r="I838" s="31"/>
      <c r="J838" s="10"/>
      <c r="K838" s="470">
        <f>K839+K845</f>
        <v>1.9100000000000001</v>
      </c>
      <c r="L838" s="471"/>
      <c r="M838" s="32">
        <f>M839+M845</f>
        <v>27962.400000000001</v>
      </c>
    </row>
    <row r="839" spans="1:13">
      <c r="A839" s="459" t="s">
        <v>21</v>
      </c>
      <c r="B839" s="460"/>
      <c r="C839" s="460"/>
      <c r="D839" s="460"/>
      <c r="E839" s="460"/>
      <c r="F839" s="460"/>
      <c r="G839" s="460"/>
      <c r="H839" s="461"/>
      <c r="J839" s="10"/>
      <c r="K839" s="462">
        <f>K840+K841+K842+K844</f>
        <v>1.1200000000000001</v>
      </c>
      <c r="L839" s="463"/>
      <c r="M839" s="33">
        <f>M840+M841+M842+M844</f>
        <v>16396.8</v>
      </c>
    </row>
    <row r="840" spans="1:13">
      <c r="A840" s="8" t="s">
        <v>82</v>
      </c>
      <c r="H840" s="10"/>
      <c r="I840" s="87" t="s">
        <v>26</v>
      </c>
      <c r="J840" s="88"/>
      <c r="K840" s="450">
        <v>0.57999999999999996</v>
      </c>
      <c r="L840" s="451"/>
      <c r="M840" s="23">
        <f>K840*12*I829</f>
        <v>8491.1999999999989</v>
      </c>
    </row>
    <row r="841" spans="1:13">
      <c r="A841" s="8" t="s">
        <v>69</v>
      </c>
      <c r="H841" s="10"/>
      <c r="I841" s="87" t="s">
        <v>80</v>
      </c>
      <c r="J841" s="88"/>
      <c r="K841" s="450"/>
      <c r="L841" s="451"/>
      <c r="M841" s="23"/>
    </row>
    <row r="842" spans="1:13">
      <c r="A842" s="8" t="s">
        <v>83</v>
      </c>
      <c r="H842" s="10"/>
      <c r="I842" s="87" t="s">
        <v>24</v>
      </c>
      <c r="J842" s="88"/>
      <c r="K842" s="450">
        <v>0.5</v>
      </c>
      <c r="L842" s="451"/>
      <c r="M842" s="23">
        <f>K842*12*I829</f>
        <v>7320</v>
      </c>
    </row>
    <row r="843" spans="1:13">
      <c r="A843" s="8" t="s">
        <v>25</v>
      </c>
      <c r="H843" s="10"/>
      <c r="I843" s="87"/>
      <c r="J843" s="88"/>
      <c r="L843" s="10"/>
      <c r="M843" s="23"/>
    </row>
    <row r="844" spans="1:13">
      <c r="A844" s="8" t="s">
        <v>84</v>
      </c>
      <c r="H844" s="10"/>
      <c r="I844" s="87" t="s">
        <v>26</v>
      </c>
      <c r="J844" s="88"/>
      <c r="K844" s="450">
        <v>0.04</v>
      </c>
      <c r="L844" s="451"/>
      <c r="M844" s="23">
        <f>K844*12*I829</f>
        <v>585.6</v>
      </c>
    </row>
    <row r="845" spans="1:13">
      <c r="A845" s="459" t="s">
        <v>27</v>
      </c>
      <c r="B845" s="460"/>
      <c r="C845" s="460"/>
      <c r="D845" s="460"/>
      <c r="E845" s="460"/>
      <c r="F845" s="460"/>
      <c r="G845" s="460"/>
      <c r="H845" s="461"/>
      <c r="J845" s="10"/>
      <c r="K845" s="462">
        <f>K846+K847+K848</f>
        <v>0.79</v>
      </c>
      <c r="L845" s="463"/>
      <c r="M845" s="33">
        <f>M846+M847+M848</f>
        <v>11565.6</v>
      </c>
    </row>
    <row r="846" spans="1:13">
      <c r="A846" s="8" t="s">
        <v>85</v>
      </c>
      <c r="H846" s="10"/>
      <c r="I846" s="87" t="s">
        <v>24</v>
      </c>
      <c r="J846" s="88"/>
      <c r="K846" s="450">
        <v>0.67</v>
      </c>
      <c r="L846" s="451"/>
      <c r="M846" s="23">
        <f>K846*12*I829</f>
        <v>9808.8000000000011</v>
      </c>
    </row>
    <row r="847" spans="1:13">
      <c r="A847" s="8" t="s">
        <v>86</v>
      </c>
      <c r="H847" s="10"/>
      <c r="I847" s="87" t="s">
        <v>81</v>
      </c>
      <c r="J847" s="88"/>
      <c r="K847" s="450">
        <v>0.06</v>
      </c>
      <c r="L847" s="451"/>
      <c r="M847" s="23">
        <f>K847*12*I829</f>
        <v>878.4</v>
      </c>
    </row>
    <row r="848" spans="1:13">
      <c r="A848" s="8" t="s">
        <v>87</v>
      </c>
      <c r="H848" s="10"/>
      <c r="I848" s="87" t="s">
        <v>55</v>
      </c>
      <c r="J848" s="88"/>
      <c r="K848" s="492">
        <v>0.06</v>
      </c>
      <c r="L848" s="493"/>
      <c r="M848" s="21">
        <f>K848*12*I829</f>
        <v>878.4</v>
      </c>
    </row>
    <row r="849" spans="1:13" ht="15.75">
      <c r="A849" s="438" t="s">
        <v>28</v>
      </c>
      <c r="B849" s="439"/>
      <c r="C849" s="439"/>
      <c r="D849" s="439"/>
      <c r="E849" s="439"/>
      <c r="F849" s="439"/>
      <c r="G849" s="439"/>
      <c r="H849" s="440"/>
      <c r="I849" s="34"/>
      <c r="J849" s="29"/>
      <c r="K849" s="486">
        <f>K850+K851+K853+K855+K856</f>
        <v>2.16</v>
      </c>
      <c r="L849" s="487"/>
      <c r="M849" s="35">
        <f>M850+M851+M853+M855+M856</f>
        <v>31622.400000000001</v>
      </c>
    </row>
    <row r="850" spans="1:13">
      <c r="A850" s="36" t="s">
        <v>29</v>
      </c>
      <c r="B850" s="37"/>
      <c r="C850" s="38"/>
      <c r="D850" s="38"/>
      <c r="E850" s="38"/>
      <c r="F850" s="38"/>
      <c r="G850" s="38"/>
      <c r="H850" s="10"/>
      <c r="I850" s="434" t="s">
        <v>30</v>
      </c>
      <c r="J850" s="435"/>
      <c r="K850" s="457">
        <v>0.59</v>
      </c>
      <c r="L850" s="458"/>
      <c r="M850" s="23">
        <f>K850*12*I829</f>
        <v>8637.6</v>
      </c>
    </row>
    <row r="851" spans="1:13">
      <c r="A851" s="36" t="s">
        <v>31</v>
      </c>
      <c r="B851" s="37"/>
      <c r="C851" s="38"/>
      <c r="D851" s="38"/>
      <c r="E851" s="38"/>
      <c r="F851" s="38"/>
      <c r="G851" s="38"/>
      <c r="H851" s="10"/>
      <c r="I851" s="434" t="s">
        <v>57</v>
      </c>
      <c r="J851" s="435"/>
      <c r="K851" s="448">
        <v>1.36</v>
      </c>
      <c r="L851" s="449"/>
      <c r="M851" s="23">
        <f>K851*12*I829</f>
        <v>19910.400000000001</v>
      </c>
    </row>
    <row r="852" spans="1:13">
      <c r="A852" s="36" t="s">
        <v>33</v>
      </c>
      <c r="B852" s="37"/>
      <c r="C852" s="38"/>
      <c r="D852" s="38"/>
      <c r="E852" s="38"/>
      <c r="F852" s="38"/>
      <c r="G852" s="38"/>
      <c r="H852" s="10"/>
      <c r="I852" s="39"/>
      <c r="J852" s="12"/>
      <c r="K852" s="40"/>
      <c r="L852" s="41"/>
      <c r="M852" s="23"/>
    </row>
    <row r="853" spans="1:13">
      <c r="A853" s="36" t="s">
        <v>34</v>
      </c>
      <c r="B853" s="37"/>
      <c r="C853" s="38"/>
      <c r="D853" s="38"/>
      <c r="E853" s="38"/>
      <c r="F853" s="38"/>
      <c r="G853" s="38"/>
      <c r="H853" s="10"/>
      <c r="I853" s="434" t="s">
        <v>35</v>
      </c>
      <c r="J853" s="435"/>
      <c r="K853" s="448">
        <v>0.09</v>
      </c>
      <c r="L853" s="449"/>
      <c r="M853" s="23">
        <f>K853*12*I829</f>
        <v>1317.6000000000001</v>
      </c>
    </row>
    <row r="854" spans="1:13">
      <c r="A854" s="36" t="s">
        <v>36</v>
      </c>
      <c r="B854" s="37"/>
      <c r="C854" s="38"/>
      <c r="D854" s="38"/>
      <c r="E854" s="38"/>
      <c r="F854" s="38"/>
      <c r="G854" s="38"/>
      <c r="H854" s="10"/>
      <c r="I854" s="39"/>
      <c r="J854" s="12"/>
      <c r="K854" s="40"/>
      <c r="L854" s="41"/>
      <c r="M854" s="23"/>
    </row>
    <row r="855" spans="1:13">
      <c r="A855" s="36" t="s">
        <v>37</v>
      </c>
      <c r="B855" s="37"/>
      <c r="C855" s="38"/>
      <c r="D855" s="38"/>
      <c r="E855" s="38"/>
      <c r="F855" s="38"/>
      <c r="G855" s="38"/>
      <c r="H855" s="10"/>
      <c r="I855" s="434" t="s">
        <v>19</v>
      </c>
      <c r="J855" s="435"/>
      <c r="K855" s="448">
        <v>0.06</v>
      </c>
      <c r="L855" s="449"/>
      <c r="M855" s="23">
        <f>K855*12*I829</f>
        <v>878.4</v>
      </c>
    </row>
    <row r="856" spans="1:13">
      <c r="A856" s="42" t="s">
        <v>38</v>
      </c>
      <c r="B856" s="37"/>
      <c r="C856" s="38"/>
      <c r="D856" s="38"/>
      <c r="E856" s="38"/>
      <c r="F856" s="38"/>
      <c r="G856" s="38"/>
      <c r="H856" s="10"/>
      <c r="I856" s="434" t="s">
        <v>19</v>
      </c>
      <c r="J856" s="435"/>
      <c r="K856" s="436">
        <v>0.06</v>
      </c>
      <c r="L856" s="437"/>
      <c r="M856" s="21">
        <f>K856*12*I829</f>
        <v>878.4</v>
      </c>
    </row>
    <row r="857" spans="1:13" ht="16.5" thickBot="1">
      <c r="A857" s="443" t="s">
        <v>39</v>
      </c>
      <c r="B857" s="444"/>
      <c r="C857" s="444"/>
      <c r="D857" s="444"/>
      <c r="E857" s="444"/>
      <c r="F857" s="444"/>
      <c r="G857" s="444"/>
      <c r="H857" s="445"/>
      <c r="I857" s="3"/>
      <c r="J857" s="4"/>
      <c r="K857" s="513">
        <v>5.7</v>
      </c>
      <c r="L857" s="514"/>
      <c r="M857" s="48">
        <f>K857*12*I829</f>
        <v>83448</v>
      </c>
    </row>
    <row r="858" spans="1:13" ht="15.75" thickBot="1">
      <c r="A858" s="424" t="s">
        <v>40</v>
      </c>
      <c r="B858" s="425"/>
      <c r="C858" s="425"/>
      <c r="D858" s="425"/>
      <c r="E858" s="425"/>
      <c r="F858" s="425"/>
      <c r="G858" s="425"/>
      <c r="H858" s="426"/>
      <c r="I858" s="49"/>
      <c r="J858" s="50"/>
      <c r="K858" s="427">
        <f>K830+K832+K835+K837+K838+K857+K849</f>
        <v>23.43</v>
      </c>
      <c r="L858" s="428"/>
      <c r="M858" s="51">
        <f>M829+M835+M837+M838+M849+M857</f>
        <v>343015.19999999995</v>
      </c>
    </row>
    <row r="859" spans="1:13" ht="15.75" thickBot="1">
      <c r="A859" s="424" t="s">
        <v>77</v>
      </c>
      <c r="B859" s="425"/>
      <c r="C859" s="425"/>
      <c r="D859" s="425"/>
      <c r="E859" s="425"/>
      <c r="F859" s="425"/>
      <c r="G859" s="425"/>
      <c r="H859" s="426"/>
      <c r="I859" s="49"/>
      <c r="J859" s="50"/>
      <c r="K859" s="548">
        <f>K860+K861</f>
        <v>17.09</v>
      </c>
      <c r="L859" s="549"/>
      <c r="M859" s="51">
        <f>K859*12*I829</f>
        <v>250197.59999999998</v>
      </c>
    </row>
    <row r="860" spans="1:13">
      <c r="A860" s="429" t="s">
        <v>78</v>
      </c>
      <c r="B860" s="430"/>
      <c r="C860" s="430"/>
      <c r="D860" s="430"/>
      <c r="E860" s="430"/>
      <c r="F860" s="430"/>
      <c r="G860" s="430"/>
      <c r="H860" s="431"/>
      <c r="I860" s="78"/>
      <c r="J860" s="79"/>
      <c r="K860" s="432">
        <v>13.95</v>
      </c>
      <c r="L860" s="433"/>
      <c r="M860" s="80">
        <f>K860*12*I829</f>
        <v>204227.99999999997</v>
      </c>
    </row>
    <row r="861" spans="1:13" ht="16.5" thickBot="1">
      <c r="A861" s="550" t="s">
        <v>79</v>
      </c>
      <c r="B861" s="551"/>
      <c r="C861" s="551"/>
      <c r="D861" s="551"/>
      <c r="E861" s="551"/>
      <c r="F861" s="551"/>
      <c r="G861" s="551"/>
      <c r="H861" s="552"/>
      <c r="I861" s="84"/>
      <c r="J861" s="85"/>
      <c r="K861" s="522">
        <v>3.14</v>
      </c>
      <c r="L861" s="523"/>
      <c r="M861" s="86">
        <f>K861*12*I829</f>
        <v>45969.599999999999</v>
      </c>
    </row>
    <row r="862" spans="1:13">
      <c r="A862" s="499" t="s">
        <v>43</v>
      </c>
      <c r="B862" s="500"/>
      <c r="C862" s="500"/>
      <c r="D862" s="500"/>
      <c r="E862" s="500"/>
      <c r="F862" s="500"/>
      <c r="G862" s="500"/>
      <c r="H862" s="501"/>
      <c r="I862" s="15"/>
      <c r="J862" s="16"/>
      <c r="K862" s="502">
        <v>1.39</v>
      </c>
      <c r="L862" s="503"/>
      <c r="M862" s="21">
        <f>K862*12*I829</f>
        <v>20349.599999999999</v>
      </c>
    </row>
    <row r="863" spans="1:13" ht="15.75">
      <c r="A863" s="44" t="s">
        <v>52</v>
      </c>
      <c r="B863" s="45"/>
      <c r="C863" s="45"/>
      <c r="D863" s="45"/>
      <c r="E863" s="45"/>
      <c r="F863" s="45"/>
      <c r="G863" s="45"/>
      <c r="H863" s="46"/>
      <c r="I863" s="34"/>
      <c r="J863" s="29"/>
      <c r="K863" s="486">
        <v>1.08</v>
      </c>
      <c r="L863" s="487"/>
      <c r="M863" s="21">
        <f>K863*12*I829</f>
        <v>15811.2</v>
      </c>
    </row>
    <row r="864" spans="1:13" ht="15.75">
      <c r="A864" s="44" t="s">
        <v>45</v>
      </c>
      <c r="B864" s="45"/>
      <c r="C864" s="45"/>
      <c r="D864" s="45"/>
      <c r="E864" s="45"/>
      <c r="F864" s="45"/>
      <c r="G864" s="45"/>
      <c r="H864" s="46"/>
      <c r="I864" s="34"/>
      <c r="J864" s="29"/>
      <c r="K864" s="486">
        <v>7.0000000000000007E-2</v>
      </c>
      <c r="L864" s="487"/>
      <c r="M864" s="21">
        <f>K864*12*I829</f>
        <v>1024.8000000000002</v>
      </c>
    </row>
    <row r="865" spans="1:13" ht="16.5" thickBot="1">
      <c r="A865" s="61" t="s">
        <v>46</v>
      </c>
      <c r="B865" s="62"/>
      <c r="C865" s="62"/>
      <c r="D865" s="62"/>
      <c r="E865" s="62"/>
      <c r="F865" s="62"/>
      <c r="G865" s="62"/>
      <c r="H865" s="63"/>
      <c r="I865" s="3"/>
      <c r="J865" s="4"/>
      <c r="K865" s="446">
        <v>1.01</v>
      </c>
      <c r="L865" s="447"/>
      <c r="M865" s="23">
        <f>K865*12*I829</f>
        <v>14786.400000000001</v>
      </c>
    </row>
    <row r="866" spans="1:13" ht="15.75" thickBot="1">
      <c r="A866" s="424" t="s">
        <v>47</v>
      </c>
      <c r="B866" s="425"/>
      <c r="C866" s="425"/>
      <c r="D866" s="425"/>
      <c r="E866" s="425"/>
      <c r="F866" s="425"/>
      <c r="G866" s="425"/>
      <c r="H866" s="426"/>
      <c r="I866" s="49"/>
      <c r="J866" s="50"/>
      <c r="K866" s="427">
        <f>K858+K862+K859+K863+K864+K865</f>
        <v>44.069999999999993</v>
      </c>
      <c r="L866" s="428"/>
      <c r="M866" s="51">
        <f>M858+M859+M862+M863+M864+M865</f>
        <v>645184.79999999993</v>
      </c>
    </row>
    <row r="867" spans="1:13">
      <c r="A867" s="56"/>
      <c r="B867" s="56"/>
      <c r="C867" s="56"/>
      <c r="D867" s="56"/>
      <c r="E867" s="56"/>
      <c r="F867" s="56"/>
      <c r="G867" s="56"/>
      <c r="H867" s="56"/>
      <c r="I867" s="9"/>
      <c r="J867" s="57"/>
      <c r="K867" s="58"/>
      <c r="L867" s="58"/>
      <c r="M867" s="57"/>
    </row>
    <row r="868" spans="1:13">
      <c r="A868" s="481" t="s">
        <v>0</v>
      </c>
      <c r="B868" s="481"/>
      <c r="C868" s="481"/>
      <c r="D868" s="481"/>
      <c r="E868" s="481"/>
      <c r="F868" s="481"/>
      <c r="G868" s="481"/>
      <c r="H868" s="481"/>
      <c r="I868" s="481"/>
      <c r="J868" s="481"/>
      <c r="K868" s="481"/>
      <c r="L868" s="481"/>
      <c r="M868" s="1"/>
    </row>
    <row r="869" spans="1:13">
      <c r="A869" s="482" t="s">
        <v>1</v>
      </c>
      <c r="B869" s="482"/>
      <c r="C869" s="482"/>
      <c r="D869" s="482"/>
      <c r="E869" s="482"/>
      <c r="F869" s="482"/>
      <c r="G869" s="482"/>
      <c r="H869" s="482"/>
      <c r="I869" s="482"/>
      <c r="J869" s="482"/>
      <c r="K869" s="482"/>
      <c r="L869" s="482"/>
      <c r="M869" s="482"/>
    </row>
    <row r="870" spans="1:13">
      <c r="A870" s="483" t="s">
        <v>108</v>
      </c>
      <c r="B870" s="483"/>
      <c r="C870" s="483"/>
      <c r="D870" s="483"/>
      <c r="E870" s="483"/>
      <c r="F870" s="483"/>
      <c r="G870" s="483"/>
      <c r="H870" s="483"/>
      <c r="I870" s="483"/>
      <c r="J870" s="483"/>
      <c r="K870" s="483"/>
      <c r="L870" s="483"/>
      <c r="M870" s="483"/>
    </row>
    <row r="871" spans="1:13">
      <c r="A871" s="2"/>
      <c r="B871" s="3"/>
      <c r="C871" s="3" t="s">
        <v>2</v>
      </c>
      <c r="D871" s="3"/>
      <c r="E871" s="3"/>
      <c r="F871" s="3"/>
      <c r="G871" s="3"/>
      <c r="H871" s="4"/>
      <c r="I871" s="3" t="s">
        <v>3</v>
      </c>
      <c r="J871" s="4"/>
      <c r="K871" s="5" t="s">
        <v>4</v>
      </c>
      <c r="L871" s="6"/>
      <c r="M871" s="7"/>
    </row>
    <row r="872" spans="1:13">
      <c r="A872" s="8"/>
      <c r="B872" s="9"/>
      <c r="C872" s="9"/>
      <c r="D872" s="9"/>
      <c r="E872" s="9"/>
      <c r="F872" s="9"/>
      <c r="G872" s="9"/>
      <c r="H872" s="10"/>
      <c r="I872" s="9"/>
      <c r="J872" s="10"/>
      <c r="K872" s="11" t="s">
        <v>5</v>
      </c>
      <c r="L872" s="12"/>
      <c r="M872" s="13" t="s">
        <v>6</v>
      </c>
    </row>
    <row r="873" spans="1:13">
      <c r="A873" s="14"/>
      <c r="B873" s="15"/>
      <c r="C873" s="15"/>
      <c r="D873" s="15"/>
      <c r="E873" s="15"/>
      <c r="F873" s="15"/>
      <c r="G873" s="15"/>
      <c r="H873" s="16"/>
      <c r="I873" s="472" t="s">
        <v>7</v>
      </c>
      <c r="J873" s="473"/>
      <c r="K873" s="15" t="s">
        <v>8</v>
      </c>
      <c r="L873" s="16"/>
      <c r="M873" s="17" t="s">
        <v>9</v>
      </c>
    </row>
    <row r="874" spans="1:13">
      <c r="A874" s="474"/>
      <c r="B874" s="475"/>
      <c r="C874" s="475"/>
      <c r="D874" s="475"/>
      <c r="E874" s="475"/>
      <c r="F874" s="475"/>
      <c r="G874" s="475"/>
      <c r="H874" s="476"/>
      <c r="I874" s="477">
        <v>743.2</v>
      </c>
      <c r="J874" s="478"/>
      <c r="K874" s="479">
        <f>K875+K877</f>
        <v>9.75</v>
      </c>
      <c r="L874" s="480"/>
      <c r="M874" s="21">
        <f>M875+M877</f>
        <v>86954.400000000009</v>
      </c>
    </row>
    <row r="875" spans="1:13">
      <c r="A875" s="22" t="s">
        <v>59</v>
      </c>
      <c r="B875" s="24"/>
      <c r="C875" s="24"/>
      <c r="D875" s="24"/>
      <c r="E875" s="24"/>
      <c r="F875" s="25"/>
      <c r="G875" s="24"/>
      <c r="H875" s="26"/>
      <c r="J875" s="10"/>
      <c r="K875" s="450">
        <v>5.36</v>
      </c>
      <c r="L875" s="451"/>
      <c r="M875" s="23">
        <f>K875*I874*12</f>
        <v>47802.624000000011</v>
      </c>
    </row>
    <row r="876" spans="1:13">
      <c r="A876" s="22"/>
      <c r="B876" s="24"/>
      <c r="C876" s="24"/>
      <c r="D876" s="24"/>
      <c r="E876" s="24"/>
      <c r="F876" s="25"/>
      <c r="G876" s="24"/>
      <c r="H876" s="26"/>
      <c r="J876" s="10"/>
      <c r="L876" s="10"/>
      <c r="M876" s="23"/>
    </row>
    <row r="877" spans="1:13">
      <c r="A877" s="22" t="s">
        <v>12</v>
      </c>
      <c r="B877" s="24"/>
      <c r="C877" s="24"/>
      <c r="D877" s="24"/>
      <c r="E877" s="24"/>
      <c r="F877" s="25"/>
      <c r="G877" s="24"/>
      <c r="H877" s="26"/>
      <c r="I877" s="14"/>
      <c r="J877" s="16"/>
      <c r="K877" s="492">
        <v>4.3899999999999997</v>
      </c>
      <c r="L877" s="493"/>
      <c r="M877" s="21">
        <f>K877*I874*12</f>
        <v>39151.775999999998</v>
      </c>
    </row>
    <row r="878" spans="1:13">
      <c r="A878" s="464" t="s">
        <v>13</v>
      </c>
      <c r="B878" s="465"/>
      <c r="C878" s="465"/>
      <c r="D878" s="465"/>
      <c r="E878" s="465"/>
      <c r="F878" s="465"/>
      <c r="G878" s="465"/>
      <c r="H878" s="466"/>
      <c r="I878" s="89" t="s">
        <v>14</v>
      </c>
      <c r="J878" s="88"/>
      <c r="K878" s="9"/>
      <c r="L878" s="10"/>
      <c r="M878" s="23"/>
    </row>
    <row r="879" spans="1:13">
      <c r="A879" s="8"/>
      <c r="B879" s="9"/>
      <c r="C879" s="9"/>
      <c r="D879" s="9"/>
      <c r="E879" s="9"/>
      <c r="F879" s="9"/>
      <c r="G879" s="9"/>
      <c r="H879" s="10"/>
      <c r="I879" s="89" t="s">
        <v>15</v>
      </c>
      <c r="J879" s="88"/>
      <c r="K879" s="9"/>
      <c r="L879" s="10"/>
      <c r="M879" s="23"/>
    </row>
    <row r="880" spans="1:13">
      <c r="A880" s="8"/>
      <c r="B880" s="9"/>
      <c r="C880" s="9"/>
      <c r="D880" s="9"/>
      <c r="E880" s="9"/>
      <c r="F880" s="9"/>
      <c r="G880" s="9"/>
      <c r="H880" s="10"/>
      <c r="I880" s="89" t="s">
        <v>16</v>
      </c>
      <c r="J880" s="88"/>
      <c r="K880" s="462">
        <v>1.31</v>
      </c>
      <c r="L880" s="463"/>
      <c r="M880" s="23">
        <f>K880*12*I874</f>
        <v>11683.104000000001</v>
      </c>
    </row>
    <row r="881" spans="1:13">
      <c r="A881" s="8"/>
      <c r="B881" s="9"/>
      <c r="C881" s="9"/>
      <c r="D881" s="9"/>
      <c r="E881" s="9"/>
      <c r="F881" s="9"/>
      <c r="G881" s="9"/>
      <c r="H881" s="10"/>
      <c r="I881" s="89" t="s">
        <v>63</v>
      </c>
      <c r="J881" s="88"/>
      <c r="K881" s="9"/>
      <c r="L881" s="10"/>
      <c r="M881" s="23"/>
    </row>
    <row r="882" spans="1:13">
      <c r="A882" s="474" t="s">
        <v>67</v>
      </c>
      <c r="B882" s="475"/>
      <c r="C882" s="475"/>
      <c r="D882" s="475"/>
      <c r="E882" s="475"/>
      <c r="F882" s="475"/>
      <c r="G882" s="475"/>
      <c r="H882" s="476"/>
      <c r="I882" s="28" t="s">
        <v>19</v>
      </c>
      <c r="J882" s="29"/>
      <c r="K882" s="486">
        <v>0.68</v>
      </c>
      <c r="L882" s="487"/>
      <c r="M882" s="30">
        <f>K882*12*I874</f>
        <v>6064.5120000000006</v>
      </c>
    </row>
    <row r="883" spans="1:13">
      <c r="A883" s="114" t="s">
        <v>20</v>
      </c>
      <c r="B883" s="31"/>
      <c r="C883" s="31"/>
      <c r="D883" s="31"/>
      <c r="E883" s="31"/>
      <c r="F883" s="31"/>
      <c r="G883" s="31"/>
      <c r="H883" s="115"/>
      <c r="I883" s="31"/>
      <c r="J883" s="10"/>
      <c r="K883" s="470">
        <f>K884+K890</f>
        <v>1.9100000000000001</v>
      </c>
      <c r="L883" s="471"/>
      <c r="M883" s="32">
        <f>M884+M890</f>
        <v>17034.144</v>
      </c>
    </row>
    <row r="884" spans="1:13">
      <c r="A884" s="459" t="s">
        <v>21</v>
      </c>
      <c r="B884" s="460"/>
      <c r="C884" s="460"/>
      <c r="D884" s="460"/>
      <c r="E884" s="460"/>
      <c r="F884" s="460"/>
      <c r="G884" s="460"/>
      <c r="H884" s="461"/>
      <c r="J884" s="10"/>
      <c r="K884" s="462">
        <f>K885+K886+K887+K889</f>
        <v>1.1200000000000001</v>
      </c>
      <c r="L884" s="463"/>
      <c r="M884" s="33">
        <f>M885+M886+M887+M889</f>
        <v>9988.6080000000002</v>
      </c>
    </row>
    <row r="885" spans="1:13">
      <c r="A885" s="8" t="s">
        <v>82</v>
      </c>
      <c r="H885" s="10"/>
      <c r="I885" s="87" t="s">
        <v>26</v>
      </c>
      <c r="J885" s="88"/>
      <c r="K885" s="450">
        <v>0.57999999999999996</v>
      </c>
      <c r="L885" s="451"/>
      <c r="M885" s="23">
        <f>K885*12*I874</f>
        <v>5172.6719999999996</v>
      </c>
    </row>
    <row r="886" spans="1:13">
      <c r="A886" s="8" t="s">
        <v>69</v>
      </c>
      <c r="H886" s="10"/>
      <c r="I886" s="87" t="s">
        <v>80</v>
      </c>
      <c r="J886" s="88"/>
      <c r="K886" s="450"/>
      <c r="L886" s="451"/>
      <c r="M886" s="23"/>
    </row>
    <row r="887" spans="1:13">
      <c r="A887" s="8" t="s">
        <v>83</v>
      </c>
      <c r="H887" s="10"/>
      <c r="I887" s="87" t="s">
        <v>24</v>
      </c>
      <c r="J887" s="88"/>
      <c r="K887" s="450">
        <v>0.5</v>
      </c>
      <c r="L887" s="451"/>
      <c r="M887" s="23">
        <f>K887*12*I874</f>
        <v>4459.2000000000007</v>
      </c>
    </row>
    <row r="888" spans="1:13">
      <c r="A888" s="8" t="s">
        <v>25</v>
      </c>
      <c r="H888" s="10"/>
      <c r="I888" s="87"/>
      <c r="J888" s="88"/>
      <c r="L888" s="10"/>
      <c r="M888" s="23"/>
    </row>
    <row r="889" spans="1:13">
      <c r="A889" s="8" t="s">
        <v>84</v>
      </c>
      <c r="H889" s="10"/>
      <c r="I889" s="87" t="s">
        <v>26</v>
      </c>
      <c r="J889" s="88"/>
      <c r="K889" s="450">
        <v>0.04</v>
      </c>
      <c r="L889" s="451"/>
      <c r="M889" s="23">
        <f>K889*12*I874</f>
        <v>356.73599999999999</v>
      </c>
    </row>
    <row r="890" spans="1:13">
      <c r="A890" s="459" t="s">
        <v>27</v>
      </c>
      <c r="B890" s="460"/>
      <c r="C890" s="460"/>
      <c r="D890" s="460"/>
      <c r="E890" s="460"/>
      <c r="F890" s="460"/>
      <c r="G890" s="460"/>
      <c r="H890" s="461"/>
      <c r="J890" s="10"/>
      <c r="K890" s="462">
        <f>K891+K892+K893</f>
        <v>0.79</v>
      </c>
      <c r="L890" s="463"/>
      <c r="M890" s="33">
        <f>M891+M892+M893</f>
        <v>7045.5360000000019</v>
      </c>
    </row>
    <row r="891" spans="1:13">
      <c r="A891" s="8" t="s">
        <v>85</v>
      </c>
      <c r="H891" s="10"/>
      <c r="I891" s="87" t="s">
        <v>24</v>
      </c>
      <c r="J891" s="88"/>
      <c r="K891" s="450">
        <v>0.67</v>
      </c>
      <c r="L891" s="451"/>
      <c r="M891" s="23">
        <f>K891*12*I874</f>
        <v>5975.3280000000013</v>
      </c>
    </row>
    <row r="892" spans="1:13">
      <c r="A892" s="8" t="s">
        <v>86</v>
      </c>
      <c r="H892" s="10"/>
      <c r="I892" s="87" t="s">
        <v>81</v>
      </c>
      <c r="J892" s="88"/>
      <c r="K892" s="450">
        <v>0.06</v>
      </c>
      <c r="L892" s="451"/>
      <c r="M892" s="23">
        <f>K892*12*I874</f>
        <v>535.10400000000004</v>
      </c>
    </row>
    <row r="893" spans="1:13">
      <c r="A893" s="8" t="s">
        <v>87</v>
      </c>
      <c r="H893" s="10"/>
      <c r="I893" s="87" t="s">
        <v>55</v>
      </c>
      <c r="J893" s="88"/>
      <c r="K893" s="492">
        <v>0.06</v>
      </c>
      <c r="L893" s="493"/>
      <c r="M893" s="21">
        <f>K893*12*I874</f>
        <v>535.10400000000004</v>
      </c>
    </row>
    <row r="894" spans="1:13" ht="15.75">
      <c r="A894" s="438" t="s">
        <v>28</v>
      </c>
      <c r="B894" s="439"/>
      <c r="C894" s="439"/>
      <c r="D894" s="439"/>
      <c r="E894" s="439"/>
      <c r="F894" s="439"/>
      <c r="G894" s="439"/>
      <c r="H894" s="440"/>
      <c r="I894" s="34"/>
      <c r="J894" s="29"/>
      <c r="K894" s="486">
        <f>K895+K896+K898+K900+K901</f>
        <v>2.16</v>
      </c>
      <c r="L894" s="487"/>
      <c r="M894" s="35">
        <f>M895+M896+M898+M900+M901</f>
        <v>19263.743999999999</v>
      </c>
    </row>
    <row r="895" spans="1:13">
      <c r="A895" s="36" t="s">
        <v>29</v>
      </c>
      <c r="B895" s="37"/>
      <c r="C895" s="38"/>
      <c r="D895" s="38"/>
      <c r="E895" s="38"/>
      <c r="F895" s="38"/>
      <c r="G895" s="38"/>
      <c r="H895" s="10"/>
      <c r="I895" s="434" t="s">
        <v>30</v>
      </c>
      <c r="J895" s="435"/>
      <c r="K895" s="457">
        <v>0.59</v>
      </c>
      <c r="L895" s="458"/>
      <c r="M895" s="23">
        <f>K895*12*I874</f>
        <v>5261.8560000000007</v>
      </c>
    </row>
    <row r="896" spans="1:13">
      <c r="A896" s="36" t="s">
        <v>31</v>
      </c>
      <c r="B896" s="37"/>
      <c r="C896" s="38"/>
      <c r="D896" s="38"/>
      <c r="E896" s="38"/>
      <c r="F896" s="38"/>
      <c r="G896" s="38"/>
      <c r="H896" s="10"/>
      <c r="I896" s="434" t="s">
        <v>57</v>
      </c>
      <c r="J896" s="435"/>
      <c r="K896" s="448">
        <v>1.36</v>
      </c>
      <c r="L896" s="449"/>
      <c r="M896" s="23">
        <f>K896*12*I874</f>
        <v>12129.024000000001</v>
      </c>
    </row>
    <row r="897" spans="1:13">
      <c r="A897" s="36" t="s">
        <v>33</v>
      </c>
      <c r="B897" s="37"/>
      <c r="C897" s="38"/>
      <c r="D897" s="38"/>
      <c r="E897" s="38"/>
      <c r="F897" s="38"/>
      <c r="G897" s="38"/>
      <c r="H897" s="10"/>
      <c r="I897" s="39"/>
      <c r="J897" s="12"/>
      <c r="K897" s="40"/>
      <c r="L897" s="41"/>
      <c r="M897" s="23"/>
    </row>
    <row r="898" spans="1:13">
      <c r="A898" s="36" t="s">
        <v>34</v>
      </c>
      <c r="B898" s="37"/>
      <c r="C898" s="38"/>
      <c r="D898" s="38"/>
      <c r="E898" s="38"/>
      <c r="F898" s="38"/>
      <c r="G898" s="38"/>
      <c r="H898" s="10"/>
      <c r="I898" s="434" t="s">
        <v>35</v>
      </c>
      <c r="J898" s="435"/>
      <c r="K898" s="448">
        <v>0.09</v>
      </c>
      <c r="L898" s="449"/>
      <c r="M898" s="23">
        <f>K898*12*I874</f>
        <v>802.65600000000006</v>
      </c>
    </row>
    <row r="899" spans="1:13">
      <c r="A899" s="36" t="s">
        <v>36</v>
      </c>
      <c r="B899" s="37"/>
      <c r="C899" s="38"/>
      <c r="D899" s="38"/>
      <c r="E899" s="38"/>
      <c r="F899" s="38"/>
      <c r="G899" s="38"/>
      <c r="H899" s="10"/>
      <c r="I899" s="39"/>
      <c r="J899" s="12"/>
      <c r="K899" s="40"/>
      <c r="L899" s="41"/>
      <c r="M899" s="23"/>
    </row>
    <row r="900" spans="1:13">
      <c r="A900" s="36" t="s">
        <v>37</v>
      </c>
      <c r="B900" s="37"/>
      <c r="C900" s="38"/>
      <c r="D900" s="38"/>
      <c r="E900" s="38"/>
      <c r="F900" s="38"/>
      <c r="G900" s="38"/>
      <c r="H900" s="10"/>
      <c r="I900" s="434" t="s">
        <v>19</v>
      </c>
      <c r="J900" s="435"/>
      <c r="K900" s="448">
        <v>0.06</v>
      </c>
      <c r="L900" s="449"/>
      <c r="M900" s="23">
        <f>K900*12*I874</f>
        <v>535.10400000000004</v>
      </c>
    </row>
    <row r="901" spans="1:13">
      <c r="A901" s="42" t="s">
        <v>38</v>
      </c>
      <c r="B901" s="37"/>
      <c r="C901" s="38"/>
      <c r="D901" s="38"/>
      <c r="E901" s="38"/>
      <c r="F901" s="38"/>
      <c r="G901" s="38"/>
      <c r="H901" s="10"/>
      <c r="I901" s="434" t="s">
        <v>19</v>
      </c>
      <c r="J901" s="435"/>
      <c r="K901" s="436">
        <v>0.06</v>
      </c>
      <c r="L901" s="437"/>
      <c r="M901" s="21">
        <f>K901*12*I874</f>
        <v>535.10400000000004</v>
      </c>
    </row>
    <row r="902" spans="1:13" ht="16.5" thickBot="1">
      <c r="A902" s="443" t="s">
        <v>39</v>
      </c>
      <c r="B902" s="444"/>
      <c r="C902" s="444"/>
      <c r="D902" s="444"/>
      <c r="E902" s="444"/>
      <c r="F902" s="444"/>
      <c r="G902" s="444"/>
      <c r="H902" s="445"/>
      <c r="I902" s="3"/>
      <c r="J902" s="4"/>
      <c r="K902" s="513">
        <v>5.7</v>
      </c>
      <c r="L902" s="514"/>
      <c r="M902" s="48">
        <f>K902*12*I874</f>
        <v>50834.880000000005</v>
      </c>
    </row>
    <row r="903" spans="1:13" ht="15.75" thickBot="1">
      <c r="A903" s="424" t="s">
        <v>40</v>
      </c>
      <c r="B903" s="425"/>
      <c r="C903" s="425"/>
      <c r="D903" s="425"/>
      <c r="E903" s="425"/>
      <c r="F903" s="425"/>
      <c r="G903" s="425"/>
      <c r="H903" s="426"/>
      <c r="I903" s="49"/>
      <c r="J903" s="50"/>
      <c r="K903" s="427">
        <f>K875+K877+K880+K882+K883+K902+K894</f>
        <v>21.51</v>
      </c>
      <c r="L903" s="428"/>
      <c r="M903" s="51">
        <f>M874+M880+M882+M883+M894+M902</f>
        <v>191834.78400000001</v>
      </c>
    </row>
    <row r="904" spans="1:13" ht="15.75" thickBot="1">
      <c r="A904" s="424" t="s">
        <v>77</v>
      </c>
      <c r="B904" s="425"/>
      <c r="C904" s="425"/>
      <c r="D904" s="425"/>
      <c r="E904" s="425"/>
      <c r="F904" s="425"/>
      <c r="G904" s="425"/>
      <c r="H904" s="426"/>
      <c r="I904" s="49"/>
      <c r="J904" s="50"/>
      <c r="K904" s="548">
        <f>K905+K906</f>
        <v>22.96</v>
      </c>
      <c r="L904" s="549"/>
      <c r="M904" s="51">
        <f>K904*12*I874</f>
        <v>204766.46400000001</v>
      </c>
    </row>
    <row r="905" spans="1:13">
      <c r="A905" s="429" t="s">
        <v>78</v>
      </c>
      <c r="B905" s="430"/>
      <c r="C905" s="430"/>
      <c r="D905" s="430"/>
      <c r="E905" s="430"/>
      <c r="F905" s="430"/>
      <c r="G905" s="430"/>
      <c r="H905" s="431"/>
      <c r="I905" s="78"/>
      <c r="J905" s="79"/>
      <c r="K905" s="432">
        <v>16.93</v>
      </c>
      <c r="L905" s="433"/>
      <c r="M905" s="80">
        <f>K905*12*I874</f>
        <v>150988.51200000002</v>
      </c>
    </row>
    <row r="906" spans="1:13" ht="16.5" thickBot="1">
      <c r="A906" s="550" t="s">
        <v>79</v>
      </c>
      <c r="B906" s="551"/>
      <c r="C906" s="551"/>
      <c r="D906" s="551"/>
      <c r="E906" s="551"/>
      <c r="F906" s="551"/>
      <c r="G906" s="551"/>
      <c r="H906" s="552"/>
      <c r="I906" s="84"/>
      <c r="J906" s="85"/>
      <c r="K906" s="522">
        <v>6.03</v>
      </c>
      <c r="L906" s="523"/>
      <c r="M906" s="86">
        <f>K906*12*I874</f>
        <v>53777.952000000005</v>
      </c>
    </row>
    <row r="907" spans="1:13">
      <c r="A907" s="499" t="s">
        <v>43</v>
      </c>
      <c r="B907" s="500"/>
      <c r="C907" s="500"/>
      <c r="D907" s="500"/>
      <c r="E907" s="500"/>
      <c r="F907" s="500"/>
      <c r="G907" s="500"/>
      <c r="H907" s="501"/>
      <c r="I907" s="15"/>
      <c r="J907" s="16"/>
      <c r="K907" s="502">
        <v>1.39</v>
      </c>
      <c r="L907" s="503"/>
      <c r="M907" s="21">
        <f>K907*12*I874</f>
        <v>12396.576000000001</v>
      </c>
    </row>
    <row r="908" spans="1:13" ht="15.75">
      <c r="A908" s="44" t="s">
        <v>52</v>
      </c>
      <c r="B908" s="45"/>
      <c r="C908" s="45"/>
      <c r="D908" s="45"/>
      <c r="E908" s="45"/>
      <c r="F908" s="45"/>
      <c r="G908" s="45"/>
      <c r="H908" s="46"/>
      <c r="I908" s="34"/>
      <c r="J908" s="29"/>
      <c r="K908" s="486">
        <v>0</v>
      </c>
      <c r="L908" s="487"/>
      <c r="M908" s="21">
        <f>K908*12*I874</f>
        <v>0</v>
      </c>
    </row>
    <row r="909" spans="1:13" ht="15.75">
      <c r="A909" s="44" t="s">
        <v>45</v>
      </c>
      <c r="B909" s="45"/>
      <c r="C909" s="45"/>
      <c r="D909" s="45"/>
      <c r="E909" s="45"/>
      <c r="F909" s="45"/>
      <c r="G909" s="45"/>
      <c r="H909" s="46"/>
      <c r="I909" s="34"/>
      <c r="J909" s="29"/>
      <c r="K909" s="486">
        <v>0.17</v>
      </c>
      <c r="L909" s="487"/>
      <c r="M909" s="21">
        <f>K909*12*I874</f>
        <v>1516.1280000000002</v>
      </c>
    </row>
    <row r="910" spans="1:13" ht="16.5" thickBot="1">
      <c r="A910" s="61" t="s">
        <v>46</v>
      </c>
      <c r="B910" s="62"/>
      <c r="C910" s="62"/>
      <c r="D910" s="62"/>
      <c r="E910" s="62"/>
      <c r="F910" s="62"/>
      <c r="G910" s="62"/>
      <c r="H910" s="63"/>
      <c r="I910" s="3"/>
      <c r="J910" s="4"/>
      <c r="K910" s="446">
        <v>0.54</v>
      </c>
      <c r="L910" s="447"/>
      <c r="M910" s="23">
        <f>K910*12*I874</f>
        <v>4815.9360000000006</v>
      </c>
    </row>
    <row r="911" spans="1:13" ht="15.75" thickBot="1">
      <c r="A911" s="424" t="s">
        <v>47</v>
      </c>
      <c r="B911" s="425"/>
      <c r="C911" s="425"/>
      <c r="D911" s="425"/>
      <c r="E911" s="425"/>
      <c r="F911" s="425"/>
      <c r="G911" s="425"/>
      <c r="H911" s="426"/>
      <c r="I911" s="49"/>
      <c r="J911" s="50"/>
      <c r="K911" s="427">
        <f>K903+K907+K904+K908+K909+K910</f>
        <v>46.57</v>
      </c>
      <c r="L911" s="428"/>
      <c r="M911" s="51">
        <f>M903+M904+M907+M908+M909+M910</f>
        <v>415329.88800000004</v>
      </c>
    </row>
    <row r="912" spans="1:13">
      <c r="A912" s="56"/>
      <c r="B912" s="56"/>
      <c r="C912" s="56"/>
      <c r="D912" s="56"/>
      <c r="E912" s="56"/>
      <c r="F912" s="56"/>
      <c r="G912" s="56"/>
      <c r="H912" s="56"/>
      <c r="I912" s="9"/>
      <c r="J912" s="57"/>
      <c r="K912" s="58"/>
      <c r="L912" s="58"/>
      <c r="M912" s="57"/>
    </row>
    <row r="913" spans="1:13">
      <c r="A913" s="56"/>
      <c r="B913" s="56"/>
      <c r="C913" s="56"/>
      <c r="D913" s="56"/>
      <c r="E913" s="56"/>
      <c r="F913" s="56"/>
      <c r="G913" s="56"/>
      <c r="H913" s="56"/>
      <c r="I913" s="9"/>
      <c r="J913" s="57"/>
      <c r="K913" s="58"/>
      <c r="L913" s="58"/>
      <c r="M913" s="57"/>
    </row>
    <row r="914" spans="1:13">
      <c r="A914" s="481" t="s">
        <v>0</v>
      </c>
      <c r="B914" s="481"/>
      <c r="C914" s="481"/>
      <c r="D914" s="481"/>
      <c r="E914" s="481"/>
      <c r="F914" s="481"/>
      <c r="G914" s="481"/>
      <c r="H914" s="481"/>
      <c r="I914" s="481"/>
      <c r="J914" s="481"/>
      <c r="K914" s="481"/>
      <c r="L914" s="481"/>
      <c r="M914" s="1"/>
    </row>
    <row r="915" spans="1:13">
      <c r="A915" s="482" t="s">
        <v>1</v>
      </c>
      <c r="B915" s="482"/>
      <c r="C915" s="482"/>
      <c r="D915" s="482"/>
      <c r="E915" s="482"/>
      <c r="F915" s="482"/>
      <c r="G915" s="482"/>
      <c r="H915" s="482"/>
      <c r="I915" s="482"/>
      <c r="J915" s="482"/>
      <c r="K915" s="482"/>
      <c r="L915" s="482"/>
      <c r="M915" s="482"/>
    </row>
    <row r="916" spans="1:13">
      <c r="A916" s="483" t="s">
        <v>109</v>
      </c>
      <c r="B916" s="483"/>
      <c r="C916" s="483"/>
      <c r="D916" s="483"/>
      <c r="E916" s="483"/>
      <c r="F916" s="483"/>
      <c r="G916" s="483"/>
      <c r="H916" s="483"/>
      <c r="I916" s="483"/>
      <c r="J916" s="483"/>
      <c r="K916" s="483"/>
      <c r="L916" s="483"/>
      <c r="M916" s="483"/>
    </row>
    <row r="917" spans="1:13">
      <c r="A917" s="2"/>
      <c r="B917" s="3"/>
      <c r="C917" s="3" t="s">
        <v>2</v>
      </c>
      <c r="D917" s="3"/>
      <c r="E917" s="3"/>
      <c r="F917" s="3"/>
      <c r="G917" s="3"/>
      <c r="H917" s="4"/>
      <c r="I917" s="3" t="s">
        <v>3</v>
      </c>
      <c r="J917" s="4"/>
      <c r="K917" s="5" t="s">
        <v>4</v>
      </c>
      <c r="L917" s="6"/>
      <c r="M917" s="7"/>
    </row>
    <row r="918" spans="1:13">
      <c r="A918" s="8"/>
      <c r="B918" s="9"/>
      <c r="C918" s="9"/>
      <c r="D918" s="9"/>
      <c r="E918" s="9"/>
      <c r="F918" s="9"/>
      <c r="G918" s="9"/>
      <c r="H918" s="10"/>
      <c r="I918" s="9"/>
      <c r="J918" s="10"/>
      <c r="K918" s="11" t="s">
        <v>5</v>
      </c>
      <c r="L918" s="12"/>
      <c r="M918" s="13" t="s">
        <v>6</v>
      </c>
    </row>
    <row r="919" spans="1:13">
      <c r="A919" s="14"/>
      <c r="B919" s="15"/>
      <c r="C919" s="15"/>
      <c r="D919" s="15"/>
      <c r="E919" s="15"/>
      <c r="F919" s="15"/>
      <c r="G919" s="15"/>
      <c r="H919" s="16"/>
      <c r="I919" s="472" t="s">
        <v>7</v>
      </c>
      <c r="J919" s="473"/>
      <c r="K919" s="15" t="s">
        <v>8</v>
      </c>
      <c r="L919" s="16"/>
      <c r="M919" s="17" t="s">
        <v>9</v>
      </c>
    </row>
    <row r="920" spans="1:13">
      <c r="A920" s="474"/>
      <c r="B920" s="475"/>
      <c r="C920" s="475"/>
      <c r="D920" s="475"/>
      <c r="E920" s="475"/>
      <c r="F920" s="475"/>
      <c r="G920" s="475"/>
      <c r="H920" s="476"/>
      <c r="I920" s="477">
        <v>960.8</v>
      </c>
      <c r="J920" s="478"/>
      <c r="K920" s="479">
        <f>K921+K923</f>
        <v>9.75</v>
      </c>
      <c r="L920" s="480"/>
      <c r="M920" s="21">
        <f>M921+M923</f>
        <v>112413.59999999999</v>
      </c>
    </row>
    <row r="921" spans="1:13">
      <c r="A921" s="22" t="s">
        <v>59</v>
      </c>
      <c r="B921" s="24"/>
      <c r="C921" s="24"/>
      <c r="D921" s="24"/>
      <c r="E921" s="24"/>
      <c r="F921" s="25"/>
      <c r="G921" s="24"/>
      <c r="H921" s="26"/>
      <c r="J921" s="10"/>
      <c r="K921" s="450">
        <v>5.36</v>
      </c>
      <c r="L921" s="451"/>
      <c r="M921" s="23">
        <f>K921*I920*12</f>
        <v>61798.656000000003</v>
      </c>
    </row>
    <row r="922" spans="1:13">
      <c r="A922" s="22"/>
      <c r="B922" s="24"/>
      <c r="C922" s="24"/>
      <c r="D922" s="24"/>
      <c r="E922" s="24"/>
      <c r="F922" s="25"/>
      <c r="G922" s="24"/>
      <c r="H922" s="26"/>
      <c r="J922" s="10"/>
      <c r="L922" s="10"/>
      <c r="M922" s="23"/>
    </row>
    <row r="923" spans="1:13">
      <c r="A923" s="22" t="s">
        <v>12</v>
      </c>
      <c r="B923" s="24"/>
      <c r="C923" s="24"/>
      <c r="D923" s="24"/>
      <c r="E923" s="24"/>
      <c r="F923" s="25"/>
      <c r="G923" s="24"/>
      <c r="H923" s="26"/>
      <c r="I923" s="14"/>
      <c r="J923" s="16"/>
      <c r="K923" s="492">
        <v>4.3899999999999997</v>
      </c>
      <c r="L923" s="493"/>
      <c r="M923" s="21">
        <f>K923*I920*12</f>
        <v>50614.943999999989</v>
      </c>
    </row>
    <row r="924" spans="1:13">
      <c r="A924" s="464" t="s">
        <v>13</v>
      </c>
      <c r="B924" s="465"/>
      <c r="C924" s="465"/>
      <c r="D924" s="465"/>
      <c r="E924" s="465"/>
      <c r="F924" s="465"/>
      <c r="G924" s="465"/>
      <c r="H924" s="466"/>
      <c r="I924" s="89" t="s">
        <v>14</v>
      </c>
      <c r="J924" s="88"/>
      <c r="K924" s="9"/>
      <c r="L924" s="10"/>
      <c r="M924" s="23"/>
    </row>
    <row r="925" spans="1:13">
      <c r="A925" s="8"/>
      <c r="B925" s="9"/>
      <c r="C925" s="9"/>
      <c r="D925" s="9"/>
      <c r="E925" s="9"/>
      <c r="F925" s="9"/>
      <c r="G925" s="9"/>
      <c r="H925" s="10"/>
      <c r="I925" s="89" t="s">
        <v>15</v>
      </c>
      <c r="J925" s="88"/>
      <c r="K925" s="9"/>
      <c r="L925" s="10"/>
      <c r="M925" s="23"/>
    </row>
    <row r="926" spans="1:13">
      <c r="A926" s="8"/>
      <c r="B926" s="9"/>
      <c r="C926" s="9"/>
      <c r="D926" s="9"/>
      <c r="E926" s="9"/>
      <c r="F926" s="9"/>
      <c r="G926" s="9"/>
      <c r="H926" s="10"/>
      <c r="I926" s="89" t="s">
        <v>16</v>
      </c>
      <c r="J926" s="88"/>
      <c r="K926" s="462">
        <v>1.31</v>
      </c>
      <c r="L926" s="463"/>
      <c r="M926" s="23">
        <f>K926*12*I920</f>
        <v>15103.776</v>
      </c>
    </row>
    <row r="927" spans="1:13">
      <c r="A927" s="8"/>
      <c r="B927" s="9"/>
      <c r="C927" s="9"/>
      <c r="D927" s="9"/>
      <c r="E927" s="9"/>
      <c r="F927" s="9"/>
      <c r="G927" s="9"/>
      <c r="H927" s="10"/>
      <c r="I927" s="89" t="s">
        <v>62</v>
      </c>
      <c r="J927" s="88"/>
      <c r="K927" s="9"/>
      <c r="L927" s="10"/>
      <c r="M927" s="23"/>
    </row>
    <row r="928" spans="1:13">
      <c r="A928" s="474" t="s">
        <v>67</v>
      </c>
      <c r="B928" s="475"/>
      <c r="C928" s="475"/>
      <c r="D928" s="475"/>
      <c r="E928" s="475"/>
      <c r="F928" s="475"/>
      <c r="G928" s="475"/>
      <c r="H928" s="476"/>
      <c r="I928" s="28" t="s">
        <v>19</v>
      </c>
      <c r="J928" s="29"/>
      <c r="K928" s="486">
        <v>0.53</v>
      </c>
      <c r="L928" s="487"/>
      <c r="M928" s="30">
        <f>K928*12*I920</f>
        <v>6110.6880000000001</v>
      </c>
    </row>
    <row r="929" spans="1:13">
      <c r="A929" s="114" t="s">
        <v>20</v>
      </c>
      <c r="B929" s="31"/>
      <c r="C929" s="31"/>
      <c r="D929" s="31"/>
      <c r="E929" s="31"/>
      <c r="F929" s="31"/>
      <c r="G929" s="31"/>
      <c r="H929" s="115"/>
      <c r="I929" s="31"/>
      <c r="J929" s="10"/>
      <c r="K929" s="470">
        <f>K930+K936</f>
        <v>1.9100000000000001</v>
      </c>
      <c r="L929" s="471"/>
      <c r="M929" s="32">
        <f>M930+M936</f>
        <v>22021.535999999996</v>
      </c>
    </row>
    <row r="930" spans="1:13">
      <c r="A930" s="459" t="s">
        <v>21</v>
      </c>
      <c r="B930" s="460"/>
      <c r="C930" s="460"/>
      <c r="D930" s="460"/>
      <c r="E930" s="460"/>
      <c r="F930" s="460"/>
      <c r="G930" s="460"/>
      <c r="H930" s="461"/>
      <c r="J930" s="10"/>
      <c r="K930" s="462">
        <f>K931+K932+K933+K935</f>
        <v>1.1200000000000001</v>
      </c>
      <c r="L930" s="463"/>
      <c r="M930" s="33">
        <f>M931+M932+M933+M935</f>
        <v>12913.151999999996</v>
      </c>
    </row>
    <row r="931" spans="1:13">
      <c r="A931" s="8" t="s">
        <v>82</v>
      </c>
      <c r="H931" s="10"/>
      <c r="I931" s="87" t="s">
        <v>26</v>
      </c>
      <c r="J931" s="88"/>
      <c r="K931" s="450">
        <v>0.57999999999999996</v>
      </c>
      <c r="L931" s="451"/>
      <c r="M931" s="23">
        <f>K931*12*I920</f>
        <v>6687.1679999999988</v>
      </c>
    </row>
    <row r="932" spans="1:13">
      <c r="A932" s="8" t="s">
        <v>69</v>
      </c>
      <c r="H932" s="10"/>
      <c r="I932" s="87" t="s">
        <v>80</v>
      </c>
      <c r="J932" s="88"/>
      <c r="K932" s="450"/>
      <c r="L932" s="451"/>
      <c r="M932" s="23"/>
    </row>
    <row r="933" spans="1:13">
      <c r="A933" s="8" t="s">
        <v>83</v>
      </c>
      <c r="H933" s="10"/>
      <c r="I933" s="87" t="s">
        <v>24</v>
      </c>
      <c r="J933" s="88"/>
      <c r="K933" s="450">
        <v>0.5</v>
      </c>
      <c r="L933" s="451"/>
      <c r="M933" s="23">
        <f>K933*12*I920</f>
        <v>5764.7999999999993</v>
      </c>
    </row>
    <row r="934" spans="1:13">
      <c r="A934" s="8" t="s">
        <v>25</v>
      </c>
      <c r="H934" s="10"/>
      <c r="I934" s="87"/>
      <c r="J934" s="88"/>
      <c r="L934" s="10"/>
      <c r="M934" s="23"/>
    </row>
    <row r="935" spans="1:13">
      <c r="A935" s="8" t="s">
        <v>84</v>
      </c>
      <c r="H935" s="10"/>
      <c r="I935" s="87" t="s">
        <v>26</v>
      </c>
      <c r="J935" s="88"/>
      <c r="K935" s="450">
        <v>0.04</v>
      </c>
      <c r="L935" s="451"/>
      <c r="M935" s="23">
        <f>K935*12*I920</f>
        <v>461.18399999999997</v>
      </c>
    </row>
    <row r="936" spans="1:13">
      <c r="A936" s="459" t="s">
        <v>27</v>
      </c>
      <c r="B936" s="460"/>
      <c r="C936" s="460"/>
      <c r="D936" s="460"/>
      <c r="E936" s="460"/>
      <c r="F936" s="460"/>
      <c r="G936" s="460"/>
      <c r="H936" s="461"/>
      <c r="J936" s="10"/>
      <c r="K936" s="462">
        <f>K937+K938+K939</f>
        <v>0.79</v>
      </c>
      <c r="L936" s="463"/>
      <c r="M936" s="33">
        <f>M937+M938+M939</f>
        <v>9108.384</v>
      </c>
    </row>
    <row r="937" spans="1:13">
      <c r="A937" s="8" t="s">
        <v>85</v>
      </c>
      <c r="H937" s="10"/>
      <c r="I937" s="87" t="s">
        <v>24</v>
      </c>
      <c r="J937" s="88"/>
      <c r="K937" s="450">
        <v>0.67</v>
      </c>
      <c r="L937" s="451"/>
      <c r="M937" s="23">
        <f>K937*12*I920</f>
        <v>7724.8320000000003</v>
      </c>
    </row>
    <row r="938" spans="1:13">
      <c r="A938" s="8" t="s">
        <v>86</v>
      </c>
      <c r="H938" s="10"/>
      <c r="I938" s="87" t="s">
        <v>81</v>
      </c>
      <c r="J938" s="88"/>
      <c r="K938" s="450">
        <v>0.06</v>
      </c>
      <c r="L938" s="451"/>
      <c r="M938" s="23">
        <f>K938*12*I920</f>
        <v>691.77599999999995</v>
      </c>
    </row>
    <row r="939" spans="1:13">
      <c r="A939" s="8" t="s">
        <v>87</v>
      </c>
      <c r="H939" s="10"/>
      <c r="I939" s="87" t="s">
        <v>55</v>
      </c>
      <c r="J939" s="88"/>
      <c r="K939" s="492">
        <v>0.06</v>
      </c>
      <c r="L939" s="493"/>
      <c r="M939" s="21">
        <f>K939*12*I920</f>
        <v>691.77599999999995</v>
      </c>
    </row>
    <row r="940" spans="1:13" ht="15.75">
      <c r="A940" s="438" t="s">
        <v>28</v>
      </c>
      <c r="B940" s="439"/>
      <c r="C940" s="439"/>
      <c r="D940" s="439"/>
      <c r="E940" s="439"/>
      <c r="F940" s="439"/>
      <c r="G940" s="439"/>
      <c r="H940" s="440"/>
      <c r="I940" s="34"/>
      <c r="J940" s="29"/>
      <c r="K940" s="486">
        <f>K941+K942+K944+K946+K947</f>
        <v>2.16</v>
      </c>
      <c r="L940" s="487"/>
      <c r="M940" s="35">
        <f>M941+M942+M944+M946+M947</f>
        <v>24903.936000000005</v>
      </c>
    </row>
    <row r="941" spans="1:13">
      <c r="A941" s="36" t="s">
        <v>29</v>
      </c>
      <c r="B941" s="37"/>
      <c r="C941" s="38"/>
      <c r="D941" s="38"/>
      <c r="E941" s="38"/>
      <c r="F941" s="38"/>
      <c r="G941" s="38"/>
      <c r="H941" s="10"/>
      <c r="I941" s="434" t="s">
        <v>30</v>
      </c>
      <c r="J941" s="435"/>
      <c r="K941" s="457">
        <v>0.59</v>
      </c>
      <c r="L941" s="458"/>
      <c r="M941" s="23">
        <f>K941*12*I920</f>
        <v>6802.4639999999999</v>
      </c>
    </row>
    <row r="942" spans="1:13">
      <c r="A942" s="36" t="s">
        <v>31</v>
      </c>
      <c r="B942" s="37"/>
      <c r="C942" s="38"/>
      <c r="D942" s="38"/>
      <c r="E942" s="38"/>
      <c r="F942" s="38"/>
      <c r="G942" s="38"/>
      <c r="H942" s="10"/>
      <c r="I942" s="434" t="s">
        <v>57</v>
      </c>
      <c r="J942" s="435"/>
      <c r="K942" s="448">
        <v>1.36</v>
      </c>
      <c r="L942" s="449"/>
      <c r="M942" s="23">
        <f>K942*12*I920</f>
        <v>15680.255999999999</v>
      </c>
    </row>
    <row r="943" spans="1:13">
      <c r="A943" s="36" t="s">
        <v>33</v>
      </c>
      <c r="B943" s="37"/>
      <c r="C943" s="38"/>
      <c r="D943" s="38"/>
      <c r="E943" s="38"/>
      <c r="F943" s="38"/>
      <c r="G943" s="38"/>
      <c r="H943" s="10"/>
      <c r="I943" s="39"/>
      <c r="J943" s="12"/>
      <c r="K943" s="40"/>
      <c r="L943" s="41"/>
      <c r="M943" s="23"/>
    </row>
    <row r="944" spans="1:13">
      <c r="A944" s="36" t="s">
        <v>34</v>
      </c>
      <c r="B944" s="37"/>
      <c r="C944" s="38"/>
      <c r="D944" s="38"/>
      <c r="E944" s="38"/>
      <c r="F944" s="38"/>
      <c r="G944" s="38"/>
      <c r="H944" s="10"/>
      <c r="I944" s="434" t="s">
        <v>35</v>
      </c>
      <c r="J944" s="435"/>
      <c r="K944" s="448">
        <v>0.09</v>
      </c>
      <c r="L944" s="449"/>
      <c r="M944" s="23">
        <f>K944*12*I920</f>
        <v>1037.664</v>
      </c>
    </row>
    <row r="945" spans="1:13">
      <c r="A945" s="36" t="s">
        <v>36</v>
      </c>
      <c r="B945" s="37"/>
      <c r="C945" s="38"/>
      <c r="D945" s="38"/>
      <c r="E945" s="38"/>
      <c r="F945" s="38"/>
      <c r="G945" s="38"/>
      <c r="H945" s="10"/>
      <c r="I945" s="39"/>
      <c r="J945" s="12"/>
      <c r="K945" s="40"/>
      <c r="L945" s="41"/>
      <c r="M945" s="23"/>
    </row>
    <row r="946" spans="1:13">
      <c r="A946" s="36" t="s">
        <v>37</v>
      </c>
      <c r="B946" s="37"/>
      <c r="C946" s="38"/>
      <c r="D946" s="38"/>
      <c r="E946" s="38"/>
      <c r="F946" s="38"/>
      <c r="G946" s="38"/>
      <c r="H946" s="10"/>
      <c r="I946" s="434" t="s">
        <v>19</v>
      </c>
      <c r="J946" s="435"/>
      <c r="K946" s="448">
        <v>0.06</v>
      </c>
      <c r="L946" s="449"/>
      <c r="M946" s="23">
        <f>K946*12*I920</f>
        <v>691.77599999999995</v>
      </c>
    </row>
    <row r="947" spans="1:13">
      <c r="A947" s="42" t="s">
        <v>38</v>
      </c>
      <c r="B947" s="37"/>
      <c r="C947" s="38"/>
      <c r="D947" s="38"/>
      <c r="E947" s="38"/>
      <c r="F947" s="38"/>
      <c r="G947" s="38"/>
      <c r="H947" s="10"/>
      <c r="I947" s="434" t="s">
        <v>19</v>
      </c>
      <c r="J947" s="435"/>
      <c r="K947" s="436">
        <v>0.06</v>
      </c>
      <c r="L947" s="437"/>
      <c r="M947" s="21">
        <f>K947*12*I920</f>
        <v>691.77599999999995</v>
      </c>
    </row>
    <row r="948" spans="1:13" ht="16.5" thickBot="1">
      <c r="A948" s="443" t="s">
        <v>39</v>
      </c>
      <c r="B948" s="444"/>
      <c r="C948" s="444"/>
      <c r="D948" s="444"/>
      <c r="E948" s="444"/>
      <c r="F948" s="444"/>
      <c r="G948" s="444"/>
      <c r="H948" s="445"/>
      <c r="I948" s="3"/>
      <c r="J948" s="4"/>
      <c r="K948" s="513">
        <v>5.7</v>
      </c>
      <c r="L948" s="514"/>
      <c r="M948" s="48">
        <f>K948*12*I920</f>
        <v>65718.720000000001</v>
      </c>
    </row>
    <row r="949" spans="1:13" ht="15.75" thickBot="1">
      <c r="A949" s="424" t="s">
        <v>40</v>
      </c>
      <c r="B949" s="425"/>
      <c r="C949" s="425"/>
      <c r="D949" s="425"/>
      <c r="E949" s="425"/>
      <c r="F949" s="425"/>
      <c r="G949" s="425"/>
      <c r="H949" s="426"/>
      <c r="I949" s="49"/>
      <c r="J949" s="50"/>
      <c r="K949" s="427">
        <f>K921+K923+K926+K928+K929+K948+K940</f>
        <v>21.36</v>
      </c>
      <c r="L949" s="428"/>
      <c r="M949" s="51">
        <f>M920+M926+M928+M929+M940+M948</f>
        <v>246272.25599999999</v>
      </c>
    </row>
    <row r="950" spans="1:13" ht="15.75" thickBot="1">
      <c r="A950" s="424" t="s">
        <v>77</v>
      </c>
      <c r="B950" s="425"/>
      <c r="C950" s="425"/>
      <c r="D950" s="425"/>
      <c r="E950" s="425"/>
      <c r="F950" s="425"/>
      <c r="G950" s="425"/>
      <c r="H950" s="426"/>
      <c r="I950" s="49"/>
      <c r="J950" s="50"/>
      <c r="K950" s="548">
        <f>K953+K954</f>
        <v>7.94</v>
      </c>
      <c r="L950" s="549"/>
      <c r="M950" s="51">
        <f>K950*12*I920</f>
        <v>91545.02399999999</v>
      </c>
    </row>
    <row r="951" spans="1:13" ht="15.75" hidden="1">
      <c r="A951" s="452" t="s">
        <v>41</v>
      </c>
      <c r="B951" s="453"/>
      <c r="C951" s="453"/>
      <c r="D951" s="453"/>
      <c r="E951" s="453"/>
      <c r="F951" s="453"/>
      <c r="G951" s="453"/>
      <c r="H951" s="454"/>
      <c r="I951" s="15"/>
      <c r="J951" s="16"/>
      <c r="K951" s="455"/>
      <c r="L951" s="456"/>
      <c r="M951" s="21">
        <f>K951*12*I920</f>
        <v>0</v>
      </c>
    </row>
    <row r="952" spans="1:13" ht="15.75" hidden="1">
      <c r="A952" s="443" t="s">
        <v>42</v>
      </c>
      <c r="B952" s="444"/>
      <c r="C952" s="444"/>
      <c r="D952" s="444"/>
      <c r="E952" s="444"/>
      <c r="F952" s="444"/>
      <c r="G952" s="444"/>
      <c r="H952" s="445"/>
      <c r="I952" s="3"/>
      <c r="J952" s="4"/>
      <c r="K952" s="446"/>
      <c r="L952" s="447"/>
      <c r="M952" s="23">
        <f>K952*12*I920</f>
        <v>0</v>
      </c>
    </row>
    <row r="953" spans="1:13">
      <c r="A953" s="429" t="s">
        <v>78</v>
      </c>
      <c r="B953" s="430"/>
      <c r="C953" s="430"/>
      <c r="D953" s="430"/>
      <c r="E953" s="430"/>
      <c r="F953" s="430"/>
      <c r="G953" s="430"/>
      <c r="H953" s="431"/>
      <c r="I953" s="78"/>
      <c r="J953" s="79"/>
      <c r="K953" s="432">
        <v>6.49</v>
      </c>
      <c r="L953" s="433"/>
      <c r="M953" s="80">
        <f>K953*12*I920</f>
        <v>74827.103999999992</v>
      </c>
    </row>
    <row r="954" spans="1:13" ht="16.5" thickBot="1">
      <c r="A954" s="81" t="s">
        <v>79</v>
      </c>
      <c r="B954" s="82"/>
      <c r="C954" s="82"/>
      <c r="D954" s="82"/>
      <c r="E954" s="82"/>
      <c r="F954" s="82"/>
      <c r="G954" s="82"/>
      <c r="H954" s="83"/>
      <c r="I954" s="84"/>
      <c r="J954" s="85"/>
      <c r="K954" s="522">
        <v>1.45</v>
      </c>
      <c r="L954" s="523"/>
      <c r="M954" s="86">
        <f>K954*12*I920</f>
        <v>16717.919999999998</v>
      </c>
    </row>
    <row r="955" spans="1:13" ht="15.75">
      <c r="A955" s="73" t="s">
        <v>52</v>
      </c>
      <c r="B955" s="74"/>
      <c r="C955" s="74"/>
      <c r="D955" s="74"/>
      <c r="E955" s="74"/>
      <c r="F955" s="74"/>
      <c r="G955" s="74"/>
      <c r="H955" s="75"/>
      <c r="I955" s="15"/>
      <c r="J955" s="16"/>
      <c r="K955" s="455">
        <v>1.37</v>
      </c>
      <c r="L955" s="456"/>
      <c r="M955" s="21">
        <f>K955*12*I920</f>
        <v>15795.552</v>
      </c>
    </row>
    <row r="956" spans="1:13">
      <c r="A956" s="474" t="s">
        <v>43</v>
      </c>
      <c r="B956" s="475"/>
      <c r="C956" s="475"/>
      <c r="D956" s="475"/>
      <c r="E956" s="475"/>
      <c r="F956" s="475"/>
      <c r="G956" s="475"/>
      <c r="H956" s="476"/>
      <c r="I956" s="34"/>
      <c r="J956" s="29"/>
      <c r="K956" s="484">
        <v>1.39</v>
      </c>
      <c r="L956" s="485"/>
      <c r="M956" s="21">
        <f>K956*12*I920</f>
        <v>16026.143999999998</v>
      </c>
    </row>
    <row r="957" spans="1:13" ht="15.75" hidden="1">
      <c r="A957" s="44" t="s">
        <v>44</v>
      </c>
      <c r="B957" s="45"/>
      <c r="C957" s="45"/>
      <c r="D957" s="45"/>
      <c r="E957" s="45"/>
      <c r="F957" s="45"/>
      <c r="G957" s="45"/>
      <c r="H957" s="46"/>
      <c r="I957" s="34"/>
      <c r="J957" s="29"/>
      <c r="K957" s="486">
        <v>0</v>
      </c>
      <c r="L957" s="487"/>
      <c r="M957" s="21">
        <v>0</v>
      </c>
    </row>
    <row r="958" spans="1:13" ht="15.75">
      <c r="A958" s="44" t="s">
        <v>45</v>
      </c>
      <c r="B958" s="45"/>
      <c r="C958" s="45"/>
      <c r="D958" s="45"/>
      <c r="E958" s="45"/>
      <c r="F958" s="45"/>
      <c r="G958" s="45"/>
      <c r="H958" s="46"/>
      <c r="I958" s="34"/>
      <c r="J958" s="29"/>
      <c r="K958" s="486">
        <v>0.06</v>
      </c>
      <c r="L958" s="487"/>
      <c r="M958" s="21">
        <f>K958*12*I920</f>
        <v>691.77599999999995</v>
      </c>
    </row>
    <row r="959" spans="1:13" ht="16.5" thickBot="1">
      <c r="A959" s="70" t="s">
        <v>46</v>
      </c>
      <c r="B959" s="71"/>
      <c r="C959" s="71"/>
      <c r="D959" s="71"/>
      <c r="E959" s="71"/>
      <c r="F959" s="71"/>
      <c r="G959" s="71"/>
      <c r="H959" s="72"/>
      <c r="I959" s="3"/>
      <c r="J959" s="4"/>
      <c r="K959" s="446">
        <v>0.06</v>
      </c>
      <c r="L959" s="447"/>
      <c r="M959" s="23">
        <f>K959*12*I920</f>
        <v>691.77599999999995</v>
      </c>
    </row>
    <row r="960" spans="1:13" ht="15.75" thickBot="1">
      <c r="A960" s="424" t="s">
        <v>47</v>
      </c>
      <c r="B960" s="425"/>
      <c r="C960" s="425"/>
      <c r="D960" s="425"/>
      <c r="E960" s="425"/>
      <c r="F960" s="425"/>
      <c r="G960" s="425"/>
      <c r="H960" s="426"/>
      <c r="I960" s="49"/>
      <c r="J960" s="50"/>
      <c r="K960" s="427">
        <f>K949+K951+K952+K956+K950+K957+K958+K959+K955</f>
        <v>32.18</v>
      </c>
      <c r="L960" s="428"/>
      <c r="M960" s="51">
        <f>M949+M950+M951+M952+M956+M957+M958+M959+M955</f>
        <v>371022.52799999999</v>
      </c>
    </row>
    <row r="961" spans="1:13">
      <c r="A961" s="56"/>
      <c r="B961" s="56"/>
      <c r="C961" s="56"/>
      <c r="D961" s="56"/>
      <c r="E961" s="56"/>
      <c r="F961" s="56"/>
      <c r="G961" s="56"/>
      <c r="H961" s="56"/>
      <c r="I961" s="9"/>
      <c r="J961" s="57"/>
      <c r="K961" s="58"/>
      <c r="L961" s="58"/>
      <c r="M961" s="57"/>
    </row>
    <row r="962" spans="1:13">
      <c r="A962" s="481" t="s">
        <v>0</v>
      </c>
      <c r="B962" s="481"/>
      <c r="C962" s="481"/>
      <c r="D962" s="481"/>
      <c r="E962" s="481"/>
      <c r="F962" s="481"/>
      <c r="G962" s="481"/>
      <c r="H962" s="481"/>
      <c r="I962" s="481"/>
      <c r="J962" s="481"/>
      <c r="K962" s="481"/>
      <c r="L962" s="481"/>
      <c r="M962" s="1"/>
    </row>
    <row r="963" spans="1:13">
      <c r="A963" s="482" t="s">
        <v>1</v>
      </c>
      <c r="B963" s="482"/>
      <c r="C963" s="482"/>
      <c r="D963" s="482"/>
      <c r="E963" s="482"/>
      <c r="F963" s="482"/>
      <c r="G963" s="482"/>
      <c r="H963" s="482"/>
      <c r="I963" s="482"/>
      <c r="J963" s="482"/>
      <c r="K963" s="482"/>
      <c r="L963" s="482"/>
      <c r="M963" s="482"/>
    </row>
    <row r="964" spans="1:13">
      <c r="A964" s="483" t="s">
        <v>110</v>
      </c>
      <c r="B964" s="483"/>
      <c r="C964" s="483"/>
      <c r="D964" s="483"/>
      <c r="E964" s="483"/>
      <c r="F964" s="483"/>
      <c r="G964" s="483"/>
      <c r="H964" s="483"/>
      <c r="I964" s="483"/>
      <c r="J964" s="483"/>
      <c r="K964" s="483"/>
      <c r="L964" s="483"/>
      <c r="M964" s="483"/>
    </row>
    <row r="965" spans="1:13">
      <c r="A965" s="2"/>
      <c r="B965" s="3"/>
      <c r="C965" s="3" t="s">
        <v>2</v>
      </c>
      <c r="D965" s="3"/>
      <c r="E965" s="3"/>
      <c r="F965" s="3"/>
      <c r="G965" s="3"/>
      <c r="H965" s="4"/>
      <c r="I965" s="3" t="s">
        <v>3</v>
      </c>
      <c r="J965" s="4"/>
      <c r="K965" s="5" t="s">
        <v>4</v>
      </c>
      <c r="L965" s="6"/>
      <c r="M965" s="7"/>
    </row>
    <row r="966" spans="1:13">
      <c r="A966" s="8"/>
      <c r="B966" s="9"/>
      <c r="C966" s="9"/>
      <c r="D966" s="9"/>
      <c r="E966" s="9"/>
      <c r="F966" s="9"/>
      <c r="G966" s="9"/>
      <c r="H966" s="10"/>
      <c r="I966" s="9"/>
      <c r="J966" s="10"/>
      <c r="K966" s="11" t="s">
        <v>5</v>
      </c>
      <c r="L966" s="12"/>
      <c r="M966" s="13" t="s">
        <v>6</v>
      </c>
    </row>
    <row r="967" spans="1:13">
      <c r="A967" s="14"/>
      <c r="B967" s="15"/>
      <c r="C967" s="15"/>
      <c r="D967" s="15"/>
      <c r="E967" s="15"/>
      <c r="F967" s="15"/>
      <c r="G967" s="15"/>
      <c r="H967" s="16"/>
      <c r="I967" s="472" t="s">
        <v>7</v>
      </c>
      <c r="J967" s="473"/>
      <c r="K967" s="15" t="s">
        <v>8</v>
      </c>
      <c r="L967" s="16"/>
      <c r="M967" s="17" t="s">
        <v>9</v>
      </c>
    </row>
    <row r="968" spans="1:13">
      <c r="A968" s="474"/>
      <c r="B968" s="475"/>
      <c r="C968" s="475"/>
      <c r="D968" s="475"/>
      <c r="E968" s="475"/>
      <c r="F968" s="475"/>
      <c r="G968" s="475"/>
      <c r="H968" s="476"/>
      <c r="I968" s="477">
        <v>611.79999999999995</v>
      </c>
      <c r="J968" s="478"/>
      <c r="K968" s="479">
        <f>K969+K971</f>
        <v>9.75</v>
      </c>
      <c r="L968" s="480"/>
      <c r="M968" s="21">
        <f>M969+M971</f>
        <v>71580.600000000006</v>
      </c>
    </row>
    <row r="969" spans="1:13">
      <c r="A969" s="22" t="s">
        <v>59</v>
      </c>
      <c r="B969" s="24"/>
      <c r="C969" s="24"/>
      <c r="D969" s="24"/>
      <c r="E969" s="24"/>
      <c r="F969" s="25"/>
      <c r="G969" s="24"/>
      <c r="H969" s="26"/>
      <c r="J969" s="10"/>
      <c r="K969" s="450">
        <v>5.36</v>
      </c>
      <c r="L969" s="451"/>
      <c r="M969" s="23">
        <f>K969*I968*12</f>
        <v>39350.976000000002</v>
      </c>
    </row>
    <row r="970" spans="1:13">
      <c r="A970" s="22"/>
      <c r="B970" s="24"/>
      <c r="C970" s="24"/>
      <c r="D970" s="24"/>
      <c r="E970" s="24"/>
      <c r="F970" s="25"/>
      <c r="G970" s="24"/>
      <c r="H970" s="26"/>
      <c r="J970" s="10"/>
      <c r="L970" s="10"/>
      <c r="M970" s="23"/>
    </row>
    <row r="971" spans="1:13">
      <c r="A971" s="22" t="s">
        <v>12</v>
      </c>
      <c r="B971" s="24"/>
      <c r="C971" s="24"/>
      <c r="D971" s="24"/>
      <c r="E971" s="24"/>
      <c r="F971" s="25"/>
      <c r="G971" s="24"/>
      <c r="H971" s="26"/>
      <c r="I971" s="8"/>
      <c r="J971" s="10"/>
      <c r="K971" s="450">
        <v>4.3899999999999997</v>
      </c>
      <c r="L971" s="451"/>
      <c r="M971" s="23">
        <f>K971*I968*12</f>
        <v>32229.623999999996</v>
      </c>
    </row>
    <row r="972" spans="1:13">
      <c r="A972" s="474" t="s">
        <v>67</v>
      </c>
      <c r="B972" s="475"/>
      <c r="C972" s="475"/>
      <c r="D972" s="475"/>
      <c r="E972" s="475"/>
      <c r="F972" s="475"/>
      <c r="G972" s="475"/>
      <c r="H972" s="476"/>
      <c r="I972" s="34" t="s">
        <v>19</v>
      </c>
      <c r="J972" s="29"/>
      <c r="K972" s="441">
        <v>0.83</v>
      </c>
      <c r="L972" s="442"/>
      <c r="M972" s="35">
        <f>K972*12*I968</f>
        <v>6093.5279999999993</v>
      </c>
    </row>
    <row r="973" spans="1:13">
      <c r="A973" s="563" t="s">
        <v>13</v>
      </c>
      <c r="B973" s="546"/>
      <c r="C973" s="546"/>
      <c r="D973" s="546"/>
      <c r="E973" s="546"/>
      <c r="F973" s="546"/>
      <c r="G973" s="546"/>
      <c r="H973" s="564"/>
      <c r="I973" s="89" t="s">
        <v>14</v>
      </c>
      <c r="J973" s="88"/>
      <c r="K973" s="9"/>
      <c r="L973" s="10"/>
      <c r="M973" s="23"/>
    </row>
    <row r="974" spans="1:13">
      <c r="A974" s="8"/>
      <c r="B974" s="9"/>
      <c r="C974" s="9"/>
      <c r="D974" s="9"/>
      <c r="E974" s="9"/>
      <c r="F974" s="9"/>
      <c r="G974" s="9"/>
      <c r="H974" s="10"/>
      <c r="I974" s="89" t="s">
        <v>15</v>
      </c>
      <c r="J974" s="88"/>
      <c r="K974" s="9"/>
      <c r="L974" s="10"/>
      <c r="M974" s="23"/>
    </row>
    <row r="975" spans="1:13">
      <c r="A975" s="8"/>
      <c r="B975" s="9"/>
      <c r="C975" s="9"/>
      <c r="D975" s="9"/>
      <c r="E975" s="9"/>
      <c r="F975" s="9"/>
      <c r="G975" s="9"/>
      <c r="H975" s="10"/>
      <c r="I975" s="89" t="s">
        <v>16</v>
      </c>
      <c r="J975" s="88"/>
      <c r="K975" s="462">
        <v>1.31</v>
      </c>
      <c r="L975" s="463"/>
      <c r="M975" s="23">
        <f>K975*12*I968</f>
        <v>9617.4959999999992</v>
      </c>
    </row>
    <row r="976" spans="1:13">
      <c r="A976" s="8"/>
      <c r="B976" s="9"/>
      <c r="C976" s="9"/>
      <c r="D976" s="9"/>
      <c r="E976" s="9"/>
      <c r="F976" s="9"/>
      <c r="G976" s="9"/>
      <c r="H976" s="10"/>
      <c r="I976" s="94" t="s">
        <v>63</v>
      </c>
      <c r="J976" s="91"/>
      <c r="K976" s="15"/>
      <c r="L976" s="16"/>
      <c r="M976" s="21"/>
    </row>
    <row r="977" spans="1:13">
      <c r="A977" s="114" t="s">
        <v>20</v>
      </c>
      <c r="B977" s="31"/>
      <c r="C977" s="31"/>
      <c r="D977" s="31"/>
      <c r="E977" s="31"/>
      <c r="F977" s="31"/>
      <c r="G977" s="31"/>
      <c r="H977" s="115"/>
      <c r="I977" s="93"/>
      <c r="J977" s="10"/>
      <c r="K977" s="504">
        <f>K978+K984</f>
        <v>1.9100000000000001</v>
      </c>
      <c r="L977" s="505"/>
      <c r="M977" s="32">
        <f>M978+M984</f>
        <v>14022.455999999998</v>
      </c>
    </row>
    <row r="978" spans="1:13">
      <c r="A978" s="459" t="s">
        <v>21</v>
      </c>
      <c r="B978" s="460"/>
      <c r="C978" s="460"/>
      <c r="D978" s="460"/>
      <c r="E978" s="460"/>
      <c r="F978" s="460"/>
      <c r="G978" s="460"/>
      <c r="H978" s="461"/>
      <c r="J978" s="10"/>
      <c r="K978" s="462">
        <f>K979+K980+K981+K983</f>
        <v>1.1200000000000001</v>
      </c>
      <c r="L978" s="463"/>
      <c r="M978" s="33">
        <f>M979+M980+M981+M983</f>
        <v>8222.5919999999987</v>
      </c>
    </row>
    <row r="979" spans="1:13">
      <c r="A979" s="8" t="s">
        <v>82</v>
      </c>
      <c r="H979" s="10"/>
      <c r="I979" s="87" t="s">
        <v>26</v>
      </c>
      <c r="J979" s="88"/>
      <c r="K979" s="450">
        <v>0.57999999999999996</v>
      </c>
      <c r="L979" s="451"/>
      <c r="M979" s="23">
        <f>K979*12*I968</f>
        <v>4258.1279999999988</v>
      </c>
    </row>
    <row r="980" spans="1:13">
      <c r="A980" s="8" t="s">
        <v>69</v>
      </c>
      <c r="H980" s="10"/>
      <c r="I980" s="87" t="s">
        <v>80</v>
      </c>
      <c r="J980" s="88"/>
      <c r="K980" s="450"/>
      <c r="L980" s="451"/>
      <c r="M980" s="23"/>
    </row>
    <row r="981" spans="1:13">
      <c r="A981" s="8" t="s">
        <v>83</v>
      </c>
      <c r="H981" s="10"/>
      <c r="I981" s="87" t="s">
        <v>24</v>
      </c>
      <c r="J981" s="88"/>
      <c r="K981" s="450">
        <v>0.5</v>
      </c>
      <c r="L981" s="451"/>
      <c r="M981" s="23">
        <f>K981*12*I968</f>
        <v>3670.7999999999997</v>
      </c>
    </row>
    <row r="982" spans="1:13">
      <c r="A982" s="8" t="s">
        <v>25</v>
      </c>
      <c r="H982" s="10"/>
      <c r="I982" s="87"/>
      <c r="J982" s="88"/>
      <c r="L982" s="10"/>
      <c r="M982" s="23"/>
    </row>
    <row r="983" spans="1:13">
      <c r="A983" s="8" t="s">
        <v>84</v>
      </c>
      <c r="H983" s="10"/>
      <c r="I983" s="87" t="s">
        <v>26</v>
      </c>
      <c r="J983" s="88"/>
      <c r="K983" s="450">
        <v>0.04</v>
      </c>
      <c r="L983" s="451"/>
      <c r="M983" s="23">
        <f>K983*12*I968</f>
        <v>293.66399999999999</v>
      </c>
    </row>
    <row r="984" spans="1:13">
      <c r="A984" s="459" t="s">
        <v>27</v>
      </c>
      <c r="B984" s="460"/>
      <c r="C984" s="460"/>
      <c r="D984" s="460"/>
      <c r="E984" s="460"/>
      <c r="F984" s="460"/>
      <c r="G984" s="460"/>
      <c r="H984" s="461"/>
      <c r="J984" s="10"/>
      <c r="K984" s="462">
        <f>K985+K986+K987</f>
        <v>0.79</v>
      </c>
      <c r="L984" s="463"/>
      <c r="M984" s="33">
        <f>M985+M986+M987</f>
        <v>5799.8640000000005</v>
      </c>
    </row>
    <row r="985" spans="1:13">
      <c r="A985" s="8" t="s">
        <v>85</v>
      </c>
      <c r="H985" s="10"/>
      <c r="I985" s="87" t="s">
        <v>24</v>
      </c>
      <c r="J985" s="88"/>
      <c r="K985" s="450">
        <v>0.67</v>
      </c>
      <c r="L985" s="451"/>
      <c r="M985" s="23">
        <f>K985*12*I968</f>
        <v>4918.8720000000003</v>
      </c>
    </row>
    <row r="986" spans="1:13">
      <c r="A986" s="8" t="s">
        <v>86</v>
      </c>
      <c r="H986" s="10"/>
      <c r="I986" s="87" t="s">
        <v>81</v>
      </c>
      <c r="J986" s="88"/>
      <c r="K986" s="450">
        <v>0.06</v>
      </c>
      <c r="L986" s="451"/>
      <c r="M986" s="23">
        <f>K986*12*I968</f>
        <v>440.49599999999992</v>
      </c>
    </row>
    <row r="987" spans="1:13">
      <c r="A987" s="8" t="s">
        <v>87</v>
      </c>
      <c r="H987" s="10"/>
      <c r="I987" s="87" t="s">
        <v>55</v>
      </c>
      <c r="J987" s="88"/>
      <c r="K987" s="492">
        <v>0.06</v>
      </c>
      <c r="L987" s="493"/>
      <c r="M987" s="21">
        <f>K987*12*I968</f>
        <v>440.49599999999992</v>
      </c>
    </row>
    <row r="988" spans="1:13" ht="15.75">
      <c r="A988" s="438" t="s">
        <v>28</v>
      </c>
      <c r="B988" s="439"/>
      <c r="C988" s="439"/>
      <c r="D988" s="439"/>
      <c r="E988" s="439"/>
      <c r="F988" s="439"/>
      <c r="G988" s="439"/>
      <c r="H988" s="440"/>
      <c r="I988" s="34"/>
      <c r="J988" s="29"/>
      <c r="K988" s="486">
        <f>K989+K990+K992+K994+K995</f>
        <v>2.16</v>
      </c>
      <c r="L988" s="487"/>
      <c r="M988" s="35">
        <f>M989+M990+M992+M994+M995</f>
        <v>15857.855999999998</v>
      </c>
    </row>
    <row r="989" spans="1:13">
      <c r="A989" s="36" t="s">
        <v>29</v>
      </c>
      <c r="B989" s="37"/>
      <c r="C989" s="38"/>
      <c r="D989" s="38"/>
      <c r="E989" s="38"/>
      <c r="F989" s="38"/>
      <c r="G989" s="38"/>
      <c r="H989" s="10"/>
      <c r="I989" s="434" t="s">
        <v>30</v>
      </c>
      <c r="J989" s="435"/>
      <c r="K989" s="457">
        <v>0.59</v>
      </c>
      <c r="L989" s="458"/>
      <c r="M989" s="23">
        <f>K989*12*I968</f>
        <v>4331.5439999999999</v>
      </c>
    </row>
    <row r="990" spans="1:13">
      <c r="A990" s="36" t="s">
        <v>31</v>
      </c>
      <c r="B990" s="37"/>
      <c r="C990" s="38"/>
      <c r="D990" s="38"/>
      <c r="E990" s="38"/>
      <c r="F990" s="38"/>
      <c r="G990" s="38"/>
      <c r="H990" s="10"/>
      <c r="I990" s="434" t="s">
        <v>57</v>
      </c>
      <c r="J990" s="435"/>
      <c r="K990" s="448">
        <v>1.36</v>
      </c>
      <c r="L990" s="449"/>
      <c r="M990" s="23">
        <f>K990*12*I968</f>
        <v>9984.5759999999991</v>
      </c>
    </row>
    <row r="991" spans="1:13">
      <c r="A991" s="36" t="s">
        <v>33</v>
      </c>
      <c r="B991" s="37"/>
      <c r="C991" s="38"/>
      <c r="D991" s="38"/>
      <c r="E991" s="38"/>
      <c r="F991" s="38"/>
      <c r="G991" s="38"/>
      <c r="H991" s="10"/>
      <c r="I991" s="39"/>
      <c r="J991" s="12"/>
      <c r="K991" s="40"/>
      <c r="L991" s="41"/>
      <c r="M991" s="23"/>
    </row>
    <row r="992" spans="1:13">
      <c r="A992" s="36" t="s">
        <v>34</v>
      </c>
      <c r="B992" s="37"/>
      <c r="C992" s="38"/>
      <c r="D992" s="38"/>
      <c r="E992" s="38"/>
      <c r="F992" s="38"/>
      <c r="G992" s="38"/>
      <c r="H992" s="10"/>
      <c r="I992" s="434" t="s">
        <v>35</v>
      </c>
      <c r="J992" s="435"/>
      <c r="K992" s="448">
        <v>0.09</v>
      </c>
      <c r="L992" s="449"/>
      <c r="M992" s="23">
        <f>K992*12*I968</f>
        <v>660.74400000000003</v>
      </c>
    </row>
    <row r="993" spans="1:13">
      <c r="A993" s="36" t="s">
        <v>36</v>
      </c>
      <c r="B993" s="37"/>
      <c r="C993" s="38"/>
      <c r="D993" s="38"/>
      <c r="E993" s="38"/>
      <c r="F993" s="38"/>
      <c r="G993" s="38"/>
      <c r="H993" s="10"/>
      <c r="I993" s="39"/>
      <c r="J993" s="12"/>
      <c r="K993" s="40"/>
      <c r="L993" s="41"/>
      <c r="M993" s="23"/>
    </row>
    <row r="994" spans="1:13">
      <c r="A994" s="36" t="s">
        <v>37</v>
      </c>
      <c r="B994" s="37"/>
      <c r="C994" s="38"/>
      <c r="D994" s="38"/>
      <c r="E994" s="38"/>
      <c r="F994" s="38"/>
      <c r="G994" s="38"/>
      <c r="H994" s="10"/>
      <c r="I994" s="434" t="s">
        <v>19</v>
      </c>
      <c r="J994" s="435"/>
      <c r="K994" s="448">
        <v>0.06</v>
      </c>
      <c r="L994" s="449"/>
      <c r="M994" s="23">
        <f>K994*12*I968</f>
        <v>440.49599999999992</v>
      </c>
    </row>
    <row r="995" spans="1:13">
      <c r="A995" s="42" t="s">
        <v>38</v>
      </c>
      <c r="B995" s="37"/>
      <c r="C995" s="38"/>
      <c r="D995" s="38"/>
      <c r="E995" s="38"/>
      <c r="F995" s="38"/>
      <c r="G995" s="38"/>
      <c r="H995" s="10"/>
      <c r="I995" s="434" t="s">
        <v>19</v>
      </c>
      <c r="J995" s="435"/>
      <c r="K995" s="436">
        <v>0.06</v>
      </c>
      <c r="L995" s="437"/>
      <c r="M995" s="21">
        <f>K995*12*I968</f>
        <v>440.49599999999992</v>
      </c>
    </row>
    <row r="996" spans="1:13" ht="16.5" thickBot="1">
      <c r="A996" s="443" t="s">
        <v>39</v>
      </c>
      <c r="B996" s="444"/>
      <c r="C996" s="444"/>
      <c r="D996" s="444"/>
      <c r="E996" s="444"/>
      <c r="F996" s="444"/>
      <c r="G996" s="444"/>
      <c r="H996" s="445"/>
      <c r="I996" s="3"/>
      <c r="J996" s="4"/>
      <c r="K996" s="513">
        <v>5.7</v>
      </c>
      <c r="L996" s="514"/>
      <c r="M996" s="48">
        <f>K996*12*I968</f>
        <v>41847.120000000003</v>
      </c>
    </row>
    <row r="997" spans="1:13" ht="15.75" thickBot="1">
      <c r="A997" s="424" t="s">
        <v>40</v>
      </c>
      <c r="B997" s="425"/>
      <c r="C997" s="425"/>
      <c r="D997" s="425"/>
      <c r="E997" s="425"/>
      <c r="F997" s="425"/>
      <c r="G997" s="425"/>
      <c r="H997" s="426"/>
      <c r="I997" s="49"/>
      <c r="J997" s="50"/>
      <c r="K997" s="427">
        <f>K969+K971+K975+K977+K996+K988+K972</f>
        <v>21.66</v>
      </c>
      <c r="L997" s="428"/>
      <c r="M997" s="51">
        <f>M968+M975+M977+M988+M996+M972</f>
        <v>159019.05599999998</v>
      </c>
    </row>
    <row r="998" spans="1:13" ht="15.75" thickBot="1">
      <c r="A998" s="424" t="s">
        <v>77</v>
      </c>
      <c r="B998" s="425"/>
      <c r="C998" s="425"/>
      <c r="D998" s="425"/>
      <c r="E998" s="425"/>
      <c r="F998" s="425"/>
      <c r="G998" s="425"/>
      <c r="H998" s="426"/>
      <c r="I998" s="49"/>
      <c r="J998" s="50"/>
      <c r="K998" s="548">
        <f>K999+K1000</f>
        <v>25.29</v>
      </c>
      <c r="L998" s="549"/>
      <c r="M998" s="51">
        <f>K998*12*I968</f>
        <v>185669.06399999998</v>
      </c>
    </row>
    <row r="999" spans="1:13">
      <c r="A999" s="429" t="s">
        <v>78</v>
      </c>
      <c r="B999" s="430"/>
      <c r="C999" s="430"/>
      <c r="D999" s="430"/>
      <c r="E999" s="430"/>
      <c r="F999" s="430"/>
      <c r="G999" s="430"/>
      <c r="H999" s="431"/>
      <c r="I999" s="78"/>
      <c r="J999" s="79"/>
      <c r="K999" s="432">
        <v>20.65</v>
      </c>
      <c r="L999" s="433"/>
      <c r="M999" s="80">
        <f>K999*12*I968</f>
        <v>151604.03999999998</v>
      </c>
    </row>
    <row r="1000" spans="1:13" ht="16.5" thickBot="1">
      <c r="A1000" s="550" t="s">
        <v>79</v>
      </c>
      <c r="B1000" s="551"/>
      <c r="C1000" s="551"/>
      <c r="D1000" s="551"/>
      <c r="E1000" s="551"/>
      <c r="F1000" s="551"/>
      <c r="G1000" s="551"/>
      <c r="H1000" s="552"/>
      <c r="I1000" s="84"/>
      <c r="J1000" s="85"/>
      <c r="K1000" s="522">
        <v>4.6399999999999997</v>
      </c>
      <c r="L1000" s="523"/>
      <c r="M1000" s="86">
        <f>K1000*12*I968</f>
        <v>34065.02399999999</v>
      </c>
    </row>
    <row r="1001" spans="1:13">
      <c r="A1001" s="499" t="s">
        <v>43</v>
      </c>
      <c r="B1001" s="500"/>
      <c r="C1001" s="500"/>
      <c r="D1001" s="500"/>
      <c r="E1001" s="500"/>
      <c r="F1001" s="500"/>
      <c r="G1001" s="500"/>
      <c r="H1001" s="501"/>
      <c r="I1001" s="15"/>
      <c r="J1001" s="16"/>
      <c r="K1001" s="502">
        <v>1.39</v>
      </c>
      <c r="L1001" s="503"/>
      <c r="M1001" s="21">
        <f>K1001*12*I968</f>
        <v>10204.823999999999</v>
      </c>
    </row>
    <row r="1002" spans="1:13">
      <c r="A1002" s="18" t="s">
        <v>48</v>
      </c>
      <c r="B1002" s="19"/>
      <c r="C1002" s="19"/>
      <c r="D1002" s="19"/>
      <c r="E1002" s="19"/>
      <c r="F1002" s="19"/>
      <c r="G1002" s="19"/>
      <c r="H1002" s="20"/>
      <c r="I1002" s="34"/>
      <c r="J1002" s="29"/>
      <c r="K1002" s="486">
        <v>0</v>
      </c>
      <c r="L1002" s="487"/>
      <c r="M1002" s="21">
        <f>K1002*I968*12</f>
        <v>0</v>
      </c>
    </row>
    <row r="1003" spans="1:13" ht="15.75">
      <c r="A1003" s="44" t="s">
        <v>45</v>
      </c>
      <c r="B1003" s="45"/>
      <c r="C1003" s="45"/>
      <c r="D1003" s="45"/>
      <c r="E1003" s="45"/>
      <c r="F1003" s="45"/>
      <c r="G1003" s="45"/>
      <c r="H1003" s="46"/>
      <c r="I1003" s="34"/>
      <c r="J1003" s="29"/>
      <c r="K1003" s="486">
        <v>0.06</v>
      </c>
      <c r="L1003" s="487"/>
      <c r="M1003" s="21">
        <f>K1003*12*I968</f>
        <v>440.49599999999992</v>
      </c>
    </row>
    <row r="1004" spans="1:13" ht="16.5" thickBot="1">
      <c r="A1004" s="70" t="s">
        <v>46</v>
      </c>
      <c r="B1004" s="71"/>
      <c r="C1004" s="71"/>
      <c r="D1004" s="71"/>
      <c r="E1004" s="71"/>
      <c r="F1004" s="71"/>
      <c r="G1004" s="71"/>
      <c r="H1004" s="72"/>
      <c r="I1004" s="3"/>
      <c r="J1004" s="4"/>
      <c r="K1004" s="446">
        <v>0.15</v>
      </c>
      <c r="L1004" s="447"/>
      <c r="M1004" s="23">
        <f>K1004*12*I968</f>
        <v>1101.2399999999998</v>
      </c>
    </row>
    <row r="1005" spans="1:13" ht="15.75" thickBot="1">
      <c r="A1005" s="424" t="s">
        <v>47</v>
      </c>
      <c r="B1005" s="425"/>
      <c r="C1005" s="425"/>
      <c r="D1005" s="425"/>
      <c r="E1005" s="425"/>
      <c r="F1005" s="425"/>
      <c r="G1005" s="425"/>
      <c r="H1005" s="426"/>
      <c r="I1005" s="49"/>
      <c r="J1005" s="50"/>
      <c r="K1005" s="427">
        <f>K997+K1001+K998+K1002+K1003+K1004</f>
        <v>48.550000000000004</v>
      </c>
      <c r="L1005" s="428"/>
      <c r="M1005" s="51">
        <f>M997+M998+M1001+M1002+M1003+M1004</f>
        <v>356434.68</v>
      </c>
    </row>
    <row r="1006" spans="1:13">
      <c r="A1006" s="56"/>
      <c r="B1006" s="56"/>
      <c r="C1006" s="56"/>
      <c r="D1006" s="56"/>
      <c r="E1006" s="56"/>
      <c r="F1006" s="56"/>
      <c r="G1006" s="56"/>
      <c r="H1006" s="56"/>
      <c r="I1006" s="9"/>
      <c r="J1006" s="57"/>
      <c r="K1006" s="58"/>
      <c r="L1006" s="58"/>
      <c r="M1006" s="57"/>
    </row>
    <row r="1007" spans="1:13">
      <c r="A1007" s="481" t="s">
        <v>0</v>
      </c>
      <c r="B1007" s="481"/>
      <c r="C1007" s="481"/>
      <c r="D1007" s="481"/>
      <c r="E1007" s="481"/>
      <c r="F1007" s="481"/>
      <c r="G1007" s="481"/>
      <c r="H1007" s="481"/>
      <c r="I1007" s="481"/>
      <c r="J1007" s="481"/>
      <c r="K1007" s="481"/>
      <c r="L1007" s="481"/>
      <c r="M1007" s="1"/>
    </row>
    <row r="1008" spans="1:13">
      <c r="A1008" s="482" t="s">
        <v>1</v>
      </c>
      <c r="B1008" s="482"/>
      <c r="C1008" s="482"/>
      <c r="D1008" s="482"/>
      <c r="E1008" s="482"/>
      <c r="F1008" s="482"/>
      <c r="G1008" s="482"/>
      <c r="H1008" s="482"/>
      <c r="I1008" s="482"/>
      <c r="J1008" s="482"/>
      <c r="K1008" s="482"/>
      <c r="L1008" s="482"/>
      <c r="M1008" s="482"/>
    </row>
    <row r="1009" spans="1:13">
      <c r="A1009" s="483" t="s">
        <v>111</v>
      </c>
      <c r="B1009" s="483"/>
      <c r="C1009" s="483"/>
      <c r="D1009" s="483"/>
      <c r="E1009" s="483"/>
      <c r="F1009" s="483"/>
      <c r="G1009" s="483"/>
      <c r="H1009" s="483"/>
      <c r="I1009" s="483"/>
      <c r="J1009" s="483"/>
      <c r="K1009" s="483"/>
      <c r="L1009" s="483"/>
      <c r="M1009" s="483"/>
    </row>
    <row r="1010" spans="1:13">
      <c r="A1010" s="2"/>
      <c r="B1010" s="3"/>
      <c r="C1010" s="3" t="s">
        <v>2</v>
      </c>
      <c r="D1010" s="3"/>
      <c r="E1010" s="3"/>
      <c r="F1010" s="3"/>
      <c r="G1010" s="3"/>
      <c r="H1010" s="4"/>
      <c r="I1010" s="3" t="s">
        <v>3</v>
      </c>
      <c r="J1010" s="4"/>
      <c r="K1010" s="5" t="s">
        <v>4</v>
      </c>
      <c r="L1010" s="6"/>
      <c r="M1010" s="7"/>
    </row>
    <row r="1011" spans="1:13">
      <c r="A1011" s="8"/>
      <c r="B1011" s="9"/>
      <c r="C1011" s="9"/>
      <c r="D1011" s="9"/>
      <c r="E1011" s="9"/>
      <c r="F1011" s="9"/>
      <c r="G1011" s="9"/>
      <c r="H1011" s="10"/>
      <c r="I1011" s="9"/>
      <c r="J1011" s="10"/>
      <c r="K1011" s="11" t="s">
        <v>5</v>
      </c>
      <c r="L1011" s="12"/>
      <c r="M1011" s="13" t="s">
        <v>6</v>
      </c>
    </row>
    <row r="1012" spans="1:13">
      <c r="A1012" s="14"/>
      <c r="B1012" s="15"/>
      <c r="C1012" s="15"/>
      <c r="D1012" s="15"/>
      <c r="E1012" s="15"/>
      <c r="F1012" s="15"/>
      <c r="G1012" s="15"/>
      <c r="H1012" s="16"/>
      <c r="I1012" s="472" t="s">
        <v>7</v>
      </c>
      <c r="J1012" s="473"/>
      <c r="K1012" s="15" t="s">
        <v>8</v>
      </c>
      <c r="L1012" s="16"/>
      <c r="M1012" s="17" t="s">
        <v>9</v>
      </c>
    </row>
    <row r="1013" spans="1:13">
      <c r="A1013" s="474"/>
      <c r="B1013" s="475"/>
      <c r="C1013" s="475"/>
      <c r="D1013" s="475"/>
      <c r="E1013" s="475"/>
      <c r="F1013" s="475"/>
      <c r="G1013" s="475"/>
      <c r="H1013" s="476"/>
      <c r="I1013" s="477">
        <v>944.9</v>
      </c>
      <c r="J1013" s="478"/>
      <c r="K1013" s="479">
        <f>K1015+K1017</f>
        <v>9.75</v>
      </c>
      <c r="L1013" s="480"/>
      <c r="M1013" s="21">
        <f>M1015+M1017</f>
        <v>110553.29999999999</v>
      </c>
    </row>
    <row r="1014" spans="1:13">
      <c r="A1014" s="22" t="s">
        <v>10</v>
      </c>
      <c r="B1014" s="24"/>
      <c r="C1014" s="24"/>
      <c r="D1014" s="24"/>
      <c r="E1014" s="24"/>
      <c r="F1014" s="25"/>
      <c r="G1014" s="24"/>
      <c r="H1014" s="26"/>
      <c r="J1014" s="10"/>
      <c r="L1014" s="10"/>
      <c r="M1014" s="23"/>
    </row>
    <row r="1015" spans="1:13">
      <c r="A1015" s="22" t="s">
        <v>11</v>
      </c>
      <c r="B1015" s="24"/>
      <c r="C1015" s="24"/>
      <c r="D1015" s="24"/>
      <c r="E1015" s="24"/>
      <c r="F1015" s="25"/>
      <c r="G1015" s="24"/>
      <c r="H1015" s="26"/>
      <c r="J1015" s="10"/>
      <c r="K1015" s="450">
        <v>5.36</v>
      </c>
      <c r="L1015" s="451"/>
      <c r="M1015" s="23">
        <f>K1015*I1013*12</f>
        <v>60775.967999999993</v>
      </c>
    </row>
    <row r="1016" spans="1:13">
      <c r="A1016" s="22"/>
      <c r="B1016" s="24"/>
      <c r="C1016" s="24"/>
      <c r="D1016" s="24"/>
      <c r="E1016" s="24"/>
      <c r="F1016" s="25"/>
      <c r="G1016" s="24"/>
      <c r="H1016" s="26"/>
      <c r="J1016" s="10"/>
      <c r="L1016" s="10"/>
      <c r="M1016" s="23"/>
    </row>
    <row r="1017" spans="1:13">
      <c r="A1017" s="22" t="s">
        <v>12</v>
      </c>
      <c r="B1017" s="24"/>
      <c r="C1017" s="24"/>
      <c r="D1017" s="24"/>
      <c r="E1017" s="24"/>
      <c r="F1017" s="25"/>
      <c r="G1017" s="24"/>
      <c r="H1017" s="26"/>
      <c r="I1017" s="14"/>
      <c r="J1017" s="16"/>
      <c r="K1017" s="492">
        <v>4.3899999999999997</v>
      </c>
      <c r="L1017" s="493"/>
      <c r="M1017" s="21">
        <f>K1017*I1013*12</f>
        <v>49777.331999999995</v>
      </c>
    </row>
    <row r="1018" spans="1:13">
      <c r="A1018" s="464" t="s">
        <v>13</v>
      </c>
      <c r="B1018" s="465"/>
      <c r="C1018" s="465"/>
      <c r="D1018" s="465"/>
      <c r="E1018" s="465"/>
      <c r="F1018" s="465"/>
      <c r="G1018" s="465"/>
      <c r="H1018" s="466"/>
      <c r="I1018" s="89" t="s">
        <v>14</v>
      </c>
      <c r="J1018" s="88"/>
      <c r="K1018" s="9"/>
      <c r="L1018" s="10"/>
      <c r="M1018" s="23"/>
    </row>
    <row r="1019" spans="1:13">
      <c r="A1019" s="8"/>
      <c r="B1019" s="9"/>
      <c r="C1019" s="9"/>
      <c r="D1019" s="9"/>
      <c r="E1019" s="9"/>
      <c r="F1019" s="9"/>
      <c r="G1019" s="9"/>
      <c r="H1019" s="10"/>
      <c r="I1019" s="89" t="s">
        <v>15</v>
      </c>
      <c r="J1019" s="88"/>
      <c r="K1019" s="9"/>
      <c r="L1019" s="10"/>
      <c r="M1019" s="23"/>
    </row>
    <row r="1020" spans="1:13">
      <c r="A1020" s="8"/>
      <c r="B1020" s="9"/>
      <c r="C1020" s="9"/>
      <c r="D1020" s="9"/>
      <c r="E1020" s="9"/>
      <c r="F1020" s="9"/>
      <c r="G1020" s="9"/>
      <c r="H1020" s="10"/>
      <c r="I1020" s="89" t="s">
        <v>16</v>
      </c>
      <c r="J1020" s="88"/>
      <c r="K1020" s="462">
        <v>1.31</v>
      </c>
      <c r="L1020" s="463"/>
      <c r="M1020" s="23">
        <f>K1020*12*I1013</f>
        <v>14853.828</v>
      </c>
    </row>
    <row r="1021" spans="1:13">
      <c r="A1021" s="8"/>
      <c r="B1021" s="9"/>
      <c r="C1021" s="9"/>
      <c r="D1021" s="9"/>
      <c r="E1021" s="9"/>
      <c r="F1021" s="9"/>
      <c r="G1021" s="9"/>
      <c r="H1021" s="10"/>
      <c r="I1021" s="89" t="s">
        <v>17</v>
      </c>
      <c r="J1021" s="88"/>
      <c r="K1021" s="9"/>
      <c r="L1021" s="10"/>
      <c r="M1021" s="23"/>
    </row>
    <row r="1022" spans="1:13">
      <c r="A1022" s="14"/>
      <c r="B1022" s="15"/>
      <c r="C1022" s="15"/>
      <c r="D1022" s="15"/>
      <c r="E1022" s="15"/>
      <c r="F1022" s="15"/>
      <c r="G1022" s="15"/>
      <c r="H1022" s="16"/>
      <c r="I1022" s="90" t="s">
        <v>18</v>
      </c>
      <c r="J1022" s="91"/>
      <c r="K1022" s="15"/>
      <c r="L1022" s="16"/>
      <c r="M1022" s="21"/>
    </row>
    <row r="1023" spans="1:13">
      <c r="A1023" s="474" t="s">
        <v>67</v>
      </c>
      <c r="B1023" s="475"/>
      <c r="C1023" s="475"/>
      <c r="D1023" s="475"/>
      <c r="E1023" s="475"/>
      <c r="F1023" s="475"/>
      <c r="G1023" s="475"/>
      <c r="H1023" s="476"/>
      <c r="I1023" s="28" t="s">
        <v>19</v>
      </c>
      <c r="J1023" s="29"/>
      <c r="K1023" s="486">
        <v>2.2999999999999998</v>
      </c>
      <c r="L1023" s="487"/>
      <c r="M1023" s="30">
        <f>K1023*12*I1013</f>
        <v>26079.239999999998</v>
      </c>
    </row>
    <row r="1024" spans="1:13" ht="15.75">
      <c r="A1024" s="438" t="s">
        <v>28</v>
      </c>
      <c r="B1024" s="439"/>
      <c r="C1024" s="439"/>
      <c r="D1024" s="439"/>
      <c r="E1024" s="439"/>
      <c r="F1024" s="439"/>
      <c r="G1024" s="439"/>
      <c r="H1024" s="440"/>
      <c r="I1024" s="34"/>
      <c r="J1024" s="29"/>
      <c r="K1024" s="486">
        <f>K1025+K1026+K1028+K1030+K1031</f>
        <v>2.16</v>
      </c>
      <c r="L1024" s="487"/>
      <c r="M1024" s="35">
        <f>M1025+M1026+M1028+M1030+M1031</f>
        <v>24491.808000000001</v>
      </c>
    </row>
    <row r="1025" spans="1:13">
      <c r="A1025" s="36" t="s">
        <v>29</v>
      </c>
      <c r="B1025" s="37"/>
      <c r="C1025" s="38"/>
      <c r="D1025" s="38"/>
      <c r="E1025" s="38"/>
      <c r="F1025" s="38"/>
      <c r="G1025" s="38"/>
      <c r="H1025" s="10"/>
      <c r="I1025" s="434" t="s">
        <v>30</v>
      </c>
      <c r="J1025" s="435"/>
      <c r="K1025" s="457">
        <v>0.59</v>
      </c>
      <c r="L1025" s="458"/>
      <c r="M1025" s="23">
        <f>K1025*12*I1013</f>
        <v>6689.8919999999998</v>
      </c>
    </row>
    <row r="1026" spans="1:13">
      <c r="A1026" s="36" t="s">
        <v>31</v>
      </c>
      <c r="B1026" s="37"/>
      <c r="C1026" s="38"/>
      <c r="D1026" s="38"/>
      <c r="E1026" s="38"/>
      <c r="F1026" s="38"/>
      <c r="G1026" s="38"/>
      <c r="H1026" s="10"/>
      <c r="I1026" s="434" t="s">
        <v>57</v>
      </c>
      <c r="J1026" s="435"/>
      <c r="K1026" s="448">
        <v>1.36</v>
      </c>
      <c r="L1026" s="449"/>
      <c r="M1026" s="23">
        <f>K1026*12*I1013</f>
        <v>15420.768</v>
      </c>
    </row>
    <row r="1027" spans="1:13">
      <c r="A1027" s="36" t="s">
        <v>33</v>
      </c>
      <c r="B1027" s="37"/>
      <c r="C1027" s="38"/>
      <c r="D1027" s="38"/>
      <c r="E1027" s="38"/>
      <c r="F1027" s="38"/>
      <c r="G1027" s="38"/>
      <c r="H1027" s="10"/>
      <c r="I1027" s="39"/>
      <c r="J1027" s="12"/>
      <c r="K1027" s="40"/>
      <c r="L1027" s="41"/>
      <c r="M1027" s="23"/>
    </row>
    <row r="1028" spans="1:13">
      <c r="A1028" s="36" t="s">
        <v>34</v>
      </c>
      <c r="B1028" s="37"/>
      <c r="C1028" s="38"/>
      <c r="D1028" s="38"/>
      <c r="E1028" s="38"/>
      <c r="F1028" s="38"/>
      <c r="G1028" s="38"/>
      <c r="H1028" s="10"/>
      <c r="I1028" s="434" t="s">
        <v>35</v>
      </c>
      <c r="J1028" s="435"/>
      <c r="K1028" s="448">
        <v>0.09</v>
      </c>
      <c r="L1028" s="449"/>
      <c r="M1028" s="23">
        <f>K1028*12*I1013</f>
        <v>1020.4920000000001</v>
      </c>
    </row>
    <row r="1029" spans="1:13">
      <c r="A1029" s="36" t="s">
        <v>36</v>
      </c>
      <c r="B1029" s="37"/>
      <c r="C1029" s="38"/>
      <c r="D1029" s="38"/>
      <c r="E1029" s="38"/>
      <c r="F1029" s="38"/>
      <c r="G1029" s="38"/>
      <c r="H1029" s="10"/>
      <c r="I1029" s="39"/>
      <c r="J1029" s="12"/>
      <c r="K1029" s="40"/>
      <c r="L1029" s="41"/>
      <c r="M1029" s="23"/>
    </row>
    <row r="1030" spans="1:13">
      <c r="A1030" s="36" t="s">
        <v>37</v>
      </c>
      <c r="B1030" s="37"/>
      <c r="C1030" s="38"/>
      <c r="D1030" s="38"/>
      <c r="E1030" s="38"/>
      <c r="F1030" s="38"/>
      <c r="G1030" s="38"/>
      <c r="H1030" s="10"/>
      <c r="I1030" s="434" t="s">
        <v>19</v>
      </c>
      <c r="J1030" s="435"/>
      <c r="K1030" s="448">
        <v>0.06</v>
      </c>
      <c r="L1030" s="449"/>
      <c r="M1030" s="23">
        <f>K1030*12*I1013</f>
        <v>680.32799999999997</v>
      </c>
    </row>
    <row r="1031" spans="1:13">
      <c r="A1031" s="42" t="s">
        <v>38</v>
      </c>
      <c r="B1031" s="37"/>
      <c r="C1031" s="38"/>
      <c r="D1031" s="38"/>
      <c r="E1031" s="38"/>
      <c r="F1031" s="38"/>
      <c r="G1031" s="38"/>
      <c r="H1031" s="10"/>
      <c r="I1031" s="434" t="s">
        <v>19</v>
      </c>
      <c r="J1031" s="435"/>
      <c r="K1031" s="436">
        <v>0.06</v>
      </c>
      <c r="L1031" s="437"/>
      <c r="M1031" s="21">
        <f>K1031*12*I1013</f>
        <v>680.32799999999997</v>
      </c>
    </row>
    <row r="1032" spans="1:13" ht="16.5" thickBot="1">
      <c r="A1032" s="443" t="s">
        <v>39</v>
      </c>
      <c r="B1032" s="444"/>
      <c r="C1032" s="444"/>
      <c r="D1032" s="444"/>
      <c r="E1032" s="444"/>
      <c r="F1032" s="444"/>
      <c r="G1032" s="444"/>
      <c r="H1032" s="445"/>
      <c r="I1032" s="3"/>
      <c r="J1032" s="4"/>
      <c r="K1032" s="513">
        <v>5.7</v>
      </c>
      <c r="L1032" s="514"/>
      <c r="M1032" s="48">
        <f>K1032*12*I1013</f>
        <v>64631.16</v>
      </c>
    </row>
    <row r="1033" spans="1:13" ht="15.75" thickBot="1">
      <c r="A1033" s="424" t="s">
        <v>40</v>
      </c>
      <c r="B1033" s="425"/>
      <c r="C1033" s="425"/>
      <c r="D1033" s="425"/>
      <c r="E1033" s="425"/>
      <c r="F1033" s="425"/>
      <c r="G1033" s="425"/>
      <c r="H1033" s="426"/>
      <c r="I1033" s="49"/>
      <c r="J1033" s="50"/>
      <c r="K1033" s="427">
        <f>K1015+K1017+K1020+K1023+K1032+K1024</f>
        <v>21.22</v>
      </c>
      <c r="L1033" s="428"/>
      <c r="M1033" s="51">
        <f>M1013++M1020+M1023+M1024+M1032</f>
        <v>240609.33599999998</v>
      </c>
    </row>
    <row r="1034" spans="1:13" ht="15.75" thickBot="1">
      <c r="A1034" s="424" t="s">
        <v>97</v>
      </c>
      <c r="B1034" s="425"/>
      <c r="C1034" s="425"/>
      <c r="D1034" s="425"/>
      <c r="E1034" s="425"/>
      <c r="F1034" s="425"/>
      <c r="G1034" s="425"/>
      <c r="H1034" s="426"/>
      <c r="I1034" s="49"/>
      <c r="J1034" s="50"/>
      <c r="K1034" s="548">
        <f>K1037+K1038</f>
        <v>9.370000000000001</v>
      </c>
      <c r="L1034" s="549"/>
      <c r="M1034" s="51">
        <f>K1034*12*I1013</f>
        <v>106244.55600000001</v>
      </c>
    </row>
    <row r="1035" spans="1:13" ht="15.75" hidden="1">
      <c r="A1035" s="452" t="s">
        <v>41</v>
      </c>
      <c r="B1035" s="453"/>
      <c r="C1035" s="453"/>
      <c r="D1035" s="453"/>
      <c r="E1035" s="453"/>
      <c r="F1035" s="453"/>
      <c r="G1035" s="453"/>
      <c r="H1035" s="454"/>
      <c r="I1035" s="15"/>
      <c r="J1035" s="16"/>
      <c r="K1035" s="455"/>
      <c r="L1035" s="456"/>
      <c r="M1035" s="21">
        <f>K1035*12*I1013</f>
        <v>0</v>
      </c>
    </row>
    <row r="1036" spans="1:13" ht="15.75" hidden="1">
      <c r="A1036" s="443" t="s">
        <v>42</v>
      </c>
      <c r="B1036" s="444"/>
      <c r="C1036" s="444"/>
      <c r="D1036" s="444"/>
      <c r="E1036" s="444"/>
      <c r="F1036" s="444"/>
      <c r="G1036" s="444"/>
      <c r="H1036" s="445"/>
      <c r="I1036" s="3"/>
      <c r="J1036" s="4"/>
      <c r="K1036" s="446"/>
      <c r="L1036" s="447"/>
      <c r="M1036" s="23">
        <f>K1036*12*I1013</f>
        <v>0</v>
      </c>
    </row>
    <row r="1037" spans="1:13">
      <c r="A1037" s="429" t="s">
        <v>78</v>
      </c>
      <c r="B1037" s="430"/>
      <c r="C1037" s="430"/>
      <c r="D1037" s="430"/>
      <c r="E1037" s="430"/>
      <c r="F1037" s="430"/>
      <c r="G1037" s="430"/>
      <c r="H1037" s="431"/>
      <c r="I1037" s="78"/>
      <c r="J1037" s="79"/>
      <c r="K1037" s="432">
        <v>7.65</v>
      </c>
      <c r="L1037" s="433"/>
      <c r="M1037" s="80">
        <f>K1037*12*I1013</f>
        <v>86741.82</v>
      </c>
    </row>
    <row r="1038" spans="1:13" ht="16.5" thickBot="1">
      <c r="A1038" s="81" t="s">
        <v>79</v>
      </c>
      <c r="B1038" s="82"/>
      <c r="C1038" s="82"/>
      <c r="D1038" s="82"/>
      <c r="E1038" s="82"/>
      <c r="F1038" s="82"/>
      <c r="G1038" s="82"/>
      <c r="H1038" s="83"/>
      <c r="I1038" s="84"/>
      <c r="J1038" s="85"/>
      <c r="K1038" s="522">
        <v>1.72</v>
      </c>
      <c r="L1038" s="523"/>
      <c r="M1038" s="86">
        <f>K1038*12*I1013</f>
        <v>19502.736000000001</v>
      </c>
    </row>
    <row r="1039" spans="1:13" ht="15.75">
      <c r="A1039" s="73" t="s">
        <v>48</v>
      </c>
      <c r="B1039" s="74"/>
      <c r="C1039" s="74"/>
      <c r="D1039" s="74"/>
      <c r="E1039" s="74"/>
      <c r="F1039" s="74"/>
      <c r="G1039" s="74"/>
      <c r="H1039" s="75"/>
      <c r="I1039" s="15"/>
      <c r="J1039" s="16"/>
      <c r="K1039" s="455">
        <v>0</v>
      </c>
      <c r="L1039" s="456"/>
      <c r="M1039" s="21">
        <v>0</v>
      </c>
    </row>
    <row r="1040" spans="1:13">
      <c r="A1040" s="474" t="s">
        <v>43</v>
      </c>
      <c r="B1040" s="475"/>
      <c r="C1040" s="475"/>
      <c r="D1040" s="475"/>
      <c r="E1040" s="475"/>
      <c r="F1040" s="475"/>
      <c r="G1040" s="475"/>
      <c r="H1040" s="476"/>
      <c r="I1040" s="34"/>
      <c r="J1040" s="29"/>
      <c r="K1040" s="484">
        <v>1.39</v>
      </c>
      <c r="L1040" s="485"/>
      <c r="M1040" s="21">
        <f>K1040*12*I1013</f>
        <v>15760.931999999999</v>
      </c>
    </row>
    <row r="1041" spans="1:13" hidden="1">
      <c r="A1041" s="18" t="s">
        <v>48</v>
      </c>
      <c r="B1041" s="19"/>
      <c r="C1041" s="19"/>
      <c r="D1041" s="19"/>
      <c r="E1041" s="19"/>
      <c r="F1041" s="19"/>
      <c r="G1041" s="19"/>
      <c r="H1041" s="20"/>
      <c r="I1041" s="34"/>
      <c r="J1041" s="29"/>
      <c r="K1041" s="486">
        <v>0</v>
      </c>
      <c r="L1041" s="487"/>
      <c r="M1041" s="21">
        <f>K1041*I1013*12</f>
        <v>0</v>
      </c>
    </row>
    <row r="1042" spans="1:13" ht="15.75" hidden="1">
      <c r="A1042" s="44" t="s">
        <v>44</v>
      </c>
      <c r="B1042" s="45"/>
      <c r="C1042" s="45"/>
      <c r="D1042" s="45"/>
      <c r="E1042" s="45"/>
      <c r="F1042" s="45"/>
      <c r="G1042" s="45"/>
      <c r="H1042" s="46"/>
      <c r="I1042" s="34"/>
      <c r="J1042" s="29"/>
      <c r="K1042" s="486">
        <v>0</v>
      </c>
      <c r="L1042" s="487"/>
      <c r="M1042" s="21">
        <v>0</v>
      </c>
    </row>
    <row r="1043" spans="1:13" ht="15.75">
      <c r="A1043" s="44" t="s">
        <v>45</v>
      </c>
      <c r="B1043" s="45"/>
      <c r="C1043" s="45"/>
      <c r="D1043" s="45"/>
      <c r="E1043" s="45"/>
      <c r="F1043" s="45"/>
      <c r="G1043" s="45"/>
      <c r="H1043" s="46"/>
      <c r="I1043" s="34"/>
      <c r="J1043" s="29"/>
      <c r="K1043" s="486">
        <v>0.06</v>
      </c>
      <c r="L1043" s="487"/>
      <c r="M1043" s="21">
        <f>K1043*12*I1013</f>
        <v>680.32799999999997</v>
      </c>
    </row>
    <row r="1044" spans="1:13" ht="16.5" thickBot="1">
      <c r="A1044" s="70" t="s">
        <v>46</v>
      </c>
      <c r="B1044" s="71"/>
      <c r="C1044" s="71"/>
      <c r="D1044" s="71"/>
      <c r="E1044" s="71"/>
      <c r="F1044" s="71"/>
      <c r="G1044" s="71"/>
      <c r="H1044" s="72"/>
      <c r="I1044" s="3"/>
      <c r="J1044" s="4"/>
      <c r="K1044" s="446">
        <v>0.15</v>
      </c>
      <c r="L1044" s="447"/>
      <c r="M1044" s="23">
        <f>K1044*12*I1013</f>
        <v>1700.8199999999997</v>
      </c>
    </row>
    <row r="1045" spans="1:13" ht="15.75" thickBot="1">
      <c r="A1045" s="424" t="s">
        <v>47</v>
      </c>
      <c r="B1045" s="425"/>
      <c r="C1045" s="425"/>
      <c r="D1045" s="425"/>
      <c r="E1045" s="425"/>
      <c r="F1045" s="425"/>
      <c r="G1045" s="425"/>
      <c r="H1045" s="426"/>
      <c r="I1045" s="49"/>
      <c r="J1045" s="50"/>
      <c r="K1045" s="427">
        <f>K1033+K1035+K1036+K1040+K1034+K1041+K1042+K1043+K1044+K1039</f>
        <v>32.19</v>
      </c>
      <c r="L1045" s="428"/>
      <c r="M1045" s="51">
        <f>M1033+M1034+M1035+M1036+M1040+M1041+M1042+M1043+M1044+M1039</f>
        <v>364995.97199999995</v>
      </c>
    </row>
    <row r="1046" spans="1:13">
      <c r="A1046" s="56"/>
      <c r="B1046" s="56"/>
      <c r="C1046" s="56"/>
      <c r="D1046" s="56"/>
      <c r="E1046" s="56"/>
      <c r="F1046" s="56"/>
      <c r="G1046" s="56"/>
      <c r="H1046" s="56"/>
      <c r="I1046" s="9"/>
      <c r="J1046" s="57"/>
      <c r="K1046" s="58"/>
      <c r="L1046" s="58"/>
      <c r="M1046" s="57"/>
    </row>
    <row r="1047" spans="1:13">
      <c r="A1047" s="481" t="s">
        <v>0</v>
      </c>
      <c r="B1047" s="481"/>
      <c r="C1047" s="481"/>
      <c r="D1047" s="481"/>
      <c r="E1047" s="481"/>
      <c r="F1047" s="481"/>
      <c r="G1047" s="481"/>
      <c r="H1047" s="481"/>
      <c r="I1047" s="481"/>
      <c r="J1047" s="481"/>
      <c r="K1047" s="481"/>
      <c r="L1047" s="481"/>
      <c r="M1047" s="1"/>
    </row>
    <row r="1048" spans="1:13">
      <c r="A1048" s="482" t="s">
        <v>1</v>
      </c>
      <c r="B1048" s="482"/>
      <c r="C1048" s="482"/>
      <c r="D1048" s="482"/>
      <c r="E1048" s="482"/>
      <c r="F1048" s="482"/>
      <c r="G1048" s="482"/>
      <c r="H1048" s="482"/>
      <c r="I1048" s="482"/>
      <c r="J1048" s="482"/>
      <c r="K1048" s="482"/>
      <c r="L1048" s="482"/>
      <c r="M1048" s="482"/>
    </row>
    <row r="1049" spans="1:13">
      <c r="A1049" s="483" t="s">
        <v>112</v>
      </c>
      <c r="B1049" s="483"/>
      <c r="C1049" s="483"/>
      <c r="D1049" s="483"/>
      <c r="E1049" s="483"/>
      <c r="F1049" s="483"/>
      <c r="G1049" s="483"/>
      <c r="H1049" s="483"/>
      <c r="I1049" s="483"/>
      <c r="J1049" s="483"/>
      <c r="K1049" s="483"/>
      <c r="L1049" s="483"/>
      <c r="M1049" s="483"/>
    </row>
    <row r="1050" spans="1:13">
      <c r="A1050" s="2"/>
      <c r="B1050" s="3"/>
      <c r="C1050" s="3" t="s">
        <v>2</v>
      </c>
      <c r="D1050" s="3"/>
      <c r="E1050" s="3"/>
      <c r="F1050" s="3"/>
      <c r="G1050" s="3"/>
      <c r="H1050" s="4"/>
      <c r="I1050" s="3" t="s">
        <v>3</v>
      </c>
      <c r="J1050" s="4"/>
      <c r="K1050" s="5" t="s">
        <v>4</v>
      </c>
      <c r="L1050" s="6"/>
      <c r="M1050" s="7"/>
    </row>
    <row r="1051" spans="1:13">
      <c r="A1051" s="8"/>
      <c r="B1051" s="9"/>
      <c r="C1051" s="9"/>
      <c r="D1051" s="9"/>
      <c r="E1051" s="9"/>
      <c r="F1051" s="9"/>
      <c r="G1051" s="9"/>
      <c r="H1051" s="10"/>
      <c r="I1051" s="9"/>
      <c r="J1051" s="10"/>
      <c r="K1051" s="11" t="s">
        <v>5</v>
      </c>
      <c r="L1051" s="12"/>
      <c r="M1051" s="13" t="s">
        <v>6</v>
      </c>
    </row>
    <row r="1052" spans="1:13">
      <c r="A1052" s="14"/>
      <c r="B1052" s="15"/>
      <c r="C1052" s="15"/>
      <c r="D1052" s="15"/>
      <c r="E1052" s="15"/>
      <c r="F1052" s="15"/>
      <c r="G1052" s="15"/>
      <c r="H1052" s="16"/>
      <c r="I1052" s="472" t="s">
        <v>7</v>
      </c>
      <c r="J1052" s="473"/>
      <c r="K1052" s="15" t="s">
        <v>8</v>
      </c>
      <c r="L1052" s="16"/>
      <c r="M1052" s="17" t="s">
        <v>9</v>
      </c>
    </row>
    <row r="1053" spans="1:13">
      <c r="A1053" s="474"/>
      <c r="B1053" s="475"/>
      <c r="C1053" s="475"/>
      <c r="D1053" s="475"/>
      <c r="E1053" s="475"/>
      <c r="F1053" s="475"/>
      <c r="G1053" s="475"/>
      <c r="H1053" s="476"/>
      <c r="I1053" s="477">
        <v>920.3</v>
      </c>
      <c r="J1053" s="478"/>
      <c r="K1053" s="479">
        <f>K1054+K1056</f>
        <v>9.75</v>
      </c>
      <c r="L1053" s="480"/>
      <c r="M1053" s="21">
        <f>M1054+M1056</f>
        <v>107675.09999999999</v>
      </c>
    </row>
    <row r="1054" spans="1:13">
      <c r="A1054" s="22" t="s">
        <v>59</v>
      </c>
      <c r="B1054" s="24"/>
      <c r="C1054" s="24"/>
      <c r="D1054" s="24"/>
      <c r="E1054" s="24"/>
      <c r="F1054" s="25"/>
      <c r="G1054" s="24"/>
      <c r="H1054" s="26"/>
      <c r="J1054" s="10"/>
      <c r="K1054" s="434">
        <v>5.36</v>
      </c>
      <c r="L1054" s="435"/>
      <c r="M1054" s="23">
        <f>K1054*I1053*12</f>
        <v>59193.695999999996</v>
      </c>
    </row>
    <row r="1055" spans="1:13">
      <c r="A1055" s="22"/>
      <c r="B1055" s="24"/>
      <c r="C1055" s="24"/>
      <c r="D1055" s="24"/>
      <c r="E1055" s="24"/>
      <c r="F1055" s="25"/>
      <c r="G1055" s="24"/>
      <c r="H1055" s="26"/>
      <c r="J1055" s="10"/>
      <c r="L1055" s="10"/>
      <c r="M1055" s="23"/>
    </row>
    <row r="1056" spans="1:13">
      <c r="A1056" s="104" t="s">
        <v>12</v>
      </c>
      <c r="B1056" s="47"/>
      <c r="C1056" s="47"/>
      <c r="D1056" s="47"/>
      <c r="E1056" s="47"/>
      <c r="F1056" s="47"/>
      <c r="G1056" s="47"/>
      <c r="H1056" s="27"/>
      <c r="I1056" s="15"/>
      <c r="J1056" s="16"/>
      <c r="K1056" s="472">
        <v>4.3899999999999997</v>
      </c>
      <c r="L1056" s="473"/>
      <c r="M1056" s="21">
        <f>K1056*I1053*12</f>
        <v>48481.403999999995</v>
      </c>
    </row>
    <row r="1057" spans="1:13">
      <c r="A1057" s="563" t="s">
        <v>13</v>
      </c>
      <c r="B1057" s="546"/>
      <c r="C1057" s="546"/>
      <c r="D1057" s="546"/>
      <c r="E1057" s="546"/>
      <c r="F1057" s="546"/>
      <c r="G1057" s="546"/>
      <c r="H1057" s="564"/>
      <c r="I1057" s="89" t="s">
        <v>14</v>
      </c>
      <c r="J1057" s="88"/>
      <c r="K1057" s="9"/>
      <c r="L1057" s="10"/>
      <c r="M1057" s="23"/>
    </row>
    <row r="1058" spans="1:13">
      <c r="A1058" s="8"/>
      <c r="B1058" s="9"/>
      <c r="C1058" s="9"/>
      <c r="D1058" s="9"/>
      <c r="E1058" s="9"/>
      <c r="F1058" s="9"/>
      <c r="G1058" s="9"/>
      <c r="H1058" s="10"/>
      <c r="I1058" s="89" t="s">
        <v>15</v>
      </c>
      <c r="J1058" s="88"/>
      <c r="K1058" s="9"/>
      <c r="L1058" s="10"/>
      <c r="M1058" s="23"/>
    </row>
    <row r="1059" spans="1:13">
      <c r="A1059" s="8"/>
      <c r="B1059" s="9"/>
      <c r="C1059" s="9"/>
      <c r="D1059" s="9"/>
      <c r="E1059" s="9"/>
      <c r="F1059" s="9"/>
      <c r="G1059" s="9"/>
      <c r="H1059" s="10"/>
      <c r="I1059" s="89" t="s">
        <v>16</v>
      </c>
      <c r="J1059" s="88"/>
      <c r="K1059" s="462">
        <v>1.31</v>
      </c>
      <c r="L1059" s="463"/>
      <c r="M1059" s="23">
        <f>K1059*12*I1053</f>
        <v>14467.116</v>
      </c>
    </row>
    <row r="1060" spans="1:13">
      <c r="A1060" s="8"/>
      <c r="B1060" s="9"/>
      <c r="C1060" s="9"/>
      <c r="D1060" s="9"/>
      <c r="E1060" s="9"/>
      <c r="F1060" s="9"/>
      <c r="G1060" s="9"/>
      <c r="H1060" s="10"/>
      <c r="I1060" s="89" t="s">
        <v>17</v>
      </c>
      <c r="J1060" s="88"/>
      <c r="K1060" s="9"/>
      <c r="L1060" s="10"/>
      <c r="M1060" s="23"/>
    </row>
    <row r="1061" spans="1:13">
      <c r="A1061" s="14"/>
      <c r="B1061" s="15"/>
      <c r="C1061" s="15"/>
      <c r="D1061" s="15"/>
      <c r="E1061" s="15"/>
      <c r="F1061" s="15"/>
      <c r="G1061" s="15"/>
      <c r="H1061" s="16"/>
      <c r="I1061" s="90" t="s">
        <v>18</v>
      </c>
      <c r="J1061" s="91"/>
      <c r="K1061" s="15"/>
      <c r="L1061" s="16"/>
      <c r="M1061" s="21"/>
    </row>
    <row r="1062" spans="1:13">
      <c r="A1062" s="114" t="s">
        <v>20</v>
      </c>
      <c r="B1062" s="31"/>
      <c r="C1062" s="31"/>
      <c r="D1062" s="31"/>
      <c r="E1062" s="31"/>
      <c r="F1062" s="31"/>
      <c r="G1062" s="31"/>
      <c r="H1062" s="115"/>
      <c r="I1062" s="31"/>
      <c r="J1062" s="10"/>
      <c r="K1062" s="470">
        <f>K1063+K1070</f>
        <v>1.9100000000000001</v>
      </c>
      <c r="L1062" s="471"/>
      <c r="M1062" s="32">
        <f>M1063+M1070</f>
        <v>21093.275999999998</v>
      </c>
    </row>
    <row r="1063" spans="1:13">
      <c r="A1063" s="459" t="s">
        <v>21</v>
      </c>
      <c r="B1063" s="460"/>
      <c r="C1063" s="460"/>
      <c r="D1063" s="460"/>
      <c r="E1063" s="460"/>
      <c r="F1063" s="460"/>
      <c r="G1063" s="460"/>
      <c r="H1063" s="461"/>
      <c r="J1063" s="10"/>
      <c r="K1063" s="462">
        <f>K1064+K1066+K1067+K1069</f>
        <v>1.1200000000000001</v>
      </c>
      <c r="L1063" s="463"/>
      <c r="M1063" s="33">
        <f>M1064+M1066+M1067+M1069</f>
        <v>12368.831999999999</v>
      </c>
    </row>
    <row r="1064" spans="1:13">
      <c r="A1064" s="8" t="s">
        <v>70</v>
      </c>
      <c r="H1064" s="10"/>
      <c r="I1064" s="87" t="s">
        <v>22</v>
      </c>
      <c r="J1064" s="88"/>
      <c r="K1064" s="450">
        <v>0.57999999999999996</v>
      </c>
      <c r="L1064" s="451"/>
      <c r="M1064" s="23">
        <f>K1064*12*I1053</f>
        <v>6405.2879999999986</v>
      </c>
    </row>
    <row r="1065" spans="1:13">
      <c r="A1065" s="8" t="s">
        <v>71</v>
      </c>
      <c r="H1065" s="10"/>
      <c r="I1065" s="87" t="s">
        <v>26</v>
      </c>
      <c r="J1065" s="88"/>
      <c r="K1065" s="450">
        <v>0.08</v>
      </c>
      <c r="L1065" s="451"/>
      <c r="M1065" s="23">
        <f>K1065*12*I1053</f>
        <v>883.48799999999994</v>
      </c>
    </row>
    <row r="1066" spans="1:13">
      <c r="A1066" s="8" t="s">
        <v>69</v>
      </c>
      <c r="H1066" s="10"/>
      <c r="I1066" s="87" t="s">
        <v>80</v>
      </c>
      <c r="J1066" s="88"/>
      <c r="K1066" s="68"/>
      <c r="L1066" s="69"/>
      <c r="M1066" s="23"/>
    </row>
    <row r="1067" spans="1:13">
      <c r="A1067" s="8" t="s">
        <v>72</v>
      </c>
      <c r="H1067" s="10"/>
      <c r="I1067" s="87" t="s">
        <v>24</v>
      </c>
      <c r="J1067" s="88"/>
      <c r="K1067" s="450">
        <v>0.5</v>
      </c>
      <c r="L1067" s="451"/>
      <c r="M1067" s="23">
        <f>K1067*12*I1053</f>
        <v>5521.7999999999993</v>
      </c>
    </row>
    <row r="1068" spans="1:13">
      <c r="A1068" s="8" t="s">
        <v>25</v>
      </c>
      <c r="H1068" s="10"/>
      <c r="I1068" s="87"/>
      <c r="J1068" s="88"/>
      <c r="L1068" s="10"/>
      <c r="M1068" s="23"/>
    </row>
    <row r="1069" spans="1:13">
      <c r="A1069" s="8" t="s">
        <v>73</v>
      </c>
      <c r="H1069" s="10"/>
      <c r="I1069" s="87" t="s">
        <v>26</v>
      </c>
      <c r="J1069" s="88"/>
      <c r="K1069" s="450">
        <v>0.04</v>
      </c>
      <c r="L1069" s="451"/>
      <c r="M1069" s="23">
        <f>K1069*12*I1053</f>
        <v>441.74399999999997</v>
      </c>
    </row>
    <row r="1070" spans="1:13">
      <c r="A1070" s="459" t="s">
        <v>27</v>
      </c>
      <c r="B1070" s="460"/>
      <c r="C1070" s="460"/>
      <c r="D1070" s="460"/>
      <c r="E1070" s="460"/>
      <c r="F1070" s="460"/>
      <c r="G1070" s="460"/>
      <c r="H1070" s="461"/>
      <c r="I1070" s="87"/>
      <c r="J1070" s="88"/>
      <c r="K1070" s="462">
        <f>K1071+K1072+K1073</f>
        <v>0.79</v>
      </c>
      <c r="L1070" s="463"/>
      <c r="M1070" s="33">
        <f>M1071+M1072+M1073</f>
        <v>8724.4439999999995</v>
      </c>
    </row>
    <row r="1071" spans="1:13">
      <c r="A1071" s="8" t="s">
        <v>74</v>
      </c>
      <c r="H1071" s="10"/>
      <c r="I1071" s="87" t="s">
        <v>24</v>
      </c>
      <c r="J1071" s="88"/>
      <c r="K1071" s="450">
        <v>0.27</v>
      </c>
      <c r="L1071" s="451"/>
      <c r="M1071" s="23">
        <f>K1071*12*I1053</f>
        <v>2981.7719999999999</v>
      </c>
    </row>
    <row r="1072" spans="1:13">
      <c r="A1072" s="8" t="s">
        <v>75</v>
      </c>
      <c r="H1072" s="10"/>
      <c r="I1072" s="87" t="s">
        <v>81</v>
      </c>
      <c r="J1072" s="88"/>
      <c r="K1072" s="450">
        <v>0.06</v>
      </c>
      <c r="L1072" s="451"/>
      <c r="M1072" s="23">
        <f>K1072*12*I1053</f>
        <v>662.61599999999999</v>
      </c>
    </row>
    <row r="1073" spans="1:13">
      <c r="A1073" s="8" t="s">
        <v>76</v>
      </c>
      <c r="H1073" s="10"/>
      <c r="I1073" s="87" t="s">
        <v>55</v>
      </c>
      <c r="J1073" s="88"/>
      <c r="K1073" s="492">
        <v>0.46</v>
      </c>
      <c r="L1073" s="493"/>
      <c r="M1073" s="21">
        <f>K1073*12*I1053</f>
        <v>5080.0560000000005</v>
      </c>
    </row>
    <row r="1074" spans="1:13" ht="15.75">
      <c r="A1074" s="438" t="s">
        <v>28</v>
      </c>
      <c r="B1074" s="439"/>
      <c r="C1074" s="439"/>
      <c r="D1074" s="439"/>
      <c r="E1074" s="439"/>
      <c r="F1074" s="439"/>
      <c r="G1074" s="439"/>
      <c r="H1074" s="440"/>
      <c r="I1074" s="34"/>
      <c r="J1074" s="29"/>
      <c r="K1074" s="486">
        <f>K1075+K1076+K1078+K1080+K1081</f>
        <v>2.16</v>
      </c>
      <c r="L1074" s="487"/>
      <c r="M1074" s="35">
        <f>M1075+M1076+M1078+M1080+M1081</f>
        <v>23854.175999999999</v>
      </c>
    </row>
    <row r="1075" spans="1:13">
      <c r="A1075" s="36" t="s">
        <v>29</v>
      </c>
      <c r="B1075" s="37"/>
      <c r="C1075" s="38"/>
      <c r="D1075" s="38"/>
      <c r="E1075" s="38"/>
      <c r="F1075" s="38"/>
      <c r="G1075" s="38"/>
      <c r="H1075" s="10"/>
      <c r="I1075" s="434" t="s">
        <v>30</v>
      </c>
      <c r="J1075" s="435"/>
      <c r="K1075" s="457">
        <v>0.59</v>
      </c>
      <c r="L1075" s="458"/>
      <c r="M1075" s="23">
        <f>K1075*12*I1053</f>
        <v>6515.7240000000002</v>
      </c>
    </row>
    <row r="1076" spans="1:13">
      <c r="A1076" s="36" t="s">
        <v>31</v>
      </c>
      <c r="B1076" s="37"/>
      <c r="C1076" s="38"/>
      <c r="D1076" s="38"/>
      <c r="E1076" s="38"/>
      <c r="F1076" s="38"/>
      <c r="G1076" s="38"/>
      <c r="H1076" s="10"/>
      <c r="I1076" s="434" t="s">
        <v>57</v>
      </c>
      <c r="J1076" s="435"/>
      <c r="K1076" s="448">
        <v>1.36</v>
      </c>
      <c r="L1076" s="449"/>
      <c r="M1076" s="23">
        <f>K1076*12*I1053</f>
        <v>15019.296</v>
      </c>
    </row>
    <row r="1077" spans="1:13">
      <c r="A1077" s="36" t="s">
        <v>33</v>
      </c>
      <c r="B1077" s="37"/>
      <c r="C1077" s="38"/>
      <c r="D1077" s="38"/>
      <c r="E1077" s="38"/>
      <c r="F1077" s="38"/>
      <c r="G1077" s="38"/>
      <c r="H1077" s="10"/>
      <c r="I1077" s="39"/>
      <c r="J1077" s="12"/>
      <c r="K1077" s="40"/>
      <c r="L1077" s="41"/>
      <c r="M1077" s="23"/>
    </row>
    <row r="1078" spans="1:13">
      <c r="A1078" s="36" t="s">
        <v>34</v>
      </c>
      <c r="B1078" s="37"/>
      <c r="C1078" s="38"/>
      <c r="D1078" s="38"/>
      <c r="E1078" s="38"/>
      <c r="F1078" s="38"/>
      <c r="G1078" s="38"/>
      <c r="H1078" s="10"/>
      <c r="I1078" s="434" t="s">
        <v>35</v>
      </c>
      <c r="J1078" s="435"/>
      <c r="K1078" s="448">
        <v>0.09</v>
      </c>
      <c r="L1078" s="449"/>
      <c r="M1078" s="23">
        <f>K1078*12*I1053</f>
        <v>993.92399999999998</v>
      </c>
    </row>
    <row r="1079" spans="1:13">
      <c r="A1079" s="36" t="s">
        <v>36</v>
      </c>
      <c r="B1079" s="37"/>
      <c r="C1079" s="38"/>
      <c r="D1079" s="38"/>
      <c r="E1079" s="38"/>
      <c r="F1079" s="38"/>
      <c r="G1079" s="38"/>
      <c r="H1079" s="10"/>
      <c r="I1079" s="39"/>
      <c r="J1079" s="12"/>
      <c r="K1079" s="40"/>
      <c r="L1079" s="41"/>
      <c r="M1079" s="23"/>
    </row>
    <row r="1080" spans="1:13">
      <c r="A1080" s="36" t="s">
        <v>37</v>
      </c>
      <c r="B1080" s="37"/>
      <c r="C1080" s="38"/>
      <c r="D1080" s="38"/>
      <c r="E1080" s="38"/>
      <c r="F1080" s="38"/>
      <c r="G1080" s="38"/>
      <c r="H1080" s="10"/>
      <c r="I1080" s="434" t="s">
        <v>19</v>
      </c>
      <c r="J1080" s="435"/>
      <c r="K1080" s="448">
        <v>0.06</v>
      </c>
      <c r="L1080" s="449"/>
      <c r="M1080" s="23">
        <f>K1080*12*I1053</f>
        <v>662.61599999999999</v>
      </c>
    </row>
    <row r="1081" spans="1:13">
      <c r="A1081" s="42" t="s">
        <v>38</v>
      </c>
      <c r="B1081" s="37"/>
      <c r="C1081" s="38"/>
      <c r="D1081" s="38"/>
      <c r="E1081" s="38"/>
      <c r="F1081" s="38"/>
      <c r="G1081" s="38"/>
      <c r="H1081" s="10"/>
      <c r="I1081" s="434" t="s">
        <v>19</v>
      </c>
      <c r="J1081" s="435"/>
      <c r="K1081" s="436">
        <v>0.06</v>
      </c>
      <c r="L1081" s="437"/>
      <c r="M1081" s="21">
        <f>K1081*12*I1053</f>
        <v>662.61599999999999</v>
      </c>
    </row>
    <row r="1082" spans="1:13" ht="16.5" thickBot="1">
      <c r="A1082" s="443" t="s">
        <v>39</v>
      </c>
      <c r="B1082" s="444"/>
      <c r="C1082" s="444"/>
      <c r="D1082" s="444"/>
      <c r="E1082" s="444"/>
      <c r="F1082" s="444"/>
      <c r="G1082" s="444"/>
      <c r="H1082" s="445"/>
      <c r="I1082" s="3"/>
      <c r="J1082" s="4"/>
      <c r="K1082" s="513">
        <v>5.7</v>
      </c>
      <c r="L1082" s="514"/>
      <c r="M1082" s="48">
        <f>K1082*12*I1053</f>
        <v>62948.520000000004</v>
      </c>
    </row>
    <row r="1083" spans="1:13" ht="15.75" thickBot="1">
      <c r="A1083" s="424" t="s">
        <v>40</v>
      </c>
      <c r="B1083" s="425"/>
      <c r="C1083" s="425"/>
      <c r="D1083" s="425"/>
      <c r="E1083" s="425"/>
      <c r="F1083" s="425"/>
      <c r="G1083" s="425"/>
      <c r="H1083" s="426"/>
      <c r="I1083" s="49"/>
      <c r="J1083" s="50"/>
      <c r="K1083" s="427">
        <f>+K1059+K1062+K1082+K1074+K1054+K1056</f>
        <v>20.830000000000002</v>
      </c>
      <c r="L1083" s="428"/>
      <c r="M1083" s="51">
        <f>M1053+M1059+M1062+M1074+M1082</f>
        <v>230038.18799999997</v>
      </c>
    </row>
    <row r="1084" spans="1:13" ht="15.75" thickBot="1">
      <c r="A1084" s="424" t="s">
        <v>77</v>
      </c>
      <c r="B1084" s="425"/>
      <c r="C1084" s="425"/>
      <c r="D1084" s="425"/>
      <c r="E1084" s="425"/>
      <c r="F1084" s="425"/>
      <c r="G1084" s="425"/>
      <c r="H1084" s="426"/>
      <c r="I1084" s="49"/>
      <c r="J1084" s="50"/>
      <c r="K1084" s="548">
        <f>K1085+K1086</f>
        <v>14.84</v>
      </c>
      <c r="L1084" s="549"/>
      <c r="M1084" s="51">
        <f>K1084*12*I1053</f>
        <v>163887.02399999998</v>
      </c>
    </row>
    <row r="1085" spans="1:13">
      <c r="A1085" s="429" t="s">
        <v>78</v>
      </c>
      <c r="B1085" s="430"/>
      <c r="C1085" s="430"/>
      <c r="D1085" s="430"/>
      <c r="E1085" s="430"/>
      <c r="F1085" s="430"/>
      <c r="G1085" s="430"/>
      <c r="H1085" s="431"/>
      <c r="I1085" s="78"/>
      <c r="J1085" s="79"/>
      <c r="K1085" s="432">
        <v>12.12</v>
      </c>
      <c r="L1085" s="433"/>
      <c r="M1085" s="80">
        <f>K1085*12*I1053</f>
        <v>133848.432</v>
      </c>
    </row>
    <row r="1086" spans="1:13" ht="16.5" thickBot="1">
      <c r="A1086" s="550" t="s">
        <v>79</v>
      </c>
      <c r="B1086" s="551"/>
      <c r="C1086" s="551"/>
      <c r="D1086" s="551"/>
      <c r="E1086" s="551"/>
      <c r="F1086" s="551"/>
      <c r="G1086" s="551"/>
      <c r="H1086" s="552"/>
      <c r="I1086" s="84"/>
      <c r="J1086" s="85"/>
      <c r="K1086" s="522">
        <v>2.72</v>
      </c>
      <c r="L1086" s="523"/>
      <c r="M1086" s="86">
        <f>K1086*12*I1053</f>
        <v>30038.592000000001</v>
      </c>
    </row>
    <row r="1087" spans="1:13">
      <c r="A1087" s="499" t="s">
        <v>43</v>
      </c>
      <c r="B1087" s="500"/>
      <c r="C1087" s="500"/>
      <c r="D1087" s="500"/>
      <c r="E1087" s="500"/>
      <c r="F1087" s="500"/>
      <c r="G1087" s="500"/>
      <c r="H1087" s="501"/>
      <c r="I1087" s="15"/>
      <c r="J1087" s="16"/>
      <c r="K1087" s="502">
        <v>1.39</v>
      </c>
      <c r="L1087" s="503"/>
      <c r="M1087" s="21">
        <f>K1087*12*I1053</f>
        <v>15350.603999999999</v>
      </c>
    </row>
    <row r="1088" spans="1:13" ht="15.75">
      <c r="A1088" s="44" t="s">
        <v>52</v>
      </c>
      <c r="B1088" s="45"/>
      <c r="C1088" s="45"/>
      <c r="D1088" s="45"/>
      <c r="E1088" s="45"/>
      <c r="F1088" s="45"/>
      <c r="G1088" s="45"/>
      <c r="H1088" s="46"/>
      <c r="I1088" s="34"/>
      <c r="J1088" s="29"/>
      <c r="K1088" s="486">
        <v>0</v>
      </c>
      <c r="L1088" s="487"/>
      <c r="M1088" s="21">
        <f>K1088*12*I1053</f>
        <v>0</v>
      </c>
    </row>
    <row r="1089" spans="1:13" ht="15.75">
      <c r="A1089" s="44" t="s">
        <v>45</v>
      </c>
      <c r="B1089" s="45"/>
      <c r="C1089" s="45"/>
      <c r="D1089" s="45"/>
      <c r="E1089" s="45"/>
      <c r="F1089" s="45"/>
      <c r="G1089" s="45"/>
      <c r="H1089" s="46"/>
      <c r="I1089" s="34"/>
      <c r="J1089" s="29"/>
      <c r="K1089" s="486">
        <v>0.16</v>
      </c>
      <c r="L1089" s="487"/>
      <c r="M1089" s="21">
        <f>K1089*12*I1053</f>
        <v>1766.9759999999999</v>
      </c>
    </row>
    <row r="1090" spans="1:13" ht="16.5" thickBot="1">
      <c r="A1090" s="52" t="s">
        <v>46</v>
      </c>
      <c r="B1090" s="53"/>
      <c r="C1090" s="53"/>
      <c r="D1090" s="53"/>
      <c r="E1090" s="53"/>
      <c r="F1090" s="53"/>
      <c r="G1090" s="53"/>
      <c r="H1090" s="54"/>
      <c r="I1090" s="3"/>
      <c r="J1090" s="4"/>
      <c r="K1090" s="446">
        <v>0.5</v>
      </c>
      <c r="L1090" s="447"/>
      <c r="M1090" s="23">
        <f>K1090*12*I1053</f>
        <v>5521.7999999999993</v>
      </c>
    </row>
    <row r="1091" spans="1:13" ht="15.75" thickBot="1">
      <c r="A1091" s="424" t="s">
        <v>47</v>
      </c>
      <c r="B1091" s="425"/>
      <c r="C1091" s="425"/>
      <c r="D1091" s="425"/>
      <c r="E1091" s="425"/>
      <c r="F1091" s="425"/>
      <c r="G1091" s="425"/>
      <c r="H1091" s="426"/>
      <c r="I1091" s="49"/>
      <c r="J1091" s="50"/>
      <c r="K1091" s="427">
        <f>K1083+K1087+K1084+K1088+K1089+K1090</f>
        <v>37.72</v>
      </c>
      <c r="L1091" s="428"/>
      <c r="M1091" s="51">
        <f>M1083+M1084+M1087+M1088+M1089+M1090</f>
        <v>416564.59199999995</v>
      </c>
    </row>
    <row r="1092" spans="1:13">
      <c r="A1092" s="56"/>
      <c r="B1092" s="56"/>
      <c r="C1092" s="56"/>
      <c r="D1092" s="56"/>
      <c r="E1092" s="56"/>
      <c r="F1092" s="56"/>
      <c r="G1092" s="56"/>
      <c r="H1092" s="56"/>
      <c r="I1092" s="9"/>
      <c r="J1092" s="57"/>
      <c r="K1092" s="58"/>
      <c r="L1092" s="58"/>
      <c r="M1092" s="57"/>
    </row>
    <row r="1093" spans="1:13">
      <c r="A1093" s="481" t="s">
        <v>0</v>
      </c>
      <c r="B1093" s="481"/>
      <c r="C1093" s="481"/>
      <c r="D1093" s="481"/>
      <c r="E1093" s="481"/>
      <c r="F1093" s="481"/>
      <c r="G1093" s="481"/>
      <c r="H1093" s="481"/>
      <c r="I1093" s="481"/>
      <c r="J1093" s="481"/>
      <c r="K1093" s="481"/>
      <c r="L1093" s="481"/>
      <c r="M1093" s="1"/>
    </row>
    <row r="1094" spans="1:13">
      <c r="A1094" s="482" t="s">
        <v>1</v>
      </c>
      <c r="B1094" s="482"/>
      <c r="C1094" s="482"/>
      <c r="D1094" s="482"/>
      <c r="E1094" s="482"/>
      <c r="F1094" s="482"/>
      <c r="G1094" s="482"/>
      <c r="H1094" s="482"/>
      <c r="I1094" s="482"/>
      <c r="J1094" s="482"/>
      <c r="K1094" s="482"/>
      <c r="L1094" s="482"/>
      <c r="M1094" s="482"/>
    </row>
    <row r="1095" spans="1:13">
      <c r="A1095" s="483" t="s">
        <v>113</v>
      </c>
      <c r="B1095" s="483"/>
      <c r="C1095" s="483"/>
      <c r="D1095" s="483"/>
      <c r="E1095" s="483"/>
      <c r="F1095" s="483"/>
      <c r="G1095" s="483"/>
      <c r="H1095" s="483"/>
      <c r="I1095" s="483"/>
      <c r="J1095" s="483"/>
      <c r="K1095" s="483"/>
      <c r="L1095" s="483"/>
      <c r="M1095" s="483"/>
    </row>
    <row r="1096" spans="1:13">
      <c r="A1096" s="2"/>
      <c r="B1096" s="3"/>
      <c r="C1096" s="3" t="s">
        <v>2</v>
      </c>
      <c r="D1096" s="3"/>
      <c r="E1096" s="3"/>
      <c r="F1096" s="3"/>
      <c r="G1096" s="3"/>
      <c r="H1096" s="4"/>
      <c r="I1096" s="3" t="s">
        <v>3</v>
      </c>
      <c r="J1096" s="4"/>
      <c r="K1096" s="5" t="s">
        <v>4</v>
      </c>
      <c r="L1096" s="6"/>
      <c r="M1096" s="7"/>
    </row>
    <row r="1097" spans="1:13">
      <c r="A1097" s="8"/>
      <c r="B1097" s="9"/>
      <c r="C1097" s="9"/>
      <c r="D1097" s="9"/>
      <c r="E1097" s="9"/>
      <c r="F1097" s="9"/>
      <c r="G1097" s="9"/>
      <c r="H1097" s="10"/>
      <c r="I1097" s="9"/>
      <c r="J1097" s="10"/>
      <c r="K1097" s="11" t="s">
        <v>5</v>
      </c>
      <c r="L1097" s="12"/>
      <c r="M1097" s="13" t="s">
        <v>6</v>
      </c>
    </row>
    <row r="1098" spans="1:13">
      <c r="A1098" s="14"/>
      <c r="B1098" s="15"/>
      <c r="C1098" s="15"/>
      <c r="D1098" s="15"/>
      <c r="E1098" s="15"/>
      <c r="F1098" s="15"/>
      <c r="G1098" s="15"/>
      <c r="H1098" s="16"/>
      <c r="I1098" s="472" t="s">
        <v>7</v>
      </c>
      <c r="J1098" s="473"/>
      <c r="K1098" s="15" t="s">
        <v>8</v>
      </c>
      <c r="L1098" s="16"/>
      <c r="M1098" s="17" t="s">
        <v>9</v>
      </c>
    </row>
    <row r="1099" spans="1:13">
      <c r="A1099" s="474"/>
      <c r="B1099" s="475"/>
      <c r="C1099" s="475"/>
      <c r="D1099" s="475"/>
      <c r="E1099" s="475"/>
      <c r="F1099" s="475"/>
      <c r="G1099" s="475"/>
      <c r="H1099" s="476"/>
      <c r="I1099" s="477">
        <v>225.5</v>
      </c>
      <c r="J1099" s="478"/>
      <c r="K1099" s="479">
        <f>K1101+K1103</f>
        <v>9.75</v>
      </c>
      <c r="L1099" s="480"/>
      <c r="M1099" s="21">
        <f>M1101+M1103</f>
        <v>26383.5</v>
      </c>
    </row>
    <row r="1100" spans="1:13">
      <c r="A1100" s="22" t="s">
        <v>10</v>
      </c>
      <c r="B1100" s="24"/>
      <c r="C1100" s="24"/>
      <c r="D1100" s="24"/>
      <c r="E1100" s="24"/>
      <c r="F1100" s="25"/>
      <c r="G1100" s="24"/>
      <c r="H1100" s="26"/>
      <c r="J1100" s="10"/>
      <c r="L1100" s="10"/>
      <c r="M1100" s="23"/>
    </row>
    <row r="1101" spans="1:13">
      <c r="A1101" s="22" t="s">
        <v>11</v>
      </c>
      <c r="B1101" s="24"/>
      <c r="C1101" s="24"/>
      <c r="D1101" s="24"/>
      <c r="E1101" s="24"/>
      <c r="F1101" s="25"/>
      <c r="G1101" s="24"/>
      <c r="H1101" s="26"/>
      <c r="J1101" s="10"/>
      <c r="K1101" s="450">
        <v>5.36</v>
      </c>
      <c r="L1101" s="451"/>
      <c r="M1101" s="23">
        <f>K1101*I1099*12</f>
        <v>14504.16</v>
      </c>
    </row>
    <row r="1102" spans="1:13">
      <c r="A1102" s="22"/>
      <c r="B1102" s="24"/>
      <c r="C1102" s="24"/>
      <c r="D1102" s="24"/>
      <c r="E1102" s="24"/>
      <c r="F1102" s="25"/>
      <c r="G1102" s="24"/>
      <c r="H1102" s="26"/>
      <c r="J1102" s="10"/>
      <c r="L1102" s="10"/>
      <c r="M1102" s="23"/>
    </row>
    <row r="1103" spans="1:13">
      <c r="A1103" s="22" t="s">
        <v>12</v>
      </c>
      <c r="B1103" s="24"/>
      <c r="C1103" s="24"/>
      <c r="D1103" s="24"/>
      <c r="E1103" s="24"/>
      <c r="F1103" s="25"/>
      <c r="G1103" s="24"/>
      <c r="H1103" s="26"/>
      <c r="I1103" s="14"/>
      <c r="J1103" s="16"/>
      <c r="K1103" s="492">
        <v>4.3899999999999997</v>
      </c>
      <c r="L1103" s="493"/>
      <c r="M1103" s="21">
        <f>K1103*I1099*12</f>
        <v>11879.34</v>
      </c>
    </row>
    <row r="1104" spans="1:13">
      <c r="A1104" s="464" t="s">
        <v>13</v>
      </c>
      <c r="B1104" s="465"/>
      <c r="C1104" s="465"/>
      <c r="D1104" s="465"/>
      <c r="E1104" s="465"/>
      <c r="F1104" s="465"/>
      <c r="G1104" s="465"/>
      <c r="H1104" s="466"/>
      <c r="I1104" s="89" t="s">
        <v>14</v>
      </c>
      <c r="J1104" s="88"/>
      <c r="K1104" s="9"/>
      <c r="L1104" s="10"/>
      <c r="M1104" s="23"/>
    </row>
    <row r="1105" spans="1:13">
      <c r="A1105" s="8"/>
      <c r="B1105" s="9"/>
      <c r="C1105" s="9"/>
      <c r="D1105" s="9"/>
      <c r="E1105" s="9"/>
      <c r="F1105" s="9"/>
      <c r="G1105" s="9"/>
      <c r="H1105" s="10"/>
      <c r="I1105" s="89" t="s">
        <v>15</v>
      </c>
      <c r="J1105" s="88"/>
      <c r="K1105" s="9"/>
      <c r="L1105" s="10"/>
      <c r="M1105" s="23"/>
    </row>
    <row r="1106" spans="1:13">
      <c r="A1106" s="8"/>
      <c r="B1106" s="9"/>
      <c r="C1106" s="9"/>
      <c r="D1106" s="9"/>
      <c r="E1106" s="9"/>
      <c r="F1106" s="9"/>
      <c r="G1106" s="9"/>
      <c r="H1106" s="10"/>
      <c r="I1106" s="89" t="s">
        <v>16</v>
      </c>
      <c r="J1106" s="88"/>
      <c r="K1106" s="462">
        <v>1.31</v>
      </c>
      <c r="L1106" s="463"/>
      <c r="M1106" s="23">
        <f>K1106*12*I1099</f>
        <v>3544.86</v>
      </c>
    </row>
    <row r="1107" spans="1:13">
      <c r="A1107" s="8"/>
      <c r="B1107" s="9"/>
      <c r="C1107" s="9"/>
      <c r="D1107" s="9"/>
      <c r="E1107" s="9"/>
      <c r="F1107" s="9"/>
      <c r="G1107" s="9"/>
      <c r="H1107" s="10"/>
      <c r="I1107" s="89" t="s">
        <v>17</v>
      </c>
      <c r="J1107" s="88"/>
      <c r="K1107" s="9"/>
      <c r="L1107" s="10"/>
      <c r="M1107" s="23"/>
    </row>
    <row r="1108" spans="1:13">
      <c r="A1108" s="14"/>
      <c r="B1108" s="15"/>
      <c r="C1108" s="15"/>
      <c r="D1108" s="15"/>
      <c r="E1108" s="15"/>
      <c r="F1108" s="15"/>
      <c r="G1108" s="15"/>
      <c r="H1108" s="16"/>
      <c r="I1108" s="90" t="s">
        <v>18</v>
      </c>
      <c r="J1108" s="91"/>
      <c r="K1108" s="15"/>
      <c r="L1108" s="16"/>
      <c r="M1108" s="21"/>
    </row>
    <row r="1109" spans="1:13">
      <c r="A1109" s="114" t="s">
        <v>20</v>
      </c>
      <c r="B1109" s="31"/>
      <c r="C1109" s="31"/>
      <c r="D1109" s="31"/>
      <c r="E1109" s="31"/>
      <c r="F1109" s="31"/>
      <c r="G1109" s="31"/>
      <c r="H1109" s="115"/>
      <c r="I1109" s="31"/>
      <c r="J1109" s="10"/>
      <c r="K1109" s="470">
        <f>K1110+K1116</f>
        <v>1.9100000000000001</v>
      </c>
      <c r="L1109" s="471"/>
      <c r="M1109" s="32">
        <f>M1110+M1116</f>
        <v>5168.4599999999991</v>
      </c>
    </row>
    <row r="1110" spans="1:13">
      <c r="A1110" s="459" t="s">
        <v>21</v>
      </c>
      <c r="B1110" s="460"/>
      <c r="C1110" s="460"/>
      <c r="D1110" s="460"/>
      <c r="E1110" s="460"/>
      <c r="F1110" s="460"/>
      <c r="G1110" s="460"/>
      <c r="H1110" s="461"/>
      <c r="J1110" s="10"/>
      <c r="K1110" s="462">
        <f>K1111+K1112+K1113+K1115</f>
        <v>1.1200000000000001</v>
      </c>
      <c r="L1110" s="463"/>
      <c r="M1110" s="33">
        <f>M1111+M1112+M1113+M1115</f>
        <v>3030.7199999999993</v>
      </c>
    </row>
    <row r="1111" spans="1:13">
      <c r="A1111" s="8" t="s">
        <v>82</v>
      </c>
      <c r="H1111" s="10"/>
      <c r="I1111" s="87" t="s">
        <v>26</v>
      </c>
      <c r="J1111" s="88"/>
      <c r="K1111" s="450">
        <v>0.57999999999999996</v>
      </c>
      <c r="L1111" s="451"/>
      <c r="M1111" s="23">
        <f>K1111*12*I1099</f>
        <v>1569.4799999999998</v>
      </c>
    </row>
    <row r="1112" spans="1:13">
      <c r="A1112" s="8" t="s">
        <v>69</v>
      </c>
      <c r="H1112" s="10"/>
      <c r="I1112" s="87" t="s">
        <v>80</v>
      </c>
      <c r="J1112" s="88"/>
      <c r="K1112" s="450"/>
      <c r="L1112" s="451"/>
      <c r="M1112" s="23"/>
    </row>
    <row r="1113" spans="1:13">
      <c r="A1113" s="8" t="s">
        <v>83</v>
      </c>
      <c r="H1113" s="10"/>
      <c r="I1113" s="87" t="s">
        <v>24</v>
      </c>
      <c r="J1113" s="88"/>
      <c r="K1113" s="450">
        <v>0.5</v>
      </c>
      <c r="L1113" s="451"/>
      <c r="M1113" s="23">
        <f>K1113*12*I1099</f>
        <v>1353</v>
      </c>
    </row>
    <row r="1114" spans="1:13">
      <c r="A1114" s="8" t="s">
        <v>25</v>
      </c>
      <c r="H1114" s="10"/>
      <c r="I1114" s="87"/>
      <c r="J1114" s="88"/>
      <c r="L1114" s="10"/>
      <c r="M1114" s="23"/>
    </row>
    <row r="1115" spans="1:13">
      <c r="A1115" s="8" t="s">
        <v>84</v>
      </c>
      <c r="H1115" s="10"/>
      <c r="I1115" s="87" t="s">
        <v>26</v>
      </c>
      <c r="J1115" s="88"/>
      <c r="K1115" s="450">
        <v>0.04</v>
      </c>
      <c r="L1115" s="451"/>
      <c r="M1115" s="23">
        <f>K1115*12*I1099</f>
        <v>108.24</v>
      </c>
    </row>
    <row r="1116" spans="1:13">
      <c r="A1116" s="459" t="s">
        <v>27</v>
      </c>
      <c r="B1116" s="460"/>
      <c r="C1116" s="460"/>
      <c r="D1116" s="460"/>
      <c r="E1116" s="460"/>
      <c r="F1116" s="460"/>
      <c r="G1116" s="460"/>
      <c r="H1116" s="461"/>
      <c r="J1116" s="10"/>
      <c r="K1116" s="462">
        <f>K1117+K1118+K1119</f>
        <v>0.79</v>
      </c>
      <c r="L1116" s="463"/>
      <c r="M1116" s="33">
        <f>M1117+M1118+M1119</f>
        <v>2137.7400000000002</v>
      </c>
    </row>
    <row r="1117" spans="1:13">
      <c r="A1117" s="8" t="s">
        <v>85</v>
      </c>
      <c r="H1117" s="10"/>
      <c r="I1117" s="87" t="s">
        <v>24</v>
      </c>
      <c r="J1117" s="88"/>
      <c r="K1117" s="450">
        <v>0.67</v>
      </c>
      <c r="L1117" s="451"/>
      <c r="M1117" s="23">
        <f>K1117*12*I1099</f>
        <v>1813.0200000000002</v>
      </c>
    </row>
    <row r="1118" spans="1:13">
      <c r="A1118" s="8" t="s">
        <v>86</v>
      </c>
      <c r="H1118" s="10"/>
      <c r="I1118" s="87" t="s">
        <v>81</v>
      </c>
      <c r="J1118" s="88"/>
      <c r="K1118" s="450">
        <v>0.06</v>
      </c>
      <c r="L1118" s="451"/>
      <c r="M1118" s="23">
        <f>K1118*12*I1099</f>
        <v>162.35999999999999</v>
      </c>
    </row>
    <row r="1119" spans="1:13">
      <c r="A1119" s="8" t="s">
        <v>87</v>
      </c>
      <c r="H1119" s="10"/>
      <c r="I1119" s="87" t="s">
        <v>55</v>
      </c>
      <c r="J1119" s="88"/>
      <c r="K1119" s="492">
        <v>0.06</v>
      </c>
      <c r="L1119" s="493"/>
      <c r="M1119" s="21">
        <f>K1119*12*I1099</f>
        <v>162.35999999999999</v>
      </c>
    </row>
    <row r="1120" spans="1:13" ht="15.75">
      <c r="A1120" s="438" t="s">
        <v>28</v>
      </c>
      <c r="B1120" s="439"/>
      <c r="C1120" s="439"/>
      <c r="D1120" s="439"/>
      <c r="E1120" s="439"/>
      <c r="F1120" s="439"/>
      <c r="G1120" s="439"/>
      <c r="H1120" s="440"/>
      <c r="I1120" s="34"/>
      <c r="J1120" s="29"/>
      <c r="K1120" s="486">
        <f>K1121+K1122+K1124+K1126+K1127</f>
        <v>2.16</v>
      </c>
      <c r="L1120" s="487"/>
      <c r="M1120" s="35">
        <f>M1121+M1122+M1124+M1126+M1127</f>
        <v>5844.9599999999991</v>
      </c>
    </row>
    <row r="1121" spans="1:13">
      <c r="A1121" s="36" t="s">
        <v>29</v>
      </c>
      <c r="B1121" s="37"/>
      <c r="C1121" s="38"/>
      <c r="D1121" s="38"/>
      <c r="E1121" s="38"/>
      <c r="F1121" s="38"/>
      <c r="G1121" s="38"/>
      <c r="H1121" s="10"/>
      <c r="I1121" s="434" t="s">
        <v>30</v>
      </c>
      <c r="J1121" s="435"/>
      <c r="K1121" s="457">
        <v>0.59</v>
      </c>
      <c r="L1121" s="458"/>
      <c r="M1121" s="23">
        <f>K1121*12*I1099</f>
        <v>1596.54</v>
      </c>
    </row>
    <row r="1122" spans="1:13">
      <c r="A1122" s="36" t="s">
        <v>31</v>
      </c>
      <c r="B1122" s="37"/>
      <c r="C1122" s="38"/>
      <c r="D1122" s="38"/>
      <c r="E1122" s="38"/>
      <c r="F1122" s="38"/>
      <c r="G1122" s="38"/>
      <c r="H1122" s="10"/>
      <c r="I1122" s="434" t="s">
        <v>57</v>
      </c>
      <c r="J1122" s="435"/>
      <c r="K1122" s="448">
        <v>1.36</v>
      </c>
      <c r="L1122" s="449"/>
      <c r="M1122" s="23">
        <f>K1122*12*I1099</f>
        <v>3680.16</v>
      </c>
    </row>
    <row r="1123" spans="1:13">
      <c r="A1123" s="36" t="s">
        <v>33</v>
      </c>
      <c r="B1123" s="37"/>
      <c r="C1123" s="38"/>
      <c r="D1123" s="38"/>
      <c r="E1123" s="38"/>
      <c r="F1123" s="38"/>
      <c r="G1123" s="38"/>
      <c r="H1123" s="10"/>
      <c r="I1123" s="39"/>
      <c r="J1123" s="12"/>
      <c r="K1123" s="40"/>
      <c r="L1123" s="41"/>
      <c r="M1123" s="23"/>
    </row>
    <row r="1124" spans="1:13">
      <c r="A1124" s="36" t="s">
        <v>34</v>
      </c>
      <c r="B1124" s="37"/>
      <c r="C1124" s="38"/>
      <c r="D1124" s="38"/>
      <c r="E1124" s="38"/>
      <c r="F1124" s="38"/>
      <c r="G1124" s="38"/>
      <c r="H1124" s="10"/>
      <c r="I1124" s="434" t="s">
        <v>35</v>
      </c>
      <c r="J1124" s="435"/>
      <c r="K1124" s="448">
        <v>0.09</v>
      </c>
      <c r="L1124" s="449"/>
      <c r="M1124" s="23">
        <f>K1124*12*I1099</f>
        <v>243.54000000000002</v>
      </c>
    </row>
    <row r="1125" spans="1:13">
      <c r="A1125" s="36" t="s">
        <v>36</v>
      </c>
      <c r="B1125" s="37"/>
      <c r="C1125" s="38"/>
      <c r="D1125" s="38"/>
      <c r="E1125" s="38"/>
      <c r="F1125" s="38"/>
      <c r="G1125" s="38"/>
      <c r="H1125" s="10"/>
      <c r="I1125" s="39"/>
      <c r="J1125" s="12"/>
      <c r="K1125" s="40"/>
      <c r="L1125" s="41"/>
      <c r="M1125" s="23"/>
    </row>
    <row r="1126" spans="1:13">
      <c r="A1126" s="36" t="s">
        <v>37</v>
      </c>
      <c r="B1126" s="37"/>
      <c r="C1126" s="38"/>
      <c r="D1126" s="38"/>
      <c r="E1126" s="38"/>
      <c r="F1126" s="38"/>
      <c r="G1126" s="38"/>
      <c r="H1126" s="10"/>
      <c r="I1126" s="434" t="s">
        <v>19</v>
      </c>
      <c r="J1126" s="435"/>
      <c r="K1126" s="448">
        <v>0.06</v>
      </c>
      <c r="L1126" s="449"/>
      <c r="M1126" s="23">
        <f>K1126*12*I1099</f>
        <v>162.35999999999999</v>
      </c>
    </row>
    <row r="1127" spans="1:13">
      <c r="A1127" s="42" t="s">
        <v>38</v>
      </c>
      <c r="B1127" s="37"/>
      <c r="C1127" s="38"/>
      <c r="D1127" s="38"/>
      <c r="E1127" s="38"/>
      <c r="F1127" s="38"/>
      <c r="G1127" s="38"/>
      <c r="H1127" s="10"/>
      <c r="I1127" s="434" t="s">
        <v>19</v>
      </c>
      <c r="J1127" s="435"/>
      <c r="K1127" s="436">
        <v>0.06</v>
      </c>
      <c r="L1127" s="437"/>
      <c r="M1127" s="21">
        <f>K1127*12*I1099</f>
        <v>162.35999999999999</v>
      </c>
    </row>
    <row r="1128" spans="1:13" ht="16.5" thickBot="1">
      <c r="A1128" s="443" t="s">
        <v>39</v>
      </c>
      <c r="B1128" s="444"/>
      <c r="C1128" s="444"/>
      <c r="D1128" s="444"/>
      <c r="E1128" s="444"/>
      <c r="F1128" s="444"/>
      <c r="G1128" s="444"/>
      <c r="H1128" s="445"/>
      <c r="I1128" s="3"/>
      <c r="J1128" s="4"/>
      <c r="K1128" s="513">
        <v>5.7</v>
      </c>
      <c r="L1128" s="514"/>
      <c r="M1128" s="48">
        <f>K1128*12*I1099</f>
        <v>15424.2</v>
      </c>
    </row>
    <row r="1129" spans="1:13" ht="15.75" thickBot="1">
      <c r="A1129" s="424" t="s">
        <v>40</v>
      </c>
      <c r="B1129" s="425"/>
      <c r="C1129" s="425"/>
      <c r="D1129" s="425"/>
      <c r="E1129" s="425"/>
      <c r="F1129" s="425"/>
      <c r="G1129" s="425"/>
      <c r="H1129" s="426"/>
      <c r="I1129" s="49"/>
      <c r="J1129" s="50"/>
      <c r="K1129" s="427">
        <f>K1101+K1103+K1106+K1109+K1128+K1120</f>
        <v>20.830000000000002</v>
      </c>
      <c r="L1129" s="428"/>
      <c r="M1129" s="51">
        <f>M1099+M1106+M1109+M1120+M1128</f>
        <v>56365.979999999996</v>
      </c>
    </row>
    <row r="1130" spans="1:13" ht="15.75" thickBot="1">
      <c r="A1130" s="424" t="s">
        <v>77</v>
      </c>
      <c r="B1130" s="425"/>
      <c r="C1130" s="425"/>
      <c r="D1130" s="425"/>
      <c r="E1130" s="425"/>
      <c r="F1130" s="425"/>
      <c r="G1130" s="425"/>
      <c r="H1130" s="426"/>
      <c r="I1130" s="49"/>
      <c r="J1130" s="50"/>
      <c r="K1130" s="548">
        <f>K1131+K1132</f>
        <v>20.96</v>
      </c>
      <c r="L1130" s="549"/>
      <c r="M1130" s="51">
        <f>K1130*12*I1099</f>
        <v>56717.760000000002</v>
      </c>
    </row>
    <row r="1131" spans="1:13" ht="15.75" thickBot="1">
      <c r="A1131" s="575" t="s">
        <v>114</v>
      </c>
      <c r="B1131" s="576"/>
      <c r="C1131" s="576"/>
      <c r="D1131" s="576"/>
      <c r="E1131" s="576"/>
      <c r="F1131" s="576"/>
      <c r="G1131" s="576"/>
      <c r="H1131" s="577"/>
      <c r="I1131" s="78"/>
      <c r="J1131" s="79"/>
      <c r="K1131" s="432">
        <v>14.91</v>
      </c>
      <c r="L1131" s="433"/>
      <c r="M1131" s="80">
        <f>K1131*12*I1099</f>
        <v>40346.460000000006</v>
      </c>
    </row>
    <row r="1132" spans="1:13" ht="16.5" thickBot="1">
      <c r="A1132" s="550" t="s">
        <v>79</v>
      </c>
      <c r="B1132" s="551"/>
      <c r="C1132" s="551"/>
      <c r="D1132" s="551"/>
      <c r="E1132" s="551"/>
      <c r="F1132" s="551"/>
      <c r="G1132" s="551"/>
      <c r="H1132" s="552"/>
      <c r="I1132" s="84"/>
      <c r="J1132" s="85"/>
      <c r="K1132" s="522">
        <v>6.05</v>
      </c>
      <c r="L1132" s="523"/>
      <c r="M1132" s="86">
        <f>K1132*12*I1099</f>
        <v>16371.3</v>
      </c>
    </row>
    <row r="1133" spans="1:13" ht="15.75">
      <c r="A1133" s="44" t="s">
        <v>45</v>
      </c>
      <c r="B1133" s="45"/>
      <c r="C1133" s="45"/>
      <c r="D1133" s="45"/>
      <c r="E1133" s="45"/>
      <c r="F1133" s="45"/>
      <c r="G1133" s="45"/>
      <c r="H1133" s="46"/>
      <c r="I1133" s="34"/>
      <c r="J1133" s="29"/>
      <c r="K1133" s="486">
        <v>7.0000000000000007E-2</v>
      </c>
      <c r="L1133" s="487"/>
      <c r="M1133" s="21">
        <f>K1133*12*I1099</f>
        <v>189.42000000000002</v>
      </c>
    </row>
    <row r="1134" spans="1:13" ht="16.5" thickBot="1">
      <c r="A1134" s="70" t="s">
        <v>46</v>
      </c>
      <c r="B1134" s="71"/>
      <c r="C1134" s="71"/>
      <c r="D1134" s="71"/>
      <c r="E1134" s="71"/>
      <c r="F1134" s="71"/>
      <c r="G1134" s="71"/>
      <c r="H1134" s="72"/>
      <c r="I1134" s="3"/>
      <c r="J1134" s="4"/>
      <c r="K1134" s="446">
        <v>0.18</v>
      </c>
      <c r="L1134" s="447"/>
      <c r="M1134" s="23">
        <f>K1134*12*I1099</f>
        <v>487.08000000000004</v>
      </c>
    </row>
    <row r="1135" spans="1:13" ht="15.75" thickBot="1">
      <c r="A1135" s="424" t="s">
        <v>47</v>
      </c>
      <c r="B1135" s="425"/>
      <c r="C1135" s="425"/>
      <c r="D1135" s="425"/>
      <c r="E1135" s="425"/>
      <c r="F1135" s="425"/>
      <c r="G1135" s="425"/>
      <c r="H1135" s="426"/>
      <c r="I1135" s="49"/>
      <c r="J1135" s="50"/>
      <c r="K1135" s="427">
        <f>K1129+K1130+K1133+K1134</f>
        <v>42.040000000000006</v>
      </c>
      <c r="L1135" s="428"/>
      <c r="M1135" s="51">
        <f>M1129+M1130+M1133+M1134</f>
        <v>113760.23999999999</v>
      </c>
    </row>
    <row r="1136" spans="1:13">
      <c r="A1136" s="56"/>
      <c r="B1136" s="56"/>
      <c r="C1136" s="56"/>
      <c r="D1136" s="56"/>
      <c r="E1136" s="56"/>
      <c r="F1136" s="56"/>
      <c r="G1136" s="56"/>
      <c r="H1136" s="56"/>
      <c r="I1136" s="9"/>
      <c r="J1136" s="57"/>
      <c r="K1136" s="58"/>
      <c r="L1136" s="58"/>
      <c r="M1136" s="57"/>
    </row>
    <row r="1137" spans="1:13">
      <c r="A1137" s="481" t="s">
        <v>0</v>
      </c>
      <c r="B1137" s="481"/>
      <c r="C1137" s="481"/>
      <c r="D1137" s="481"/>
      <c r="E1137" s="481"/>
      <c r="F1137" s="481"/>
      <c r="G1137" s="481"/>
      <c r="H1137" s="481"/>
      <c r="I1137" s="481"/>
      <c r="J1137" s="481"/>
      <c r="K1137" s="481"/>
      <c r="L1137" s="481"/>
      <c r="M1137" s="1"/>
    </row>
    <row r="1138" spans="1:13">
      <c r="A1138" s="482" t="s">
        <v>1</v>
      </c>
      <c r="B1138" s="482"/>
      <c r="C1138" s="482"/>
      <c r="D1138" s="482"/>
      <c r="E1138" s="482"/>
      <c r="F1138" s="482"/>
      <c r="G1138" s="482"/>
      <c r="H1138" s="482"/>
      <c r="I1138" s="482"/>
      <c r="J1138" s="482"/>
      <c r="K1138" s="482"/>
      <c r="L1138" s="482"/>
      <c r="M1138" s="482"/>
    </row>
    <row r="1139" spans="1:13">
      <c r="A1139" s="483" t="s">
        <v>115</v>
      </c>
      <c r="B1139" s="483"/>
      <c r="C1139" s="483"/>
      <c r="D1139" s="483"/>
      <c r="E1139" s="483"/>
      <c r="F1139" s="483"/>
      <c r="G1139" s="483"/>
      <c r="H1139" s="483"/>
      <c r="I1139" s="483"/>
      <c r="J1139" s="483"/>
      <c r="K1139" s="483"/>
      <c r="L1139" s="483"/>
      <c r="M1139" s="483"/>
    </row>
    <row r="1140" spans="1:13">
      <c r="A1140" s="2"/>
      <c r="B1140" s="3"/>
      <c r="C1140" s="3" t="s">
        <v>2</v>
      </c>
      <c r="D1140" s="3"/>
      <c r="E1140" s="3"/>
      <c r="F1140" s="3"/>
      <c r="G1140" s="3"/>
      <c r="H1140" s="4"/>
      <c r="I1140" s="3" t="s">
        <v>3</v>
      </c>
      <c r="J1140" s="4"/>
      <c r="K1140" s="5" t="s">
        <v>4</v>
      </c>
      <c r="L1140" s="6"/>
      <c r="M1140" s="7"/>
    </row>
    <row r="1141" spans="1:13">
      <c r="A1141" s="8"/>
      <c r="B1141" s="9"/>
      <c r="C1141" s="9"/>
      <c r="D1141" s="9"/>
      <c r="E1141" s="9"/>
      <c r="F1141" s="9"/>
      <c r="G1141" s="9"/>
      <c r="H1141" s="10"/>
      <c r="I1141" s="9"/>
      <c r="J1141" s="10"/>
      <c r="K1141" s="11" t="s">
        <v>5</v>
      </c>
      <c r="L1141" s="12"/>
      <c r="M1141" s="13" t="s">
        <v>6</v>
      </c>
    </row>
    <row r="1142" spans="1:13">
      <c r="A1142" s="14"/>
      <c r="B1142" s="15"/>
      <c r="C1142" s="15"/>
      <c r="D1142" s="15"/>
      <c r="E1142" s="15"/>
      <c r="F1142" s="15"/>
      <c r="G1142" s="15"/>
      <c r="H1142" s="16"/>
      <c r="I1142" s="472" t="s">
        <v>7</v>
      </c>
      <c r="J1142" s="473"/>
      <c r="K1142" s="15" t="s">
        <v>8</v>
      </c>
      <c r="L1142" s="16"/>
      <c r="M1142" s="17" t="s">
        <v>9</v>
      </c>
    </row>
    <row r="1143" spans="1:13">
      <c r="A1143" s="474"/>
      <c r="B1143" s="475"/>
      <c r="C1143" s="475"/>
      <c r="D1143" s="475"/>
      <c r="E1143" s="475"/>
      <c r="F1143" s="475"/>
      <c r="G1143" s="475"/>
      <c r="H1143" s="476"/>
      <c r="I1143" s="477">
        <v>348.5</v>
      </c>
      <c r="J1143" s="478"/>
      <c r="K1143" s="479">
        <f>K1144+K1146</f>
        <v>9.75</v>
      </c>
      <c r="L1143" s="480"/>
      <c r="M1143" s="21">
        <f>M1144+M1146</f>
        <v>40774.5</v>
      </c>
    </row>
    <row r="1144" spans="1:13">
      <c r="A1144" s="22" t="s">
        <v>59</v>
      </c>
      <c r="B1144" s="24"/>
      <c r="C1144" s="24"/>
      <c r="D1144" s="24"/>
      <c r="E1144" s="24"/>
      <c r="F1144" s="25"/>
      <c r="G1144" s="24"/>
      <c r="H1144" s="26"/>
      <c r="J1144" s="10"/>
      <c r="K1144" s="450">
        <v>5.36</v>
      </c>
      <c r="L1144" s="451"/>
      <c r="M1144" s="23">
        <f>K1144*I1143*12</f>
        <v>22415.52</v>
      </c>
    </row>
    <row r="1145" spans="1:13">
      <c r="A1145" s="22"/>
      <c r="B1145" s="24"/>
      <c r="C1145" s="24"/>
      <c r="D1145" s="24"/>
      <c r="E1145" s="24"/>
      <c r="F1145" s="25"/>
      <c r="G1145" s="24"/>
      <c r="H1145" s="26"/>
      <c r="J1145" s="10"/>
      <c r="L1145" s="10"/>
      <c r="M1145" s="23"/>
    </row>
    <row r="1146" spans="1:13">
      <c r="A1146" s="22" t="s">
        <v>12</v>
      </c>
      <c r="B1146" s="24"/>
      <c r="C1146" s="24"/>
      <c r="D1146" s="24"/>
      <c r="E1146" s="24"/>
      <c r="F1146" s="25"/>
      <c r="G1146" s="24"/>
      <c r="H1146" s="26"/>
      <c r="I1146" s="8"/>
      <c r="J1146" s="10"/>
      <c r="K1146" s="450">
        <v>4.3899999999999997</v>
      </c>
      <c r="L1146" s="451"/>
      <c r="M1146" s="23">
        <f>K1146*I1143*12</f>
        <v>18358.98</v>
      </c>
    </row>
    <row r="1147" spans="1:13">
      <c r="A1147" s="474" t="s">
        <v>67</v>
      </c>
      <c r="B1147" s="475"/>
      <c r="C1147" s="475"/>
      <c r="D1147" s="475"/>
      <c r="E1147" s="475"/>
      <c r="F1147" s="475"/>
      <c r="G1147" s="475"/>
      <c r="H1147" s="476"/>
      <c r="I1147" s="34" t="s">
        <v>19</v>
      </c>
      <c r="J1147" s="29"/>
      <c r="K1147" s="441">
        <v>1.45</v>
      </c>
      <c r="L1147" s="442"/>
      <c r="M1147" s="35">
        <f>K1147*12*I1143</f>
        <v>6063.9</v>
      </c>
    </row>
    <row r="1148" spans="1:13">
      <c r="A1148" s="563" t="s">
        <v>13</v>
      </c>
      <c r="B1148" s="546"/>
      <c r="C1148" s="546"/>
      <c r="D1148" s="546"/>
      <c r="E1148" s="546"/>
      <c r="F1148" s="546"/>
      <c r="G1148" s="546"/>
      <c r="H1148" s="564"/>
      <c r="I1148" s="89" t="s">
        <v>14</v>
      </c>
      <c r="J1148" s="88"/>
      <c r="K1148" s="9"/>
      <c r="L1148" s="10"/>
      <c r="M1148" s="23"/>
    </row>
    <row r="1149" spans="1:13">
      <c r="A1149" s="8"/>
      <c r="B1149" s="9"/>
      <c r="C1149" s="9"/>
      <c r="D1149" s="9"/>
      <c r="E1149" s="9"/>
      <c r="F1149" s="9"/>
      <c r="G1149" s="9"/>
      <c r="H1149" s="10"/>
      <c r="I1149" s="89" t="s">
        <v>15</v>
      </c>
      <c r="J1149" s="88"/>
      <c r="K1149" s="9"/>
      <c r="L1149" s="10"/>
      <c r="M1149" s="23"/>
    </row>
    <row r="1150" spans="1:13">
      <c r="A1150" s="8"/>
      <c r="B1150" s="9"/>
      <c r="C1150" s="9"/>
      <c r="D1150" s="9"/>
      <c r="E1150" s="9"/>
      <c r="F1150" s="9"/>
      <c r="G1150" s="9"/>
      <c r="H1150" s="10"/>
      <c r="I1150" s="89" t="s">
        <v>16</v>
      </c>
      <c r="J1150" s="88"/>
      <c r="K1150" s="462">
        <v>1.31</v>
      </c>
      <c r="L1150" s="463"/>
      <c r="M1150" s="23">
        <f>K1150*12*I1143</f>
        <v>5478.42</v>
      </c>
    </row>
    <row r="1151" spans="1:13">
      <c r="A1151" s="8"/>
      <c r="B1151" s="9"/>
      <c r="C1151" s="9"/>
      <c r="D1151" s="9"/>
      <c r="E1151" s="9"/>
      <c r="F1151" s="9"/>
      <c r="G1151" s="9"/>
      <c r="H1151" s="10"/>
      <c r="I1151" s="89" t="s">
        <v>17</v>
      </c>
      <c r="J1151" s="88"/>
      <c r="K1151" s="9"/>
      <c r="L1151" s="10"/>
      <c r="M1151" s="23"/>
    </row>
    <row r="1152" spans="1:13">
      <c r="A1152" s="14"/>
      <c r="B1152" s="15"/>
      <c r="C1152" s="15"/>
      <c r="D1152" s="15"/>
      <c r="E1152" s="15"/>
      <c r="F1152" s="15"/>
      <c r="G1152" s="15"/>
      <c r="H1152" s="16"/>
      <c r="I1152" s="90" t="s">
        <v>18</v>
      </c>
      <c r="J1152" s="91"/>
      <c r="K1152" s="15"/>
      <c r="L1152" s="16"/>
      <c r="M1152" s="21"/>
    </row>
    <row r="1153" spans="1:13">
      <c r="A1153" s="114" t="s">
        <v>20</v>
      </c>
      <c r="B1153" s="31"/>
      <c r="C1153" s="31"/>
      <c r="D1153" s="31"/>
      <c r="E1153" s="31"/>
      <c r="F1153" s="31"/>
      <c r="G1153" s="31"/>
      <c r="H1153" s="115"/>
      <c r="I1153" s="31"/>
      <c r="J1153" s="10"/>
      <c r="K1153" s="470">
        <f>K1154+K1160</f>
        <v>1.9100000000000001</v>
      </c>
      <c r="L1153" s="471"/>
      <c r="M1153" s="32">
        <f>M1154+M1160</f>
        <v>7987.62</v>
      </c>
    </row>
    <row r="1154" spans="1:13">
      <c r="A1154" s="459" t="s">
        <v>21</v>
      </c>
      <c r="B1154" s="460"/>
      <c r="C1154" s="460"/>
      <c r="D1154" s="460"/>
      <c r="E1154" s="460"/>
      <c r="F1154" s="460"/>
      <c r="G1154" s="460"/>
      <c r="H1154" s="461"/>
      <c r="J1154" s="10"/>
      <c r="K1154" s="462">
        <f>K1155+K1156+K1157+K1159</f>
        <v>1.1200000000000001</v>
      </c>
      <c r="L1154" s="463"/>
      <c r="M1154" s="33">
        <f>M1155+M1156+M1157+M1159</f>
        <v>4683.8399999999992</v>
      </c>
    </row>
    <row r="1155" spans="1:13">
      <c r="A1155" s="8" t="s">
        <v>82</v>
      </c>
      <c r="H1155" s="10"/>
      <c r="I1155" s="87" t="s">
        <v>26</v>
      </c>
      <c r="J1155" s="88"/>
      <c r="K1155" s="450">
        <v>0.57999999999999996</v>
      </c>
      <c r="L1155" s="451"/>
      <c r="M1155" s="23">
        <f>K1155*12*I1143</f>
        <v>2425.5599999999995</v>
      </c>
    </row>
    <row r="1156" spans="1:13">
      <c r="A1156" s="8" t="s">
        <v>69</v>
      </c>
      <c r="H1156" s="10"/>
      <c r="I1156" s="87" t="s">
        <v>80</v>
      </c>
      <c r="J1156" s="88"/>
      <c r="K1156" s="450"/>
      <c r="L1156" s="451"/>
      <c r="M1156" s="23"/>
    </row>
    <row r="1157" spans="1:13">
      <c r="A1157" s="8" t="s">
        <v>83</v>
      </c>
      <c r="H1157" s="10"/>
      <c r="I1157" s="87" t="s">
        <v>24</v>
      </c>
      <c r="J1157" s="88"/>
      <c r="K1157" s="450">
        <v>0.5</v>
      </c>
      <c r="L1157" s="451"/>
      <c r="M1157" s="23">
        <f>K1157*12*I1143</f>
        <v>2091</v>
      </c>
    </row>
    <row r="1158" spans="1:13">
      <c r="A1158" s="8" t="s">
        <v>25</v>
      </c>
      <c r="H1158" s="10"/>
      <c r="I1158" s="87"/>
      <c r="J1158" s="88"/>
      <c r="L1158" s="10"/>
      <c r="M1158" s="23"/>
    </row>
    <row r="1159" spans="1:13">
      <c r="A1159" s="8" t="s">
        <v>84</v>
      </c>
      <c r="H1159" s="10"/>
      <c r="I1159" s="87" t="s">
        <v>26</v>
      </c>
      <c r="J1159" s="88"/>
      <c r="K1159" s="450">
        <v>0.04</v>
      </c>
      <c r="L1159" s="451"/>
      <c r="M1159" s="23">
        <f>K1159*12*I1143</f>
        <v>167.28</v>
      </c>
    </row>
    <row r="1160" spans="1:13">
      <c r="A1160" s="459" t="s">
        <v>27</v>
      </c>
      <c r="B1160" s="460"/>
      <c r="C1160" s="460"/>
      <c r="D1160" s="460"/>
      <c r="E1160" s="460"/>
      <c r="F1160" s="460"/>
      <c r="G1160" s="460"/>
      <c r="H1160" s="461"/>
      <c r="J1160" s="10"/>
      <c r="K1160" s="462">
        <f>K1161+K1162+K1163</f>
        <v>0.79</v>
      </c>
      <c r="L1160" s="463"/>
      <c r="M1160" s="33">
        <f>M1161+M1162+M1163</f>
        <v>3303.7800000000007</v>
      </c>
    </row>
    <row r="1161" spans="1:13">
      <c r="A1161" s="8" t="s">
        <v>85</v>
      </c>
      <c r="H1161" s="10"/>
      <c r="I1161" s="87" t="s">
        <v>24</v>
      </c>
      <c r="J1161" s="88"/>
      <c r="K1161" s="450">
        <v>0.67</v>
      </c>
      <c r="L1161" s="451"/>
      <c r="M1161" s="23">
        <f>K1161*12*I1143</f>
        <v>2801.9400000000005</v>
      </c>
    </row>
    <row r="1162" spans="1:13">
      <c r="A1162" s="8" t="s">
        <v>86</v>
      </c>
      <c r="H1162" s="10"/>
      <c r="I1162" s="87" t="s">
        <v>81</v>
      </c>
      <c r="J1162" s="88"/>
      <c r="K1162" s="450">
        <v>0.06</v>
      </c>
      <c r="L1162" s="451"/>
      <c r="M1162" s="23">
        <f>K1162*12*I1143</f>
        <v>250.92</v>
      </c>
    </row>
    <row r="1163" spans="1:13">
      <c r="A1163" s="8" t="s">
        <v>87</v>
      </c>
      <c r="H1163" s="10"/>
      <c r="I1163" s="87" t="s">
        <v>55</v>
      </c>
      <c r="J1163" s="88"/>
      <c r="K1163" s="492">
        <v>0.06</v>
      </c>
      <c r="L1163" s="493"/>
      <c r="M1163" s="21">
        <f>K1163*12*I1143</f>
        <v>250.92</v>
      </c>
    </row>
    <row r="1164" spans="1:13" ht="15.75">
      <c r="A1164" s="438" t="s">
        <v>28</v>
      </c>
      <c r="B1164" s="439"/>
      <c r="C1164" s="439"/>
      <c r="D1164" s="439"/>
      <c r="E1164" s="439"/>
      <c r="F1164" s="439"/>
      <c r="G1164" s="439"/>
      <c r="H1164" s="440"/>
      <c r="I1164" s="34"/>
      <c r="J1164" s="29"/>
      <c r="K1164" s="486">
        <f>K1165+K1166+K1168+K1170+K1171</f>
        <v>2.16</v>
      </c>
      <c r="L1164" s="487"/>
      <c r="M1164" s="35">
        <f>M1165+M1166+M1168+M1170+M1171</f>
        <v>9033.1200000000008</v>
      </c>
    </row>
    <row r="1165" spans="1:13">
      <c r="A1165" s="36" t="s">
        <v>29</v>
      </c>
      <c r="B1165" s="37"/>
      <c r="C1165" s="38"/>
      <c r="D1165" s="38"/>
      <c r="E1165" s="38"/>
      <c r="F1165" s="38"/>
      <c r="G1165" s="38"/>
      <c r="H1165" s="10"/>
      <c r="I1165" s="434" t="s">
        <v>30</v>
      </c>
      <c r="J1165" s="435"/>
      <c r="K1165" s="457">
        <v>0.59</v>
      </c>
      <c r="L1165" s="458"/>
      <c r="M1165" s="23">
        <f>K1165*12*I1143</f>
        <v>2467.38</v>
      </c>
    </row>
    <row r="1166" spans="1:13">
      <c r="A1166" s="36" t="s">
        <v>31</v>
      </c>
      <c r="B1166" s="37"/>
      <c r="C1166" s="38"/>
      <c r="D1166" s="38"/>
      <c r="E1166" s="38"/>
      <c r="F1166" s="38"/>
      <c r="G1166" s="38"/>
      <c r="H1166" s="10"/>
      <c r="I1166" s="434" t="s">
        <v>57</v>
      </c>
      <c r="J1166" s="435"/>
      <c r="K1166" s="448">
        <v>1.36</v>
      </c>
      <c r="L1166" s="449"/>
      <c r="M1166" s="23">
        <f>K1166*12*I1143</f>
        <v>5687.52</v>
      </c>
    </row>
    <row r="1167" spans="1:13">
      <c r="A1167" s="36" t="s">
        <v>33</v>
      </c>
      <c r="B1167" s="37"/>
      <c r="C1167" s="38"/>
      <c r="D1167" s="38"/>
      <c r="E1167" s="38"/>
      <c r="F1167" s="38"/>
      <c r="G1167" s="38"/>
      <c r="H1167" s="10"/>
      <c r="I1167" s="39"/>
      <c r="J1167" s="12"/>
      <c r="K1167" s="40"/>
      <c r="L1167" s="41"/>
      <c r="M1167" s="23"/>
    </row>
    <row r="1168" spans="1:13">
      <c r="A1168" s="36" t="s">
        <v>34</v>
      </c>
      <c r="B1168" s="37"/>
      <c r="C1168" s="38"/>
      <c r="D1168" s="38"/>
      <c r="E1168" s="38"/>
      <c r="F1168" s="38"/>
      <c r="G1168" s="38"/>
      <c r="H1168" s="10"/>
      <c r="I1168" s="434" t="s">
        <v>35</v>
      </c>
      <c r="J1168" s="435"/>
      <c r="K1168" s="448">
        <v>0.09</v>
      </c>
      <c r="L1168" s="449"/>
      <c r="M1168" s="23">
        <f>K1168*12*I1143</f>
        <v>376.38000000000005</v>
      </c>
    </row>
    <row r="1169" spans="1:13">
      <c r="A1169" s="36" t="s">
        <v>36</v>
      </c>
      <c r="B1169" s="37"/>
      <c r="C1169" s="38"/>
      <c r="D1169" s="38"/>
      <c r="E1169" s="38"/>
      <c r="F1169" s="38"/>
      <c r="G1169" s="38"/>
      <c r="H1169" s="10"/>
      <c r="I1169" s="39"/>
      <c r="J1169" s="12"/>
      <c r="K1169" s="40"/>
      <c r="L1169" s="41"/>
      <c r="M1169" s="23"/>
    </row>
    <row r="1170" spans="1:13">
      <c r="A1170" s="36" t="s">
        <v>37</v>
      </c>
      <c r="B1170" s="37"/>
      <c r="C1170" s="38"/>
      <c r="D1170" s="38"/>
      <c r="E1170" s="38"/>
      <c r="F1170" s="38"/>
      <c r="G1170" s="38"/>
      <c r="H1170" s="10"/>
      <c r="I1170" s="434" t="s">
        <v>19</v>
      </c>
      <c r="J1170" s="435"/>
      <c r="K1170" s="448">
        <v>0.06</v>
      </c>
      <c r="L1170" s="449"/>
      <c r="M1170" s="23">
        <f>K1170*12*I1143</f>
        <v>250.92</v>
      </c>
    </row>
    <row r="1171" spans="1:13">
      <c r="A1171" s="42" t="s">
        <v>38</v>
      </c>
      <c r="B1171" s="37"/>
      <c r="C1171" s="38"/>
      <c r="D1171" s="38"/>
      <c r="E1171" s="38"/>
      <c r="F1171" s="38"/>
      <c r="G1171" s="38"/>
      <c r="H1171" s="10"/>
      <c r="I1171" s="434" t="s">
        <v>19</v>
      </c>
      <c r="J1171" s="435"/>
      <c r="K1171" s="436">
        <v>0.06</v>
      </c>
      <c r="L1171" s="437"/>
      <c r="M1171" s="21">
        <f>K1171*12*I1143</f>
        <v>250.92</v>
      </c>
    </row>
    <row r="1172" spans="1:13" ht="16.5" thickBot="1">
      <c r="A1172" s="443" t="s">
        <v>39</v>
      </c>
      <c r="B1172" s="444"/>
      <c r="C1172" s="444"/>
      <c r="D1172" s="444"/>
      <c r="E1172" s="444"/>
      <c r="F1172" s="444"/>
      <c r="G1172" s="444"/>
      <c r="H1172" s="445"/>
      <c r="I1172" s="3"/>
      <c r="J1172" s="4"/>
      <c r="K1172" s="513">
        <v>5.7</v>
      </c>
      <c r="L1172" s="514"/>
      <c r="M1172" s="48">
        <f>K1172*12*I1143</f>
        <v>23837.4</v>
      </c>
    </row>
    <row r="1173" spans="1:13" ht="15.75" thickBot="1">
      <c r="A1173" s="424" t="s">
        <v>40</v>
      </c>
      <c r="B1173" s="425"/>
      <c r="C1173" s="425"/>
      <c r="D1173" s="425"/>
      <c r="E1173" s="425"/>
      <c r="F1173" s="425"/>
      <c r="G1173" s="425"/>
      <c r="H1173" s="426"/>
      <c r="I1173" s="49"/>
      <c r="J1173" s="50"/>
      <c r="K1173" s="427">
        <f>K1144+K1146+K1150+K1153+K1172+K1164+K1147</f>
        <v>22.28</v>
      </c>
      <c r="L1173" s="428"/>
      <c r="M1173" s="51">
        <f>M1143+M1150+M1153+M1164+M1172+M1147</f>
        <v>93174.959999999992</v>
      </c>
    </row>
    <row r="1174" spans="1:13" ht="15.75" thickBot="1">
      <c r="A1174" s="424" t="s">
        <v>77</v>
      </c>
      <c r="B1174" s="425"/>
      <c r="C1174" s="425"/>
      <c r="D1174" s="425"/>
      <c r="E1174" s="425"/>
      <c r="F1174" s="425"/>
      <c r="G1174" s="425"/>
      <c r="H1174" s="426"/>
      <c r="I1174" s="49"/>
      <c r="J1174" s="50"/>
      <c r="K1174" s="548">
        <f>K1175+K1176</f>
        <v>17.920000000000002</v>
      </c>
      <c r="L1174" s="549"/>
      <c r="M1174" s="51">
        <f>K1174*12*I1143</f>
        <v>74941.440000000002</v>
      </c>
    </row>
    <row r="1175" spans="1:13">
      <c r="A1175" s="429" t="s">
        <v>78</v>
      </c>
      <c r="B1175" s="430"/>
      <c r="C1175" s="430"/>
      <c r="D1175" s="430"/>
      <c r="E1175" s="430"/>
      <c r="F1175" s="430"/>
      <c r="G1175" s="430"/>
      <c r="H1175" s="431"/>
      <c r="I1175" s="78"/>
      <c r="J1175" s="79"/>
      <c r="K1175" s="432">
        <v>14.63</v>
      </c>
      <c r="L1175" s="433"/>
      <c r="M1175" s="80">
        <f>K1175*12*I1143</f>
        <v>61182.66</v>
      </c>
    </row>
    <row r="1176" spans="1:13" ht="16.5" thickBot="1">
      <c r="A1176" s="550" t="s">
        <v>79</v>
      </c>
      <c r="B1176" s="551"/>
      <c r="C1176" s="551"/>
      <c r="D1176" s="551"/>
      <c r="E1176" s="551"/>
      <c r="F1176" s="551"/>
      <c r="G1176" s="551"/>
      <c r="H1176" s="552"/>
      <c r="I1176" s="84"/>
      <c r="J1176" s="85"/>
      <c r="K1176" s="522">
        <v>3.29</v>
      </c>
      <c r="L1176" s="523"/>
      <c r="M1176" s="86">
        <f>K1176*12*I1143</f>
        <v>13758.78</v>
      </c>
    </row>
    <row r="1177" spans="1:13" ht="15.75">
      <c r="A1177" s="44" t="s">
        <v>45</v>
      </c>
      <c r="B1177" s="45"/>
      <c r="C1177" s="45"/>
      <c r="D1177" s="45"/>
      <c r="E1177" s="45"/>
      <c r="F1177" s="45"/>
      <c r="G1177" s="45"/>
      <c r="H1177" s="46"/>
      <c r="I1177" s="34"/>
      <c r="J1177" s="29"/>
      <c r="K1177" s="486">
        <v>0.1</v>
      </c>
      <c r="L1177" s="487"/>
      <c r="M1177" s="21">
        <f>K1177*12*I1143</f>
        <v>418.20000000000005</v>
      </c>
    </row>
    <row r="1178" spans="1:13" ht="16.5" thickBot="1">
      <c r="A1178" s="70" t="s">
        <v>46</v>
      </c>
      <c r="B1178" s="71"/>
      <c r="C1178" s="71"/>
      <c r="D1178" s="71"/>
      <c r="E1178" s="71"/>
      <c r="F1178" s="71"/>
      <c r="G1178" s="71"/>
      <c r="H1178" s="72"/>
      <c r="I1178" s="3"/>
      <c r="J1178" s="4"/>
      <c r="K1178" s="446">
        <v>0.25</v>
      </c>
      <c r="L1178" s="447"/>
      <c r="M1178" s="23">
        <f>K1178*12*I1143</f>
        <v>1045.5</v>
      </c>
    </row>
    <row r="1179" spans="1:13" ht="15.75" thickBot="1">
      <c r="A1179" s="424" t="s">
        <v>47</v>
      </c>
      <c r="B1179" s="425"/>
      <c r="C1179" s="425"/>
      <c r="D1179" s="425"/>
      <c r="E1179" s="425"/>
      <c r="F1179" s="425"/>
      <c r="G1179" s="425"/>
      <c r="H1179" s="426"/>
      <c r="I1179" s="49"/>
      <c r="J1179" s="50"/>
      <c r="K1179" s="427">
        <f>K1173+K1174+K1177+K1178</f>
        <v>40.550000000000004</v>
      </c>
      <c r="L1179" s="428"/>
      <c r="M1179" s="51">
        <f>M1173+M1174+M1177+M1178</f>
        <v>169580.1</v>
      </c>
    </row>
    <row r="1180" spans="1:13">
      <c r="A1180" s="56"/>
      <c r="B1180" s="56"/>
      <c r="C1180" s="56"/>
      <c r="D1180" s="56"/>
      <c r="E1180" s="56"/>
      <c r="F1180" s="56"/>
      <c r="G1180" s="56"/>
      <c r="H1180" s="56"/>
      <c r="I1180" s="9"/>
      <c r="J1180" s="57"/>
      <c r="K1180" s="58"/>
      <c r="L1180" s="58"/>
      <c r="M1180" s="57"/>
    </row>
    <row r="1181" spans="1:13">
      <c r="A1181" s="481" t="s">
        <v>0</v>
      </c>
      <c r="B1181" s="481"/>
      <c r="C1181" s="481"/>
      <c r="D1181" s="481"/>
      <c r="E1181" s="481"/>
      <c r="F1181" s="481"/>
      <c r="G1181" s="481"/>
      <c r="H1181" s="481"/>
      <c r="I1181" s="481"/>
      <c r="J1181" s="481"/>
      <c r="K1181" s="481"/>
      <c r="L1181" s="481"/>
      <c r="M1181" s="1"/>
    </row>
    <row r="1182" spans="1:13">
      <c r="A1182" s="482" t="s">
        <v>1</v>
      </c>
      <c r="B1182" s="482"/>
      <c r="C1182" s="482"/>
      <c r="D1182" s="482"/>
      <c r="E1182" s="482"/>
      <c r="F1182" s="482"/>
      <c r="G1182" s="482"/>
      <c r="H1182" s="482"/>
      <c r="I1182" s="482"/>
      <c r="J1182" s="482"/>
      <c r="K1182" s="482"/>
      <c r="L1182" s="482"/>
      <c r="M1182" s="482"/>
    </row>
    <row r="1183" spans="1:13">
      <c r="A1183" s="483" t="s">
        <v>116</v>
      </c>
      <c r="B1183" s="483"/>
      <c r="C1183" s="483"/>
      <c r="D1183" s="483"/>
      <c r="E1183" s="483"/>
      <c r="F1183" s="483"/>
      <c r="G1183" s="483"/>
      <c r="H1183" s="483"/>
      <c r="I1183" s="483"/>
      <c r="J1183" s="483"/>
      <c r="K1183" s="483"/>
      <c r="L1183" s="483"/>
      <c r="M1183" s="483"/>
    </row>
    <row r="1184" spans="1:13">
      <c r="A1184" s="2"/>
      <c r="B1184" s="3"/>
      <c r="C1184" s="3" t="s">
        <v>2</v>
      </c>
      <c r="D1184" s="3"/>
      <c r="E1184" s="3"/>
      <c r="F1184" s="3"/>
      <c r="G1184" s="3"/>
      <c r="H1184" s="4"/>
      <c r="I1184" s="3" t="s">
        <v>3</v>
      </c>
      <c r="J1184" s="4"/>
      <c r="K1184" s="5" t="s">
        <v>4</v>
      </c>
      <c r="L1184" s="6"/>
      <c r="M1184" s="7"/>
    </row>
    <row r="1185" spans="1:13">
      <c r="A1185" s="8"/>
      <c r="B1185" s="9"/>
      <c r="C1185" s="9"/>
      <c r="D1185" s="9"/>
      <c r="E1185" s="9"/>
      <c r="F1185" s="9"/>
      <c r="G1185" s="9"/>
      <c r="H1185" s="10"/>
      <c r="I1185" s="9"/>
      <c r="J1185" s="10"/>
      <c r="K1185" s="11" t="s">
        <v>5</v>
      </c>
      <c r="L1185" s="12"/>
      <c r="M1185" s="13" t="s">
        <v>6</v>
      </c>
    </row>
    <row r="1186" spans="1:13">
      <c r="A1186" s="14"/>
      <c r="B1186" s="15"/>
      <c r="C1186" s="15"/>
      <c r="D1186" s="15"/>
      <c r="E1186" s="15"/>
      <c r="F1186" s="15"/>
      <c r="G1186" s="15"/>
      <c r="H1186" s="16"/>
      <c r="I1186" s="472" t="s">
        <v>7</v>
      </c>
      <c r="J1186" s="473"/>
      <c r="K1186" s="15" t="s">
        <v>8</v>
      </c>
      <c r="L1186" s="16"/>
      <c r="M1186" s="17" t="s">
        <v>9</v>
      </c>
    </row>
    <row r="1187" spans="1:13">
      <c r="A1187" s="474"/>
      <c r="B1187" s="475"/>
      <c r="C1187" s="475"/>
      <c r="D1187" s="475"/>
      <c r="E1187" s="475"/>
      <c r="F1187" s="475"/>
      <c r="G1187" s="475"/>
      <c r="H1187" s="476"/>
      <c r="I1187" s="477">
        <v>283.8</v>
      </c>
      <c r="J1187" s="478"/>
      <c r="K1187" s="479">
        <f>K1189+K1191</f>
        <v>9.75</v>
      </c>
      <c r="L1187" s="480"/>
      <c r="M1187" s="21">
        <f>M1189+M1191</f>
        <v>33204.600000000006</v>
      </c>
    </row>
    <row r="1188" spans="1:13">
      <c r="A1188" s="22" t="s">
        <v>10</v>
      </c>
      <c r="B1188" s="24"/>
      <c r="C1188" s="24"/>
      <c r="D1188" s="24"/>
      <c r="E1188" s="24"/>
      <c r="F1188" s="25"/>
      <c r="G1188" s="24"/>
      <c r="H1188" s="26"/>
      <c r="J1188" s="10"/>
      <c r="L1188" s="10"/>
      <c r="M1188" s="23"/>
    </row>
    <row r="1189" spans="1:13">
      <c r="A1189" s="22" t="s">
        <v>11</v>
      </c>
      <c r="B1189" s="24"/>
      <c r="C1189" s="24"/>
      <c r="D1189" s="24"/>
      <c r="E1189" s="24"/>
      <c r="F1189" s="25"/>
      <c r="G1189" s="24"/>
      <c r="H1189" s="26"/>
      <c r="J1189" s="10"/>
      <c r="K1189" s="450">
        <v>5.36</v>
      </c>
      <c r="L1189" s="451"/>
      <c r="M1189" s="23">
        <f>K1189*I1187*12</f>
        <v>18254.016000000003</v>
      </c>
    </row>
    <row r="1190" spans="1:13">
      <c r="A1190" s="22"/>
      <c r="B1190" s="24"/>
      <c r="C1190" s="24"/>
      <c r="D1190" s="24"/>
      <c r="E1190" s="24"/>
      <c r="F1190" s="25"/>
      <c r="G1190" s="24"/>
      <c r="H1190" s="26"/>
      <c r="J1190" s="10"/>
      <c r="L1190" s="10"/>
      <c r="M1190" s="23"/>
    </row>
    <row r="1191" spans="1:13">
      <c r="A1191" s="22" t="s">
        <v>12</v>
      </c>
      <c r="B1191" s="24"/>
      <c r="C1191" s="24"/>
      <c r="D1191" s="24"/>
      <c r="E1191" s="24"/>
      <c r="F1191" s="25"/>
      <c r="G1191" s="24"/>
      <c r="H1191" s="26"/>
      <c r="I1191" s="14"/>
      <c r="J1191" s="16"/>
      <c r="K1191" s="492">
        <v>4.3899999999999997</v>
      </c>
      <c r="L1191" s="493"/>
      <c r="M1191" s="21">
        <f>K1191*I1187*12</f>
        <v>14950.584000000001</v>
      </c>
    </row>
    <row r="1192" spans="1:13">
      <c r="A1192" s="464" t="s">
        <v>13</v>
      </c>
      <c r="B1192" s="465"/>
      <c r="C1192" s="465"/>
      <c r="D1192" s="465"/>
      <c r="E1192" s="465"/>
      <c r="F1192" s="465"/>
      <c r="G1192" s="465"/>
      <c r="H1192" s="466"/>
      <c r="I1192" s="89" t="s">
        <v>14</v>
      </c>
      <c r="J1192" s="88"/>
      <c r="K1192" s="9"/>
      <c r="L1192" s="10"/>
      <c r="M1192" s="23"/>
    </row>
    <row r="1193" spans="1:13">
      <c r="A1193" s="8"/>
      <c r="B1193" s="9"/>
      <c r="C1193" s="9"/>
      <c r="D1193" s="9"/>
      <c r="E1193" s="9"/>
      <c r="F1193" s="9"/>
      <c r="G1193" s="9"/>
      <c r="H1193" s="10"/>
      <c r="I1193" s="89" t="s">
        <v>15</v>
      </c>
      <c r="J1193" s="88"/>
      <c r="K1193" s="9"/>
      <c r="L1193" s="10"/>
      <c r="M1193" s="23"/>
    </row>
    <row r="1194" spans="1:13">
      <c r="A1194" s="8"/>
      <c r="B1194" s="9"/>
      <c r="C1194" s="9"/>
      <c r="D1194" s="9"/>
      <c r="E1194" s="9"/>
      <c r="F1194" s="9"/>
      <c r="G1194" s="9"/>
      <c r="H1194" s="10"/>
      <c r="I1194" s="89" t="s">
        <v>16</v>
      </c>
      <c r="J1194" s="88"/>
      <c r="K1194" s="462">
        <v>1.31</v>
      </c>
      <c r="L1194" s="463"/>
      <c r="M1194" s="23">
        <f>K1194*12*I1187</f>
        <v>4461.3360000000002</v>
      </c>
    </row>
    <row r="1195" spans="1:13">
      <c r="A1195" s="8"/>
      <c r="B1195" s="9"/>
      <c r="C1195" s="9"/>
      <c r="D1195" s="9"/>
      <c r="E1195" s="9"/>
      <c r="F1195" s="9"/>
      <c r="G1195" s="9"/>
      <c r="H1195" s="10"/>
      <c r="I1195" s="89" t="s">
        <v>17</v>
      </c>
      <c r="J1195" s="88"/>
      <c r="K1195" s="9"/>
      <c r="L1195" s="10"/>
      <c r="M1195" s="23"/>
    </row>
    <row r="1196" spans="1:13">
      <c r="A1196" s="14"/>
      <c r="B1196" s="15"/>
      <c r="C1196" s="15"/>
      <c r="D1196" s="15"/>
      <c r="E1196" s="15"/>
      <c r="F1196" s="15"/>
      <c r="G1196" s="15"/>
      <c r="H1196" s="16"/>
      <c r="I1196" s="90" t="s">
        <v>18</v>
      </c>
      <c r="J1196" s="91"/>
      <c r="K1196" s="15"/>
      <c r="L1196" s="16"/>
      <c r="M1196" s="21"/>
    </row>
    <row r="1197" spans="1:13" ht="16.5" thickBot="1">
      <c r="A1197" s="443" t="s">
        <v>39</v>
      </c>
      <c r="B1197" s="444"/>
      <c r="C1197" s="444"/>
      <c r="D1197" s="444"/>
      <c r="E1197" s="444"/>
      <c r="F1197" s="444"/>
      <c r="G1197" s="444"/>
      <c r="H1197" s="445"/>
      <c r="I1197" s="3"/>
      <c r="J1197" s="4"/>
      <c r="K1197" s="513">
        <v>5.7</v>
      </c>
      <c r="L1197" s="514"/>
      <c r="M1197" s="48">
        <f>K1197*12*I1187</f>
        <v>19411.920000000002</v>
      </c>
    </row>
    <row r="1198" spans="1:13" ht="15.75" thickBot="1">
      <c r="A1198" s="424" t="s">
        <v>40</v>
      </c>
      <c r="B1198" s="425"/>
      <c r="C1198" s="425"/>
      <c r="D1198" s="425"/>
      <c r="E1198" s="425"/>
      <c r="F1198" s="425"/>
      <c r="G1198" s="425"/>
      <c r="H1198" s="426"/>
      <c r="I1198" s="49"/>
      <c r="J1198" s="50"/>
      <c r="K1198" s="427">
        <f>K1189+K1191+K1194+K1197</f>
        <v>16.760000000000002</v>
      </c>
      <c r="L1198" s="428"/>
      <c r="M1198" s="51">
        <f>M1187+M1194+M1197</f>
        <v>57077.856000000014</v>
      </c>
    </row>
    <row r="1199" spans="1:13" ht="15.75" thickBot="1">
      <c r="A1199" s="424" t="s">
        <v>77</v>
      </c>
      <c r="B1199" s="425"/>
      <c r="C1199" s="425"/>
      <c r="D1199" s="425"/>
      <c r="E1199" s="425"/>
      <c r="F1199" s="425"/>
      <c r="G1199" s="425"/>
      <c r="H1199" s="426"/>
      <c r="I1199" s="49"/>
      <c r="J1199" s="50"/>
      <c r="K1199" s="548">
        <f>K1200+K1201</f>
        <v>12.66</v>
      </c>
      <c r="L1199" s="549"/>
      <c r="M1199" s="51">
        <f>K1199*12*I1187</f>
        <v>43114.896000000008</v>
      </c>
    </row>
    <row r="1200" spans="1:13">
      <c r="A1200" s="429" t="s">
        <v>78</v>
      </c>
      <c r="B1200" s="430"/>
      <c r="C1200" s="430"/>
      <c r="D1200" s="430"/>
      <c r="E1200" s="430"/>
      <c r="F1200" s="430"/>
      <c r="G1200" s="430"/>
      <c r="H1200" s="431"/>
      <c r="I1200" s="78"/>
      <c r="J1200" s="105"/>
      <c r="K1200" s="488">
        <v>10.34</v>
      </c>
      <c r="L1200" s="489"/>
      <c r="M1200" s="80">
        <f>K1200*12*I1187</f>
        <v>35213.904000000002</v>
      </c>
    </row>
    <row r="1201" spans="1:13" ht="16.5" thickBot="1">
      <c r="A1201" s="550" t="s">
        <v>79</v>
      </c>
      <c r="B1201" s="551"/>
      <c r="C1201" s="551"/>
      <c r="D1201" s="551"/>
      <c r="E1201" s="551"/>
      <c r="F1201" s="551"/>
      <c r="G1201" s="551"/>
      <c r="H1201" s="552"/>
      <c r="I1201" s="84"/>
      <c r="J1201" s="85"/>
      <c r="K1201" s="522">
        <v>2.3199999999999998</v>
      </c>
      <c r="L1201" s="523"/>
      <c r="M1201" s="86">
        <f>K1201*12*I1187</f>
        <v>7900.9919999999993</v>
      </c>
    </row>
    <row r="1202" spans="1:13" ht="15.75">
      <c r="A1202" s="73" t="s">
        <v>45</v>
      </c>
      <c r="B1202" s="74"/>
      <c r="C1202" s="74"/>
      <c r="D1202" s="74"/>
      <c r="E1202" s="74"/>
      <c r="F1202" s="74"/>
      <c r="G1202" s="74"/>
      <c r="H1202" s="75"/>
      <c r="I1202" s="15"/>
      <c r="J1202" s="16"/>
      <c r="K1202" s="455">
        <v>0.05</v>
      </c>
      <c r="L1202" s="456"/>
      <c r="M1202" s="21">
        <f>K1202*12*I1187</f>
        <v>170.28000000000003</v>
      </c>
    </row>
    <row r="1203" spans="1:13" ht="16.5" thickBot="1">
      <c r="A1203" s="70" t="s">
        <v>46</v>
      </c>
      <c r="B1203" s="71"/>
      <c r="C1203" s="71"/>
      <c r="D1203" s="71"/>
      <c r="E1203" s="71"/>
      <c r="F1203" s="71"/>
      <c r="G1203" s="71"/>
      <c r="H1203" s="72"/>
      <c r="I1203" s="3"/>
      <c r="J1203" s="4"/>
      <c r="K1203" s="446">
        <v>0.13</v>
      </c>
      <c r="L1203" s="447"/>
      <c r="M1203" s="23">
        <f>K1203*12*I1187</f>
        <v>442.72800000000001</v>
      </c>
    </row>
    <row r="1204" spans="1:13" ht="15.75" thickBot="1">
      <c r="A1204" s="424" t="s">
        <v>47</v>
      </c>
      <c r="B1204" s="425"/>
      <c r="C1204" s="425"/>
      <c r="D1204" s="425"/>
      <c r="E1204" s="425"/>
      <c r="F1204" s="425"/>
      <c r="G1204" s="425"/>
      <c r="H1204" s="426"/>
      <c r="I1204" s="49"/>
      <c r="J1204" s="50"/>
      <c r="K1204" s="427">
        <f>K1198+K1202+K1203+K1199</f>
        <v>29.6</v>
      </c>
      <c r="L1204" s="428"/>
      <c r="M1204" s="51">
        <f>M1198+M1199+M1202+M1203</f>
        <v>100805.76000000002</v>
      </c>
    </row>
    <row r="1205" spans="1:13">
      <c r="A1205" s="56"/>
      <c r="B1205" s="56"/>
      <c r="C1205" s="56"/>
      <c r="D1205" s="56"/>
      <c r="E1205" s="56"/>
      <c r="F1205" s="56"/>
      <c r="G1205" s="56"/>
      <c r="H1205" s="56"/>
      <c r="I1205" s="9"/>
      <c r="J1205" s="57"/>
      <c r="K1205" s="58"/>
      <c r="L1205" s="58"/>
      <c r="M1205" s="57"/>
    </row>
    <row r="1206" spans="1:13">
      <c r="A1206" s="481" t="s">
        <v>0</v>
      </c>
      <c r="B1206" s="481"/>
      <c r="C1206" s="481"/>
      <c r="D1206" s="481"/>
      <c r="E1206" s="481"/>
      <c r="F1206" s="481"/>
      <c r="G1206" s="481"/>
      <c r="H1206" s="481"/>
      <c r="I1206" s="481"/>
      <c r="J1206" s="481"/>
      <c r="K1206" s="481"/>
      <c r="L1206" s="481"/>
      <c r="M1206" s="1"/>
    </row>
    <row r="1207" spans="1:13">
      <c r="A1207" s="482" t="s">
        <v>1</v>
      </c>
      <c r="B1207" s="482"/>
      <c r="C1207" s="482"/>
      <c r="D1207" s="482"/>
      <c r="E1207" s="482"/>
      <c r="F1207" s="482"/>
      <c r="G1207" s="482"/>
      <c r="H1207" s="482"/>
      <c r="I1207" s="482"/>
      <c r="J1207" s="482"/>
      <c r="K1207" s="482"/>
      <c r="L1207" s="482"/>
      <c r="M1207" s="482"/>
    </row>
    <row r="1208" spans="1:13">
      <c r="A1208" s="483" t="s">
        <v>117</v>
      </c>
      <c r="B1208" s="483"/>
      <c r="C1208" s="483"/>
      <c r="D1208" s="483"/>
      <c r="E1208" s="483"/>
      <c r="F1208" s="483"/>
      <c r="G1208" s="483"/>
      <c r="H1208" s="483"/>
      <c r="I1208" s="483"/>
      <c r="J1208" s="483"/>
      <c r="K1208" s="483"/>
      <c r="L1208" s="483"/>
      <c r="M1208" s="483"/>
    </row>
    <row r="1209" spans="1:13">
      <c r="A1209" s="2"/>
      <c r="B1209" s="3"/>
      <c r="C1209" s="3" t="s">
        <v>2</v>
      </c>
      <c r="D1209" s="3"/>
      <c r="E1209" s="3"/>
      <c r="F1209" s="3"/>
      <c r="G1209" s="3"/>
      <c r="H1209" s="4"/>
      <c r="I1209" s="3" t="s">
        <v>3</v>
      </c>
      <c r="J1209" s="4"/>
      <c r="K1209" s="5" t="s">
        <v>4</v>
      </c>
      <c r="L1209" s="6"/>
      <c r="M1209" s="7"/>
    </row>
    <row r="1210" spans="1:13">
      <c r="A1210" s="8"/>
      <c r="B1210" s="9"/>
      <c r="C1210" s="9"/>
      <c r="D1210" s="9"/>
      <c r="E1210" s="9"/>
      <c r="F1210" s="9"/>
      <c r="G1210" s="9"/>
      <c r="H1210" s="10"/>
      <c r="I1210" s="9"/>
      <c r="J1210" s="10"/>
      <c r="K1210" s="11" t="s">
        <v>5</v>
      </c>
      <c r="L1210" s="12"/>
      <c r="M1210" s="13" t="s">
        <v>6</v>
      </c>
    </row>
    <row r="1211" spans="1:13">
      <c r="A1211" s="14"/>
      <c r="B1211" s="15"/>
      <c r="C1211" s="15"/>
      <c r="D1211" s="15"/>
      <c r="E1211" s="15"/>
      <c r="F1211" s="15"/>
      <c r="G1211" s="15"/>
      <c r="H1211" s="16"/>
      <c r="I1211" s="472" t="s">
        <v>7</v>
      </c>
      <c r="J1211" s="473"/>
      <c r="K1211" s="15" t="s">
        <v>8</v>
      </c>
      <c r="L1211" s="16"/>
      <c r="M1211" s="17" t="s">
        <v>9</v>
      </c>
    </row>
    <row r="1212" spans="1:13">
      <c r="A1212" s="474"/>
      <c r="B1212" s="475"/>
      <c r="C1212" s="475"/>
      <c r="D1212" s="475"/>
      <c r="E1212" s="475"/>
      <c r="F1212" s="475"/>
      <c r="G1212" s="475"/>
      <c r="H1212" s="476"/>
      <c r="I1212" s="477">
        <v>1230.5999999999999</v>
      </c>
      <c r="J1212" s="478"/>
      <c r="K1212" s="479">
        <f>K1213+K1215</f>
        <v>9.75</v>
      </c>
      <c r="L1212" s="480"/>
      <c r="M1212" s="21">
        <f>M1213+M1215</f>
        <v>143980.19999999998</v>
      </c>
    </row>
    <row r="1213" spans="1:13">
      <c r="A1213" s="22" t="s">
        <v>59</v>
      </c>
      <c r="B1213" s="24"/>
      <c r="C1213" s="24"/>
      <c r="D1213" s="24"/>
      <c r="E1213" s="24"/>
      <c r="F1213" s="25"/>
      <c r="G1213" s="24"/>
      <c r="H1213" s="26"/>
      <c r="J1213" s="10"/>
      <c r="K1213" s="450">
        <v>5.36</v>
      </c>
      <c r="L1213" s="451"/>
      <c r="M1213" s="23">
        <f>K1213*I1212*12</f>
        <v>79152.191999999995</v>
      </c>
    </row>
    <row r="1214" spans="1:13">
      <c r="A1214" s="22"/>
      <c r="B1214" s="24"/>
      <c r="C1214" s="24"/>
      <c r="D1214" s="24"/>
      <c r="E1214" s="24"/>
      <c r="F1214" s="25"/>
      <c r="G1214" s="24"/>
      <c r="H1214" s="26"/>
      <c r="J1214" s="10"/>
      <c r="L1214" s="10"/>
      <c r="M1214" s="23"/>
    </row>
    <row r="1215" spans="1:13">
      <c r="A1215" s="22" t="s">
        <v>12</v>
      </c>
      <c r="B1215" s="47"/>
      <c r="C1215" s="47"/>
      <c r="D1215" s="47"/>
      <c r="E1215" s="47"/>
      <c r="F1215" s="47"/>
      <c r="G1215" s="47"/>
      <c r="H1215" s="27"/>
      <c r="I1215" s="14"/>
      <c r="J1215" s="16"/>
      <c r="K1215" s="492">
        <v>4.3899999999999997</v>
      </c>
      <c r="L1215" s="493"/>
      <c r="M1215" s="21">
        <f>K1215*I1212*12</f>
        <v>64828.007999999987</v>
      </c>
    </row>
    <row r="1216" spans="1:13">
      <c r="A1216" s="563" t="s">
        <v>13</v>
      </c>
      <c r="B1216" s="546"/>
      <c r="C1216" s="546"/>
      <c r="D1216" s="546"/>
      <c r="E1216" s="546"/>
      <c r="F1216" s="546"/>
      <c r="G1216" s="546"/>
      <c r="H1216" s="564"/>
      <c r="I1216" s="89" t="s">
        <v>14</v>
      </c>
      <c r="J1216" s="88"/>
      <c r="K1216" s="9"/>
      <c r="L1216" s="10"/>
      <c r="M1216" s="23"/>
    </row>
    <row r="1217" spans="1:13">
      <c r="A1217" s="8"/>
      <c r="B1217" s="9"/>
      <c r="C1217" s="9"/>
      <c r="D1217" s="9"/>
      <c r="E1217" s="9"/>
      <c r="F1217" s="9"/>
      <c r="G1217" s="9"/>
      <c r="H1217" s="10"/>
      <c r="I1217" s="89" t="s">
        <v>15</v>
      </c>
      <c r="J1217" s="88"/>
      <c r="K1217" s="9"/>
      <c r="L1217" s="10"/>
      <c r="M1217" s="23"/>
    </row>
    <row r="1218" spans="1:13">
      <c r="A1218" s="8"/>
      <c r="B1218" s="9"/>
      <c r="C1218" s="9"/>
      <c r="D1218" s="9"/>
      <c r="E1218" s="9"/>
      <c r="F1218" s="9"/>
      <c r="G1218" s="9"/>
      <c r="H1218" s="10"/>
      <c r="I1218" s="89" t="s">
        <v>16</v>
      </c>
      <c r="J1218" s="88"/>
      <c r="K1218" s="462">
        <v>1.31</v>
      </c>
      <c r="L1218" s="463"/>
      <c r="M1218" s="23">
        <f>K1218*12*I1212</f>
        <v>19345.031999999999</v>
      </c>
    </row>
    <row r="1219" spans="1:13">
      <c r="A1219" s="8"/>
      <c r="B1219" s="9"/>
      <c r="C1219" s="9"/>
      <c r="D1219" s="9"/>
      <c r="E1219" s="9"/>
      <c r="F1219" s="9"/>
      <c r="G1219" s="9"/>
      <c r="H1219" s="10"/>
      <c r="I1219" s="89" t="s">
        <v>62</v>
      </c>
      <c r="J1219" s="88"/>
      <c r="K1219" s="9"/>
      <c r="L1219" s="10"/>
      <c r="M1219" s="23"/>
    </row>
    <row r="1220" spans="1:13">
      <c r="A1220" s="474" t="s">
        <v>67</v>
      </c>
      <c r="B1220" s="475"/>
      <c r="C1220" s="475"/>
      <c r="D1220" s="475"/>
      <c r="E1220" s="475"/>
      <c r="F1220" s="475"/>
      <c r="G1220" s="475"/>
      <c r="H1220" s="476"/>
      <c r="I1220" s="28" t="s">
        <v>19</v>
      </c>
      <c r="J1220" s="29"/>
      <c r="K1220" s="486">
        <v>1.83</v>
      </c>
      <c r="L1220" s="487"/>
      <c r="M1220" s="35">
        <f>K1220*12*I1212</f>
        <v>27023.975999999999</v>
      </c>
    </row>
    <row r="1221" spans="1:13">
      <c r="A1221" s="114" t="s">
        <v>20</v>
      </c>
      <c r="B1221" s="31"/>
      <c r="C1221" s="31"/>
      <c r="D1221" s="31"/>
      <c r="E1221" s="31"/>
      <c r="F1221" s="31"/>
      <c r="G1221" s="31"/>
      <c r="H1221" s="115"/>
      <c r="I1221" s="31"/>
      <c r="J1221" s="10"/>
      <c r="K1221" s="470">
        <f>K1222+K1228</f>
        <v>1.9100000000000001</v>
      </c>
      <c r="L1221" s="471"/>
      <c r="M1221" s="32">
        <f>M1222+M1228</f>
        <v>28205.351999999995</v>
      </c>
    </row>
    <row r="1222" spans="1:13">
      <c r="A1222" s="459" t="s">
        <v>21</v>
      </c>
      <c r="B1222" s="460"/>
      <c r="C1222" s="460"/>
      <c r="D1222" s="460"/>
      <c r="E1222" s="460"/>
      <c r="F1222" s="460"/>
      <c r="G1222" s="460"/>
      <c r="H1222" s="461"/>
      <c r="J1222" s="10"/>
      <c r="K1222" s="462">
        <f>K1223+K1224+K1225+K1227</f>
        <v>1.1200000000000001</v>
      </c>
      <c r="L1222" s="463"/>
      <c r="M1222" s="33">
        <f>M1223+M1224+M1225+M1227</f>
        <v>16539.263999999996</v>
      </c>
    </row>
    <row r="1223" spans="1:13">
      <c r="A1223" s="8" t="s">
        <v>82</v>
      </c>
      <c r="H1223" s="10"/>
      <c r="I1223" s="87" t="s">
        <v>26</v>
      </c>
      <c r="J1223" s="88"/>
      <c r="K1223" s="450">
        <v>0.57999999999999996</v>
      </c>
      <c r="L1223" s="451"/>
      <c r="M1223" s="23">
        <f>K1223*12*I1212</f>
        <v>8564.9759999999987</v>
      </c>
    </row>
    <row r="1224" spans="1:13">
      <c r="A1224" s="8" t="s">
        <v>69</v>
      </c>
      <c r="H1224" s="10"/>
      <c r="I1224" s="87" t="s">
        <v>80</v>
      </c>
      <c r="J1224" s="88"/>
      <c r="K1224" s="450"/>
      <c r="L1224" s="451"/>
      <c r="M1224" s="23"/>
    </row>
    <row r="1225" spans="1:13">
      <c r="A1225" s="8" t="s">
        <v>83</v>
      </c>
      <c r="H1225" s="10"/>
      <c r="I1225" s="87" t="s">
        <v>24</v>
      </c>
      <c r="J1225" s="88"/>
      <c r="K1225" s="450">
        <v>0.5</v>
      </c>
      <c r="L1225" s="451"/>
      <c r="M1225" s="23">
        <f>K1225*12*I1212</f>
        <v>7383.5999999999995</v>
      </c>
    </row>
    <row r="1226" spans="1:13">
      <c r="A1226" s="8" t="s">
        <v>25</v>
      </c>
      <c r="H1226" s="10"/>
      <c r="I1226" s="87"/>
      <c r="J1226" s="88"/>
      <c r="L1226" s="10"/>
      <c r="M1226" s="23"/>
    </row>
    <row r="1227" spans="1:13">
      <c r="A1227" s="8" t="s">
        <v>84</v>
      </c>
      <c r="H1227" s="10"/>
      <c r="I1227" s="87" t="s">
        <v>26</v>
      </c>
      <c r="J1227" s="88"/>
      <c r="K1227" s="450">
        <v>0.04</v>
      </c>
      <c r="L1227" s="451"/>
      <c r="M1227" s="23">
        <f>K1227*12*I1212</f>
        <v>590.68799999999999</v>
      </c>
    </row>
    <row r="1228" spans="1:13">
      <c r="A1228" s="459" t="s">
        <v>27</v>
      </c>
      <c r="B1228" s="460"/>
      <c r="C1228" s="460"/>
      <c r="D1228" s="460"/>
      <c r="E1228" s="460"/>
      <c r="F1228" s="460"/>
      <c r="G1228" s="460"/>
      <c r="H1228" s="461"/>
      <c r="J1228" s="10"/>
      <c r="K1228" s="462">
        <f>K1229+K1230+K1231</f>
        <v>0.79</v>
      </c>
      <c r="L1228" s="463"/>
      <c r="M1228" s="33">
        <f>M1229+M1230+M1231</f>
        <v>11666.088</v>
      </c>
    </row>
    <row r="1229" spans="1:13">
      <c r="A1229" s="8" t="s">
        <v>85</v>
      </c>
      <c r="H1229" s="10"/>
      <c r="I1229" s="87" t="s">
        <v>24</v>
      </c>
      <c r="J1229" s="88"/>
      <c r="K1229" s="450">
        <v>0.67</v>
      </c>
      <c r="L1229" s="451"/>
      <c r="M1229" s="23">
        <f>K1229*12*I1212</f>
        <v>9894.0240000000013</v>
      </c>
    </row>
    <row r="1230" spans="1:13">
      <c r="A1230" s="8" t="s">
        <v>86</v>
      </c>
      <c r="H1230" s="10"/>
      <c r="I1230" s="87" t="s">
        <v>81</v>
      </c>
      <c r="J1230" s="88"/>
      <c r="K1230" s="450">
        <v>0.06</v>
      </c>
      <c r="L1230" s="451"/>
      <c r="M1230" s="23">
        <f>K1230*12*I1212</f>
        <v>886.03199999999993</v>
      </c>
    </row>
    <row r="1231" spans="1:13">
      <c r="A1231" s="8" t="s">
        <v>87</v>
      </c>
      <c r="H1231" s="10"/>
      <c r="I1231" s="87" t="s">
        <v>55</v>
      </c>
      <c r="J1231" s="88"/>
      <c r="K1231" s="492">
        <v>0.06</v>
      </c>
      <c r="L1231" s="493"/>
      <c r="M1231" s="21">
        <f>K1231*12*I1212</f>
        <v>886.03199999999993</v>
      </c>
    </row>
    <row r="1232" spans="1:13" ht="15.75">
      <c r="A1232" s="438" t="s">
        <v>28</v>
      </c>
      <c r="B1232" s="439"/>
      <c r="C1232" s="439"/>
      <c r="D1232" s="439"/>
      <c r="E1232" s="439"/>
      <c r="F1232" s="439"/>
      <c r="G1232" s="439"/>
      <c r="H1232" s="440"/>
      <c r="I1232" s="34"/>
      <c r="J1232" s="29"/>
      <c r="K1232" s="486">
        <f>K1233+K1234+K1236+K1238+K1239</f>
        <v>2.16</v>
      </c>
      <c r="L1232" s="487"/>
      <c r="M1232" s="35">
        <f>M1233+M1234+M1236+M1238+M1239</f>
        <v>31897.151999999998</v>
      </c>
    </row>
    <row r="1233" spans="1:13">
      <c r="A1233" s="36" t="s">
        <v>29</v>
      </c>
      <c r="B1233" s="37"/>
      <c r="C1233" s="38"/>
      <c r="D1233" s="38"/>
      <c r="E1233" s="38"/>
      <c r="F1233" s="38"/>
      <c r="G1233" s="38"/>
      <c r="H1233" s="10"/>
      <c r="I1233" s="434" t="s">
        <v>30</v>
      </c>
      <c r="J1233" s="435"/>
      <c r="K1233" s="457">
        <v>0.59</v>
      </c>
      <c r="L1233" s="458"/>
      <c r="M1233" s="23">
        <f>K1233*12*I1212</f>
        <v>8712.6479999999992</v>
      </c>
    </row>
    <row r="1234" spans="1:13">
      <c r="A1234" s="36" t="s">
        <v>31</v>
      </c>
      <c r="B1234" s="37"/>
      <c r="C1234" s="38"/>
      <c r="D1234" s="38"/>
      <c r="E1234" s="38"/>
      <c r="F1234" s="38"/>
      <c r="G1234" s="38"/>
      <c r="H1234" s="10"/>
      <c r="I1234" s="434" t="s">
        <v>57</v>
      </c>
      <c r="J1234" s="435"/>
      <c r="K1234" s="448">
        <v>1.36</v>
      </c>
      <c r="L1234" s="449"/>
      <c r="M1234" s="23">
        <f>K1234*12*I1212</f>
        <v>20083.392</v>
      </c>
    </row>
    <row r="1235" spans="1:13">
      <c r="A1235" s="36" t="s">
        <v>33</v>
      </c>
      <c r="B1235" s="37"/>
      <c r="C1235" s="38"/>
      <c r="D1235" s="38"/>
      <c r="E1235" s="38"/>
      <c r="F1235" s="38"/>
      <c r="G1235" s="38"/>
      <c r="H1235" s="10"/>
      <c r="I1235" s="39"/>
      <c r="J1235" s="12"/>
      <c r="K1235" s="40"/>
      <c r="L1235" s="41"/>
      <c r="M1235" s="23"/>
    </row>
    <row r="1236" spans="1:13">
      <c r="A1236" s="36" t="s">
        <v>34</v>
      </c>
      <c r="B1236" s="37"/>
      <c r="C1236" s="38"/>
      <c r="D1236" s="38"/>
      <c r="E1236" s="38"/>
      <c r="F1236" s="38"/>
      <c r="G1236" s="38"/>
      <c r="H1236" s="10"/>
      <c r="I1236" s="434" t="s">
        <v>35</v>
      </c>
      <c r="J1236" s="435"/>
      <c r="K1236" s="448">
        <v>0.09</v>
      </c>
      <c r="L1236" s="449"/>
      <c r="M1236" s="23">
        <f>K1236*12*I1212</f>
        <v>1329.048</v>
      </c>
    </row>
    <row r="1237" spans="1:13">
      <c r="A1237" s="36" t="s">
        <v>36</v>
      </c>
      <c r="B1237" s="37"/>
      <c r="C1237" s="38"/>
      <c r="D1237" s="38"/>
      <c r="E1237" s="38"/>
      <c r="F1237" s="38"/>
      <c r="G1237" s="38"/>
      <c r="H1237" s="10"/>
      <c r="I1237" s="39"/>
      <c r="J1237" s="12"/>
      <c r="K1237" s="40"/>
      <c r="L1237" s="41"/>
      <c r="M1237" s="23"/>
    </row>
    <row r="1238" spans="1:13">
      <c r="A1238" s="36" t="s">
        <v>37</v>
      </c>
      <c r="B1238" s="37"/>
      <c r="C1238" s="38"/>
      <c r="D1238" s="38"/>
      <c r="E1238" s="38"/>
      <c r="F1238" s="38"/>
      <c r="G1238" s="38"/>
      <c r="H1238" s="10"/>
      <c r="I1238" s="434" t="s">
        <v>19</v>
      </c>
      <c r="J1238" s="435"/>
      <c r="K1238" s="448">
        <v>0.06</v>
      </c>
      <c r="L1238" s="449"/>
      <c r="M1238" s="23">
        <f>K1238*12*I1212</f>
        <v>886.03199999999993</v>
      </c>
    </row>
    <row r="1239" spans="1:13">
      <c r="A1239" s="42" t="s">
        <v>38</v>
      </c>
      <c r="B1239" s="37"/>
      <c r="C1239" s="38"/>
      <c r="D1239" s="38"/>
      <c r="E1239" s="38"/>
      <c r="F1239" s="38"/>
      <c r="G1239" s="38"/>
      <c r="H1239" s="10"/>
      <c r="I1239" s="434" t="s">
        <v>19</v>
      </c>
      <c r="J1239" s="435"/>
      <c r="K1239" s="436">
        <v>0.06</v>
      </c>
      <c r="L1239" s="437"/>
      <c r="M1239" s="21">
        <f>K1239*12*I1212</f>
        <v>886.03199999999993</v>
      </c>
    </row>
    <row r="1240" spans="1:13" ht="16.5" thickBot="1">
      <c r="A1240" s="443" t="s">
        <v>39</v>
      </c>
      <c r="B1240" s="444"/>
      <c r="C1240" s="444"/>
      <c r="D1240" s="444"/>
      <c r="E1240" s="444"/>
      <c r="F1240" s="444"/>
      <c r="G1240" s="444"/>
      <c r="H1240" s="445"/>
      <c r="I1240" s="3"/>
      <c r="J1240" s="4"/>
      <c r="K1240" s="513">
        <v>5.7</v>
      </c>
      <c r="L1240" s="514"/>
      <c r="M1240" s="48">
        <f>K1240*12*I1212</f>
        <v>84173.04</v>
      </c>
    </row>
    <row r="1241" spans="1:13" ht="15.75" thickBot="1">
      <c r="A1241" s="424" t="s">
        <v>40</v>
      </c>
      <c r="B1241" s="425"/>
      <c r="C1241" s="425"/>
      <c r="D1241" s="425"/>
      <c r="E1241" s="425"/>
      <c r="F1241" s="425"/>
      <c r="G1241" s="425"/>
      <c r="H1241" s="426"/>
      <c r="I1241" s="49"/>
      <c r="J1241" s="50"/>
      <c r="K1241" s="427">
        <f>K1213+K1215+K1218+K1220+K1221+K1240+K1232</f>
        <v>22.66</v>
      </c>
      <c r="L1241" s="428"/>
      <c r="M1241" s="51">
        <f>M1212+M1218+M1220+M1221+M1232+M1240</f>
        <v>334624.75199999998</v>
      </c>
    </row>
    <row r="1242" spans="1:13" ht="15.75" thickBot="1">
      <c r="A1242" s="424" t="s">
        <v>77</v>
      </c>
      <c r="B1242" s="425"/>
      <c r="C1242" s="425"/>
      <c r="D1242" s="425"/>
      <c r="E1242" s="425"/>
      <c r="F1242" s="425"/>
      <c r="G1242" s="425"/>
      <c r="H1242" s="426"/>
      <c r="I1242" s="49"/>
      <c r="J1242" s="50"/>
      <c r="K1242" s="548">
        <f>K1243+K1244</f>
        <v>15.84</v>
      </c>
      <c r="L1242" s="549"/>
      <c r="M1242" s="51">
        <f>K1242*12*I1212</f>
        <v>233912.44799999997</v>
      </c>
    </row>
    <row r="1243" spans="1:13">
      <c r="A1243" s="429" t="s">
        <v>78</v>
      </c>
      <c r="B1243" s="430"/>
      <c r="C1243" s="430"/>
      <c r="D1243" s="430"/>
      <c r="E1243" s="430"/>
      <c r="F1243" s="430"/>
      <c r="G1243" s="430"/>
      <c r="H1243" s="431"/>
      <c r="I1243" s="78"/>
      <c r="J1243" s="79"/>
      <c r="K1243" s="432">
        <v>12.93</v>
      </c>
      <c r="L1243" s="433"/>
      <c r="M1243" s="80">
        <f>K1243*12*I1212</f>
        <v>190939.89599999998</v>
      </c>
    </row>
    <row r="1244" spans="1:13" ht="16.5" thickBot="1">
      <c r="A1244" s="550" t="s">
        <v>79</v>
      </c>
      <c r="B1244" s="551"/>
      <c r="C1244" s="551"/>
      <c r="D1244" s="551"/>
      <c r="E1244" s="551"/>
      <c r="F1244" s="551"/>
      <c r="G1244" s="551"/>
      <c r="H1244" s="552"/>
      <c r="I1244" s="84"/>
      <c r="J1244" s="85"/>
      <c r="K1244" s="522">
        <v>2.91</v>
      </c>
      <c r="L1244" s="523"/>
      <c r="M1244" s="86">
        <f>K1244*12*I1212</f>
        <v>42972.551999999996</v>
      </c>
    </row>
    <row r="1245" spans="1:13">
      <c r="A1245" s="499" t="s">
        <v>43</v>
      </c>
      <c r="B1245" s="500"/>
      <c r="C1245" s="500"/>
      <c r="D1245" s="500"/>
      <c r="E1245" s="500"/>
      <c r="F1245" s="500"/>
      <c r="G1245" s="500"/>
      <c r="H1245" s="501"/>
      <c r="I1245" s="15"/>
      <c r="J1245" s="16"/>
      <c r="K1245" s="502">
        <v>1.39</v>
      </c>
      <c r="L1245" s="503"/>
      <c r="M1245" s="21">
        <f>K1245*12*I1212</f>
        <v>20526.407999999999</v>
      </c>
    </row>
    <row r="1246" spans="1:13" ht="15.75">
      <c r="A1246" s="44" t="s">
        <v>52</v>
      </c>
      <c r="B1246" s="45"/>
      <c r="C1246" s="45"/>
      <c r="D1246" s="45"/>
      <c r="E1246" s="45"/>
      <c r="F1246" s="45"/>
      <c r="G1246" s="45"/>
      <c r="H1246" s="46"/>
      <c r="I1246" s="34"/>
      <c r="J1246" s="29"/>
      <c r="K1246" s="486">
        <v>1.0900000000000001</v>
      </c>
      <c r="L1246" s="487"/>
      <c r="M1246" s="21">
        <f>K1246*12*I1212</f>
        <v>16096.248000000001</v>
      </c>
    </row>
    <row r="1247" spans="1:13" ht="15.75">
      <c r="A1247" s="44" t="s">
        <v>45</v>
      </c>
      <c r="B1247" s="45"/>
      <c r="C1247" s="45"/>
      <c r="D1247" s="45"/>
      <c r="E1247" s="45"/>
      <c r="F1247" s="45"/>
      <c r="G1247" s="45"/>
      <c r="H1247" s="46"/>
      <c r="I1247" s="34"/>
      <c r="J1247" s="29"/>
      <c r="K1247" s="486">
        <v>7.0000000000000007E-2</v>
      </c>
      <c r="L1247" s="487"/>
      <c r="M1247" s="21">
        <f>K1247*12*I1212</f>
        <v>1033.704</v>
      </c>
    </row>
    <row r="1248" spans="1:13" ht="16.5" thickBot="1">
      <c r="A1248" s="70" t="s">
        <v>46</v>
      </c>
      <c r="B1248" s="71"/>
      <c r="C1248" s="71"/>
      <c r="D1248" s="71"/>
      <c r="E1248" s="71"/>
      <c r="F1248" s="71"/>
      <c r="G1248" s="71"/>
      <c r="H1248" s="72"/>
      <c r="I1248" s="3"/>
      <c r="J1248" s="4"/>
      <c r="K1248" s="446">
        <v>0.94</v>
      </c>
      <c r="L1248" s="447"/>
      <c r="M1248" s="23">
        <f>K1248*12*I1212</f>
        <v>13881.167999999998</v>
      </c>
    </row>
    <row r="1249" spans="1:13" ht="15.75" thickBot="1">
      <c r="A1249" s="424" t="s">
        <v>47</v>
      </c>
      <c r="B1249" s="425"/>
      <c r="C1249" s="425"/>
      <c r="D1249" s="425"/>
      <c r="E1249" s="425"/>
      <c r="F1249" s="425"/>
      <c r="G1249" s="425"/>
      <c r="H1249" s="426"/>
      <c r="I1249" s="49"/>
      <c r="J1249" s="50"/>
      <c r="K1249" s="427">
        <f>K1241+K1245+K1242+K1246+K1247+K1248</f>
        <v>41.99</v>
      </c>
      <c r="L1249" s="428"/>
      <c r="M1249" s="51">
        <f>M1241+M1242+M1245+M1246+M1247+M1248</f>
        <v>620074.728</v>
      </c>
    </row>
    <row r="1250" spans="1:13">
      <c r="A1250" s="56"/>
      <c r="B1250" s="56"/>
      <c r="C1250" s="56"/>
      <c r="D1250" s="56"/>
      <c r="E1250" s="56"/>
      <c r="F1250" s="56"/>
      <c r="G1250" s="56"/>
      <c r="H1250" s="56"/>
      <c r="I1250" s="9"/>
      <c r="J1250" s="57"/>
      <c r="K1250" s="58"/>
      <c r="L1250" s="58"/>
      <c r="M1250" s="57"/>
    </row>
    <row r="1251" spans="1:13">
      <c r="A1251" s="56"/>
      <c r="B1251" s="56"/>
      <c r="C1251" s="56"/>
      <c r="D1251" s="56"/>
      <c r="E1251" s="56"/>
      <c r="F1251" s="56"/>
      <c r="G1251" s="56"/>
      <c r="H1251" s="56"/>
      <c r="I1251" s="9"/>
      <c r="J1251" s="57"/>
      <c r="K1251" s="58"/>
      <c r="L1251" s="58"/>
      <c r="M1251" s="57"/>
    </row>
    <row r="1252" spans="1:13">
      <c r="A1252" s="481" t="s">
        <v>0</v>
      </c>
      <c r="B1252" s="481"/>
      <c r="C1252" s="481"/>
      <c r="D1252" s="481"/>
      <c r="E1252" s="481"/>
      <c r="F1252" s="481"/>
      <c r="G1252" s="481"/>
      <c r="H1252" s="481"/>
      <c r="I1252" s="481"/>
      <c r="J1252" s="481"/>
      <c r="K1252" s="481"/>
      <c r="L1252" s="481"/>
      <c r="M1252" s="1"/>
    </row>
    <row r="1253" spans="1:13">
      <c r="A1253" s="482" t="s">
        <v>1</v>
      </c>
      <c r="B1253" s="482"/>
      <c r="C1253" s="482"/>
      <c r="D1253" s="482"/>
      <c r="E1253" s="482"/>
      <c r="F1253" s="482"/>
      <c r="G1253" s="482"/>
      <c r="H1253" s="482"/>
      <c r="I1253" s="482"/>
      <c r="J1253" s="482"/>
      <c r="K1253" s="482"/>
      <c r="L1253" s="482"/>
      <c r="M1253" s="482"/>
    </row>
    <row r="1254" spans="1:13">
      <c r="A1254" s="483" t="s">
        <v>120</v>
      </c>
      <c r="B1254" s="483"/>
      <c r="C1254" s="483"/>
      <c r="D1254" s="483"/>
      <c r="E1254" s="483"/>
      <c r="F1254" s="483"/>
      <c r="G1254" s="483"/>
      <c r="H1254" s="483"/>
      <c r="I1254" s="483"/>
      <c r="J1254" s="483"/>
      <c r="K1254" s="483"/>
      <c r="L1254" s="483"/>
      <c r="M1254" s="483"/>
    </row>
    <row r="1255" spans="1:13">
      <c r="A1255" s="2"/>
      <c r="B1255" s="3"/>
      <c r="C1255" s="3" t="s">
        <v>2</v>
      </c>
      <c r="D1255" s="3"/>
      <c r="E1255" s="3"/>
      <c r="F1255" s="3"/>
      <c r="G1255" s="3"/>
      <c r="H1255" s="4"/>
      <c r="I1255" s="3" t="s">
        <v>3</v>
      </c>
      <c r="J1255" s="4"/>
      <c r="K1255" s="5" t="s">
        <v>4</v>
      </c>
      <c r="L1255" s="6"/>
      <c r="M1255" s="7"/>
    </row>
    <row r="1256" spans="1:13">
      <c r="A1256" s="8"/>
      <c r="B1256" s="9"/>
      <c r="C1256" s="9"/>
      <c r="D1256" s="9"/>
      <c r="E1256" s="9"/>
      <c r="F1256" s="9"/>
      <c r="G1256" s="9"/>
      <c r="H1256" s="10"/>
      <c r="I1256" s="9"/>
      <c r="J1256" s="10"/>
      <c r="K1256" s="11" t="s">
        <v>5</v>
      </c>
      <c r="L1256" s="12"/>
      <c r="M1256" s="13" t="s">
        <v>6</v>
      </c>
    </row>
    <row r="1257" spans="1:13">
      <c r="A1257" s="14"/>
      <c r="B1257" s="15"/>
      <c r="C1257" s="15"/>
      <c r="D1257" s="15"/>
      <c r="E1257" s="15"/>
      <c r="F1257" s="15"/>
      <c r="G1257" s="15"/>
      <c r="H1257" s="16"/>
      <c r="I1257" s="472" t="s">
        <v>7</v>
      </c>
      <c r="J1257" s="473"/>
      <c r="K1257" s="15" t="s">
        <v>8</v>
      </c>
      <c r="L1257" s="16"/>
      <c r="M1257" s="17" t="s">
        <v>9</v>
      </c>
    </row>
    <row r="1258" spans="1:13">
      <c r="A1258" s="474"/>
      <c r="B1258" s="475"/>
      <c r="C1258" s="475"/>
      <c r="D1258" s="475"/>
      <c r="E1258" s="475"/>
      <c r="F1258" s="475"/>
      <c r="G1258" s="475"/>
      <c r="H1258" s="476"/>
      <c r="I1258" s="477">
        <v>1312.7</v>
      </c>
      <c r="J1258" s="478"/>
      <c r="K1258" s="479">
        <f>K1259+K1261</f>
        <v>9.75</v>
      </c>
      <c r="L1258" s="480"/>
      <c r="M1258" s="21">
        <f>M1259+M1261</f>
        <v>153585.90000000002</v>
      </c>
    </row>
    <row r="1259" spans="1:13">
      <c r="A1259" s="22" t="s">
        <v>59</v>
      </c>
      <c r="B1259" s="24"/>
      <c r="C1259" s="24"/>
      <c r="D1259" s="24"/>
      <c r="E1259" s="24"/>
      <c r="F1259" s="25"/>
      <c r="G1259" s="24"/>
      <c r="H1259" s="26"/>
      <c r="J1259" s="10"/>
      <c r="K1259" s="450">
        <v>5.36</v>
      </c>
      <c r="L1259" s="451"/>
      <c r="M1259" s="23">
        <f>K1259*I1258*12</f>
        <v>84432.864000000016</v>
      </c>
    </row>
    <row r="1260" spans="1:13">
      <c r="A1260" s="22"/>
      <c r="B1260" s="24"/>
      <c r="C1260" s="24"/>
      <c r="D1260" s="24"/>
      <c r="E1260" s="24"/>
      <c r="F1260" s="25"/>
      <c r="G1260" s="24"/>
      <c r="H1260" s="26"/>
      <c r="J1260" s="10"/>
      <c r="L1260" s="10"/>
      <c r="M1260" s="23"/>
    </row>
    <row r="1261" spans="1:13">
      <c r="A1261" s="22" t="s">
        <v>12</v>
      </c>
      <c r="B1261" s="24"/>
      <c r="C1261" s="24"/>
      <c r="D1261" s="24"/>
      <c r="E1261" s="24"/>
      <c r="F1261" s="25"/>
      <c r="G1261" s="24"/>
      <c r="H1261" s="26"/>
      <c r="I1261" s="14"/>
      <c r="J1261" s="16"/>
      <c r="K1261" s="492">
        <v>4.3899999999999997</v>
      </c>
      <c r="L1261" s="493"/>
      <c r="M1261" s="21">
        <f>K1261*I1258*12</f>
        <v>69153.035999999993</v>
      </c>
    </row>
    <row r="1262" spans="1:13">
      <c r="A1262" s="464" t="s">
        <v>13</v>
      </c>
      <c r="B1262" s="465"/>
      <c r="C1262" s="465"/>
      <c r="D1262" s="465"/>
      <c r="E1262" s="465"/>
      <c r="F1262" s="465"/>
      <c r="G1262" s="465"/>
      <c r="H1262" s="466"/>
      <c r="I1262" s="89" t="s">
        <v>14</v>
      </c>
      <c r="J1262" s="88"/>
      <c r="K1262" s="9"/>
      <c r="L1262" s="10"/>
      <c r="M1262" s="23"/>
    </row>
    <row r="1263" spans="1:13">
      <c r="A1263" s="8"/>
      <c r="B1263" s="9"/>
      <c r="C1263" s="9"/>
      <c r="D1263" s="9"/>
      <c r="E1263" s="9"/>
      <c r="F1263" s="9"/>
      <c r="G1263" s="9"/>
      <c r="H1263" s="10"/>
      <c r="I1263" s="89" t="s">
        <v>15</v>
      </c>
      <c r="J1263" s="88"/>
      <c r="K1263" s="9"/>
      <c r="L1263" s="10"/>
      <c r="M1263" s="23"/>
    </row>
    <row r="1264" spans="1:13">
      <c r="A1264" s="8"/>
      <c r="B1264" s="9"/>
      <c r="C1264" s="9"/>
      <c r="D1264" s="9"/>
      <c r="E1264" s="9"/>
      <c r="F1264" s="9"/>
      <c r="G1264" s="9"/>
      <c r="H1264" s="10"/>
      <c r="I1264" s="89" t="s">
        <v>16</v>
      </c>
      <c r="J1264" s="88"/>
      <c r="K1264" s="462">
        <v>1.31</v>
      </c>
      <c r="L1264" s="463"/>
      <c r="M1264" s="23">
        <f>K1264*12*I1258</f>
        <v>20635.644</v>
      </c>
    </row>
    <row r="1265" spans="1:13">
      <c r="A1265" s="8"/>
      <c r="B1265" s="9"/>
      <c r="C1265" s="9"/>
      <c r="D1265" s="9"/>
      <c r="E1265" s="9"/>
      <c r="F1265" s="9"/>
      <c r="G1265" s="9"/>
      <c r="H1265" s="10"/>
      <c r="I1265" s="89" t="s">
        <v>62</v>
      </c>
      <c r="J1265" s="88"/>
      <c r="K1265" s="9"/>
      <c r="L1265" s="10"/>
      <c r="M1265" s="23"/>
    </row>
    <row r="1266" spans="1:13">
      <c r="A1266" s="474" t="s">
        <v>67</v>
      </c>
      <c r="B1266" s="475"/>
      <c r="C1266" s="475"/>
      <c r="D1266" s="475"/>
      <c r="E1266" s="475"/>
      <c r="F1266" s="475"/>
      <c r="G1266" s="475"/>
      <c r="H1266" s="476"/>
      <c r="I1266" s="28" t="s">
        <v>19</v>
      </c>
      <c r="J1266" s="29"/>
      <c r="K1266" s="486">
        <v>1.21</v>
      </c>
      <c r="L1266" s="487"/>
      <c r="M1266" s="30">
        <f>K1266*12*I1258</f>
        <v>19060.403999999999</v>
      </c>
    </row>
    <row r="1267" spans="1:13">
      <c r="A1267" s="114" t="s">
        <v>20</v>
      </c>
      <c r="B1267" s="31"/>
      <c r="C1267" s="31"/>
      <c r="D1267" s="31"/>
      <c r="E1267" s="31"/>
      <c r="F1267" s="31"/>
      <c r="G1267" s="31"/>
      <c r="H1267" s="115"/>
      <c r="I1267" s="31"/>
      <c r="J1267" s="10"/>
      <c r="K1267" s="470">
        <f>K1268+K1274</f>
        <v>1.9100000000000001</v>
      </c>
      <c r="L1267" s="471"/>
      <c r="M1267" s="32">
        <f>M1268+M1274</f>
        <v>30087.084000000003</v>
      </c>
    </row>
    <row r="1268" spans="1:13">
      <c r="A1268" s="459" t="s">
        <v>21</v>
      </c>
      <c r="B1268" s="460"/>
      <c r="C1268" s="460"/>
      <c r="D1268" s="460"/>
      <c r="E1268" s="460"/>
      <c r="F1268" s="460"/>
      <c r="G1268" s="460"/>
      <c r="H1268" s="461"/>
      <c r="J1268" s="10"/>
      <c r="K1268" s="462">
        <f>K1269+K1270+K1271+K1273</f>
        <v>1.1200000000000001</v>
      </c>
      <c r="L1268" s="463"/>
      <c r="M1268" s="33">
        <f>M1269+M1270+M1271+M1273</f>
        <v>17642.688000000002</v>
      </c>
    </row>
    <row r="1269" spans="1:13">
      <c r="A1269" s="8" t="s">
        <v>82</v>
      </c>
      <c r="H1269" s="10"/>
      <c r="I1269" s="87" t="s">
        <v>26</v>
      </c>
      <c r="J1269" s="88"/>
      <c r="K1269" s="450">
        <v>0.57999999999999996</v>
      </c>
      <c r="L1269" s="451"/>
      <c r="M1269" s="23">
        <f>K1269*12*I1258</f>
        <v>9136.3919999999998</v>
      </c>
    </row>
    <row r="1270" spans="1:13">
      <c r="A1270" s="8" t="s">
        <v>69</v>
      </c>
      <c r="H1270" s="10"/>
      <c r="I1270" s="87" t="s">
        <v>80</v>
      </c>
      <c r="J1270" s="88"/>
      <c r="K1270" s="450"/>
      <c r="L1270" s="451"/>
      <c r="M1270" s="23"/>
    </row>
    <row r="1271" spans="1:13">
      <c r="A1271" s="8" t="s">
        <v>83</v>
      </c>
      <c r="H1271" s="10"/>
      <c r="I1271" s="87" t="s">
        <v>24</v>
      </c>
      <c r="J1271" s="88"/>
      <c r="K1271" s="450">
        <v>0.5</v>
      </c>
      <c r="L1271" s="451"/>
      <c r="M1271" s="23">
        <f>K1271*12*I1258</f>
        <v>7876.2000000000007</v>
      </c>
    </row>
    <row r="1272" spans="1:13">
      <c r="A1272" s="8" t="s">
        <v>25</v>
      </c>
      <c r="H1272" s="10"/>
      <c r="I1272" s="87"/>
      <c r="J1272" s="88"/>
      <c r="L1272" s="10"/>
      <c r="M1272" s="23"/>
    </row>
    <row r="1273" spans="1:13">
      <c r="A1273" s="8" t="s">
        <v>84</v>
      </c>
      <c r="H1273" s="10"/>
      <c r="I1273" s="87" t="s">
        <v>26</v>
      </c>
      <c r="J1273" s="88"/>
      <c r="K1273" s="450">
        <v>0.04</v>
      </c>
      <c r="L1273" s="451"/>
      <c r="M1273" s="23">
        <f>K1273*12*I1258</f>
        <v>630.096</v>
      </c>
    </row>
    <row r="1274" spans="1:13">
      <c r="A1274" s="459" t="s">
        <v>27</v>
      </c>
      <c r="B1274" s="460"/>
      <c r="C1274" s="460"/>
      <c r="D1274" s="460"/>
      <c r="E1274" s="460"/>
      <c r="F1274" s="460"/>
      <c r="G1274" s="460"/>
      <c r="H1274" s="461"/>
      <c r="J1274" s="10"/>
      <c r="K1274" s="462">
        <f>K1275+K1276+K1277</f>
        <v>0.79</v>
      </c>
      <c r="L1274" s="463"/>
      <c r="M1274" s="33">
        <f>M1275+M1276+M1277</f>
        <v>12444.396000000002</v>
      </c>
    </row>
    <row r="1275" spans="1:13">
      <c r="A1275" s="8" t="s">
        <v>85</v>
      </c>
      <c r="H1275" s="10"/>
      <c r="I1275" s="87" t="s">
        <v>24</v>
      </c>
      <c r="J1275" s="88"/>
      <c r="K1275" s="450">
        <v>0.67</v>
      </c>
      <c r="L1275" s="451"/>
      <c r="M1275" s="23">
        <f>K1275*12*I1258</f>
        <v>10554.108000000002</v>
      </c>
    </row>
    <row r="1276" spans="1:13">
      <c r="A1276" s="8" t="s">
        <v>86</v>
      </c>
      <c r="H1276" s="10"/>
      <c r="I1276" s="87" t="s">
        <v>81</v>
      </c>
      <c r="J1276" s="88"/>
      <c r="K1276" s="450">
        <v>0.06</v>
      </c>
      <c r="L1276" s="451"/>
      <c r="M1276" s="23">
        <f>K1276*12*I1258</f>
        <v>945.14400000000001</v>
      </c>
    </row>
    <row r="1277" spans="1:13">
      <c r="A1277" s="8" t="s">
        <v>87</v>
      </c>
      <c r="H1277" s="10"/>
      <c r="I1277" s="87" t="s">
        <v>55</v>
      </c>
      <c r="J1277" s="88"/>
      <c r="K1277" s="492">
        <v>0.06</v>
      </c>
      <c r="L1277" s="493"/>
      <c r="M1277" s="21">
        <f>K1277*12*I1258</f>
        <v>945.14400000000001</v>
      </c>
    </row>
    <row r="1278" spans="1:13" ht="15.75">
      <c r="A1278" s="438" t="s">
        <v>28</v>
      </c>
      <c r="B1278" s="439"/>
      <c r="C1278" s="439"/>
      <c r="D1278" s="439"/>
      <c r="E1278" s="439"/>
      <c r="F1278" s="439"/>
      <c r="G1278" s="439"/>
      <c r="H1278" s="440"/>
      <c r="I1278" s="34"/>
      <c r="J1278" s="29"/>
      <c r="K1278" s="486">
        <f>K1279+K1280+K1282+K1284+K1285</f>
        <v>2.16</v>
      </c>
      <c r="L1278" s="487"/>
      <c r="M1278" s="35">
        <f>M1279+M1280+M1282+M1284+M1285</f>
        <v>34025.184000000001</v>
      </c>
    </row>
    <row r="1279" spans="1:13">
      <c r="A1279" s="36" t="s">
        <v>29</v>
      </c>
      <c r="B1279" s="37"/>
      <c r="C1279" s="38"/>
      <c r="D1279" s="38"/>
      <c r="E1279" s="38"/>
      <c r="F1279" s="38"/>
      <c r="G1279" s="38"/>
      <c r="H1279" s="10"/>
      <c r="I1279" s="434" t="s">
        <v>30</v>
      </c>
      <c r="J1279" s="435"/>
      <c r="K1279" s="457">
        <v>0.59</v>
      </c>
      <c r="L1279" s="458"/>
      <c r="M1279" s="23">
        <f>K1279*12*I1258</f>
        <v>9293.9160000000011</v>
      </c>
    </row>
    <row r="1280" spans="1:13">
      <c r="A1280" s="36" t="s">
        <v>31</v>
      </c>
      <c r="B1280" s="37"/>
      <c r="C1280" s="38"/>
      <c r="D1280" s="38"/>
      <c r="E1280" s="38"/>
      <c r="F1280" s="38"/>
      <c r="G1280" s="38"/>
      <c r="H1280" s="10"/>
      <c r="I1280" s="434" t="s">
        <v>57</v>
      </c>
      <c r="J1280" s="435"/>
      <c r="K1280" s="448">
        <v>1.36</v>
      </c>
      <c r="L1280" s="449"/>
      <c r="M1280" s="23">
        <f>K1280*12*I1258</f>
        <v>21423.264000000003</v>
      </c>
    </row>
    <row r="1281" spans="1:13">
      <c r="A1281" s="36" t="s">
        <v>33</v>
      </c>
      <c r="B1281" s="37"/>
      <c r="C1281" s="38"/>
      <c r="D1281" s="38"/>
      <c r="E1281" s="38"/>
      <c r="F1281" s="38"/>
      <c r="G1281" s="38"/>
      <c r="H1281" s="10"/>
      <c r="I1281" s="39"/>
      <c r="J1281" s="12"/>
      <c r="K1281" s="40"/>
      <c r="L1281" s="41"/>
      <c r="M1281" s="23"/>
    </row>
    <row r="1282" spans="1:13">
      <c r="A1282" s="36" t="s">
        <v>34</v>
      </c>
      <c r="B1282" s="37"/>
      <c r="C1282" s="38"/>
      <c r="D1282" s="38"/>
      <c r="E1282" s="38"/>
      <c r="F1282" s="38"/>
      <c r="G1282" s="38"/>
      <c r="H1282" s="10"/>
      <c r="I1282" s="434" t="s">
        <v>35</v>
      </c>
      <c r="J1282" s="435"/>
      <c r="K1282" s="448">
        <v>0.09</v>
      </c>
      <c r="L1282" s="449"/>
      <c r="M1282" s="23">
        <f>K1282*12*I1258</f>
        <v>1417.7160000000001</v>
      </c>
    </row>
    <row r="1283" spans="1:13">
      <c r="A1283" s="36" t="s">
        <v>36</v>
      </c>
      <c r="B1283" s="37"/>
      <c r="C1283" s="38"/>
      <c r="D1283" s="38"/>
      <c r="E1283" s="38"/>
      <c r="F1283" s="38"/>
      <c r="G1283" s="38"/>
      <c r="H1283" s="10"/>
      <c r="I1283" s="39"/>
      <c r="J1283" s="12"/>
      <c r="K1283" s="40"/>
      <c r="L1283" s="41"/>
      <c r="M1283" s="23"/>
    </row>
    <row r="1284" spans="1:13">
      <c r="A1284" s="36" t="s">
        <v>37</v>
      </c>
      <c r="B1284" s="37"/>
      <c r="C1284" s="38"/>
      <c r="D1284" s="38"/>
      <c r="E1284" s="38"/>
      <c r="F1284" s="38"/>
      <c r="G1284" s="38"/>
      <c r="H1284" s="10"/>
      <c r="I1284" s="434" t="s">
        <v>19</v>
      </c>
      <c r="J1284" s="435"/>
      <c r="K1284" s="448">
        <v>0.06</v>
      </c>
      <c r="L1284" s="449"/>
      <c r="M1284" s="23">
        <f>K1284*12*I1258</f>
        <v>945.14400000000001</v>
      </c>
    </row>
    <row r="1285" spans="1:13">
      <c r="A1285" s="42" t="s">
        <v>38</v>
      </c>
      <c r="B1285" s="37"/>
      <c r="C1285" s="38"/>
      <c r="D1285" s="38"/>
      <c r="E1285" s="38"/>
      <c r="F1285" s="38"/>
      <c r="G1285" s="38"/>
      <c r="H1285" s="10"/>
      <c r="I1285" s="434" t="s">
        <v>19</v>
      </c>
      <c r="J1285" s="435"/>
      <c r="K1285" s="436">
        <v>0.06</v>
      </c>
      <c r="L1285" s="437"/>
      <c r="M1285" s="21">
        <f>K1285*12*I1258</f>
        <v>945.14400000000001</v>
      </c>
    </row>
    <row r="1286" spans="1:13" ht="15.75">
      <c r="A1286" s="438" t="s">
        <v>39</v>
      </c>
      <c r="B1286" s="439"/>
      <c r="C1286" s="439"/>
      <c r="D1286" s="439"/>
      <c r="E1286" s="439"/>
      <c r="F1286" s="439"/>
      <c r="G1286" s="439"/>
      <c r="H1286" s="440"/>
      <c r="I1286" s="34"/>
      <c r="J1286" s="29"/>
      <c r="K1286" s="441">
        <v>5.7</v>
      </c>
      <c r="L1286" s="442"/>
      <c r="M1286" s="35">
        <f>K1286*12*I1258</f>
        <v>89788.680000000008</v>
      </c>
    </row>
    <row r="1287" spans="1:13" ht="15.75" thickBot="1">
      <c r="A1287" s="572" t="s">
        <v>40</v>
      </c>
      <c r="B1287" s="573"/>
      <c r="C1287" s="573"/>
      <c r="D1287" s="573"/>
      <c r="E1287" s="573"/>
      <c r="F1287" s="573"/>
      <c r="G1287" s="573"/>
      <c r="H1287" s="574"/>
      <c r="J1287" s="43"/>
      <c r="K1287" s="446">
        <f>K1259+K1261+K1264+K1266+K1267+K1286+K1278</f>
        <v>22.04</v>
      </c>
      <c r="L1287" s="447"/>
      <c r="M1287" s="23">
        <f>M1258+M1264+M1266+M1267+M1278+M1286</f>
        <v>347182.89600000007</v>
      </c>
    </row>
    <row r="1288" spans="1:13" ht="15.75" thickBot="1">
      <c r="A1288" s="424" t="s">
        <v>77</v>
      </c>
      <c r="B1288" s="425"/>
      <c r="C1288" s="425"/>
      <c r="D1288" s="425"/>
      <c r="E1288" s="425"/>
      <c r="F1288" s="425"/>
      <c r="G1288" s="425"/>
      <c r="H1288" s="426"/>
      <c r="I1288" s="49"/>
      <c r="J1288" s="50"/>
      <c r="K1288" s="548">
        <f>K1291+K1292</f>
        <v>15.670000000000002</v>
      </c>
      <c r="L1288" s="549"/>
      <c r="M1288" s="51">
        <f>K1288*12*I1258</f>
        <v>246840.10800000004</v>
      </c>
    </row>
    <row r="1289" spans="1:13" ht="15.75" hidden="1">
      <c r="A1289" s="452" t="s">
        <v>41</v>
      </c>
      <c r="B1289" s="453"/>
      <c r="C1289" s="453"/>
      <c r="D1289" s="453"/>
      <c r="E1289" s="453"/>
      <c r="F1289" s="453"/>
      <c r="G1289" s="453"/>
      <c r="H1289" s="454"/>
      <c r="I1289" s="15"/>
      <c r="J1289" s="16"/>
      <c r="K1289" s="455"/>
      <c r="L1289" s="456"/>
      <c r="M1289" s="21">
        <f>K1289*12*I1258</f>
        <v>0</v>
      </c>
    </row>
    <row r="1290" spans="1:13" ht="15.75" hidden="1">
      <c r="A1290" s="443" t="s">
        <v>42</v>
      </c>
      <c r="B1290" s="444"/>
      <c r="C1290" s="444"/>
      <c r="D1290" s="444"/>
      <c r="E1290" s="444"/>
      <c r="F1290" s="444"/>
      <c r="G1290" s="444"/>
      <c r="H1290" s="445"/>
      <c r="I1290" s="3"/>
      <c r="J1290" s="4"/>
      <c r="K1290" s="446"/>
      <c r="L1290" s="447"/>
      <c r="M1290" s="23">
        <f>K1290*12*I1258</f>
        <v>0</v>
      </c>
    </row>
    <row r="1291" spans="1:13">
      <c r="A1291" s="429" t="s">
        <v>78</v>
      </c>
      <c r="B1291" s="430"/>
      <c r="C1291" s="430"/>
      <c r="D1291" s="430"/>
      <c r="E1291" s="430"/>
      <c r="F1291" s="430"/>
      <c r="G1291" s="430"/>
      <c r="H1291" s="431"/>
      <c r="I1291" s="78"/>
      <c r="J1291" s="79"/>
      <c r="K1291" s="432">
        <v>12.8</v>
      </c>
      <c r="L1291" s="433"/>
      <c r="M1291" s="80">
        <f>K1291*12*I1258</f>
        <v>201630.72000000003</v>
      </c>
    </row>
    <row r="1292" spans="1:13" ht="16.5" thickBot="1">
      <c r="A1292" s="81" t="s">
        <v>79</v>
      </c>
      <c r="B1292" s="82"/>
      <c r="C1292" s="82"/>
      <c r="D1292" s="82"/>
      <c r="E1292" s="82"/>
      <c r="F1292" s="82"/>
      <c r="G1292" s="82"/>
      <c r="H1292" s="83"/>
      <c r="I1292" s="84"/>
      <c r="J1292" s="85"/>
      <c r="K1292" s="522">
        <v>2.87</v>
      </c>
      <c r="L1292" s="523"/>
      <c r="M1292" s="86">
        <f>K1292*12*I1258</f>
        <v>45209.387999999999</v>
      </c>
    </row>
    <row r="1293" spans="1:13">
      <c r="A1293" s="499" t="s">
        <v>43</v>
      </c>
      <c r="B1293" s="500"/>
      <c r="C1293" s="500"/>
      <c r="D1293" s="500"/>
      <c r="E1293" s="500"/>
      <c r="F1293" s="500"/>
      <c r="G1293" s="500"/>
      <c r="H1293" s="501"/>
      <c r="I1293" s="15"/>
      <c r="J1293" s="16"/>
      <c r="K1293" s="502">
        <v>1.39</v>
      </c>
      <c r="L1293" s="503"/>
      <c r="M1293" s="21">
        <f>K1293*12*I1258</f>
        <v>21895.835999999999</v>
      </c>
    </row>
    <row r="1294" spans="1:13" hidden="1">
      <c r="A1294" s="18" t="s">
        <v>48</v>
      </c>
      <c r="B1294" s="19"/>
      <c r="C1294" s="19"/>
      <c r="D1294" s="19"/>
      <c r="E1294" s="19"/>
      <c r="F1294" s="19"/>
      <c r="G1294" s="19"/>
      <c r="H1294" s="20"/>
      <c r="I1294" s="34"/>
      <c r="J1294" s="29"/>
      <c r="K1294" s="486">
        <v>0</v>
      </c>
      <c r="L1294" s="487"/>
      <c r="M1294" s="21">
        <f>K1294*I1258*12</f>
        <v>0</v>
      </c>
    </row>
    <row r="1295" spans="1:13" ht="15.75" hidden="1">
      <c r="A1295" s="44" t="s">
        <v>44</v>
      </c>
      <c r="B1295" s="45"/>
      <c r="C1295" s="45"/>
      <c r="D1295" s="45"/>
      <c r="E1295" s="45"/>
      <c r="F1295" s="45"/>
      <c r="G1295" s="45"/>
      <c r="H1295" s="46"/>
      <c r="I1295" s="34"/>
      <c r="J1295" s="29"/>
      <c r="K1295" s="486">
        <v>0</v>
      </c>
      <c r="L1295" s="487"/>
      <c r="M1295" s="21">
        <v>0</v>
      </c>
    </row>
    <row r="1296" spans="1:13" ht="15.75">
      <c r="A1296" s="44" t="s">
        <v>45</v>
      </c>
      <c r="B1296" s="45"/>
      <c r="C1296" s="45"/>
      <c r="D1296" s="45"/>
      <c r="E1296" s="45"/>
      <c r="F1296" s="45"/>
      <c r="G1296" s="45"/>
      <c r="H1296" s="46"/>
      <c r="I1296" s="34"/>
      <c r="J1296" s="29"/>
      <c r="K1296" s="486">
        <v>0.06</v>
      </c>
      <c r="L1296" s="487"/>
      <c r="M1296" s="21">
        <f>K1296*12*I1258</f>
        <v>945.14400000000001</v>
      </c>
    </row>
    <row r="1297" spans="1:13" ht="16.5" thickBot="1">
      <c r="A1297" s="70" t="s">
        <v>46</v>
      </c>
      <c r="B1297" s="71"/>
      <c r="C1297" s="71"/>
      <c r="D1297" s="71"/>
      <c r="E1297" s="71"/>
      <c r="F1297" s="71"/>
      <c r="G1297" s="71"/>
      <c r="H1297" s="72"/>
      <c r="I1297" s="3"/>
      <c r="J1297" s="4"/>
      <c r="K1297" s="446">
        <v>0.75</v>
      </c>
      <c r="L1297" s="447"/>
      <c r="M1297" s="23">
        <f>K1297*12*I1258</f>
        <v>11814.300000000001</v>
      </c>
    </row>
    <row r="1298" spans="1:13" ht="15.75" thickBot="1">
      <c r="A1298" s="424" t="s">
        <v>47</v>
      </c>
      <c r="B1298" s="425"/>
      <c r="C1298" s="425"/>
      <c r="D1298" s="425"/>
      <c r="E1298" s="425"/>
      <c r="F1298" s="425"/>
      <c r="G1298" s="425"/>
      <c r="H1298" s="426"/>
      <c r="I1298" s="49"/>
      <c r="J1298" s="50"/>
      <c r="K1298" s="427">
        <f>K1287+K1289+K1290+K1293+K1288+K1294+K1295+K1296+K1297</f>
        <v>39.910000000000004</v>
      </c>
      <c r="L1298" s="428"/>
      <c r="M1298" s="51">
        <f>M1287+M1288+M1289+M1290+M1293+M1294+M1295+M1296+M1297</f>
        <v>628678.2840000001</v>
      </c>
    </row>
    <row r="1299" spans="1:13">
      <c r="A1299" s="56"/>
      <c r="B1299" s="56"/>
      <c r="C1299" s="56"/>
      <c r="D1299" s="56"/>
      <c r="E1299" s="56"/>
      <c r="F1299" s="56"/>
      <c r="G1299" s="56"/>
      <c r="H1299" s="56"/>
      <c r="I1299" s="9"/>
      <c r="J1299" s="57"/>
      <c r="K1299" s="58"/>
      <c r="L1299" s="58"/>
      <c r="M1299" s="57"/>
    </row>
    <row r="1300" spans="1:13">
      <c r="A1300" s="481" t="s">
        <v>0</v>
      </c>
      <c r="B1300" s="481"/>
      <c r="C1300" s="481"/>
      <c r="D1300" s="481"/>
      <c r="E1300" s="481"/>
      <c r="F1300" s="481"/>
      <c r="G1300" s="481"/>
      <c r="H1300" s="481"/>
      <c r="I1300" s="481"/>
      <c r="J1300" s="481"/>
      <c r="K1300" s="481"/>
      <c r="L1300" s="481"/>
      <c r="M1300" s="1"/>
    </row>
    <row r="1301" spans="1:13">
      <c r="A1301" s="482" t="s">
        <v>1</v>
      </c>
      <c r="B1301" s="482"/>
      <c r="C1301" s="482"/>
      <c r="D1301" s="482"/>
      <c r="E1301" s="482"/>
      <c r="F1301" s="482"/>
      <c r="G1301" s="482"/>
      <c r="H1301" s="482"/>
      <c r="I1301" s="482"/>
      <c r="J1301" s="482"/>
      <c r="K1301" s="482"/>
      <c r="L1301" s="482"/>
      <c r="M1301" s="482"/>
    </row>
    <row r="1302" spans="1:13">
      <c r="A1302" s="483" t="s">
        <v>121</v>
      </c>
      <c r="B1302" s="483"/>
      <c r="C1302" s="483"/>
      <c r="D1302" s="483"/>
      <c r="E1302" s="483"/>
      <c r="F1302" s="483"/>
      <c r="G1302" s="483"/>
      <c r="H1302" s="483"/>
      <c r="I1302" s="483"/>
      <c r="J1302" s="483"/>
      <c r="K1302" s="483"/>
      <c r="L1302" s="483"/>
      <c r="M1302" s="483"/>
    </row>
    <row r="1303" spans="1:13">
      <c r="A1303" s="2"/>
      <c r="B1303" s="3"/>
      <c r="C1303" s="3" t="s">
        <v>2</v>
      </c>
      <c r="D1303" s="3"/>
      <c r="E1303" s="3"/>
      <c r="F1303" s="3"/>
      <c r="G1303" s="3"/>
      <c r="H1303" s="4"/>
      <c r="I1303" s="3" t="s">
        <v>3</v>
      </c>
      <c r="J1303" s="4"/>
      <c r="K1303" s="5" t="s">
        <v>4</v>
      </c>
      <c r="L1303" s="6"/>
      <c r="M1303" s="7"/>
    </row>
    <row r="1304" spans="1:13">
      <c r="A1304" s="8"/>
      <c r="B1304" s="9"/>
      <c r="C1304" s="9"/>
      <c r="D1304" s="9"/>
      <c r="E1304" s="9"/>
      <c r="F1304" s="9"/>
      <c r="G1304" s="9"/>
      <c r="H1304" s="10"/>
      <c r="I1304" s="9"/>
      <c r="J1304" s="10"/>
      <c r="K1304" s="11" t="s">
        <v>5</v>
      </c>
      <c r="L1304" s="12"/>
      <c r="M1304" s="13" t="s">
        <v>6</v>
      </c>
    </row>
    <row r="1305" spans="1:13">
      <c r="A1305" s="14"/>
      <c r="B1305" s="15"/>
      <c r="C1305" s="15"/>
      <c r="D1305" s="15"/>
      <c r="E1305" s="15"/>
      <c r="F1305" s="15"/>
      <c r="G1305" s="15"/>
      <c r="H1305" s="16"/>
      <c r="I1305" s="472" t="s">
        <v>7</v>
      </c>
      <c r="J1305" s="473"/>
      <c r="K1305" s="15" t="s">
        <v>8</v>
      </c>
      <c r="L1305" s="16"/>
      <c r="M1305" s="17" t="s">
        <v>9</v>
      </c>
    </row>
    <row r="1306" spans="1:13">
      <c r="A1306" s="474"/>
      <c r="B1306" s="475"/>
      <c r="C1306" s="475"/>
      <c r="D1306" s="475"/>
      <c r="E1306" s="475"/>
      <c r="F1306" s="475"/>
      <c r="G1306" s="475"/>
      <c r="H1306" s="476"/>
      <c r="I1306" s="477">
        <v>697.2</v>
      </c>
      <c r="J1306" s="478"/>
      <c r="K1306" s="479">
        <f>K1307+K1309</f>
        <v>9.75</v>
      </c>
      <c r="L1306" s="480"/>
      <c r="M1306" s="21">
        <f>M1307+M1309</f>
        <v>81572.400000000009</v>
      </c>
    </row>
    <row r="1307" spans="1:13">
      <c r="A1307" s="22" t="s">
        <v>59</v>
      </c>
      <c r="B1307" s="24"/>
      <c r="C1307" s="24"/>
      <c r="D1307" s="24"/>
      <c r="E1307" s="24"/>
      <c r="F1307" s="25"/>
      <c r="G1307" s="24"/>
      <c r="H1307" s="26"/>
      <c r="J1307" s="10"/>
      <c r="K1307" s="450">
        <v>5.36</v>
      </c>
      <c r="L1307" s="451"/>
      <c r="M1307" s="23">
        <f>K1307*I1306*12</f>
        <v>44843.90400000001</v>
      </c>
    </row>
    <row r="1308" spans="1:13">
      <c r="A1308" s="22"/>
      <c r="B1308" s="24"/>
      <c r="C1308" s="24"/>
      <c r="D1308" s="24"/>
      <c r="E1308" s="24"/>
      <c r="F1308" s="25"/>
      <c r="G1308" s="24"/>
      <c r="H1308" s="26"/>
      <c r="J1308" s="10"/>
      <c r="L1308" s="10"/>
      <c r="M1308" s="23"/>
    </row>
    <row r="1309" spans="1:13">
      <c r="A1309" s="22" t="s">
        <v>12</v>
      </c>
      <c r="B1309" s="24"/>
      <c r="C1309" s="24"/>
      <c r="D1309" s="24"/>
      <c r="E1309" s="24"/>
      <c r="F1309" s="25"/>
      <c r="G1309" s="24"/>
      <c r="H1309" s="26"/>
      <c r="I1309" s="14"/>
      <c r="J1309" s="16"/>
      <c r="K1309" s="492">
        <v>4.3899999999999997</v>
      </c>
      <c r="L1309" s="493"/>
      <c r="M1309" s="21">
        <f>K1309*I1306*12</f>
        <v>36728.495999999999</v>
      </c>
    </row>
    <row r="1310" spans="1:13">
      <c r="A1310" s="464" t="s">
        <v>13</v>
      </c>
      <c r="B1310" s="465"/>
      <c r="C1310" s="465"/>
      <c r="D1310" s="465"/>
      <c r="E1310" s="465"/>
      <c r="F1310" s="465"/>
      <c r="G1310" s="465"/>
      <c r="H1310" s="466"/>
      <c r="I1310" s="9" t="s">
        <v>14</v>
      </c>
      <c r="J1310" s="10"/>
      <c r="K1310" s="9"/>
      <c r="L1310" s="10"/>
      <c r="M1310" s="23"/>
    </row>
    <row r="1311" spans="1:13">
      <c r="A1311" s="8"/>
      <c r="B1311" s="9"/>
      <c r="C1311" s="9"/>
      <c r="D1311" s="9"/>
      <c r="E1311" s="9"/>
      <c r="F1311" s="9"/>
      <c r="G1311" s="9"/>
      <c r="H1311" s="10"/>
      <c r="I1311" s="9" t="s">
        <v>15</v>
      </c>
      <c r="J1311" s="10"/>
      <c r="K1311" s="9"/>
      <c r="L1311" s="10"/>
      <c r="M1311" s="23"/>
    </row>
    <row r="1312" spans="1:13">
      <c r="A1312" s="8"/>
      <c r="B1312" s="9"/>
      <c r="C1312" s="9"/>
      <c r="D1312" s="9"/>
      <c r="E1312" s="9"/>
      <c r="F1312" s="9"/>
      <c r="G1312" s="9"/>
      <c r="H1312" s="10"/>
      <c r="I1312" s="9" t="s">
        <v>16</v>
      </c>
      <c r="J1312" s="10"/>
      <c r="K1312" s="462">
        <v>1.31</v>
      </c>
      <c r="L1312" s="463"/>
      <c r="M1312" s="23">
        <f>K1312*12*I1306</f>
        <v>10959.984</v>
      </c>
    </row>
    <row r="1313" spans="1:13">
      <c r="A1313" s="8"/>
      <c r="B1313" s="9"/>
      <c r="C1313" s="9"/>
      <c r="D1313" s="9"/>
      <c r="E1313" s="9"/>
      <c r="F1313" s="9"/>
      <c r="G1313" s="9"/>
      <c r="H1313" s="10"/>
      <c r="I1313" s="9" t="s">
        <v>63</v>
      </c>
      <c r="J1313" s="10"/>
      <c r="K1313" s="9"/>
      <c r="L1313" s="10"/>
      <c r="M1313" s="23"/>
    </row>
    <row r="1314" spans="1:13">
      <c r="A1314" s="474" t="s">
        <v>67</v>
      </c>
      <c r="B1314" s="475"/>
      <c r="C1314" s="475"/>
      <c r="D1314" s="475"/>
      <c r="E1314" s="475"/>
      <c r="F1314" s="475"/>
      <c r="G1314" s="475"/>
      <c r="H1314" s="476"/>
      <c r="I1314" s="28" t="s">
        <v>19</v>
      </c>
      <c r="J1314" s="29"/>
      <c r="K1314" s="486">
        <v>2.16</v>
      </c>
      <c r="L1314" s="487"/>
      <c r="M1314" s="30">
        <f>K1314*12*I1306</f>
        <v>18071.424000000003</v>
      </c>
    </row>
    <row r="1315" spans="1:13">
      <c r="A1315" s="114" t="s">
        <v>20</v>
      </c>
      <c r="B1315" s="31"/>
      <c r="C1315" s="31"/>
      <c r="D1315" s="31"/>
      <c r="E1315" s="31"/>
      <c r="F1315" s="31"/>
      <c r="G1315" s="31"/>
      <c r="H1315" s="115"/>
      <c r="I1315" s="31"/>
      <c r="J1315" s="10"/>
      <c r="K1315" s="470">
        <f>K1316+K1322</f>
        <v>1.9100000000000001</v>
      </c>
      <c r="L1315" s="471"/>
      <c r="M1315" s="32">
        <f>M1316+M1322</f>
        <v>15979.824000000001</v>
      </c>
    </row>
    <row r="1316" spans="1:13">
      <c r="A1316" s="459" t="s">
        <v>21</v>
      </c>
      <c r="B1316" s="460"/>
      <c r="C1316" s="460"/>
      <c r="D1316" s="460"/>
      <c r="E1316" s="460"/>
      <c r="F1316" s="460"/>
      <c r="G1316" s="460"/>
      <c r="H1316" s="461"/>
      <c r="J1316" s="10"/>
      <c r="K1316" s="462">
        <f>K1317+K1318+K1319+K1321</f>
        <v>1.1200000000000001</v>
      </c>
      <c r="L1316" s="463"/>
      <c r="M1316" s="33">
        <f>M1317+M1318+M1319+M1321</f>
        <v>9370.3680000000004</v>
      </c>
    </row>
    <row r="1317" spans="1:13">
      <c r="A1317" s="8" t="s">
        <v>70</v>
      </c>
      <c r="H1317" s="10"/>
      <c r="I1317" s="87" t="s">
        <v>22</v>
      </c>
      <c r="J1317" s="88"/>
      <c r="K1317" s="450">
        <v>0.81</v>
      </c>
      <c r="L1317" s="451"/>
      <c r="M1317" s="23">
        <f>K1317*12*I1306</f>
        <v>6776.7840000000006</v>
      </c>
    </row>
    <row r="1318" spans="1:13">
      <c r="A1318" s="8" t="s">
        <v>118</v>
      </c>
      <c r="H1318" s="10"/>
      <c r="I1318" s="87" t="s">
        <v>23</v>
      </c>
      <c r="J1318" s="88"/>
      <c r="K1318" s="450">
        <v>0.18</v>
      </c>
      <c r="L1318" s="451"/>
      <c r="M1318" s="23">
        <f>K1318*12*I1306</f>
        <v>1505.9520000000002</v>
      </c>
    </row>
    <row r="1319" spans="1:13">
      <c r="A1319" s="8" t="s">
        <v>72</v>
      </c>
      <c r="H1319" s="10"/>
      <c r="I1319" s="87" t="s">
        <v>24</v>
      </c>
      <c r="J1319" s="88"/>
      <c r="K1319" s="450">
        <v>0.08</v>
      </c>
      <c r="L1319" s="451"/>
      <c r="M1319" s="23">
        <f>K1319*12*I1306</f>
        <v>669.31200000000001</v>
      </c>
    </row>
    <row r="1320" spans="1:13">
      <c r="A1320" s="8" t="s">
        <v>25</v>
      </c>
      <c r="H1320" s="10"/>
      <c r="I1320" s="87"/>
      <c r="J1320" s="88"/>
      <c r="L1320" s="10"/>
      <c r="M1320" s="23"/>
    </row>
    <row r="1321" spans="1:13">
      <c r="A1321" s="8" t="s">
        <v>73</v>
      </c>
      <c r="H1321" s="10"/>
      <c r="I1321" s="87" t="s">
        <v>26</v>
      </c>
      <c r="J1321" s="88"/>
      <c r="K1321" s="450">
        <v>0.05</v>
      </c>
      <c r="L1321" s="451"/>
      <c r="M1321" s="23">
        <f>K1321*12*I1306</f>
        <v>418.32000000000011</v>
      </c>
    </row>
    <row r="1322" spans="1:13">
      <c r="A1322" s="459" t="s">
        <v>27</v>
      </c>
      <c r="B1322" s="460"/>
      <c r="C1322" s="460"/>
      <c r="D1322" s="460"/>
      <c r="E1322" s="460"/>
      <c r="F1322" s="460"/>
      <c r="G1322" s="460"/>
      <c r="H1322" s="461"/>
      <c r="I1322" s="87"/>
      <c r="J1322" s="88"/>
      <c r="K1322" s="462">
        <f>K1323+K1324+K1325</f>
        <v>0.79</v>
      </c>
      <c r="L1322" s="463"/>
      <c r="M1322" s="33">
        <f>M1323+M1324+M1325</f>
        <v>6609.456000000001</v>
      </c>
    </row>
    <row r="1323" spans="1:13">
      <c r="A1323" s="8" t="s">
        <v>74</v>
      </c>
      <c r="H1323" s="10"/>
      <c r="I1323" s="87" t="s">
        <v>24</v>
      </c>
      <c r="J1323" s="88"/>
      <c r="K1323" s="450">
        <v>0.28999999999999998</v>
      </c>
      <c r="L1323" s="451"/>
      <c r="M1323" s="23">
        <f>K1323*12*I1306</f>
        <v>2426.2559999999999</v>
      </c>
    </row>
    <row r="1324" spans="1:13">
      <c r="A1324" s="8" t="s">
        <v>87</v>
      </c>
      <c r="H1324" s="10"/>
      <c r="I1324" s="87" t="s">
        <v>55</v>
      </c>
      <c r="J1324" s="88"/>
      <c r="K1324" s="450">
        <v>0.46</v>
      </c>
      <c r="L1324" s="451"/>
      <c r="M1324" s="23">
        <f>K1324*12*I1306</f>
        <v>3848.5440000000008</v>
      </c>
    </row>
    <row r="1325" spans="1:13">
      <c r="A1325" s="8" t="s">
        <v>119</v>
      </c>
      <c r="H1325" s="10"/>
      <c r="I1325" s="87" t="s">
        <v>24</v>
      </c>
      <c r="J1325" s="88"/>
      <c r="K1325" s="492">
        <v>0.04</v>
      </c>
      <c r="L1325" s="493"/>
      <c r="M1325" s="21">
        <f>K1325*12*I1306</f>
        <v>334.65600000000001</v>
      </c>
    </row>
    <row r="1326" spans="1:13" ht="15.75">
      <c r="A1326" s="438" t="s">
        <v>28</v>
      </c>
      <c r="B1326" s="439"/>
      <c r="C1326" s="439"/>
      <c r="D1326" s="439"/>
      <c r="E1326" s="439"/>
      <c r="F1326" s="439"/>
      <c r="G1326" s="439"/>
      <c r="H1326" s="440"/>
      <c r="I1326" s="34"/>
      <c r="J1326" s="29"/>
      <c r="K1326" s="486">
        <f>K1327+K1328+K1330+K1332+K1333</f>
        <v>2.16</v>
      </c>
      <c r="L1326" s="487"/>
      <c r="M1326" s="35">
        <f>M1327+M1328+M1330+M1332+M1333</f>
        <v>18071.423999999999</v>
      </c>
    </row>
    <row r="1327" spans="1:13">
      <c r="A1327" s="36" t="s">
        <v>29</v>
      </c>
      <c r="B1327" s="37"/>
      <c r="C1327" s="38"/>
      <c r="D1327" s="38"/>
      <c r="E1327" s="38"/>
      <c r="F1327" s="38"/>
      <c r="G1327" s="38"/>
      <c r="H1327" s="10"/>
      <c r="I1327" s="434" t="s">
        <v>30</v>
      </c>
      <c r="J1327" s="435"/>
      <c r="K1327" s="457">
        <v>0.59</v>
      </c>
      <c r="L1327" s="458"/>
      <c r="M1327" s="23">
        <f>K1327*12*I1306</f>
        <v>4936.1760000000004</v>
      </c>
    </row>
    <row r="1328" spans="1:13">
      <c r="A1328" s="36" t="s">
        <v>31</v>
      </c>
      <c r="B1328" s="37"/>
      <c r="C1328" s="38"/>
      <c r="D1328" s="38"/>
      <c r="E1328" s="38"/>
      <c r="F1328" s="38"/>
      <c r="G1328" s="38"/>
      <c r="H1328" s="10"/>
      <c r="I1328" s="434" t="s">
        <v>57</v>
      </c>
      <c r="J1328" s="435"/>
      <c r="K1328" s="448">
        <v>1.36</v>
      </c>
      <c r="L1328" s="449"/>
      <c r="M1328" s="23">
        <f>K1328*12*I1306</f>
        <v>11378.304</v>
      </c>
    </row>
    <row r="1329" spans="1:13">
      <c r="A1329" s="36" t="s">
        <v>33</v>
      </c>
      <c r="B1329" s="37"/>
      <c r="C1329" s="38"/>
      <c r="D1329" s="38"/>
      <c r="E1329" s="38"/>
      <c r="F1329" s="38"/>
      <c r="G1329" s="38"/>
      <c r="H1329" s="10"/>
      <c r="I1329" s="39"/>
      <c r="J1329" s="12"/>
      <c r="K1329" s="40"/>
      <c r="L1329" s="41"/>
      <c r="M1329" s="23"/>
    </row>
    <row r="1330" spans="1:13">
      <c r="A1330" s="36" t="s">
        <v>34</v>
      </c>
      <c r="B1330" s="37"/>
      <c r="C1330" s="38"/>
      <c r="D1330" s="38"/>
      <c r="E1330" s="38"/>
      <c r="F1330" s="38"/>
      <c r="G1330" s="38"/>
      <c r="H1330" s="10"/>
      <c r="I1330" s="434" t="s">
        <v>35</v>
      </c>
      <c r="J1330" s="435"/>
      <c r="K1330" s="448">
        <v>0.09</v>
      </c>
      <c r="L1330" s="449"/>
      <c r="M1330" s="23">
        <f>K1330*12*I1306</f>
        <v>752.97600000000011</v>
      </c>
    </row>
    <row r="1331" spans="1:13">
      <c r="A1331" s="36" t="s">
        <v>36</v>
      </c>
      <c r="B1331" s="37"/>
      <c r="C1331" s="38"/>
      <c r="D1331" s="38"/>
      <c r="E1331" s="38"/>
      <c r="F1331" s="38"/>
      <c r="G1331" s="38"/>
      <c r="H1331" s="10"/>
      <c r="I1331" s="39"/>
      <c r="J1331" s="12"/>
      <c r="K1331" s="40"/>
      <c r="L1331" s="41"/>
      <c r="M1331" s="23"/>
    </row>
    <row r="1332" spans="1:13">
      <c r="A1332" s="36" t="s">
        <v>37</v>
      </c>
      <c r="B1332" s="37"/>
      <c r="C1332" s="38"/>
      <c r="D1332" s="38"/>
      <c r="E1332" s="38"/>
      <c r="F1332" s="38"/>
      <c r="G1332" s="38"/>
      <c r="H1332" s="10"/>
      <c r="I1332" s="434" t="s">
        <v>19</v>
      </c>
      <c r="J1332" s="435"/>
      <c r="K1332" s="448">
        <v>0.06</v>
      </c>
      <c r="L1332" s="449"/>
      <c r="M1332" s="23">
        <f>K1332*12*I1306</f>
        <v>501.98400000000004</v>
      </c>
    </row>
    <row r="1333" spans="1:13">
      <c r="A1333" s="42" t="s">
        <v>38</v>
      </c>
      <c r="B1333" s="37"/>
      <c r="C1333" s="38"/>
      <c r="D1333" s="38"/>
      <c r="E1333" s="38"/>
      <c r="F1333" s="38"/>
      <c r="G1333" s="38"/>
      <c r="H1333" s="10"/>
      <c r="I1333" s="434" t="s">
        <v>19</v>
      </c>
      <c r="J1333" s="435"/>
      <c r="K1333" s="436">
        <v>0.06</v>
      </c>
      <c r="L1333" s="437"/>
      <c r="M1333" s="21">
        <f>K1333*12*I1306</f>
        <v>501.98400000000004</v>
      </c>
    </row>
    <row r="1334" spans="1:13" ht="16.5" thickBot="1">
      <c r="A1334" s="443" t="s">
        <v>39</v>
      </c>
      <c r="B1334" s="444"/>
      <c r="C1334" s="444"/>
      <c r="D1334" s="444"/>
      <c r="E1334" s="444"/>
      <c r="F1334" s="444"/>
      <c r="G1334" s="444"/>
      <c r="H1334" s="445"/>
      <c r="I1334" s="3"/>
      <c r="J1334" s="4"/>
      <c r="K1334" s="513">
        <v>5.7</v>
      </c>
      <c r="L1334" s="514"/>
      <c r="M1334" s="48">
        <f>K1334*12*I1306</f>
        <v>47688.48000000001</v>
      </c>
    </row>
    <row r="1335" spans="1:13" ht="15.75" thickBot="1">
      <c r="A1335" s="424" t="s">
        <v>40</v>
      </c>
      <c r="B1335" s="425"/>
      <c r="C1335" s="425"/>
      <c r="D1335" s="425"/>
      <c r="E1335" s="425"/>
      <c r="F1335" s="425"/>
      <c r="G1335" s="425"/>
      <c r="H1335" s="426"/>
      <c r="I1335" s="49"/>
      <c r="J1335" s="50"/>
      <c r="K1335" s="427">
        <f>K1307+K1309+K1312+K1314+K1315+K1334+K1326</f>
        <v>22.990000000000002</v>
      </c>
      <c r="L1335" s="428"/>
      <c r="M1335" s="51">
        <f>M1306+M1312+M1314+M1315+M1326+M1334</f>
        <v>192343.53600000002</v>
      </c>
    </row>
    <row r="1336" spans="1:13" ht="15.75" thickBot="1">
      <c r="A1336" s="424" t="s">
        <v>77</v>
      </c>
      <c r="B1336" s="425"/>
      <c r="C1336" s="425"/>
      <c r="D1336" s="425"/>
      <c r="E1336" s="425"/>
      <c r="F1336" s="425"/>
      <c r="G1336" s="425"/>
      <c r="H1336" s="426"/>
      <c r="I1336" s="49"/>
      <c r="J1336" s="50"/>
      <c r="K1336" s="548">
        <f>K1337+K1338</f>
        <v>27.6</v>
      </c>
      <c r="L1336" s="549"/>
      <c r="M1336" s="51">
        <f>K1336*12*I1306</f>
        <v>230912.64000000004</v>
      </c>
    </row>
    <row r="1337" spans="1:13">
      <c r="A1337" s="429" t="s">
        <v>78</v>
      </c>
      <c r="B1337" s="430"/>
      <c r="C1337" s="430"/>
      <c r="D1337" s="430"/>
      <c r="E1337" s="430"/>
      <c r="F1337" s="430"/>
      <c r="G1337" s="430"/>
      <c r="H1337" s="431"/>
      <c r="I1337" s="78"/>
      <c r="J1337" s="79"/>
      <c r="K1337" s="432">
        <v>22.53</v>
      </c>
      <c r="L1337" s="433"/>
      <c r="M1337" s="80">
        <f>K1337*12*I1306</f>
        <v>188494.99200000003</v>
      </c>
    </row>
    <row r="1338" spans="1:13" ht="16.5" thickBot="1">
      <c r="A1338" s="550" t="s">
        <v>79</v>
      </c>
      <c r="B1338" s="551"/>
      <c r="C1338" s="551"/>
      <c r="D1338" s="551"/>
      <c r="E1338" s="551"/>
      <c r="F1338" s="551"/>
      <c r="G1338" s="551"/>
      <c r="H1338" s="552"/>
      <c r="I1338" s="84"/>
      <c r="J1338" s="85"/>
      <c r="K1338" s="522">
        <v>5.07</v>
      </c>
      <c r="L1338" s="523"/>
      <c r="M1338" s="86">
        <f>K1338*12*I1306</f>
        <v>42417.648000000008</v>
      </c>
    </row>
    <row r="1339" spans="1:13">
      <c r="A1339" s="499" t="s">
        <v>43</v>
      </c>
      <c r="B1339" s="500"/>
      <c r="C1339" s="500"/>
      <c r="D1339" s="500"/>
      <c r="E1339" s="500"/>
      <c r="F1339" s="500"/>
      <c r="G1339" s="500"/>
      <c r="H1339" s="501"/>
      <c r="I1339" s="15"/>
      <c r="J1339" s="16"/>
      <c r="K1339" s="502">
        <v>1.39</v>
      </c>
      <c r="L1339" s="503"/>
      <c r="M1339" s="21">
        <f>K1339*12*I1306</f>
        <v>11629.296</v>
      </c>
    </row>
    <row r="1340" spans="1:13" ht="15.75">
      <c r="A1340" s="44" t="s">
        <v>52</v>
      </c>
      <c r="B1340" s="45"/>
      <c r="C1340" s="45"/>
      <c r="D1340" s="45"/>
      <c r="E1340" s="45"/>
      <c r="F1340" s="45"/>
      <c r="G1340" s="45"/>
      <c r="H1340" s="46"/>
      <c r="I1340" s="34"/>
      <c r="J1340" s="29"/>
      <c r="K1340" s="486">
        <v>0</v>
      </c>
      <c r="L1340" s="487"/>
      <c r="M1340" s="21">
        <f>K1340*12*I1306</f>
        <v>0</v>
      </c>
    </row>
    <row r="1341" spans="1:13" ht="15.75">
      <c r="A1341" s="44" t="s">
        <v>45</v>
      </c>
      <c r="B1341" s="45"/>
      <c r="C1341" s="45"/>
      <c r="D1341" s="45"/>
      <c r="E1341" s="45"/>
      <c r="F1341" s="45"/>
      <c r="G1341" s="45"/>
      <c r="H1341" s="46"/>
      <c r="I1341" s="34"/>
      <c r="J1341" s="29"/>
      <c r="K1341" s="486">
        <v>0.11</v>
      </c>
      <c r="L1341" s="487"/>
      <c r="M1341" s="21">
        <f>K1341*12*I1306</f>
        <v>920.30400000000009</v>
      </c>
    </row>
    <row r="1342" spans="1:13" ht="16.5" thickBot="1">
      <c r="A1342" s="70" t="s">
        <v>46</v>
      </c>
      <c r="B1342" s="71"/>
      <c r="C1342" s="71"/>
      <c r="D1342" s="71"/>
      <c r="E1342" s="71"/>
      <c r="F1342" s="71"/>
      <c r="G1342" s="71"/>
      <c r="H1342" s="72"/>
      <c r="I1342" s="3"/>
      <c r="J1342" s="4"/>
      <c r="K1342" s="446">
        <v>0.38</v>
      </c>
      <c r="L1342" s="447"/>
      <c r="M1342" s="23">
        <f>K1342*12*I1306</f>
        <v>3179.2320000000004</v>
      </c>
    </row>
    <row r="1343" spans="1:13" ht="15.75" thickBot="1">
      <c r="A1343" s="424" t="s">
        <v>47</v>
      </c>
      <c r="B1343" s="425"/>
      <c r="C1343" s="425"/>
      <c r="D1343" s="425"/>
      <c r="E1343" s="425"/>
      <c r="F1343" s="425"/>
      <c r="G1343" s="425"/>
      <c r="H1343" s="426"/>
      <c r="I1343" s="49"/>
      <c r="J1343" s="50"/>
      <c r="K1343" s="427">
        <f>K1335+K1339+K1336+K1340+K1341+K1342</f>
        <v>52.470000000000006</v>
      </c>
      <c r="L1343" s="428"/>
      <c r="M1343" s="51">
        <f>M1335+M1336+M1339+M1340+M1341+M1342</f>
        <v>438985.00800000009</v>
      </c>
    </row>
    <row r="1344" spans="1:13">
      <c r="A1344" s="56"/>
      <c r="B1344" s="56"/>
      <c r="C1344" s="56"/>
      <c r="D1344" s="56"/>
      <c r="E1344" s="56"/>
      <c r="F1344" s="56"/>
      <c r="G1344" s="56"/>
      <c r="H1344" s="56"/>
      <c r="I1344" s="9"/>
      <c r="J1344" s="57"/>
      <c r="K1344" s="58"/>
      <c r="L1344" s="58"/>
      <c r="M1344" s="57"/>
    </row>
    <row r="1345" spans="1:13">
      <c r="A1345" s="481" t="s">
        <v>0</v>
      </c>
      <c r="B1345" s="481"/>
      <c r="C1345" s="481"/>
      <c r="D1345" s="481"/>
      <c r="E1345" s="481"/>
      <c r="F1345" s="481"/>
      <c r="G1345" s="481"/>
      <c r="H1345" s="481"/>
      <c r="I1345" s="481"/>
      <c r="J1345" s="481"/>
      <c r="K1345" s="481"/>
      <c r="L1345" s="481"/>
      <c r="M1345" s="1"/>
    </row>
    <row r="1346" spans="1:13">
      <c r="A1346" s="482" t="s">
        <v>1</v>
      </c>
      <c r="B1346" s="482"/>
      <c r="C1346" s="482"/>
      <c r="D1346" s="482"/>
      <c r="E1346" s="482"/>
      <c r="F1346" s="482"/>
      <c r="G1346" s="482"/>
      <c r="H1346" s="482"/>
      <c r="I1346" s="482"/>
      <c r="J1346" s="482"/>
      <c r="K1346" s="482"/>
      <c r="L1346" s="482"/>
      <c r="M1346" s="482"/>
    </row>
    <row r="1347" spans="1:13">
      <c r="A1347" s="483" t="s">
        <v>122</v>
      </c>
      <c r="B1347" s="483"/>
      <c r="C1347" s="483"/>
      <c r="D1347" s="483"/>
      <c r="E1347" s="483"/>
      <c r="F1347" s="483"/>
      <c r="G1347" s="483"/>
      <c r="H1347" s="483"/>
      <c r="I1347" s="483"/>
      <c r="J1347" s="483"/>
      <c r="K1347" s="483"/>
      <c r="L1347" s="483"/>
      <c r="M1347" s="483"/>
    </row>
    <row r="1348" spans="1:13">
      <c r="A1348" s="2"/>
      <c r="B1348" s="3"/>
      <c r="C1348" s="3" t="s">
        <v>2</v>
      </c>
      <c r="D1348" s="3"/>
      <c r="E1348" s="3"/>
      <c r="F1348" s="3"/>
      <c r="G1348" s="3"/>
      <c r="H1348" s="4"/>
      <c r="I1348" s="3" t="s">
        <v>3</v>
      </c>
      <c r="J1348" s="4"/>
      <c r="K1348" s="5" t="s">
        <v>4</v>
      </c>
      <c r="L1348" s="6"/>
      <c r="M1348" s="7"/>
    </row>
    <row r="1349" spans="1:13">
      <c r="A1349" s="8"/>
      <c r="B1349" s="9"/>
      <c r="C1349" s="9"/>
      <c r="D1349" s="9"/>
      <c r="E1349" s="9"/>
      <c r="F1349" s="9"/>
      <c r="G1349" s="9"/>
      <c r="H1349" s="10"/>
      <c r="I1349" s="9"/>
      <c r="J1349" s="10"/>
      <c r="K1349" s="11" t="s">
        <v>5</v>
      </c>
      <c r="L1349" s="12"/>
      <c r="M1349" s="13" t="s">
        <v>6</v>
      </c>
    </row>
    <row r="1350" spans="1:13">
      <c r="A1350" s="14"/>
      <c r="B1350" s="15"/>
      <c r="C1350" s="15"/>
      <c r="D1350" s="15"/>
      <c r="E1350" s="15"/>
      <c r="F1350" s="15"/>
      <c r="G1350" s="15"/>
      <c r="H1350" s="16"/>
      <c r="I1350" s="472" t="s">
        <v>7</v>
      </c>
      <c r="J1350" s="473"/>
      <c r="K1350" s="15" t="s">
        <v>8</v>
      </c>
      <c r="L1350" s="16"/>
      <c r="M1350" s="17" t="s">
        <v>9</v>
      </c>
    </row>
    <row r="1351" spans="1:13">
      <c r="A1351" s="474"/>
      <c r="B1351" s="475"/>
      <c r="C1351" s="475"/>
      <c r="D1351" s="475"/>
      <c r="E1351" s="475"/>
      <c r="F1351" s="475"/>
      <c r="G1351" s="475"/>
      <c r="H1351" s="476"/>
      <c r="I1351" s="477">
        <v>491.5</v>
      </c>
      <c r="J1351" s="478"/>
      <c r="K1351" s="479">
        <f>K1352+K1354</f>
        <v>9.75</v>
      </c>
      <c r="L1351" s="480"/>
      <c r="M1351" s="21">
        <f>M1352+M1354</f>
        <v>57505.5</v>
      </c>
    </row>
    <row r="1352" spans="1:13">
      <c r="A1352" s="22" t="s">
        <v>59</v>
      </c>
      <c r="B1352" s="24"/>
      <c r="C1352" s="24"/>
      <c r="D1352" s="24"/>
      <c r="E1352" s="24"/>
      <c r="F1352" s="25"/>
      <c r="G1352" s="24"/>
      <c r="H1352" s="26"/>
      <c r="J1352" s="10"/>
      <c r="K1352" s="450">
        <v>5.36</v>
      </c>
      <c r="L1352" s="451"/>
      <c r="M1352" s="23">
        <f>K1352*I1351*12</f>
        <v>31613.279999999999</v>
      </c>
    </row>
    <row r="1353" spans="1:13">
      <c r="A1353" s="22"/>
      <c r="B1353" s="24"/>
      <c r="C1353" s="24"/>
      <c r="D1353" s="24"/>
      <c r="E1353" s="24"/>
      <c r="F1353" s="25"/>
      <c r="G1353" s="24"/>
      <c r="H1353" s="26"/>
      <c r="J1353" s="10"/>
      <c r="L1353" s="10"/>
      <c r="M1353" s="23"/>
    </row>
    <row r="1354" spans="1:13">
      <c r="A1354" s="22" t="s">
        <v>12</v>
      </c>
      <c r="B1354" s="24"/>
      <c r="C1354" s="24"/>
      <c r="D1354" s="24"/>
      <c r="E1354" s="24"/>
      <c r="F1354" s="25"/>
      <c r="G1354" s="24"/>
      <c r="H1354" s="26"/>
      <c r="I1354" s="14"/>
      <c r="J1354" s="16"/>
      <c r="K1354" s="492">
        <v>4.3899999999999997</v>
      </c>
      <c r="L1354" s="493"/>
      <c r="M1354" s="21">
        <f>K1354*I1351*12</f>
        <v>25892.22</v>
      </c>
    </row>
    <row r="1355" spans="1:13">
      <c r="A1355" s="464" t="s">
        <v>13</v>
      </c>
      <c r="B1355" s="465"/>
      <c r="C1355" s="465"/>
      <c r="D1355" s="465"/>
      <c r="E1355" s="465"/>
      <c r="F1355" s="465"/>
      <c r="G1355" s="465"/>
      <c r="H1355" s="466"/>
      <c r="I1355" s="89" t="s">
        <v>14</v>
      </c>
      <c r="J1355" s="88"/>
      <c r="K1355" s="9"/>
      <c r="L1355" s="10"/>
      <c r="M1355" s="23"/>
    </row>
    <row r="1356" spans="1:13">
      <c r="A1356" s="8"/>
      <c r="B1356" s="9"/>
      <c r="C1356" s="9"/>
      <c r="D1356" s="9"/>
      <c r="E1356" s="9"/>
      <c r="F1356" s="9"/>
      <c r="G1356" s="9"/>
      <c r="H1356" s="10"/>
      <c r="I1356" s="89" t="s">
        <v>15</v>
      </c>
      <c r="J1356" s="88"/>
      <c r="K1356" s="9"/>
      <c r="L1356" s="10"/>
      <c r="M1356" s="23"/>
    </row>
    <row r="1357" spans="1:13">
      <c r="A1357" s="8"/>
      <c r="B1357" s="9"/>
      <c r="C1357" s="9"/>
      <c r="D1357" s="9"/>
      <c r="E1357" s="9"/>
      <c r="F1357" s="9"/>
      <c r="G1357" s="9"/>
      <c r="H1357" s="10"/>
      <c r="I1357" s="89" t="s">
        <v>16</v>
      </c>
      <c r="J1357" s="88"/>
      <c r="K1357" s="462">
        <v>1.31</v>
      </c>
      <c r="L1357" s="463"/>
      <c r="M1357" s="23">
        <f>K1357*12*I1351</f>
        <v>7726.38</v>
      </c>
    </row>
    <row r="1358" spans="1:13">
      <c r="A1358" s="8"/>
      <c r="B1358" s="9"/>
      <c r="C1358" s="9"/>
      <c r="D1358" s="9"/>
      <c r="E1358" s="9"/>
      <c r="F1358" s="9"/>
      <c r="G1358" s="9"/>
      <c r="H1358" s="10"/>
      <c r="I1358" s="89" t="s">
        <v>63</v>
      </c>
      <c r="J1358" s="88"/>
      <c r="K1358" s="9"/>
      <c r="L1358" s="10"/>
      <c r="M1358" s="23"/>
    </row>
    <row r="1359" spans="1:13">
      <c r="A1359" s="474" t="s">
        <v>67</v>
      </c>
      <c r="B1359" s="475"/>
      <c r="C1359" s="475"/>
      <c r="D1359" s="475"/>
      <c r="E1359" s="475"/>
      <c r="F1359" s="475"/>
      <c r="G1359" s="475"/>
      <c r="H1359" s="476"/>
      <c r="I1359" s="28" t="s">
        <v>19</v>
      </c>
      <c r="J1359" s="29"/>
      <c r="K1359" s="486">
        <v>3.23</v>
      </c>
      <c r="L1359" s="487"/>
      <c r="M1359" s="30">
        <f>K1359*12*I1351</f>
        <v>19050.539999999997</v>
      </c>
    </row>
    <row r="1360" spans="1:13">
      <c r="A1360" s="114" t="s">
        <v>20</v>
      </c>
      <c r="B1360" s="31"/>
      <c r="C1360" s="31"/>
      <c r="D1360" s="31"/>
      <c r="E1360" s="31"/>
      <c r="F1360" s="31"/>
      <c r="G1360" s="31"/>
      <c r="H1360" s="115"/>
      <c r="I1360" s="31"/>
      <c r="J1360" s="10"/>
      <c r="K1360" s="470">
        <f>K1361+K1367</f>
        <v>1.9100000000000001</v>
      </c>
      <c r="L1360" s="471"/>
      <c r="M1360" s="32">
        <f>M1361+M1367</f>
        <v>11265.18</v>
      </c>
    </row>
    <row r="1361" spans="1:13">
      <c r="A1361" s="459" t="s">
        <v>21</v>
      </c>
      <c r="B1361" s="460"/>
      <c r="C1361" s="460"/>
      <c r="D1361" s="460"/>
      <c r="E1361" s="460"/>
      <c r="F1361" s="460"/>
      <c r="G1361" s="460"/>
      <c r="H1361" s="461"/>
      <c r="J1361" s="10"/>
      <c r="K1361" s="462">
        <f>K1362+K1363+K1364+K1366</f>
        <v>1.1200000000000001</v>
      </c>
      <c r="L1361" s="463"/>
      <c r="M1361" s="33">
        <f>M1362+M1363+M1364+M1366</f>
        <v>6605.76</v>
      </c>
    </row>
    <row r="1362" spans="1:13">
      <c r="A1362" s="8" t="s">
        <v>70</v>
      </c>
      <c r="H1362" s="10"/>
      <c r="I1362" s="87" t="s">
        <v>22</v>
      </c>
      <c r="J1362" s="88"/>
      <c r="K1362" s="450">
        <v>0.81</v>
      </c>
      <c r="L1362" s="451"/>
      <c r="M1362" s="23">
        <f>K1362*12*I1351</f>
        <v>4777.38</v>
      </c>
    </row>
    <row r="1363" spans="1:13">
      <c r="A1363" s="8" t="s">
        <v>118</v>
      </c>
      <c r="H1363" s="10"/>
      <c r="I1363" s="87" t="s">
        <v>23</v>
      </c>
      <c r="J1363" s="88"/>
      <c r="K1363" s="450">
        <v>0.18</v>
      </c>
      <c r="L1363" s="451"/>
      <c r="M1363" s="23">
        <f>K1363*12*I1351</f>
        <v>1061.6400000000001</v>
      </c>
    </row>
    <row r="1364" spans="1:13">
      <c r="A1364" s="8" t="s">
        <v>72</v>
      </c>
      <c r="H1364" s="10"/>
      <c r="I1364" s="87" t="s">
        <v>24</v>
      </c>
      <c r="J1364" s="88"/>
      <c r="K1364" s="450">
        <v>0.08</v>
      </c>
      <c r="L1364" s="451"/>
      <c r="M1364" s="23">
        <f>K1364*12*I1351</f>
        <v>471.84</v>
      </c>
    </row>
    <row r="1365" spans="1:13">
      <c r="A1365" s="8" t="s">
        <v>25</v>
      </c>
      <c r="H1365" s="10"/>
      <c r="I1365" s="87"/>
      <c r="J1365" s="88"/>
      <c r="L1365" s="10"/>
      <c r="M1365" s="23"/>
    </row>
    <row r="1366" spans="1:13">
      <c r="A1366" s="8" t="s">
        <v>73</v>
      </c>
      <c r="H1366" s="10"/>
      <c r="I1366" s="87" t="s">
        <v>26</v>
      </c>
      <c r="J1366" s="88"/>
      <c r="K1366" s="450">
        <v>0.05</v>
      </c>
      <c r="L1366" s="451"/>
      <c r="M1366" s="23">
        <f>K1366*12*I1351</f>
        <v>294.90000000000003</v>
      </c>
    </row>
    <row r="1367" spans="1:13">
      <c r="A1367" s="459" t="s">
        <v>27</v>
      </c>
      <c r="B1367" s="460"/>
      <c r="C1367" s="460"/>
      <c r="D1367" s="460"/>
      <c r="E1367" s="460"/>
      <c r="F1367" s="460"/>
      <c r="G1367" s="460"/>
      <c r="H1367" s="461"/>
      <c r="I1367" s="87"/>
      <c r="J1367" s="88"/>
      <c r="K1367" s="462">
        <f>K1368+K1369+K1370</f>
        <v>0.79</v>
      </c>
      <c r="L1367" s="463"/>
      <c r="M1367" s="33">
        <f>M1368+M1369+M1370</f>
        <v>4659.42</v>
      </c>
    </row>
    <row r="1368" spans="1:13">
      <c r="A1368" s="8" t="s">
        <v>74</v>
      </c>
      <c r="H1368" s="10"/>
      <c r="I1368" s="87" t="s">
        <v>24</v>
      </c>
      <c r="J1368" s="88"/>
      <c r="K1368" s="450">
        <v>0.28999999999999998</v>
      </c>
      <c r="L1368" s="451"/>
      <c r="M1368" s="23">
        <f>K1368*12*I1351</f>
        <v>1710.4199999999998</v>
      </c>
    </row>
    <row r="1369" spans="1:13">
      <c r="A1369" s="8" t="s">
        <v>87</v>
      </c>
      <c r="H1369" s="10"/>
      <c r="I1369" s="87" t="s">
        <v>55</v>
      </c>
      <c r="J1369" s="88"/>
      <c r="K1369" s="450">
        <v>0.46</v>
      </c>
      <c r="L1369" s="451"/>
      <c r="M1369" s="23">
        <f>K1369*12*I1351</f>
        <v>2713.0800000000004</v>
      </c>
    </row>
    <row r="1370" spans="1:13">
      <c r="A1370" s="8" t="s">
        <v>119</v>
      </c>
      <c r="H1370" s="10"/>
      <c r="I1370" s="87" t="s">
        <v>24</v>
      </c>
      <c r="J1370" s="88"/>
      <c r="K1370" s="492">
        <v>0.04</v>
      </c>
      <c r="L1370" s="493"/>
      <c r="M1370" s="21">
        <f>K1370*12*I1351</f>
        <v>235.92</v>
      </c>
    </row>
    <row r="1371" spans="1:13" ht="15.75">
      <c r="A1371" s="438" t="s">
        <v>28</v>
      </c>
      <c r="B1371" s="439"/>
      <c r="C1371" s="439"/>
      <c r="D1371" s="439"/>
      <c r="E1371" s="439"/>
      <c r="F1371" s="439"/>
      <c r="G1371" s="439"/>
      <c r="H1371" s="440"/>
      <c r="I1371" s="34"/>
      <c r="J1371" s="29"/>
      <c r="K1371" s="486">
        <f>K1372+K1373+K1375+K1377+K1378</f>
        <v>2.16</v>
      </c>
      <c r="L1371" s="487"/>
      <c r="M1371" s="35">
        <f>M1372+M1373+M1375+M1377+M1378</f>
        <v>12739.679999999998</v>
      </c>
    </row>
    <row r="1372" spans="1:13">
      <c r="A1372" s="36" t="s">
        <v>29</v>
      </c>
      <c r="B1372" s="37"/>
      <c r="C1372" s="38"/>
      <c r="D1372" s="38"/>
      <c r="E1372" s="38"/>
      <c r="F1372" s="38"/>
      <c r="G1372" s="38"/>
      <c r="H1372" s="10"/>
      <c r="I1372" s="434" t="s">
        <v>30</v>
      </c>
      <c r="J1372" s="435"/>
      <c r="K1372" s="457">
        <v>0.59</v>
      </c>
      <c r="L1372" s="458"/>
      <c r="M1372" s="23">
        <f>K1372*12*I1351</f>
        <v>3479.82</v>
      </c>
    </row>
    <row r="1373" spans="1:13">
      <c r="A1373" s="36" t="s">
        <v>31</v>
      </c>
      <c r="B1373" s="37"/>
      <c r="C1373" s="38"/>
      <c r="D1373" s="38"/>
      <c r="E1373" s="38"/>
      <c r="F1373" s="38"/>
      <c r="G1373" s="38"/>
      <c r="H1373" s="10"/>
      <c r="I1373" s="434" t="s">
        <v>57</v>
      </c>
      <c r="J1373" s="435"/>
      <c r="K1373" s="448">
        <v>1.36</v>
      </c>
      <c r="L1373" s="449"/>
      <c r="M1373" s="23">
        <f>K1373*12*I1351</f>
        <v>8021.28</v>
      </c>
    </row>
    <row r="1374" spans="1:13">
      <c r="A1374" s="36" t="s">
        <v>33</v>
      </c>
      <c r="B1374" s="37"/>
      <c r="C1374" s="38"/>
      <c r="D1374" s="38"/>
      <c r="E1374" s="38"/>
      <c r="F1374" s="38"/>
      <c r="G1374" s="38"/>
      <c r="H1374" s="10"/>
      <c r="I1374" s="39"/>
      <c r="J1374" s="12"/>
      <c r="K1374" s="40"/>
      <c r="L1374" s="41"/>
      <c r="M1374" s="23"/>
    </row>
    <row r="1375" spans="1:13">
      <c r="A1375" s="36" t="s">
        <v>34</v>
      </c>
      <c r="B1375" s="37"/>
      <c r="C1375" s="38"/>
      <c r="D1375" s="38"/>
      <c r="E1375" s="38"/>
      <c r="F1375" s="38"/>
      <c r="G1375" s="38"/>
      <c r="H1375" s="10"/>
      <c r="I1375" s="434" t="s">
        <v>35</v>
      </c>
      <c r="J1375" s="435"/>
      <c r="K1375" s="448">
        <v>0.09</v>
      </c>
      <c r="L1375" s="449"/>
      <c r="M1375" s="23">
        <f>K1375*12*I1351</f>
        <v>530.82000000000005</v>
      </c>
    </row>
    <row r="1376" spans="1:13">
      <c r="A1376" s="36" t="s">
        <v>36</v>
      </c>
      <c r="B1376" s="37"/>
      <c r="C1376" s="38"/>
      <c r="D1376" s="38"/>
      <c r="E1376" s="38"/>
      <c r="F1376" s="38"/>
      <c r="G1376" s="38"/>
      <c r="H1376" s="10"/>
      <c r="I1376" s="39"/>
      <c r="J1376" s="12"/>
      <c r="K1376" s="40"/>
      <c r="L1376" s="41"/>
      <c r="M1376" s="23"/>
    </row>
    <row r="1377" spans="1:13">
      <c r="A1377" s="36" t="s">
        <v>37</v>
      </c>
      <c r="B1377" s="37"/>
      <c r="C1377" s="38"/>
      <c r="D1377" s="38"/>
      <c r="E1377" s="38"/>
      <c r="F1377" s="38"/>
      <c r="G1377" s="38"/>
      <c r="H1377" s="10"/>
      <c r="I1377" s="434" t="s">
        <v>19</v>
      </c>
      <c r="J1377" s="435"/>
      <c r="K1377" s="448">
        <v>0.06</v>
      </c>
      <c r="L1377" s="449"/>
      <c r="M1377" s="23">
        <f>K1377*12*I1351</f>
        <v>353.88</v>
      </c>
    </row>
    <row r="1378" spans="1:13">
      <c r="A1378" s="42" t="s">
        <v>38</v>
      </c>
      <c r="B1378" s="37"/>
      <c r="C1378" s="38"/>
      <c r="D1378" s="38"/>
      <c r="E1378" s="38"/>
      <c r="F1378" s="38"/>
      <c r="G1378" s="38"/>
      <c r="H1378" s="10"/>
      <c r="I1378" s="434" t="s">
        <v>19</v>
      </c>
      <c r="J1378" s="435"/>
      <c r="K1378" s="436">
        <v>0.06</v>
      </c>
      <c r="L1378" s="437"/>
      <c r="M1378" s="21">
        <f>K1378*12*I1351</f>
        <v>353.88</v>
      </c>
    </row>
    <row r="1379" spans="1:13" ht="16.5" thickBot="1">
      <c r="A1379" s="443" t="s">
        <v>39</v>
      </c>
      <c r="B1379" s="444"/>
      <c r="C1379" s="444"/>
      <c r="D1379" s="444"/>
      <c r="E1379" s="444"/>
      <c r="F1379" s="444"/>
      <c r="G1379" s="444"/>
      <c r="H1379" s="445"/>
      <c r="I1379" s="3"/>
      <c r="J1379" s="4"/>
      <c r="K1379" s="513">
        <v>5.7</v>
      </c>
      <c r="L1379" s="514"/>
      <c r="M1379" s="48">
        <f>K1379*12*I1351</f>
        <v>33618.600000000006</v>
      </c>
    </row>
    <row r="1380" spans="1:13" ht="15.75" thickBot="1">
      <c r="A1380" s="424" t="s">
        <v>40</v>
      </c>
      <c r="B1380" s="425"/>
      <c r="C1380" s="425"/>
      <c r="D1380" s="425"/>
      <c r="E1380" s="425"/>
      <c r="F1380" s="425"/>
      <c r="G1380" s="425"/>
      <c r="H1380" s="426"/>
      <c r="I1380" s="49"/>
      <c r="J1380" s="50"/>
      <c r="K1380" s="427">
        <f>K1352+K1354+K1357+K1359+K1360+K1379+K1371</f>
        <v>24.060000000000002</v>
      </c>
      <c r="L1380" s="428"/>
      <c r="M1380" s="51">
        <f>M1351+M1357+M1359+M1360+M1371+M1379</f>
        <v>141905.88</v>
      </c>
    </row>
    <row r="1381" spans="1:13" ht="15.75" thickBot="1">
      <c r="A1381" s="424" t="s">
        <v>77</v>
      </c>
      <c r="B1381" s="425"/>
      <c r="C1381" s="425"/>
      <c r="D1381" s="425"/>
      <c r="E1381" s="425"/>
      <c r="F1381" s="425"/>
      <c r="G1381" s="425"/>
      <c r="H1381" s="426"/>
      <c r="I1381" s="49"/>
      <c r="J1381" s="50"/>
      <c r="K1381" s="548">
        <f>K1382+K1383</f>
        <v>29.73</v>
      </c>
      <c r="L1381" s="549"/>
      <c r="M1381" s="51">
        <f>K1381*12*I1351</f>
        <v>175347.54</v>
      </c>
    </row>
    <row r="1382" spans="1:13">
      <c r="A1382" s="429" t="s">
        <v>78</v>
      </c>
      <c r="B1382" s="430"/>
      <c r="C1382" s="430"/>
      <c r="D1382" s="430"/>
      <c r="E1382" s="430"/>
      <c r="F1382" s="430"/>
      <c r="G1382" s="430"/>
      <c r="H1382" s="431"/>
      <c r="I1382" s="78"/>
      <c r="J1382" s="79"/>
      <c r="K1382" s="432">
        <v>24.27</v>
      </c>
      <c r="L1382" s="433"/>
      <c r="M1382" s="80">
        <f>K1382*12*I1351</f>
        <v>143144.46</v>
      </c>
    </row>
    <row r="1383" spans="1:13" ht="16.5" thickBot="1">
      <c r="A1383" s="550" t="s">
        <v>79</v>
      </c>
      <c r="B1383" s="551"/>
      <c r="C1383" s="551"/>
      <c r="D1383" s="551"/>
      <c r="E1383" s="551"/>
      <c r="F1383" s="551"/>
      <c r="G1383" s="551"/>
      <c r="H1383" s="552"/>
      <c r="I1383" s="84"/>
      <c r="J1383" s="85"/>
      <c r="K1383" s="522">
        <v>5.46</v>
      </c>
      <c r="L1383" s="523"/>
      <c r="M1383" s="86">
        <f>K1383*12*I1351</f>
        <v>32203.079999999998</v>
      </c>
    </row>
    <row r="1384" spans="1:13">
      <c r="A1384" s="499" t="s">
        <v>43</v>
      </c>
      <c r="B1384" s="500"/>
      <c r="C1384" s="500"/>
      <c r="D1384" s="500"/>
      <c r="E1384" s="500"/>
      <c r="F1384" s="500"/>
      <c r="G1384" s="500"/>
      <c r="H1384" s="501"/>
      <c r="I1384" s="15"/>
      <c r="J1384" s="16"/>
      <c r="K1384" s="502">
        <v>1.39</v>
      </c>
      <c r="L1384" s="503"/>
      <c r="M1384" s="21">
        <f>K1384*12*I1351</f>
        <v>8198.2199999999993</v>
      </c>
    </row>
    <row r="1385" spans="1:13" ht="15.75">
      <c r="A1385" s="44" t="s">
        <v>52</v>
      </c>
      <c r="B1385" s="45"/>
      <c r="C1385" s="45"/>
      <c r="D1385" s="45"/>
      <c r="E1385" s="45"/>
      <c r="F1385" s="45"/>
      <c r="G1385" s="45"/>
      <c r="H1385" s="46"/>
      <c r="I1385" s="34"/>
      <c r="J1385" s="29"/>
      <c r="K1385" s="486">
        <v>0</v>
      </c>
      <c r="L1385" s="487"/>
      <c r="M1385" s="21">
        <f>K1385*12*I1351</f>
        <v>0</v>
      </c>
    </row>
    <row r="1386" spans="1:13" ht="15.75">
      <c r="A1386" s="44" t="s">
        <v>45</v>
      </c>
      <c r="B1386" s="45"/>
      <c r="C1386" s="45"/>
      <c r="D1386" s="45"/>
      <c r="E1386" s="45"/>
      <c r="F1386" s="45"/>
      <c r="G1386" s="45"/>
      <c r="H1386" s="46"/>
      <c r="I1386" s="34"/>
      <c r="J1386" s="29"/>
      <c r="K1386" s="486">
        <v>0.14000000000000001</v>
      </c>
      <c r="L1386" s="487"/>
      <c r="M1386" s="21">
        <f>K1386*12*I1351</f>
        <v>825.72</v>
      </c>
    </row>
    <row r="1387" spans="1:13" ht="16.5" thickBot="1">
      <c r="A1387" s="70" t="s">
        <v>46</v>
      </c>
      <c r="B1387" s="71"/>
      <c r="C1387" s="71"/>
      <c r="D1387" s="71"/>
      <c r="E1387" s="71"/>
      <c r="F1387" s="71"/>
      <c r="G1387" s="71"/>
      <c r="H1387" s="72"/>
      <c r="I1387" s="3"/>
      <c r="J1387" s="4"/>
      <c r="K1387" s="446">
        <v>0.37</v>
      </c>
      <c r="L1387" s="447"/>
      <c r="M1387" s="23">
        <f>K1387*12*I1351</f>
        <v>2182.2599999999998</v>
      </c>
    </row>
    <row r="1388" spans="1:13" ht="15.75" thickBot="1">
      <c r="A1388" s="424" t="s">
        <v>47</v>
      </c>
      <c r="B1388" s="425"/>
      <c r="C1388" s="425"/>
      <c r="D1388" s="425"/>
      <c r="E1388" s="425"/>
      <c r="F1388" s="425"/>
      <c r="G1388" s="425"/>
      <c r="H1388" s="426"/>
      <c r="I1388" s="49"/>
      <c r="J1388" s="50"/>
      <c r="K1388" s="427">
        <f>K1380+K1384+K1381+K1385+K1386+K1387</f>
        <v>55.690000000000005</v>
      </c>
      <c r="L1388" s="428"/>
      <c r="M1388" s="51">
        <f>M1380+M1381+M1384+M1385+M1386+M1387</f>
        <v>328459.62</v>
      </c>
    </row>
    <row r="1389" spans="1:13">
      <c r="A1389" s="56"/>
      <c r="B1389" s="56"/>
      <c r="C1389" s="56"/>
      <c r="D1389" s="56"/>
      <c r="E1389" s="56"/>
      <c r="F1389" s="56"/>
      <c r="G1389" s="56"/>
      <c r="H1389" s="56"/>
      <c r="I1389" s="9"/>
      <c r="J1389" s="57"/>
      <c r="K1389" s="58"/>
      <c r="L1389" s="58"/>
      <c r="M1389" s="57"/>
    </row>
    <row r="1390" spans="1:13">
      <c r="A1390" s="481" t="s">
        <v>0</v>
      </c>
      <c r="B1390" s="481"/>
      <c r="C1390" s="481"/>
      <c r="D1390" s="481"/>
      <c r="E1390" s="481"/>
      <c r="F1390" s="481"/>
      <c r="G1390" s="481"/>
      <c r="H1390" s="481"/>
      <c r="I1390" s="481"/>
      <c r="J1390" s="481"/>
      <c r="K1390" s="481"/>
      <c r="L1390" s="481"/>
      <c r="M1390" s="1"/>
    </row>
    <row r="1391" spans="1:13">
      <c r="A1391" s="482" t="s">
        <v>1</v>
      </c>
      <c r="B1391" s="482"/>
      <c r="C1391" s="482"/>
      <c r="D1391" s="482"/>
      <c r="E1391" s="482"/>
      <c r="F1391" s="482"/>
      <c r="G1391" s="482"/>
      <c r="H1391" s="482"/>
      <c r="I1391" s="482"/>
      <c r="J1391" s="482"/>
      <c r="K1391" s="482"/>
      <c r="L1391" s="482"/>
      <c r="M1391" s="482"/>
    </row>
    <row r="1392" spans="1:13">
      <c r="A1392" s="483" t="s">
        <v>123</v>
      </c>
      <c r="B1392" s="483"/>
      <c r="C1392" s="483"/>
      <c r="D1392" s="483"/>
      <c r="E1392" s="483"/>
      <c r="F1392" s="483"/>
      <c r="G1392" s="483"/>
      <c r="H1392" s="483"/>
      <c r="I1392" s="483"/>
      <c r="J1392" s="483"/>
      <c r="K1392" s="483"/>
      <c r="L1392" s="483"/>
      <c r="M1392" s="483"/>
    </row>
    <row r="1393" spans="1:13">
      <c r="A1393" s="2"/>
      <c r="B1393" s="3"/>
      <c r="C1393" s="3" t="s">
        <v>2</v>
      </c>
      <c r="D1393" s="3"/>
      <c r="E1393" s="3"/>
      <c r="F1393" s="3"/>
      <c r="G1393" s="3"/>
      <c r="H1393" s="4"/>
      <c r="I1393" s="3" t="s">
        <v>3</v>
      </c>
      <c r="J1393" s="4"/>
      <c r="K1393" s="5" t="s">
        <v>4</v>
      </c>
      <c r="L1393" s="6"/>
      <c r="M1393" s="7"/>
    </row>
    <row r="1394" spans="1:13">
      <c r="A1394" s="8"/>
      <c r="B1394" s="9"/>
      <c r="C1394" s="9"/>
      <c r="D1394" s="9"/>
      <c r="E1394" s="9"/>
      <c r="F1394" s="9"/>
      <c r="G1394" s="9"/>
      <c r="H1394" s="10"/>
      <c r="I1394" s="9"/>
      <c r="J1394" s="10"/>
      <c r="K1394" s="11" t="s">
        <v>5</v>
      </c>
      <c r="L1394" s="12"/>
      <c r="M1394" s="13" t="s">
        <v>6</v>
      </c>
    </row>
    <row r="1395" spans="1:13">
      <c r="A1395" s="14"/>
      <c r="B1395" s="15"/>
      <c r="C1395" s="15"/>
      <c r="D1395" s="15"/>
      <c r="E1395" s="15"/>
      <c r="F1395" s="15"/>
      <c r="G1395" s="15"/>
      <c r="H1395" s="16"/>
      <c r="I1395" s="472" t="s">
        <v>7</v>
      </c>
      <c r="J1395" s="473"/>
      <c r="K1395" s="15" t="s">
        <v>8</v>
      </c>
      <c r="L1395" s="16"/>
      <c r="M1395" s="17" t="s">
        <v>9</v>
      </c>
    </row>
    <row r="1396" spans="1:13">
      <c r="A1396" s="474"/>
      <c r="B1396" s="475"/>
      <c r="C1396" s="475"/>
      <c r="D1396" s="475"/>
      <c r="E1396" s="475"/>
      <c r="F1396" s="475"/>
      <c r="G1396" s="475"/>
      <c r="H1396" s="476"/>
      <c r="I1396" s="477">
        <v>961.9</v>
      </c>
      <c r="J1396" s="478"/>
      <c r="K1396" s="479">
        <f>K1397+K1399</f>
        <v>9.75</v>
      </c>
      <c r="L1396" s="480"/>
      <c r="M1396" s="21">
        <f>M1397+M1399</f>
        <v>112542.30000000002</v>
      </c>
    </row>
    <row r="1397" spans="1:13">
      <c r="A1397" s="22" t="s">
        <v>59</v>
      </c>
      <c r="B1397" s="24"/>
      <c r="C1397" s="24"/>
      <c r="D1397" s="24"/>
      <c r="E1397" s="24"/>
      <c r="F1397" s="25"/>
      <c r="G1397" s="24"/>
      <c r="H1397" s="26"/>
      <c r="J1397" s="10"/>
      <c r="K1397" s="450">
        <v>5.36</v>
      </c>
      <c r="L1397" s="451"/>
      <c r="M1397" s="23">
        <f>K1397*I1396*12</f>
        <v>61869.40800000001</v>
      </c>
    </row>
    <row r="1398" spans="1:13">
      <c r="A1398" s="22"/>
      <c r="B1398" s="24"/>
      <c r="C1398" s="24"/>
      <c r="D1398" s="24"/>
      <c r="E1398" s="24"/>
      <c r="F1398" s="25"/>
      <c r="G1398" s="24"/>
      <c r="H1398" s="26"/>
      <c r="J1398" s="10"/>
      <c r="L1398" s="10"/>
      <c r="M1398" s="23"/>
    </row>
    <row r="1399" spans="1:13">
      <c r="A1399" s="22" t="s">
        <v>12</v>
      </c>
      <c r="B1399" s="24"/>
      <c r="C1399" s="24"/>
      <c r="D1399" s="24"/>
      <c r="E1399" s="24"/>
      <c r="F1399" s="25"/>
      <c r="G1399" s="24"/>
      <c r="H1399" s="26"/>
      <c r="I1399" s="14"/>
      <c r="J1399" s="16"/>
      <c r="K1399" s="492">
        <v>4.3899999999999997</v>
      </c>
      <c r="L1399" s="493"/>
      <c r="M1399" s="21">
        <f>K1399*I1396*12</f>
        <v>50672.892</v>
      </c>
    </row>
    <row r="1400" spans="1:13">
      <c r="A1400" s="464" t="s">
        <v>13</v>
      </c>
      <c r="B1400" s="465"/>
      <c r="C1400" s="465"/>
      <c r="D1400" s="465"/>
      <c r="E1400" s="465"/>
      <c r="F1400" s="465"/>
      <c r="G1400" s="465"/>
      <c r="H1400" s="466"/>
      <c r="I1400" s="89" t="s">
        <v>14</v>
      </c>
      <c r="J1400" s="88"/>
      <c r="K1400" s="9"/>
      <c r="L1400" s="10"/>
      <c r="M1400" s="23"/>
    </row>
    <row r="1401" spans="1:13">
      <c r="A1401" s="8"/>
      <c r="B1401" s="9"/>
      <c r="C1401" s="9"/>
      <c r="D1401" s="9"/>
      <c r="E1401" s="9"/>
      <c r="F1401" s="9"/>
      <c r="G1401" s="9"/>
      <c r="H1401" s="10"/>
      <c r="I1401" s="89" t="s">
        <v>15</v>
      </c>
      <c r="J1401" s="88"/>
      <c r="K1401" s="9"/>
      <c r="L1401" s="10"/>
      <c r="M1401" s="23"/>
    </row>
    <row r="1402" spans="1:13">
      <c r="A1402" s="8"/>
      <c r="B1402" s="9"/>
      <c r="C1402" s="9"/>
      <c r="D1402" s="9"/>
      <c r="E1402" s="9"/>
      <c r="F1402" s="9"/>
      <c r="G1402" s="9"/>
      <c r="H1402" s="10"/>
      <c r="I1402" s="89" t="s">
        <v>16</v>
      </c>
      <c r="J1402" s="88"/>
      <c r="K1402" s="462">
        <v>1.31</v>
      </c>
      <c r="L1402" s="463"/>
      <c r="M1402" s="23">
        <f>K1402*12*I1396</f>
        <v>15121.068000000001</v>
      </c>
    </row>
    <row r="1403" spans="1:13">
      <c r="A1403" s="8"/>
      <c r="B1403" s="9"/>
      <c r="C1403" s="9"/>
      <c r="D1403" s="9"/>
      <c r="E1403" s="9"/>
      <c r="F1403" s="9"/>
      <c r="G1403" s="9"/>
      <c r="H1403" s="10"/>
      <c r="I1403" s="89" t="s">
        <v>63</v>
      </c>
      <c r="J1403" s="88"/>
      <c r="K1403" s="9"/>
      <c r="L1403" s="10"/>
      <c r="M1403" s="23"/>
    </row>
    <row r="1404" spans="1:13">
      <c r="A1404" s="474" t="s">
        <v>67</v>
      </c>
      <c r="B1404" s="475"/>
      <c r="C1404" s="475"/>
      <c r="D1404" s="475"/>
      <c r="E1404" s="475"/>
      <c r="F1404" s="475"/>
      <c r="G1404" s="475"/>
      <c r="H1404" s="476"/>
      <c r="I1404" s="28" t="s">
        <v>19</v>
      </c>
      <c r="J1404" s="29"/>
      <c r="K1404" s="486">
        <v>1.56</v>
      </c>
      <c r="L1404" s="487"/>
      <c r="M1404" s="30">
        <f>K1404*12*I1396</f>
        <v>18006.768</v>
      </c>
    </row>
    <row r="1405" spans="1:13">
      <c r="A1405" s="114" t="s">
        <v>20</v>
      </c>
      <c r="B1405" s="31"/>
      <c r="C1405" s="31"/>
      <c r="D1405" s="31"/>
      <c r="E1405" s="31"/>
      <c r="F1405" s="31"/>
      <c r="G1405" s="31"/>
      <c r="H1405" s="115"/>
      <c r="I1405" s="31"/>
      <c r="J1405" s="10"/>
      <c r="K1405" s="470">
        <f>K1406+K1412</f>
        <v>1.9100000000000001</v>
      </c>
      <c r="L1405" s="471"/>
      <c r="M1405" s="32">
        <f>M1406+M1412</f>
        <v>22046.748</v>
      </c>
    </row>
    <row r="1406" spans="1:13">
      <c r="A1406" s="459" t="s">
        <v>21</v>
      </c>
      <c r="B1406" s="460"/>
      <c r="C1406" s="460"/>
      <c r="D1406" s="460"/>
      <c r="E1406" s="460"/>
      <c r="F1406" s="460"/>
      <c r="G1406" s="460"/>
      <c r="H1406" s="461"/>
      <c r="J1406" s="10"/>
      <c r="K1406" s="462">
        <f>K1407+K1408+K1409+K1411</f>
        <v>1.1200000000000001</v>
      </c>
      <c r="L1406" s="463"/>
      <c r="M1406" s="33">
        <f>M1407+M1408+M1409+M1411</f>
        <v>12927.935999999998</v>
      </c>
    </row>
    <row r="1407" spans="1:13">
      <c r="A1407" s="8" t="s">
        <v>82</v>
      </c>
      <c r="H1407" s="10"/>
      <c r="I1407" s="87" t="s">
        <v>26</v>
      </c>
      <c r="J1407" s="88"/>
      <c r="K1407" s="450">
        <v>0.57999999999999996</v>
      </c>
      <c r="L1407" s="451"/>
      <c r="M1407" s="23">
        <f>K1407*12*I1396</f>
        <v>6694.8239999999987</v>
      </c>
    </row>
    <row r="1408" spans="1:13">
      <c r="A1408" s="8" t="s">
        <v>69</v>
      </c>
      <c r="H1408" s="10"/>
      <c r="I1408" s="87" t="s">
        <v>80</v>
      </c>
      <c r="J1408" s="88"/>
      <c r="K1408" s="450"/>
      <c r="L1408" s="451"/>
      <c r="M1408" s="23"/>
    </row>
    <row r="1409" spans="1:13">
      <c r="A1409" s="8" t="s">
        <v>83</v>
      </c>
      <c r="H1409" s="10"/>
      <c r="I1409" s="87" t="s">
        <v>24</v>
      </c>
      <c r="J1409" s="88"/>
      <c r="K1409" s="450">
        <v>0.5</v>
      </c>
      <c r="L1409" s="451"/>
      <c r="M1409" s="23">
        <f>K1409*12*I1396</f>
        <v>5771.4</v>
      </c>
    </row>
    <row r="1410" spans="1:13">
      <c r="A1410" s="8" t="s">
        <v>25</v>
      </c>
      <c r="H1410" s="10"/>
      <c r="I1410" s="87"/>
      <c r="J1410" s="88"/>
      <c r="L1410" s="10"/>
      <c r="M1410" s="23"/>
    </row>
    <row r="1411" spans="1:13">
      <c r="A1411" s="8" t="s">
        <v>84</v>
      </c>
      <c r="H1411" s="10"/>
      <c r="I1411" s="87" t="s">
        <v>26</v>
      </c>
      <c r="J1411" s="88"/>
      <c r="K1411" s="450">
        <v>0.04</v>
      </c>
      <c r="L1411" s="451"/>
      <c r="M1411" s="23">
        <f>K1411*12*I1396</f>
        <v>461.71199999999999</v>
      </c>
    </row>
    <row r="1412" spans="1:13">
      <c r="A1412" s="459" t="s">
        <v>27</v>
      </c>
      <c r="B1412" s="460"/>
      <c r="C1412" s="460"/>
      <c r="D1412" s="460"/>
      <c r="E1412" s="460"/>
      <c r="F1412" s="460"/>
      <c r="G1412" s="460"/>
      <c r="H1412" s="461"/>
      <c r="J1412" s="10"/>
      <c r="K1412" s="462">
        <f>K1413+K1414+K1415</f>
        <v>0.79</v>
      </c>
      <c r="L1412" s="463"/>
      <c r="M1412" s="33">
        <f>M1413+M1414+M1415</f>
        <v>9118.8119999999999</v>
      </c>
    </row>
    <row r="1413" spans="1:13">
      <c r="A1413" s="8" t="s">
        <v>85</v>
      </c>
      <c r="H1413" s="10"/>
      <c r="I1413" s="87" t="s">
        <v>24</v>
      </c>
      <c r="J1413" s="88"/>
      <c r="K1413" s="450">
        <v>0.67</v>
      </c>
      <c r="L1413" s="451"/>
      <c r="M1413" s="23">
        <f>K1413*12*I1396</f>
        <v>7733.6760000000004</v>
      </c>
    </row>
    <row r="1414" spans="1:13">
      <c r="A1414" s="8" t="s">
        <v>86</v>
      </c>
      <c r="H1414" s="10"/>
      <c r="I1414" s="87" t="s">
        <v>81</v>
      </c>
      <c r="J1414" s="88"/>
      <c r="K1414" s="450">
        <v>0.06</v>
      </c>
      <c r="L1414" s="451"/>
      <c r="M1414" s="23">
        <f>K1414*12*I1396</f>
        <v>692.56799999999998</v>
      </c>
    </row>
    <row r="1415" spans="1:13">
      <c r="A1415" s="8" t="s">
        <v>87</v>
      </c>
      <c r="H1415" s="10"/>
      <c r="I1415" s="87" t="s">
        <v>55</v>
      </c>
      <c r="J1415" s="88"/>
      <c r="K1415" s="492">
        <v>0.06</v>
      </c>
      <c r="L1415" s="493"/>
      <c r="M1415" s="21">
        <f>K1415*12*I1396</f>
        <v>692.56799999999998</v>
      </c>
    </row>
    <row r="1416" spans="1:13" ht="15.75">
      <c r="A1416" s="438" t="s">
        <v>28</v>
      </c>
      <c r="B1416" s="439"/>
      <c r="C1416" s="439"/>
      <c r="D1416" s="439"/>
      <c r="E1416" s="439"/>
      <c r="F1416" s="439"/>
      <c r="G1416" s="439"/>
      <c r="H1416" s="440"/>
      <c r="I1416" s="34"/>
      <c r="J1416" s="29"/>
      <c r="K1416" s="486">
        <f>K1417+K1418+K1420+K1422+K1423</f>
        <v>2.16</v>
      </c>
      <c r="L1416" s="487"/>
      <c r="M1416" s="35">
        <f>M1417+M1418+M1420+M1422+M1423</f>
        <v>24932.447999999997</v>
      </c>
    </row>
    <row r="1417" spans="1:13">
      <c r="A1417" s="36" t="s">
        <v>29</v>
      </c>
      <c r="B1417" s="37"/>
      <c r="C1417" s="38"/>
      <c r="D1417" s="38"/>
      <c r="E1417" s="38"/>
      <c r="F1417" s="38"/>
      <c r="G1417" s="38"/>
      <c r="H1417" s="10"/>
      <c r="I1417" s="434" t="s">
        <v>30</v>
      </c>
      <c r="J1417" s="435"/>
      <c r="K1417" s="457">
        <v>0.59</v>
      </c>
      <c r="L1417" s="458"/>
      <c r="M1417" s="23">
        <f>K1417*12*I1396</f>
        <v>6810.2519999999995</v>
      </c>
    </row>
    <row r="1418" spans="1:13">
      <c r="A1418" s="36" t="s">
        <v>31</v>
      </c>
      <c r="B1418" s="37"/>
      <c r="C1418" s="38"/>
      <c r="D1418" s="38"/>
      <c r="E1418" s="38"/>
      <c r="F1418" s="38"/>
      <c r="G1418" s="38"/>
      <c r="H1418" s="10"/>
      <c r="I1418" s="434" t="s">
        <v>57</v>
      </c>
      <c r="J1418" s="435"/>
      <c r="K1418" s="448">
        <v>1.36</v>
      </c>
      <c r="L1418" s="449"/>
      <c r="M1418" s="23">
        <f>K1418*12*I1396</f>
        <v>15698.208000000001</v>
      </c>
    </row>
    <row r="1419" spans="1:13">
      <c r="A1419" s="36" t="s">
        <v>33</v>
      </c>
      <c r="B1419" s="37"/>
      <c r="C1419" s="38"/>
      <c r="D1419" s="38"/>
      <c r="E1419" s="38"/>
      <c r="F1419" s="38"/>
      <c r="G1419" s="38"/>
      <c r="H1419" s="10"/>
      <c r="I1419" s="39"/>
      <c r="J1419" s="12"/>
      <c r="K1419" s="40"/>
      <c r="L1419" s="41"/>
      <c r="M1419" s="23"/>
    </row>
    <row r="1420" spans="1:13">
      <c r="A1420" s="36" t="s">
        <v>34</v>
      </c>
      <c r="B1420" s="37"/>
      <c r="C1420" s="38"/>
      <c r="D1420" s="38"/>
      <c r="E1420" s="38"/>
      <c r="F1420" s="38"/>
      <c r="G1420" s="38"/>
      <c r="H1420" s="10"/>
      <c r="I1420" s="434" t="s">
        <v>35</v>
      </c>
      <c r="J1420" s="435"/>
      <c r="K1420" s="448">
        <v>0.09</v>
      </c>
      <c r="L1420" s="449"/>
      <c r="M1420" s="23">
        <f>K1420*12*I1396</f>
        <v>1038.8520000000001</v>
      </c>
    </row>
    <row r="1421" spans="1:13">
      <c r="A1421" s="36" t="s">
        <v>36</v>
      </c>
      <c r="B1421" s="37"/>
      <c r="C1421" s="38"/>
      <c r="D1421" s="38"/>
      <c r="E1421" s="38"/>
      <c r="F1421" s="38"/>
      <c r="G1421" s="38"/>
      <c r="H1421" s="10"/>
      <c r="I1421" s="39"/>
      <c r="J1421" s="12"/>
      <c r="K1421" s="40"/>
      <c r="L1421" s="41"/>
      <c r="M1421" s="23"/>
    </row>
    <row r="1422" spans="1:13">
      <c r="A1422" s="36" t="s">
        <v>37</v>
      </c>
      <c r="B1422" s="37"/>
      <c r="C1422" s="38"/>
      <c r="D1422" s="38"/>
      <c r="E1422" s="38"/>
      <c r="F1422" s="38"/>
      <c r="G1422" s="38"/>
      <c r="H1422" s="10"/>
      <c r="I1422" s="434" t="s">
        <v>19</v>
      </c>
      <c r="J1422" s="435"/>
      <c r="K1422" s="448">
        <v>0.06</v>
      </c>
      <c r="L1422" s="449"/>
      <c r="M1422" s="23">
        <f>K1422*12*I1396</f>
        <v>692.56799999999998</v>
      </c>
    </row>
    <row r="1423" spans="1:13">
      <c r="A1423" s="42" t="s">
        <v>38</v>
      </c>
      <c r="B1423" s="37"/>
      <c r="C1423" s="38"/>
      <c r="D1423" s="38"/>
      <c r="E1423" s="38"/>
      <c r="F1423" s="38"/>
      <c r="G1423" s="38"/>
      <c r="H1423" s="10"/>
      <c r="I1423" s="434" t="s">
        <v>19</v>
      </c>
      <c r="J1423" s="435"/>
      <c r="K1423" s="436">
        <v>0.06</v>
      </c>
      <c r="L1423" s="437"/>
      <c r="M1423" s="21">
        <f>K1423*12*I1396</f>
        <v>692.56799999999998</v>
      </c>
    </row>
    <row r="1424" spans="1:13" ht="16.5" thickBot="1">
      <c r="A1424" s="443" t="s">
        <v>39</v>
      </c>
      <c r="B1424" s="444"/>
      <c r="C1424" s="444"/>
      <c r="D1424" s="444"/>
      <c r="E1424" s="444"/>
      <c r="F1424" s="444"/>
      <c r="G1424" s="444"/>
      <c r="H1424" s="445"/>
      <c r="I1424" s="3"/>
      <c r="J1424" s="4"/>
      <c r="K1424" s="513">
        <v>5.7</v>
      </c>
      <c r="L1424" s="514"/>
      <c r="M1424" s="48">
        <f>K1424*12*I1396</f>
        <v>65793.960000000006</v>
      </c>
    </row>
    <row r="1425" spans="1:13" ht="15.75" thickBot="1">
      <c r="A1425" s="424" t="s">
        <v>40</v>
      </c>
      <c r="B1425" s="425"/>
      <c r="C1425" s="425"/>
      <c r="D1425" s="425"/>
      <c r="E1425" s="425"/>
      <c r="F1425" s="425"/>
      <c r="G1425" s="425"/>
      <c r="H1425" s="426"/>
      <c r="I1425" s="49"/>
      <c r="J1425" s="50"/>
      <c r="K1425" s="427">
        <f>K1397+K1399+K1402+K1404+K1405+K1424+K1416</f>
        <v>22.39</v>
      </c>
      <c r="L1425" s="428"/>
      <c r="M1425" s="51">
        <f>M1396+M1402+M1404+M1405+M1416+M1424</f>
        <v>258443.29200000002</v>
      </c>
    </row>
    <row r="1426" spans="1:13" ht="15.75" thickBot="1">
      <c r="A1426" s="424" t="s">
        <v>77</v>
      </c>
      <c r="B1426" s="425"/>
      <c r="C1426" s="425"/>
      <c r="D1426" s="425"/>
      <c r="E1426" s="425"/>
      <c r="F1426" s="425"/>
      <c r="G1426" s="425"/>
      <c r="H1426" s="426"/>
      <c r="I1426" s="49"/>
      <c r="J1426" s="50"/>
      <c r="K1426" s="548">
        <f>K1429+K1430</f>
        <v>24.38</v>
      </c>
      <c r="L1426" s="549"/>
      <c r="M1426" s="51">
        <f>K1426*12*I1396</f>
        <v>281413.46399999998</v>
      </c>
    </row>
    <row r="1427" spans="1:13" ht="15.75" hidden="1">
      <c r="A1427" s="452" t="s">
        <v>41</v>
      </c>
      <c r="B1427" s="453"/>
      <c r="C1427" s="453"/>
      <c r="D1427" s="453"/>
      <c r="E1427" s="453"/>
      <c r="F1427" s="453"/>
      <c r="G1427" s="453"/>
      <c r="H1427" s="454"/>
      <c r="I1427" s="15"/>
      <c r="J1427" s="16"/>
      <c r="K1427" s="455"/>
      <c r="L1427" s="456"/>
      <c r="M1427" s="21">
        <f>K1427*12*I1396</f>
        <v>0</v>
      </c>
    </row>
    <row r="1428" spans="1:13" ht="15.75" hidden="1">
      <c r="A1428" s="443" t="s">
        <v>42</v>
      </c>
      <c r="B1428" s="444"/>
      <c r="C1428" s="444"/>
      <c r="D1428" s="444"/>
      <c r="E1428" s="444"/>
      <c r="F1428" s="444"/>
      <c r="G1428" s="444"/>
      <c r="H1428" s="445"/>
      <c r="I1428" s="3"/>
      <c r="J1428" s="4"/>
      <c r="K1428" s="446"/>
      <c r="L1428" s="447"/>
      <c r="M1428" s="23">
        <f>K1428*12*I1396</f>
        <v>0</v>
      </c>
    </row>
    <row r="1429" spans="1:13">
      <c r="A1429" s="429" t="s">
        <v>78</v>
      </c>
      <c r="B1429" s="430"/>
      <c r="C1429" s="430"/>
      <c r="D1429" s="430"/>
      <c r="E1429" s="430"/>
      <c r="F1429" s="430"/>
      <c r="G1429" s="430"/>
      <c r="H1429" s="431"/>
      <c r="I1429" s="78"/>
      <c r="J1429" s="79"/>
      <c r="K1429" s="432">
        <v>19.91</v>
      </c>
      <c r="L1429" s="433"/>
      <c r="M1429" s="80">
        <f>K1429*12*I1396</f>
        <v>229817.14800000002</v>
      </c>
    </row>
    <row r="1430" spans="1:13" ht="16.5" thickBot="1">
      <c r="A1430" s="81" t="s">
        <v>79</v>
      </c>
      <c r="B1430" s="82"/>
      <c r="C1430" s="82"/>
      <c r="D1430" s="82"/>
      <c r="E1430" s="82"/>
      <c r="F1430" s="82"/>
      <c r="G1430" s="82"/>
      <c r="H1430" s="83"/>
      <c r="I1430" s="84"/>
      <c r="J1430" s="85"/>
      <c r="K1430" s="522">
        <v>4.47</v>
      </c>
      <c r="L1430" s="523"/>
      <c r="M1430" s="86">
        <f>K1430*12*I1396</f>
        <v>51596.315999999999</v>
      </c>
    </row>
    <row r="1431" spans="1:13" ht="15.75">
      <c r="A1431" s="73" t="s">
        <v>52</v>
      </c>
      <c r="B1431" s="74"/>
      <c r="C1431" s="74"/>
      <c r="D1431" s="74"/>
      <c r="E1431" s="74"/>
      <c r="F1431" s="74"/>
      <c r="G1431" s="74"/>
      <c r="H1431" s="75"/>
      <c r="I1431" s="15"/>
      <c r="J1431" s="16"/>
      <c r="K1431" s="455">
        <v>1.45</v>
      </c>
      <c r="L1431" s="456"/>
      <c r="M1431" s="21">
        <f>K1431*12*I1396</f>
        <v>16737.059999999998</v>
      </c>
    </row>
    <row r="1432" spans="1:13">
      <c r="A1432" s="474" t="s">
        <v>43</v>
      </c>
      <c r="B1432" s="475"/>
      <c r="C1432" s="475"/>
      <c r="D1432" s="475"/>
      <c r="E1432" s="475"/>
      <c r="F1432" s="475"/>
      <c r="G1432" s="475"/>
      <c r="H1432" s="476"/>
      <c r="I1432" s="34"/>
      <c r="J1432" s="29"/>
      <c r="K1432" s="484">
        <v>1.39</v>
      </c>
      <c r="L1432" s="485"/>
      <c r="M1432" s="21">
        <f>K1432*12*I1396</f>
        <v>16044.492</v>
      </c>
    </row>
    <row r="1433" spans="1:13" ht="15.75" hidden="1">
      <c r="A1433" s="44" t="s">
        <v>44</v>
      </c>
      <c r="B1433" s="45"/>
      <c r="C1433" s="45"/>
      <c r="D1433" s="45"/>
      <c r="E1433" s="45"/>
      <c r="F1433" s="45"/>
      <c r="G1433" s="45"/>
      <c r="H1433" s="46"/>
      <c r="I1433" s="34"/>
      <c r="J1433" s="29"/>
      <c r="K1433" s="486">
        <v>0</v>
      </c>
      <c r="L1433" s="487"/>
      <c r="M1433" s="21">
        <v>0</v>
      </c>
    </row>
    <row r="1434" spans="1:13" ht="15.75">
      <c r="A1434" s="44" t="s">
        <v>45</v>
      </c>
      <c r="B1434" s="45"/>
      <c r="C1434" s="45"/>
      <c r="D1434" s="45"/>
      <c r="E1434" s="45"/>
      <c r="F1434" s="45"/>
      <c r="G1434" s="45"/>
      <c r="H1434" s="46"/>
      <c r="I1434" s="34"/>
      <c r="J1434" s="29"/>
      <c r="K1434" s="486">
        <v>0.06</v>
      </c>
      <c r="L1434" s="487"/>
      <c r="M1434" s="21">
        <f>K1434*12*I1396</f>
        <v>692.56799999999998</v>
      </c>
    </row>
    <row r="1435" spans="1:13" ht="16.5" thickBot="1">
      <c r="A1435" s="70" t="s">
        <v>46</v>
      </c>
      <c r="B1435" s="71"/>
      <c r="C1435" s="71"/>
      <c r="D1435" s="71"/>
      <c r="E1435" s="71"/>
      <c r="F1435" s="71"/>
      <c r="G1435" s="71"/>
      <c r="H1435" s="72"/>
      <c r="I1435" s="3"/>
      <c r="J1435" s="4"/>
      <c r="K1435" s="446">
        <v>0.42</v>
      </c>
      <c r="L1435" s="447"/>
      <c r="M1435" s="23">
        <f>K1435*12*I1396</f>
        <v>4847.9759999999997</v>
      </c>
    </row>
    <row r="1436" spans="1:13" ht="15.75" thickBot="1">
      <c r="A1436" s="424" t="s">
        <v>47</v>
      </c>
      <c r="B1436" s="425"/>
      <c r="C1436" s="425"/>
      <c r="D1436" s="425"/>
      <c r="E1436" s="425"/>
      <c r="F1436" s="425"/>
      <c r="G1436" s="425"/>
      <c r="H1436" s="426"/>
      <c r="I1436" s="49"/>
      <c r="J1436" s="50"/>
      <c r="K1436" s="427">
        <f>K1425+K1427+K1428+K1432+K1426+K1433+K1434+K1435+K1431</f>
        <v>50.09</v>
      </c>
      <c r="L1436" s="428"/>
      <c r="M1436" s="51">
        <f>M1425+M1426+M1427+M1428+M1432+M1433+M1434+M1435+M1431</f>
        <v>578178.85199999996</v>
      </c>
    </row>
    <row r="1437" spans="1:13">
      <c r="A1437" s="56"/>
      <c r="B1437" s="56"/>
      <c r="C1437" s="56"/>
      <c r="D1437" s="56"/>
      <c r="E1437" s="56"/>
      <c r="F1437" s="56"/>
      <c r="G1437" s="56"/>
      <c r="H1437" s="56"/>
      <c r="I1437" s="9"/>
      <c r="J1437" s="57"/>
      <c r="K1437" s="58"/>
      <c r="L1437" s="58"/>
      <c r="M1437" s="57"/>
    </row>
    <row r="1438" spans="1:13">
      <c r="A1438" s="481" t="s">
        <v>0</v>
      </c>
      <c r="B1438" s="481"/>
      <c r="C1438" s="481"/>
      <c r="D1438" s="481"/>
      <c r="E1438" s="481"/>
      <c r="F1438" s="481"/>
      <c r="G1438" s="481"/>
      <c r="H1438" s="481"/>
      <c r="I1438" s="481"/>
      <c r="J1438" s="481"/>
      <c r="K1438" s="481"/>
      <c r="L1438" s="481"/>
      <c r="M1438" s="1"/>
    </row>
    <row r="1439" spans="1:13">
      <c r="A1439" s="482" t="s">
        <v>1</v>
      </c>
      <c r="B1439" s="482"/>
      <c r="C1439" s="482"/>
      <c r="D1439" s="482"/>
      <c r="E1439" s="482"/>
      <c r="F1439" s="482"/>
      <c r="G1439" s="482"/>
      <c r="H1439" s="482"/>
      <c r="I1439" s="482"/>
      <c r="J1439" s="482"/>
      <c r="K1439" s="482"/>
      <c r="L1439" s="482"/>
      <c r="M1439" s="482"/>
    </row>
    <row r="1440" spans="1:13">
      <c r="A1440" s="483" t="s">
        <v>124</v>
      </c>
      <c r="B1440" s="483"/>
      <c r="C1440" s="483"/>
      <c r="D1440" s="483"/>
      <c r="E1440" s="483"/>
      <c r="F1440" s="483"/>
      <c r="G1440" s="483"/>
      <c r="H1440" s="483"/>
      <c r="I1440" s="483"/>
      <c r="J1440" s="483"/>
      <c r="K1440" s="483"/>
      <c r="L1440" s="483"/>
      <c r="M1440" s="483"/>
    </row>
    <row r="1441" spans="1:13">
      <c r="A1441" s="2"/>
      <c r="B1441" s="3"/>
      <c r="C1441" s="3" t="s">
        <v>2</v>
      </c>
      <c r="D1441" s="3"/>
      <c r="E1441" s="3"/>
      <c r="F1441" s="3"/>
      <c r="G1441" s="3"/>
      <c r="H1441" s="4"/>
      <c r="I1441" s="3" t="s">
        <v>3</v>
      </c>
      <c r="J1441" s="4"/>
      <c r="K1441" s="5" t="s">
        <v>4</v>
      </c>
      <c r="L1441" s="6"/>
      <c r="M1441" s="7"/>
    </row>
    <row r="1442" spans="1:13">
      <c r="A1442" s="8"/>
      <c r="B1442" s="9"/>
      <c r="C1442" s="9"/>
      <c r="D1442" s="9"/>
      <c r="E1442" s="9"/>
      <c r="F1442" s="9"/>
      <c r="G1442" s="9"/>
      <c r="H1442" s="10"/>
      <c r="I1442" s="9"/>
      <c r="J1442" s="10"/>
      <c r="K1442" s="11" t="s">
        <v>5</v>
      </c>
      <c r="L1442" s="12"/>
      <c r="M1442" s="13" t="s">
        <v>6</v>
      </c>
    </row>
    <row r="1443" spans="1:13">
      <c r="A1443" s="14"/>
      <c r="B1443" s="15"/>
      <c r="C1443" s="15"/>
      <c r="D1443" s="15"/>
      <c r="E1443" s="15"/>
      <c r="F1443" s="15"/>
      <c r="G1443" s="15"/>
      <c r="H1443" s="16"/>
      <c r="I1443" s="472" t="s">
        <v>7</v>
      </c>
      <c r="J1443" s="473"/>
      <c r="K1443" s="15" t="s">
        <v>8</v>
      </c>
      <c r="L1443" s="16"/>
      <c r="M1443" s="17" t="s">
        <v>9</v>
      </c>
    </row>
    <row r="1444" spans="1:13">
      <c r="A1444" s="474"/>
      <c r="B1444" s="475"/>
      <c r="C1444" s="475"/>
      <c r="D1444" s="475"/>
      <c r="E1444" s="475"/>
      <c r="F1444" s="475"/>
      <c r="G1444" s="475"/>
      <c r="H1444" s="476"/>
      <c r="I1444" s="477">
        <v>726.93</v>
      </c>
      <c r="J1444" s="478"/>
      <c r="K1444" s="479">
        <f>K1445+K1447</f>
        <v>9.75</v>
      </c>
      <c r="L1444" s="480"/>
      <c r="M1444" s="21">
        <f>M1445+M1447</f>
        <v>85050.81</v>
      </c>
    </row>
    <row r="1445" spans="1:13">
      <c r="A1445" s="22" t="s">
        <v>59</v>
      </c>
      <c r="B1445" s="24"/>
      <c r="C1445" s="24"/>
      <c r="D1445" s="24"/>
      <c r="E1445" s="24"/>
      <c r="F1445" s="25"/>
      <c r="G1445" s="24"/>
      <c r="H1445" s="26"/>
      <c r="J1445" s="10"/>
      <c r="K1445" s="450">
        <v>5.36</v>
      </c>
      <c r="L1445" s="451"/>
      <c r="M1445" s="23">
        <f>K1445*I1444*12</f>
        <v>46756.137600000002</v>
      </c>
    </row>
    <row r="1446" spans="1:13">
      <c r="A1446" s="22"/>
      <c r="B1446" s="24"/>
      <c r="C1446" s="24"/>
      <c r="D1446" s="24"/>
      <c r="E1446" s="24"/>
      <c r="F1446" s="25"/>
      <c r="G1446" s="24"/>
      <c r="H1446" s="26"/>
      <c r="J1446" s="10"/>
      <c r="L1446" s="10"/>
      <c r="M1446" s="23"/>
    </row>
    <row r="1447" spans="1:13">
      <c r="A1447" s="22" t="s">
        <v>12</v>
      </c>
      <c r="B1447" s="24"/>
      <c r="C1447" s="24"/>
      <c r="D1447" s="24"/>
      <c r="E1447" s="24"/>
      <c r="F1447" s="25"/>
      <c r="G1447" s="24"/>
      <c r="H1447" s="26"/>
      <c r="I1447" s="14"/>
      <c r="J1447" s="16"/>
      <c r="K1447" s="492">
        <v>4.3899999999999997</v>
      </c>
      <c r="L1447" s="493"/>
      <c r="M1447" s="21">
        <f>K1447*I1444*12</f>
        <v>38294.672399999996</v>
      </c>
    </row>
    <row r="1448" spans="1:13">
      <c r="A1448" s="464" t="s">
        <v>13</v>
      </c>
      <c r="B1448" s="465"/>
      <c r="C1448" s="465"/>
      <c r="D1448" s="465"/>
      <c r="E1448" s="465"/>
      <c r="F1448" s="465"/>
      <c r="G1448" s="465"/>
      <c r="H1448" s="466"/>
      <c r="I1448" s="89" t="s">
        <v>14</v>
      </c>
      <c r="J1448" s="88"/>
      <c r="K1448" s="9"/>
      <c r="L1448" s="10"/>
      <c r="M1448" s="23"/>
    </row>
    <row r="1449" spans="1:13">
      <c r="A1449" s="8"/>
      <c r="B1449" s="9"/>
      <c r="C1449" s="9"/>
      <c r="D1449" s="9"/>
      <c r="E1449" s="9"/>
      <c r="F1449" s="9"/>
      <c r="G1449" s="9"/>
      <c r="H1449" s="10"/>
      <c r="I1449" s="89" t="s">
        <v>15</v>
      </c>
      <c r="J1449" s="88"/>
      <c r="K1449" s="9"/>
      <c r="L1449" s="10"/>
      <c r="M1449" s="23"/>
    </row>
    <row r="1450" spans="1:13">
      <c r="A1450" s="8"/>
      <c r="B1450" s="9"/>
      <c r="C1450" s="9"/>
      <c r="D1450" s="9"/>
      <c r="E1450" s="9"/>
      <c r="F1450" s="9"/>
      <c r="G1450" s="9"/>
      <c r="H1450" s="10"/>
      <c r="I1450" s="89" t="s">
        <v>16</v>
      </c>
      <c r="J1450" s="88"/>
      <c r="K1450" s="462">
        <v>1.31</v>
      </c>
      <c r="L1450" s="463"/>
      <c r="M1450" s="23">
        <f>K1450*12*I1444</f>
        <v>11427.339599999999</v>
      </c>
    </row>
    <row r="1451" spans="1:13">
      <c r="A1451" s="8"/>
      <c r="B1451" s="9"/>
      <c r="C1451" s="9"/>
      <c r="D1451" s="9"/>
      <c r="E1451" s="9"/>
      <c r="F1451" s="9"/>
      <c r="G1451" s="9"/>
      <c r="H1451" s="10"/>
      <c r="I1451" s="89" t="s">
        <v>63</v>
      </c>
      <c r="J1451" s="88"/>
      <c r="K1451" s="9"/>
      <c r="L1451" s="10"/>
      <c r="M1451" s="23"/>
    </row>
    <row r="1452" spans="1:13">
      <c r="A1452" s="474" t="s">
        <v>67</v>
      </c>
      <c r="B1452" s="475"/>
      <c r="C1452" s="475"/>
      <c r="D1452" s="475"/>
      <c r="E1452" s="475"/>
      <c r="F1452" s="475"/>
      <c r="G1452" s="475"/>
      <c r="H1452" s="476"/>
      <c r="I1452" s="28" t="s">
        <v>19</v>
      </c>
      <c r="J1452" s="29"/>
      <c r="K1452" s="486">
        <v>2.0699999999999998</v>
      </c>
      <c r="L1452" s="487"/>
      <c r="M1452" s="30">
        <f>K1452*12*I1444</f>
        <v>18056.941199999997</v>
      </c>
    </row>
    <row r="1453" spans="1:13">
      <c r="A1453" s="114" t="s">
        <v>20</v>
      </c>
      <c r="B1453" s="31"/>
      <c r="C1453" s="31"/>
      <c r="D1453" s="31"/>
      <c r="E1453" s="31"/>
      <c r="F1453" s="31"/>
      <c r="G1453" s="31"/>
      <c r="H1453" s="115"/>
      <c r="I1453" s="31"/>
      <c r="J1453" s="10"/>
      <c r="K1453" s="470">
        <f>K1454+K1460</f>
        <v>1.9100000000000001</v>
      </c>
      <c r="L1453" s="471"/>
      <c r="M1453" s="32">
        <f>M1454+M1460</f>
        <v>16661.2356</v>
      </c>
    </row>
    <row r="1454" spans="1:13">
      <c r="A1454" s="459" t="s">
        <v>21</v>
      </c>
      <c r="B1454" s="460"/>
      <c r="C1454" s="460"/>
      <c r="D1454" s="460"/>
      <c r="E1454" s="460"/>
      <c r="F1454" s="460"/>
      <c r="G1454" s="460"/>
      <c r="H1454" s="461"/>
      <c r="J1454" s="10"/>
      <c r="K1454" s="462">
        <f>K1455+K1456+K1457+K1459</f>
        <v>1.1200000000000001</v>
      </c>
      <c r="L1454" s="463"/>
      <c r="M1454" s="33">
        <f>M1455+M1456+M1457+M1459</f>
        <v>9769.9391999999989</v>
      </c>
    </row>
    <row r="1455" spans="1:13">
      <c r="A1455" s="8" t="s">
        <v>82</v>
      </c>
      <c r="H1455" s="10"/>
      <c r="I1455" s="87" t="s">
        <v>26</v>
      </c>
      <c r="J1455" s="88"/>
      <c r="K1455" s="450">
        <v>0.57999999999999996</v>
      </c>
      <c r="L1455" s="451"/>
      <c r="M1455" s="23">
        <f>K1455*12*I1444</f>
        <v>5059.4327999999987</v>
      </c>
    </row>
    <row r="1456" spans="1:13">
      <c r="A1456" s="8" t="s">
        <v>69</v>
      </c>
      <c r="H1456" s="10"/>
      <c r="I1456" s="87" t="s">
        <v>80</v>
      </c>
      <c r="J1456" s="88"/>
      <c r="K1456" s="450"/>
      <c r="L1456" s="451"/>
      <c r="M1456" s="23"/>
    </row>
    <row r="1457" spans="1:13">
      <c r="A1457" s="8" t="s">
        <v>83</v>
      </c>
      <c r="H1457" s="10"/>
      <c r="I1457" s="87" t="s">
        <v>24</v>
      </c>
      <c r="J1457" s="88"/>
      <c r="K1457" s="450">
        <v>0.5</v>
      </c>
      <c r="L1457" s="451"/>
      <c r="M1457" s="23">
        <f>K1457*12*I1444</f>
        <v>4361.58</v>
      </c>
    </row>
    <row r="1458" spans="1:13">
      <c r="A1458" s="8" t="s">
        <v>25</v>
      </c>
      <c r="H1458" s="10"/>
      <c r="I1458" s="87"/>
      <c r="J1458" s="88"/>
      <c r="L1458" s="10"/>
      <c r="M1458" s="23"/>
    </row>
    <row r="1459" spans="1:13">
      <c r="A1459" s="8" t="s">
        <v>84</v>
      </c>
      <c r="H1459" s="10"/>
      <c r="I1459" s="87" t="s">
        <v>26</v>
      </c>
      <c r="J1459" s="88"/>
      <c r="K1459" s="450">
        <v>0.04</v>
      </c>
      <c r="L1459" s="451"/>
      <c r="M1459" s="23">
        <f>K1459*12*I1444</f>
        <v>348.92639999999994</v>
      </c>
    </row>
    <row r="1460" spans="1:13">
      <c r="A1460" s="459" t="s">
        <v>27</v>
      </c>
      <c r="B1460" s="460"/>
      <c r="C1460" s="460"/>
      <c r="D1460" s="460"/>
      <c r="E1460" s="460"/>
      <c r="F1460" s="460"/>
      <c r="G1460" s="460"/>
      <c r="H1460" s="461"/>
      <c r="J1460" s="10"/>
      <c r="K1460" s="462">
        <f>K1461+K1462+K1463</f>
        <v>0.79</v>
      </c>
      <c r="L1460" s="463"/>
      <c r="M1460" s="33">
        <f>M1461+M1462+M1463</f>
        <v>6891.2964000000011</v>
      </c>
    </row>
    <row r="1461" spans="1:13">
      <c r="A1461" s="8" t="s">
        <v>85</v>
      </c>
      <c r="H1461" s="10"/>
      <c r="I1461" s="87" t="s">
        <v>24</v>
      </c>
      <c r="J1461" s="88"/>
      <c r="K1461" s="450">
        <v>0.67</v>
      </c>
      <c r="L1461" s="451"/>
      <c r="M1461" s="23">
        <f>K1461*12*I1444</f>
        <v>5844.5172000000002</v>
      </c>
    </row>
    <row r="1462" spans="1:13">
      <c r="A1462" s="8" t="s">
        <v>86</v>
      </c>
      <c r="H1462" s="10"/>
      <c r="I1462" s="87" t="s">
        <v>81</v>
      </c>
      <c r="J1462" s="88"/>
      <c r="K1462" s="450">
        <v>0.06</v>
      </c>
      <c r="L1462" s="451"/>
      <c r="M1462" s="23">
        <f>K1462*12*I1444</f>
        <v>523.38959999999997</v>
      </c>
    </row>
    <row r="1463" spans="1:13">
      <c r="A1463" s="8" t="s">
        <v>87</v>
      </c>
      <c r="H1463" s="10"/>
      <c r="I1463" s="87" t="s">
        <v>55</v>
      </c>
      <c r="J1463" s="88"/>
      <c r="K1463" s="492">
        <v>0.06</v>
      </c>
      <c r="L1463" s="493"/>
      <c r="M1463" s="21">
        <f>K1463*12*I1444</f>
        <v>523.38959999999997</v>
      </c>
    </row>
    <row r="1464" spans="1:13" ht="15.75">
      <c r="A1464" s="438" t="s">
        <v>28</v>
      </c>
      <c r="B1464" s="439"/>
      <c r="C1464" s="439"/>
      <c r="D1464" s="439"/>
      <c r="E1464" s="439"/>
      <c r="F1464" s="439"/>
      <c r="G1464" s="439"/>
      <c r="H1464" s="440"/>
      <c r="I1464" s="34"/>
      <c r="J1464" s="29"/>
      <c r="K1464" s="486">
        <f>K1465+K1466+K1468+K1470+K1471</f>
        <v>2.16</v>
      </c>
      <c r="L1464" s="487"/>
      <c r="M1464" s="35">
        <f>M1465+M1466+M1468+M1470+M1471</f>
        <v>18842.025599999994</v>
      </c>
    </row>
    <row r="1465" spans="1:13">
      <c r="A1465" s="36" t="s">
        <v>29</v>
      </c>
      <c r="B1465" s="37"/>
      <c r="C1465" s="38"/>
      <c r="D1465" s="38"/>
      <c r="E1465" s="38"/>
      <c r="F1465" s="38"/>
      <c r="G1465" s="38"/>
      <c r="H1465" s="10"/>
      <c r="I1465" s="434" t="s">
        <v>30</v>
      </c>
      <c r="J1465" s="435"/>
      <c r="K1465" s="457">
        <v>0.59</v>
      </c>
      <c r="L1465" s="458"/>
      <c r="M1465" s="23">
        <f>K1465*12*I1444</f>
        <v>5146.6643999999997</v>
      </c>
    </row>
    <row r="1466" spans="1:13">
      <c r="A1466" s="36" t="s">
        <v>31</v>
      </c>
      <c r="B1466" s="37"/>
      <c r="C1466" s="38"/>
      <c r="D1466" s="38"/>
      <c r="E1466" s="38"/>
      <c r="F1466" s="38"/>
      <c r="G1466" s="38"/>
      <c r="H1466" s="10"/>
      <c r="I1466" s="434" t="s">
        <v>57</v>
      </c>
      <c r="J1466" s="435"/>
      <c r="K1466" s="448">
        <v>1.36</v>
      </c>
      <c r="L1466" s="449"/>
      <c r="M1466" s="23">
        <f>K1466*12*I1444</f>
        <v>11863.497599999999</v>
      </c>
    </row>
    <row r="1467" spans="1:13">
      <c r="A1467" s="36" t="s">
        <v>33</v>
      </c>
      <c r="B1467" s="37"/>
      <c r="C1467" s="38"/>
      <c r="D1467" s="38"/>
      <c r="E1467" s="38"/>
      <c r="F1467" s="38"/>
      <c r="G1467" s="38"/>
      <c r="H1467" s="10"/>
      <c r="I1467" s="39"/>
      <c r="J1467" s="12"/>
      <c r="K1467" s="40"/>
      <c r="L1467" s="41"/>
      <c r="M1467" s="23"/>
    </row>
    <row r="1468" spans="1:13">
      <c r="A1468" s="36" t="s">
        <v>34</v>
      </c>
      <c r="B1468" s="37"/>
      <c r="C1468" s="38"/>
      <c r="D1468" s="38"/>
      <c r="E1468" s="38"/>
      <c r="F1468" s="38"/>
      <c r="G1468" s="38"/>
      <c r="H1468" s="10"/>
      <c r="I1468" s="434" t="s">
        <v>35</v>
      </c>
      <c r="J1468" s="435"/>
      <c r="K1468" s="448">
        <v>0.09</v>
      </c>
      <c r="L1468" s="449"/>
      <c r="M1468" s="23">
        <f>K1468*12*I1444</f>
        <v>785.08439999999996</v>
      </c>
    </row>
    <row r="1469" spans="1:13">
      <c r="A1469" s="36" t="s">
        <v>36</v>
      </c>
      <c r="B1469" s="37"/>
      <c r="C1469" s="38"/>
      <c r="D1469" s="38"/>
      <c r="E1469" s="38"/>
      <c r="F1469" s="38"/>
      <c r="G1469" s="38"/>
      <c r="H1469" s="10"/>
      <c r="I1469" s="39"/>
      <c r="J1469" s="12"/>
      <c r="K1469" s="40"/>
      <c r="L1469" s="41"/>
      <c r="M1469" s="23"/>
    </row>
    <row r="1470" spans="1:13">
      <c r="A1470" s="36" t="s">
        <v>37</v>
      </c>
      <c r="B1470" s="37"/>
      <c r="C1470" s="38"/>
      <c r="D1470" s="38"/>
      <c r="E1470" s="38"/>
      <c r="F1470" s="38"/>
      <c r="G1470" s="38"/>
      <c r="H1470" s="10"/>
      <c r="I1470" s="434" t="s">
        <v>19</v>
      </c>
      <c r="J1470" s="435"/>
      <c r="K1470" s="448">
        <v>0.06</v>
      </c>
      <c r="L1470" s="449"/>
      <c r="M1470" s="23">
        <f>K1470*12*I1444</f>
        <v>523.38959999999997</v>
      </c>
    </row>
    <row r="1471" spans="1:13">
      <c r="A1471" s="42" t="s">
        <v>38</v>
      </c>
      <c r="B1471" s="37"/>
      <c r="C1471" s="38"/>
      <c r="D1471" s="38"/>
      <c r="E1471" s="38"/>
      <c r="F1471" s="38"/>
      <c r="G1471" s="38"/>
      <c r="H1471" s="10"/>
      <c r="I1471" s="434" t="s">
        <v>19</v>
      </c>
      <c r="J1471" s="435"/>
      <c r="K1471" s="436">
        <v>0.06</v>
      </c>
      <c r="L1471" s="437"/>
      <c r="M1471" s="21">
        <f>K1471*12*I1444</f>
        <v>523.38959999999997</v>
      </c>
    </row>
    <row r="1472" spans="1:13" ht="16.5" thickBot="1">
      <c r="A1472" s="443" t="s">
        <v>39</v>
      </c>
      <c r="B1472" s="444"/>
      <c r="C1472" s="444"/>
      <c r="D1472" s="444"/>
      <c r="E1472" s="444"/>
      <c r="F1472" s="444"/>
      <c r="G1472" s="444"/>
      <c r="H1472" s="445"/>
      <c r="I1472" s="3"/>
      <c r="J1472" s="4"/>
      <c r="K1472" s="513">
        <v>5.7</v>
      </c>
      <c r="L1472" s="514"/>
      <c r="M1472" s="48">
        <f>K1472*12*I1444</f>
        <v>49722.012000000002</v>
      </c>
    </row>
    <row r="1473" spans="1:13" ht="15.75" thickBot="1">
      <c r="A1473" s="424" t="s">
        <v>40</v>
      </c>
      <c r="B1473" s="425"/>
      <c r="C1473" s="425"/>
      <c r="D1473" s="425"/>
      <c r="E1473" s="425"/>
      <c r="F1473" s="425"/>
      <c r="G1473" s="425"/>
      <c r="H1473" s="426"/>
      <c r="I1473" s="49"/>
      <c r="J1473" s="50"/>
      <c r="K1473" s="427">
        <f>K1445+K1447+K1450+K1452+K1453+K1472+K1464</f>
        <v>22.900000000000002</v>
      </c>
      <c r="L1473" s="428"/>
      <c r="M1473" s="51">
        <f>M1444+M1450+M1452+M1453+M1464+M1472</f>
        <v>199760.364</v>
      </c>
    </row>
    <row r="1474" spans="1:13" ht="15.75" thickBot="1">
      <c r="A1474" s="424" t="s">
        <v>77</v>
      </c>
      <c r="B1474" s="425"/>
      <c r="C1474" s="425"/>
      <c r="D1474" s="425"/>
      <c r="E1474" s="425"/>
      <c r="F1474" s="425"/>
      <c r="G1474" s="425"/>
      <c r="H1474" s="426"/>
      <c r="I1474" s="49"/>
      <c r="J1474" s="50"/>
      <c r="K1474" s="548">
        <f>K1477+K1478</f>
        <v>19.759999999999998</v>
      </c>
      <c r="L1474" s="549"/>
      <c r="M1474" s="51">
        <f>K1474*12*I1444</f>
        <v>172369.64159999997</v>
      </c>
    </row>
    <row r="1475" spans="1:13" ht="15.75" hidden="1">
      <c r="A1475" s="452" t="s">
        <v>41</v>
      </c>
      <c r="B1475" s="453"/>
      <c r="C1475" s="453"/>
      <c r="D1475" s="453"/>
      <c r="E1475" s="453"/>
      <c r="F1475" s="453"/>
      <c r="G1475" s="453"/>
      <c r="H1475" s="454"/>
      <c r="I1475" s="15"/>
      <c r="J1475" s="16"/>
      <c r="K1475" s="455"/>
      <c r="L1475" s="456"/>
      <c r="M1475" s="21">
        <f>K1475*12*I1444</f>
        <v>0</v>
      </c>
    </row>
    <row r="1476" spans="1:13" ht="15.75" hidden="1">
      <c r="A1476" s="443" t="s">
        <v>42</v>
      </c>
      <c r="B1476" s="444"/>
      <c r="C1476" s="444"/>
      <c r="D1476" s="444"/>
      <c r="E1476" s="444"/>
      <c r="F1476" s="444"/>
      <c r="G1476" s="444"/>
      <c r="H1476" s="445"/>
      <c r="I1476" s="3"/>
      <c r="J1476" s="4"/>
      <c r="K1476" s="446"/>
      <c r="L1476" s="447"/>
      <c r="M1476" s="23">
        <f>K1476*12*I1444</f>
        <v>0</v>
      </c>
    </row>
    <row r="1477" spans="1:13">
      <c r="A1477" s="429" t="s">
        <v>78</v>
      </c>
      <c r="B1477" s="430"/>
      <c r="C1477" s="430"/>
      <c r="D1477" s="430"/>
      <c r="E1477" s="430"/>
      <c r="F1477" s="430"/>
      <c r="G1477" s="430"/>
      <c r="H1477" s="431"/>
      <c r="I1477" s="78"/>
      <c r="J1477" s="79"/>
      <c r="K1477" s="432">
        <v>16.13</v>
      </c>
      <c r="L1477" s="433"/>
      <c r="M1477" s="80">
        <f>K1477*12*I1444</f>
        <v>140704.57079999999</v>
      </c>
    </row>
    <row r="1478" spans="1:13" ht="16.5" thickBot="1">
      <c r="A1478" s="81" t="s">
        <v>79</v>
      </c>
      <c r="B1478" s="82"/>
      <c r="C1478" s="82"/>
      <c r="D1478" s="82"/>
      <c r="E1478" s="82"/>
      <c r="F1478" s="82"/>
      <c r="G1478" s="82"/>
      <c r="H1478" s="83"/>
      <c r="I1478" s="84"/>
      <c r="J1478" s="85"/>
      <c r="K1478" s="522">
        <v>3.63</v>
      </c>
      <c r="L1478" s="523"/>
      <c r="M1478" s="86">
        <f>K1478*12*I1444</f>
        <v>31665.070799999998</v>
      </c>
    </row>
    <row r="1479" spans="1:13">
      <c r="A1479" s="499" t="s">
        <v>43</v>
      </c>
      <c r="B1479" s="500"/>
      <c r="C1479" s="500"/>
      <c r="D1479" s="500"/>
      <c r="E1479" s="500"/>
      <c r="F1479" s="500"/>
      <c r="G1479" s="500"/>
      <c r="H1479" s="501"/>
      <c r="I1479" s="15"/>
      <c r="J1479" s="16"/>
      <c r="K1479" s="502">
        <v>1.39</v>
      </c>
      <c r="L1479" s="503"/>
      <c r="M1479" s="21">
        <f>K1479*12*I1444</f>
        <v>12125.192399999998</v>
      </c>
    </row>
    <row r="1480" spans="1:13" hidden="1">
      <c r="A1480" s="18" t="s">
        <v>48</v>
      </c>
      <c r="B1480" s="19"/>
      <c r="C1480" s="19"/>
      <c r="D1480" s="19"/>
      <c r="E1480" s="19"/>
      <c r="F1480" s="19"/>
      <c r="G1480" s="19"/>
      <c r="H1480" s="20"/>
      <c r="I1480" s="34"/>
      <c r="J1480" s="29"/>
      <c r="K1480" s="486">
        <v>0</v>
      </c>
      <c r="L1480" s="487"/>
      <c r="M1480" s="21">
        <f>K1480*I1444*12</f>
        <v>0</v>
      </c>
    </row>
    <row r="1481" spans="1:13" ht="15.75" hidden="1">
      <c r="A1481" s="44" t="s">
        <v>44</v>
      </c>
      <c r="B1481" s="45"/>
      <c r="C1481" s="45"/>
      <c r="D1481" s="45"/>
      <c r="E1481" s="45"/>
      <c r="F1481" s="45"/>
      <c r="G1481" s="45"/>
      <c r="H1481" s="46"/>
      <c r="I1481" s="34"/>
      <c r="J1481" s="29"/>
      <c r="K1481" s="486">
        <v>0</v>
      </c>
      <c r="L1481" s="487"/>
      <c r="M1481" s="21">
        <v>0</v>
      </c>
    </row>
    <row r="1482" spans="1:13" ht="15.75">
      <c r="A1482" s="44" t="s">
        <v>45</v>
      </c>
      <c r="B1482" s="45"/>
      <c r="C1482" s="45"/>
      <c r="D1482" s="45"/>
      <c r="E1482" s="45"/>
      <c r="F1482" s="45"/>
      <c r="G1482" s="45"/>
      <c r="H1482" s="46"/>
      <c r="I1482" s="34"/>
      <c r="J1482" s="29"/>
      <c r="K1482" s="486">
        <v>7.0000000000000007E-2</v>
      </c>
      <c r="L1482" s="487"/>
      <c r="M1482" s="21">
        <f>K1482*12*I1444</f>
        <v>610.62120000000004</v>
      </c>
    </row>
    <row r="1483" spans="1:13" ht="16.5" thickBot="1">
      <c r="A1483" s="70" t="s">
        <v>46</v>
      </c>
      <c r="B1483" s="71"/>
      <c r="C1483" s="71"/>
      <c r="D1483" s="71"/>
      <c r="E1483" s="71"/>
      <c r="F1483" s="71"/>
      <c r="G1483" s="71"/>
      <c r="H1483" s="72"/>
      <c r="I1483" s="3"/>
      <c r="J1483" s="4"/>
      <c r="K1483" s="446">
        <v>0.82</v>
      </c>
      <c r="L1483" s="447"/>
      <c r="M1483" s="23">
        <f>K1483*12*I1444</f>
        <v>7152.9911999999995</v>
      </c>
    </row>
    <row r="1484" spans="1:13" ht="15.75" thickBot="1">
      <c r="A1484" s="424" t="s">
        <v>47</v>
      </c>
      <c r="B1484" s="425"/>
      <c r="C1484" s="425"/>
      <c r="D1484" s="425"/>
      <c r="E1484" s="425"/>
      <c r="F1484" s="425"/>
      <c r="G1484" s="425"/>
      <c r="H1484" s="426"/>
      <c r="I1484" s="49"/>
      <c r="J1484" s="50"/>
      <c r="K1484" s="427">
        <f>K1473+K1475+K1476+K1479+K1474+K1480+K1481+K1482+K1483</f>
        <v>44.94</v>
      </c>
      <c r="L1484" s="428"/>
      <c r="M1484" s="51">
        <f>M1473+M1474+M1475+M1476+M1479+M1480+M1481+M1482+M1483</f>
        <v>392018.81039999996</v>
      </c>
    </row>
    <row r="1485" spans="1:13">
      <c r="A1485" s="56"/>
      <c r="B1485" s="56"/>
      <c r="C1485" s="56"/>
      <c r="D1485" s="56"/>
      <c r="E1485" s="56"/>
      <c r="F1485" s="56"/>
      <c r="G1485" s="56"/>
      <c r="H1485" s="56"/>
      <c r="I1485" s="9"/>
      <c r="J1485" s="57"/>
      <c r="K1485" s="58"/>
      <c r="L1485" s="58"/>
      <c r="M1485" s="57"/>
    </row>
    <row r="1486" spans="1:13">
      <c r="A1486" s="481" t="s">
        <v>0</v>
      </c>
      <c r="B1486" s="481"/>
      <c r="C1486" s="481"/>
      <c r="D1486" s="481"/>
      <c r="E1486" s="481"/>
      <c r="F1486" s="481"/>
      <c r="G1486" s="481"/>
      <c r="H1486" s="481"/>
      <c r="I1486" s="481"/>
      <c r="J1486" s="481"/>
      <c r="K1486" s="481"/>
      <c r="L1486" s="481"/>
      <c r="M1486" s="1"/>
    </row>
    <row r="1487" spans="1:13">
      <c r="A1487" s="482" t="s">
        <v>1</v>
      </c>
      <c r="B1487" s="482"/>
      <c r="C1487" s="482"/>
      <c r="D1487" s="482"/>
      <c r="E1487" s="482"/>
      <c r="F1487" s="482"/>
      <c r="G1487" s="482"/>
      <c r="H1487" s="482"/>
      <c r="I1487" s="482"/>
      <c r="J1487" s="482"/>
      <c r="K1487" s="482"/>
      <c r="L1487" s="482"/>
      <c r="M1487" s="482"/>
    </row>
    <row r="1488" spans="1:13">
      <c r="A1488" s="483" t="s">
        <v>125</v>
      </c>
      <c r="B1488" s="483"/>
      <c r="C1488" s="483"/>
      <c r="D1488" s="483"/>
      <c r="E1488" s="483"/>
      <c r="F1488" s="483"/>
      <c r="G1488" s="483"/>
      <c r="H1488" s="483"/>
      <c r="I1488" s="483"/>
      <c r="J1488" s="483"/>
      <c r="K1488" s="483"/>
      <c r="L1488" s="483"/>
      <c r="M1488" s="483"/>
    </row>
    <row r="1489" spans="1:13">
      <c r="A1489" s="2"/>
      <c r="B1489" s="3"/>
      <c r="C1489" s="3" t="s">
        <v>2</v>
      </c>
      <c r="D1489" s="3"/>
      <c r="E1489" s="3"/>
      <c r="F1489" s="3"/>
      <c r="G1489" s="3"/>
      <c r="H1489" s="4"/>
      <c r="I1489" s="3" t="s">
        <v>3</v>
      </c>
      <c r="J1489" s="4"/>
      <c r="K1489" s="5" t="s">
        <v>4</v>
      </c>
      <c r="L1489" s="6"/>
      <c r="M1489" s="7"/>
    </row>
    <row r="1490" spans="1:13">
      <c r="A1490" s="8"/>
      <c r="B1490" s="9"/>
      <c r="C1490" s="9"/>
      <c r="D1490" s="9"/>
      <c r="E1490" s="9"/>
      <c r="F1490" s="9"/>
      <c r="G1490" s="9"/>
      <c r="H1490" s="10"/>
      <c r="I1490" s="9"/>
      <c r="J1490" s="10"/>
      <c r="K1490" s="11" t="s">
        <v>5</v>
      </c>
      <c r="L1490" s="12"/>
      <c r="M1490" s="13" t="s">
        <v>6</v>
      </c>
    </row>
    <row r="1491" spans="1:13">
      <c r="A1491" s="14"/>
      <c r="B1491" s="15"/>
      <c r="C1491" s="15"/>
      <c r="D1491" s="15"/>
      <c r="E1491" s="15"/>
      <c r="F1491" s="15"/>
      <c r="G1491" s="15"/>
      <c r="H1491" s="16"/>
      <c r="I1491" s="472" t="s">
        <v>7</v>
      </c>
      <c r="J1491" s="473"/>
      <c r="K1491" s="15" t="s">
        <v>8</v>
      </c>
      <c r="L1491" s="16"/>
      <c r="M1491" s="17" t="s">
        <v>9</v>
      </c>
    </row>
    <row r="1492" spans="1:13">
      <c r="A1492" s="474"/>
      <c r="B1492" s="475"/>
      <c r="C1492" s="475"/>
      <c r="D1492" s="475"/>
      <c r="E1492" s="475"/>
      <c r="F1492" s="475"/>
      <c r="G1492" s="475"/>
      <c r="H1492" s="476"/>
      <c r="I1492" s="477">
        <v>1087.99</v>
      </c>
      <c r="J1492" s="478"/>
      <c r="K1492" s="479">
        <f>K1493+K1495</f>
        <v>9.75</v>
      </c>
      <c r="L1492" s="480"/>
      <c r="M1492" s="21">
        <f>M1493+M1495</f>
        <v>127294.83</v>
      </c>
    </row>
    <row r="1493" spans="1:13">
      <c r="A1493" s="22" t="s">
        <v>59</v>
      </c>
      <c r="B1493" s="24"/>
      <c r="C1493" s="24"/>
      <c r="D1493" s="24"/>
      <c r="E1493" s="24"/>
      <c r="F1493" s="25"/>
      <c r="G1493" s="24"/>
      <c r="H1493" s="26"/>
      <c r="J1493" s="10"/>
      <c r="K1493" s="450">
        <v>5.36</v>
      </c>
      <c r="L1493" s="451"/>
      <c r="M1493" s="23">
        <f>K1493*I1492*12</f>
        <v>69979.516799999998</v>
      </c>
    </row>
    <row r="1494" spans="1:13">
      <c r="A1494" s="22"/>
      <c r="B1494" s="24"/>
      <c r="C1494" s="24"/>
      <c r="D1494" s="24"/>
      <c r="E1494" s="24"/>
      <c r="F1494" s="25"/>
      <c r="G1494" s="24"/>
      <c r="H1494" s="26"/>
      <c r="J1494" s="10"/>
      <c r="L1494" s="10"/>
      <c r="M1494" s="23"/>
    </row>
    <row r="1495" spans="1:13">
      <c r="A1495" s="22" t="s">
        <v>12</v>
      </c>
      <c r="B1495" s="24"/>
      <c r="C1495" s="24"/>
      <c r="D1495" s="24"/>
      <c r="E1495" s="24"/>
      <c r="F1495" s="25"/>
      <c r="G1495" s="24"/>
      <c r="H1495" s="26"/>
      <c r="I1495" s="14"/>
      <c r="J1495" s="16"/>
      <c r="K1495" s="492">
        <v>4.3899999999999997</v>
      </c>
      <c r="L1495" s="493"/>
      <c r="M1495" s="21">
        <f>K1495*I1492*12</f>
        <v>57315.313200000004</v>
      </c>
    </row>
    <row r="1496" spans="1:13">
      <c r="A1496" s="464" t="s">
        <v>13</v>
      </c>
      <c r="B1496" s="465"/>
      <c r="C1496" s="465"/>
      <c r="D1496" s="465"/>
      <c r="E1496" s="465"/>
      <c r="F1496" s="465"/>
      <c r="G1496" s="465"/>
      <c r="H1496" s="466"/>
      <c r="I1496" s="89" t="s">
        <v>14</v>
      </c>
      <c r="J1496" s="88"/>
      <c r="K1496" s="9"/>
      <c r="L1496" s="10"/>
      <c r="M1496" s="23"/>
    </row>
    <row r="1497" spans="1:13">
      <c r="A1497" s="8"/>
      <c r="B1497" s="9"/>
      <c r="C1497" s="9"/>
      <c r="D1497" s="9"/>
      <c r="E1497" s="9"/>
      <c r="F1497" s="9"/>
      <c r="G1497" s="9"/>
      <c r="H1497" s="10"/>
      <c r="I1497" s="89" t="s">
        <v>15</v>
      </c>
      <c r="J1497" s="88"/>
      <c r="K1497" s="9"/>
      <c r="L1497" s="10"/>
      <c r="M1497" s="23"/>
    </row>
    <row r="1498" spans="1:13">
      <c r="A1498" s="8"/>
      <c r="B1498" s="9"/>
      <c r="C1498" s="9"/>
      <c r="D1498" s="9"/>
      <c r="E1498" s="9"/>
      <c r="F1498" s="9"/>
      <c r="G1498" s="9"/>
      <c r="H1498" s="10"/>
      <c r="I1498" s="89" t="s">
        <v>16</v>
      </c>
      <c r="J1498" s="88"/>
      <c r="K1498" s="462">
        <v>1.31</v>
      </c>
      <c r="L1498" s="463"/>
      <c r="M1498" s="23">
        <f>K1498*12*I1492</f>
        <v>17103.202799999999</v>
      </c>
    </row>
    <row r="1499" spans="1:13">
      <c r="A1499" s="8"/>
      <c r="B1499" s="9"/>
      <c r="C1499" s="9"/>
      <c r="D1499" s="9"/>
      <c r="E1499" s="9"/>
      <c r="F1499" s="9"/>
      <c r="G1499" s="9"/>
      <c r="H1499" s="10"/>
      <c r="I1499" s="89" t="s">
        <v>63</v>
      </c>
      <c r="J1499" s="88"/>
      <c r="K1499" s="9"/>
      <c r="L1499" s="10"/>
      <c r="M1499" s="23"/>
    </row>
    <row r="1500" spans="1:13">
      <c r="A1500" s="474" t="s">
        <v>67</v>
      </c>
      <c r="B1500" s="475"/>
      <c r="C1500" s="475"/>
      <c r="D1500" s="475"/>
      <c r="E1500" s="475"/>
      <c r="F1500" s="475"/>
      <c r="G1500" s="475"/>
      <c r="H1500" s="476"/>
      <c r="I1500" s="28" t="s">
        <v>19</v>
      </c>
      <c r="J1500" s="29"/>
      <c r="K1500" s="486">
        <v>1.38</v>
      </c>
      <c r="L1500" s="487"/>
      <c r="M1500" s="30">
        <f>K1500*12*I1492</f>
        <v>18017.114399999999</v>
      </c>
    </row>
    <row r="1501" spans="1:13">
      <c r="A1501" s="114" t="s">
        <v>20</v>
      </c>
      <c r="B1501" s="31"/>
      <c r="C1501" s="31"/>
      <c r="D1501" s="31"/>
      <c r="E1501" s="31"/>
      <c r="F1501" s="31"/>
      <c r="G1501" s="31"/>
      <c r="H1501" s="115"/>
      <c r="I1501" s="31"/>
      <c r="J1501" s="10"/>
      <c r="K1501" s="470">
        <f>K1502+K1508</f>
        <v>1.9100000000000001</v>
      </c>
      <c r="L1501" s="471"/>
      <c r="M1501" s="32">
        <f>M1502+M1508</f>
        <v>24936.730800000001</v>
      </c>
    </row>
    <row r="1502" spans="1:13">
      <c r="A1502" s="459" t="s">
        <v>21</v>
      </c>
      <c r="B1502" s="460"/>
      <c r="C1502" s="460"/>
      <c r="D1502" s="460"/>
      <c r="E1502" s="460"/>
      <c r="F1502" s="460"/>
      <c r="G1502" s="460"/>
      <c r="H1502" s="461"/>
      <c r="J1502" s="10"/>
      <c r="K1502" s="462">
        <f>K1503+K1504+K1505+K1507</f>
        <v>1.1200000000000001</v>
      </c>
      <c r="L1502" s="463"/>
      <c r="M1502" s="33">
        <f>M1503+M1504+M1505+M1507</f>
        <v>14622.585599999999</v>
      </c>
    </row>
    <row r="1503" spans="1:13">
      <c r="A1503" s="8" t="s">
        <v>82</v>
      </c>
      <c r="H1503" s="10"/>
      <c r="I1503" s="87" t="s">
        <v>26</v>
      </c>
      <c r="J1503" s="88"/>
      <c r="K1503" s="450">
        <v>0.57999999999999996</v>
      </c>
      <c r="L1503" s="451"/>
      <c r="M1503" s="23">
        <f>K1503*12*I1492</f>
        <v>7572.4103999999988</v>
      </c>
    </row>
    <row r="1504" spans="1:13">
      <c r="A1504" s="8" t="s">
        <v>69</v>
      </c>
      <c r="H1504" s="10"/>
      <c r="I1504" s="87" t="s">
        <v>80</v>
      </c>
      <c r="J1504" s="88"/>
      <c r="K1504" s="450"/>
      <c r="L1504" s="451"/>
      <c r="M1504" s="23"/>
    </row>
    <row r="1505" spans="1:13">
      <c r="A1505" s="8" t="s">
        <v>83</v>
      </c>
      <c r="H1505" s="10"/>
      <c r="I1505" s="87" t="s">
        <v>24</v>
      </c>
      <c r="J1505" s="88"/>
      <c r="K1505" s="450">
        <v>0.5</v>
      </c>
      <c r="L1505" s="451"/>
      <c r="M1505" s="23">
        <f>K1505*12*I1492</f>
        <v>6527.9400000000005</v>
      </c>
    </row>
    <row r="1506" spans="1:13">
      <c r="A1506" s="8" t="s">
        <v>25</v>
      </c>
      <c r="H1506" s="10"/>
      <c r="I1506" s="87"/>
      <c r="J1506" s="88"/>
      <c r="L1506" s="10"/>
      <c r="M1506" s="23"/>
    </row>
    <row r="1507" spans="1:13">
      <c r="A1507" s="8" t="s">
        <v>84</v>
      </c>
      <c r="H1507" s="10"/>
      <c r="I1507" s="87" t="s">
        <v>26</v>
      </c>
      <c r="J1507" s="88"/>
      <c r="K1507" s="450">
        <v>0.04</v>
      </c>
      <c r="L1507" s="451"/>
      <c r="M1507" s="23">
        <f>K1507*12*I1492</f>
        <v>522.23519999999996</v>
      </c>
    </row>
    <row r="1508" spans="1:13">
      <c r="A1508" s="459" t="s">
        <v>27</v>
      </c>
      <c r="B1508" s="460"/>
      <c r="C1508" s="460"/>
      <c r="D1508" s="460"/>
      <c r="E1508" s="460"/>
      <c r="F1508" s="460"/>
      <c r="G1508" s="460"/>
      <c r="H1508" s="461"/>
      <c r="J1508" s="10"/>
      <c r="K1508" s="462">
        <f>K1509+K1510+K1511</f>
        <v>0.79</v>
      </c>
      <c r="L1508" s="463"/>
      <c r="M1508" s="33">
        <f>M1509+M1510+M1511</f>
        <v>10314.145200000003</v>
      </c>
    </row>
    <row r="1509" spans="1:13">
      <c r="A1509" s="8" t="s">
        <v>85</v>
      </c>
      <c r="H1509" s="10"/>
      <c r="I1509" s="87" t="s">
        <v>24</v>
      </c>
      <c r="J1509" s="88"/>
      <c r="K1509" s="450">
        <v>0.67</v>
      </c>
      <c r="L1509" s="451"/>
      <c r="M1509" s="23">
        <f>K1509*12*I1492</f>
        <v>8747.4396000000015</v>
      </c>
    </row>
    <row r="1510" spans="1:13">
      <c r="A1510" s="8" t="s">
        <v>86</v>
      </c>
      <c r="H1510" s="10"/>
      <c r="I1510" s="87" t="s">
        <v>81</v>
      </c>
      <c r="J1510" s="88"/>
      <c r="K1510" s="450">
        <v>0.06</v>
      </c>
      <c r="L1510" s="451"/>
      <c r="M1510" s="23">
        <f>K1510*12*I1492</f>
        <v>783.3528</v>
      </c>
    </row>
    <row r="1511" spans="1:13">
      <c r="A1511" s="8" t="s">
        <v>87</v>
      </c>
      <c r="H1511" s="10"/>
      <c r="I1511" s="87" t="s">
        <v>55</v>
      </c>
      <c r="J1511" s="88"/>
      <c r="K1511" s="492">
        <v>0.06</v>
      </c>
      <c r="L1511" s="493"/>
      <c r="M1511" s="21">
        <f>K1511*12*I1492</f>
        <v>783.3528</v>
      </c>
    </row>
    <row r="1512" spans="1:13" ht="15.75">
      <c r="A1512" s="438" t="s">
        <v>28</v>
      </c>
      <c r="B1512" s="439"/>
      <c r="C1512" s="439"/>
      <c r="D1512" s="439"/>
      <c r="E1512" s="439"/>
      <c r="F1512" s="439"/>
      <c r="G1512" s="439"/>
      <c r="H1512" s="440"/>
      <c r="I1512" s="34"/>
      <c r="J1512" s="29"/>
      <c r="K1512" s="486">
        <f>K1513+K1514+K1516+K1518+K1519</f>
        <v>2.16</v>
      </c>
      <c r="L1512" s="487"/>
      <c r="M1512" s="35">
        <f>M1513+M1514+M1516+M1518+M1519</f>
        <v>28200.700800000002</v>
      </c>
    </row>
    <row r="1513" spans="1:13">
      <c r="A1513" s="36" t="s">
        <v>29</v>
      </c>
      <c r="B1513" s="37"/>
      <c r="C1513" s="38"/>
      <c r="D1513" s="38"/>
      <c r="E1513" s="38"/>
      <c r="F1513" s="38"/>
      <c r="G1513" s="38"/>
      <c r="H1513" s="10"/>
      <c r="I1513" s="434" t="s">
        <v>30</v>
      </c>
      <c r="J1513" s="435"/>
      <c r="K1513" s="457">
        <v>0.59</v>
      </c>
      <c r="L1513" s="458"/>
      <c r="M1513" s="23">
        <f>K1513*12*I1492</f>
        <v>7702.9692000000005</v>
      </c>
    </row>
    <row r="1514" spans="1:13">
      <c r="A1514" s="36" t="s">
        <v>31</v>
      </c>
      <c r="B1514" s="37"/>
      <c r="C1514" s="38"/>
      <c r="D1514" s="38"/>
      <c r="E1514" s="38"/>
      <c r="F1514" s="38"/>
      <c r="G1514" s="38"/>
      <c r="H1514" s="10"/>
      <c r="I1514" s="434" t="s">
        <v>57</v>
      </c>
      <c r="J1514" s="435"/>
      <c r="K1514" s="448">
        <v>1.36</v>
      </c>
      <c r="L1514" s="449"/>
      <c r="M1514" s="23">
        <f>K1514*12*I1492</f>
        <v>17755.996800000001</v>
      </c>
    </row>
    <row r="1515" spans="1:13">
      <c r="A1515" s="36" t="s">
        <v>33</v>
      </c>
      <c r="B1515" s="37"/>
      <c r="C1515" s="38"/>
      <c r="D1515" s="38"/>
      <c r="E1515" s="38"/>
      <c r="F1515" s="38"/>
      <c r="G1515" s="38"/>
      <c r="H1515" s="10"/>
      <c r="I1515" s="39"/>
      <c r="J1515" s="12"/>
      <c r="K1515" s="40"/>
      <c r="L1515" s="41"/>
      <c r="M1515" s="23"/>
    </row>
    <row r="1516" spans="1:13">
      <c r="A1516" s="36" t="s">
        <v>34</v>
      </c>
      <c r="B1516" s="37"/>
      <c r="C1516" s="38"/>
      <c r="D1516" s="38"/>
      <c r="E1516" s="38"/>
      <c r="F1516" s="38"/>
      <c r="G1516" s="38"/>
      <c r="H1516" s="10"/>
      <c r="I1516" s="434" t="s">
        <v>35</v>
      </c>
      <c r="J1516" s="435"/>
      <c r="K1516" s="448">
        <v>0.09</v>
      </c>
      <c r="L1516" s="449"/>
      <c r="M1516" s="23">
        <f>K1516*12*I1492</f>
        <v>1175.0292000000002</v>
      </c>
    </row>
    <row r="1517" spans="1:13">
      <c r="A1517" s="36" t="s">
        <v>36</v>
      </c>
      <c r="B1517" s="37"/>
      <c r="C1517" s="38"/>
      <c r="D1517" s="38"/>
      <c r="E1517" s="38"/>
      <c r="F1517" s="38"/>
      <c r="G1517" s="38"/>
      <c r="H1517" s="10"/>
      <c r="I1517" s="39"/>
      <c r="J1517" s="12"/>
      <c r="K1517" s="40"/>
      <c r="L1517" s="41"/>
      <c r="M1517" s="23"/>
    </row>
    <row r="1518" spans="1:13">
      <c r="A1518" s="36" t="s">
        <v>37</v>
      </c>
      <c r="B1518" s="37"/>
      <c r="C1518" s="38"/>
      <c r="D1518" s="38"/>
      <c r="E1518" s="38"/>
      <c r="F1518" s="38"/>
      <c r="G1518" s="38"/>
      <c r="H1518" s="10"/>
      <c r="I1518" s="434" t="s">
        <v>19</v>
      </c>
      <c r="J1518" s="435"/>
      <c r="K1518" s="448">
        <v>0.06</v>
      </c>
      <c r="L1518" s="449"/>
      <c r="M1518" s="23">
        <f>K1518*12*I1492</f>
        <v>783.3528</v>
      </c>
    </row>
    <row r="1519" spans="1:13">
      <c r="A1519" s="42" t="s">
        <v>38</v>
      </c>
      <c r="B1519" s="37"/>
      <c r="C1519" s="38"/>
      <c r="D1519" s="38"/>
      <c r="E1519" s="38"/>
      <c r="F1519" s="38"/>
      <c r="G1519" s="38"/>
      <c r="H1519" s="10"/>
      <c r="I1519" s="434" t="s">
        <v>19</v>
      </c>
      <c r="J1519" s="435"/>
      <c r="K1519" s="436">
        <v>0.06</v>
      </c>
      <c r="L1519" s="437"/>
      <c r="M1519" s="21">
        <f>K1519*12*I1492</f>
        <v>783.3528</v>
      </c>
    </row>
    <row r="1520" spans="1:13" ht="16.5" thickBot="1">
      <c r="A1520" s="443" t="s">
        <v>39</v>
      </c>
      <c r="B1520" s="444"/>
      <c r="C1520" s="444"/>
      <c r="D1520" s="444"/>
      <c r="E1520" s="444"/>
      <c r="F1520" s="444"/>
      <c r="G1520" s="444"/>
      <c r="H1520" s="445"/>
      <c r="I1520" s="3"/>
      <c r="J1520" s="4"/>
      <c r="K1520" s="513">
        <v>5.7</v>
      </c>
      <c r="L1520" s="514"/>
      <c r="M1520" s="48">
        <f>K1520*12*I1492</f>
        <v>74418.516000000003</v>
      </c>
    </row>
    <row r="1521" spans="1:13" ht="15.75" thickBot="1">
      <c r="A1521" s="424" t="s">
        <v>40</v>
      </c>
      <c r="B1521" s="425"/>
      <c r="C1521" s="425"/>
      <c r="D1521" s="425"/>
      <c r="E1521" s="425"/>
      <c r="F1521" s="425"/>
      <c r="G1521" s="425"/>
      <c r="H1521" s="426"/>
      <c r="I1521" s="49"/>
      <c r="J1521" s="50"/>
      <c r="K1521" s="427">
        <f>K1493+K1495+K1498+K1500+K1501+K1520+K1512</f>
        <v>22.21</v>
      </c>
      <c r="L1521" s="428"/>
      <c r="M1521" s="51">
        <f>M1492+M1498+M1500+M1501+M1512+M1520</f>
        <v>289971.09479999996</v>
      </c>
    </row>
    <row r="1522" spans="1:13" ht="15.75" thickBot="1">
      <c r="A1522" s="424" t="s">
        <v>77</v>
      </c>
      <c r="B1522" s="425"/>
      <c r="C1522" s="425"/>
      <c r="D1522" s="425"/>
      <c r="E1522" s="425"/>
      <c r="F1522" s="425"/>
      <c r="G1522" s="425"/>
      <c r="H1522" s="426"/>
      <c r="I1522" s="49"/>
      <c r="J1522" s="50"/>
      <c r="K1522" s="548">
        <f>K1525+K1526</f>
        <v>16.310000000000002</v>
      </c>
      <c r="L1522" s="549"/>
      <c r="M1522" s="51">
        <f>K1522*12*I1492</f>
        <v>212941.40280000004</v>
      </c>
    </row>
    <row r="1523" spans="1:13" ht="15.75" hidden="1">
      <c r="A1523" s="452" t="s">
        <v>41</v>
      </c>
      <c r="B1523" s="453"/>
      <c r="C1523" s="453"/>
      <c r="D1523" s="453"/>
      <c r="E1523" s="453"/>
      <c r="F1523" s="453"/>
      <c r="G1523" s="453"/>
      <c r="H1523" s="454"/>
      <c r="I1523" s="15"/>
      <c r="J1523" s="16"/>
      <c r="K1523" s="455"/>
      <c r="L1523" s="456"/>
      <c r="M1523" s="21">
        <f>K1523*12*I1492</f>
        <v>0</v>
      </c>
    </row>
    <row r="1524" spans="1:13" ht="15.75" hidden="1">
      <c r="A1524" s="443" t="s">
        <v>42</v>
      </c>
      <c r="B1524" s="444"/>
      <c r="C1524" s="444"/>
      <c r="D1524" s="444"/>
      <c r="E1524" s="444"/>
      <c r="F1524" s="444"/>
      <c r="G1524" s="444"/>
      <c r="H1524" s="445"/>
      <c r="I1524" s="3"/>
      <c r="J1524" s="4"/>
      <c r="K1524" s="446"/>
      <c r="L1524" s="447"/>
      <c r="M1524" s="23">
        <f>K1524*12*I1492</f>
        <v>0</v>
      </c>
    </row>
    <row r="1525" spans="1:13">
      <c r="A1525" s="429" t="s">
        <v>78</v>
      </c>
      <c r="B1525" s="430"/>
      <c r="C1525" s="430"/>
      <c r="D1525" s="430"/>
      <c r="E1525" s="430"/>
      <c r="F1525" s="430"/>
      <c r="G1525" s="430"/>
      <c r="H1525" s="431"/>
      <c r="I1525" s="78"/>
      <c r="J1525" s="79"/>
      <c r="K1525" s="432">
        <v>13.32</v>
      </c>
      <c r="L1525" s="433"/>
      <c r="M1525" s="80">
        <f>K1525*12*I1492</f>
        <v>173904.3216</v>
      </c>
    </row>
    <row r="1526" spans="1:13" ht="16.5" thickBot="1">
      <c r="A1526" s="81" t="s">
        <v>79</v>
      </c>
      <c r="B1526" s="82"/>
      <c r="C1526" s="82"/>
      <c r="D1526" s="82"/>
      <c r="E1526" s="82"/>
      <c r="F1526" s="82"/>
      <c r="G1526" s="82"/>
      <c r="H1526" s="83"/>
      <c r="I1526" s="84"/>
      <c r="J1526" s="85"/>
      <c r="K1526" s="522">
        <v>2.99</v>
      </c>
      <c r="L1526" s="523"/>
      <c r="M1526" s="86">
        <f>K1526*12*I1492</f>
        <v>39037.081200000001</v>
      </c>
    </row>
    <row r="1527" spans="1:13" ht="15.75">
      <c r="A1527" s="73" t="s">
        <v>52</v>
      </c>
      <c r="B1527" s="74"/>
      <c r="C1527" s="74"/>
      <c r="D1527" s="74"/>
      <c r="E1527" s="74"/>
      <c r="F1527" s="74"/>
      <c r="G1527" s="74"/>
      <c r="H1527" s="75"/>
      <c r="I1527" s="15"/>
      <c r="J1527" s="16"/>
      <c r="K1527" s="455">
        <v>1.24</v>
      </c>
      <c r="L1527" s="456"/>
      <c r="M1527" s="21">
        <f>K1527*12*I1492</f>
        <v>16189.2912</v>
      </c>
    </row>
    <row r="1528" spans="1:13">
      <c r="A1528" s="474" t="s">
        <v>43</v>
      </c>
      <c r="B1528" s="475"/>
      <c r="C1528" s="475"/>
      <c r="D1528" s="475"/>
      <c r="E1528" s="475"/>
      <c r="F1528" s="475"/>
      <c r="G1528" s="475"/>
      <c r="H1528" s="476"/>
      <c r="I1528" s="34"/>
      <c r="J1528" s="29"/>
      <c r="K1528" s="484">
        <v>1.39</v>
      </c>
      <c r="L1528" s="485"/>
      <c r="M1528" s="21">
        <f>K1528*12*I1492</f>
        <v>18147.673200000001</v>
      </c>
    </row>
    <row r="1529" spans="1:13" ht="15.75" hidden="1">
      <c r="A1529" s="44" t="s">
        <v>44</v>
      </c>
      <c r="B1529" s="45"/>
      <c r="C1529" s="45"/>
      <c r="D1529" s="45"/>
      <c r="E1529" s="45"/>
      <c r="F1529" s="45"/>
      <c r="G1529" s="45"/>
      <c r="H1529" s="46"/>
      <c r="I1529" s="34"/>
      <c r="J1529" s="29"/>
      <c r="K1529" s="486">
        <v>0</v>
      </c>
      <c r="L1529" s="487"/>
      <c r="M1529" s="21">
        <v>0</v>
      </c>
    </row>
    <row r="1530" spans="1:13" ht="15.75">
      <c r="A1530" s="44" t="s">
        <v>45</v>
      </c>
      <c r="B1530" s="45"/>
      <c r="C1530" s="45"/>
      <c r="D1530" s="45"/>
      <c r="E1530" s="45"/>
      <c r="F1530" s="45"/>
      <c r="G1530" s="45"/>
      <c r="H1530" s="46"/>
      <c r="I1530" s="34"/>
      <c r="J1530" s="29"/>
      <c r="K1530" s="486">
        <v>0.06</v>
      </c>
      <c r="L1530" s="487"/>
      <c r="M1530" s="21">
        <f>K1530*12*I1492</f>
        <v>783.3528</v>
      </c>
    </row>
    <row r="1531" spans="1:13" ht="16.5" thickBot="1">
      <c r="A1531" s="70" t="s">
        <v>46</v>
      </c>
      <c r="B1531" s="71"/>
      <c r="C1531" s="71"/>
      <c r="D1531" s="71"/>
      <c r="E1531" s="71"/>
      <c r="F1531" s="71"/>
      <c r="G1531" s="71"/>
      <c r="H1531" s="72"/>
      <c r="I1531" s="3"/>
      <c r="J1531" s="4"/>
      <c r="K1531" s="446">
        <v>0.81</v>
      </c>
      <c r="L1531" s="447"/>
      <c r="M1531" s="23">
        <f>K1531*12*I1492</f>
        <v>10575.2628</v>
      </c>
    </row>
    <row r="1532" spans="1:13" ht="15.75" thickBot="1">
      <c r="A1532" s="424" t="s">
        <v>47</v>
      </c>
      <c r="B1532" s="425"/>
      <c r="C1532" s="425"/>
      <c r="D1532" s="425"/>
      <c r="E1532" s="425"/>
      <c r="F1532" s="425"/>
      <c r="G1532" s="425"/>
      <c r="H1532" s="426"/>
      <c r="I1532" s="49"/>
      <c r="J1532" s="50"/>
      <c r="K1532" s="427">
        <f>K1521+K1523+K1524+K1528+K1522+K1529+K1530+K1531+K1527</f>
        <v>42.02000000000001</v>
      </c>
      <c r="L1532" s="428"/>
      <c r="M1532" s="51">
        <f>M1521+M1522+M1523+M1524+M1528+M1529+M1530+M1531+M1527</f>
        <v>548608.07759999996</v>
      </c>
    </row>
    <row r="1533" spans="1:13">
      <c r="A1533" s="56"/>
      <c r="B1533" s="56"/>
      <c r="C1533" s="56"/>
      <c r="D1533" s="56"/>
      <c r="E1533" s="56"/>
      <c r="F1533" s="56"/>
      <c r="G1533" s="56"/>
      <c r="H1533" s="56"/>
      <c r="I1533" s="9"/>
      <c r="J1533" s="57"/>
      <c r="K1533" s="58"/>
      <c r="L1533" s="58"/>
      <c r="M1533" s="57"/>
    </row>
    <row r="1534" spans="1:13">
      <c r="A1534" s="481" t="s">
        <v>0</v>
      </c>
      <c r="B1534" s="481"/>
      <c r="C1534" s="481"/>
      <c r="D1534" s="481"/>
      <c r="E1534" s="481"/>
      <c r="F1534" s="481"/>
      <c r="G1534" s="481"/>
      <c r="H1534" s="481"/>
      <c r="I1534" s="481"/>
      <c r="J1534" s="481"/>
      <c r="K1534" s="481"/>
      <c r="L1534" s="481"/>
      <c r="M1534" s="1"/>
    </row>
    <row r="1535" spans="1:13">
      <c r="A1535" s="482" t="s">
        <v>1</v>
      </c>
      <c r="B1535" s="482"/>
      <c r="C1535" s="482"/>
      <c r="D1535" s="482"/>
      <c r="E1535" s="482"/>
      <c r="F1535" s="482"/>
      <c r="G1535" s="482"/>
      <c r="H1535" s="482"/>
      <c r="I1535" s="482"/>
      <c r="J1535" s="482"/>
      <c r="K1535" s="482"/>
      <c r="L1535" s="482"/>
      <c r="M1535" s="482"/>
    </row>
    <row r="1536" spans="1:13">
      <c r="A1536" s="483" t="s">
        <v>126</v>
      </c>
      <c r="B1536" s="483"/>
      <c r="C1536" s="483"/>
      <c r="D1536" s="483"/>
      <c r="E1536" s="483"/>
      <c r="F1536" s="483"/>
      <c r="G1536" s="483"/>
      <c r="H1536" s="483"/>
      <c r="I1536" s="483"/>
      <c r="J1536" s="483"/>
      <c r="K1536" s="483"/>
      <c r="L1536" s="483"/>
      <c r="M1536" s="483"/>
    </row>
    <row r="1537" spans="1:13">
      <c r="A1537" s="2"/>
      <c r="B1537" s="3"/>
      <c r="C1537" s="3" t="s">
        <v>2</v>
      </c>
      <c r="D1537" s="3"/>
      <c r="E1537" s="3"/>
      <c r="F1537" s="3"/>
      <c r="G1537" s="3"/>
      <c r="H1537" s="4"/>
      <c r="I1537" s="3" t="s">
        <v>3</v>
      </c>
      <c r="J1537" s="4"/>
      <c r="K1537" s="5" t="s">
        <v>4</v>
      </c>
      <c r="L1537" s="6"/>
      <c r="M1537" s="7"/>
    </row>
    <row r="1538" spans="1:13">
      <c r="A1538" s="8"/>
      <c r="B1538" s="9"/>
      <c r="C1538" s="9"/>
      <c r="D1538" s="9"/>
      <c r="E1538" s="9"/>
      <c r="F1538" s="9"/>
      <c r="G1538" s="9"/>
      <c r="H1538" s="10"/>
      <c r="I1538" s="9"/>
      <c r="J1538" s="10"/>
      <c r="K1538" s="11" t="s">
        <v>5</v>
      </c>
      <c r="L1538" s="12"/>
      <c r="M1538" s="13" t="s">
        <v>6</v>
      </c>
    </row>
    <row r="1539" spans="1:13">
      <c r="A1539" s="14"/>
      <c r="B1539" s="15"/>
      <c r="C1539" s="15"/>
      <c r="D1539" s="15"/>
      <c r="E1539" s="15"/>
      <c r="F1539" s="15"/>
      <c r="G1539" s="15"/>
      <c r="H1539" s="16"/>
      <c r="I1539" s="472" t="s">
        <v>7</v>
      </c>
      <c r="J1539" s="473"/>
      <c r="K1539" s="15" t="s">
        <v>8</v>
      </c>
      <c r="L1539" s="16"/>
      <c r="M1539" s="17" t="s">
        <v>9</v>
      </c>
    </row>
    <row r="1540" spans="1:13">
      <c r="A1540" s="474"/>
      <c r="B1540" s="475"/>
      <c r="C1540" s="475"/>
      <c r="D1540" s="475"/>
      <c r="E1540" s="475"/>
      <c r="F1540" s="475"/>
      <c r="G1540" s="475"/>
      <c r="H1540" s="476"/>
      <c r="I1540" s="477">
        <v>1083.5999999999999</v>
      </c>
      <c r="J1540" s="478"/>
      <c r="K1540" s="479">
        <f>K1541+K1543</f>
        <v>9.75</v>
      </c>
      <c r="L1540" s="480"/>
      <c r="M1540" s="21">
        <f>M1541+M1543</f>
        <v>126781.19999999998</v>
      </c>
    </row>
    <row r="1541" spans="1:13">
      <c r="A1541" s="22" t="s">
        <v>59</v>
      </c>
      <c r="B1541" s="24"/>
      <c r="C1541" s="24"/>
      <c r="D1541" s="24"/>
      <c r="E1541" s="24"/>
      <c r="F1541" s="25"/>
      <c r="G1541" s="24"/>
      <c r="H1541" s="26"/>
      <c r="J1541" s="10"/>
      <c r="K1541" s="450">
        <v>5.36</v>
      </c>
      <c r="L1541" s="451"/>
      <c r="M1541" s="23">
        <f>K1541*I1540*12</f>
        <v>69697.152000000002</v>
      </c>
    </row>
    <row r="1542" spans="1:13">
      <c r="A1542" s="22"/>
      <c r="B1542" s="24"/>
      <c r="C1542" s="24"/>
      <c r="D1542" s="24"/>
      <c r="E1542" s="24"/>
      <c r="F1542" s="25"/>
      <c r="G1542" s="24"/>
      <c r="H1542" s="26"/>
      <c r="J1542" s="10"/>
      <c r="L1542" s="10"/>
      <c r="M1542" s="23"/>
    </row>
    <row r="1543" spans="1:13">
      <c r="A1543" s="22" t="s">
        <v>12</v>
      </c>
      <c r="B1543" s="24"/>
      <c r="C1543" s="24"/>
      <c r="D1543" s="24"/>
      <c r="E1543" s="24"/>
      <c r="F1543" s="25"/>
      <c r="G1543" s="24"/>
      <c r="H1543" s="26"/>
      <c r="I1543" s="14"/>
      <c r="J1543" s="16"/>
      <c r="K1543" s="492">
        <v>4.3899999999999997</v>
      </c>
      <c r="L1543" s="493"/>
      <c r="M1543" s="21">
        <f>K1543*I1540*12</f>
        <v>57084.047999999988</v>
      </c>
    </row>
    <row r="1544" spans="1:13">
      <c r="A1544" s="464" t="s">
        <v>13</v>
      </c>
      <c r="B1544" s="465"/>
      <c r="C1544" s="465"/>
      <c r="D1544" s="465"/>
      <c r="E1544" s="465"/>
      <c r="F1544" s="465"/>
      <c r="G1544" s="465"/>
      <c r="H1544" s="466"/>
      <c r="I1544" s="89" t="s">
        <v>14</v>
      </c>
      <c r="J1544" s="88"/>
      <c r="K1544" s="9"/>
      <c r="L1544" s="10"/>
      <c r="M1544" s="23"/>
    </row>
    <row r="1545" spans="1:13">
      <c r="A1545" s="8"/>
      <c r="B1545" s="9"/>
      <c r="C1545" s="9"/>
      <c r="D1545" s="9"/>
      <c r="E1545" s="9"/>
      <c r="F1545" s="9"/>
      <c r="G1545" s="9"/>
      <c r="H1545" s="10"/>
      <c r="I1545" s="89" t="s">
        <v>15</v>
      </c>
      <c r="J1545" s="88"/>
      <c r="K1545" s="9"/>
      <c r="L1545" s="10"/>
      <c r="M1545" s="23"/>
    </row>
    <row r="1546" spans="1:13">
      <c r="A1546" s="8"/>
      <c r="B1546" s="9"/>
      <c r="C1546" s="9"/>
      <c r="D1546" s="9"/>
      <c r="E1546" s="9"/>
      <c r="F1546" s="9"/>
      <c r="G1546" s="9"/>
      <c r="H1546" s="10"/>
      <c r="I1546" s="89" t="s">
        <v>16</v>
      </c>
      <c r="J1546" s="88"/>
      <c r="K1546" s="462">
        <v>1.31</v>
      </c>
      <c r="L1546" s="463"/>
      <c r="M1546" s="23">
        <f>K1546*12*I1540</f>
        <v>17034.191999999999</v>
      </c>
    </row>
    <row r="1547" spans="1:13">
      <c r="A1547" s="8"/>
      <c r="B1547" s="9"/>
      <c r="C1547" s="9"/>
      <c r="D1547" s="9"/>
      <c r="E1547" s="9"/>
      <c r="F1547" s="9"/>
      <c r="G1547" s="9"/>
      <c r="H1547" s="10"/>
      <c r="I1547" s="89" t="s">
        <v>63</v>
      </c>
      <c r="J1547" s="88"/>
      <c r="K1547" s="9"/>
      <c r="L1547" s="10"/>
      <c r="M1547" s="23"/>
    </row>
    <row r="1548" spans="1:13">
      <c r="A1548" s="474" t="s">
        <v>67</v>
      </c>
      <c r="B1548" s="475"/>
      <c r="C1548" s="475"/>
      <c r="D1548" s="475"/>
      <c r="E1548" s="475"/>
      <c r="F1548" s="475"/>
      <c r="G1548" s="475"/>
      <c r="H1548" s="476"/>
      <c r="I1548" s="28" t="s">
        <v>19</v>
      </c>
      <c r="J1548" s="29"/>
      <c r="K1548" s="486">
        <v>1.39</v>
      </c>
      <c r="L1548" s="487"/>
      <c r="M1548" s="30">
        <f>K1548*12*I1540</f>
        <v>18074.447999999997</v>
      </c>
    </row>
    <row r="1549" spans="1:13">
      <c r="A1549" s="114" t="s">
        <v>20</v>
      </c>
      <c r="B1549" s="31"/>
      <c r="C1549" s="31"/>
      <c r="D1549" s="31"/>
      <c r="E1549" s="31"/>
      <c r="F1549" s="31"/>
      <c r="G1549" s="31"/>
      <c r="H1549" s="115"/>
      <c r="I1549" s="31"/>
      <c r="J1549" s="10"/>
      <c r="K1549" s="470">
        <f>K1550+K1556</f>
        <v>1.9100000000000001</v>
      </c>
      <c r="L1549" s="471"/>
      <c r="M1549" s="32">
        <f>M1550+M1556</f>
        <v>24836.111999999997</v>
      </c>
    </row>
    <row r="1550" spans="1:13">
      <c r="A1550" s="459" t="s">
        <v>21</v>
      </c>
      <c r="B1550" s="460"/>
      <c r="C1550" s="460"/>
      <c r="D1550" s="460"/>
      <c r="E1550" s="460"/>
      <c r="F1550" s="460"/>
      <c r="G1550" s="460"/>
      <c r="H1550" s="461"/>
      <c r="J1550" s="10"/>
      <c r="K1550" s="462">
        <f>K1551+K1552+K1553+K1555</f>
        <v>1.1200000000000001</v>
      </c>
      <c r="L1550" s="463"/>
      <c r="M1550" s="33">
        <f>M1551+M1552+M1553+M1555</f>
        <v>14563.583999999999</v>
      </c>
    </row>
    <row r="1551" spans="1:13">
      <c r="A1551" s="8" t="s">
        <v>82</v>
      </c>
      <c r="H1551" s="10"/>
      <c r="I1551" s="87" t="s">
        <v>26</v>
      </c>
      <c r="J1551" s="88"/>
      <c r="K1551" s="450">
        <v>0.57999999999999996</v>
      </c>
      <c r="L1551" s="451"/>
      <c r="M1551" s="23">
        <f>K1551*12*I1540</f>
        <v>7541.8559999999979</v>
      </c>
    </row>
    <row r="1552" spans="1:13">
      <c r="A1552" s="8" t="s">
        <v>69</v>
      </c>
      <c r="H1552" s="10"/>
      <c r="I1552" s="87" t="s">
        <v>80</v>
      </c>
      <c r="J1552" s="88"/>
      <c r="K1552" s="450"/>
      <c r="L1552" s="451"/>
      <c r="M1552" s="23"/>
    </row>
    <row r="1553" spans="1:13">
      <c r="A1553" s="8" t="s">
        <v>83</v>
      </c>
      <c r="H1553" s="10"/>
      <c r="I1553" s="87" t="s">
        <v>24</v>
      </c>
      <c r="J1553" s="88"/>
      <c r="K1553" s="450">
        <v>0.5</v>
      </c>
      <c r="L1553" s="451"/>
      <c r="M1553" s="23">
        <f>K1553*12*I1540</f>
        <v>6501.5999999999995</v>
      </c>
    </row>
    <row r="1554" spans="1:13">
      <c r="A1554" s="8" t="s">
        <v>25</v>
      </c>
      <c r="H1554" s="10"/>
      <c r="I1554" s="87"/>
      <c r="J1554" s="88"/>
      <c r="L1554" s="10"/>
      <c r="M1554" s="23"/>
    </row>
    <row r="1555" spans="1:13">
      <c r="A1555" s="8" t="s">
        <v>84</v>
      </c>
      <c r="H1555" s="10"/>
      <c r="I1555" s="87" t="s">
        <v>26</v>
      </c>
      <c r="J1555" s="88"/>
      <c r="K1555" s="450">
        <v>0.04</v>
      </c>
      <c r="L1555" s="451"/>
      <c r="M1555" s="23">
        <f>K1555*12*I1540</f>
        <v>520.12799999999993</v>
      </c>
    </row>
    <row r="1556" spans="1:13">
      <c r="A1556" s="459" t="s">
        <v>27</v>
      </c>
      <c r="B1556" s="460"/>
      <c r="C1556" s="460"/>
      <c r="D1556" s="460"/>
      <c r="E1556" s="460"/>
      <c r="F1556" s="460"/>
      <c r="G1556" s="460"/>
      <c r="H1556" s="461"/>
      <c r="J1556" s="10"/>
      <c r="K1556" s="462">
        <f>K1557+K1558+K1559</f>
        <v>0.79</v>
      </c>
      <c r="L1556" s="463"/>
      <c r="M1556" s="33">
        <f>M1557+M1558+M1559</f>
        <v>10272.527999999998</v>
      </c>
    </row>
    <row r="1557" spans="1:13">
      <c r="A1557" s="8" t="s">
        <v>85</v>
      </c>
      <c r="H1557" s="10"/>
      <c r="I1557" s="87" t="s">
        <v>24</v>
      </c>
      <c r="J1557" s="88"/>
      <c r="K1557" s="450">
        <v>0.67</v>
      </c>
      <c r="L1557" s="451"/>
      <c r="M1557" s="23">
        <f>K1557*12*I1540</f>
        <v>8712.1440000000002</v>
      </c>
    </row>
    <row r="1558" spans="1:13">
      <c r="A1558" s="8" t="s">
        <v>86</v>
      </c>
      <c r="H1558" s="10"/>
      <c r="I1558" s="87" t="s">
        <v>81</v>
      </c>
      <c r="J1558" s="88"/>
      <c r="K1558" s="450">
        <v>0.06</v>
      </c>
      <c r="L1558" s="451"/>
      <c r="M1558" s="23">
        <f>K1558*12*I1540</f>
        <v>780.19199999999989</v>
      </c>
    </row>
    <row r="1559" spans="1:13">
      <c r="A1559" s="8" t="s">
        <v>87</v>
      </c>
      <c r="H1559" s="10"/>
      <c r="I1559" s="87" t="s">
        <v>55</v>
      </c>
      <c r="J1559" s="88"/>
      <c r="K1559" s="492">
        <v>0.06</v>
      </c>
      <c r="L1559" s="493"/>
      <c r="M1559" s="21">
        <f>K1559*12*I1540</f>
        <v>780.19199999999989</v>
      </c>
    </row>
    <row r="1560" spans="1:13" ht="15.75">
      <c r="A1560" s="438" t="s">
        <v>28</v>
      </c>
      <c r="B1560" s="439"/>
      <c r="C1560" s="439"/>
      <c r="D1560" s="439"/>
      <c r="E1560" s="439"/>
      <c r="F1560" s="439"/>
      <c r="G1560" s="439"/>
      <c r="H1560" s="440"/>
      <c r="I1560" s="34"/>
      <c r="J1560" s="29"/>
      <c r="K1560" s="486">
        <f>K1561+K1562+K1564+K1566+K1567</f>
        <v>2.16</v>
      </c>
      <c r="L1560" s="487"/>
      <c r="M1560" s="35">
        <f>M1561+M1562+M1564+M1566+M1567</f>
        <v>28086.911999999997</v>
      </c>
    </row>
    <row r="1561" spans="1:13">
      <c r="A1561" s="36" t="s">
        <v>29</v>
      </c>
      <c r="B1561" s="37"/>
      <c r="C1561" s="38"/>
      <c r="D1561" s="38"/>
      <c r="E1561" s="38"/>
      <c r="F1561" s="38"/>
      <c r="G1561" s="38"/>
      <c r="H1561" s="10"/>
      <c r="I1561" s="434" t="s">
        <v>30</v>
      </c>
      <c r="J1561" s="435"/>
      <c r="K1561" s="457">
        <v>0.59</v>
      </c>
      <c r="L1561" s="458"/>
      <c r="M1561" s="23">
        <f>K1561*12*I1540</f>
        <v>7671.887999999999</v>
      </c>
    </row>
    <row r="1562" spans="1:13">
      <c r="A1562" s="36" t="s">
        <v>31</v>
      </c>
      <c r="B1562" s="37"/>
      <c r="C1562" s="38"/>
      <c r="D1562" s="38"/>
      <c r="E1562" s="38"/>
      <c r="F1562" s="38"/>
      <c r="G1562" s="38"/>
      <c r="H1562" s="10"/>
      <c r="I1562" s="434" t="s">
        <v>57</v>
      </c>
      <c r="J1562" s="435"/>
      <c r="K1562" s="448">
        <v>1.36</v>
      </c>
      <c r="L1562" s="449"/>
      <c r="M1562" s="23">
        <f>K1562*12*I1540</f>
        <v>17684.351999999999</v>
      </c>
    </row>
    <row r="1563" spans="1:13">
      <c r="A1563" s="36" t="s">
        <v>33</v>
      </c>
      <c r="B1563" s="37"/>
      <c r="C1563" s="38"/>
      <c r="D1563" s="38"/>
      <c r="E1563" s="38"/>
      <c r="F1563" s="38"/>
      <c r="G1563" s="38"/>
      <c r="H1563" s="10"/>
      <c r="I1563" s="39"/>
      <c r="J1563" s="12"/>
      <c r="K1563" s="40"/>
      <c r="L1563" s="41"/>
      <c r="M1563" s="23"/>
    </row>
    <row r="1564" spans="1:13">
      <c r="A1564" s="36" t="s">
        <v>34</v>
      </c>
      <c r="B1564" s="37"/>
      <c r="C1564" s="38"/>
      <c r="D1564" s="38"/>
      <c r="E1564" s="38"/>
      <c r="F1564" s="38"/>
      <c r="G1564" s="38"/>
      <c r="H1564" s="10"/>
      <c r="I1564" s="434" t="s">
        <v>35</v>
      </c>
      <c r="J1564" s="435"/>
      <c r="K1564" s="448">
        <v>0.09</v>
      </c>
      <c r="L1564" s="449"/>
      <c r="M1564" s="23">
        <f>K1564*12*I1540</f>
        <v>1170.288</v>
      </c>
    </row>
    <row r="1565" spans="1:13">
      <c r="A1565" s="36" t="s">
        <v>36</v>
      </c>
      <c r="B1565" s="37"/>
      <c r="C1565" s="38"/>
      <c r="D1565" s="38"/>
      <c r="E1565" s="38"/>
      <c r="F1565" s="38"/>
      <c r="G1565" s="38"/>
      <c r="H1565" s="10"/>
      <c r="I1565" s="39"/>
      <c r="J1565" s="12"/>
      <c r="K1565" s="40"/>
      <c r="L1565" s="41"/>
      <c r="M1565" s="23"/>
    </row>
    <row r="1566" spans="1:13">
      <c r="A1566" s="36" t="s">
        <v>37</v>
      </c>
      <c r="B1566" s="37"/>
      <c r="C1566" s="38"/>
      <c r="D1566" s="38"/>
      <c r="E1566" s="38"/>
      <c r="F1566" s="38"/>
      <c r="G1566" s="38"/>
      <c r="H1566" s="10"/>
      <c r="I1566" s="434" t="s">
        <v>19</v>
      </c>
      <c r="J1566" s="435"/>
      <c r="K1566" s="448">
        <v>0.06</v>
      </c>
      <c r="L1566" s="449"/>
      <c r="M1566" s="23">
        <f>K1566*12*I1540</f>
        <v>780.19199999999989</v>
      </c>
    </row>
    <row r="1567" spans="1:13">
      <c r="A1567" s="42" t="s">
        <v>38</v>
      </c>
      <c r="B1567" s="37"/>
      <c r="C1567" s="38"/>
      <c r="D1567" s="38"/>
      <c r="E1567" s="38"/>
      <c r="F1567" s="38"/>
      <c r="G1567" s="38"/>
      <c r="H1567" s="10"/>
      <c r="I1567" s="434" t="s">
        <v>19</v>
      </c>
      <c r="J1567" s="435"/>
      <c r="K1567" s="436">
        <v>0.06</v>
      </c>
      <c r="L1567" s="437"/>
      <c r="M1567" s="21">
        <f>K1567*12*I1540</f>
        <v>780.19199999999989</v>
      </c>
    </row>
    <row r="1568" spans="1:13" ht="16.5" thickBot="1">
      <c r="A1568" s="443" t="s">
        <v>39</v>
      </c>
      <c r="B1568" s="444"/>
      <c r="C1568" s="444"/>
      <c r="D1568" s="444"/>
      <c r="E1568" s="444"/>
      <c r="F1568" s="444"/>
      <c r="G1568" s="444"/>
      <c r="H1568" s="445"/>
      <c r="I1568" s="3"/>
      <c r="J1568" s="4"/>
      <c r="K1568" s="513">
        <v>5.7</v>
      </c>
      <c r="L1568" s="514"/>
      <c r="M1568" s="48">
        <f>K1568*12*I1540</f>
        <v>74118.240000000005</v>
      </c>
    </row>
    <row r="1569" spans="1:13" ht="15.75" thickBot="1">
      <c r="A1569" s="424" t="s">
        <v>40</v>
      </c>
      <c r="B1569" s="425"/>
      <c r="C1569" s="425"/>
      <c r="D1569" s="425"/>
      <c r="E1569" s="425"/>
      <c r="F1569" s="425"/>
      <c r="G1569" s="425"/>
      <c r="H1569" s="426"/>
      <c r="I1569" s="49"/>
      <c r="J1569" s="50"/>
      <c r="K1569" s="427">
        <f>K1541+K1543+K1546+K1548+K1549+K1568+K1560</f>
        <v>22.220000000000002</v>
      </c>
      <c r="L1569" s="428"/>
      <c r="M1569" s="51">
        <f>M1540+M1546+M1548+M1549+M1560+M1568</f>
        <v>288931.10399999999</v>
      </c>
    </row>
    <row r="1570" spans="1:13" ht="15.75" thickBot="1">
      <c r="A1570" s="424" t="s">
        <v>77</v>
      </c>
      <c r="B1570" s="425"/>
      <c r="C1570" s="425"/>
      <c r="D1570" s="425"/>
      <c r="E1570" s="425"/>
      <c r="F1570" s="425"/>
      <c r="G1570" s="425"/>
      <c r="H1570" s="426"/>
      <c r="I1570" s="49"/>
      <c r="J1570" s="50"/>
      <c r="K1570" s="548">
        <f>K1571+K1572</f>
        <v>14.59</v>
      </c>
      <c r="L1570" s="549"/>
      <c r="M1570" s="51">
        <f>K1570*12*I1540</f>
        <v>189716.68799999997</v>
      </c>
    </row>
    <row r="1571" spans="1:13">
      <c r="A1571" s="429" t="s">
        <v>78</v>
      </c>
      <c r="B1571" s="430"/>
      <c r="C1571" s="430"/>
      <c r="D1571" s="430"/>
      <c r="E1571" s="430"/>
      <c r="F1571" s="430"/>
      <c r="G1571" s="430"/>
      <c r="H1571" s="431"/>
      <c r="I1571" s="78"/>
      <c r="J1571" s="79"/>
      <c r="K1571" s="432">
        <v>11.91</v>
      </c>
      <c r="L1571" s="433"/>
      <c r="M1571" s="80">
        <f>K1571*12*I1540</f>
        <v>154868.11199999999</v>
      </c>
    </row>
    <row r="1572" spans="1:13" ht="16.5" thickBot="1">
      <c r="A1572" s="550" t="s">
        <v>79</v>
      </c>
      <c r="B1572" s="551"/>
      <c r="C1572" s="551"/>
      <c r="D1572" s="551"/>
      <c r="E1572" s="551"/>
      <c r="F1572" s="551"/>
      <c r="G1572" s="551"/>
      <c r="H1572" s="552"/>
      <c r="I1572" s="84"/>
      <c r="J1572" s="85"/>
      <c r="K1572" s="522">
        <v>2.68</v>
      </c>
      <c r="L1572" s="523"/>
      <c r="M1572" s="86">
        <f>K1572*12*I1540</f>
        <v>34848.576000000001</v>
      </c>
    </row>
    <row r="1573" spans="1:13">
      <c r="A1573" s="499" t="s">
        <v>43</v>
      </c>
      <c r="B1573" s="500"/>
      <c r="C1573" s="500"/>
      <c r="D1573" s="500"/>
      <c r="E1573" s="500"/>
      <c r="F1573" s="500"/>
      <c r="G1573" s="500"/>
      <c r="H1573" s="501"/>
      <c r="I1573" s="15"/>
      <c r="J1573" s="16"/>
      <c r="K1573" s="502">
        <v>1.39</v>
      </c>
      <c r="L1573" s="503"/>
      <c r="M1573" s="21">
        <f>K1573*12*I1540</f>
        <v>18074.447999999997</v>
      </c>
    </row>
    <row r="1574" spans="1:13" ht="15.75">
      <c r="A1574" s="44" t="s">
        <v>52</v>
      </c>
      <c r="B1574" s="45"/>
      <c r="C1574" s="45"/>
      <c r="D1574" s="45"/>
      <c r="E1574" s="45"/>
      <c r="F1574" s="45"/>
      <c r="G1574" s="45"/>
      <c r="H1574" s="46"/>
      <c r="I1574" s="34"/>
      <c r="J1574" s="29"/>
      <c r="K1574" s="486">
        <v>1.29</v>
      </c>
      <c r="L1574" s="487"/>
      <c r="M1574" s="21">
        <f>K1574*12*I1540</f>
        <v>16774.128000000001</v>
      </c>
    </row>
    <row r="1575" spans="1:13" ht="15.75">
      <c r="A1575" s="44" t="s">
        <v>45</v>
      </c>
      <c r="B1575" s="45"/>
      <c r="C1575" s="45"/>
      <c r="D1575" s="45"/>
      <c r="E1575" s="45"/>
      <c r="F1575" s="45"/>
      <c r="G1575" s="45"/>
      <c r="H1575" s="46"/>
      <c r="I1575" s="34"/>
      <c r="J1575" s="29"/>
      <c r="K1575" s="486">
        <v>0.06</v>
      </c>
      <c r="L1575" s="487"/>
      <c r="M1575" s="21">
        <f>K1575*12*I1540</f>
        <v>780.19199999999989</v>
      </c>
    </row>
    <row r="1576" spans="1:13" ht="16.5" thickBot="1">
      <c r="A1576" s="70" t="s">
        <v>46</v>
      </c>
      <c r="B1576" s="71"/>
      <c r="C1576" s="71"/>
      <c r="D1576" s="71"/>
      <c r="E1576" s="71"/>
      <c r="F1576" s="71"/>
      <c r="G1576" s="71"/>
      <c r="H1576" s="72"/>
      <c r="I1576" s="3"/>
      <c r="J1576" s="4"/>
      <c r="K1576" s="446">
        <v>1.51</v>
      </c>
      <c r="L1576" s="447"/>
      <c r="M1576" s="23">
        <f>K1576*12*I1540</f>
        <v>19634.831999999999</v>
      </c>
    </row>
    <row r="1577" spans="1:13" ht="15.75" thickBot="1">
      <c r="A1577" s="424" t="s">
        <v>47</v>
      </c>
      <c r="B1577" s="425"/>
      <c r="C1577" s="425"/>
      <c r="D1577" s="425"/>
      <c r="E1577" s="425"/>
      <c r="F1577" s="425"/>
      <c r="G1577" s="425"/>
      <c r="H1577" s="426"/>
      <c r="I1577" s="49"/>
      <c r="J1577" s="50"/>
      <c r="K1577" s="427">
        <f>K1569+K1573+K1570+K1574+K1575+K1576</f>
        <v>41.06</v>
      </c>
      <c r="L1577" s="428"/>
      <c r="M1577" s="51">
        <f>M1569+M1570+M1573+M1574+M1575+M1576</f>
        <v>533911.39199999999</v>
      </c>
    </row>
    <row r="1578" spans="1:13">
      <c r="A1578" s="56"/>
      <c r="B1578" s="56"/>
      <c r="C1578" s="56"/>
      <c r="D1578" s="56"/>
      <c r="E1578" s="56"/>
      <c r="F1578" s="56"/>
      <c r="G1578" s="56"/>
      <c r="H1578" s="56"/>
      <c r="I1578" s="9"/>
      <c r="J1578" s="57"/>
      <c r="K1578" s="58"/>
      <c r="L1578" s="58"/>
      <c r="M1578" s="57"/>
    </row>
    <row r="1579" spans="1:13">
      <c r="A1579" s="481" t="s">
        <v>0</v>
      </c>
      <c r="B1579" s="481"/>
      <c r="C1579" s="481"/>
      <c r="D1579" s="481"/>
      <c r="E1579" s="481"/>
      <c r="F1579" s="481"/>
      <c r="G1579" s="481"/>
      <c r="H1579" s="481"/>
      <c r="I1579" s="481"/>
      <c r="J1579" s="481"/>
      <c r="K1579" s="481"/>
      <c r="L1579" s="481"/>
      <c r="M1579" s="1"/>
    </row>
    <row r="1580" spans="1:13">
      <c r="A1580" s="482" t="s">
        <v>1</v>
      </c>
      <c r="B1580" s="482"/>
      <c r="C1580" s="482"/>
      <c r="D1580" s="482"/>
      <c r="E1580" s="482"/>
      <c r="F1580" s="482"/>
      <c r="G1580" s="482"/>
      <c r="H1580" s="482"/>
      <c r="I1580" s="482"/>
      <c r="J1580" s="482"/>
      <c r="K1580" s="482"/>
      <c r="L1580" s="482"/>
      <c r="M1580" s="482"/>
    </row>
    <row r="1581" spans="1:13">
      <c r="A1581" s="483" t="s">
        <v>127</v>
      </c>
      <c r="B1581" s="483"/>
      <c r="C1581" s="483"/>
      <c r="D1581" s="483"/>
      <c r="E1581" s="483"/>
      <c r="F1581" s="483"/>
      <c r="G1581" s="483"/>
      <c r="H1581" s="483"/>
      <c r="I1581" s="483"/>
      <c r="J1581" s="483"/>
      <c r="K1581" s="483"/>
      <c r="L1581" s="483"/>
      <c r="M1581" s="483"/>
    </row>
    <row r="1582" spans="1:13">
      <c r="A1582" s="2"/>
      <c r="B1582" s="3"/>
      <c r="C1582" s="3" t="s">
        <v>2</v>
      </c>
      <c r="D1582" s="3"/>
      <c r="E1582" s="3"/>
      <c r="F1582" s="3"/>
      <c r="G1582" s="3"/>
      <c r="H1582" s="4"/>
      <c r="I1582" s="3" t="s">
        <v>3</v>
      </c>
      <c r="J1582" s="4"/>
      <c r="K1582" s="5" t="s">
        <v>4</v>
      </c>
      <c r="L1582" s="6"/>
      <c r="M1582" s="7"/>
    </row>
    <row r="1583" spans="1:13">
      <c r="A1583" s="8"/>
      <c r="B1583" s="9"/>
      <c r="C1583" s="9"/>
      <c r="D1583" s="9"/>
      <c r="E1583" s="9"/>
      <c r="F1583" s="9"/>
      <c r="G1583" s="9"/>
      <c r="H1583" s="10"/>
      <c r="I1583" s="9"/>
      <c r="J1583" s="10"/>
      <c r="K1583" s="11" t="s">
        <v>5</v>
      </c>
      <c r="L1583" s="12"/>
      <c r="M1583" s="13" t="s">
        <v>6</v>
      </c>
    </row>
    <row r="1584" spans="1:13">
      <c r="A1584" s="14"/>
      <c r="B1584" s="15"/>
      <c r="C1584" s="15"/>
      <c r="D1584" s="15"/>
      <c r="E1584" s="15"/>
      <c r="F1584" s="15"/>
      <c r="G1584" s="15"/>
      <c r="H1584" s="16"/>
      <c r="I1584" s="472" t="s">
        <v>7</v>
      </c>
      <c r="J1584" s="473"/>
      <c r="K1584" s="15" t="s">
        <v>8</v>
      </c>
      <c r="L1584" s="16"/>
      <c r="M1584" s="17" t="s">
        <v>9</v>
      </c>
    </row>
    <row r="1585" spans="1:13">
      <c r="A1585" s="474"/>
      <c r="B1585" s="475"/>
      <c r="C1585" s="475"/>
      <c r="D1585" s="475"/>
      <c r="E1585" s="475"/>
      <c r="F1585" s="475"/>
      <c r="G1585" s="475"/>
      <c r="H1585" s="476"/>
      <c r="I1585" s="477">
        <v>1057.5</v>
      </c>
      <c r="J1585" s="478"/>
      <c r="K1585" s="479">
        <f>K1586+K1588</f>
        <v>9.75</v>
      </c>
      <c r="L1585" s="480"/>
      <c r="M1585" s="21">
        <f>M1586+M1588</f>
        <v>123727.5</v>
      </c>
    </row>
    <row r="1586" spans="1:13">
      <c r="A1586" s="22" t="s">
        <v>59</v>
      </c>
      <c r="B1586" s="24"/>
      <c r="C1586" s="24"/>
      <c r="D1586" s="24"/>
      <c r="E1586" s="24"/>
      <c r="F1586" s="25"/>
      <c r="G1586" s="24"/>
      <c r="H1586" s="26"/>
      <c r="J1586" s="10"/>
      <c r="K1586" s="450">
        <v>5.36</v>
      </c>
      <c r="L1586" s="451"/>
      <c r="M1586" s="23">
        <f>K1586*I1585*12</f>
        <v>68018.400000000009</v>
      </c>
    </row>
    <row r="1587" spans="1:13">
      <c r="A1587" s="22"/>
      <c r="B1587" s="24"/>
      <c r="C1587" s="24"/>
      <c r="D1587" s="24"/>
      <c r="E1587" s="24"/>
      <c r="F1587" s="25"/>
      <c r="G1587" s="24"/>
      <c r="H1587" s="26"/>
      <c r="J1587" s="10"/>
      <c r="L1587" s="10"/>
      <c r="M1587" s="23"/>
    </row>
    <row r="1588" spans="1:13">
      <c r="A1588" s="22" t="s">
        <v>12</v>
      </c>
      <c r="B1588" s="24"/>
      <c r="C1588" s="24"/>
      <c r="D1588" s="24"/>
      <c r="E1588" s="24"/>
      <c r="F1588" s="25"/>
      <c r="G1588" s="24"/>
      <c r="H1588" s="26"/>
      <c r="I1588" s="14"/>
      <c r="J1588" s="16"/>
      <c r="K1588" s="492">
        <v>4.3899999999999997</v>
      </c>
      <c r="L1588" s="493"/>
      <c r="M1588" s="21">
        <f>K1588*I1585*12</f>
        <v>55709.099999999991</v>
      </c>
    </row>
    <row r="1589" spans="1:13">
      <c r="A1589" s="464" t="s">
        <v>13</v>
      </c>
      <c r="B1589" s="465"/>
      <c r="C1589" s="465"/>
      <c r="D1589" s="465"/>
      <c r="E1589" s="465"/>
      <c r="F1589" s="465"/>
      <c r="G1589" s="465"/>
      <c r="H1589" s="466"/>
      <c r="I1589" s="89" t="s">
        <v>14</v>
      </c>
      <c r="J1589" s="88"/>
      <c r="K1589" s="9"/>
      <c r="L1589" s="10"/>
      <c r="M1589" s="23"/>
    </row>
    <row r="1590" spans="1:13">
      <c r="A1590" s="8"/>
      <c r="B1590" s="9"/>
      <c r="C1590" s="9"/>
      <c r="D1590" s="9"/>
      <c r="E1590" s="9"/>
      <c r="F1590" s="9"/>
      <c r="G1590" s="9"/>
      <c r="H1590" s="10"/>
      <c r="I1590" s="89" t="s">
        <v>15</v>
      </c>
      <c r="J1590" s="88"/>
      <c r="K1590" s="9"/>
      <c r="L1590" s="10"/>
      <c r="M1590" s="23"/>
    </row>
    <row r="1591" spans="1:13">
      <c r="A1591" s="8"/>
      <c r="B1591" s="9"/>
      <c r="C1591" s="9"/>
      <c r="D1591" s="9"/>
      <c r="E1591" s="9"/>
      <c r="F1591" s="9"/>
      <c r="G1591" s="9"/>
      <c r="H1591" s="10"/>
      <c r="I1591" s="89" t="s">
        <v>16</v>
      </c>
      <c r="J1591" s="88"/>
      <c r="K1591" s="462">
        <v>1.31</v>
      </c>
      <c r="L1591" s="463"/>
      <c r="M1591" s="23">
        <f>K1591*12*I1585</f>
        <v>16623.900000000001</v>
      </c>
    </row>
    <row r="1592" spans="1:13">
      <c r="A1592" s="8"/>
      <c r="B1592" s="9"/>
      <c r="C1592" s="9"/>
      <c r="D1592" s="9"/>
      <c r="E1592" s="9"/>
      <c r="F1592" s="9"/>
      <c r="G1592" s="9"/>
      <c r="H1592" s="10"/>
      <c r="I1592" s="89" t="s">
        <v>62</v>
      </c>
      <c r="J1592" s="88"/>
      <c r="K1592" s="9"/>
      <c r="L1592" s="10"/>
      <c r="M1592" s="23"/>
    </row>
    <row r="1593" spans="1:13">
      <c r="A1593" s="474" t="s">
        <v>67</v>
      </c>
      <c r="B1593" s="475"/>
      <c r="C1593" s="475"/>
      <c r="D1593" s="475"/>
      <c r="E1593" s="475"/>
      <c r="F1593" s="475"/>
      <c r="G1593" s="475"/>
      <c r="H1593" s="476"/>
      <c r="I1593" s="28" t="s">
        <v>19</v>
      </c>
      <c r="J1593" s="29"/>
      <c r="K1593" s="486">
        <v>2.0499999999999998</v>
      </c>
      <c r="L1593" s="487"/>
      <c r="M1593" s="30">
        <f>K1593*12*I1585</f>
        <v>26014.499999999996</v>
      </c>
    </row>
    <row r="1594" spans="1:13">
      <c r="A1594" s="114" t="s">
        <v>20</v>
      </c>
      <c r="B1594" s="31"/>
      <c r="C1594" s="31"/>
      <c r="D1594" s="31"/>
      <c r="E1594" s="31"/>
      <c r="F1594" s="31"/>
      <c r="G1594" s="31"/>
      <c r="H1594" s="115"/>
      <c r="I1594" s="31"/>
      <c r="J1594" s="10"/>
      <c r="K1594" s="470">
        <f>K1595+K1601</f>
        <v>1.9100000000000001</v>
      </c>
      <c r="L1594" s="471"/>
      <c r="M1594" s="32">
        <f>M1595+M1601</f>
        <v>24237.9</v>
      </c>
    </row>
    <row r="1595" spans="1:13">
      <c r="A1595" s="459" t="s">
        <v>21</v>
      </c>
      <c r="B1595" s="460"/>
      <c r="C1595" s="460"/>
      <c r="D1595" s="460"/>
      <c r="E1595" s="460"/>
      <c r="F1595" s="460"/>
      <c r="G1595" s="460"/>
      <c r="H1595" s="461"/>
      <c r="J1595" s="10"/>
      <c r="K1595" s="462">
        <f>K1596+K1597+K1598+K1600</f>
        <v>1.1200000000000001</v>
      </c>
      <c r="L1595" s="463"/>
      <c r="M1595" s="33">
        <f>M1596+M1597+M1598+M1600</f>
        <v>14212.8</v>
      </c>
    </row>
    <row r="1596" spans="1:13">
      <c r="A1596" s="8" t="s">
        <v>82</v>
      </c>
      <c r="H1596" s="10"/>
      <c r="I1596" s="87" t="s">
        <v>26</v>
      </c>
      <c r="J1596" s="88"/>
      <c r="K1596" s="450">
        <v>0.57999999999999996</v>
      </c>
      <c r="L1596" s="451"/>
      <c r="M1596" s="23">
        <f>K1596*12*I1585</f>
        <v>7360.1999999999989</v>
      </c>
    </row>
    <row r="1597" spans="1:13">
      <c r="A1597" s="8" t="s">
        <v>69</v>
      </c>
      <c r="H1597" s="10"/>
      <c r="I1597" s="87" t="s">
        <v>80</v>
      </c>
      <c r="J1597" s="88"/>
      <c r="K1597" s="450"/>
      <c r="L1597" s="451"/>
      <c r="M1597" s="23"/>
    </row>
    <row r="1598" spans="1:13">
      <c r="A1598" s="8" t="s">
        <v>83</v>
      </c>
      <c r="H1598" s="10"/>
      <c r="I1598" s="87" t="s">
        <v>24</v>
      </c>
      <c r="J1598" s="88"/>
      <c r="K1598" s="450">
        <v>0.5</v>
      </c>
      <c r="L1598" s="451"/>
      <c r="M1598" s="23">
        <f>K1598*12*I1585</f>
        <v>6345</v>
      </c>
    </row>
    <row r="1599" spans="1:13">
      <c r="A1599" s="8" t="s">
        <v>25</v>
      </c>
      <c r="H1599" s="10"/>
      <c r="I1599" s="87"/>
      <c r="J1599" s="88"/>
      <c r="L1599" s="10"/>
      <c r="M1599" s="23"/>
    </row>
    <row r="1600" spans="1:13">
      <c r="A1600" s="8" t="s">
        <v>84</v>
      </c>
      <c r="H1600" s="10"/>
      <c r="I1600" s="87" t="s">
        <v>26</v>
      </c>
      <c r="J1600" s="88"/>
      <c r="K1600" s="450">
        <v>0.04</v>
      </c>
      <c r="L1600" s="451"/>
      <c r="M1600" s="23">
        <f>K1600*12*I1585</f>
        <v>507.59999999999997</v>
      </c>
    </row>
    <row r="1601" spans="1:13">
      <c r="A1601" s="459" t="s">
        <v>27</v>
      </c>
      <c r="B1601" s="460"/>
      <c r="C1601" s="460"/>
      <c r="D1601" s="460"/>
      <c r="E1601" s="460"/>
      <c r="F1601" s="460"/>
      <c r="G1601" s="460"/>
      <c r="H1601" s="461"/>
      <c r="J1601" s="10"/>
      <c r="K1601" s="462">
        <f>K1602+K1603+K1604</f>
        <v>0.79</v>
      </c>
      <c r="L1601" s="463"/>
      <c r="M1601" s="33">
        <f>M1602+M1603+M1604</f>
        <v>10025.1</v>
      </c>
    </row>
    <row r="1602" spans="1:13">
      <c r="A1602" s="8" t="s">
        <v>85</v>
      </c>
      <c r="H1602" s="10"/>
      <c r="I1602" s="87" t="s">
        <v>24</v>
      </c>
      <c r="J1602" s="88"/>
      <c r="K1602" s="450">
        <v>0.67</v>
      </c>
      <c r="L1602" s="451"/>
      <c r="M1602" s="23">
        <f>K1602*12*I1585</f>
        <v>8502.3000000000011</v>
      </c>
    </row>
    <row r="1603" spans="1:13">
      <c r="A1603" s="8" t="s">
        <v>86</v>
      </c>
      <c r="H1603" s="10"/>
      <c r="I1603" s="87" t="s">
        <v>81</v>
      </c>
      <c r="J1603" s="88"/>
      <c r="K1603" s="450">
        <v>0.06</v>
      </c>
      <c r="L1603" s="451"/>
      <c r="M1603" s="23">
        <f>K1603*12*I1585</f>
        <v>761.4</v>
      </c>
    </row>
    <row r="1604" spans="1:13">
      <c r="A1604" s="8" t="s">
        <v>87</v>
      </c>
      <c r="H1604" s="10"/>
      <c r="I1604" s="87" t="s">
        <v>55</v>
      </c>
      <c r="J1604" s="88"/>
      <c r="K1604" s="492">
        <v>0.06</v>
      </c>
      <c r="L1604" s="493"/>
      <c r="M1604" s="21">
        <f>K1604*12*I1585</f>
        <v>761.4</v>
      </c>
    </row>
    <row r="1605" spans="1:13" ht="15.75">
      <c r="A1605" s="438" t="s">
        <v>28</v>
      </c>
      <c r="B1605" s="439"/>
      <c r="C1605" s="439"/>
      <c r="D1605" s="439"/>
      <c r="E1605" s="439"/>
      <c r="F1605" s="439"/>
      <c r="G1605" s="439"/>
      <c r="H1605" s="440"/>
      <c r="I1605" s="34"/>
      <c r="J1605" s="29"/>
      <c r="K1605" s="486">
        <f>K1606+K1607+K1609+K1611+K1612</f>
        <v>2.16</v>
      </c>
      <c r="L1605" s="487"/>
      <c r="M1605" s="35">
        <f>M1606+M1607+M1609+M1611+M1612</f>
        <v>27410.400000000001</v>
      </c>
    </row>
    <row r="1606" spans="1:13">
      <c r="A1606" s="36" t="s">
        <v>29</v>
      </c>
      <c r="B1606" s="37"/>
      <c r="C1606" s="38"/>
      <c r="D1606" s="38"/>
      <c r="E1606" s="38"/>
      <c r="F1606" s="38"/>
      <c r="G1606" s="38"/>
      <c r="H1606" s="10"/>
      <c r="I1606" s="434" t="s">
        <v>30</v>
      </c>
      <c r="J1606" s="435"/>
      <c r="K1606" s="457">
        <v>0.59</v>
      </c>
      <c r="L1606" s="458"/>
      <c r="M1606" s="23">
        <f>K1606*12*I1585</f>
        <v>7487.1</v>
      </c>
    </row>
    <row r="1607" spans="1:13">
      <c r="A1607" s="36" t="s">
        <v>31</v>
      </c>
      <c r="B1607" s="37"/>
      <c r="C1607" s="38"/>
      <c r="D1607" s="38"/>
      <c r="E1607" s="38"/>
      <c r="F1607" s="38"/>
      <c r="G1607" s="38"/>
      <c r="H1607" s="10"/>
      <c r="I1607" s="434" t="s">
        <v>57</v>
      </c>
      <c r="J1607" s="435"/>
      <c r="K1607" s="448">
        <v>1.36</v>
      </c>
      <c r="L1607" s="449"/>
      <c r="M1607" s="23">
        <f>K1607*12*I1585</f>
        <v>17258.400000000001</v>
      </c>
    </row>
    <row r="1608" spans="1:13">
      <c r="A1608" s="36" t="s">
        <v>33</v>
      </c>
      <c r="B1608" s="37"/>
      <c r="C1608" s="38"/>
      <c r="D1608" s="38"/>
      <c r="E1608" s="38"/>
      <c r="F1608" s="38"/>
      <c r="G1608" s="38"/>
      <c r="H1608" s="10"/>
      <c r="I1608" s="39"/>
      <c r="J1608" s="12"/>
      <c r="K1608" s="40"/>
      <c r="L1608" s="41"/>
      <c r="M1608" s="23"/>
    </row>
    <row r="1609" spans="1:13">
      <c r="A1609" s="36" t="s">
        <v>34</v>
      </c>
      <c r="B1609" s="37"/>
      <c r="C1609" s="38"/>
      <c r="D1609" s="38"/>
      <c r="E1609" s="38"/>
      <c r="F1609" s="38"/>
      <c r="G1609" s="38"/>
      <c r="H1609" s="10"/>
      <c r="I1609" s="434" t="s">
        <v>35</v>
      </c>
      <c r="J1609" s="435"/>
      <c r="K1609" s="448">
        <v>0.09</v>
      </c>
      <c r="L1609" s="449"/>
      <c r="M1609" s="23">
        <f>K1609*12*I1585</f>
        <v>1142.1000000000001</v>
      </c>
    </row>
    <row r="1610" spans="1:13">
      <c r="A1610" s="36" t="s">
        <v>36</v>
      </c>
      <c r="B1610" s="37"/>
      <c r="C1610" s="38"/>
      <c r="D1610" s="38"/>
      <c r="E1610" s="38"/>
      <c r="F1610" s="38"/>
      <c r="G1610" s="38"/>
      <c r="H1610" s="10"/>
      <c r="I1610" s="39"/>
      <c r="J1610" s="12"/>
      <c r="K1610" s="40"/>
      <c r="L1610" s="41"/>
      <c r="M1610" s="23"/>
    </row>
    <row r="1611" spans="1:13">
      <c r="A1611" s="36" t="s">
        <v>37</v>
      </c>
      <c r="B1611" s="37"/>
      <c r="C1611" s="38"/>
      <c r="D1611" s="38"/>
      <c r="E1611" s="38"/>
      <c r="F1611" s="38"/>
      <c r="G1611" s="38"/>
      <c r="H1611" s="10"/>
      <c r="I1611" s="434" t="s">
        <v>19</v>
      </c>
      <c r="J1611" s="435"/>
      <c r="K1611" s="448">
        <v>0.06</v>
      </c>
      <c r="L1611" s="449"/>
      <c r="M1611" s="23">
        <f>K1611*12*I1585</f>
        <v>761.4</v>
      </c>
    </row>
    <row r="1612" spans="1:13">
      <c r="A1612" s="42" t="s">
        <v>38</v>
      </c>
      <c r="B1612" s="37"/>
      <c r="C1612" s="38"/>
      <c r="D1612" s="38"/>
      <c r="E1612" s="38"/>
      <c r="F1612" s="38"/>
      <c r="G1612" s="38"/>
      <c r="H1612" s="10"/>
      <c r="I1612" s="434" t="s">
        <v>19</v>
      </c>
      <c r="J1612" s="435"/>
      <c r="K1612" s="436">
        <v>0.06</v>
      </c>
      <c r="L1612" s="437"/>
      <c r="M1612" s="21">
        <f>K1612*12*I1585</f>
        <v>761.4</v>
      </c>
    </row>
    <row r="1613" spans="1:13" ht="16.5" thickBot="1">
      <c r="A1613" s="443" t="s">
        <v>39</v>
      </c>
      <c r="B1613" s="444"/>
      <c r="C1613" s="444"/>
      <c r="D1613" s="444"/>
      <c r="E1613" s="444"/>
      <c r="F1613" s="444"/>
      <c r="G1613" s="444"/>
      <c r="H1613" s="445"/>
      <c r="I1613" s="3"/>
      <c r="J1613" s="4"/>
      <c r="K1613" s="513">
        <v>5.7</v>
      </c>
      <c r="L1613" s="514"/>
      <c r="M1613" s="48">
        <f>K1613*12*I1585</f>
        <v>72333</v>
      </c>
    </row>
    <row r="1614" spans="1:13" ht="15.75" thickBot="1">
      <c r="A1614" s="424" t="s">
        <v>40</v>
      </c>
      <c r="B1614" s="425"/>
      <c r="C1614" s="425"/>
      <c r="D1614" s="425"/>
      <c r="E1614" s="425"/>
      <c r="F1614" s="425"/>
      <c r="G1614" s="425"/>
      <c r="H1614" s="426"/>
      <c r="I1614" s="49"/>
      <c r="J1614" s="50"/>
      <c r="K1614" s="427">
        <f>K1586+K1588+K1591+K1593+K1594+K1613+K1605</f>
        <v>22.88</v>
      </c>
      <c r="L1614" s="428"/>
      <c r="M1614" s="51">
        <f>M1585+M1591+M1593+M1594+M1605+M1613</f>
        <v>290347.19999999995</v>
      </c>
    </row>
    <row r="1615" spans="1:13" ht="15.75" thickBot="1">
      <c r="A1615" s="424" t="s">
        <v>77</v>
      </c>
      <c r="B1615" s="425"/>
      <c r="C1615" s="425"/>
      <c r="D1615" s="425"/>
      <c r="E1615" s="425"/>
      <c r="F1615" s="425"/>
      <c r="G1615" s="425"/>
      <c r="H1615" s="426"/>
      <c r="I1615" s="49"/>
      <c r="J1615" s="50"/>
      <c r="K1615" s="548">
        <f>K1616+K1617</f>
        <v>20.27</v>
      </c>
      <c r="L1615" s="549"/>
      <c r="M1615" s="51">
        <f>K1615*12*I1585</f>
        <v>257226.30000000002</v>
      </c>
    </row>
    <row r="1616" spans="1:13">
      <c r="A1616" s="429" t="s">
        <v>78</v>
      </c>
      <c r="B1616" s="430"/>
      <c r="C1616" s="430"/>
      <c r="D1616" s="430"/>
      <c r="E1616" s="430"/>
      <c r="F1616" s="430"/>
      <c r="G1616" s="430"/>
      <c r="H1616" s="431"/>
      <c r="I1616" s="78"/>
      <c r="J1616" s="79"/>
      <c r="K1616" s="432">
        <v>16.55</v>
      </c>
      <c r="L1616" s="433"/>
      <c r="M1616" s="80">
        <f>K1616*12*I1585</f>
        <v>210019.50000000003</v>
      </c>
    </row>
    <row r="1617" spans="1:13" ht="16.5" thickBot="1">
      <c r="A1617" s="550" t="s">
        <v>79</v>
      </c>
      <c r="B1617" s="551"/>
      <c r="C1617" s="551"/>
      <c r="D1617" s="551"/>
      <c r="E1617" s="551"/>
      <c r="F1617" s="551"/>
      <c r="G1617" s="551"/>
      <c r="H1617" s="552"/>
      <c r="I1617" s="84"/>
      <c r="J1617" s="85"/>
      <c r="K1617" s="522">
        <v>3.72</v>
      </c>
      <c r="L1617" s="523"/>
      <c r="M1617" s="86">
        <f>K1617*12*I1585</f>
        <v>47206.8</v>
      </c>
    </row>
    <row r="1618" spans="1:13">
      <c r="A1618" s="499" t="s">
        <v>43</v>
      </c>
      <c r="B1618" s="500"/>
      <c r="C1618" s="500"/>
      <c r="D1618" s="500"/>
      <c r="E1618" s="500"/>
      <c r="F1618" s="500"/>
      <c r="G1618" s="500"/>
      <c r="H1618" s="501"/>
      <c r="I1618" s="15"/>
      <c r="J1618" s="16"/>
      <c r="K1618" s="502">
        <v>1.39</v>
      </c>
      <c r="L1618" s="503"/>
      <c r="M1618" s="21">
        <f>K1618*12*I1585</f>
        <v>17639.099999999999</v>
      </c>
    </row>
    <row r="1619" spans="1:13">
      <c r="A1619" s="18" t="s">
        <v>48</v>
      </c>
      <c r="B1619" s="19"/>
      <c r="C1619" s="19"/>
      <c r="D1619" s="19"/>
      <c r="E1619" s="19"/>
      <c r="F1619" s="19"/>
      <c r="G1619" s="19"/>
      <c r="H1619" s="20"/>
      <c r="I1619" s="34"/>
      <c r="J1619" s="29"/>
      <c r="K1619" s="486">
        <v>0</v>
      </c>
      <c r="L1619" s="487"/>
      <c r="M1619" s="21">
        <f>K1619*I1585*12</f>
        <v>0</v>
      </c>
    </row>
    <row r="1620" spans="1:13" ht="15.75">
      <c r="A1620" s="44" t="s">
        <v>45</v>
      </c>
      <c r="B1620" s="45"/>
      <c r="C1620" s="45"/>
      <c r="D1620" s="45"/>
      <c r="E1620" s="45"/>
      <c r="F1620" s="45"/>
      <c r="G1620" s="45"/>
      <c r="H1620" s="46"/>
      <c r="I1620" s="34"/>
      <c r="J1620" s="29"/>
      <c r="K1620" s="486">
        <v>0.06</v>
      </c>
      <c r="L1620" s="487"/>
      <c r="M1620" s="21">
        <f>K1620*12*I1585</f>
        <v>761.4</v>
      </c>
    </row>
    <row r="1621" spans="1:13" ht="16.5" thickBot="1">
      <c r="A1621" s="70" t="s">
        <v>46</v>
      </c>
      <c r="B1621" s="71"/>
      <c r="C1621" s="71"/>
      <c r="D1621" s="71"/>
      <c r="E1621" s="71"/>
      <c r="F1621" s="71"/>
      <c r="G1621" s="71"/>
      <c r="H1621" s="72"/>
      <c r="I1621" s="3"/>
      <c r="J1621" s="4"/>
      <c r="K1621" s="446">
        <v>0.98</v>
      </c>
      <c r="L1621" s="447"/>
      <c r="M1621" s="23">
        <f>K1621*12*I1585</f>
        <v>12436.199999999999</v>
      </c>
    </row>
    <row r="1622" spans="1:13" ht="15.75" thickBot="1">
      <c r="A1622" s="424" t="s">
        <v>47</v>
      </c>
      <c r="B1622" s="425"/>
      <c r="C1622" s="425"/>
      <c r="D1622" s="425"/>
      <c r="E1622" s="425"/>
      <c r="F1622" s="425"/>
      <c r="G1622" s="425"/>
      <c r="H1622" s="426"/>
      <c r="I1622" s="49"/>
      <c r="J1622" s="50"/>
      <c r="K1622" s="427">
        <f>K1614+K1618+K1615+K1619+K1620+K1621</f>
        <v>45.58</v>
      </c>
      <c r="L1622" s="428"/>
      <c r="M1622" s="51">
        <f>M1614+M1615+M1618+M1619+M1620+M1621</f>
        <v>578410.19999999995</v>
      </c>
    </row>
    <row r="1623" spans="1:13">
      <c r="A1623" s="56"/>
      <c r="B1623" s="56"/>
      <c r="C1623" s="56"/>
      <c r="D1623" s="56"/>
      <c r="E1623" s="56"/>
      <c r="F1623" s="56"/>
      <c r="G1623" s="56"/>
      <c r="H1623" s="56"/>
      <c r="I1623" s="9"/>
      <c r="J1623" s="57"/>
      <c r="K1623" s="58"/>
      <c r="L1623" s="58"/>
      <c r="M1623" s="57"/>
    </row>
    <row r="1624" spans="1:13">
      <c r="A1624" s="481" t="s">
        <v>0</v>
      </c>
      <c r="B1624" s="481"/>
      <c r="C1624" s="481"/>
      <c r="D1624" s="481"/>
      <c r="E1624" s="481"/>
      <c r="F1624" s="481"/>
      <c r="G1624" s="481"/>
      <c r="H1624" s="481"/>
      <c r="I1624" s="481"/>
      <c r="J1624" s="481"/>
      <c r="K1624" s="481"/>
      <c r="L1624" s="481"/>
      <c r="M1624" s="1"/>
    </row>
    <row r="1625" spans="1:13">
      <c r="A1625" s="482" t="s">
        <v>1</v>
      </c>
      <c r="B1625" s="482"/>
      <c r="C1625" s="482"/>
      <c r="D1625" s="482"/>
      <c r="E1625" s="482"/>
      <c r="F1625" s="482"/>
      <c r="G1625" s="482"/>
      <c r="H1625" s="482"/>
      <c r="I1625" s="482"/>
      <c r="J1625" s="482"/>
      <c r="K1625" s="482"/>
      <c r="L1625" s="482"/>
      <c r="M1625" s="482"/>
    </row>
    <row r="1626" spans="1:13">
      <c r="A1626" s="483" t="s">
        <v>128</v>
      </c>
      <c r="B1626" s="483"/>
      <c r="C1626" s="483"/>
      <c r="D1626" s="483"/>
      <c r="E1626" s="483"/>
      <c r="F1626" s="483"/>
      <c r="G1626" s="483"/>
      <c r="H1626" s="483"/>
      <c r="I1626" s="483"/>
      <c r="J1626" s="483"/>
      <c r="K1626" s="483"/>
      <c r="L1626" s="483"/>
      <c r="M1626" s="483"/>
    </row>
    <row r="1627" spans="1:13">
      <c r="A1627" s="2"/>
      <c r="B1627" s="3"/>
      <c r="C1627" s="3" t="s">
        <v>2</v>
      </c>
      <c r="D1627" s="3"/>
      <c r="E1627" s="3"/>
      <c r="F1627" s="3"/>
      <c r="G1627" s="3"/>
      <c r="H1627" s="4"/>
      <c r="I1627" s="3" t="s">
        <v>3</v>
      </c>
      <c r="J1627" s="4"/>
      <c r="K1627" s="5" t="s">
        <v>4</v>
      </c>
      <c r="L1627" s="6"/>
      <c r="M1627" s="7"/>
    </row>
    <row r="1628" spans="1:13">
      <c r="A1628" s="8"/>
      <c r="B1628" s="9"/>
      <c r="C1628" s="9"/>
      <c r="D1628" s="9"/>
      <c r="E1628" s="9"/>
      <c r="F1628" s="9"/>
      <c r="G1628" s="9"/>
      <c r="H1628" s="10"/>
      <c r="I1628" s="9"/>
      <c r="J1628" s="10"/>
      <c r="K1628" s="11" t="s">
        <v>5</v>
      </c>
      <c r="L1628" s="12"/>
      <c r="M1628" s="13" t="s">
        <v>6</v>
      </c>
    </row>
    <row r="1629" spans="1:13">
      <c r="A1629" s="14"/>
      <c r="B1629" s="15"/>
      <c r="C1629" s="15"/>
      <c r="D1629" s="15"/>
      <c r="E1629" s="15"/>
      <c r="F1629" s="15"/>
      <c r="G1629" s="15"/>
      <c r="H1629" s="16"/>
      <c r="I1629" s="472" t="s">
        <v>7</v>
      </c>
      <c r="J1629" s="473"/>
      <c r="K1629" s="15" t="s">
        <v>8</v>
      </c>
      <c r="L1629" s="16"/>
      <c r="M1629" s="17" t="s">
        <v>9</v>
      </c>
    </row>
    <row r="1630" spans="1:13">
      <c r="A1630" s="474"/>
      <c r="B1630" s="475"/>
      <c r="C1630" s="475"/>
      <c r="D1630" s="475"/>
      <c r="E1630" s="475"/>
      <c r="F1630" s="475"/>
      <c r="G1630" s="475"/>
      <c r="H1630" s="476"/>
      <c r="I1630" s="477">
        <v>891.6</v>
      </c>
      <c r="J1630" s="478"/>
      <c r="K1630" s="479">
        <f>K1631+K1633</f>
        <v>9.75</v>
      </c>
      <c r="L1630" s="480"/>
      <c r="M1630" s="21">
        <f>M1631+M1633</f>
        <v>104317.20000000001</v>
      </c>
    </row>
    <row r="1631" spans="1:13">
      <c r="A1631" s="22" t="s">
        <v>59</v>
      </c>
      <c r="B1631" s="24"/>
      <c r="C1631" s="24"/>
      <c r="D1631" s="24"/>
      <c r="E1631" s="24"/>
      <c r="F1631" s="25"/>
      <c r="G1631" s="24"/>
      <c r="H1631" s="26"/>
      <c r="J1631" s="10"/>
      <c r="K1631" s="450">
        <v>5.36</v>
      </c>
      <c r="L1631" s="451"/>
      <c r="M1631" s="23">
        <f>K1631*I1630*12</f>
        <v>57347.712000000007</v>
      </c>
    </row>
    <row r="1632" spans="1:13">
      <c r="A1632" s="22"/>
      <c r="B1632" s="24"/>
      <c r="C1632" s="24"/>
      <c r="D1632" s="24"/>
      <c r="E1632" s="24"/>
      <c r="F1632" s="25"/>
      <c r="G1632" s="24"/>
      <c r="H1632" s="26"/>
      <c r="J1632" s="10"/>
      <c r="L1632" s="10"/>
      <c r="M1632" s="23"/>
    </row>
    <row r="1633" spans="1:13">
      <c r="A1633" s="22" t="s">
        <v>12</v>
      </c>
      <c r="B1633" s="24"/>
      <c r="C1633" s="24"/>
      <c r="D1633" s="24"/>
      <c r="E1633" s="24"/>
      <c r="F1633" s="25"/>
      <c r="G1633" s="24"/>
      <c r="H1633" s="26"/>
      <c r="I1633" s="14"/>
      <c r="J1633" s="16"/>
      <c r="K1633" s="492">
        <v>4.3899999999999997</v>
      </c>
      <c r="L1633" s="493"/>
      <c r="M1633" s="21">
        <f>K1633*I1630*12</f>
        <v>46969.487999999998</v>
      </c>
    </row>
    <row r="1634" spans="1:13">
      <c r="A1634" s="464" t="s">
        <v>13</v>
      </c>
      <c r="B1634" s="465"/>
      <c r="C1634" s="465"/>
      <c r="D1634" s="465"/>
      <c r="E1634" s="465"/>
      <c r="F1634" s="465"/>
      <c r="G1634" s="465"/>
      <c r="H1634" s="466"/>
      <c r="I1634" s="89" t="s">
        <v>14</v>
      </c>
      <c r="J1634" s="88"/>
      <c r="K1634" s="9"/>
      <c r="L1634" s="10"/>
      <c r="M1634" s="23"/>
    </row>
    <row r="1635" spans="1:13">
      <c r="A1635" s="8"/>
      <c r="B1635" s="9"/>
      <c r="C1635" s="9"/>
      <c r="D1635" s="9"/>
      <c r="E1635" s="9"/>
      <c r="F1635" s="9"/>
      <c r="G1635" s="9"/>
      <c r="H1635" s="10"/>
      <c r="I1635" s="89" t="s">
        <v>15</v>
      </c>
      <c r="J1635" s="88"/>
      <c r="K1635" s="9"/>
      <c r="L1635" s="10"/>
      <c r="M1635" s="23"/>
    </row>
    <row r="1636" spans="1:13">
      <c r="A1636" s="8"/>
      <c r="B1636" s="9"/>
      <c r="C1636" s="9"/>
      <c r="D1636" s="9"/>
      <c r="E1636" s="9"/>
      <c r="F1636" s="9"/>
      <c r="G1636" s="9"/>
      <c r="H1636" s="10"/>
      <c r="I1636" s="89" t="s">
        <v>16</v>
      </c>
      <c r="J1636" s="88"/>
      <c r="K1636" s="462">
        <v>1.31</v>
      </c>
      <c r="L1636" s="463"/>
      <c r="M1636" s="23">
        <f>K1636*12*I1630</f>
        <v>14015.952000000001</v>
      </c>
    </row>
    <row r="1637" spans="1:13">
      <c r="A1637" s="8"/>
      <c r="B1637" s="9"/>
      <c r="C1637" s="9"/>
      <c r="D1637" s="9"/>
      <c r="E1637" s="9"/>
      <c r="F1637" s="9"/>
      <c r="G1637" s="9"/>
      <c r="H1637" s="10"/>
      <c r="I1637" s="89" t="s">
        <v>62</v>
      </c>
      <c r="J1637" s="88"/>
      <c r="K1637" s="9"/>
      <c r="L1637" s="10"/>
      <c r="M1637" s="23"/>
    </row>
    <row r="1638" spans="1:13">
      <c r="A1638" s="474" t="s">
        <v>67</v>
      </c>
      <c r="B1638" s="475"/>
      <c r="C1638" s="475"/>
      <c r="D1638" s="475"/>
      <c r="E1638" s="475"/>
      <c r="F1638" s="475"/>
      <c r="G1638" s="475"/>
      <c r="H1638" s="476"/>
      <c r="I1638" s="567" t="s">
        <v>19</v>
      </c>
      <c r="J1638" s="568"/>
      <c r="K1638" s="571">
        <v>2.44</v>
      </c>
      <c r="L1638" s="571"/>
      <c r="M1638" s="30">
        <f>K1638*12*I1630</f>
        <v>26106.048000000003</v>
      </c>
    </row>
    <row r="1639" spans="1:13">
      <c r="A1639" s="114" t="s">
        <v>20</v>
      </c>
      <c r="B1639" s="31"/>
      <c r="C1639" s="31"/>
      <c r="D1639" s="31"/>
      <c r="E1639" s="31"/>
      <c r="F1639" s="31"/>
      <c r="G1639" s="31"/>
      <c r="H1639" s="115"/>
      <c r="I1639" s="31"/>
      <c r="J1639" s="10"/>
      <c r="K1639" s="470">
        <f>K1640+K1646</f>
        <v>1.9100000000000001</v>
      </c>
      <c r="L1639" s="471"/>
      <c r="M1639" s="32">
        <f>M1640+M1646</f>
        <v>20435.472000000002</v>
      </c>
    </row>
    <row r="1640" spans="1:13">
      <c r="A1640" s="459" t="s">
        <v>21</v>
      </c>
      <c r="B1640" s="460"/>
      <c r="C1640" s="460"/>
      <c r="D1640" s="460"/>
      <c r="E1640" s="460"/>
      <c r="F1640" s="460"/>
      <c r="G1640" s="460"/>
      <c r="H1640" s="461"/>
      <c r="J1640" s="10"/>
      <c r="K1640" s="462">
        <f>K1641+K1642+K1643+K1645</f>
        <v>1.1200000000000001</v>
      </c>
      <c r="L1640" s="463"/>
      <c r="M1640" s="33">
        <f>M1641+M1642+M1643+M1645</f>
        <v>11983.103999999999</v>
      </c>
    </row>
    <row r="1641" spans="1:13">
      <c r="A1641" s="8" t="s">
        <v>82</v>
      </c>
      <c r="H1641" s="10"/>
      <c r="I1641" s="87" t="s">
        <v>26</v>
      </c>
      <c r="J1641" s="88"/>
      <c r="K1641" s="450">
        <v>0.57999999999999996</v>
      </c>
      <c r="L1641" s="451"/>
      <c r="M1641" s="23">
        <f>K1641*12*I1630</f>
        <v>6205.5359999999991</v>
      </c>
    </row>
    <row r="1642" spans="1:13">
      <c r="A1642" s="8" t="s">
        <v>69</v>
      </c>
      <c r="H1642" s="10"/>
      <c r="I1642" s="87" t="s">
        <v>80</v>
      </c>
      <c r="J1642" s="88"/>
      <c r="K1642" s="450"/>
      <c r="L1642" s="451"/>
      <c r="M1642" s="23"/>
    </row>
    <row r="1643" spans="1:13">
      <c r="A1643" s="8" t="s">
        <v>83</v>
      </c>
      <c r="H1643" s="10"/>
      <c r="I1643" s="87" t="s">
        <v>24</v>
      </c>
      <c r="J1643" s="88"/>
      <c r="K1643" s="450">
        <v>0.5</v>
      </c>
      <c r="L1643" s="451"/>
      <c r="M1643" s="23">
        <f>K1643*12*I1630</f>
        <v>5349.6</v>
      </c>
    </row>
    <row r="1644" spans="1:13">
      <c r="A1644" s="8" t="s">
        <v>25</v>
      </c>
      <c r="H1644" s="10"/>
      <c r="I1644" s="87"/>
      <c r="J1644" s="88"/>
      <c r="L1644" s="10"/>
      <c r="M1644" s="23"/>
    </row>
    <row r="1645" spans="1:13">
      <c r="A1645" s="8" t="s">
        <v>84</v>
      </c>
      <c r="H1645" s="10"/>
      <c r="I1645" s="87" t="s">
        <v>26</v>
      </c>
      <c r="J1645" s="88"/>
      <c r="K1645" s="450">
        <v>0.04</v>
      </c>
      <c r="L1645" s="451"/>
      <c r="M1645" s="23">
        <f>K1645*12*I1630</f>
        <v>427.96800000000002</v>
      </c>
    </row>
    <row r="1646" spans="1:13">
      <c r="A1646" s="459" t="s">
        <v>27</v>
      </c>
      <c r="B1646" s="460"/>
      <c r="C1646" s="460"/>
      <c r="D1646" s="460"/>
      <c r="E1646" s="460"/>
      <c r="F1646" s="460"/>
      <c r="G1646" s="460"/>
      <c r="H1646" s="461"/>
      <c r="J1646" s="10"/>
      <c r="K1646" s="462">
        <f>K1647+K1648+K1649</f>
        <v>0.79</v>
      </c>
      <c r="L1646" s="463"/>
      <c r="M1646" s="33">
        <f>M1647+M1648+M1649</f>
        <v>8452.3680000000004</v>
      </c>
    </row>
    <row r="1647" spans="1:13">
      <c r="A1647" s="8" t="s">
        <v>85</v>
      </c>
      <c r="H1647" s="10"/>
      <c r="I1647" s="87" t="s">
        <v>24</v>
      </c>
      <c r="J1647" s="88"/>
      <c r="K1647" s="450">
        <v>0.67</v>
      </c>
      <c r="L1647" s="451"/>
      <c r="M1647" s="23">
        <f>K1647*12*I1630</f>
        <v>7168.4640000000009</v>
      </c>
    </row>
    <row r="1648" spans="1:13">
      <c r="A1648" s="8" t="s">
        <v>86</v>
      </c>
      <c r="H1648" s="10"/>
      <c r="I1648" s="87" t="s">
        <v>81</v>
      </c>
      <c r="J1648" s="88"/>
      <c r="K1648" s="450">
        <v>0.06</v>
      </c>
      <c r="L1648" s="451"/>
      <c r="M1648" s="23">
        <f>K1648*12*I1630</f>
        <v>641.952</v>
      </c>
    </row>
    <row r="1649" spans="1:13">
      <c r="A1649" s="8" t="s">
        <v>87</v>
      </c>
      <c r="H1649" s="10"/>
      <c r="I1649" s="87" t="s">
        <v>55</v>
      </c>
      <c r="J1649" s="88"/>
      <c r="K1649" s="492">
        <v>0.06</v>
      </c>
      <c r="L1649" s="493"/>
      <c r="M1649" s="21">
        <f>K1649*12*I1630</f>
        <v>641.952</v>
      </c>
    </row>
    <row r="1650" spans="1:13" ht="15.75">
      <c r="A1650" s="438" t="s">
        <v>28</v>
      </c>
      <c r="B1650" s="439"/>
      <c r="C1650" s="439"/>
      <c r="D1650" s="439"/>
      <c r="E1650" s="439"/>
      <c r="F1650" s="439"/>
      <c r="G1650" s="439"/>
      <c r="H1650" s="440"/>
      <c r="I1650" s="34"/>
      <c r="J1650" s="29"/>
      <c r="K1650" s="486">
        <f>K1651+K1652+K1654+K1656+K1657</f>
        <v>2.16</v>
      </c>
      <c r="L1650" s="487"/>
      <c r="M1650" s="35">
        <f>M1651+M1652+M1654+M1656+M1657</f>
        <v>23110.272000000004</v>
      </c>
    </row>
    <row r="1651" spans="1:13">
      <c r="A1651" s="36" t="s">
        <v>29</v>
      </c>
      <c r="B1651" s="37"/>
      <c r="C1651" s="38"/>
      <c r="D1651" s="38"/>
      <c r="E1651" s="38"/>
      <c r="F1651" s="38"/>
      <c r="G1651" s="38"/>
      <c r="H1651" s="10"/>
      <c r="I1651" s="434" t="s">
        <v>30</v>
      </c>
      <c r="J1651" s="435"/>
      <c r="K1651" s="457">
        <v>0.59</v>
      </c>
      <c r="L1651" s="458"/>
      <c r="M1651" s="23">
        <f>K1651*12*I1630</f>
        <v>6312.5280000000002</v>
      </c>
    </row>
    <row r="1652" spans="1:13">
      <c r="A1652" s="36" t="s">
        <v>31</v>
      </c>
      <c r="B1652" s="37"/>
      <c r="C1652" s="38"/>
      <c r="D1652" s="38"/>
      <c r="E1652" s="38"/>
      <c r="F1652" s="38"/>
      <c r="G1652" s="38"/>
      <c r="H1652" s="10"/>
      <c r="I1652" s="434" t="s">
        <v>57</v>
      </c>
      <c r="J1652" s="435"/>
      <c r="K1652" s="448">
        <v>1.36</v>
      </c>
      <c r="L1652" s="449"/>
      <c r="M1652" s="23">
        <f>K1652*12*I1630</f>
        <v>14550.912</v>
      </c>
    </row>
    <row r="1653" spans="1:13">
      <c r="A1653" s="36" t="s">
        <v>33</v>
      </c>
      <c r="B1653" s="37"/>
      <c r="C1653" s="38"/>
      <c r="D1653" s="38"/>
      <c r="E1653" s="38"/>
      <c r="F1653" s="38"/>
      <c r="G1653" s="38"/>
      <c r="H1653" s="10"/>
      <c r="I1653" s="39"/>
      <c r="J1653" s="12"/>
      <c r="K1653" s="40"/>
      <c r="L1653" s="41"/>
      <c r="M1653" s="23"/>
    </row>
    <row r="1654" spans="1:13">
      <c r="A1654" s="36" t="s">
        <v>34</v>
      </c>
      <c r="B1654" s="37"/>
      <c r="C1654" s="38"/>
      <c r="D1654" s="38"/>
      <c r="E1654" s="38"/>
      <c r="F1654" s="38"/>
      <c r="G1654" s="38"/>
      <c r="H1654" s="10"/>
      <c r="I1654" s="434" t="s">
        <v>35</v>
      </c>
      <c r="J1654" s="435"/>
      <c r="K1654" s="448">
        <v>0.09</v>
      </c>
      <c r="L1654" s="449"/>
      <c r="M1654" s="23">
        <f>K1654*12*I1630</f>
        <v>962.92800000000011</v>
      </c>
    </row>
    <row r="1655" spans="1:13">
      <c r="A1655" s="36" t="s">
        <v>36</v>
      </c>
      <c r="B1655" s="37"/>
      <c r="C1655" s="38"/>
      <c r="D1655" s="38"/>
      <c r="E1655" s="38"/>
      <c r="F1655" s="38"/>
      <c r="G1655" s="38"/>
      <c r="H1655" s="10"/>
      <c r="I1655" s="39"/>
      <c r="J1655" s="12"/>
      <c r="K1655" s="40"/>
      <c r="L1655" s="41"/>
      <c r="M1655" s="23"/>
    </row>
    <row r="1656" spans="1:13">
      <c r="A1656" s="36" t="s">
        <v>37</v>
      </c>
      <c r="B1656" s="37"/>
      <c r="C1656" s="38"/>
      <c r="D1656" s="38"/>
      <c r="E1656" s="38"/>
      <c r="F1656" s="38"/>
      <c r="G1656" s="38"/>
      <c r="H1656" s="10"/>
      <c r="I1656" s="434" t="s">
        <v>19</v>
      </c>
      <c r="J1656" s="435"/>
      <c r="K1656" s="448">
        <v>0.06</v>
      </c>
      <c r="L1656" s="449"/>
      <c r="M1656" s="23">
        <f>K1656*12*I1630</f>
        <v>641.952</v>
      </c>
    </row>
    <row r="1657" spans="1:13">
      <c r="A1657" s="42" t="s">
        <v>38</v>
      </c>
      <c r="B1657" s="37"/>
      <c r="C1657" s="38"/>
      <c r="D1657" s="38"/>
      <c r="E1657" s="38"/>
      <c r="F1657" s="38"/>
      <c r="G1657" s="38"/>
      <c r="H1657" s="10"/>
      <c r="I1657" s="434" t="s">
        <v>19</v>
      </c>
      <c r="J1657" s="435"/>
      <c r="K1657" s="436">
        <v>0.06</v>
      </c>
      <c r="L1657" s="437"/>
      <c r="M1657" s="21">
        <f>K1657*12*I1630</f>
        <v>641.952</v>
      </c>
    </row>
    <row r="1658" spans="1:13" ht="16.5" thickBot="1">
      <c r="A1658" s="443" t="s">
        <v>39</v>
      </c>
      <c r="B1658" s="444"/>
      <c r="C1658" s="444"/>
      <c r="D1658" s="444"/>
      <c r="E1658" s="444"/>
      <c r="F1658" s="444"/>
      <c r="G1658" s="444"/>
      <c r="H1658" s="445"/>
      <c r="I1658" s="3"/>
      <c r="J1658" s="4"/>
      <c r="K1658" s="513">
        <v>5.7</v>
      </c>
      <c r="L1658" s="514"/>
      <c r="M1658" s="48">
        <f>K1658*12*I1630</f>
        <v>60985.44000000001</v>
      </c>
    </row>
    <row r="1659" spans="1:13" ht="15.75" thickBot="1">
      <c r="A1659" s="424" t="s">
        <v>40</v>
      </c>
      <c r="B1659" s="425"/>
      <c r="C1659" s="425"/>
      <c r="D1659" s="425"/>
      <c r="E1659" s="425"/>
      <c r="F1659" s="425"/>
      <c r="G1659" s="425"/>
      <c r="H1659" s="426"/>
      <c r="I1659" s="49"/>
      <c r="J1659" s="50"/>
      <c r="K1659" s="427">
        <f>K1631+K1633+K1636+K1638+K1639+K1658+K1650</f>
        <v>23.27</v>
      </c>
      <c r="L1659" s="428"/>
      <c r="M1659" s="51">
        <f>M1630+M1636+M1638+M1639+M1650+M1658</f>
        <v>248970.38400000002</v>
      </c>
    </row>
    <row r="1660" spans="1:13">
      <c r="A1660" s="474" t="s">
        <v>43</v>
      </c>
      <c r="B1660" s="475"/>
      <c r="C1660" s="475"/>
      <c r="D1660" s="475"/>
      <c r="E1660" s="475"/>
      <c r="F1660" s="475"/>
      <c r="G1660" s="475"/>
      <c r="H1660" s="476"/>
      <c r="I1660" s="34"/>
      <c r="J1660" s="29"/>
      <c r="K1660" s="484">
        <v>1.39</v>
      </c>
      <c r="L1660" s="485"/>
      <c r="M1660" s="21">
        <f>K1660*12*I1630</f>
        <v>14871.888000000001</v>
      </c>
    </row>
    <row r="1661" spans="1:13">
      <c r="A1661" s="18" t="s">
        <v>52</v>
      </c>
      <c r="B1661" s="19"/>
      <c r="C1661" s="19"/>
      <c r="D1661" s="19"/>
      <c r="E1661" s="19"/>
      <c r="F1661" s="19"/>
      <c r="G1661" s="19"/>
      <c r="H1661" s="20"/>
      <c r="I1661" s="34"/>
      <c r="J1661" s="29"/>
      <c r="K1661" s="486">
        <v>0</v>
      </c>
      <c r="L1661" s="487"/>
      <c r="M1661" s="21">
        <f>K1661*12*I1630</f>
        <v>0</v>
      </c>
    </row>
    <row r="1662" spans="1:13" ht="15.75">
      <c r="A1662" s="44" t="s">
        <v>44</v>
      </c>
      <c r="B1662" s="45"/>
      <c r="C1662" s="45"/>
      <c r="D1662" s="45"/>
      <c r="E1662" s="45"/>
      <c r="F1662" s="45"/>
      <c r="G1662" s="45"/>
      <c r="H1662" s="46"/>
      <c r="I1662" s="34"/>
      <c r="J1662" s="29"/>
      <c r="K1662" s="486">
        <v>0.06</v>
      </c>
      <c r="L1662" s="487"/>
      <c r="M1662" s="21">
        <f>K1662*12*I1630</f>
        <v>641.952</v>
      </c>
    </row>
    <row r="1663" spans="1:13" ht="15.75">
      <c r="A1663" s="44" t="s">
        <v>45</v>
      </c>
      <c r="B1663" s="45"/>
      <c r="C1663" s="45"/>
      <c r="D1663" s="45"/>
      <c r="E1663" s="45"/>
      <c r="F1663" s="45"/>
      <c r="G1663" s="45"/>
      <c r="H1663" s="46"/>
      <c r="I1663" s="34"/>
      <c r="J1663" s="29"/>
      <c r="K1663" s="486">
        <v>7.0000000000000007E-2</v>
      </c>
      <c r="L1663" s="487"/>
      <c r="M1663" s="21">
        <f>K1663*12*I1630</f>
        <v>748.94400000000007</v>
      </c>
    </row>
    <row r="1664" spans="1:13" ht="16.5" thickBot="1">
      <c r="A1664" s="70" t="s">
        <v>46</v>
      </c>
      <c r="B1664" s="71"/>
      <c r="C1664" s="71"/>
      <c r="D1664" s="71"/>
      <c r="E1664" s="71"/>
      <c r="F1664" s="71"/>
      <c r="G1664" s="71"/>
      <c r="H1664" s="72"/>
      <c r="I1664" s="3"/>
      <c r="J1664" s="4"/>
      <c r="K1664" s="446">
        <v>1.33</v>
      </c>
      <c r="L1664" s="447"/>
      <c r="M1664" s="23">
        <f>K1664*12*I1630</f>
        <v>14229.936000000002</v>
      </c>
    </row>
    <row r="1665" spans="1:13" ht="15.75" thickBot="1">
      <c r="A1665" s="424" t="s">
        <v>47</v>
      </c>
      <c r="B1665" s="425"/>
      <c r="C1665" s="425"/>
      <c r="D1665" s="425"/>
      <c r="E1665" s="425"/>
      <c r="F1665" s="425"/>
      <c r="G1665" s="425"/>
      <c r="H1665" s="426"/>
      <c r="I1665" s="49"/>
      <c r="J1665" s="50"/>
      <c r="K1665" s="427">
        <f>K1659+K1660+K1662+K1663+K1664+K1661</f>
        <v>26.119999999999997</v>
      </c>
      <c r="L1665" s="428"/>
      <c r="M1665" s="51">
        <f>M1659+M1660+M1662+M1663+M1664+M1661</f>
        <v>279463.10399999999</v>
      </c>
    </row>
    <row r="1666" spans="1:13">
      <c r="A1666" s="56"/>
      <c r="B1666" s="56"/>
      <c r="C1666" s="56"/>
      <c r="D1666" s="56"/>
      <c r="E1666" s="56"/>
      <c r="F1666" s="56"/>
      <c r="G1666" s="56"/>
      <c r="H1666" s="56"/>
      <c r="I1666" s="9"/>
      <c r="J1666" s="57"/>
      <c r="K1666" s="58"/>
      <c r="L1666" s="58"/>
      <c r="M1666" s="57"/>
    </row>
    <row r="1667" spans="1:13">
      <c r="A1667" s="481" t="s">
        <v>0</v>
      </c>
      <c r="B1667" s="481"/>
      <c r="C1667" s="481"/>
      <c r="D1667" s="481"/>
      <c r="E1667" s="481"/>
      <c r="F1667" s="481"/>
      <c r="G1667" s="481"/>
      <c r="H1667" s="481"/>
      <c r="I1667" s="481"/>
      <c r="J1667" s="481"/>
      <c r="K1667" s="481"/>
      <c r="L1667" s="481"/>
      <c r="M1667" s="1"/>
    </row>
    <row r="1668" spans="1:13">
      <c r="A1668" s="482" t="s">
        <v>1</v>
      </c>
      <c r="B1668" s="482"/>
      <c r="C1668" s="482"/>
      <c r="D1668" s="482"/>
      <c r="E1668" s="482"/>
      <c r="F1668" s="482"/>
      <c r="G1668" s="482"/>
      <c r="H1668" s="482"/>
      <c r="I1668" s="482"/>
      <c r="J1668" s="482"/>
      <c r="K1668" s="482"/>
      <c r="L1668" s="482"/>
      <c r="M1668" s="482"/>
    </row>
    <row r="1669" spans="1:13">
      <c r="A1669" s="483" t="s">
        <v>129</v>
      </c>
      <c r="B1669" s="483"/>
      <c r="C1669" s="483"/>
      <c r="D1669" s="483"/>
      <c r="E1669" s="483"/>
      <c r="F1669" s="483"/>
      <c r="G1669" s="483"/>
      <c r="H1669" s="483"/>
      <c r="I1669" s="483"/>
      <c r="J1669" s="483"/>
      <c r="K1669" s="483"/>
      <c r="L1669" s="483"/>
      <c r="M1669" s="483"/>
    </row>
    <row r="1670" spans="1:13">
      <c r="A1670" s="2"/>
      <c r="B1670" s="3"/>
      <c r="C1670" s="3" t="s">
        <v>2</v>
      </c>
      <c r="D1670" s="3"/>
      <c r="E1670" s="3"/>
      <c r="F1670" s="3"/>
      <c r="G1670" s="3"/>
      <c r="H1670" s="4"/>
      <c r="I1670" s="3" t="s">
        <v>3</v>
      </c>
      <c r="J1670" s="4"/>
      <c r="K1670" s="5" t="s">
        <v>4</v>
      </c>
      <c r="L1670" s="6"/>
      <c r="M1670" s="7"/>
    </row>
    <row r="1671" spans="1:13">
      <c r="A1671" s="8"/>
      <c r="B1671" s="9"/>
      <c r="C1671" s="9"/>
      <c r="D1671" s="9"/>
      <c r="E1671" s="9"/>
      <c r="F1671" s="9"/>
      <c r="G1671" s="9"/>
      <c r="H1671" s="10"/>
      <c r="I1671" s="9"/>
      <c r="J1671" s="10"/>
      <c r="K1671" s="11" t="s">
        <v>5</v>
      </c>
      <c r="L1671" s="12"/>
      <c r="M1671" s="13" t="s">
        <v>6</v>
      </c>
    </row>
    <row r="1672" spans="1:13">
      <c r="A1672" s="14"/>
      <c r="B1672" s="15"/>
      <c r="C1672" s="15"/>
      <c r="D1672" s="15"/>
      <c r="E1672" s="15"/>
      <c r="F1672" s="15"/>
      <c r="G1672" s="15"/>
      <c r="H1672" s="16"/>
      <c r="I1672" s="472" t="s">
        <v>7</v>
      </c>
      <c r="J1672" s="473"/>
      <c r="K1672" s="15" t="s">
        <v>8</v>
      </c>
      <c r="L1672" s="16"/>
      <c r="M1672" s="17" t="s">
        <v>9</v>
      </c>
    </row>
    <row r="1673" spans="1:13">
      <c r="A1673" s="474"/>
      <c r="B1673" s="475"/>
      <c r="C1673" s="475"/>
      <c r="D1673" s="475"/>
      <c r="E1673" s="475"/>
      <c r="F1673" s="475"/>
      <c r="G1673" s="475"/>
      <c r="H1673" s="476"/>
      <c r="I1673" s="477">
        <v>885.3</v>
      </c>
      <c r="J1673" s="478"/>
      <c r="K1673" s="479">
        <f>K1675+K1677</f>
        <v>9.75</v>
      </c>
      <c r="L1673" s="480"/>
      <c r="M1673" s="21">
        <f>M1675+M1677</f>
        <v>103580.09999999999</v>
      </c>
    </row>
    <row r="1674" spans="1:13">
      <c r="A1674" s="22" t="s">
        <v>10</v>
      </c>
      <c r="B1674" s="24"/>
      <c r="C1674" s="24"/>
      <c r="D1674" s="24"/>
      <c r="E1674" s="24"/>
      <c r="F1674" s="25"/>
      <c r="G1674" s="24"/>
      <c r="H1674" s="26"/>
      <c r="J1674" s="10"/>
      <c r="L1674" s="10"/>
      <c r="M1674" s="23"/>
    </row>
    <row r="1675" spans="1:13">
      <c r="A1675" s="22" t="s">
        <v>11</v>
      </c>
      <c r="B1675" s="24"/>
      <c r="C1675" s="24"/>
      <c r="D1675" s="24"/>
      <c r="E1675" s="24"/>
      <c r="F1675" s="25"/>
      <c r="G1675" s="24"/>
      <c r="H1675" s="26"/>
      <c r="J1675" s="10"/>
      <c r="K1675" s="450">
        <v>5.36</v>
      </c>
      <c r="L1675" s="451"/>
      <c r="M1675" s="23">
        <f>K1675*I1673*12</f>
        <v>56942.495999999999</v>
      </c>
    </row>
    <row r="1676" spans="1:13">
      <c r="A1676" s="22"/>
      <c r="B1676" s="24"/>
      <c r="C1676" s="24"/>
      <c r="D1676" s="24"/>
      <c r="E1676" s="24"/>
      <c r="F1676" s="25"/>
      <c r="G1676" s="24"/>
      <c r="H1676" s="26"/>
      <c r="J1676" s="10"/>
      <c r="L1676" s="10"/>
      <c r="M1676" s="23"/>
    </row>
    <row r="1677" spans="1:13">
      <c r="A1677" s="22" t="s">
        <v>12</v>
      </c>
      <c r="B1677" s="24"/>
      <c r="C1677" s="24"/>
      <c r="D1677" s="24"/>
      <c r="E1677" s="24"/>
      <c r="F1677" s="25"/>
      <c r="G1677" s="24"/>
      <c r="H1677" s="26"/>
      <c r="I1677" s="14"/>
      <c r="J1677" s="16"/>
      <c r="K1677" s="492">
        <v>4.3899999999999997</v>
      </c>
      <c r="L1677" s="493"/>
      <c r="M1677" s="21">
        <f>K1677*I1673*12</f>
        <v>46637.603999999992</v>
      </c>
    </row>
    <row r="1678" spans="1:13">
      <c r="A1678" s="464" t="s">
        <v>13</v>
      </c>
      <c r="B1678" s="465"/>
      <c r="C1678" s="465"/>
      <c r="D1678" s="465"/>
      <c r="E1678" s="465"/>
      <c r="F1678" s="465"/>
      <c r="G1678" s="465"/>
      <c r="H1678" s="466"/>
      <c r="I1678" s="89" t="s">
        <v>14</v>
      </c>
      <c r="J1678" s="88"/>
      <c r="K1678" s="9"/>
      <c r="L1678" s="10"/>
      <c r="M1678" s="23"/>
    </row>
    <row r="1679" spans="1:13">
      <c r="A1679" s="8"/>
      <c r="B1679" s="9"/>
      <c r="C1679" s="9"/>
      <c r="D1679" s="9"/>
      <c r="E1679" s="9"/>
      <c r="F1679" s="9"/>
      <c r="G1679" s="9"/>
      <c r="H1679" s="10"/>
      <c r="I1679" s="89" t="s">
        <v>15</v>
      </c>
      <c r="J1679" s="88"/>
      <c r="K1679" s="9"/>
      <c r="L1679" s="10"/>
      <c r="M1679" s="23"/>
    </row>
    <row r="1680" spans="1:13">
      <c r="A1680" s="8"/>
      <c r="B1680" s="9"/>
      <c r="C1680" s="9"/>
      <c r="D1680" s="9"/>
      <c r="E1680" s="9"/>
      <c r="F1680" s="9"/>
      <c r="G1680" s="9"/>
      <c r="H1680" s="10"/>
      <c r="I1680" s="89" t="s">
        <v>16</v>
      </c>
      <c r="J1680" s="88"/>
      <c r="K1680" s="462">
        <v>1.31</v>
      </c>
      <c r="L1680" s="463"/>
      <c r="M1680" s="23">
        <f>K1680*12*I1673</f>
        <v>13916.915999999999</v>
      </c>
    </row>
    <row r="1681" spans="1:13">
      <c r="A1681" s="8"/>
      <c r="B1681" s="9"/>
      <c r="C1681" s="9"/>
      <c r="D1681" s="9"/>
      <c r="E1681" s="9"/>
      <c r="F1681" s="9"/>
      <c r="G1681" s="9"/>
      <c r="H1681" s="10"/>
      <c r="I1681" s="89" t="s">
        <v>17</v>
      </c>
      <c r="J1681" s="88"/>
      <c r="K1681" s="9"/>
      <c r="L1681" s="10"/>
      <c r="M1681" s="23"/>
    </row>
    <row r="1682" spans="1:13">
      <c r="A1682" s="14"/>
      <c r="B1682" s="15"/>
      <c r="C1682" s="15"/>
      <c r="D1682" s="15"/>
      <c r="E1682" s="15"/>
      <c r="F1682" s="15"/>
      <c r="G1682" s="15"/>
      <c r="H1682" s="16"/>
      <c r="I1682" s="90" t="s">
        <v>18</v>
      </c>
      <c r="J1682" s="91"/>
      <c r="K1682" s="15"/>
      <c r="L1682" s="16"/>
      <c r="M1682" s="21"/>
    </row>
    <row r="1683" spans="1:13">
      <c r="A1683" s="474" t="s">
        <v>67</v>
      </c>
      <c r="B1683" s="475"/>
      <c r="C1683" s="475"/>
      <c r="D1683" s="475"/>
      <c r="E1683" s="475"/>
      <c r="F1683" s="475"/>
      <c r="G1683" s="475"/>
      <c r="H1683" s="476"/>
      <c r="I1683" s="567" t="s">
        <v>19</v>
      </c>
      <c r="J1683" s="568"/>
      <c r="K1683" s="569">
        <v>0.56999999999999995</v>
      </c>
      <c r="L1683" s="570"/>
      <c r="M1683" s="55">
        <f>K1683*12*I1673</f>
        <v>6055.4519999999993</v>
      </c>
    </row>
    <row r="1684" spans="1:13" ht="15.75">
      <c r="A1684" s="438" t="s">
        <v>28</v>
      </c>
      <c r="B1684" s="439"/>
      <c r="C1684" s="439"/>
      <c r="D1684" s="439"/>
      <c r="E1684" s="439"/>
      <c r="F1684" s="439"/>
      <c r="G1684" s="439"/>
      <c r="H1684" s="440"/>
      <c r="I1684" s="34"/>
      <c r="J1684" s="29"/>
      <c r="K1684" s="486">
        <f>K1685+K1686+K1688+K1690+K1691</f>
        <v>2.16</v>
      </c>
      <c r="L1684" s="487"/>
      <c r="M1684" s="35">
        <f>M1685+M1686+M1688+M1690+M1691</f>
        <v>22946.976000000002</v>
      </c>
    </row>
    <row r="1685" spans="1:13">
      <c r="A1685" s="36" t="s">
        <v>29</v>
      </c>
      <c r="B1685" s="37"/>
      <c r="C1685" s="38"/>
      <c r="D1685" s="38"/>
      <c r="E1685" s="38"/>
      <c r="F1685" s="38"/>
      <c r="G1685" s="38"/>
      <c r="H1685" s="10"/>
      <c r="I1685" s="434" t="s">
        <v>30</v>
      </c>
      <c r="J1685" s="435"/>
      <c r="K1685" s="457">
        <v>0.59</v>
      </c>
      <c r="L1685" s="458"/>
      <c r="M1685" s="23">
        <f>K1685*12*I1673</f>
        <v>6267.924</v>
      </c>
    </row>
    <row r="1686" spans="1:13">
      <c r="A1686" s="36" t="s">
        <v>31</v>
      </c>
      <c r="B1686" s="37"/>
      <c r="C1686" s="38"/>
      <c r="D1686" s="38"/>
      <c r="E1686" s="38"/>
      <c r="F1686" s="38"/>
      <c r="G1686" s="38"/>
      <c r="H1686" s="10"/>
      <c r="I1686" s="434" t="s">
        <v>57</v>
      </c>
      <c r="J1686" s="435"/>
      <c r="K1686" s="448">
        <v>1.36</v>
      </c>
      <c r="L1686" s="449"/>
      <c r="M1686" s="23">
        <f>K1686*12*I1673</f>
        <v>14448.096</v>
      </c>
    </row>
    <row r="1687" spans="1:13">
      <c r="A1687" s="36" t="s">
        <v>33</v>
      </c>
      <c r="B1687" s="37"/>
      <c r="C1687" s="38"/>
      <c r="D1687" s="38"/>
      <c r="E1687" s="38"/>
      <c r="F1687" s="38"/>
      <c r="G1687" s="38"/>
      <c r="H1687" s="10"/>
      <c r="I1687" s="39"/>
      <c r="J1687" s="12"/>
      <c r="K1687" s="40"/>
      <c r="L1687" s="41"/>
      <c r="M1687" s="23"/>
    </row>
    <row r="1688" spans="1:13">
      <c r="A1688" s="36" t="s">
        <v>34</v>
      </c>
      <c r="B1688" s="37"/>
      <c r="C1688" s="38"/>
      <c r="D1688" s="38"/>
      <c r="E1688" s="38"/>
      <c r="F1688" s="38"/>
      <c r="G1688" s="38"/>
      <c r="H1688" s="10"/>
      <c r="I1688" s="434" t="s">
        <v>35</v>
      </c>
      <c r="J1688" s="435"/>
      <c r="K1688" s="448">
        <v>0.09</v>
      </c>
      <c r="L1688" s="449"/>
      <c r="M1688" s="23">
        <f>K1688*12*I1673</f>
        <v>956.12400000000002</v>
      </c>
    </row>
    <row r="1689" spans="1:13">
      <c r="A1689" s="36" t="s">
        <v>36</v>
      </c>
      <c r="B1689" s="37"/>
      <c r="C1689" s="38"/>
      <c r="D1689" s="38"/>
      <c r="E1689" s="38"/>
      <c r="F1689" s="38"/>
      <c r="G1689" s="38"/>
      <c r="H1689" s="10"/>
      <c r="I1689" s="39"/>
      <c r="J1689" s="12"/>
      <c r="K1689" s="40"/>
      <c r="L1689" s="41"/>
      <c r="M1689" s="23"/>
    </row>
    <row r="1690" spans="1:13">
      <c r="A1690" s="36" t="s">
        <v>37</v>
      </c>
      <c r="B1690" s="37"/>
      <c r="C1690" s="38"/>
      <c r="D1690" s="38"/>
      <c r="E1690" s="38"/>
      <c r="F1690" s="38"/>
      <c r="G1690" s="38"/>
      <c r="H1690" s="10"/>
      <c r="I1690" s="434" t="s">
        <v>19</v>
      </c>
      <c r="J1690" s="435"/>
      <c r="K1690" s="448">
        <v>0.06</v>
      </c>
      <c r="L1690" s="449"/>
      <c r="M1690" s="23">
        <f>K1690*12*I1673</f>
        <v>637.41599999999994</v>
      </c>
    </row>
    <row r="1691" spans="1:13">
      <c r="A1691" s="42" t="s">
        <v>38</v>
      </c>
      <c r="B1691" s="37"/>
      <c r="C1691" s="38"/>
      <c r="D1691" s="38"/>
      <c r="E1691" s="38"/>
      <c r="F1691" s="38"/>
      <c r="G1691" s="38"/>
      <c r="H1691" s="10"/>
      <c r="I1691" s="434" t="s">
        <v>19</v>
      </c>
      <c r="J1691" s="435"/>
      <c r="K1691" s="436">
        <v>0.06</v>
      </c>
      <c r="L1691" s="437"/>
      <c r="M1691" s="21">
        <f>K1691*12*I1673</f>
        <v>637.41599999999994</v>
      </c>
    </row>
    <row r="1692" spans="1:13" ht="16.5" thickBot="1">
      <c r="A1692" s="443" t="s">
        <v>39</v>
      </c>
      <c r="B1692" s="444"/>
      <c r="C1692" s="444"/>
      <c r="D1692" s="444"/>
      <c r="E1692" s="444"/>
      <c r="F1692" s="444"/>
      <c r="G1692" s="444"/>
      <c r="H1692" s="445"/>
      <c r="I1692" s="3"/>
      <c r="J1692" s="4"/>
      <c r="K1692" s="513">
        <v>5.7</v>
      </c>
      <c r="L1692" s="514"/>
      <c r="M1692" s="48">
        <f>K1692*12*I1673</f>
        <v>60554.520000000004</v>
      </c>
    </row>
    <row r="1693" spans="1:13" ht="15.75" thickBot="1">
      <c r="A1693" s="424" t="s">
        <v>40</v>
      </c>
      <c r="B1693" s="425"/>
      <c r="C1693" s="425"/>
      <c r="D1693" s="425"/>
      <c r="E1693" s="425"/>
      <c r="F1693" s="425"/>
      <c r="G1693" s="425"/>
      <c r="H1693" s="426"/>
      <c r="I1693" s="49"/>
      <c r="J1693" s="50"/>
      <c r="K1693" s="427">
        <f>K1675+K1677+K1680+K1692+K1684+K1683</f>
        <v>19.490000000000002</v>
      </c>
      <c r="L1693" s="428"/>
      <c r="M1693" s="51">
        <f>M1673+M1680+M1684+M1692+M1683</f>
        <v>207053.96399999998</v>
      </c>
    </row>
    <row r="1694" spans="1:13" ht="15.75" thickBot="1">
      <c r="A1694" s="424" t="s">
        <v>77</v>
      </c>
      <c r="B1694" s="425"/>
      <c r="C1694" s="425"/>
      <c r="D1694" s="425"/>
      <c r="E1694" s="425"/>
      <c r="F1694" s="425"/>
      <c r="G1694" s="425"/>
      <c r="H1694" s="426"/>
      <c r="I1694" s="49"/>
      <c r="J1694" s="50"/>
      <c r="K1694" s="548">
        <f>K1695+K1696</f>
        <v>18.330000000000002</v>
      </c>
      <c r="L1694" s="549"/>
      <c r="M1694" s="51">
        <f>K1694*12*I1673</f>
        <v>194730.58800000002</v>
      </c>
    </row>
    <row r="1695" spans="1:13">
      <c r="A1695" s="429" t="s">
        <v>78</v>
      </c>
      <c r="B1695" s="430"/>
      <c r="C1695" s="430"/>
      <c r="D1695" s="430"/>
      <c r="E1695" s="430"/>
      <c r="F1695" s="430"/>
      <c r="G1695" s="430"/>
      <c r="H1695" s="431"/>
      <c r="I1695" s="78"/>
      <c r="J1695" s="79"/>
      <c r="K1695" s="432">
        <v>14.97</v>
      </c>
      <c r="L1695" s="433"/>
      <c r="M1695" s="80">
        <f>K1695*12*I1673</f>
        <v>159035.29200000002</v>
      </c>
    </row>
    <row r="1696" spans="1:13" ht="16.5" thickBot="1">
      <c r="A1696" s="550" t="s">
        <v>79</v>
      </c>
      <c r="B1696" s="551"/>
      <c r="C1696" s="551"/>
      <c r="D1696" s="551"/>
      <c r="E1696" s="551"/>
      <c r="F1696" s="551"/>
      <c r="G1696" s="551"/>
      <c r="H1696" s="552"/>
      <c r="I1696" s="84"/>
      <c r="J1696" s="85"/>
      <c r="K1696" s="522">
        <v>3.36</v>
      </c>
      <c r="L1696" s="523"/>
      <c r="M1696" s="86">
        <f>K1696*12*I1673</f>
        <v>35695.295999999995</v>
      </c>
    </row>
    <row r="1697" spans="1:13">
      <c r="A1697" s="499" t="s">
        <v>43</v>
      </c>
      <c r="B1697" s="500"/>
      <c r="C1697" s="500"/>
      <c r="D1697" s="500"/>
      <c r="E1697" s="500"/>
      <c r="F1697" s="500"/>
      <c r="G1697" s="500"/>
      <c r="H1697" s="501"/>
      <c r="I1697" s="15"/>
      <c r="J1697" s="16"/>
      <c r="K1697" s="502">
        <v>1.39</v>
      </c>
      <c r="L1697" s="503"/>
      <c r="M1697" s="21">
        <f>K1697*12*I1673</f>
        <v>14766.803999999998</v>
      </c>
    </row>
    <row r="1698" spans="1:13" ht="15.75">
      <c r="A1698" s="44" t="s">
        <v>52</v>
      </c>
      <c r="B1698" s="45"/>
      <c r="C1698" s="45"/>
      <c r="D1698" s="45"/>
      <c r="E1698" s="45"/>
      <c r="F1698" s="45"/>
      <c r="G1698" s="45"/>
      <c r="H1698" s="46"/>
      <c r="I1698" s="34"/>
      <c r="J1698" s="29"/>
      <c r="K1698" s="486">
        <v>0</v>
      </c>
      <c r="L1698" s="487"/>
      <c r="M1698" s="21">
        <f>K1698*12*I1673</f>
        <v>0</v>
      </c>
    </row>
    <row r="1699" spans="1:13" ht="15.75">
      <c r="A1699" s="44" t="s">
        <v>45</v>
      </c>
      <c r="B1699" s="45"/>
      <c r="C1699" s="45"/>
      <c r="D1699" s="45"/>
      <c r="E1699" s="45"/>
      <c r="F1699" s="45"/>
      <c r="G1699" s="45"/>
      <c r="H1699" s="46"/>
      <c r="I1699" s="34"/>
      <c r="J1699" s="29"/>
      <c r="K1699" s="486">
        <v>0.06</v>
      </c>
      <c r="L1699" s="487"/>
      <c r="M1699" s="21">
        <f>K1699*12*I1673</f>
        <v>637.41599999999994</v>
      </c>
    </row>
    <row r="1700" spans="1:13" ht="16.5" thickBot="1">
      <c r="A1700" s="70" t="s">
        <v>46</v>
      </c>
      <c r="B1700" s="71"/>
      <c r="C1700" s="71"/>
      <c r="D1700" s="71"/>
      <c r="E1700" s="71"/>
      <c r="F1700" s="71"/>
      <c r="G1700" s="71"/>
      <c r="H1700" s="72"/>
      <c r="I1700" s="3"/>
      <c r="J1700" s="4"/>
      <c r="K1700" s="446">
        <v>0.15</v>
      </c>
      <c r="L1700" s="447"/>
      <c r="M1700" s="23">
        <f>K1700*12*I1673</f>
        <v>1593.5399999999997</v>
      </c>
    </row>
    <row r="1701" spans="1:13" ht="15.75" thickBot="1">
      <c r="A1701" s="424" t="s">
        <v>47</v>
      </c>
      <c r="B1701" s="425"/>
      <c r="C1701" s="425"/>
      <c r="D1701" s="425"/>
      <c r="E1701" s="425"/>
      <c r="F1701" s="425"/>
      <c r="G1701" s="425"/>
      <c r="H1701" s="426"/>
      <c r="I1701" s="49"/>
      <c r="J1701" s="50"/>
      <c r="K1701" s="427">
        <f>K1693+K1697+K1694+K1698+K1699+K1700</f>
        <v>39.420000000000009</v>
      </c>
      <c r="L1701" s="428"/>
      <c r="M1701" s="51">
        <f>M1693+M1694+M1697+M1698+M1699+M1700</f>
        <v>418782.31200000003</v>
      </c>
    </row>
    <row r="1702" spans="1:13">
      <c r="A1702" s="56"/>
      <c r="B1702" s="56"/>
      <c r="C1702" s="56"/>
      <c r="D1702" s="56"/>
      <c r="E1702" s="56"/>
      <c r="F1702" s="56"/>
      <c r="G1702" s="56"/>
      <c r="H1702" s="56"/>
      <c r="I1702" s="9"/>
      <c r="J1702" s="57"/>
      <c r="K1702" s="58"/>
      <c r="L1702" s="58"/>
      <c r="M1702" s="57"/>
    </row>
    <row r="1703" spans="1:13">
      <c r="A1703" s="481" t="s">
        <v>0</v>
      </c>
      <c r="B1703" s="481"/>
      <c r="C1703" s="481"/>
      <c r="D1703" s="481"/>
      <c r="E1703" s="481"/>
      <c r="F1703" s="481"/>
      <c r="G1703" s="481"/>
      <c r="H1703" s="481"/>
      <c r="I1703" s="481"/>
      <c r="J1703" s="481"/>
      <c r="K1703" s="481"/>
      <c r="L1703" s="481"/>
      <c r="M1703" s="1"/>
    </row>
    <row r="1704" spans="1:13">
      <c r="A1704" s="482" t="s">
        <v>1</v>
      </c>
      <c r="B1704" s="482"/>
      <c r="C1704" s="482"/>
      <c r="D1704" s="482"/>
      <c r="E1704" s="482"/>
      <c r="F1704" s="482"/>
      <c r="G1704" s="482"/>
      <c r="H1704" s="482"/>
      <c r="I1704" s="482"/>
      <c r="J1704" s="482"/>
      <c r="K1704" s="482"/>
      <c r="L1704" s="482"/>
      <c r="M1704" s="482"/>
    </row>
    <row r="1705" spans="1:13">
      <c r="A1705" s="483" t="s">
        <v>130</v>
      </c>
      <c r="B1705" s="483"/>
      <c r="C1705" s="483"/>
      <c r="D1705" s="483"/>
      <c r="E1705" s="483"/>
      <c r="F1705" s="483"/>
      <c r="G1705" s="483"/>
      <c r="H1705" s="483"/>
      <c r="I1705" s="483"/>
      <c r="J1705" s="483"/>
      <c r="K1705" s="483"/>
      <c r="L1705" s="483"/>
      <c r="M1705" s="483"/>
    </row>
    <row r="1706" spans="1:13">
      <c r="A1706" s="2"/>
      <c r="B1706" s="3"/>
      <c r="C1706" s="3" t="s">
        <v>2</v>
      </c>
      <c r="D1706" s="3"/>
      <c r="E1706" s="3"/>
      <c r="F1706" s="3"/>
      <c r="G1706" s="3"/>
      <c r="H1706" s="4"/>
      <c r="I1706" s="3" t="s">
        <v>3</v>
      </c>
      <c r="J1706" s="4"/>
      <c r="K1706" s="5" t="s">
        <v>4</v>
      </c>
      <c r="L1706" s="6"/>
      <c r="M1706" s="7"/>
    </row>
    <row r="1707" spans="1:13">
      <c r="A1707" s="8"/>
      <c r="B1707" s="9"/>
      <c r="C1707" s="9"/>
      <c r="D1707" s="9"/>
      <c r="E1707" s="9"/>
      <c r="F1707" s="9"/>
      <c r="G1707" s="9"/>
      <c r="H1707" s="10"/>
      <c r="I1707" s="9"/>
      <c r="J1707" s="10"/>
      <c r="K1707" s="11" t="s">
        <v>5</v>
      </c>
      <c r="L1707" s="12"/>
      <c r="M1707" s="13" t="s">
        <v>6</v>
      </c>
    </row>
    <row r="1708" spans="1:13">
      <c r="A1708" s="14"/>
      <c r="B1708" s="15"/>
      <c r="C1708" s="15"/>
      <c r="D1708" s="15"/>
      <c r="E1708" s="15"/>
      <c r="F1708" s="15"/>
      <c r="G1708" s="15"/>
      <c r="H1708" s="16"/>
      <c r="I1708" s="472" t="s">
        <v>7</v>
      </c>
      <c r="J1708" s="473"/>
      <c r="K1708" s="15" t="s">
        <v>8</v>
      </c>
      <c r="L1708" s="16"/>
      <c r="M1708" s="17" t="s">
        <v>9</v>
      </c>
    </row>
    <row r="1709" spans="1:13">
      <c r="A1709" s="474"/>
      <c r="B1709" s="475"/>
      <c r="C1709" s="475"/>
      <c r="D1709" s="475"/>
      <c r="E1709" s="475"/>
      <c r="F1709" s="475"/>
      <c r="G1709" s="475"/>
      <c r="H1709" s="476"/>
      <c r="I1709" s="477">
        <v>1290.5</v>
      </c>
      <c r="J1709" s="478"/>
      <c r="K1709" s="479">
        <f>K1711+K1713</f>
        <v>9.75</v>
      </c>
      <c r="L1709" s="480"/>
      <c r="M1709" s="21">
        <f>M1711+M1713</f>
        <v>150988.5</v>
      </c>
    </row>
    <row r="1710" spans="1:13">
      <c r="A1710" s="22" t="s">
        <v>10</v>
      </c>
      <c r="B1710" s="24"/>
      <c r="C1710" s="24"/>
      <c r="D1710" s="24"/>
      <c r="E1710" s="24"/>
      <c r="F1710" s="25"/>
      <c r="G1710" s="24"/>
      <c r="H1710" s="26"/>
      <c r="J1710" s="10"/>
      <c r="L1710" s="10"/>
      <c r="M1710" s="23"/>
    </row>
    <row r="1711" spans="1:13">
      <c r="A1711" s="22" t="s">
        <v>11</v>
      </c>
      <c r="B1711" s="24"/>
      <c r="C1711" s="24"/>
      <c r="D1711" s="24"/>
      <c r="E1711" s="24"/>
      <c r="F1711" s="25"/>
      <c r="G1711" s="24"/>
      <c r="H1711" s="26"/>
      <c r="J1711" s="10"/>
      <c r="K1711" s="434">
        <v>5.36</v>
      </c>
      <c r="L1711" s="435"/>
      <c r="M1711" s="23">
        <f>K1711*I1709*12</f>
        <v>83004.960000000006</v>
      </c>
    </row>
    <row r="1712" spans="1:13">
      <c r="A1712" s="22"/>
      <c r="B1712" s="24"/>
      <c r="C1712" s="24"/>
      <c r="D1712" s="24"/>
      <c r="E1712" s="24"/>
      <c r="F1712" s="25"/>
      <c r="G1712" s="24"/>
      <c r="H1712" s="26"/>
      <c r="J1712" s="10"/>
      <c r="L1712" s="10"/>
      <c r="M1712" s="23"/>
    </row>
    <row r="1713" spans="1:13">
      <c r="A1713" s="22" t="s">
        <v>12</v>
      </c>
      <c r="B1713" s="47"/>
      <c r="C1713" s="47"/>
      <c r="D1713" s="47"/>
      <c r="E1713" s="47"/>
      <c r="F1713" s="47"/>
      <c r="G1713" s="47"/>
      <c r="H1713" s="27"/>
      <c r="I1713" s="15"/>
      <c r="J1713" s="16"/>
      <c r="K1713" s="472">
        <v>4.3899999999999997</v>
      </c>
      <c r="L1713" s="473"/>
      <c r="M1713" s="21">
        <f>K1713*I1709*12</f>
        <v>67983.539999999994</v>
      </c>
    </row>
    <row r="1714" spans="1:13">
      <c r="A1714" s="563" t="s">
        <v>13</v>
      </c>
      <c r="B1714" s="546"/>
      <c r="C1714" s="546"/>
      <c r="D1714" s="546"/>
      <c r="E1714" s="546"/>
      <c r="F1714" s="546"/>
      <c r="G1714" s="546"/>
      <c r="H1714" s="564"/>
      <c r="I1714" s="89" t="s">
        <v>14</v>
      </c>
      <c r="J1714" s="88"/>
      <c r="K1714" s="9"/>
      <c r="L1714" s="10"/>
      <c r="M1714" s="23"/>
    </row>
    <row r="1715" spans="1:13">
      <c r="A1715" s="8"/>
      <c r="B1715" s="9"/>
      <c r="C1715" s="9"/>
      <c r="D1715" s="9"/>
      <c r="E1715" s="9"/>
      <c r="F1715" s="9"/>
      <c r="G1715" s="9"/>
      <c r="H1715" s="10"/>
      <c r="I1715" s="89" t="s">
        <v>15</v>
      </c>
      <c r="J1715" s="88"/>
      <c r="K1715" s="9"/>
      <c r="L1715" s="10"/>
      <c r="M1715" s="23"/>
    </row>
    <row r="1716" spans="1:13">
      <c r="A1716" s="8"/>
      <c r="B1716" s="9"/>
      <c r="C1716" s="9"/>
      <c r="D1716" s="9"/>
      <c r="E1716" s="9"/>
      <c r="F1716" s="9"/>
      <c r="G1716" s="9"/>
      <c r="H1716" s="10"/>
      <c r="I1716" s="89" t="s">
        <v>16</v>
      </c>
      <c r="J1716" s="88"/>
      <c r="K1716" s="462">
        <v>1.31</v>
      </c>
      <c r="L1716" s="463"/>
      <c r="M1716" s="23">
        <f>K1716*12*I1709</f>
        <v>20286.66</v>
      </c>
    </row>
    <row r="1717" spans="1:13">
      <c r="A1717" s="8"/>
      <c r="B1717" s="9"/>
      <c r="C1717" s="9"/>
      <c r="D1717" s="9"/>
      <c r="E1717" s="9"/>
      <c r="F1717" s="9"/>
      <c r="G1717" s="9"/>
      <c r="H1717" s="10"/>
      <c r="I1717" s="89" t="s">
        <v>17</v>
      </c>
      <c r="J1717" s="88"/>
      <c r="K1717" s="9"/>
      <c r="L1717" s="10"/>
      <c r="M1717" s="23"/>
    </row>
    <row r="1718" spans="1:13">
      <c r="A1718" s="14"/>
      <c r="B1718" s="15"/>
      <c r="C1718" s="15"/>
      <c r="D1718" s="15"/>
      <c r="E1718" s="15"/>
      <c r="F1718" s="15"/>
      <c r="G1718" s="15"/>
      <c r="H1718" s="16"/>
      <c r="I1718" s="90" t="s">
        <v>18</v>
      </c>
      <c r="J1718" s="91"/>
      <c r="K1718" s="15"/>
      <c r="L1718" s="16"/>
      <c r="M1718" s="21"/>
    </row>
    <row r="1719" spans="1:13">
      <c r="A1719" s="474" t="s">
        <v>67</v>
      </c>
      <c r="B1719" s="475"/>
      <c r="C1719" s="475"/>
      <c r="D1719" s="475"/>
      <c r="E1719" s="475"/>
      <c r="F1719" s="475"/>
      <c r="G1719" s="475"/>
      <c r="H1719" s="476"/>
      <c r="I1719" s="565" t="s">
        <v>19</v>
      </c>
      <c r="J1719" s="566"/>
      <c r="K1719" s="486">
        <v>1.75</v>
      </c>
      <c r="L1719" s="487"/>
      <c r="M1719" s="30">
        <f>K1719*12*I1709</f>
        <v>27100.5</v>
      </c>
    </row>
    <row r="1720" spans="1:13">
      <c r="A1720" s="114" t="s">
        <v>20</v>
      </c>
      <c r="B1720" s="31"/>
      <c r="C1720" s="31"/>
      <c r="D1720" s="31"/>
      <c r="E1720" s="31"/>
      <c r="F1720" s="31"/>
      <c r="G1720" s="31"/>
      <c r="H1720" s="115"/>
      <c r="I1720" s="31"/>
      <c r="J1720" s="10"/>
      <c r="K1720" s="470">
        <f>K1721+K1727</f>
        <v>1.9100000000000001</v>
      </c>
      <c r="L1720" s="471"/>
      <c r="M1720" s="32">
        <f>M1721+M1727</f>
        <v>29578.259999999995</v>
      </c>
    </row>
    <row r="1721" spans="1:13">
      <c r="A1721" s="459" t="s">
        <v>21</v>
      </c>
      <c r="B1721" s="460"/>
      <c r="C1721" s="460"/>
      <c r="D1721" s="460"/>
      <c r="E1721" s="460"/>
      <c r="F1721" s="460"/>
      <c r="G1721" s="460"/>
      <c r="H1721" s="461"/>
      <c r="J1721" s="10"/>
      <c r="K1721" s="462">
        <f>K1722+K1723+K1724+K1726</f>
        <v>1.1200000000000001</v>
      </c>
      <c r="L1721" s="463"/>
      <c r="M1721" s="33">
        <f>M1722+M1723+M1724+M1726</f>
        <v>17344.319999999996</v>
      </c>
    </row>
    <row r="1722" spans="1:13">
      <c r="A1722" s="8" t="s">
        <v>82</v>
      </c>
      <c r="H1722" s="10"/>
      <c r="I1722" s="87" t="s">
        <v>26</v>
      </c>
      <c r="J1722" s="88"/>
      <c r="K1722" s="450">
        <v>0.57999999999999996</v>
      </c>
      <c r="L1722" s="451"/>
      <c r="M1722" s="23">
        <f>K1722*12*I1709</f>
        <v>8981.8799999999992</v>
      </c>
    </row>
    <row r="1723" spans="1:13">
      <c r="A1723" s="8" t="s">
        <v>69</v>
      </c>
      <c r="H1723" s="10"/>
      <c r="I1723" s="87" t="s">
        <v>80</v>
      </c>
      <c r="J1723" s="88"/>
      <c r="K1723" s="450"/>
      <c r="L1723" s="451"/>
      <c r="M1723" s="23"/>
    </row>
    <row r="1724" spans="1:13">
      <c r="A1724" s="8" t="s">
        <v>83</v>
      </c>
      <c r="H1724" s="10"/>
      <c r="I1724" s="87" t="s">
        <v>24</v>
      </c>
      <c r="J1724" s="88"/>
      <c r="K1724" s="450">
        <v>0.5</v>
      </c>
      <c r="L1724" s="451"/>
      <c r="M1724" s="23">
        <f>K1724*12*I1709</f>
        <v>7743</v>
      </c>
    </row>
    <row r="1725" spans="1:13">
      <c r="A1725" s="8" t="s">
        <v>25</v>
      </c>
      <c r="H1725" s="10"/>
      <c r="I1725" s="87"/>
      <c r="J1725" s="88"/>
      <c r="L1725" s="10"/>
      <c r="M1725" s="23"/>
    </row>
    <row r="1726" spans="1:13">
      <c r="A1726" s="8" t="s">
        <v>84</v>
      </c>
      <c r="H1726" s="10"/>
      <c r="I1726" s="87" t="s">
        <v>26</v>
      </c>
      <c r="J1726" s="88"/>
      <c r="K1726" s="450">
        <v>0.04</v>
      </c>
      <c r="L1726" s="451"/>
      <c r="M1726" s="23">
        <f>K1726*12*I1709</f>
        <v>619.43999999999994</v>
      </c>
    </row>
    <row r="1727" spans="1:13">
      <c r="A1727" s="459" t="s">
        <v>27</v>
      </c>
      <c r="B1727" s="460"/>
      <c r="C1727" s="460"/>
      <c r="D1727" s="460"/>
      <c r="E1727" s="460"/>
      <c r="F1727" s="460"/>
      <c r="G1727" s="460"/>
      <c r="H1727" s="461"/>
      <c r="J1727" s="10"/>
      <c r="K1727" s="462">
        <f>K1728+K1729+K1730</f>
        <v>0.79</v>
      </c>
      <c r="L1727" s="463"/>
      <c r="M1727" s="33">
        <f>M1728+M1729+M1730</f>
        <v>12233.94</v>
      </c>
    </row>
    <row r="1728" spans="1:13">
      <c r="A1728" s="8" t="s">
        <v>85</v>
      </c>
      <c r="H1728" s="10"/>
      <c r="I1728" s="87" t="s">
        <v>24</v>
      </c>
      <c r="J1728" s="88"/>
      <c r="K1728" s="450">
        <v>0.67</v>
      </c>
      <c r="L1728" s="451"/>
      <c r="M1728" s="23">
        <f>K1728*12*I1709</f>
        <v>10375.620000000001</v>
      </c>
    </row>
    <row r="1729" spans="1:13">
      <c r="A1729" s="8" t="s">
        <v>86</v>
      </c>
      <c r="H1729" s="10"/>
      <c r="I1729" s="87" t="s">
        <v>81</v>
      </c>
      <c r="J1729" s="88"/>
      <c r="K1729" s="450">
        <v>0.06</v>
      </c>
      <c r="L1729" s="451"/>
      <c r="M1729" s="23">
        <f>K1729*12*I1709</f>
        <v>929.16</v>
      </c>
    </row>
    <row r="1730" spans="1:13">
      <c r="A1730" s="8" t="s">
        <v>87</v>
      </c>
      <c r="H1730" s="10"/>
      <c r="I1730" s="87" t="s">
        <v>55</v>
      </c>
      <c r="J1730" s="88"/>
      <c r="K1730" s="492">
        <v>0.06</v>
      </c>
      <c r="L1730" s="493"/>
      <c r="M1730" s="21">
        <f>K1730*12*I1709</f>
        <v>929.16</v>
      </c>
    </row>
    <row r="1731" spans="1:13" ht="15.75">
      <c r="A1731" s="438" t="s">
        <v>28</v>
      </c>
      <c r="B1731" s="439"/>
      <c r="C1731" s="439"/>
      <c r="D1731" s="439"/>
      <c r="E1731" s="439"/>
      <c r="F1731" s="439"/>
      <c r="G1731" s="439"/>
      <c r="H1731" s="440"/>
      <c r="I1731" s="34"/>
      <c r="J1731" s="29"/>
      <c r="K1731" s="486">
        <f>K1732+K1733+K1735+K1737+K1738</f>
        <v>2.16</v>
      </c>
      <c r="L1731" s="487"/>
      <c r="M1731" s="35">
        <f>M1732+M1733+M1735+M1737+M1738</f>
        <v>33449.760000000002</v>
      </c>
    </row>
    <row r="1732" spans="1:13">
      <c r="A1732" s="36" t="s">
        <v>29</v>
      </c>
      <c r="B1732" s="37"/>
      <c r="C1732" s="38"/>
      <c r="D1732" s="38"/>
      <c r="E1732" s="38"/>
      <c r="F1732" s="38"/>
      <c r="G1732" s="38"/>
      <c r="H1732" s="10"/>
      <c r="I1732" s="434" t="s">
        <v>30</v>
      </c>
      <c r="J1732" s="435"/>
      <c r="K1732" s="457">
        <v>0.59</v>
      </c>
      <c r="L1732" s="458"/>
      <c r="M1732" s="23">
        <f>K1732*12*I1709</f>
        <v>9136.74</v>
      </c>
    </row>
    <row r="1733" spans="1:13">
      <c r="A1733" s="36" t="s">
        <v>31</v>
      </c>
      <c r="B1733" s="37"/>
      <c r="C1733" s="38"/>
      <c r="D1733" s="38"/>
      <c r="E1733" s="38"/>
      <c r="F1733" s="38"/>
      <c r="G1733" s="38"/>
      <c r="H1733" s="10"/>
      <c r="I1733" s="434" t="s">
        <v>57</v>
      </c>
      <c r="J1733" s="435"/>
      <c r="K1733" s="448">
        <v>1.36</v>
      </c>
      <c r="L1733" s="449"/>
      <c r="M1733" s="23">
        <f>K1733*12*I1709</f>
        <v>21060.959999999999</v>
      </c>
    </row>
    <row r="1734" spans="1:13">
      <c r="A1734" s="36" t="s">
        <v>33</v>
      </c>
      <c r="B1734" s="37"/>
      <c r="C1734" s="38"/>
      <c r="D1734" s="38"/>
      <c r="E1734" s="38"/>
      <c r="F1734" s="38"/>
      <c r="G1734" s="38"/>
      <c r="H1734" s="10"/>
      <c r="I1734" s="39"/>
      <c r="J1734" s="12"/>
      <c r="K1734" s="40"/>
      <c r="L1734" s="41"/>
      <c r="M1734" s="23"/>
    </row>
    <row r="1735" spans="1:13">
      <c r="A1735" s="36" t="s">
        <v>34</v>
      </c>
      <c r="B1735" s="37"/>
      <c r="C1735" s="38"/>
      <c r="D1735" s="38"/>
      <c r="E1735" s="38"/>
      <c r="F1735" s="38"/>
      <c r="G1735" s="38"/>
      <c r="H1735" s="10"/>
      <c r="I1735" s="434" t="s">
        <v>35</v>
      </c>
      <c r="J1735" s="435"/>
      <c r="K1735" s="448">
        <v>0.09</v>
      </c>
      <c r="L1735" s="449"/>
      <c r="M1735" s="23">
        <f>K1735*12*I1709</f>
        <v>1393.74</v>
      </c>
    </row>
    <row r="1736" spans="1:13">
      <c r="A1736" s="36" t="s">
        <v>36</v>
      </c>
      <c r="B1736" s="37"/>
      <c r="C1736" s="38"/>
      <c r="D1736" s="38"/>
      <c r="E1736" s="38"/>
      <c r="F1736" s="38"/>
      <c r="G1736" s="38"/>
      <c r="H1736" s="10"/>
      <c r="I1736" s="39"/>
      <c r="J1736" s="12"/>
      <c r="K1736" s="40"/>
      <c r="L1736" s="41"/>
      <c r="M1736" s="23"/>
    </row>
    <row r="1737" spans="1:13">
      <c r="A1737" s="36" t="s">
        <v>37</v>
      </c>
      <c r="B1737" s="37"/>
      <c r="C1737" s="38"/>
      <c r="D1737" s="38"/>
      <c r="E1737" s="38"/>
      <c r="F1737" s="38"/>
      <c r="G1737" s="38"/>
      <c r="H1737" s="10"/>
      <c r="I1737" s="434" t="s">
        <v>19</v>
      </c>
      <c r="J1737" s="435"/>
      <c r="K1737" s="448">
        <v>0.06</v>
      </c>
      <c r="L1737" s="449"/>
      <c r="M1737" s="23">
        <f>K1737*12*I1709</f>
        <v>929.16</v>
      </c>
    </row>
    <row r="1738" spans="1:13">
      <c r="A1738" s="42" t="s">
        <v>38</v>
      </c>
      <c r="B1738" s="37"/>
      <c r="C1738" s="38"/>
      <c r="D1738" s="38"/>
      <c r="E1738" s="38"/>
      <c r="F1738" s="38"/>
      <c r="G1738" s="38"/>
      <c r="H1738" s="10"/>
      <c r="I1738" s="434" t="s">
        <v>19</v>
      </c>
      <c r="J1738" s="435"/>
      <c r="K1738" s="436">
        <v>0.06</v>
      </c>
      <c r="L1738" s="437"/>
      <c r="M1738" s="21">
        <f>K1738*12*I1709</f>
        <v>929.16</v>
      </c>
    </row>
    <row r="1739" spans="1:13" ht="16.5" thickBot="1">
      <c r="A1739" s="443" t="s">
        <v>39</v>
      </c>
      <c r="B1739" s="444"/>
      <c r="C1739" s="444"/>
      <c r="D1739" s="444"/>
      <c r="E1739" s="444"/>
      <c r="F1739" s="444"/>
      <c r="G1739" s="444"/>
      <c r="H1739" s="445"/>
      <c r="I1739" s="3"/>
      <c r="J1739" s="4"/>
      <c r="K1739" s="513">
        <v>5.7</v>
      </c>
      <c r="L1739" s="514"/>
      <c r="M1739" s="48">
        <f>K1739*12*I1709</f>
        <v>88270.200000000012</v>
      </c>
    </row>
    <row r="1740" spans="1:13" ht="15.75" thickBot="1">
      <c r="A1740" s="424" t="s">
        <v>40</v>
      </c>
      <c r="B1740" s="425"/>
      <c r="C1740" s="425"/>
      <c r="D1740" s="425"/>
      <c r="E1740" s="425"/>
      <c r="F1740" s="425"/>
      <c r="G1740" s="425"/>
      <c r="H1740" s="426"/>
      <c r="I1740" s="49"/>
      <c r="J1740" s="50"/>
      <c r="K1740" s="427">
        <f>+K1716+K1719+K1720+K1739+K1731+K1711+K1713</f>
        <v>22.580000000000002</v>
      </c>
      <c r="L1740" s="428"/>
      <c r="M1740" s="51">
        <f>M1709+M1716+M1719+M1720+M1731+M1739</f>
        <v>349673.88</v>
      </c>
    </row>
    <row r="1741" spans="1:13">
      <c r="A1741" s="499" t="s">
        <v>43</v>
      </c>
      <c r="B1741" s="500"/>
      <c r="C1741" s="500"/>
      <c r="D1741" s="500"/>
      <c r="E1741" s="500"/>
      <c r="F1741" s="500"/>
      <c r="G1741" s="500"/>
      <c r="H1741" s="501"/>
      <c r="I1741" s="15"/>
      <c r="J1741" s="16"/>
      <c r="K1741" s="502">
        <v>1.39</v>
      </c>
      <c r="L1741" s="503"/>
      <c r="M1741" s="21">
        <f>K1741*12*I1709</f>
        <v>21525.54</v>
      </c>
    </row>
    <row r="1742" spans="1:13">
      <c r="A1742" s="18" t="s">
        <v>52</v>
      </c>
      <c r="B1742" s="19"/>
      <c r="C1742" s="19"/>
      <c r="D1742" s="19"/>
      <c r="E1742" s="19"/>
      <c r="F1742" s="19"/>
      <c r="G1742" s="19"/>
      <c r="H1742" s="20"/>
      <c r="I1742" s="34"/>
      <c r="J1742" s="29"/>
      <c r="K1742" s="486">
        <v>0</v>
      </c>
      <c r="L1742" s="487"/>
      <c r="M1742" s="21">
        <f>K1742*12*I1709</f>
        <v>0</v>
      </c>
    </row>
    <row r="1743" spans="1:13" ht="15.75">
      <c r="A1743" s="44" t="s">
        <v>44</v>
      </c>
      <c r="B1743" s="45"/>
      <c r="C1743" s="45"/>
      <c r="D1743" s="45"/>
      <c r="E1743" s="45"/>
      <c r="F1743" s="45"/>
      <c r="G1743" s="45"/>
      <c r="H1743" s="46"/>
      <c r="I1743" s="34"/>
      <c r="J1743" s="29"/>
      <c r="K1743" s="486">
        <v>0.05</v>
      </c>
      <c r="L1743" s="487"/>
      <c r="M1743" s="21">
        <f>K1743*12*I1709</f>
        <v>774.30000000000007</v>
      </c>
    </row>
    <row r="1744" spans="1:13" ht="15.75">
      <c r="A1744" s="44" t="s">
        <v>45</v>
      </c>
      <c r="B1744" s="45"/>
      <c r="C1744" s="45"/>
      <c r="D1744" s="45"/>
      <c r="E1744" s="45"/>
      <c r="F1744" s="45"/>
      <c r="G1744" s="45"/>
      <c r="H1744" s="46"/>
      <c r="I1744" s="34"/>
      <c r="J1744" s="29"/>
      <c r="K1744" s="486">
        <v>0.06</v>
      </c>
      <c r="L1744" s="487"/>
      <c r="M1744" s="21">
        <f>K1744*12*I1709</f>
        <v>929.16</v>
      </c>
    </row>
    <row r="1745" spans="1:13" ht="16.5" thickBot="1">
      <c r="A1745" s="70" t="s">
        <v>46</v>
      </c>
      <c r="B1745" s="71"/>
      <c r="C1745" s="71"/>
      <c r="D1745" s="71"/>
      <c r="E1745" s="71"/>
      <c r="F1745" s="71"/>
      <c r="G1745" s="71"/>
      <c r="H1745" s="72"/>
      <c r="I1745" s="3"/>
      <c r="J1745" s="4"/>
      <c r="K1745" s="446">
        <v>0.95</v>
      </c>
      <c r="L1745" s="447"/>
      <c r="M1745" s="23">
        <f>K1745*12*I1709</f>
        <v>14711.699999999999</v>
      </c>
    </row>
    <row r="1746" spans="1:13" ht="15.75" thickBot="1">
      <c r="A1746" s="424" t="s">
        <v>47</v>
      </c>
      <c r="B1746" s="425"/>
      <c r="C1746" s="425"/>
      <c r="D1746" s="425"/>
      <c r="E1746" s="425"/>
      <c r="F1746" s="425"/>
      <c r="G1746" s="425"/>
      <c r="H1746" s="426"/>
      <c r="I1746" s="49"/>
      <c r="J1746" s="50"/>
      <c r="K1746" s="427">
        <f>K1740+K1741+K1743+K1744+K1745+K1742</f>
        <v>25.03</v>
      </c>
      <c r="L1746" s="428"/>
      <c r="M1746" s="51">
        <f>M1740+M1741+M1743+M1744+M1745+M1742</f>
        <v>387614.57999999996</v>
      </c>
    </row>
    <row r="1747" spans="1:13">
      <c r="A1747" s="56"/>
      <c r="B1747" s="56"/>
      <c r="C1747" s="56"/>
      <c r="D1747" s="56"/>
      <c r="E1747" s="56"/>
      <c r="F1747" s="56"/>
      <c r="G1747" s="56"/>
      <c r="H1747" s="56"/>
      <c r="I1747" s="9"/>
      <c r="J1747" s="57"/>
      <c r="K1747" s="58"/>
      <c r="L1747" s="58"/>
      <c r="M1747" s="57"/>
    </row>
    <row r="1748" spans="1:13">
      <c r="A1748" s="481" t="s">
        <v>0</v>
      </c>
      <c r="B1748" s="481"/>
      <c r="C1748" s="481"/>
      <c r="D1748" s="481"/>
      <c r="E1748" s="481"/>
      <c r="F1748" s="481"/>
      <c r="G1748" s="481"/>
      <c r="H1748" s="481"/>
      <c r="I1748" s="481"/>
      <c r="J1748" s="481"/>
      <c r="K1748" s="481"/>
      <c r="L1748" s="481"/>
      <c r="M1748" s="1"/>
    </row>
    <row r="1749" spans="1:13">
      <c r="A1749" s="482" t="s">
        <v>1</v>
      </c>
      <c r="B1749" s="482"/>
      <c r="C1749" s="482"/>
      <c r="D1749" s="482"/>
      <c r="E1749" s="482"/>
      <c r="F1749" s="482"/>
      <c r="G1749" s="482"/>
      <c r="H1749" s="482"/>
      <c r="I1749" s="482"/>
      <c r="J1749" s="482"/>
      <c r="K1749" s="482"/>
      <c r="L1749" s="482"/>
      <c r="M1749" s="482"/>
    </row>
    <row r="1750" spans="1:13">
      <c r="A1750" s="483" t="s">
        <v>131</v>
      </c>
      <c r="B1750" s="483"/>
      <c r="C1750" s="483"/>
      <c r="D1750" s="483"/>
      <c r="E1750" s="483"/>
      <c r="F1750" s="483"/>
      <c r="G1750" s="483"/>
      <c r="H1750" s="483"/>
      <c r="I1750" s="483"/>
      <c r="J1750" s="483"/>
      <c r="K1750" s="483"/>
      <c r="L1750" s="483"/>
      <c r="M1750" s="483"/>
    </row>
    <row r="1751" spans="1:13">
      <c r="A1751" s="2"/>
      <c r="B1751" s="3"/>
      <c r="C1751" s="3" t="s">
        <v>2</v>
      </c>
      <c r="D1751" s="3"/>
      <c r="E1751" s="3"/>
      <c r="F1751" s="3"/>
      <c r="G1751" s="3"/>
      <c r="H1751" s="4"/>
      <c r="I1751" s="3" t="s">
        <v>3</v>
      </c>
      <c r="J1751" s="4"/>
      <c r="K1751" s="5" t="s">
        <v>4</v>
      </c>
      <c r="L1751" s="6"/>
      <c r="M1751" s="7"/>
    </row>
    <row r="1752" spans="1:13">
      <c r="A1752" s="8"/>
      <c r="B1752" s="9"/>
      <c r="C1752" s="9"/>
      <c r="D1752" s="9"/>
      <c r="E1752" s="9"/>
      <c r="F1752" s="9"/>
      <c r="G1752" s="9"/>
      <c r="H1752" s="10"/>
      <c r="I1752" s="9"/>
      <c r="J1752" s="10"/>
      <c r="K1752" s="11" t="s">
        <v>5</v>
      </c>
      <c r="L1752" s="12"/>
      <c r="M1752" s="13" t="s">
        <v>6</v>
      </c>
    </row>
    <row r="1753" spans="1:13">
      <c r="A1753" s="14"/>
      <c r="B1753" s="15"/>
      <c r="C1753" s="15"/>
      <c r="D1753" s="15"/>
      <c r="E1753" s="15"/>
      <c r="F1753" s="15"/>
      <c r="G1753" s="15"/>
      <c r="H1753" s="16"/>
      <c r="I1753" s="472" t="s">
        <v>7</v>
      </c>
      <c r="J1753" s="473"/>
      <c r="K1753" s="15" t="s">
        <v>8</v>
      </c>
      <c r="L1753" s="16"/>
      <c r="M1753" s="17" t="s">
        <v>9</v>
      </c>
    </row>
    <row r="1754" spans="1:13">
      <c r="A1754" s="474"/>
      <c r="B1754" s="475"/>
      <c r="C1754" s="475"/>
      <c r="D1754" s="475"/>
      <c r="E1754" s="475"/>
      <c r="F1754" s="475"/>
      <c r="G1754" s="475"/>
      <c r="H1754" s="476"/>
      <c r="I1754" s="477">
        <v>387.5</v>
      </c>
      <c r="J1754" s="478"/>
      <c r="K1754" s="479">
        <f>K1755+K1757</f>
        <v>9.75</v>
      </c>
      <c r="L1754" s="480"/>
      <c r="M1754" s="21">
        <f>M1755+M1757</f>
        <v>45337.5</v>
      </c>
    </row>
    <row r="1755" spans="1:13">
      <c r="A1755" s="22" t="s">
        <v>59</v>
      </c>
      <c r="B1755" s="24"/>
      <c r="C1755" s="24"/>
      <c r="D1755" s="24"/>
      <c r="E1755" s="24"/>
      <c r="F1755" s="25"/>
      <c r="G1755" s="24"/>
      <c r="H1755" s="26"/>
      <c r="J1755" s="10"/>
      <c r="K1755" s="450">
        <v>5.36</v>
      </c>
      <c r="L1755" s="451"/>
      <c r="M1755" s="23">
        <f>K1755*I1754*12</f>
        <v>24924</v>
      </c>
    </row>
    <row r="1756" spans="1:13">
      <c r="A1756" s="22"/>
      <c r="B1756" s="24"/>
      <c r="C1756" s="24"/>
      <c r="D1756" s="24"/>
      <c r="E1756" s="24"/>
      <c r="F1756" s="25"/>
      <c r="G1756" s="24"/>
      <c r="H1756" s="26"/>
      <c r="J1756" s="10"/>
      <c r="L1756" s="10"/>
      <c r="M1756" s="23"/>
    </row>
    <row r="1757" spans="1:13">
      <c r="A1757" s="22" t="s">
        <v>12</v>
      </c>
      <c r="B1757" s="24"/>
      <c r="C1757" s="24"/>
      <c r="D1757" s="24"/>
      <c r="E1757" s="24"/>
      <c r="F1757" s="25"/>
      <c r="G1757" s="24"/>
      <c r="H1757" s="26"/>
      <c r="I1757" s="14"/>
      <c r="J1757" s="16"/>
      <c r="K1757" s="492">
        <v>4.3899999999999997</v>
      </c>
      <c r="L1757" s="493"/>
      <c r="M1757" s="21">
        <f>K1757*I1754*12</f>
        <v>20413.499999999996</v>
      </c>
    </row>
    <row r="1758" spans="1:13">
      <c r="A1758" s="464" t="s">
        <v>13</v>
      </c>
      <c r="B1758" s="465"/>
      <c r="C1758" s="465"/>
      <c r="D1758" s="465"/>
      <c r="E1758" s="465"/>
      <c r="F1758" s="465"/>
      <c r="G1758" s="465"/>
      <c r="H1758" s="466"/>
      <c r="I1758" s="89" t="s">
        <v>14</v>
      </c>
      <c r="J1758" s="88"/>
      <c r="K1758" s="9"/>
      <c r="L1758" s="10"/>
      <c r="M1758" s="23"/>
    </row>
    <row r="1759" spans="1:13">
      <c r="A1759" s="8"/>
      <c r="B1759" s="9"/>
      <c r="C1759" s="9"/>
      <c r="D1759" s="9"/>
      <c r="E1759" s="9"/>
      <c r="F1759" s="9"/>
      <c r="G1759" s="9"/>
      <c r="H1759" s="10"/>
      <c r="I1759" s="89" t="s">
        <v>15</v>
      </c>
      <c r="J1759" s="88"/>
      <c r="K1759" s="9"/>
      <c r="L1759" s="10"/>
      <c r="M1759" s="23"/>
    </row>
    <row r="1760" spans="1:13">
      <c r="A1760" s="8"/>
      <c r="B1760" s="9"/>
      <c r="C1760" s="9"/>
      <c r="D1760" s="9"/>
      <c r="E1760" s="9"/>
      <c r="F1760" s="9"/>
      <c r="G1760" s="9"/>
      <c r="H1760" s="10"/>
      <c r="I1760" s="89" t="s">
        <v>16</v>
      </c>
      <c r="J1760" s="88"/>
      <c r="K1760" s="462">
        <v>1.31</v>
      </c>
      <c r="L1760" s="463"/>
      <c r="M1760" s="23">
        <f>K1760*12*I1754</f>
        <v>6091.5</v>
      </c>
    </row>
    <row r="1761" spans="1:13">
      <c r="A1761" s="8"/>
      <c r="B1761" s="9"/>
      <c r="C1761" s="9"/>
      <c r="D1761" s="9"/>
      <c r="E1761" s="9"/>
      <c r="F1761" s="9"/>
      <c r="G1761" s="9"/>
      <c r="H1761" s="10"/>
      <c r="I1761" s="89" t="s">
        <v>62</v>
      </c>
      <c r="J1761" s="88"/>
      <c r="K1761" s="9"/>
      <c r="L1761" s="10"/>
      <c r="M1761" s="23"/>
    </row>
    <row r="1762" spans="1:13">
      <c r="A1762" s="474" t="s">
        <v>67</v>
      </c>
      <c r="B1762" s="475"/>
      <c r="C1762" s="475"/>
      <c r="D1762" s="475"/>
      <c r="E1762" s="475"/>
      <c r="F1762" s="475"/>
      <c r="G1762" s="475"/>
      <c r="H1762" s="476"/>
      <c r="I1762" s="28" t="s">
        <v>19</v>
      </c>
      <c r="J1762" s="29"/>
      <c r="K1762" s="486">
        <v>2.67</v>
      </c>
      <c r="L1762" s="487"/>
      <c r="M1762" s="30">
        <f>K1762*12*I1754</f>
        <v>12415.5</v>
      </c>
    </row>
    <row r="1763" spans="1:13">
      <c r="A1763" s="114" t="s">
        <v>20</v>
      </c>
      <c r="B1763" s="31"/>
      <c r="C1763" s="31"/>
      <c r="D1763" s="31"/>
      <c r="E1763" s="31"/>
      <c r="F1763" s="31"/>
      <c r="G1763" s="31"/>
      <c r="H1763" s="115"/>
      <c r="I1763" s="31"/>
      <c r="J1763" s="10"/>
      <c r="K1763" s="470">
        <f>K1764+K1770</f>
        <v>1.9100000000000001</v>
      </c>
      <c r="L1763" s="471"/>
      <c r="M1763" s="32">
        <f>M1764+M1770</f>
        <v>8881.5</v>
      </c>
    </row>
    <row r="1764" spans="1:13">
      <c r="A1764" s="459" t="s">
        <v>21</v>
      </c>
      <c r="B1764" s="460"/>
      <c r="C1764" s="460"/>
      <c r="D1764" s="460"/>
      <c r="E1764" s="460"/>
      <c r="F1764" s="460"/>
      <c r="G1764" s="460"/>
      <c r="H1764" s="461"/>
      <c r="J1764" s="10"/>
      <c r="K1764" s="462">
        <f>K1765+K1766+K1767+K1769</f>
        <v>1.1200000000000001</v>
      </c>
      <c r="L1764" s="463"/>
      <c r="M1764" s="33">
        <f>M1765+M1766+M1767+M1769</f>
        <v>5208</v>
      </c>
    </row>
    <row r="1765" spans="1:13">
      <c r="A1765" s="8" t="s">
        <v>82</v>
      </c>
      <c r="H1765" s="10"/>
      <c r="I1765" s="87" t="s">
        <v>26</v>
      </c>
      <c r="J1765" s="88"/>
      <c r="K1765" s="450">
        <v>0.57999999999999996</v>
      </c>
      <c r="L1765" s="451"/>
      <c r="M1765" s="23">
        <f>K1765*12*I1754</f>
        <v>2696.9999999999995</v>
      </c>
    </row>
    <row r="1766" spans="1:13">
      <c r="A1766" s="8" t="s">
        <v>69</v>
      </c>
      <c r="H1766" s="10"/>
      <c r="I1766" s="87" t="s">
        <v>80</v>
      </c>
      <c r="J1766" s="88"/>
      <c r="K1766" s="450"/>
      <c r="L1766" s="451"/>
      <c r="M1766" s="23"/>
    </row>
    <row r="1767" spans="1:13">
      <c r="A1767" s="8" t="s">
        <v>83</v>
      </c>
      <c r="H1767" s="10"/>
      <c r="I1767" s="87" t="s">
        <v>24</v>
      </c>
      <c r="J1767" s="88"/>
      <c r="K1767" s="450">
        <v>0.5</v>
      </c>
      <c r="L1767" s="451"/>
      <c r="M1767" s="23">
        <f>K1767*12*I1754</f>
        <v>2325</v>
      </c>
    </row>
    <row r="1768" spans="1:13">
      <c r="A1768" s="8" t="s">
        <v>25</v>
      </c>
      <c r="H1768" s="10"/>
      <c r="I1768" s="87"/>
      <c r="J1768" s="88"/>
      <c r="L1768" s="10"/>
      <c r="M1768" s="23"/>
    </row>
    <row r="1769" spans="1:13">
      <c r="A1769" s="8" t="s">
        <v>84</v>
      </c>
      <c r="H1769" s="10"/>
      <c r="I1769" s="87" t="s">
        <v>26</v>
      </c>
      <c r="J1769" s="88"/>
      <c r="K1769" s="450">
        <v>0.04</v>
      </c>
      <c r="L1769" s="451"/>
      <c r="M1769" s="23">
        <f>K1769*12*I1754</f>
        <v>186</v>
      </c>
    </row>
    <row r="1770" spans="1:13">
      <c r="A1770" s="459" t="s">
        <v>27</v>
      </c>
      <c r="B1770" s="460"/>
      <c r="C1770" s="460"/>
      <c r="D1770" s="460"/>
      <c r="E1770" s="460"/>
      <c r="F1770" s="460"/>
      <c r="G1770" s="460"/>
      <c r="H1770" s="461"/>
      <c r="J1770" s="10"/>
      <c r="K1770" s="462">
        <f>K1771+K1772+K1773</f>
        <v>0.79</v>
      </c>
      <c r="L1770" s="463"/>
      <c r="M1770" s="33">
        <f>M1771+M1772+M1773</f>
        <v>3673.5000000000005</v>
      </c>
    </row>
    <row r="1771" spans="1:13">
      <c r="A1771" s="8" t="s">
        <v>85</v>
      </c>
      <c r="H1771" s="10"/>
      <c r="I1771" s="87" t="s">
        <v>24</v>
      </c>
      <c r="J1771" s="88"/>
      <c r="K1771" s="450">
        <v>0.67</v>
      </c>
      <c r="L1771" s="451"/>
      <c r="M1771" s="23">
        <f>K1771*12*I1754</f>
        <v>3115.5000000000005</v>
      </c>
    </row>
    <row r="1772" spans="1:13">
      <c r="A1772" s="8" t="s">
        <v>86</v>
      </c>
      <c r="H1772" s="10"/>
      <c r="I1772" s="87" t="s">
        <v>81</v>
      </c>
      <c r="J1772" s="88"/>
      <c r="K1772" s="450">
        <v>0.06</v>
      </c>
      <c r="L1772" s="451"/>
      <c r="M1772" s="23">
        <f>K1772*12*I1754</f>
        <v>279</v>
      </c>
    </row>
    <row r="1773" spans="1:13">
      <c r="A1773" s="8" t="s">
        <v>87</v>
      </c>
      <c r="H1773" s="10"/>
      <c r="I1773" s="87" t="s">
        <v>55</v>
      </c>
      <c r="J1773" s="88"/>
      <c r="K1773" s="492">
        <v>0.06</v>
      </c>
      <c r="L1773" s="493"/>
      <c r="M1773" s="21">
        <f>K1773*12*I1754</f>
        <v>279</v>
      </c>
    </row>
    <row r="1774" spans="1:13" ht="15.75">
      <c r="A1774" s="438" t="s">
        <v>28</v>
      </c>
      <c r="B1774" s="439"/>
      <c r="C1774" s="439"/>
      <c r="D1774" s="439"/>
      <c r="E1774" s="439"/>
      <c r="F1774" s="439"/>
      <c r="G1774" s="439"/>
      <c r="H1774" s="440"/>
      <c r="I1774" s="34"/>
      <c r="J1774" s="29"/>
      <c r="K1774" s="486">
        <f>K1775+K1776+K1778+K1780+K1781</f>
        <v>2.16</v>
      </c>
      <c r="L1774" s="487"/>
      <c r="M1774" s="35">
        <f>M1775+M1776+M1778+M1780+M1781</f>
        <v>10044</v>
      </c>
    </row>
    <row r="1775" spans="1:13">
      <c r="A1775" s="36" t="s">
        <v>29</v>
      </c>
      <c r="B1775" s="37"/>
      <c r="C1775" s="38"/>
      <c r="D1775" s="38"/>
      <c r="E1775" s="38"/>
      <c r="F1775" s="38"/>
      <c r="G1775" s="38"/>
      <c r="H1775" s="10"/>
      <c r="I1775" s="434" t="s">
        <v>30</v>
      </c>
      <c r="J1775" s="435"/>
      <c r="K1775" s="457">
        <v>0.59</v>
      </c>
      <c r="L1775" s="458"/>
      <c r="M1775" s="23">
        <f>K1775*12*I1754</f>
        <v>2743.5</v>
      </c>
    </row>
    <row r="1776" spans="1:13">
      <c r="A1776" s="36" t="s">
        <v>31</v>
      </c>
      <c r="B1776" s="37"/>
      <c r="C1776" s="38"/>
      <c r="D1776" s="38"/>
      <c r="E1776" s="38"/>
      <c r="F1776" s="38"/>
      <c r="G1776" s="38"/>
      <c r="H1776" s="10"/>
      <c r="I1776" s="434" t="s">
        <v>57</v>
      </c>
      <c r="J1776" s="435"/>
      <c r="K1776" s="448">
        <v>1.36</v>
      </c>
      <c r="L1776" s="449"/>
      <c r="M1776" s="23">
        <f>K1776*12*I1754</f>
        <v>6324</v>
      </c>
    </row>
    <row r="1777" spans="1:13">
      <c r="A1777" s="36" t="s">
        <v>33</v>
      </c>
      <c r="B1777" s="37"/>
      <c r="C1777" s="38"/>
      <c r="D1777" s="38"/>
      <c r="E1777" s="38"/>
      <c r="F1777" s="38"/>
      <c r="G1777" s="38"/>
      <c r="H1777" s="10"/>
      <c r="I1777" s="39"/>
      <c r="J1777" s="12"/>
      <c r="K1777" s="40"/>
      <c r="L1777" s="41"/>
      <c r="M1777" s="23"/>
    </row>
    <row r="1778" spans="1:13">
      <c r="A1778" s="36" t="s">
        <v>34</v>
      </c>
      <c r="B1778" s="37"/>
      <c r="C1778" s="38"/>
      <c r="D1778" s="38"/>
      <c r="E1778" s="38"/>
      <c r="F1778" s="38"/>
      <c r="G1778" s="38"/>
      <c r="H1778" s="10"/>
      <c r="I1778" s="434" t="s">
        <v>35</v>
      </c>
      <c r="J1778" s="435"/>
      <c r="K1778" s="448">
        <v>0.09</v>
      </c>
      <c r="L1778" s="449"/>
      <c r="M1778" s="23">
        <f>K1778*12*I1754</f>
        <v>418.5</v>
      </c>
    </row>
    <row r="1779" spans="1:13">
      <c r="A1779" s="36" t="s">
        <v>36</v>
      </c>
      <c r="B1779" s="37"/>
      <c r="C1779" s="38"/>
      <c r="D1779" s="38"/>
      <c r="E1779" s="38"/>
      <c r="F1779" s="38"/>
      <c r="G1779" s="38"/>
      <c r="H1779" s="10"/>
      <c r="I1779" s="39"/>
      <c r="J1779" s="12"/>
      <c r="K1779" s="40"/>
      <c r="L1779" s="41"/>
      <c r="M1779" s="23"/>
    </row>
    <row r="1780" spans="1:13">
      <c r="A1780" s="36" t="s">
        <v>37</v>
      </c>
      <c r="B1780" s="37"/>
      <c r="C1780" s="38"/>
      <c r="D1780" s="38"/>
      <c r="E1780" s="38"/>
      <c r="F1780" s="38"/>
      <c r="G1780" s="38"/>
      <c r="H1780" s="10"/>
      <c r="I1780" s="434" t="s">
        <v>19</v>
      </c>
      <c r="J1780" s="435"/>
      <c r="K1780" s="448">
        <v>0.06</v>
      </c>
      <c r="L1780" s="449"/>
      <c r="M1780" s="23">
        <f>K1780*12*I1754</f>
        <v>279</v>
      </c>
    </row>
    <row r="1781" spans="1:13">
      <c r="A1781" s="42" t="s">
        <v>38</v>
      </c>
      <c r="B1781" s="37"/>
      <c r="C1781" s="38"/>
      <c r="D1781" s="38"/>
      <c r="E1781" s="38"/>
      <c r="F1781" s="38"/>
      <c r="G1781" s="38"/>
      <c r="H1781" s="10"/>
      <c r="I1781" s="434" t="s">
        <v>19</v>
      </c>
      <c r="J1781" s="435"/>
      <c r="K1781" s="436">
        <v>0.06</v>
      </c>
      <c r="L1781" s="437"/>
      <c r="M1781" s="21">
        <f>K1781*12*I1754</f>
        <v>279</v>
      </c>
    </row>
    <row r="1782" spans="1:13" ht="16.5" thickBot="1">
      <c r="A1782" s="443" t="s">
        <v>39</v>
      </c>
      <c r="B1782" s="444"/>
      <c r="C1782" s="444"/>
      <c r="D1782" s="444"/>
      <c r="E1782" s="444"/>
      <c r="F1782" s="444"/>
      <c r="G1782" s="444"/>
      <c r="H1782" s="445"/>
      <c r="I1782" s="3"/>
      <c r="J1782" s="4"/>
      <c r="K1782" s="513">
        <v>5.7</v>
      </c>
      <c r="L1782" s="514"/>
      <c r="M1782" s="48">
        <f>K1782*12*I1754</f>
        <v>26505.000000000004</v>
      </c>
    </row>
    <row r="1783" spans="1:13" ht="15.75" thickBot="1">
      <c r="A1783" s="424" t="s">
        <v>40</v>
      </c>
      <c r="B1783" s="425"/>
      <c r="C1783" s="425"/>
      <c r="D1783" s="425"/>
      <c r="E1783" s="425"/>
      <c r="F1783" s="425"/>
      <c r="G1783" s="425"/>
      <c r="H1783" s="426"/>
      <c r="I1783" s="49"/>
      <c r="J1783" s="50"/>
      <c r="K1783" s="427">
        <f>K1755+K1757+K1760+K1762+K1763+K1782+K1774</f>
        <v>23.5</v>
      </c>
      <c r="L1783" s="428"/>
      <c r="M1783" s="51">
        <f>M1754+M1760+M1762+M1763+M1774+M1782</f>
        <v>109275</v>
      </c>
    </row>
    <row r="1784" spans="1:13" ht="15.75" thickBot="1">
      <c r="A1784" s="553" t="s">
        <v>77</v>
      </c>
      <c r="B1784" s="538"/>
      <c r="C1784" s="538"/>
      <c r="D1784" s="538"/>
      <c r="E1784" s="538"/>
      <c r="F1784" s="538"/>
      <c r="G1784" s="538"/>
      <c r="H1784" s="554"/>
      <c r="I1784" s="9"/>
      <c r="J1784" s="43"/>
      <c r="K1784" s="555">
        <f>K1785+K1786</f>
        <v>15.870000000000001</v>
      </c>
      <c r="L1784" s="556"/>
      <c r="M1784" s="23">
        <f>K1784*12*I1754</f>
        <v>73795.5</v>
      </c>
    </row>
    <row r="1785" spans="1:13">
      <c r="A1785" s="429" t="s">
        <v>78</v>
      </c>
      <c r="B1785" s="430"/>
      <c r="C1785" s="430"/>
      <c r="D1785" s="430"/>
      <c r="E1785" s="430"/>
      <c r="F1785" s="430"/>
      <c r="G1785" s="430"/>
      <c r="H1785" s="431"/>
      <c r="I1785" s="78"/>
      <c r="J1785" s="79"/>
      <c r="K1785" s="432">
        <v>12.96</v>
      </c>
      <c r="L1785" s="433"/>
      <c r="M1785" s="80">
        <f>K1785*12*I1754</f>
        <v>60264.000000000007</v>
      </c>
    </row>
    <row r="1786" spans="1:13" ht="16.5" thickBot="1">
      <c r="A1786" s="550" t="s">
        <v>79</v>
      </c>
      <c r="B1786" s="551"/>
      <c r="C1786" s="551"/>
      <c r="D1786" s="551"/>
      <c r="E1786" s="551"/>
      <c r="F1786" s="551"/>
      <c r="G1786" s="551"/>
      <c r="H1786" s="552"/>
      <c r="I1786" s="84"/>
      <c r="J1786" s="85"/>
      <c r="K1786" s="522">
        <v>2.91</v>
      </c>
      <c r="L1786" s="523"/>
      <c r="M1786" s="86">
        <f>K1786*12*I1754</f>
        <v>13531.5</v>
      </c>
    </row>
    <row r="1787" spans="1:13">
      <c r="A1787" s="499" t="s">
        <v>43</v>
      </c>
      <c r="B1787" s="500"/>
      <c r="C1787" s="500"/>
      <c r="D1787" s="500"/>
      <c r="E1787" s="500"/>
      <c r="F1787" s="500"/>
      <c r="G1787" s="500"/>
      <c r="H1787" s="501"/>
      <c r="I1787" s="15"/>
      <c r="J1787" s="16"/>
      <c r="K1787" s="502">
        <v>1.39</v>
      </c>
      <c r="L1787" s="503"/>
      <c r="M1787" s="21">
        <f>K1787*12*I1754</f>
        <v>6463.5</v>
      </c>
    </row>
    <row r="1788" spans="1:13">
      <c r="A1788" s="18" t="s">
        <v>48</v>
      </c>
      <c r="B1788" s="19"/>
      <c r="C1788" s="19"/>
      <c r="D1788" s="19"/>
      <c r="E1788" s="19"/>
      <c r="F1788" s="19"/>
      <c r="G1788" s="19"/>
      <c r="H1788" s="20"/>
      <c r="I1788" s="34"/>
      <c r="J1788" s="29"/>
      <c r="K1788" s="561">
        <v>0</v>
      </c>
      <c r="L1788" s="562"/>
      <c r="M1788" s="21">
        <f>K1788*I1754*12</f>
        <v>0</v>
      </c>
    </row>
    <row r="1789" spans="1:13" ht="15.75">
      <c r="A1789" s="44" t="s">
        <v>45</v>
      </c>
      <c r="B1789" s="45"/>
      <c r="C1789" s="45"/>
      <c r="D1789" s="45"/>
      <c r="E1789" s="45"/>
      <c r="F1789" s="45"/>
      <c r="G1789" s="45"/>
      <c r="H1789" s="46"/>
      <c r="I1789" s="34"/>
      <c r="J1789" s="29"/>
      <c r="K1789" s="486">
        <v>0.06</v>
      </c>
      <c r="L1789" s="487"/>
      <c r="M1789" s="21">
        <f>K1789*12*I1754</f>
        <v>279</v>
      </c>
    </row>
    <row r="1790" spans="1:13" ht="16.5" thickBot="1">
      <c r="A1790" s="70" t="s">
        <v>46</v>
      </c>
      <c r="B1790" s="71"/>
      <c r="C1790" s="71"/>
      <c r="D1790" s="71"/>
      <c r="E1790" s="71"/>
      <c r="F1790" s="71"/>
      <c r="G1790" s="71"/>
      <c r="H1790" s="72"/>
      <c r="I1790" s="3"/>
      <c r="J1790" s="4"/>
      <c r="K1790" s="446">
        <v>1.32</v>
      </c>
      <c r="L1790" s="447"/>
      <c r="M1790" s="23">
        <f>K1790*12*I1754</f>
        <v>6138</v>
      </c>
    </row>
    <row r="1791" spans="1:13" ht="15.75" thickBot="1">
      <c r="A1791" s="424" t="s">
        <v>47</v>
      </c>
      <c r="B1791" s="425"/>
      <c r="C1791" s="425"/>
      <c r="D1791" s="425"/>
      <c r="E1791" s="425"/>
      <c r="F1791" s="425"/>
      <c r="G1791" s="425"/>
      <c r="H1791" s="426"/>
      <c r="I1791" s="49"/>
      <c r="J1791" s="50"/>
      <c r="K1791" s="427">
        <f>K1783+K1787+K1784+K1788+K1789+K1790</f>
        <v>42.140000000000008</v>
      </c>
      <c r="L1791" s="428"/>
      <c r="M1791" s="51">
        <f>M1783+M1784+M1787+M1788+M1789+M1790</f>
        <v>195951</v>
      </c>
    </row>
    <row r="1792" spans="1:13">
      <c r="A1792" s="56"/>
      <c r="B1792" s="56"/>
      <c r="C1792" s="56"/>
      <c r="D1792" s="56"/>
      <c r="E1792" s="56"/>
      <c r="F1792" s="56"/>
      <c r="G1792" s="56"/>
      <c r="H1792" s="56"/>
      <c r="I1792" s="9"/>
      <c r="J1792" s="57"/>
      <c r="K1792" s="58"/>
      <c r="L1792" s="58"/>
      <c r="M1792" s="57"/>
    </row>
    <row r="1793" spans="1:13">
      <c r="A1793" s="481" t="s">
        <v>0</v>
      </c>
      <c r="B1793" s="481"/>
      <c r="C1793" s="481"/>
      <c r="D1793" s="481"/>
      <c r="E1793" s="481"/>
      <c r="F1793" s="481"/>
      <c r="G1793" s="481"/>
      <c r="H1793" s="481"/>
      <c r="I1793" s="481"/>
      <c r="J1793" s="481"/>
      <c r="K1793" s="481"/>
      <c r="L1793" s="481"/>
      <c r="M1793" s="1"/>
    </row>
    <row r="1794" spans="1:13">
      <c r="A1794" s="482" t="s">
        <v>1</v>
      </c>
      <c r="B1794" s="482"/>
      <c r="C1794" s="482"/>
      <c r="D1794" s="482"/>
      <c r="E1794" s="482"/>
      <c r="F1794" s="482"/>
      <c r="G1794" s="482"/>
      <c r="H1794" s="482"/>
      <c r="I1794" s="482"/>
      <c r="J1794" s="482"/>
      <c r="K1794" s="482"/>
      <c r="L1794" s="482"/>
      <c r="M1794" s="482"/>
    </row>
    <row r="1795" spans="1:13">
      <c r="A1795" s="483" t="s">
        <v>132</v>
      </c>
      <c r="B1795" s="483"/>
      <c r="C1795" s="483"/>
      <c r="D1795" s="483"/>
      <c r="E1795" s="483"/>
      <c r="F1795" s="483"/>
      <c r="G1795" s="483"/>
      <c r="H1795" s="483"/>
      <c r="I1795" s="483"/>
      <c r="J1795" s="483"/>
      <c r="K1795" s="483"/>
      <c r="L1795" s="483"/>
      <c r="M1795" s="483"/>
    </row>
    <row r="1796" spans="1:13">
      <c r="A1796" s="2"/>
      <c r="B1796" s="3"/>
      <c r="C1796" s="3" t="s">
        <v>2</v>
      </c>
      <c r="D1796" s="3"/>
      <c r="E1796" s="3"/>
      <c r="F1796" s="3"/>
      <c r="G1796" s="3"/>
      <c r="H1796" s="4"/>
      <c r="I1796" s="3" t="s">
        <v>3</v>
      </c>
      <c r="J1796" s="4"/>
      <c r="K1796" s="5" t="s">
        <v>4</v>
      </c>
      <c r="L1796" s="6"/>
      <c r="M1796" s="7"/>
    </row>
    <row r="1797" spans="1:13">
      <c r="A1797" s="8"/>
      <c r="B1797" s="9"/>
      <c r="C1797" s="9"/>
      <c r="D1797" s="9"/>
      <c r="E1797" s="9"/>
      <c r="F1797" s="9"/>
      <c r="G1797" s="9"/>
      <c r="H1797" s="10"/>
      <c r="I1797" s="9"/>
      <c r="J1797" s="10"/>
      <c r="K1797" s="11" t="s">
        <v>5</v>
      </c>
      <c r="L1797" s="12"/>
      <c r="M1797" s="13" t="s">
        <v>6</v>
      </c>
    </row>
    <row r="1798" spans="1:13">
      <c r="A1798" s="14"/>
      <c r="B1798" s="15"/>
      <c r="C1798" s="15"/>
      <c r="D1798" s="15"/>
      <c r="E1798" s="15"/>
      <c r="F1798" s="15"/>
      <c r="G1798" s="15"/>
      <c r="H1798" s="16"/>
      <c r="I1798" s="472" t="s">
        <v>7</v>
      </c>
      <c r="J1798" s="473"/>
      <c r="K1798" s="15" t="s">
        <v>8</v>
      </c>
      <c r="L1798" s="16"/>
      <c r="M1798" s="17" t="s">
        <v>9</v>
      </c>
    </row>
    <row r="1799" spans="1:13">
      <c r="A1799" s="474"/>
      <c r="B1799" s="475"/>
      <c r="C1799" s="475"/>
      <c r="D1799" s="475"/>
      <c r="E1799" s="475"/>
      <c r="F1799" s="475"/>
      <c r="G1799" s="475"/>
      <c r="H1799" s="476"/>
      <c r="I1799" s="477">
        <v>628.1</v>
      </c>
      <c r="J1799" s="478"/>
      <c r="K1799" s="479">
        <f>K1801+K1803</f>
        <v>9.75</v>
      </c>
      <c r="L1799" s="480"/>
      <c r="M1799" s="21">
        <f>M1801+M1803</f>
        <v>73487.700000000012</v>
      </c>
    </row>
    <row r="1800" spans="1:13">
      <c r="A1800" s="22" t="s">
        <v>10</v>
      </c>
      <c r="B1800" s="24"/>
      <c r="C1800" s="24"/>
      <c r="D1800" s="24"/>
      <c r="E1800" s="24"/>
      <c r="F1800" s="25"/>
      <c r="G1800" s="24"/>
      <c r="H1800" s="26"/>
      <c r="J1800" s="10"/>
      <c r="L1800" s="10"/>
      <c r="M1800" s="23"/>
    </row>
    <row r="1801" spans="1:13">
      <c r="A1801" s="22" t="s">
        <v>11</v>
      </c>
      <c r="B1801" s="24"/>
      <c r="C1801" s="24"/>
      <c r="D1801" s="24"/>
      <c r="E1801" s="24"/>
      <c r="F1801" s="25"/>
      <c r="G1801" s="24"/>
      <c r="H1801" s="26"/>
      <c r="J1801" s="10"/>
      <c r="K1801" s="450">
        <v>5.36</v>
      </c>
      <c r="L1801" s="451"/>
      <c r="M1801" s="23">
        <f>K1801*I1799*12</f>
        <v>40399.392000000007</v>
      </c>
    </row>
    <row r="1802" spans="1:13">
      <c r="A1802" s="22"/>
      <c r="B1802" s="24"/>
      <c r="C1802" s="24"/>
      <c r="D1802" s="24"/>
      <c r="E1802" s="24"/>
      <c r="F1802" s="25"/>
      <c r="G1802" s="24"/>
      <c r="H1802" s="26"/>
      <c r="J1802" s="10"/>
      <c r="L1802" s="10"/>
      <c r="M1802" s="23"/>
    </row>
    <row r="1803" spans="1:13">
      <c r="A1803" s="22" t="s">
        <v>12</v>
      </c>
      <c r="B1803" s="24"/>
      <c r="C1803" s="24"/>
      <c r="D1803" s="24"/>
      <c r="E1803" s="24"/>
      <c r="F1803" s="25"/>
      <c r="G1803" s="24"/>
      <c r="H1803" s="26"/>
      <c r="I1803" s="14"/>
      <c r="J1803" s="16"/>
      <c r="K1803" s="492">
        <v>4.3899999999999997</v>
      </c>
      <c r="L1803" s="493"/>
      <c r="M1803" s="21">
        <f>K1803*I1799*12</f>
        <v>33088.307999999997</v>
      </c>
    </row>
    <row r="1804" spans="1:13">
      <c r="A1804" s="464" t="s">
        <v>13</v>
      </c>
      <c r="B1804" s="465"/>
      <c r="C1804" s="465"/>
      <c r="D1804" s="465"/>
      <c r="E1804" s="465"/>
      <c r="F1804" s="465"/>
      <c r="G1804" s="465"/>
      <c r="H1804" s="466"/>
      <c r="I1804" s="89" t="s">
        <v>14</v>
      </c>
      <c r="J1804" s="88"/>
      <c r="K1804" s="9"/>
      <c r="L1804" s="10"/>
      <c r="M1804" s="23"/>
    </row>
    <row r="1805" spans="1:13">
      <c r="A1805" s="8"/>
      <c r="B1805" s="9"/>
      <c r="C1805" s="9"/>
      <c r="D1805" s="9"/>
      <c r="E1805" s="9"/>
      <c r="F1805" s="9"/>
      <c r="G1805" s="9"/>
      <c r="H1805" s="10"/>
      <c r="I1805" s="89" t="s">
        <v>15</v>
      </c>
      <c r="J1805" s="88"/>
      <c r="K1805" s="9"/>
      <c r="L1805" s="10"/>
      <c r="M1805" s="23"/>
    </row>
    <row r="1806" spans="1:13">
      <c r="A1806" s="8"/>
      <c r="B1806" s="9"/>
      <c r="C1806" s="9"/>
      <c r="D1806" s="9"/>
      <c r="E1806" s="9"/>
      <c r="F1806" s="9"/>
      <c r="G1806" s="9"/>
      <c r="H1806" s="10"/>
      <c r="I1806" s="89" t="s">
        <v>16</v>
      </c>
      <c r="J1806" s="88"/>
      <c r="K1806" s="462">
        <v>1.31</v>
      </c>
      <c r="L1806" s="463"/>
      <c r="M1806" s="23">
        <f>K1806*12*I1799</f>
        <v>9873.732</v>
      </c>
    </row>
    <row r="1807" spans="1:13">
      <c r="A1807" s="8"/>
      <c r="B1807" s="9"/>
      <c r="C1807" s="9"/>
      <c r="D1807" s="9"/>
      <c r="E1807" s="9"/>
      <c r="F1807" s="9"/>
      <c r="G1807" s="9"/>
      <c r="H1807" s="10"/>
      <c r="I1807" s="89" t="s">
        <v>17</v>
      </c>
      <c r="J1807" s="88"/>
      <c r="K1807" s="9"/>
      <c r="L1807" s="10"/>
      <c r="M1807" s="23"/>
    </row>
    <row r="1808" spans="1:13">
      <c r="A1808" s="14"/>
      <c r="B1808" s="15"/>
      <c r="C1808" s="15"/>
      <c r="D1808" s="15"/>
      <c r="E1808" s="15"/>
      <c r="F1808" s="15"/>
      <c r="G1808" s="15"/>
      <c r="H1808" s="16"/>
      <c r="I1808" s="90" t="s">
        <v>18</v>
      </c>
      <c r="J1808" s="91"/>
      <c r="K1808" s="15"/>
      <c r="L1808" s="16"/>
      <c r="M1808" s="21"/>
    </row>
    <row r="1809" spans="1:13">
      <c r="A1809" s="114" t="s">
        <v>20</v>
      </c>
      <c r="B1809" s="31"/>
      <c r="C1809" s="31"/>
      <c r="D1809" s="31"/>
      <c r="E1809" s="31"/>
      <c r="F1809" s="31"/>
      <c r="G1809" s="31"/>
      <c r="H1809" s="115"/>
      <c r="I1809" s="31"/>
      <c r="J1809" s="10"/>
      <c r="K1809" s="470">
        <f>K1810+K1816</f>
        <v>1.9100000000000001</v>
      </c>
      <c r="L1809" s="471"/>
      <c r="M1809" s="32">
        <f>M1810+M1816</f>
        <v>14396.052000000001</v>
      </c>
    </row>
    <row r="1810" spans="1:13">
      <c r="A1810" s="459" t="s">
        <v>21</v>
      </c>
      <c r="B1810" s="460"/>
      <c r="C1810" s="460"/>
      <c r="D1810" s="460"/>
      <c r="E1810" s="460"/>
      <c r="F1810" s="460"/>
      <c r="G1810" s="460"/>
      <c r="H1810" s="461"/>
      <c r="J1810" s="10"/>
      <c r="K1810" s="462">
        <f>K1811+K1812+K1813+K1815</f>
        <v>1.1200000000000001</v>
      </c>
      <c r="L1810" s="463"/>
      <c r="M1810" s="33">
        <f>M1811+M1812+M1813+M1815</f>
        <v>8441.6640000000007</v>
      </c>
    </row>
    <row r="1811" spans="1:13">
      <c r="A1811" s="8" t="s">
        <v>82</v>
      </c>
      <c r="H1811" s="10"/>
      <c r="I1811" s="87" t="s">
        <v>26</v>
      </c>
      <c r="J1811" s="88"/>
      <c r="K1811" s="450">
        <v>0.57999999999999996</v>
      </c>
      <c r="L1811" s="451"/>
      <c r="M1811" s="23">
        <f>K1811*12*I1799</f>
        <v>4371.576</v>
      </c>
    </row>
    <row r="1812" spans="1:13">
      <c r="A1812" s="8" t="s">
        <v>69</v>
      </c>
      <c r="H1812" s="10"/>
      <c r="I1812" s="87" t="s">
        <v>80</v>
      </c>
      <c r="J1812" s="88"/>
      <c r="K1812" s="450"/>
      <c r="L1812" s="451"/>
      <c r="M1812" s="23"/>
    </row>
    <row r="1813" spans="1:13">
      <c r="A1813" s="8" t="s">
        <v>83</v>
      </c>
      <c r="H1813" s="10"/>
      <c r="I1813" s="87" t="s">
        <v>24</v>
      </c>
      <c r="J1813" s="88"/>
      <c r="K1813" s="450">
        <v>0.5</v>
      </c>
      <c r="L1813" s="451"/>
      <c r="M1813" s="23">
        <f>K1813*12*I1799</f>
        <v>3768.6000000000004</v>
      </c>
    </row>
    <row r="1814" spans="1:13">
      <c r="A1814" s="8" t="s">
        <v>25</v>
      </c>
      <c r="H1814" s="10"/>
      <c r="I1814" s="87"/>
      <c r="J1814" s="88"/>
      <c r="L1814" s="10"/>
      <c r="M1814" s="23"/>
    </row>
    <row r="1815" spans="1:13">
      <c r="A1815" s="8" t="s">
        <v>84</v>
      </c>
      <c r="H1815" s="10"/>
      <c r="I1815" s="87" t="s">
        <v>26</v>
      </c>
      <c r="J1815" s="88"/>
      <c r="K1815" s="450">
        <v>0.04</v>
      </c>
      <c r="L1815" s="451"/>
      <c r="M1815" s="23">
        <f>K1815*12*I1799</f>
        <v>301.488</v>
      </c>
    </row>
    <row r="1816" spans="1:13">
      <c r="A1816" s="459" t="s">
        <v>27</v>
      </c>
      <c r="B1816" s="460"/>
      <c r="C1816" s="460"/>
      <c r="D1816" s="460"/>
      <c r="E1816" s="460"/>
      <c r="F1816" s="460"/>
      <c r="G1816" s="460"/>
      <c r="H1816" s="461"/>
      <c r="J1816" s="10"/>
      <c r="K1816" s="462">
        <f>K1817+K1818+K1819</f>
        <v>0.79</v>
      </c>
      <c r="L1816" s="463"/>
      <c r="M1816" s="33">
        <f>M1817+M1818+M1819</f>
        <v>5954.3880000000008</v>
      </c>
    </row>
    <row r="1817" spans="1:13">
      <c r="A1817" s="8" t="s">
        <v>85</v>
      </c>
      <c r="H1817" s="10"/>
      <c r="I1817" s="87" t="s">
        <v>24</v>
      </c>
      <c r="J1817" s="88"/>
      <c r="K1817" s="450">
        <v>0.67</v>
      </c>
      <c r="L1817" s="451"/>
      <c r="M1817" s="23">
        <f>K1817*12*I1799</f>
        <v>5049.9240000000009</v>
      </c>
    </row>
    <row r="1818" spans="1:13">
      <c r="A1818" s="8" t="s">
        <v>86</v>
      </c>
      <c r="H1818" s="10"/>
      <c r="I1818" s="87" t="s">
        <v>81</v>
      </c>
      <c r="J1818" s="88"/>
      <c r="K1818" s="450">
        <v>0.06</v>
      </c>
      <c r="L1818" s="451"/>
      <c r="M1818" s="23">
        <f>K1818*12*I1799</f>
        <v>452.23200000000003</v>
      </c>
    </row>
    <row r="1819" spans="1:13">
      <c r="A1819" s="8" t="s">
        <v>87</v>
      </c>
      <c r="H1819" s="10"/>
      <c r="I1819" s="87" t="s">
        <v>55</v>
      </c>
      <c r="J1819" s="88"/>
      <c r="K1819" s="492">
        <v>0.06</v>
      </c>
      <c r="L1819" s="493"/>
      <c r="M1819" s="21">
        <f>K1819*12*I1799</f>
        <v>452.23200000000003</v>
      </c>
    </row>
    <row r="1820" spans="1:13" ht="15.75">
      <c r="A1820" s="438" t="s">
        <v>28</v>
      </c>
      <c r="B1820" s="439"/>
      <c r="C1820" s="439"/>
      <c r="D1820" s="439"/>
      <c r="E1820" s="439"/>
      <c r="F1820" s="439"/>
      <c r="G1820" s="439"/>
      <c r="H1820" s="440"/>
      <c r="I1820" s="34"/>
      <c r="J1820" s="29"/>
      <c r="K1820" s="486">
        <f>K1821+K1822+K1824+K1826+K1827</f>
        <v>2.16</v>
      </c>
      <c r="L1820" s="487"/>
      <c r="M1820" s="35">
        <f>M1821+M1822+M1824+M1826+M1827</f>
        <v>16280.352000000001</v>
      </c>
    </row>
    <row r="1821" spans="1:13">
      <c r="A1821" s="36" t="s">
        <v>29</v>
      </c>
      <c r="B1821" s="37"/>
      <c r="C1821" s="38"/>
      <c r="D1821" s="38"/>
      <c r="E1821" s="38"/>
      <c r="F1821" s="38"/>
      <c r="G1821" s="38"/>
      <c r="H1821" s="10"/>
      <c r="I1821" s="434" t="s">
        <v>30</v>
      </c>
      <c r="J1821" s="435"/>
      <c r="K1821" s="457">
        <v>0.59</v>
      </c>
      <c r="L1821" s="458"/>
      <c r="M1821" s="23">
        <f>K1821*12*I1799</f>
        <v>4446.9480000000003</v>
      </c>
    </row>
    <row r="1822" spans="1:13">
      <c r="A1822" s="36" t="s">
        <v>31</v>
      </c>
      <c r="B1822" s="37"/>
      <c r="C1822" s="38"/>
      <c r="D1822" s="38"/>
      <c r="E1822" s="38"/>
      <c r="F1822" s="38"/>
      <c r="G1822" s="38"/>
      <c r="H1822" s="10"/>
      <c r="I1822" s="434" t="s">
        <v>57</v>
      </c>
      <c r="J1822" s="435"/>
      <c r="K1822" s="448">
        <v>1.36</v>
      </c>
      <c r="L1822" s="449"/>
      <c r="M1822" s="23">
        <f>K1822*12*I1799</f>
        <v>10250.592000000001</v>
      </c>
    </row>
    <row r="1823" spans="1:13">
      <c r="A1823" s="36" t="s">
        <v>33</v>
      </c>
      <c r="B1823" s="37"/>
      <c r="C1823" s="38"/>
      <c r="D1823" s="38"/>
      <c r="E1823" s="38"/>
      <c r="F1823" s="38"/>
      <c r="G1823" s="38"/>
      <c r="H1823" s="10"/>
      <c r="I1823" s="39"/>
      <c r="J1823" s="12"/>
      <c r="K1823" s="40"/>
      <c r="L1823" s="41"/>
      <c r="M1823" s="23"/>
    </row>
    <row r="1824" spans="1:13">
      <c r="A1824" s="36" t="s">
        <v>34</v>
      </c>
      <c r="B1824" s="37"/>
      <c r="C1824" s="38"/>
      <c r="D1824" s="38"/>
      <c r="E1824" s="38"/>
      <c r="F1824" s="38"/>
      <c r="G1824" s="38"/>
      <c r="H1824" s="10"/>
      <c r="I1824" s="434" t="s">
        <v>35</v>
      </c>
      <c r="J1824" s="435"/>
      <c r="K1824" s="448">
        <v>0.09</v>
      </c>
      <c r="L1824" s="449"/>
      <c r="M1824" s="23">
        <f>K1824*12*I1799</f>
        <v>678.34800000000007</v>
      </c>
    </row>
    <row r="1825" spans="1:13">
      <c r="A1825" s="36" t="s">
        <v>36</v>
      </c>
      <c r="B1825" s="37"/>
      <c r="C1825" s="38"/>
      <c r="D1825" s="38"/>
      <c r="E1825" s="38"/>
      <c r="F1825" s="38"/>
      <c r="G1825" s="38"/>
      <c r="H1825" s="10"/>
      <c r="I1825" s="39"/>
      <c r="J1825" s="12"/>
      <c r="K1825" s="40"/>
      <c r="L1825" s="41"/>
      <c r="M1825" s="23"/>
    </row>
    <row r="1826" spans="1:13">
      <c r="A1826" s="36" t="s">
        <v>37</v>
      </c>
      <c r="B1826" s="37"/>
      <c r="C1826" s="38"/>
      <c r="D1826" s="38"/>
      <c r="E1826" s="38"/>
      <c r="F1826" s="38"/>
      <c r="G1826" s="38"/>
      <c r="H1826" s="10"/>
      <c r="I1826" s="434" t="s">
        <v>19</v>
      </c>
      <c r="J1826" s="435"/>
      <c r="K1826" s="448">
        <v>0.06</v>
      </c>
      <c r="L1826" s="449"/>
      <c r="M1826" s="23">
        <f>K1826*12*I1799</f>
        <v>452.23200000000003</v>
      </c>
    </row>
    <row r="1827" spans="1:13">
      <c r="A1827" s="42" t="s">
        <v>38</v>
      </c>
      <c r="B1827" s="37"/>
      <c r="C1827" s="38"/>
      <c r="D1827" s="38"/>
      <c r="E1827" s="38"/>
      <c r="F1827" s="38"/>
      <c r="G1827" s="38"/>
      <c r="H1827" s="10"/>
      <c r="I1827" s="434" t="s">
        <v>19</v>
      </c>
      <c r="J1827" s="435"/>
      <c r="K1827" s="436">
        <v>0.06</v>
      </c>
      <c r="L1827" s="437"/>
      <c r="M1827" s="21">
        <f>K1827*12*I1799</f>
        <v>452.23200000000003</v>
      </c>
    </row>
    <row r="1828" spans="1:13" ht="16.5" thickBot="1">
      <c r="A1828" s="443" t="s">
        <v>39</v>
      </c>
      <c r="B1828" s="444"/>
      <c r="C1828" s="444"/>
      <c r="D1828" s="444"/>
      <c r="E1828" s="444"/>
      <c r="F1828" s="444"/>
      <c r="G1828" s="444"/>
      <c r="H1828" s="445"/>
      <c r="I1828" s="3"/>
      <c r="J1828" s="4"/>
      <c r="K1828" s="513">
        <v>5.7</v>
      </c>
      <c r="L1828" s="514"/>
      <c r="M1828" s="48">
        <f>K1828*12*I1799</f>
        <v>42962.040000000008</v>
      </c>
    </row>
    <row r="1829" spans="1:13" ht="15.75" thickBot="1">
      <c r="A1829" s="424" t="s">
        <v>40</v>
      </c>
      <c r="B1829" s="425"/>
      <c r="C1829" s="425"/>
      <c r="D1829" s="425"/>
      <c r="E1829" s="425"/>
      <c r="F1829" s="425"/>
      <c r="G1829" s="425"/>
      <c r="H1829" s="426"/>
      <c r="I1829" s="49"/>
      <c r="J1829" s="50"/>
      <c r="K1829" s="427">
        <f>K1801+K1803+K1806+K1809+K1828+K1820</f>
        <v>20.830000000000002</v>
      </c>
      <c r="L1829" s="428"/>
      <c r="M1829" s="51">
        <f>M1799+M1806+M1809+M1820+M1828</f>
        <v>156999.87600000002</v>
      </c>
    </row>
    <row r="1830" spans="1:13" ht="15.75">
      <c r="A1830" s="452" t="s">
        <v>52</v>
      </c>
      <c r="B1830" s="453"/>
      <c r="C1830" s="453"/>
      <c r="D1830" s="453"/>
      <c r="E1830" s="453"/>
      <c r="F1830" s="453"/>
      <c r="G1830" s="453"/>
      <c r="H1830" s="454"/>
      <c r="I1830" s="15"/>
      <c r="J1830" s="16"/>
      <c r="K1830" s="455">
        <v>2.09</v>
      </c>
      <c r="L1830" s="456"/>
      <c r="M1830" s="21">
        <f>K1830*12*I1799</f>
        <v>15752.748</v>
      </c>
    </row>
    <row r="1831" spans="1:13">
      <c r="A1831" s="474" t="s">
        <v>43</v>
      </c>
      <c r="B1831" s="475"/>
      <c r="C1831" s="475"/>
      <c r="D1831" s="475"/>
      <c r="E1831" s="475"/>
      <c r="F1831" s="475"/>
      <c r="G1831" s="475"/>
      <c r="H1831" s="476"/>
      <c r="I1831" s="34"/>
      <c r="J1831" s="29"/>
      <c r="K1831" s="484">
        <v>1.39</v>
      </c>
      <c r="L1831" s="485"/>
      <c r="M1831" s="21">
        <f>K1831*12*I1799</f>
        <v>10476.708000000001</v>
      </c>
    </row>
    <row r="1832" spans="1:13" ht="15.75">
      <c r="A1832" s="44" t="s">
        <v>44</v>
      </c>
      <c r="B1832" s="45"/>
      <c r="C1832" s="45"/>
      <c r="D1832" s="45"/>
      <c r="E1832" s="45"/>
      <c r="F1832" s="45"/>
      <c r="G1832" s="45"/>
      <c r="H1832" s="46"/>
      <c r="I1832" s="34"/>
      <c r="J1832" s="29"/>
      <c r="K1832" s="486">
        <v>0.05</v>
      </c>
      <c r="L1832" s="487"/>
      <c r="M1832" s="21">
        <f>K1832*12*I1799</f>
        <v>376.86000000000007</v>
      </c>
    </row>
    <row r="1833" spans="1:13" ht="15.75">
      <c r="A1833" s="44" t="s">
        <v>45</v>
      </c>
      <c r="B1833" s="45"/>
      <c r="C1833" s="45"/>
      <c r="D1833" s="45"/>
      <c r="E1833" s="45"/>
      <c r="F1833" s="45"/>
      <c r="G1833" s="45"/>
      <c r="H1833" s="46"/>
      <c r="I1833" s="34"/>
      <c r="J1833" s="29"/>
      <c r="K1833" s="486">
        <v>0.06</v>
      </c>
      <c r="L1833" s="487"/>
      <c r="M1833" s="21">
        <f>K1833*12*I1799</f>
        <v>452.23200000000003</v>
      </c>
    </row>
    <row r="1834" spans="1:13" ht="16.5" thickBot="1">
      <c r="A1834" s="70" t="s">
        <v>46</v>
      </c>
      <c r="B1834" s="71"/>
      <c r="C1834" s="71"/>
      <c r="D1834" s="71"/>
      <c r="E1834" s="71"/>
      <c r="F1834" s="71"/>
      <c r="G1834" s="71"/>
      <c r="H1834" s="72"/>
      <c r="I1834" s="3"/>
      <c r="J1834" s="4"/>
      <c r="K1834" s="446">
        <v>0.14000000000000001</v>
      </c>
      <c r="L1834" s="447"/>
      <c r="M1834" s="23">
        <f>K1834*12*I1799</f>
        <v>1055.2080000000001</v>
      </c>
    </row>
    <row r="1835" spans="1:13" ht="15.75" thickBot="1">
      <c r="A1835" s="424" t="s">
        <v>47</v>
      </c>
      <c r="B1835" s="425"/>
      <c r="C1835" s="425"/>
      <c r="D1835" s="425"/>
      <c r="E1835" s="425"/>
      <c r="F1835" s="425"/>
      <c r="G1835" s="425"/>
      <c r="H1835" s="426"/>
      <c r="I1835" s="49"/>
      <c r="J1835" s="50"/>
      <c r="K1835" s="427">
        <f>K1829+K1830+K1831+K1832+K1833+K1834</f>
        <v>24.560000000000002</v>
      </c>
      <c r="L1835" s="428"/>
      <c r="M1835" s="51">
        <f>M1829+M1830+M1831+M1832+M1833+M1834</f>
        <v>185113.63200000001</v>
      </c>
    </row>
    <row r="1836" spans="1:13">
      <c r="A1836" s="56"/>
      <c r="B1836" s="56"/>
      <c r="C1836" s="56"/>
      <c r="D1836" s="56"/>
      <c r="E1836" s="56"/>
      <c r="F1836" s="56"/>
      <c r="G1836" s="56"/>
      <c r="H1836" s="56"/>
      <c r="I1836" s="9"/>
      <c r="J1836" s="57"/>
      <c r="K1836" s="58"/>
      <c r="L1836" s="58"/>
      <c r="M1836" s="57"/>
    </row>
    <row r="1837" spans="1:13">
      <c r="A1837" s="481" t="s">
        <v>0</v>
      </c>
      <c r="B1837" s="481"/>
      <c r="C1837" s="481"/>
      <c r="D1837" s="481"/>
      <c r="E1837" s="481"/>
      <c r="F1837" s="481"/>
      <c r="G1837" s="481"/>
      <c r="H1837" s="481"/>
      <c r="I1837" s="481"/>
      <c r="J1837" s="481"/>
      <c r="K1837" s="481"/>
      <c r="L1837" s="481"/>
      <c r="M1837" s="1"/>
    </row>
    <row r="1838" spans="1:13">
      <c r="A1838" s="482" t="s">
        <v>1</v>
      </c>
      <c r="B1838" s="482"/>
      <c r="C1838" s="482"/>
      <c r="D1838" s="482"/>
      <c r="E1838" s="482"/>
      <c r="F1838" s="482"/>
      <c r="G1838" s="482"/>
      <c r="H1838" s="482"/>
      <c r="I1838" s="482"/>
      <c r="J1838" s="482"/>
      <c r="K1838" s="482"/>
      <c r="L1838" s="482"/>
      <c r="M1838" s="482"/>
    </row>
    <row r="1839" spans="1:13">
      <c r="A1839" s="483" t="s">
        <v>133</v>
      </c>
      <c r="B1839" s="483"/>
      <c r="C1839" s="483"/>
      <c r="D1839" s="483"/>
      <c r="E1839" s="483"/>
      <c r="F1839" s="483"/>
      <c r="G1839" s="483"/>
      <c r="H1839" s="483"/>
      <c r="I1839" s="483"/>
      <c r="J1839" s="483"/>
      <c r="K1839" s="483"/>
      <c r="L1839" s="483"/>
      <c r="M1839" s="483"/>
    </row>
    <row r="1840" spans="1:13">
      <c r="A1840" s="2"/>
      <c r="B1840" s="3"/>
      <c r="C1840" s="3" t="s">
        <v>2</v>
      </c>
      <c r="D1840" s="3"/>
      <c r="E1840" s="3"/>
      <c r="F1840" s="3"/>
      <c r="G1840" s="3"/>
      <c r="H1840" s="4"/>
      <c r="I1840" s="3" t="s">
        <v>3</v>
      </c>
      <c r="J1840" s="4"/>
      <c r="K1840" s="5" t="s">
        <v>4</v>
      </c>
      <c r="L1840" s="6"/>
      <c r="M1840" s="7"/>
    </row>
    <row r="1841" spans="1:13">
      <c r="A1841" s="8"/>
      <c r="B1841" s="9"/>
      <c r="C1841" s="9"/>
      <c r="D1841" s="9"/>
      <c r="E1841" s="9"/>
      <c r="F1841" s="9"/>
      <c r="G1841" s="9"/>
      <c r="H1841" s="10"/>
      <c r="I1841" s="9"/>
      <c r="J1841" s="10"/>
      <c r="K1841" s="11" t="s">
        <v>5</v>
      </c>
      <c r="L1841" s="12"/>
      <c r="M1841" s="13" t="s">
        <v>6</v>
      </c>
    </row>
    <row r="1842" spans="1:13">
      <c r="A1842" s="14"/>
      <c r="B1842" s="15"/>
      <c r="C1842" s="15"/>
      <c r="D1842" s="15"/>
      <c r="E1842" s="15"/>
      <c r="F1842" s="15"/>
      <c r="G1842" s="15"/>
      <c r="H1842" s="16"/>
      <c r="I1842" s="472" t="s">
        <v>7</v>
      </c>
      <c r="J1842" s="473"/>
      <c r="K1842" s="15" t="s">
        <v>8</v>
      </c>
      <c r="L1842" s="16"/>
      <c r="M1842" s="17" t="s">
        <v>9</v>
      </c>
    </row>
    <row r="1843" spans="1:13">
      <c r="A1843" s="474"/>
      <c r="B1843" s="475"/>
      <c r="C1843" s="475"/>
      <c r="D1843" s="475"/>
      <c r="E1843" s="475"/>
      <c r="F1843" s="475"/>
      <c r="G1843" s="475"/>
      <c r="H1843" s="476"/>
      <c r="I1843" s="477">
        <v>600.70000000000005</v>
      </c>
      <c r="J1843" s="478"/>
      <c r="K1843" s="479">
        <f>K1845+K1847</f>
        <v>9.75</v>
      </c>
      <c r="L1843" s="480"/>
      <c r="M1843" s="21">
        <f>M1845+M1847</f>
        <v>70281.899999999994</v>
      </c>
    </row>
    <row r="1844" spans="1:13">
      <c r="A1844" s="22" t="s">
        <v>10</v>
      </c>
      <c r="B1844" s="24"/>
      <c r="C1844" s="24"/>
      <c r="D1844" s="24"/>
      <c r="E1844" s="24"/>
      <c r="F1844" s="25"/>
      <c r="G1844" s="24"/>
      <c r="H1844" s="26"/>
      <c r="J1844" s="10"/>
      <c r="L1844" s="10"/>
      <c r="M1844" s="23"/>
    </row>
    <row r="1845" spans="1:13">
      <c r="A1845" s="22" t="s">
        <v>11</v>
      </c>
      <c r="B1845" s="24"/>
      <c r="C1845" s="24"/>
      <c r="D1845" s="24"/>
      <c r="E1845" s="24"/>
      <c r="F1845" s="25"/>
      <c r="G1845" s="24"/>
      <c r="H1845" s="26"/>
      <c r="J1845" s="10"/>
      <c r="K1845" s="450">
        <v>5.36</v>
      </c>
      <c r="L1845" s="451"/>
      <c r="M1845" s="23">
        <f>K1845*I1843*12</f>
        <v>38637.024000000005</v>
      </c>
    </row>
    <row r="1846" spans="1:13">
      <c r="A1846" s="22"/>
      <c r="B1846" s="24"/>
      <c r="C1846" s="24"/>
      <c r="D1846" s="24"/>
      <c r="E1846" s="24"/>
      <c r="F1846" s="25"/>
      <c r="G1846" s="24"/>
      <c r="H1846" s="26"/>
      <c r="J1846" s="10"/>
      <c r="L1846" s="10"/>
      <c r="M1846" s="23"/>
    </row>
    <row r="1847" spans="1:13">
      <c r="A1847" s="22" t="s">
        <v>12</v>
      </c>
      <c r="B1847" s="24"/>
      <c r="C1847" s="24"/>
      <c r="D1847" s="24"/>
      <c r="E1847" s="24"/>
      <c r="F1847" s="25"/>
      <c r="G1847" s="24"/>
      <c r="H1847" s="26"/>
      <c r="I1847" s="14"/>
      <c r="J1847" s="16"/>
      <c r="K1847" s="492">
        <v>4.3899999999999997</v>
      </c>
      <c r="L1847" s="493"/>
      <c r="M1847" s="21">
        <f>K1847*I1843*12</f>
        <v>31644.875999999997</v>
      </c>
    </row>
    <row r="1848" spans="1:13">
      <c r="A1848" s="464" t="s">
        <v>13</v>
      </c>
      <c r="B1848" s="465"/>
      <c r="C1848" s="465"/>
      <c r="D1848" s="465"/>
      <c r="E1848" s="465"/>
      <c r="F1848" s="465"/>
      <c r="G1848" s="465"/>
      <c r="H1848" s="466"/>
      <c r="I1848" s="89" t="s">
        <v>14</v>
      </c>
      <c r="J1848" s="88"/>
      <c r="K1848" s="9"/>
      <c r="L1848" s="10"/>
      <c r="M1848" s="23"/>
    </row>
    <row r="1849" spans="1:13">
      <c r="A1849" s="8"/>
      <c r="B1849" s="9"/>
      <c r="C1849" s="9"/>
      <c r="D1849" s="9"/>
      <c r="E1849" s="9"/>
      <c r="F1849" s="9"/>
      <c r="G1849" s="9"/>
      <c r="H1849" s="10"/>
      <c r="I1849" s="89" t="s">
        <v>15</v>
      </c>
      <c r="J1849" s="88"/>
      <c r="K1849" s="9"/>
      <c r="L1849" s="10"/>
      <c r="M1849" s="23"/>
    </row>
    <row r="1850" spans="1:13">
      <c r="A1850" s="8"/>
      <c r="B1850" s="9"/>
      <c r="C1850" s="9"/>
      <c r="D1850" s="9"/>
      <c r="E1850" s="9"/>
      <c r="F1850" s="9"/>
      <c r="G1850" s="9"/>
      <c r="H1850" s="10"/>
      <c r="I1850" s="89" t="s">
        <v>16</v>
      </c>
      <c r="J1850" s="88"/>
      <c r="K1850" s="462">
        <v>1.31</v>
      </c>
      <c r="L1850" s="463"/>
      <c r="M1850" s="23">
        <f>K1850*12*I1843</f>
        <v>9443.0040000000008</v>
      </c>
    </row>
    <row r="1851" spans="1:13">
      <c r="A1851" s="8"/>
      <c r="B1851" s="9"/>
      <c r="C1851" s="9"/>
      <c r="D1851" s="9"/>
      <c r="E1851" s="9"/>
      <c r="F1851" s="9"/>
      <c r="G1851" s="9"/>
      <c r="H1851" s="10"/>
      <c r="I1851" s="89" t="s">
        <v>17</v>
      </c>
      <c r="J1851" s="88"/>
      <c r="K1851" s="9"/>
      <c r="L1851" s="10"/>
      <c r="M1851" s="23"/>
    </row>
    <row r="1852" spans="1:13">
      <c r="A1852" s="14"/>
      <c r="B1852" s="15"/>
      <c r="C1852" s="15"/>
      <c r="D1852" s="15"/>
      <c r="E1852" s="15"/>
      <c r="F1852" s="15"/>
      <c r="G1852" s="15"/>
      <c r="H1852" s="16"/>
      <c r="I1852" s="90" t="s">
        <v>18</v>
      </c>
      <c r="J1852" s="91"/>
      <c r="K1852" s="15"/>
      <c r="L1852" s="16"/>
      <c r="M1852" s="21"/>
    </row>
    <row r="1853" spans="1:13">
      <c r="A1853" s="114" t="s">
        <v>20</v>
      </c>
      <c r="B1853" s="31"/>
      <c r="C1853" s="31"/>
      <c r="D1853" s="31"/>
      <c r="E1853" s="31"/>
      <c r="F1853" s="31"/>
      <c r="G1853" s="31"/>
      <c r="H1853" s="115"/>
      <c r="I1853" s="31"/>
      <c r="J1853" s="10"/>
      <c r="K1853" s="470">
        <f>K1854+K1860</f>
        <v>1.9100000000000001</v>
      </c>
      <c r="L1853" s="471"/>
      <c r="M1853" s="32">
        <f>M1854+M1860</f>
        <v>13768.044000000002</v>
      </c>
    </row>
    <row r="1854" spans="1:13">
      <c r="A1854" s="459" t="s">
        <v>21</v>
      </c>
      <c r="B1854" s="460"/>
      <c r="C1854" s="460"/>
      <c r="D1854" s="460"/>
      <c r="E1854" s="460"/>
      <c r="F1854" s="460"/>
      <c r="G1854" s="460"/>
      <c r="H1854" s="461"/>
      <c r="J1854" s="10"/>
      <c r="K1854" s="462">
        <f>K1855+K1856+K1857+K1859</f>
        <v>1.1200000000000001</v>
      </c>
      <c r="L1854" s="463"/>
      <c r="M1854" s="33">
        <f>M1855+M1856+M1857+M1859</f>
        <v>8073.4080000000004</v>
      </c>
    </row>
    <row r="1855" spans="1:13">
      <c r="A1855" s="8" t="s">
        <v>82</v>
      </c>
      <c r="H1855" s="10"/>
      <c r="I1855" s="87" t="s">
        <v>26</v>
      </c>
      <c r="J1855" s="88"/>
      <c r="K1855" s="450">
        <v>0.57999999999999996</v>
      </c>
      <c r="L1855" s="451"/>
      <c r="M1855" s="23">
        <f>K1855*12*I1843</f>
        <v>4180.8719999999994</v>
      </c>
    </row>
    <row r="1856" spans="1:13">
      <c r="A1856" s="8" t="s">
        <v>69</v>
      </c>
      <c r="H1856" s="10"/>
      <c r="I1856" s="87" t="s">
        <v>80</v>
      </c>
      <c r="J1856" s="88"/>
      <c r="K1856" s="450"/>
      <c r="L1856" s="451"/>
      <c r="M1856" s="23"/>
    </row>
    <row r="1857" spans="1:13">
      <c r="A1857" s="8" t="s">
        <v>83</v>
      </c>
      <c r="H1857" s="10"/>
      <c r="I1857" s="87" t="s">
        <v>24</v>
      </c>
      <c r="J1857" s="88"/>
      <c r="K1857" s="450">
        <v>0.5</v>
      </c>
      <c r="L1857" s="451"/>
      <c r="M1857" s="23">
        <f>K1857*12*I1843</f>
        <v>3604.2000000000003</v>
      </c>
    </row>
    <row r="1858" spans="1:13">
      <c r="A1858" s="8" t="s">
        <v>25</v>
      </c>
      <c r="H1858" s="10"/>
      <c r="I1858" s="87"/>
      <c r="J1858" s="88"/>
      <c r="L1858" s="10"/>
      <c r="M1858" s="23"/>
    </row>
    <row r="1859" spans="1:13">
      <c r="A1859" s="8" t="s">
        <v>84</v>
      </c>
      <c r="H1859" s="10"/>
      <c r="I1859" s="87" t="s">
        <v>26</v>
      </c>
      <c r="J1859" s="88"/>
      <c r="K1859" s="450">
        <v>0.04</v>
      </c>
      <c r="L1859" s="451"/>
      <c r="M1859" s="23">
        <f>K1859*12*I1843</f>
        <v>288.33600000000001</v>
      </c>
    </row>
    <row r="1860" spans="1:13">
      <c r="A1860" s="459" t="s">
        <v>27</v>
      </c>
      <c r="B1860" s="460"/>
      <c r="C1860" s="460"/>
      <c r="D1860" s="460"/>
      <c r="E1860" s="460"/>
      <c r="F1860" s="460"/>
      <c r="G1860" s="460"/>
      <c r="H1860" s="461"/>
      <c r="J1860" s="10"/>
      <c r="K1860" s="462">
        <f>K1861+K1862+K1863</f>
        <v>0.79</v>
      </c>
      <c r="L1860" s="463"/>
      <c r="M1860" s="33">
        <f>M1861+M1862+M1863</f>
        <v>5694.6360000000004</v>
      </c>
    </row>
    <row r="1861" spans="1:13">
      <c r="A1861" s="8" t="s">
        <v>85</v>
      </c>
      <c r="H1861" s="10"/>
      <c r="I1861" s="87" t="s">
        <v>24</v>
      </c>
      <c r="J1861" s="88"/>
      <c r="K1861" s="450">
        <v>0.67</v>
      </c>
      <c r="L1861" s="451"/>
      <c r="M1861" s="23">
        <f>K1861*12*I1843</f>
        <v>4829.6280000000006</v>
      </c>
    </row>
    <row r="1862" spans="1:13">
      <c r="A1862" s="8" t="s">
        <v>86</v>
      </c>
      <c r="H1862" s="10"/>
      <c r="I1862" s="87" t="s">
        <v>81</v>
      </c>
      <c r="J1862" s="88"/>
      <c r="K1862" s="450">
        <v>0.06</v>
      </c>
      <c r="L1862" s="451"/>
      <c r="M1862" s="23">
        <f>K1862*12*I1843</f>
        <v>432.50400000000002</v>
      </c>
    </row>
    <row r="1863" spans="1:13">
      <c r="A1863" s="8" t="s">
        <v>87</v>
      </c>
      <c r="H1863" s="10"/>
      <c r="I1863" s="87" t="s">
        <v>55</v>
      </c>
      <c r="J1863" s="88"/>
      <c r="K1863" s="492">
        <v>0.06</v>
      </c>
      <c r="L1863" s="493"/>
      <c r="M1863" s="21">
        <f>K1863*12*I1843</f>
        <v>432.50400000000002</v>
      </c>
    </row>
    <row r="1864" spans="1:13" ht="15.75">
      <c r="A1864" s="438" t="s">
        <v>28</v>
      </c>
      <c r="B1864" s="439"/>
      <c r="C1864" s="439"/>
      <c r="D1864" s="439"/>
      <c r="E1864" s="439"/>
      <c r="F1864" s="439"/>
      <c r="G1864" s="439"/>
      <c r="H1864" s="440"/>
      <c r="I1864" s="34"/>
      <c r="J1864" s="29"/>
      <c r="K1864" s="486">
        <f>K1865+K1866+K1868+K1870+K1871</f>
        <v>2.16</v>
      </c>
      <c r="L1864" s="487"/>
      <c r="M1864" s="35">
        <f>M1865+M1866+M1868+M1870+M1871</f>
        <v>15570.144000000002</v>
      </c>
    </row>
    <row r="1865" spans="1:13">
      <c r="A1865" s="36" t="s">
        <v>29</v>
      </c>
      <c r="B1865" s="37"/>
      <c r="C1865" s="38"/>
      <c r="D1865" s="38"/>
      <c r="E1865" s="38"/>
      <c r="F1865" s="38"/>
      <c r="G1865" s="38"/>
      <c r="H1865" s="10"/>
      <c r="I1865" s="434" t="s">
        <v>30</v>
      </c>
      <c r="J1865" s="435"/>
      <c r="K1865" s="457">
        <v>0.59</v>
      </c>
      <c r="L1865" s="458"/>
      <c r="M1865" s="23">
        <f>K1865*12*I1843</f>
        <v>4252.9560000000001</v>
      </c>
    </row>
    <row r="1866" spans="1:13">
      <c r="A1866" s="36" t="s">
        <v>31</v>
      </c>
      <c r="B1866" s="37"/>
      <c r="C1866" s="38"/>
      <c r="D1866" s="38"/>
      <c r="E1866" s="38"/>
      <c r="F1866" s="38"/>
      <c r="G1866" s="38"/>
      <c r="H1866" s="10"/>
      <c r="I1866" s="434" t="s">
        <v>57</v>
      </c>
      <c r="J1866" s="435"/>
      <c r="K1866" s="448">
        <v>1.36</v>
      </c>
      <c r="L1866" s="449"/>
      <c r="M1866" s="23">
        <f>K1866*12*I1843</f>
        <v>9803.4240000000009</v>
      </c>
    </row>
    <row r="1867" spans="1:13">
      <c r="A1867" s="36" t="s">
        <v>33</v>
      </c>
      <c r="B1867" s="37"/>
      <c r="C1867" s="38"/>
      <c r="D1867" s="38"/>
      <c r="E1867" s="38"/>
      <c r="F1867" s="38"/>
      <c r="G1867" s="38"/>
      <c r="H1867" s="10"/>
      <c r="I1867" s="39"/>
      <c r="J1867" s="12"/>
      <c r="K1867" s="40"/>
      <c r="L1867" s="41"/>
      <c r="M1867" s="23"/>
    </row>
    <row r="1868" spans="1:13">
      <c r="A1868" s="36" t="s">
        <v>34</v>
      </c>
      <c r="B1868" s="37"/>
      <c r="C1868" s="38"/>
      <c r="D1868" s="38"/>
      <c r="E1868" s="38"/>
      <c r="F1868" s="38"/>
      <c r="G1868" s="38"/>
      <c r="H1868" s="10"/>
      <c r="I1868" s="434" t="s">
        <v>35</v>
      </c>
      <c r="J1868" s="435"/>
      <c r="K1868" s="448">
        <v>0.09</v>
      </c>
      <c r="L1868" s="449"/>
      <c r="M1868" s="23">
        <f>K1868*12*I1843</f>
        <v>648.75600000000009</v>
      </c>
    </row>
    <row r="1869" spans="1:13">
      <c r="A1869" s="36" t="s">
        <v>36</v>
      </c>
      <c r="B1869" s="37"/>
      <c r="C1869" s="38"/>
      <c r="D1869" s="38"/>
      <c r="E1869" s="38"/>
      <c r="F1869" s="38"/>
      <c r="G1869" s="38"/>
      <c r="H1869" s="10"/>
      <c r="I1869" s="39"/>
      <c r="J1869" s="12"/>
      <c r="K1869" s="40"/>
      <c r="L1869" s="41"/>
      <c r="M1869" s="23"/>
    </row>
    <row r="1870" spans="1:13">
      <c r="A1870" s="36" t="s">
        <v>37</v>
      </c>
      <c r="B1870" s="37"/>
      <c r="C1870" s="38"/>
      <c r="D1870" s="38"/>
      <c r="E1870" s="38"/>
      <c r="F1870" s="38"/>
      <c r="G1870" s="38"/>
      <c r="H1870" s="10"/>
      <c r="I1870" s="434" t="s">
        <v>19</v>
      </c>
      <c r="J1870" s="435"/>
      <c r="K1870" s="448">
        <v>0.06</v>
      </c>
      <c r="L1870" s="449"/>
      <c r="M1870" s="23">
        <f>K1870*12*I1843</f>
        <v>432.50400000000002</v>
      </c>
    </row>
    <row r="1871" spans="1:13">
      <c r="A1871" s="42" t="s">
        <v>38</v>
      </c>
      <c r="B1871" s="37"/>
      <c r="C1871" s="38"/>
      <c r="D1871" s="38"/>
      <c r="E1871" s="38"/>
      <c r="F1871" s="38"/>
      <c r="G1871" s="38"/>
      <c r="H1871" s="10"/>
      <c r="I1871" s="434" t="s">
        <v>19</v>
      </c>
      <c r="J1871" s="435"/>
      <c r="K1871" s="436">
        <v>0.06</v>
      </c>
      <c r="L1871" s="437"/>
      <c r="M1871" s="21">
        <f>K1871*12*I1843</f>
        <v>432.50400000000002</v>
      </c>
    </row>
    <row r="1872" spans="1:13" ht="16.5" thickBot="1">
      <c r="A1872" s="443" t="s">
        <v>39</v>
      </c>
      <c r="B1872" s="444"/>
      <c r="C1872" s="444"/>
      <c r="D1872" s="444"/>
      <c r="E1872" s="444"/>
      <c r="F1872" s="444"/>
      <c r="G1872" s="444"/>
      <c r="H1872" s="445"/>
      <c r="I1872" s="3"/>
      <c r="J1872" s="4"/>
      <c r="K1872" s="513">
        <v>5.7</v>
      </c>
      <c r="L1872" s="514"/>
      <c r="M1872" s="48">
        <f>K1872*12*I1843</f>
        <v>41087.880000000005</v>
      </c>
    </row>
    <row r="1873" spans="1:13" ht="15.75" thickBot="1">
      <c r="A1873" s="424" t="s">
        <v>40</v>
      </c>
      <c r="B1873" s="425"/>
      <c r="C1873" s="425"/>
      <c r="D1873" s="425"/>
      <c r="E1873" s="425"/>
      <c r="F1873" s="425"/>
      <c r="G1873" s="425"/>
      <c r="H1873" s="426"/>
      <c r="I1873" s="49"/>
      <c r="J1873" s="50"/>
      <c r="K1873" s="427">
        <f>K1845+K1847+K1850+K1853+K1872+K1864</f>
        <v>20.830000000000002</v>
      </c>
      <c r="L1873" s="428"/>
      <c r="M1873" s="51">
        <f>M1843+M1850+M1853+M1864+M1872</f>
        <v>150150.97200000001</v>
      </c>
    </row>
    <row r="1874" spans="1:13" ht="15.75">
      <c r="A1874" s="438" t="s">
        <v>52</v>
      </c>
      <c r="B1874" s="439"/>
      <c r="C1874" s="439"/>
      <c r="D1874" s="439"/>
      <c r="E1874" s="439"/>
      <c r="F1874" s="439"/>
      <c r="G1874" s="439"/>
      <c r="H1874" s="440"/>
      <c r="I1874" s="34"/>
      <c r="J1874" s="29"/>
      <c r="K1874" s="486">
        <v>2.1800000000000002</v>
      </c>
      <c r="L1874" s="487"/>
      <c r="M1874" s="21">
        <f>K1874*12*I1843</f>
        <v>15714.312000000004</v>
      </c>
    </row>
    <row r="1875" spans="1:13">
      <c r="A1875" s="474" t="s">
        <v>43</v>
      </c>
      <c r="B1875" s="475"/>
      <c r="C1875" s="475"/>
      <c r="D1875" s="475"/>
      <c r="E1875" s="475"/>
      <c r="F1875" s="475"/>
      <c r="G1875" s="475"/>
      <c r="H1875" s="476"/>
      <c r="I1875" s="34"/>
      <c r="J1875" s="29"/>
      <c r="K1875" s="484">
        <v>1.39</v>
      </c>
      <c r="L1875" s="485"/>
      <c r="M1875" s="21">
        <f>K1875*12*I1843</f>
        <v>10019.676000000001</v>
      </c>
    </row>
    <row r="1876" spans="1:13" ht="15.75">
      <c r="A1876" s="44" t="s">
        <v>44</v>
      </c>
      <c r="B1876" s="45"/>
      <c r="C1876" s="45"/>
      <c r="D1876" s="45"/>
      <c r="E1876" s="45"/>
      <c r="F1876" s="45"/>
      <c r="G1876" s="45"/>
      <c r="H1876" s="46"/>
      <c r="I1876" s="34"/>
      <c r="J1876" s="29"/>
      <c r="K1876" s="486">
        <v>0.05</v>
      </c>
      <c r="L1876" s="487"/>
      <c r="M1876" s="21">
        <f>K1876*12*I1843</f>
        <v>360.42000000000007</v>
      </c>
    </row>
    <row r="1877" spans="1:13" ht="15.75">
      <c r="A1877" s="44" t="s">
        <v>45</v>
      </c>
      <c r="B1877" s="45"/>
      <c r="C1877" s="45"/>
      <c r="D1877" s="45"/>
      <c r="E1877" s="45"/>
      <c r="F1877" s="45"/>
      <c r="G1877" s="45"/>
      <c r="H1877" s="46"/>
      <c r="I1877" s="34"/>
      <c r="J1877" s="29"/>
      <c r="K1877" s="486">
        <v>0.06</v>
      </c>
      <c r="L1877" s="487"/>
      <c r="M1877" s="21">
        <f>K1877*12*I1843</f>
        <v>432.50400000000002</v>
      </c>
    </row>
    <row r="1878" spans="1:13" ht="16.5" thickBot="1">
      <c r="A1878" s="70" t="s">
        <v>46</v>
      </c>
      <c r="B1878" s="71"/>
      <c r="C1878" s="71"/>
      <c r="D1878" s="71"/>
      <c r="E1878" s="71"/>
      <c r="F1878" s="71"/>
      <c r="G1878" s="71"/>
      <c r="H1878" s="72"/>
      <c r="I1878" s="3"/>
      <c r="J1878" s="4"/>
      <c r="K1878" s="446">
        <v>0.16</v>
      </c>
      <c r="L1878" s="447"/>
      <c r="M1878" s="23">
        <f>K1878*12*I1843</f>
        <v>1153.3440000000001</v>
      </c>
    </row>
    <row r="1879" spans="1:13" ht="15.75" thickBot="1">
      <c r="A1879" s="424" t="s">
        <v>47</v>
      </c>
      <c r="B1879" s="425"/>
      <c r="C1879" s="425"/>
      <c r="D1879" s="425"/>
      <c r="E1879" s="425"/>
      <c r="F1879" s="425"/>
      <c r="G1879" s="425"/>
      <c r="H1879" s="426"/>
      <c r="I1879" s="49"/>
      <c r="J1879" s="50"/>
      <c r="K1879" s="427">
        <f>K1873+K1874+K1875+K1876+K1877+K1878</f>
        <v>24.67</v>
      </c>
      <c r="L1879" s="428"/>
      <c r="M1879" s="51">
        <f>M1873+M1874+M1875+M1876+M1877+M1878</f>
        <v>177831.22800000003</v>
      </c>
    </row>
    <row r="1880" spans="1:13">
      <c r="A1880" s="56"/>
      <c r="B1880" s="56"/>
      <c r="C1880" s="56"/>
      <c r="D1880" s="56"/>
      <c r="E1880" s="56"/>
      <c r="F1880" s="56"/>
      <c r="G1880" s="56"/>
      <c r="H1880" s="56"/>
      <c r="I1880" s="9"/>
      <c r="J1880" s="57"/>
      <c r="K1880" s="58"/>
      <c r="L1880" s="58"/>
      <c r="M1880" s="57"/>
    </row>
    <row r="1881" spans="1:13">
      <c r="A1881" s="481" t="s">
        <v>0</v>
      </c>
      <c r="B1881" s="481"/>
      <c r="C1881" s="481"/>
      <c r="D1881" s="481"/>
      <c r="E1881" s="481"/>
      <c r="F1881" s="481"/>
      <c r="G1881" s="481"/>
      <c r="H1881" s="481"/>
      <c r="I1881" s="481"/>
      <c r="J1881" s="481"/>
      <c r="K1881" s="481"/>
      <c r="L1881" s="481"/>
      <c r="M1881" s="1"/>
    </row>
    <row r="1882" spans="1:13">
      <c r="A1882" s="482" t="s">
        <v>1</v>
      </c>
      <c r="B1882" s="482"/>
      <c r="C1882" s="482"/>
      <c r="D1882" s="482"/>
      <c r="E1882" s="482"/>
      <c r="F1882" s="482"/>
      <c r="G1882" s="482"/>
      <c r="H1882" s="482"/>
      <c r="I1882" s="482"/>
      <c r="J1882" s="482"/>
      <c r="K1882" s="482"/>
      <c r="L1882" s="482"/>
      <c r="M1882" s="482"/>
    </row>
    <row r="1883" spans="1:13">
      <c r="A1883" s="483" t="s">
        <v>134</v>
      </c>
      <c r="B1883" s="483"/>
      <c r="C1883" s="483"/>
      <c r="D1883" s="483"/>
      <c r="E1883" s="483"/>
      <c r="F1883" s="483"/>
      <c r="G1883" s="483"/>
      <c r="H1883" s="483"/>
      <c r="I1883" s="483"/>
      <c r="J1883" s="483"/>
      <c r="K1883" s="483"/>
      <c r="L1883" s="483"/>
      <c r="M1883" s="483"/>
    </row>
    <row r="1884" spans="1:13">
      <c r="A1884" s="2"/>
      <c r="B1884" s="3"/>
      <c r="C1884" s="3" t="s">
        <v>2</v>
      </c>
      <c r="D1884" s="3"/>
      <c r="E1884" s="3"/>
      <c r="F1884" s="3"/>
      <c r="G1884" s="3"/>
      <c r="H1884" s="4"/>
      <c r="I1884" s="3" t="s">
        <v>3</v>
      </c>
      <c r="J1884" s="4"/>
      <c r="K1884" s="5" t="s">
        <v>4</v>
      </c>
      <c r="L1884" s="6"/>
      <c r="M1884" s="7"/>
    </row>
    <row r="1885" spans="1:13">
      <c r="A1885" s="8"/>
      <c r="B1885" s="9"/>
      <c r="C1885" s="9"/>
      <c r="D1885" s="9"/>
      <c r="E1885" s="9"/>
      <c r="F1885" s="9"/>
      <c r="G1885" s="9"/>
      <c r="H1885" s="10"/>
      <c r="I1885" s="9"/>
      <c r="J1885" s="10"/>
      <c r="K1885" s="11" t="s">
        <v>5</v>
      </c>
      <c r="L1885" s="12"/>
      <c r="M1885" s="13" t="s">
        <v>6</v>
      </c>
    </row>
    <row r="1886" spans="1:13">
      <c r="A1886" s="14"/>
      <c r="B1886" s="15"/>
      <c r="C1886" s="15"/>
      <c r="D1886" s="15"/>
      <c r="E1886" s="15"/>
      <c r="F1886" s="15"/>
      <c r="G1886" s="15"/>
      <c r="H1886" s="16"/>
      <c r="I1886" s="472" t="s">
        <v>7</v>
      </c>
      <c r="J1886" s="473"/>
      <c r="K1886" s="15" t="s">
        <v>8</v>
      </c>
      <c r="L1886" s="16"/>
      <c r="M1886" s="17" t="s">
        <v>9</v>
      </c>
    </row>
    <row r="1887" spans="1:13">
      <c r="A1887" s="474"/>
      <c r="B1887" s="475"/>
      <c r="C1887" s="475"/>
      <c r="D1887" s="475"/>
      <c r="E1887" s="475"/>
      <c r="F1887" s="475"/>
      <c r="G1887" s="475"/>
      <c r="H1887" s="476"/>
      <c r="I1887" s="477">
        <v>622.29999999999995</v>
      </c>
      <c r="J1887" s="478"/>
      <c r="K1887" s="479">
        <f>K1889+K1891</f>
        <v>9.75</v>
      </c>
      <c r="L1887" s="480"/>
      <c r="M1887" s="21">
        <f>M1889+M1891</f>
        <v>72809.099999999991</v>
      </c>
    </row>
    <row r="1888" spans="1:13">
      <c r="A1888" s="22" t="s">
        <v>10</v>
      </c>
      <c r="B1888" s="24"/>
      <c r="C1888" s="24"/>
      <c r="D1888" s="24"/>
      <c r="E1888" s="24"/>
      <c r="F1888" s="25"/>
      <c r="G1888" s="24"/>
      <c r="H1888" s="26"/>
      <c r="J1888" s="10"/>
      <c r="L1888" s="10"/>
      <c r="M1888" s="23"/>
    </row>
    <row r="1889" spans="1:13">
      <c r="A1889" s="22" t="s">
        <v>11</v>
      </c>
      <c r="B1889" s="24"/>
      <c r="C1889" s="24"/>
      <c r="D1889" s="24"/>
      <c r="E1889" s="24"/>
      <c r="F1889" s="25"/>
      <c r="G1889" s="24"/>
      <c r="H1889" s="26"/>
      <c r="J1889" s="10"/>
      <c r="K1889" s="450">
        <v>5.36</v>
      </c>
      <c r="L1889" s="451"/>
      <c r="M1889" s="23">
        <f>K1889*I1887*12</f>
        <v>40026.335999999996</v>
      </c>
    </row>
    <row r="1890" spans="1:13">
      <c r="A1890" s="22"/>
      <c r="B1890" s="24"/>
      <c r="C1890" s="24"/>
      <c r="D1890" s="24"/>
      <c r="E1890" s="24"/>
      <c r="F1890" s="25"/>
      <c r="G1890" s="24"/>
      <c r="H1890" s="26"/>
      <c r="J1890" s="10"/>
      <c r="L1890" s="10"/>
      <c r="M1890" s="23"/>
    </row>
    <row r="1891" spans="1:13">
      <c r="A1891" s="22" t="s">
        <v>12</v>
      </c>
      <c r="B1891" s="24"/>
      <c r="C1891" s="24"/>
      <c r="D1891" s="24"/>
      <c r="E1891" s="24"/>
      <c r="F1891" s="25"/>
      <c r="G1891" s="24"/>
      <c r="H1891" s="26"/>
      <c r="I1891" s="14"/>
      <c r="J1891" s="16"/>
      <c r="K1891" s="492">
        <v>4.3899999999999997</v>
      </c>
      <c r="L1891" s="493"/>
      <c r="M1891" s="21">
        <f>K1891*I1887*12</f>
        <v>32782.763999999996</v>
      </c>
    </row>
    <row r="1892" spans="1:13">
      <c r="A1892" s="464" t="s">
        <v>13</v>
      </c>
      <c r="B1892" s="465"/>
      <c r="C1892" s="465"/>
      <c r="D1892" s="465"/>
      <c r="E1892" s="465"/>
      <c r="F1892" s="465"/>
      <c r="G1892" s="465"/>
      <c r="H1892" s="466"/>
      <c r="I1892" s="89" t="s">
        <v>14</v>
      </c>
      <c r="J1892" s="88"/>
      <c r="K1892" s="9"/>
      <c r="L1892" s="10"/>
      <c r="M1892" s="23"/>
    </row>
    <row r="1893" spans="1:13">
      <c r="A1893" s="8"/>
      <c r="B1893" s="9"/>
      <c r="C1893" s="9"/>
      <c r="D1893" s="9"/>
      <c r="E1893" s="9"/>
      <c r="F1893" s="9"/>
      <c r="G1893" s="9"/>
      <c r="H1893" s="10"/>
      <c r="I1893" s="89" t="s">
        <v>15</v>
      </c>
      <c r="J1893" s="88"/>
      <c r="K1893" s="9"/>
      <c r="L1893" s="10"/>
      <c r="M1893" s="23"/>
    </row>
    <row r="1894" spans="1:13">
      <c r="A1894" s="8"/>
      <c r="B1894" s="9"/>
      <c r="C1894" s="9"/>
      <c r="D1894" s="9"/>
      <c r="E1894" s="9"/>
      <c r="F1894" s="9"/>
      <c r="G1894" s="9"/>
      <c r="H1894" s="10"/>
      <c r="I1894" s="89" t="s">
        <v>16</v>
      </c>
      <c r="J1894" s="88"/>
      <c r="K1894" s="462">
        <v>1.31</v>
      </c>
      <c r="L1894" s="463"/>
      <c r="M1894" s="23">
        <f>K1894*12*I1887</f>
        <v>9782.5560000000005</v>
      </c>
    </row>
    <row r="1895" spans="1:13">
      <c r="A1895" s="8"/>
      <c r="B1895" s="9"/>
      <c r="C1895" s="9"/>
      <c r="D1895" s="9"/>
      <c r="E1895" s="9"/>
      <c r="F1895" s="9"/>
      <c r="G1895" s="9"/>
      <c r="H1895" s="10"/>
      <c r="I1895" s="89" t="s">
        <v>63</v>
      </c>
      <c r="J1895" s="88"/>
      <c r="K1895" s="9"/>
      <c r="L1895" s="10"/>
      <c r="M1895" s="23"/>
    </row>
    <row r="1896" spans="1:13">
      <c r="A1896" s="474" t="s">
        <v>67</v>
      </c>
      <c r="B1896" s="475"/>
      <c r="C1896" s="475"/>
      <c r="D1896" s="475"/>
      <c r="E1896" s="475"/>
      <c r="F1896" s="475"/>
      <c r="G1896" s="475"/>
      <c r="H1896" s="476"/>
      <c r="I1896" s="28" t="s">
        <v>19</v>
      </c>
      <c r="J1896" s="29"/>
      <c r="K1896" s="486">
        <v>2.5499999999999998</v>
      </c>
      <c r="L1896" s="487"/>
      <c r="M1896" s="30">
        <f>K1896*12*I1887</f>
        <v>19042.379999999997</v>
      </c>
    </row>
    <row r="1897" spans="1:13">
      <c r="A1897" s="114" t="s">
        <v>20</v>
      </c>
      <c r="B1897" s="31"/>
      <c r="C1897" s="31"/>
      <c r="D1897" s="31"/>
      <c r="E1897" s="31"/>
      <c r="F1897" s="31"/>
      <c r="G1897" s="31"/>
      <c r="H1897" s="115"/>
      <c r="I1897" s="31"/>
      <c r="J1897" s="10"/>
      <c r="K1897" s="470">
        <f>K1898+K1904</f>
        <v>1.9100000000000001</v>
      </c>
      <c r="L1897" s="471"/>
      <c r="M1897" s="32">
        <f>M1898+M1904</f>
        <v>14263.115999999998</v>
      </c>
    </row>
    <row r="1898" spans="1:13">
      <c r="A1898" s="459" t="s">
        <v>21</v>
      </c>
      <c r="B1898" s="460"/>
      <c r="C1898" s="460"/>
      <c r="D1898" s="460"/>
      <c r="E1898" s="460"/>
      <c r="F1898" s="460"/>
      <c r="G1898" s="460"/>
      <c r="H1898" s="461"/>
      <c r="J1898" s="10"/>
      <c r="K1898" s="462">
        <f>K1899+K1900+K1901+K1903</f>
        <v>1.1200000000000001</v>
      </c>
      <c r="L1898" s="463"/>
      <c r="M1898" s="33">
        <f>M1899+M1900+M1901+M1903</f>
        <v>8363.7119999999977</v>
      </c>
    </row>
    <row r="1899" spans="1:13">
      <c r="A1899" s="8" t="s">
        <v>82</v>
      </c>
      <c r="H1899" s="10"/>
      <c r="I1899" s="87" t="s">
        <v>26</v>
      </c>
      <c r="J1899" s="88"/>
      <c r="K1899" s="450">
        <v>0.57999999999999996</v>
      </c>
      <c r="L1899" s="451"/>
      <c r="M1899" s="23">
        <f>K1899*12*I1887</f>
        <v>4331.2079999999987</v>
      </c>
    </row>
    <row r="1900" spans="1:13">
      <c r="A1900" s="8" t="s">
        <v>69</v>
      </c>
      <c r="H1900" s="10"/>
      <c r="I1900" s="87" t="s">
        <v>80</v>
      </c>
      <c r="J1900" s="88"/>
      <c r="K1900" s="450"/>
      <c r="L1900" s="451"/>
      <c r="M1900" s="23"/>
    </row>
    <row r="1901" spans="1:13">
      <c r="A1901" s="8" t="s">
        <v>83</v>
      </c>
      <c r="H1901" s="10"/>
      <c r="I1901" s="87" t="s">
        <v>24</v>
      </c>
      <c r="J1901" s="88"/>
      <c r="K1901" s="450">
        <v>0.5</v>
      </c>
      <c r="L1901" s="451"/>
      <c r="M1901" s="23">
        <f>K1901*12*I1887</f>
        <v>3733.7999999999997</v>
      </c>
    </row>
    <row r="1902" spans="1:13">
      <c r="A1902" s="8" t="s">
        <v>25</v>
      </c>
      <c r="H1902" s="10"/>
      <c r="I1902" s="87"/>
      <c r="J1902" s="88"/>
      <c r="L1902" s="10"/>
      <c r="M1902" s="23"/>
    </row>
    <row r="1903" spans="1:13">
      <c r="A1903" s="8" t="s">
        <v>84</v>
      </c>
      <c r="H1903" s="10"/>
      <c r="I1903" s="87" t="s">
        <v>26</v>
      </c>
      <c r="J1903" s="88"/>
      <c r="K1903" s="450">
        <v>0.04</v>
      </c>
      <c r="L1903" s="451"/>
      <c r="M1903" s="23">
        <f>K1903*12*I1887</f>
        <v>298.70399999999995</v>
      </c>
    </row>
    <row r="1904" spans="1:13">
      <c r="A1904" s="459" t="s">
        <v>27</v>
      </c>
      <c r="B1904" s="460"/>
      <c r="C1904" s="460"/>
      <c r="D1904" s="460"/>
      <c r="E1904" s="460"/>
      <c r="F1904" s="460"/>
      <c r="G1904" s="460"/>
      <c r="H1904" s="461"/>
      <c r="J1904" s="10"/>
      <c r="K1904" s="462">
        <f>K1905+K1906+K1907</f>
        <v>0.79</v>
      </c>
      <c r="L1904" s="463"/>
      <c r="M1904" s="33">
        <f>M1905+M1906+M1907</f>
        <v>5899.4039999999995</v>
      </c>
    </row>
    <row r="1905" spans="1:13">
      <c r="A1905" s="8" t="s">
        <v>85</v>
      </c>
      <c r="H1905" s="10"/>
      <c r="I1905" s="87" t="s">
        <v>24</v>
      </c>
      <c r="J1905" s="88"/>
      <c r="K1905" s="450">
        <v>0.67</v>
      </c>
      <c r="L1905" s="451"/>
      <c r="M1905" s="23">
        <f>K1905*12*I1887</f>
        <v>5003.2920000000004</v>
      </c>
    </row>
    <row r="1906" spans="1:13">
      <c r="A1906" s="8" t="s">
        <v>86</v>
      </c>
      <c r="H1906" s="10"/>
      <c r="I1906" s="87" t="s">
        <v>81</v>
      </c>
      <c r="J1906" s="88"/>
      <c r="K1906" s="450">
        <v>0.06</v>
      </c>
      <c r="L1906" s="451"/>
      <c r="M1906" s="23">
        <f>K1906*12*I1887</f>
        <v>448.05599999999993</v>
      </c>
    </row>
    <row r="1907" spans="1:13">
      <c r="A1907" s="8" t="s">
        <v>87</v>
      </c>
      <c r="H1907" s="10"/>
      <c r="I1907" s="87" t="s">
        <v>55</v>
      </c>
      <c r="J1907" s="88"/>
      <c r="K1907" s="492">
        <v>0.06</v>
      </c>
      <c r="L1907" s="493"/>
      <c r="M1907" s="21">
        <f>K1907*12*I1887</f>
        <v>448.05599999999993</v>
      </c>
    </row>
    <row r="1908" spans="1:13" ht="15.75">
      <c r="A1908" s="438" t="s">
        <v>28</v>
      </c>
      <c r="B1908" s="439"/>
      <c r="C1908" s="439"/>
      <c r="D1908" s="439"/>
      <c r="E1908" s="439"/>
      <c r="F1908" s="439"/>
      <c r="G1908" s="439"/>
      <c r="H1908" s="440"/>
      <c r="I1908" s="34"/>
      <c r="J1908" s="29"/>
      <c r="K1908" s="486">
        <f>K1909+K1910+K1912+K1914+K1915</f>
        <v>2.16</v>
      </c>
      <c r="L1908" s="487"/>
      <c r="M1908" s="35">
        <f>M1909+M1910+M1912+M1914+M1915</f>
        <v>16130.016000000001</v>
      </c>
    </row>
    <row r="1909" spans="1:13">
      <c r="A1909" s="36" t="s">
        <v>29</v>
      </c>
      <c r="B1909" s="37"/>
      <c r="C1909" s="38"/>
      <c r="D1909" s="38"/>
      <c r="E1909" s="38"/>
      <c r="F1909" s="38"/>
      <c r="G1909" s="38"/>
      <c r="H1909" s="10"/>
      <c r="I1909" s="434" t="s">
        <v>30</v>
      </c>
      <c r="J1909" s="435"/>
      <c r="K1909" s="457">
        <v>0.59</v>
      </c>
      <c r="L1909" s="458"/>
      <c r="M1909" s="23">
        <f>K1909*12*I1887</f>
        <v>4405.884</v>
      </c>
    </row>
    <row r="1910" spans="1:13">
      <c r="A1910" s="36" t="s">
        <v>31</v>
      </c>
      <c r="B1910" s="37"/>
      <c r="C1910" s="38"/>
      <c r="D1910" s="38"/>
      <c r="E1910" s="38"/>
      <c r="F1910" s="38"/>
      <c r="G1910" s="38"/>
      <c r="H1910" s="10"/>
      <c r="I1910" s="434" t="s">
        <v>57</v>
      </c>
      <c r="J1910" s="435"/>
      <c r="K1910" s="448">
        <v>1.36</v>
      </c>
      <c r="L1910" s="449"/>
      <c r="M1910" s="23">
        <f>K1910*12*I1887</f>
        <v>10155.936</v>
      </c>
    </row>
    <row r="1911" spans="1:13">
      <c r="A1911" s="36" t="s">
        <v>33</v>
      </c>
      <c r="B1911" s="37"/>
      <c r="C1911" s="38"/>
      <c r="D1911" s="38"/>
      <c r="E1911" s="38"/>
      <c r="F1911" s="38"/>
      <c r="G1911" s="38"/>
      <c r="H1911" s="10"/>
      <c r="I1911" s="39"/>
      <c r="J1911" s="12"/>
      <c r="K1911" s="40"/>
      <c r="L1911" s="41"/>
      <c r="M1911" s="23"/>
    </row>
    <row r="1912" spans="1:13">
      <c r="A1912" s="36" t="s">
        <v>34</v>
      </c>
      <c r="B1912" s="37"/>
      <c r="C1912" s="38"/>
      <c r="D1912" s="38"/>
      <c r="E1912" s="38"/>
      <c r="F1912" s="38"/>
      <c r="G1912" s="38"/>
      <c r="H1912" s="10"/>
      <c r="I1912" s="434" t="s">
        <v>35</v>
      </c>
      <c r="J1912" s="435"/>
      <c r="K1912" s="448">
        <v>0.09</v>
      </c>
      <c r="L1912" s="449"/>
      <c r="M1912" s="23">
        <f>K1912*12*I1887</f>
        <v>672.08399999999995</v>
      </c>
    </row>
    <row r="1913" spans="1:13">
      <c r="A1913" s="36" t="s">
        <v>36</v>
      </c>
      <c r="B1913" s="37"/>
      <c r="C1913" s="38"/>
      <c r="D1913" s="38"/>
      <c r="E1913" s="38"/>
      <c r="F1913" s="38"/>
      <c r="G1913" s="38"/>
      <c r="H1913" s="10"/>
      <c r="I1913" s="39"/>
      <c r="J1913" s="12"/>
      <c r="K1913" s="40"/>
      <c r="L1913" s="41"/>
      <c r="M1913" s="23"/>
    </row>
    <row r="1914" spans="1:13">
      <c r="A1914" s="36" t="s">
        <v>37</v>
      </c>
      <c r="B1914" s="37"/>
      <c r="C1914" s="38"/>
      <c r="D1914" s="38"/>
      <c r="E1914" s="38"/>
      <c r="F1914" s="38"/>
      <c r="G1914" s="38"/>
      <c r="H1914" s="10"/>
      <c r="I1914" s="434" t="s">
        <v>19</v>
      </c>
      <c r="J1914" s="435"/>
      <c r="K1914" s="448">
        <v>0.06</v>
      </c>
      <c r="L1914" s="449"/>
      <c r="M1914" s="23">
        <f>K1914*12*I1887</f>
        <v>448.05599999999993</v>
      </c>
    </row>
    <row r="1915" spans="1:13">
      <c r="A1915" s="42" t="s">
        <v>38</v>
      </c>
      <c r="B1915" s="37"/>
      <c r="C1915" s="38"/>
      <c r="D1915" s="38"/>
      <c r="E1915" s="38"/>
      <c r="F1915" s="38"/>
      <c r="G1915" s="38"/>
      <c r="H1915" s="10"/>
      <c r="I1915" s="434" t="s">
        <v>19</v>
      </c>
      <c r="J1915" s="435"/>
      <c r="K1915" s="436">
        <v>0.06</v>
      </c>
      <c r="L1915" s="437"/>
      <c r="M1915" s="21">
        <f>K1915*12*I1887</f>
        <v>448.05599999999993</v>
      </c>
    </row>
    <row r="1916" spans="1:13" ht="16.5" thickBot="1">
      <c r="A1916" s="443" t="s">
        <v>39</v>
      </c>
      <c r="B1916" s="444"/>
      <c r="C1916" s="444"/>
      <c r="D1916" s="444"/>
      <c r="E1916" s="444"/>
      <c r="F1916" s="444"/>
      <c r="G1916" s="444"/>
      <c r="H1916" s="445"/>
      <c r="I1916" s="3"/>
      <c r="J1916" s="4"/>
      <c r="K1916" s="513">
        <v>5.7</v>
      </c>
      <c r="L1916" s="514"/>
      <c r="M1916" s="48">
        <f>K1916*12*I1887</f>
        <v>42565.32</v>
      </c>
    </row>
    <row r="1917" spans="1:13" ht="15.75" thickBot="1">
      <c r="A1917" s="424" t="s">
        <v>40</v>
      </c>
      <c r="B1917" s="425"/>
      <c r="C1917" s="425"/>
      <c r="D1917" s="425"/>
      <c r="E1917" s="425"/>
      <c r="F1917" s="425"/>
      <c r="G1917" s="425"/>
      <c r="H1917" s="426"/>
      <c r="I1917" s="49"/>
      <c r="J1917" s="50"/>
      <c r="K1917" s="427">
        <f>K1889+K1891+K1894+K1896+K1897+K1916+K1908</f>
        <v>23.38</v>
      </c>
      <c r="L1917" s="428"/>
      <c r="M1917" s="51">
        <f>M1887+M1894+M1896+M1897+M1908+M1916</f>
        <v>174592.48799999998</v>
      </c>
    </row>
    <row r="1918" spans="1:13" ht="15.75">
      <c r="A1918" s="438" t="s">
        <v>52</v>
      </c>
      <c r="B1918" s="439"/>
      <c r="C1918" s="439"/>
      <c r="D1918" s="439"/>
      <c r="E1918" s="439"/>
      <c r="F1918" s="439"/>
      <c r="G1918" s="439"/>
      <c r="H1918" s="440"/>
      <c r="I1918" s="34"/>
      <c r="J1918" s="29"/>
      <c r="K1918" s="486">
        <v>0</v>
      </c>
      <c r="L1918" s="487"/>
      <c r="M1918" s="21">
        <f>K1918*12*I1887</f>
        <v>0</v>
      </c>
    </row>
    <row r="1919" spans="1:13">
      <c r="A1919" s="474" t="s">
        <v>43</v>
      </c>
      <c r="B1919" s="475"/>
      <c r="C1919" s="475"/>
      <c r="D1919" s="475"/>
      <c r="E1919" s="475"/>
      <c r="F1919" s="475"/>
      <c r="G1919" s="475"/>
      <c r="H1919" s="476"/>
      <c r="I1919" s="34"/>
      <c r="J1919" s="29"/>
      <c r="K1919" s="484">
        <v>1.39</v>
      </c>
      <c r="L1919" s="485"/>
      <c r="M1919" s="21">
        <f>K1919*12*I1887</f>
        <v>10379.964</v>
      </c>
    </row>
    <row r="1920" spans="1:13" ht="15.75">
      <c r="A1920" s="44" t="s">
        <v>44</v>
      </c>
      <c r="B1920" s="45"/>
      <c r="C1920" s="45"/>
      <c r="D1920" s="45"/>
      <c r="E1920" s="45"/>
      <c r="F1920" s="45"/>
      <c r="G1920" s="45"/>
      <c r="H1920" s="46"/>
      <c r="I1920" s="34"/>
      <c r="J1920" s="29"/>
      <c r="K1920" s="486">
        <v>0.04</v>
      </c>
      <c r="L1920" s="487"/>
      <c r="M1920" s="21">
        <f>K1920*12*I1887</f>
        <v>298.70399999999995</v>
      </c>
    </row>
    <row r="1921" spans="1:13" ht="15.75">
      <c r="A1921" s="44" t="s">
        <v>45</v>
      </c>
      <c r="B1921" s="45"/>
      <c r="C1921" s="45"/>
      <c r="D1921" s="45"/>
      <c r="E1921" s="45"/>
      <c r="F1921" s="45"/>
      <c r="G1921" s="45"/>
      <c r="H1921" s="46"/>
      <c r="I1921" s="34"/>
      <c r="J1921" s="29"/>
      <c r="K1921" s="486">
        <v>0.05</v>
      </c>
      <c r="L1921" s="487"/>
      <c r="M1921" s="21">
        <f>K1921*12*I1887</f>
        <v>373.38000000000005</v>
      </c>
    </row>
    <row r="1922" spans="1:13" ht="16.5" thickBot="1">
      <c r="A1922" s="70" t="s">
        <v>46</v>
      </c>
      <c r="B1922" s="71"/>
      <c r="C1922" s="71"/>
      <c r="D1922" s="71"/>
      <c r="E1922" s="71"/>
      <c r="F1922" s="71"/>
      <c r="G1922" s="71"/>
      <c r="H1922" s="72"/>
      <c r="I1922" s="3"/>
      <c r="J1922" s="4"/>
      <c r="K1922" s="446">
        <v>1.17</v>
      </c>
      <c r="L1922" s="447"/>
      <c r="M1922" s="23">
        <f>K1922*12*I1887</f>
        <v>8737.0919999999987</v>
      </c>
    </row>
    <row r="1923" spans="1:13" ht="15.75" thickBot="1">
      <c r="A1923" s="424" t="s">
        <v>47</v>
      </c>
      <c r="B1923" s="425"/>
      <c r="C1923" s="425"/>
      <c r="D1923" s="425"/>
      <c r="E1923" s="425"/>
      <c r="F1923" s="425"/>
      <c r="G1923" s="425"/>
      <c r="H1923" s="426"/>
      <c r="I1923" s="49"/>
      <c r="J1923" s="50"/>
      <c r="K1923" s="427">
        <f>K1917+K1918+K1919+K1920+K1921+K1922</f>
        <v>26.03</v>
      </c>
      <c r="L1923" s="428"/>
      <c r="M1923" s="51">
        <f>M1917+M1918+M1919+M1920+M1921+M1922</f>
        <v>194381.628</v>
      </c>
    </row>
    <row r="1924" spans="1:13">
      <c r="A1924" s="56"/>
      <c r="B1924" s="56"/>
      <c r="C1924" s="56"/>
      <c r="D1924" s="56"/>
      <c r="E1924" s="56"/>
      <c r="F1924" s="56"/>
      <c r="G1924" s="56"/>
      <c r="H1924" s="56"/>
      <c r="I1924" s="9"/>
      <c r="J1924" s="57"/>
      <c r="K1924" s="58"/>
      <c r="L1924" s="58"/>
      <c r="M1924" s="57"/>
    </row>
    <row r="1925" spans="1:13">
      <c r="A1925" s="481" t="s">
        <v>0</v>
      </c>
      <c r="B1925" s="481"/>
      <c r="C1925" s="481"/>
      <c r="D1925" s="481"/>
      <c r="E1925" s="481"/>
      <c r="F1925" s="481"/>
      <c r="G1925" s="481"/>
      <c r="H1925" s="481"/>
      <c r="I1925" s="481"/>
      <c r="J1925" s="481"/>
      <c r="K1925" s="481"/>
      <c r="L1925" s="481"/>
      <c r="M1925" s="1"/>
    </row>
    <row r="1926" spans="1:13">
      <c r="A1926" s="482" t="s">
        <v>1</v>
      </c>
      <c r="B1926" s="482"/>
      <c r="C1926" s="482"/>
      <c r="D1926" s="482"/>
      <c r="E1926" s="482"/>
      <c r="F1926" s="482"/>
      <c r="G1926" s="482"/>
      <c r="H1926" s="482"/>
      <c r="I1926" s="482"/>
      <c r="J1926" s="482"/>
      <c r="K1926" s="482"/>
      <c r="L1926" s="482"/>
      <c r="M1926" s="482"/>
    </row>
    <row r="1927" spans="1:13">
      <c r="A1927" s="483" t="s">
        <v>135</v>
      </c>
      <c r="B1927" s="483"/>
      <c r="C1927" s="483"/>
      <c r="D1927" s="483"/>
      <c r="E1927" s="483"/>
      <c r="F1927" s="483"/>
      <c r="G1927" s="483"/>
      <c r="H1927" s="483"/>
      <c r="I1927" s="483"/>
      <c r="J1927" s="483"/>
      <c r="K1927" s="483"/>
      <c r="L1927" s="483"/>
      <c r="M1927" s="483"/>
    </row>
    <row r="1928" spans="1:13">
      <c r="A1928" s="2"/>
      <c r="B1928" s="3"/>
      <c r="C1928" s="3" t="s">
        <v>2</v>
      </c>
      <c r="D1928" s="3"/>
      <c r="E1928" s="3"/>
      <c r="F1928" s="3"/>
      <c r="G1928" s="3"/>
      <c r="H1928" s="4"/>
      <c r="I1928" s="3" t="s">
        <v>3</v>
      </c>
      <c r="J1928" s="4"/>
      <c r="K1928" s="5" t="s">
        <v>4</v>
      </c>
      <c r="L1928" s="6"/>
      <c r="M1928" s="7"/>
    </row>
    <row r="1929" spans="1:13">
      <c r="A1929" s="8"/>
      <c r="B1929" s="9"/>
      <c r="C1929" s="9"/>
      <c r="D1929" s="9"/>
      <c r="E1929" s="9"/>
      <c r="F1929" s="9"/>
      <c r="G1929" s="9"/>
      <c r="H1929" s="10"/>
      <c r="I1929" s="9"/>
      <c r="J1929" s="10"/>
      <c r="K1929" s="11" t="s">
        <v>5</v>
      </c>
      <c r="L1929" s="12"/>
      <c r="M1929" s="13" t="s">
        <v>6</v>
      </c>
    </row>
    <row r="1930" spans="1:13">
      <c r="A1930" s="14"/>
      <c r="B1930" s="15"/>
      <c r="C1930" s="15"/>
      <c r="D1930" s="15"/>
      <c r="E1930" s="15"/>
      <c r="F1930" s="15"/>
      <c r="G1930" s="15"/>
      <c r="H1930" s="16"/>
      <c r="I1930" s="472" t="s">
        <v>7</v>
      </c>
      <c r="J1930" s="473"/>
      <c r="K1930" s="15" t="s">
        <v>8</v>
      </c>
      <c r="L1930" s="16"/>
      <c r="M1930" s="17" t="s">
        <v>9</v>
      </c>
    </row>
    <row r="1931" spans="1:13">
      <c r="A1931" s="474"/>
      <c r="B1931" s="475"/>
      <c r="C1931" s="475"/>
      <c r="D1931" s="475"/>
      <c r="E1931" s="475"/>
      <c r="F1931" s="475"/>
      <c r="G1931" s="475"/>
      <c r="H1931" s="476"/>
      <c r="I1931" s="477">
        <v>724.8</v>
      </c>
      <c r="J1931" s="478"/>
      <c r="K1931" s="479">
        <f>K1933+K1935</f>
        <v>9.75</v>
      </c>
      <c r="L1931" s="506"/>
      <c r="M1931" s="21">
        <f>M1933+M1935</f>
        <v>84801.599999999991</v>
      </c>
    </row>
    <row r="1932" spans="1:13">
      <c r="A1932" s="22" t="s">
        <v>10</v>
      </c>
      <c r="B1932" s="24"/>
      <c r="C1932" s="24"/>
      <c r="D1932" s="24"/>
      <c r="E1932" s="24"/>
      <c r="F1932" s="25"/>
      <c r="G1932" s="24"/>
      <c r="H1932" s="26"/>
      <c r="J1932" s="10"/>
      <c r="L1932" s="10"/>
      <c r="M1932" s="23"/>
    </row>
    <row r="1933" spans="1:13">
      <c r="A1933" s="22" t="s">
        <v>11</v>
      </c>
      <c r="B1933" s="24"/>
      <c r="C1933" s="24"/>
      <c r="D1933" s="24"/>
      <c r="E1933" s="24"/>
      <c r="F1933" s="25"/>
      <c r="G1933" s="24"/>
      <c r="H1933" s="26"/>
      <c r="J1933" s="10"/>
      <c r="K1933" s="450">
        <v>5.36</v>
      </c>
      <c r="L1933" s="451"/>
      <c r="M1933" s="23">
        <f>K1933*I1931*12</f>
        <v>46619.135999999999</v>
      </c>
    </row>
    <row r="1934" spans="1:13">
      <c r="A1934" s="22"/>
      <c r="B1934" s="24"/>
      <c r="C1934" s="24"/>
      <c r="D1934" s="24"/>
      <c r="E1934" s="24"/>
      <c r="F1934" s="25"/>
      <c r="G1934" s="24"/>
      <c r="H1934" s="26"/>
      <c r="J1934" s="10"/>
      <c r="L1934" s="10"/>
      <c r="M1934" s="23"/>
    </row>
    <row r="1935" spans="1:13">
      <c r="A1935" s="22" t="s">
        <v>12</v>
      </c>
      <c r="B1935" s="24"/>
      <c r="C1935" s="24"/>
      <c r="D1935" s="24"/>
      <c r="E1935" s="24"/>
      <c r="F1935" s="25"/>
      <c r="G1935" s="24"/>
      <c r="H1935" s="26"/>
      <c r="I1935" s="14"/>
      <c r="J1935" s="16"/>
      <c r="K1935" s="492">
        <v>4.3899999999999997</v>
      </c>
      <c r="L1935" s="493"/>
      <c r="M1935" s="21">
        <f>K1935*I1931*12</f>
        <v>38182.463999999993</v>
      </c>
    </row>
    <row r="1936" spans="1:13">
      <c r="A1936" s="464" t="s">
        <v>13</v>
      </c>
      <c r="B1936" s="465"/>
      <c r="C1936" s="465"/>
      <c r="D1936" s="465"/>
      <c r="E1936" s="465"/>
      <c r="F1936" s="465"/>
      <c r="G1936" s="465"/>
      <c r="H1936" s="466"/>
      <c r="I1936" s="89" t="s">
        <v>14</v>
      </c>
      <c r="J1936" s="88"/>
      <c r="K1936" s="9"/>
      <c r="L1936" s="10"/>
      <c r="M1936" s="23"/>
    </row>
    <row r="1937" spans="1:13">
      <c r="A1937" s="8"/>
      <c r="B1937" s="9"/>
      <c r="C1937" s="9"/>
      <c r="D1937" s="9"/>
      <c r="E1937" s="9"/>
      <c r="F1937" s="9"/>
      <c r="G1937" s="9"/>
      <c r="H1937" s="10"/>
      <c r="I1937" s="89" t="s">
        <v>15</v>
      </c>
      <c r="J1937" s="88"/>
      <c r="K1937" s="9"/>
      <c r="L1937" s="10"/>
      <c r="M1937" s="23"/>
    </row>
    <row r="1938" spans="1:13">
      <c r="A1938" s="8"/>
      <c r="B1938" s="9"/>
      <c r="C1938" s="9"/>
      <c r="D1938" s="9"/>
      <c r="E1938" s="9"/>
      <c r="F1938" s="9"/>
      <c r="G1938" s="9"/>
      <c r="H1938" s="10"/>
      <c r="I1938" s="89" t="s">
        <v>16</v>
      </c>
      <c r="J1938" s="88"/>
      <c r="K1938" s="462">
        <v>1.31</v>
      </c>
      <c r="L1938" s="463"/>
      <c r="M1938" s="23">
        <f>K1938*12*I1931</f>
        <v>11393.856</v>
      </c>
    </row>
    <row r="1939" spans="1:13">
      <c r="A1939" s="8"/>
      <c r="B1939" s="9"/>
      <c r="C1939" s="9"/>
      <c r="D1939" s="9"/>
      <c r="E1939" s="9"/>
      <c r="F1939" s="9"/>
      <c r="G1939" s="9"/>
      <c r="H1939" s="10"/>
      <c r="I1939" s="89" t="s">
        <v>62</v>
      </c>
      <c r="J1939" s="88"/>
      <c r="K1939" s="9"/>
      <c r="L1939" s="10"/>
      <c r="M1939" s="23"/>
    </row>
    <row r="1940" spans="1:13">
      <c r="A1940" s="474" t="s">
        <v>67</v>
      </c>
      <c r="B1940" s="475"/>
      <c r="C1940" s="475"/>
      <c r="D1940" s="475"/>
      <c r="E1940" s="475"/>
      <c r="F1940" s="475"/>
      <c r="G1940" s="475"/>
      <c r="H1940" s="476"/>
      <c r="I1940" s="28" t="s">
        <v>19</v>
      </c>
      <c r="J1940" s="29"/>
      <c r="K1940" s="486">
        <v>2.19</v>
      </c>
      <c r="L1940" s="487"/>
      <c r="M1940" s="30">
        <f>K1940*12*I1931</f>
        <v>19047.743999999999</v>
      </c>
    </row>
    <row r="1941" spans="1:13">
      <c r="A1941" s="114" t="s">
        <v>20</v>
      </c>
      <c r="B1941" s="31"/>
      <c r="C1941" s="31"/>
      <c r="D1941" s="31"/>
      <c r="E1941" s="31"/>
      <c r="F1941" s="31"/>
      <c r="G1941" s="31"/>
      <c r="H1941" s="115"/>
      <c r="I1941" s="31"/>
      <c r="J1941" s="10"/>
      <c r="K1941" s="504">
        <f>K1942+K1948</f>
        <v>1.9100000000000001</v>
      </c>
      <c r="L1941" s="505"/>
      <c r="M1941" s="32">
        <f>M1942+M1948</f>
        <v>16612.416000000001</v>
      </c>
    </row>
    <row r="1942" spans="1:13">
      <c r="A1942" s="459" t="s">
        <v>21</v>
      </c>
      <c r="B1942" s="460"/>
      <c r="C1942" s="460"/>
      <c r="D1942" s="460"/>
      <c r="E1942" s="460"/>
      <c r="F1942" s="460"/>
      <c r="G1942" s="460"/>
      <c r="H1942" s="461"/>
      <c r="J1942" s="10"/>
      <c r="K1942" s="462">
        <f>K1943+K1944+K1945+K1947</f>
        <v>1.1200000000000001</v>
      </c>
      <c r="L1942" s="463"/>
      <c r="M1942" s="33">
        <f>M1943+M1944+M1945+M1947</f>
        <v>9741.3119999999999</v>
      </c>
    </row>
    <row r="1943" spans="1:13">
      <c r="A1943" s="8" t="s">
        <v>82</v>
      </c>
      <c r="H1943" s="10"/>
      <c r="I1943" s="87" t="s">
        <v>26</v>
      </c>
      <c r="J1943" s="88"/>
      <c r="K1943" s="450">
        <v>0.57999999999999996</v>
      </c>
      <c r="L1943" s="451"/>
      <c r="M1943" s="23">
        <f>K1943*12*I1931</f>
        <v>5044.6079999999993</v>
      </c>
    </row>
    <row r="1944" spans="1:13">
      <c r="A1944" s="8" t="s">
        <v>69</v>
      </c>
      <c r="H1944" s="10"/>
      <c r="I1944" s="87" t="s">
        <v>80</v>
      </c>
      <c r="J1944" s="88"/>
      <c r="K1944" s="450"/>
      <c r="L1944" s="451"/>
      <c r="M1944" s="23"/>
    </row>
    <row r="1945" spans="1:13">
      <c r="A1945" s="8" t="s">
        <v>83</v>
      </c>
      <c r="H1945" s="10"/>
      <c r="I1945" s="87" t="s">
        <v>24</v>
      </c>
      <c r="J1945" s="88"/>
      <c r="K1945" s="450">
        <v>0.5</v>
      </c>
      <c r="L1945" s="451"/>
      <c r="M1945" s="23">
        <f>K1945*12*I1931</f>
        <v>4348.7999999999993</v>
      </c>
    </row>
    <row r="1946" spans="1:13">
      <c r="A1946" s="8" t="s">
        <v>25</v>
      </c>
      <c r="H1946" s="10"/>
      <c r="I1946" s="87"/>
      <c r="J1946" s="88"/>
      <c r="L1946" s="10"/>
      <c r="M1946" s="23"/>
    </row>
    <row r="1947" spans="1:13">
      <c r="A1947" s="8" t="s">
        <v>84</v>
      </c>
      <c r="H1947" s="10"/>
      <c r="I1947" s="87" t="s">
        <v>26</v>
      </c>
      <c r="J1947" s="88"/>
      <c r="K1947" s="450">
        <v>0.04</v>
      </c>
      <c r="L1947" s="451"/>
      <c r="M1947" s="23">
        <f>K1947*12*I1931</f>
        <v>347.90399999999994</v>
      </c>
    </row>
    <row r="1948" spans="1:13">
      <c r="A1948" s="459" t="s">
        <v>27</v>
      </c>
      <c r="B1948" s="460"/>
      <c r="C1948" s="460"/>
      <c r="D1948" s="460"/>
      <c r="E1948" s="460"/>
      <c r="F1948" s="460"/>
      <c r="G1948" s="460"/>
      <c r="H1948" s="461"/>
      <c r="J1948" s="10"/>
      <c r="K1948" s="462">
        <f>K1949+K1950+K1951</f>
        <v>0.79</v>
      </c>
      <c r="L1948" s="463"/>
      <c r="M1948" s="33">
        <f>M1949+M1950+M1951</f>
        <v>6871.1040000000003</v>
      </c>
    </row>
    <row r="1949" spans="1:13">
      <c r="A1949" s="8" t="s">
        <v>85</v>
      </c>
      <c r="H1949" s="10"/>
      <c r="I1949" s="87" t="s">
        <v>24</v>
      </c>
      <c r="J1949" s="88"/>
      <c r="K1949" s="450">
        <v>0.67</v>
      </c>
      <c r="L1949" s="451"/>
      <c r="M1949" s="23">
        <f>K1949*12*I1931</f>
        <v>5827.3920000000007</v>
      </c>
    </row>
    <row r="1950" spans="1:13">
      <c r="A1950" s="8" t="s">
        <v>86</v>
      </c>
      <c r="H1950" s="10"/>
      <c r="I1950" s="87" t="s">
        <v>81</v>
      </c>
      <c r="J1950" s="88"/>
      <c r="K1950" s="450">
        <v>0.06</v>
      </c>
      <c r="L1950" s="451"/>
      <c r="M1950" s="23">
        <f>K1950*12*I1931</f>
        <v>521.85599999999999</v>
      </c>
    </row>
    <row r="1951" spans="1:13">
      <c r="A1951" s="8" t="s">
        <v>87</v>
      </c>
      <c r="H1951" s="10"/>
      <c r="I1951" s="87" t="s">
        <v>55</v>
      </c>
      <c r="J1951" s="88"/>
      <c r="K1951" s="492">
        <v>0.06</v>
      </c>
      <c r="L1951" s="493"/>
      <c r="M1951" s="21">
        <f>K1951*12*I1931</f>
        <v>521.85599999999999</v>
      </c>
    </row>
    <row r="1952" spans="1:13" ht="15.75">
      <c r="A1952" s="438" t="s">
        <v>28</v>
      </c>
      <c r="B1952" s="439"/>
      <c r="C1952" s="439"/>
      <c r="D1952" s="439"/>
      <c r="E1952" s="439"/>
      <c r="F1952" s="439"/>
      <c r="G1952" s="439"/>
      <c r="H1952" s="440"/>
      <c r="I1952" s="34"/>
      <c r="J1952" s="29"/>
      <c r="K1952" s="486">
        <f>K1953+K1954+K1956+K1958+K1959</f>
        <v>2.16</v>
      </c>
      <c r="L1952" s="487"/>
      <c r="M1952" s="35">
        <f>M1953+M1954+M1956+M1958+M1959</f>
        <v>18786.815999999999</v>
      </c>
    </row>
    <row r="1953" spans="1:13">
      <c r="A1953" s="36" t="s">
        <v>29</v>
      </c>
      <c r="B1953" s="37"/>
      <c r="C1953" s="38"/>
      <c r="D1953" s="38"/>
      <c r="E1953" s="38"/>
      <c r="F1953" s="38"/>
      <c r="G1953" s="38"/>
      <c r="H1953" s="10"/>
      <c r="I1953" s="434" t="s">
        <v>30</v>
      </c>
      <c r="J1953" s="435"/>
      <c r="K1953" s="457">
        <v>0.59</v>
      </c>
      <c r="L1953" s="458"/>
      <c r="M1953" s="23">
        <f>K1953*12*I1931</f>
        <v>5131.5839999999998</v>
      </c>
    </row>
    <row r="1954" spans="1:13">
      <c r="A1954" s="36" t="s">
        <v>31</v>
      </c>
      <c r="B1954" s="37"/>
      <c r="C1954" s="38"/>
      <c r="D1954" s="38"/>
      <c r="E1954" s="38"/>
      <c r="F1954" s="38"/>
      <c r="G1954" s="38"/>
      <c r="H1954" s="10"/>
      <c r="I1954" s="434" t="s">
        <v>57</v>
      </c>
      <c r="J1954" s="435"/>
      <c r="K1954" s="448">
        <v>1.36</v>
      </c>
      <c r="L1954" s="449"/>
      <c r="M1954" s="23">
        <f>K1954*12*I1931</f>
        <v>11828.735999999999</v>
      </c>
    </row>
    <row r="1955" spans="1:13">
      <c r="A1955" s="36" t="s">
        <v>33</v>
      </c>
      <c r="B1955" s="37"/>
      <c r="C1955" s="38"/>
      <c r="D1955" s="38"/>
      <c r="E1955" s="38"/>
      <c r="F1955" s="38"/>
      <c r="G1955" s="38"/>
      <c r="H1955" s="10"/>
      <c r="I1955" s="39"/>
      <c r="J1955" s="12"/>
      <c r="K1955" s="40"/>
      <c r="L1955" s="41"/>
      <c r="M1955" s="23"/>
    </row>
    <row r="1956" spans="1:13">
      <c r="A1956" s="36" t="s">
        <v>34</v>
      </c>
      <c r="B1956" s="37"/>
      <c r="C1956" s="38"/>
      <c r="D1956" s="38"/>
      <c r="E1956" s="38"/>
      <c r="F1956" s="38"/>
      <c r="G1956" s="38"/>
      <c r="H1956" s="10"/>
      <c r="I1956" s="434" t="s">
        <v>35</v>
      </c>
      <c r="J1956" s="435"/>
      <c r="K1956" s="448">
        <v>0.09</v>
      </c>
      <c r="L1956" s="449"/>
      <c r="M1956" s="23">
        <f>K1956*12*I1931</f>
        <v>782.78399999999999</v>
      </c>
    </row>
    <row r="1957" spans="1:13">
      <c r="A1957" s="36" t="s">
        <v>36</v>
      </c>
      <c r="B1957" s="37"/>
      <c r="C1957" s="38"/>
      <c r="D1957" s="38"/>
      <c r="E1957" s="38"/>
      <c r="F1957" s="38"/>
      <c r="G1957" s="38"/>
      <c r="H1957" s="10"/>
      <c r="I1957" s="39"/>
      <c r="J1957" s="12"/>
      <c r="K1957" s="40"/>
      <c r="L1957" s="41"/>
      <c r="M1957" s="23"/>
    </row>
    <row r="1958" spans="1:13">
      <c r="A1958" s="36" t="s">
        <v>37</v>
      </c>
      <c r="B1958" s="37"/>
      <c r="C1958" s="38"/>
      <c r="D1958" s="38"/>
      <c r="E1958" s="38"/>
      <c r="F1958" s="38"/>
      <c r="G1958" s="38"/>
      <c r="H1958" s="10"/>
      <c r="I1958" s="434" t="s">
        <v>19</v>
      </c>
      <c r="J1958" s="435"/>
      <c r="K1958" s="448">
        <v>0.06</v>
      </c>
      <c r="L1958" s="449"/>
      <c r="M1958" s="23">
        <f>K1958*12*I1931</f>
        <v>521.85599999999999</v>
      </c>
    </row>
    <row r="1959" spans="1:13">
      <c r="A1959" s="42" t="s">
        <v>38</v>
      </c>
      <c r="B1959" s="37"/>
      <c r="C1959" s="38"/>
      <c r="D1959" s="38"/>
      <c r="E1959" s="38"/>
      <c r="F1959" s="38"/>
      <c r="G1959" s="38"/>
      <c r="H1959" s="10"/>
      <c r="I1959" s="434" t="s">
        <v>19</v>
      </c>
      <c r="J1959" s="435"/>
      <c r="K1959" s="436">
        <v>0.06</v>
      </c>
      <c r="L1959" s="437"/>
      <c r="M1959" s="21">
        <f>K1959*12*I1931</f>
        <v>521.85599999999999</v>
      </c>
    </row>
    <row r="1960" spans="1:13" ht="16.5" thickBot="1">
      <c r="A1960" s="443" t="s">
        <v>39</v>
      </c>
      <c r="B1960" s="444"/>
      <c r="C1960" s="444"/>
      <c r="D1960" s="444"/>
      <c r="E1960" s="444"/>
      <c r="F1960" s="444"/>
      <c r="G1960" s="444"/>
      <c r="H1960" s="445"/>
      <c r="I1960" s="3"/>
      <c r="J1960" s="4"/>
      <c r="K1960" s="513">
        <v>5.7</v>
      </c>
      <c r="L1960" s="514"/>
      <c r="M1960" s="48">
        <f>K1960*12*I1931</f>
        <v>49576.32</v>
      </c>
    </row>
    <row r="1961" spans="1:13" ht="15.75" thickBot="1">
      <c r="A1961" s="424" t="s">
        <v>40</v>
      </c>
      <c r="B1961" s="425"/>
      <c r="C1961" s="425"/>
      <c r="D1961" s="425"/>
      <c r="E1961" s="425"/>
      <c r="F1961" s="425"/>
      <c r="G1961" s="425"/>
      <c r="H1961" s="426"/>
      <c r="I1961" s="49"/>
      <c r="J1961" s="50"/>
      <c r="K1961" s="427">
        <f>K1933+K1935+K1938+K1940+K1941+K1960+K1952</f>
        <v>23.02</v>
      </c>
      <c r="L1961" s="428"/>
      <c r="M1961" s="106">
        <f>M1931+M1938+M1940+M1941+M1952+M1960</f>
        <v>200218.75199999998</v>
      </c>
    </row>
    <row r="1962" spans="1:13" ht="15.75">
      <c r="A1962" s="438" t="s">
        <v>52</v>
      </c>
      <c r="B1962" s="439"/>
      <c r="C1962" s="439"/>
      <c r="D1962" s="439"/>
      <c r="E1962" s="439"/>
      <c r="F1962" s="439"/>
      <c r="G1962" s="439"/>
      <c r="H1962" s="440"/>
      <c r="I1962" s="34"/>
      <c r="J1962" s="29"/>
      <c r="K1962" s="486">
        <v>1.81</v>
      </c>
      <c r="L1962" s="487"/>
      <c r="M1962" s="55">
        <f>K1962*12*I1931</f>
        <v>15742.655999999999</v>
      </c>
    </row>
    <row r="1963" spans="1:13">
      <c r="A1963" s="474" t="s">
        <v>43</v>
      </c>
      <c r="B1963" s="475"/>
      <c r="C1963" s="475"/>
      <c r="D1963" s="475"/>
      <c r="E1963" s="475"/>
      <c r="F1963" s="475"/>
      <c r="G1963" s="475"/>
      <c r="H1963" s="476"/>
      <c r="I1963" s="34"/>
      <c r="J1963" s="29"/>
      <c r="K1963" s="484">
        <v>1.39</v>
      </c>
      <c r="L1963" s="485"/>
      <c r="M1963" s="55">
        <f>K1963*12*I1931</f>
        <v>12089.663999999999</v>
      </c>
    </row>
    <row r="1964" spans="1:13" ht="15.75">
      <c r="A1964" s="44" t="s">
        <v>44</v>
      </c>
      <c r="B1964" s="45"/>
      <c r="C1964" s="45"/>
      <c r="D1964" s="45"/>
      <c r="E1964" s="45"/>
      <c r="F1964" s="45"/>
      <c r="G1964" s="45"/>
      <c r="H1964" s="46"/>
      <c r="I1964" s="34"/>
      <c r="J1964" s="29"/>
      <c r="K1964" s="486">
        <v>0.05</v>
      </c>
      <c r="L1964" s="487"/>
      <c r="M1964" s="21">
        <f>K1964*12*I1931</f>
        <v>434.88000000000005</v>
      </c>
    </row>
    <row r="1965" spans="1:13" ht="15.75">
      <c r="A1965" s="44" t="s">
        <v>45</v>
      </c>
      <c r="B1965" s="45"/>
      <c r="C1965" s="45"/>
      <c r="D1965" s="45"/>
      <c r="E1965" s="45"/>
      <c r="F1965" s="45"/>
      <c r="G1965" s="45"/>
      <c r="H1965" s="46"/>
      <c r="I1965" s="34"/>
      <c r="J1965" s="29"/>
      <c r="K1965" s="486">
        <v>0.06</v>
      </c>
      <c r="L1965" s="487"/>
      <c r="M1965" s="21">
        <f>K1965*12*I1931</f>
        <v>521.85599999999999</v>
      </c>
    </row>
    <row r="1966" spans="1:13" ht="16.5" thickBot="1">
      <c r="A1966" s="70" t="s">
        <v>46</v>
      </c>
      <c r="B1966" s="71"/>
      <c r="C1966" s="71"/>
      <c r="D1966" s="71"/>
      <c r="E1966" s="71"/>
      <c r="F1966" s="71"/>
      <c r="G1966" s="71"/>
      <c r="H1966" s="72"/>
      <c r="I1966" s="3"/>
      <c r="J1966" s="4"/>
      <c r="K1966" s="446">
        <v>1.64</v>
      </c>
      <c r="L1966" s="447"/>
      <c r="M1966" s="23">
        <f>K1966*12*I1931</f>
        <v>14264.063999999998</v>
      </c>
    </row>
    <row r="1967" spans="1:13" ht="15.75" thickBot="1">
      <c r="A1967" s="424" t="s">
        <v>47</v>
      </c>
      <c r="B1967" s="425"/>
      <c r="C1967" s="425"/>
      <c r="D1967" s="425"/>
      <c r="E1967" s="425"/>
      <c r="F1967" s="425"/>
      <c r="G1967" s="425"/>
      <c r="H1967" s="426"/>
      <c r="I1967" s="49"/>
      <c r="J1967" s="50"/>
      <c r="K1967" s="427">
        <f>K1961+K1962+K1963+K1964+K1965+K1966</f>
        <v>27.97</v>
      </c>
      <c r="L1967" s="428"/>
      <c r="M1967" s="106">
        <f>M1961+M1962+M1963+M1964+M1965+M1966</f>
        <v>243271.87199999997</v>
      </c>
    </row>
    <row r="1968" spans="1:13">
      <c r="A1968" s="56"/>
      <c r="B1968" s="56"/>
      <c r="C1968" s="56"/>
      <c r="D1968" s="56"/>
      <c r="E1968" s="56"/>
      <c r="F1968" s="56"/>
      <c r="G1968" s="56"/>
      <c r="H1968" s="56"/>
      <c r="I1968" s="9"/>
      <c r="J1968" s="57"/>
      <c r="K1968" s="58"/>
      <c r="L1968" s="58"/>
      <c r="M1968" s="67"/>
    </row>
    <row r="1969" spans="1:28">
      <c r="A1969" s="481" t="s">
        <v>0</v>
      </c>
      <c r="B1969" s="481"/>
      <c r="C1969" s="481"/>
      <c r="D1969" s="481"/>
      <c r="E1969" s="481"/>
      <c r="F1969" s="481"/>
      <c r="G1969" s="481"/>
      <c r="H1969" s="481"/>
      <c r="I1969" s="481"/>
      <c r="J1969" s="481"/>
      <c r="K1969" s="481"/>
      <c r="L1969" s="481"/>
      <c r="M1969" s="1"/>
      <c r="P1969" s="543"/>
      <c r="Q1969" s="543"/>
      <c r="R1969" s="543"/>
      <c r="S1969" s="543"/>
      <c r="T1969" s="543"/>
      <c r="U1969" s="543"/>
      <c r="V1969" s="543"/>
      <c r="W1969" s="543"/>
      <c r="X1969" s="543"/>
      <c r="Y1969" s="543"/>
      <c r="Z1969" s="543"/>
      <c r="AA1969" s="543"/>
      <c r="AB1969" s="57"/>
    </row>
    <row r="1970" spans="1:28">
      <c r="A1970" s="482" t="s">
        <v>1</v>
      </c>
      <c r="B1970" s="482"/>
      <c r="C1970" s="482"/>
      <c r="D1970" s="482"/>
      <c r="E1970" s="482"/>
      <c r="F1970" s="482"/>
      <c r="G1970" s="482"/>
      <c r="H1970" s="482"/>
      <c r="I1970" s="482"/>
      <c r="J1970" s="482"/>
      <c r="K1970" s="482"/>
      <c r="L1970" s="482"/>
      <c r="M1970" s="482"/>
      <c r="P1970" s="545"/>
      <c r="Q1970" s="545"/>
      <c r="R1970" s="545"/>
      <c r="S1970" s="545"/>
      <c r="T1970" s="545"/>
      <c r="U1970" s="545"/>
      <c r="V1970" s="545"/>
      <c r="W1970" s="545"/>
      <c r="X1970" s="545"/>
      <c r="Y1970" s="545"/>
      <c r="Z1970" s="545"/>
      <c r="AA1970" s="545"/>
      <c r="AB1970" s="545"/>
    </row>
    <row r="1971" spans="1:28">
      <c r="A1971" s="483" t="s">
        <v>136</v>
      </c>
      <c r="B1971" s="483"/>
      <c r="C1971" s="483"/>
      <c r="D1971" s="483"/>
      <c r="E1971" s="483"/>
      <c r="F1971" s="483"/>
      <c r="G1971" s="483"/>
      <c r="H1971" s="483"/>
      <c r="I1971" s="483"/>
      <c r="J1971" s="483"/>
      <c r="K1971" s="483"/>
      <c r="L1971" s="483"/>
      <c r="M1971" s="483"/>
      <c r="P1971" s="545"/>
      <c r="Q1971" s="545"/>
      <c r="R1971" s="545"/>
      <c r="S1971" s="545"/>
      <c r="T1971" s="545"/>
      <c r="U1971" s="545"/>
      <c r="V1971" s="545"/>
      <c r="W1971" s="545"/>
      <c r="X1971" s="545"/>
      <c r="Y1971" s="545"/>
      <c r="Z1971" s="545"/>
      <c r="AA1971" s="545"/>
      <c r="AB1971" s="545"/>
    </row>
    <row r="1972" spans="1:28">
      <c r="A1972" s="2"/>
      <c r="B1972" s="3"/>
      <c r="C1972" s="3" t="s">
        <v>2</v>
      </c>
      <c r="D1972" s="3"/>
      <c r="E1972" s="3"/>
      <c r="F1972" s="3"/>
      <c r="G1972" s="3"/>
      <c r="H1972" s="4"/>
      <c r="I1972" s="3" t="s">
        <v>3</v>
      </c>
      <c r="J1972" s="4"/>
      <c r="K1972" s="5" t="s">
        <v>4</v>
      </c>
      <c r="L1972" s="6"/>
      <c r="M1972" s="7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11"/>
      <c r="AA1972" s="11"/>
      <c r="AB1972" s="57"/>
    </row>
    <row r="1973" spans="1:28">
      <c r="A1973" s="8"/>
      <c r="B1973" s="9"/>
      <c r="C1973" s="9"/>
      <c r="D1973" s="9"/>
      <c r="E1973" s="9"/>
      <c r="F1973" s="9"/>
      <c r="G1973" s="9"/>
      <c r="H1973" s="10"/>
      <c r="I1973" s="9"/>
      <c r="J1973" s="10"/>
      <c r="K1973" s="11" t="s">
        <v>5</v>
      </c>
      <c r="L1973" s="12"/>
      <c r="M1973" s="13" t="s">
        <v>6</v>
      </c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11"/>
      <c r="AA1973" s="11"/>
      <c r="AB1973" s="157"/>
    </row>
    <row r="1974" spans="1:28">
      <c r="A1974" s="14"/>
      <c r="B1974" s="15"/>
      <c r="C1974" s="15"/>
      <c r="D1974" s="15"/>
      <c r="E1974" s="15"/>
      <c r="F1974" s="15"/>
      <c r="G1974" s="15"/>
      <c r="H1974" s="16"/>
      <c r="I1974" s="472" t="s">
        <v>7</v>
      </c>
      <c r="J1974" s="473"/>
      <c r="K1974" s="15" t="s">
        <v>8</v>
      </c>
      <c r="L1974" s="16"/>
      <c r="M1974" s="17" t="s">
        <v>9</v>
      </c>
      <c r="P1974" s="9"/>
      <c r="Q1974" s="9"/>
      <c r="R1974" s="9"/>
      <c r="S1974" s="9"/>
      <c r="T1974" s="9"/>
      <c r="U1974" s="9"/>
      <c r="V1974" s="9"/>
      <c r="W1974" s="9"/>
      <c r="X1974" s="539"/>
      <c r="Y1974" s="539"/>
      <c r="Z1974" s="9"/>
      <c r="AA1974" s="9"/>
      <c r="AB1974" s="157"/>
    </row>
    <row r="1975" spans="1:28">
      <c r="A1975" s="474"/>
      <c r="B1975" s="475"/>
      <c r="C1975" s="475"/>
      <c r="D1975" s="475"/>
      <c r="E1975" s="475"/>
      <c r="F1975" s="475"/>
      <c r="G1975" s="475"/>
      <c r="H1975" s="476"/>
      <c r="I1975" s="477">
        <v>732.7</v>
      </c>
      <c r="J1975" s="478"/>
      <c r="K1975" s="479">
        <f>K1977+K1979</f>
        <v>9.75</v>
      </c>
      <c r="L1975" s="506"/>
      <c r="M1975" s="21">
        <f>M1977+M1979</f>
        <v>85725.9</v>
      </c>
      <c r="P1975" s="538"/>
      <c r="Q1975" s="538"/>
      <c r="R1975" s="538"/>
      <c r="S1975" s="538"/>
      <c r="T1975" s="538"/>
      <c r="U1975" s="538"/>
      <c r="V1975" s="538"/>
      <c r="W1975" s="538"/>
      <c r="X1975" s="545"/>
      <c r="Y1975" s="545"/>
      <c r="Z1975" s="544"/>
      <c r="AA1975" s="539"/>
      <c r="AB1975" s="57"/>
    </row>
    <row r="1976" spans="1:28">
      <c r="A1976" s="22" t="s">
        <v>10</v>
      </c>
      <c r="B1976" s="24"/>
      <c r="C1976" s="24"/>
      <c r="D1976" s="24"/>
      <c r="E1976" s="24"/>
      <c r="F1976" s="25"/>
      <c r="G1976" s="24"/>
      <c r="H1976" s="26"/>
      <c r="J1976" s="10"/>
      <c r="L1976" s="10"/>
      <c r="M1976" s="23"/>
      <c r="P1976" s="158"/>
      <c r="Q1976" s="25"/>
      <c r="R1976" s="25"/>
      <c r="S1976" s="25"/>
      <c r="T1976" s="25"/>
      <c r="U1976" s="25"/>
      <c r="V1976" s="25"/>
      <c r="W1976" s="25"/>
      <c r="X1976" s="9"/>
      <c r="Y1976" s="9"/>
      <c r="Z1976" s="9"/>
      <c r="AA1976" s="9"/>
      <c r="AB1976" s="57"/>
    </row>
    <row r="1977" spans="1:28">
      <c r="A1977" s="22" t="s">
        <v>11</v>
      </c>
      <c r="B1977" s="24"/>
      <c r="C1977" s="24"/>
      <c r="D1977" s="24"/>
      <c r="E1977" s="24"/>
      <c r="F1977" s="25"/>
      <c r="G1977" s="24"/>
      <c r="H1977" s="26"/>
      <c r="J1977" s="10"/>
      <c r="K1977" s="450">
        <v>5.36</v>
      </c>
      <c r="L1977" s="451"/>
      <c r="M1977" s="23">
        <f>K1977*I1975*12</f>
        <v>47127.264000000003</v>
      </c>
      <c r="P1977" s="158"/>
      <c r="Q1977" s="25"/>
      <c r="R1977" s="25"/>
      <c r="S1977" s="25"/>
      <c r="T1977" s="25"/>
      <c r="U1977" s="25"/>
      <c r="V1977" s="25"/>
      <c r="W1977" s="25"/>
      <c r="X1977" s="9"/>
      <c r="Y1977" s="9"/>
      <c r="Z1977" s="544"/>
      <c r="AA1977" s="544"/>
      <c r="AB1977" s="57"/>
    </row>
    <row r="1978" spans="1:28">
      <c r="A1978" s="22"/>
      <c r="B1978" s="24"/>
      <c r="C1978" s="24"/>
      <c r="D1978" s="24"/>
      <c r="E1978" s="24"/>
      <c r="F1978" s="25"/>
      <c r="G1978" s="24"/>
      <c r="H1978" s="26"/>
      <c r="J1978" s="10"/>
      <c r="L1978" s="10"/>
      <c r="M1978" s="23"/>
      <c r="P1978" s="158"/>
      <c r="Q1978" s="25"/>
      <c r="R1978" s="25"/>
      <c r="S1978" s="25"/>
      <c r="T1978" s="25"/>
      <c r="U1978" s="25"/>
      <c r="V1978" s="25"/>
      <c r="W1978" s="25"/>
      <c r="X1978" s="9"/>
      <c r="Y1978" s="9"/>
      <c r="Z1978" s="9"/>
      <c r="AA1978" s="9"/>
      <c r="AB1978" s="57"/>
    </row>
    <row r="1979" spans="1:28">
      <c r="A1979" s="22" t="s">
        <v>12</v>
      </c>
      <c r="B1979" s="24"/>
      <c r="C1979" s="24"/>
      <c r="D1979" s="24"/>
      <c r="E1979" s="24"/>
      <c r="F1979" s="25"/>
      <c r="G1979" s="24"/>
      <c r="H1979" s="26"/>
      <c r="I1979" s="14"/>
      <c r="J1979" s="16"/>
      <c r="K1979" s="492">
        <v>4.3899999999999997</v>
      </c>
      <c r="L1979" s="493"/>
      <c r="M1979" s="21">
        <f>K1979*I1975*12</f>
        <v>38598.635999999999</v>
      </c>
      <c r="P1979" s="158"/>
      <c r="Q1979" s="25"/>
      <c r="R1979" s="25"/>
      <c r="S1979" s="25"/>
      <c r="T1979" s="25"/>
      <c r="U1979" s="25"/>
      <c r="V1979" s="25"/>
      <c r="W1979" s="25"/>
      <c r="X1979" s="9"/>
      <c r="Y1979" s="9"/>
      <c r="Z1979" s="544"/>
      <c r="AA1979" s="544"/>
      <c r="AB1979" s="57"/>
    </row>
    <row r="1980" spans="1:28">
      <c r="A1980" s="464" t="s">
        <v>13</v>
      </c>
      <c r="B1980" s="465"/>
      <c r="C1980" s="465"/>
      <c r="D1980" s="465"/>
      <c r="E1980" s="465"/>
      <c r="F1980" s="465"/>
      <c r="G1980" s="465"/>
      <c r="H1980" s="466"/>
      <c r="I1980" s="89" t="s">
        <v>14</v>
      </c>
      <c r="J1980" s="88"/>
      <c r="K1980" s="9"/>
      <c r="L1980" s="10"/>
      <c r="M1980" s="23"/>
      <c r="P1980" s="546"/>
      <c r="Q1980" s="546"/>
      <c r="R1980" s="546"/>
      <c r="S1980" s="546"/>
      <c r="T1980" s="546"/>
      <c r="U1980" s="546"/>
      <c r="V1980" s="546"/>
      <c r="W1980" s="546"/>
      <c r="X1980" s="89"/>
      <c r="Y1980" s="89"/>
      <c r="Z1980" s="9"/>
      <c r="AA1980" s="9"/>
      <c r="AB1980" s="57"/>
    </row>
    <row r="1981" spans="1:28">
      <c r="A1981" s="8"/>
      <c r="B1981" s="9"/>
      <c r="C1981" s="9"/>
      <c r="D1981" s="9"/>
      <c r="E1981" s="9"/>
      <c r="F1981" s="9"/>
      <c r="G1981" s="9"/>
      <c r="H1981" s="10"/>
      <c r="I1981" s="89" t="s">
        <v>15</v>
      </c>
      <c r="J1981" s="88"/>
      <c r="K1981" s="9"/>
      <c r="L1981" s="10"/>
      <c r="M1981" s="23"/>
      <c r="P1981" s="9"/>
      <c r="Q1981" s="9"/>
      <c r="R1981" s="9"/>
      <c r="S1981" s="9"/>
      <c r="T1981" s="9"/>
      <c r="U1981" s="9"/>
      <c r="V1981" s="9"/>
      <c r="W1981" s="9"/>
      <c r="X1981" s="89"/>
      <c r="Y1981" s="89"/>
      <c r="Z1981" s="9"/>
      <c r="AA1981" s="9"/>
      <c r="AB1981" s="57"/>
    </row>
    <row r="1982" spans="1:28">
      <c r="A1982" s="8"/>
      <c r="B1982" s="9"/>
      <c r="C1982" s="9"/>
      <c r="D1982" s="9"/>
      <c r="E1982" s="9"/>
      <c r="F1982" s="9"/>
      <c r="G1982" s="9"/>
      <c r="H1982" s="10"/>
      <c r="I1982" s="89" t="s">
        <v>16</v>
      </c>
      <c r="J1982" s="88"/>
      <c r="K1982" s="462">
        <v>1.31</v>
      </c>
      <c r="L1982" s="463"/>
      <c r="M1982" s="23">
        <f>K1982*12*I1975</f>
        <v>11518.044000000002</v>
      </c>
      <c r="P1982" s="9"/>
      <c r="Q1982" s="9"/>
      <c r="R1982" s="9"/>
      <c r="S1982" s="9"/>
      <c r="T1982" s="9"/>
      <c r="U1982" s="9"/>
      <c r="V1982" s="9"/>
      <c r="W1982" s="9"/>
      <c r="X1982" s="89"/>
      <c r="Y1982" s="89"/>
      <c r="Z1982" s="537"/>
      <c r="AA1982" s="537"/>
      <c r="AB1982" s="57"/>
    </row>
    <row r="1983" spans="1:28">
      <c r="A1983" s="8"/>
      <c r="B1983" s="9"/>
      <c r="C1983" s="9"/>
      <c r="D1983" s="9"/>
      <c r="E1983" s="9"/>
      <c r="F1983" s="9"/>
      <c r="G1983" s="9"/>
      <c r="H1983" s="10"/>
      <c r="I1983" s="89" t="s">
        <v>63</v>
      </c>
      <c r="J1983" s="88"/>
      <c r="K1983" s="9"/>
      <c r="L1983" s="10"/>
      <c r="M1983" s="23"/>
      <c r="P1983" s="9"/>
      <c r="Q1983" s="9"/>
      <c r="R1983" s="9"/>
      <c r="S1983" s="9"/>
      <c r="T1983" s="9"/>
      <c r="U1983" s="9"/>
      <c r="V1983" s="9"/>
      <c r="W1983" s="9"/>
      <c r="X1983" s="89"/>
      <c r="Y1983" s="89"/>
      <c r="Z1983" s="9"/>
      <c r="AA1983" s="9"/>
      <c r="AB1983" s="57"/>
    </row>
    <row r="1984" spans="1:28">
      <c r="A1984" s="474" t="s">
        <v>67</v>
      </c>
      <c r="B1984" s="475"/>
      <c r="C1984" s="475"/>
      <c r="D1984" s="475"/>
      <c r="E1984" s="475"/>
      <c r="F1984" s="475"/>
      <c r="G1984" s="475"/>
      <c r="H1984" s="476"/>
      <c r="I1984" s="28" t="s">
        <v>19</v>
      </c>
      <c r="J1984" s="29"/>
      <c r="K1984" s="486">
        <v>2.17</v>
      </c>
      <c r="L1984" s="487"/>
      <c r="M1984" s="30">
        <f>K1984*12*I1975</f>
        <v>19079.508000000002</v>
      </c>
      <c r="P1984" s="538"/>
      <c r="Q1984" s="538"/>
      <c r="R1984" s="538"/>
      <c r="S1984" s="538"/>
      <c r="T1984" s="538"/>
      <c r="U1984" s="538"/>
      <c r="V1984" s="538"/>
      <c r="W1984" s="538"/>
      <c r="X1984" s="160"/>
      <c r="Y1984" s="9"/>
      <c r="Z1984" s="537"/>
      <c r="AA1984" s="537"/>
      <c r="AB1984" s="57"/>
    </row>
    <row r="1985" spans="1:28">
      <c r="A1985" s="114" t="s">
        <v>20</v>
      </c>
      <c r="B1985" s="31"/>
      <c r="C1985" s="31"/>
      <c r="D1985" s="31"/>
      <c r="E1985" s="31"/>
      <c r="F1985" s="31"/>
      <c r="G1985" s="31"/>
      <c r="H1985" s="115"/>
      <c r="I1985" s="31"/>
      <c r="J1985" s="10"/>
      <c r="K1985" s="504">
        <f>K1986+K1992</f>
        <v>1.9100000000000001</v>
      </c>
      <c r="L1985" s="505"/>
      <c r="M1985" s="32">
        <f>M1986+M1992</f>
        <v>16793.484000000004</v>
      </c>
      <c r="P1985" s="93"/>
      <c r="Q1985" s="93"/>
      <c r="R1985" s="93"/>
      <c r="S1985" s="93"/>
      <c r="T1985" s="93"/>
      <c r="U1985" s="93"/>
      <c r="V1985" s="93"/>
      <c r="W1985" s="93"/>
      <c r="X1985" s="93"/>
      <c r="Y1985" s="9"/>
      <c r="Z1985" s="547"/>
      <c r="AA1985" s="547"/>
      <c r="AB1985" s="161"/>
    </row>
    <row r="1986" spans="1:28">
      <c r="A1986" s="459" t="s">
        <v>21</v>
      </c>
      <c r="B1986" s="460"/>
      <c r="C1986" s="460"/>
      <c r="D1986" s="460"/>
      <c r="E1986" s="460"/>
      <c r="F1986" s="460"/>
      <c r="G1986" s="460"/>
      <c r="H1986" s="461"/>
      <c r="J1986" s="10"/>
      <c r="K1986" s="462">
        <f>K1987+K1988+K1989+K1991</f>
        <v>1.1200000000000001</v>
      </c>
      <c r="L1986" s="463"/>
      <c r="M1986" s="33">
        <f>M1987+M1988+M1989+M1991</f>
        <v>9847.4880000000012</v>
      </c>
      <c r="P1986" s="460"/>
      <c r="Q1986" s="460"/>
      <c r="R1986" s="460"/>
      <c r="S1986" s="460"/>
      <c r="T1986" s="460"/>
      <c r="U1986" s="460"/>
      <c r="V1986" s="460"/>
      <c r="W1986" s="460"/>
      <c r="X1986" s="9"/>
      <c r="Y1986" s="9"/>
      <c r="Z1986" s="537"/>
      <c r="AA1986" s="537"/>
      <c r="AB1986" s="67"/>
    </row>
    <row r="1987" spans="1:28">
      <c r="A1987" s="8" t="s">
        <v>82</v>
      </c>
      <c r="H1987" s="10"/>
      <c r="I1987" s="87" t="s">
        <v>26</v>
      </c>
      <c r="J1987" s="88"/>
      <c r="K1987" s="450">
        <v>0.57999999999999996</v>
      </c>
      <c r="L1987" s="451"/>
      <c r="M1987" s="23">
        <f>K1987*12*I1975</f>
        <v>5099.5919999999996</v>
      </c>
      <c r="P1987" s="9"/>
      <c r="Q1987" s="9"/>
      <c r="R1987" s="9"/>
      <c r="S1987" s="9"/>
      <c r="T1987" s="9"/>
      <c r="U1987" s="9"/>
      <c r="V1987" s="9"/>
      <c r="W1987" s="9"/>
      <c r="X1987" s="89"/>
      <c r="Y1987" s="89"/>
      <c r="Z1987" s="544"/>
      <c r="AA1987" s="544"/>
      <c r="AB1987" s="57"/>
    </row>
    <row r="1988" spans="1:28">
      <c r="A1988" s="8" t="s">
        <v>69</v>
      </c>
      <c r="H1988" s="10"/>
      <c r="I1988" s="87" t="s">
        <v>80</v>
      </c>
      <c r="J1988" s="88"/>
      <c r="K1988" s="450"/>
      <c r="L1988" s="451"/>
      <c r="M1988" s="23"/>
      <c r="P1988" s="9"/>
      <c r="Q1988" s="9"/>
      <c r="R1988" s="9"/>
      <c r="S1988" s="9"/>
      <c r="T1988" s="9"/>
      <c r="U1988" s="9"/>
      <c r="V1988" s="9"/>
      <c r="W1988" s="9"/>
      <c r="X1988" s="89"/>
      <c r="Y1988" s="89"/>
      <c r="Z1988" s="544"/>
      <c r="AA1988" s="544"/>
      <c r="AB1988" s="57"/>
    </row>
    <row r="1989" spans="1:28">
      <c r="A1989" s="8" t="s">
        <v>83</v>
      </c>
      <c r="H1989" s="10"/>
      <c r="I1989" s="87" t="s">
        <v>24</v>
      </c>
      <c r="J1989" s="88"/>
      <c r="K1989" s="450">
        <v>0.5</v>
      </c>
      <c r="L1989" s="451"/>
      <c r="M1989" s="23">
        <f>K1989*12*I1975</f>
        <v>4396.2000000000007</v>
      </c>
      <c r="P1989" s="9"/>
      <c r="Q1989" s="9"/>
      <c r="R1989" s="9"/>
      <c r="S1989" s="9"/>
      <c r="T1989" s="9"/>
      <c r="U1989" s="9"/>
      <c r="V1989" s="9"/>
      <c r="W1989" s="9"/>
      <c r="X1989" s="89"/>
      <c r="Y1989" s="89"/>
      <c r="Z1989" s="544"/>
      <c r="AA1989" s="544"/>
      <c r="AB1989" s="57"/>
    </row>
    <row r="1990" spans="1:28">
      <c r="A1990" s="8" t="s">
        <v>25</v>
      </c>
      <c r="H1990" s="10"/>
      <c r="I1990" s="87"/>
      <c r="J1990" s="88"/>
      <c r="L1990" s="10"/>
      <c r="M1990" s="23"/>
      <c r="P1990" s="9"/>
      <c r="Q1990" s="9"/>
      <c r="R1990" s="9"/>
      <c r="S1990" s="9"/>
      <c r="T1990" s="9"/>
      <c r="U1990" s="9"/>
      <c r="V1990" s="9"/>
      <c r="W1990" s="9"/>
      <c r="X1990" s="89"/>
      <c r="Y1990" s="89"/>
      <c r="Z1990" s="9"/>
      <c r="AA1990" s="9"/>
      <c r="AB1990" s="57"/>
    </row>
    <row r="1991" spans="1:28">
      <c r="A1991" s="8" t="s">
        <v>84</v>
      </c>
      <c r="H1991" s="10"/>
      <c r="I1991" s="87" t="s">
        <v>26</v>
      </c>
      <c r="J1991" s="88"/>
      <c r="K1991" s="450">
        <v>0.04</v>
      </c>
      <c r="L1991" s="451"/>
      <c r="M1991" s="23">
        <f>K1991*12*I1975</f>
        <v>351.69600000000003</v>
      </c>
      <c r="P1991" s="9"/>
      <c r="Q1991" s="9"/>
      <c r="R1991" s="9"/>
      <c r="S1991" s="9"/>
      <c r="T1991" s="9"/>
      <c r="U1991" s="9"/>
      <c r="V1991" s="9"/>
      <c r="W1991" s="9"/>
      <c r="X1991" s="89"/>
      <c r="Y1991" s="89"/>
      <c r="Z1991" s="544"/>
      <c r="AA1991" s="544"/>
      <c r="AB1991" s="57"/>
    </row>
    <row r="1992" spans="1:28">
      <c r="A1992" s="459" t="s">
        <v>27</v>
      </c>
      <c r="B1992" s="460"/>
      <c r="C1992" s="460"/>
      <c r="D1992" s="460"/>
      <c r="E1992" s="460"/>
      <c r="F1992" s="460"/>
      <c r="G1992" s="460"/>
      <c r="H1992" s="461"/>
      <c r="J1992" s="10"/>
      <c r="K1992" s="462">
        <f>K1993+K1994+K1995</f>
        <v>0.79</v>
      </c>
      <c r="L1992" s="463"/>
      <c r="M1992" s="33">
        <f>M1993+M1994+M1995</f>
        <v>6945.996000000001</v>
      </c>
      <c r="P1992" s="460"/>
      <c r="Q1992" s="460"/>
      <c r="R1992" s="460"/>
      <c r="S1992" s="460"/>
      <c r="T1992" s="460"/>
      <c r="U1992" s="460"/>
      <c r="V1992" s="460"/>
      <c r="W1992" s="460"/>
      <c r="X1992" s="9"/>
      <c r="Y1992" s="9"/>
      <c r="Z1992" s="537"/>
      <c r="AA1992" s="537"/>
      <c r="AB1992" s="67"/>
    </row>
    <row r="1993" spans="1:28">
      <c r="A1993" s="8" t="s">
        <v>85</v>
      </c>
      <c r="H1993" s="10"/>
      <c r="I1993" s="87" t="s">
        <v>24</v>
      </c>
      <c r="J1993" s="88"/>
      <c r="K1993" s="450">
        <v>0.67</v>
      </c>
      <c r="L1993" s="451"/>
      <c r="M1993" s="23">
        <f>K1993*12*I1975</f>
        <v>5890.9080000000013</v>
      </c>
      <c r="P1993" s="9"/>
      <c r="Q1993" s="9"/>
      <c r="R1993" s="9"/>
      <c r="S1993" s="9"/>
      <c r="T1993" s="9"/>
      <c r="U1993" s="9"/>
      <c r="V1993" s="9"/>
      <c r="W1993" s="9"/>
      <c r="X1993" s="89"/>
      <c r="Y1993" s="89"/>
      <c r="Z1993" s="544"/>
      <c r="AA1993" s="544"/>
      <c r="AB1993" s="57"/>
    </row>
    <row r="1994" spans="1:28">
      <c r="A1994" s="8" t="s">
        <v>86</v>
      </c>
      <c r="H1994" s="10"/>
      <c r="I1994" s="87" t="s">
        <v>81</v>
      </c>
      <c r="J1994" s="88"/>
      <c r="K1994" s="450">
        <v>0.06</v>
      </c>
      <c r="L1994" s="451"/>
      <c r="M1994" s="23">
        <f>K1994*12*I1975</f>
        <v>527.54399999999998</v>
      </c>
      <c r="P1994" s="9"/>
      <c r="Q1994" s="9"/>
      <c r="R1994" s="9"/>
      <c r="S1994" s="9"/>
      <c r="T1994" s="9"/>
      <c r="U1994" s="9"/>
      <c r="V1994" s="9"/>
      <c r="W1994" s="9"/>
      <c r="X1994" s="89"/>
      <c r="Y1994" s="89"/>
      <c r="Z1994" s="544"/>
      <c r="AA1994" s="544"/>
      <c r="AB1994" s="57"/>
    </row>
    <row r="1995" spans="1:28">
      <c r="A1995" s="8" t="s">
        <v>87</v>
      </c>
      <c r="H1995" s="10"/>
      <c r="I1995" s="87" t="s">
        <v>55</v>
      </c>
      <c r="J1995" s="88"/>
      <c r="K1995" s="492">
        <v>0.06</v>
      </c>
      <c r="L1995" s="493"/>
      <c r="M1995" s="21">
        <f>K1995*12*I1975</f>
        <v>527.54399999999998</v>
      </c>
      <c r="P1995" s="9"/>
      <c r="Q1995" s="9"/>
      <c r="R1995" s="9"/>
      <c r="S1995" s="9"/>
      <c r="T1995" s="9"/>
      <c r="U1995" s="9"/>
      <c r="V1995" s="9"/>
      <c r="W1995" s="9"/>
      <c r="X1995" s="89"/>
      <c r="Y1995" s="89"/>
      <c r="Z1995" s="544"/>
      <c r="AA1995" s="544"/>
      <c r="AB1995" s="57"/>
    </row>
    <row r="1996" spans="1:28" ht="15.75">
      <c r="A1996" s="438" t="s">
        <v>28</v>
      </c>
      <c r="B1996" s="439"/>
      <c r="C1996" s="439"/>
      <c r="D1996" s="439"/>
      <c r="E1996" s="439"/>
      <c r="F1996" s="439"/>
      <c r="G1996" s="439"/>
      <c r="H1996" s="440"/>
      <c r="I1996" s="34"/>
      <c r="J1996" s="29"/>
      <c r="K1996" s="486">
        <f>K1997+K1998+K2000+K2002+K2003</f>
        <v>2.16</v>
      </c>
      <c r="L1996" s="487"/>
      <c r="M1996" s="35">
        <f>M1997+M1998+M2000+M2002+M2003</f>
        <v>18991.584000000003</v>
      </c>
      <c r="P1996" s="541"/>
      <c r="Q1996" s="541"/>
      <c r="R1996" s="541"/>
      <c r="S1996" s="541"/>
      <c r="T1996" s="541"/>
      <c r="U1996" s="541"/>
      <c r="V1996" s="541"/>
      <c r="W1996" s="541"/>
      <c r="X1996" s="9"/>
      <c r="Y1996" s="9"/>
      <c r="Z1996" s="537"/>
      <c r="AA1996" s="537"/>
      <c r="AB1996" s="67"/>
    </row>
    <row r="1997" spans="1:28">
      <c r="A1997" s="36" t="s">
        <v>29</v>
      </c>
      <c r="B1997" s="37"/>
      <c r="C1997" s="38"/>
      <c r="D1997" s="38"/>
      <c r="E1997" s="38"/>
      <c r="F1997" s="38"/>
      <c r="G1997" s="38"/>
      <c r="H1997" s="10"/>
      <c r="I1997" s="434" t="s">
        <v>30</v>
      </c>
      <c r="J1997" s="435"/>
      <c r="K1997" s="457">
        <v>0.59</v>
      </c>
      <c r="L1997" s="458"/>
      <c r="M1997" s="23">
        <f>K1997*12*I1975</f>
        <v>5187.5160000000005</v>
      </c>
      <c r="P1997" s="162"/>
      <c r="Q1997" s="37"/>
      <c r="R1997" s="38"/>
      <c r="S1997" s="38"/>
      <c r="T1997" s="38"/>
      <c r="U1997" s="38"/>
      <c r="V1997" s="38"/>
      <c r="W1997" s="9"/>
      <c r="X1997" s="539"/>
      <c r="Y1997" s="539"/>
      <c r="Z1997" s="540"/>
      <c r="AA1997" s="540"/>
      <c r="AB1997" s="57"/>
    </row>
    <row r="1998" spans="1:28">
      <c r="A1998" s="36" t="s">
        <v>31</v>
      </c>
      <c r="B1998" s="37"/>
      <c r="C1998" s="38"/>
      <c r="D1998" s="38"/>
      <c r="E1998" s="38"/>
      <c r="F1998" s="38"/>
      <c r="G1998" s="38"/>
      <c r="H1998" s="10"/>
      <c r="I1998" s="434" t="s">
        <v>57</v>
      </c>
      <c r="J1998" s="435"/>
      <c r="K1998" s="448">
        <v>1.36</v>
      </c>
      <c r="L1998" s="449"/>
      <c r="M1998" s="23">
        <f>K1998*12*I1975</f>
        <v>11957.664000000001</v>
      </c>
      <c r="P1998" s="162"/>
      <c r="Q1998" s="37"/>
      <c r="R1998" s="38"/>
      <c r="S1998" s="38"/>
      <c r="T1998" s="38"/>
      <c r="U1998" s="38"/>
      <c r="V1998" s="38"/>
      <c r="W1998" s="9"/>
      <c r="X1998" s="539"/>
      <c r="Y1998" s="539"/>
      <c r="Z1998" s="540"/>
      <c r="AA1998" s="540"/>
      <c r="AB1998" s="57"/>
    </row>
    <row r="1999" spans="1:28">
      <c r="A1999" s="36" t="s">
        <v>33</v>
      </c>
      <c r="B1999" s="37"/>
      <c r="C1999" s="38"/>
      <c r="D1999" s="38"/>
      <c r="E1999" s="38"/>
      <c r="F1999" s="38"/>
      <c r="G1999" s="38"/>
      <c r="H1999" s="10"/>
      <c r="I1999" s="39"/>
      <c r="J1999" s="12"/>
      <c r="K1999" s="40"/>
      <c r="L1999" s="41"/>
      <c r="M1999" s="23"/>
      <c r="P1999" s="162"/>
      <c r="Q1999" s="37"/>
      <c r="R1999" s="38"/>
      <c r="S1999" s="38"/>
      <c r="T1999" s="38"/>
      <c r="U1999" s="38"/>
      <c r="V1999" s="38"/>
      <c r="W1999" s="9"/>
      <c r="X1999" s="11"/>
      <c r="Y1999" s="11"/>
      <c r="Z1999" s="40"/>
      <c r="AA1999" s="40"/>
      <c r="AB1999" s="57"/>
    </row>
    <row r="2000" spans="1:28">
      <c r="A2000" s="36" t="s">
        <v>34</v>
      </c>
      <c r="B2000" s="37"/>
      <c r="C2000" s="38"/>
      <c r="D2000" s="38"/>
      <c r="E2000" s="38"/>
      <c r="F2000" s="38"/>
      <c r="G2000" s="38"/>
      <c r="H2000" s="10"/>
      <c r="I2000" s="434" t="s">
        <v>35</v>
      </c>
      <c r="J2000" s="435"/>
      <c r="K2000" s="448">
        <v>0.09</v>
      </c>
      <c r="L2000" s="449"/>
      <c r="M2000" s="23">
        <f>K2000*12*I1975</f>
        <v>791.31600000000014</v>
      </c>
      <c r="P2000" s="162"/>
      <c r="Q2000" s="37"/>
      <c r="R2000" s="38"/>
      <c r="S2000" s="38"/>
      <c r="T2000" s="38"/>
      <c r="U2000" s="38"/>
      <c r="V2000" s="38"/>
      <c r="W2000" s="9"/>
      <c r="X2000" s="539"/>
      <c r="Y2000" s="539"/>
      <c r="Z2000" s="540"/>
      <c r="AA2000" s="540"/>
      <c r="AB2000" s="57"/>
    </row>
    <row r="2001" spans="1:28">
      <c r="A2001" s="36" t="s">
        <v>36</v>
      </c>
      <c r="B2001" s="37"/>
      <c r="C2001" s="38"/>
      <c r="D2001" s="38"/>
      <c r="E2001" s="38"/>
      <c r="F2001" s="38"/>
      <c r="G2001" s="38"/>
      <c r="H2001" s="10"/>
      <c r="I2001" s="39"/>
      <c r="J2001" s="12"/>
      <c r="K2001" s="40"/>
      <c r="L2001" s="41"/>
      <c r="M2001" s="23"/>
      <c r="P2001" s="162"/>
      <c r="Q2001" s="37"/>
      <c r="R2001" s="38"/>
      <c r="S2001" s="38"/>
      <c r="T2001" s="38"/>
      <c r="U2001" s="38"/>
      <c r="V2001" s="38"/>
      <c r="W2001" s="9"/>
      <c r="X2001" s="11"/>
      <c r="Y2001" s="11"/>
      <c r="Z2001" s="40"/>
      <c r="AA2001" s="40"/>
      <c r="AB2001" s="57"/>
    </row>
    <row r="2002" spans="1:28">
      <c r="A2002" s="36" t="s">
        <v>37</v>
      </c>
      <c r="B2002" s="37"/>
      <c r="C2002" s="38"/>
      <c r="D2002" s="38"/>
      <c r="E2002" s="38"/>
      <c r="F2002" s="38"/>
      <c r="G2002" s="38"/>
      <c r="H2002" s="10"/>
      <c r="I2002" s="434" t="s">
        <v>19</v>
      </c>
      <c r="J2002" s="435"/>
      <c r="K2002" s="448">
        <v>0.06</v>
      </c>
      <c r="L2002" s="449"/>
      <c r="M2002" s="23">
        <f>K2002*12*I1975</f>
        <v>527.54399999999998</v>
      </c>
      <c r="P2002" s="162"/>
      <c r="Q2002" s="37"/>
      <c r="R2002" s="38"/>
      <c r="S2002" s="38"/>
      <c r="T2002" s="38"/>
      <c r="U2002" s="38"/>
      <c r="V2002" s="38"/>
      <c r="W2002" s="9"/>
      <c r="X2002" s="539"/>
      <c r="Y2002" s="539"/>
      <c r="Z2002" s="540"/>
      <c r="AA2002" s="540"/>
      <c r="AB2002" s="57"/>
    </row>
    <row r="2003" spans="1:28">
      <c r="A2003" s="42" t="s">
        <v>38</v>
      </c>
      <c r="B2003" s="37"/>
      <c r="C2003" s="38"/>
      <c r="D2003" s="38"/>
      <c r="E2003" s="38"/>
      <c r="F2003" s="38"/>
      <c r="G2003" s="38"/>
      <c r="H2003" s="10"/>
      <c r="I2003" s="434" t="s">
        <v>19</v>
      </c>
      <c r="J2003" s="435"/>
      <c r="K2003" s="436">
        <v>0.06</v>
      </c>
      <c r="L2003" s="437"/>
      <c r="M2003" s="21">
        <f>K2003*12*I1975</f>
        <v>527.54399999999998</v>
      </c>
      <c r="P2003" s="162"/>
      <c r="Q2003" s="37"/>
      <c r="R2003" s="38"/>
      <c r="S2003" s="38"/>
      <c r="T2003" s="38"/>
      <c r="U2003" s="38"/>
      <c r="V2003" s="38"/>
      <c r="W2003" s="9"/>
      <c r="X2003" s="539"/>
      <c r="Y2003" s="539"/>
      <c r="Z2003" s="540"/>
      <c r="AA2003" s="540"/>
      <c r="AB2003" s="57"/>
    </row>
    <row r="2004" spans="1:28" ht="16.5" thickBot="1">
      <c r="A2004" s="443" t="s">
        <v>39</v>
      </c>
      <c r="B2004" s="444"/>
      <c r="C2004" s="444"/>
      <c r="D2004" s="444"/>
      <c r="E2004" s="444"/>
      <c r="F2004" s="444"/>
      <c r="G2004" s="444"/>
      <c r="H2004" s="445"/>
      <c r="I2004" s="3"/>
      <c r="J2004" s="4"/>
      <c r="K2004" s="513">
        <v>5.7</v>
      </c>
      <c r="L2004" s="514"/>
      <c r="M2004" s="48">
        <f>K2004*12*I1975</f>
        <v>50116.680000000008</v>
      </c>
      <c r="P2004" s="541"/>
      <c r="Q2004" s="541"/>
      <c r="R2004" s="541"/>
      <c r="S2004" s="541"/>
      <c r="T2004" s="541"/>
      <c r="U2004" s="541"/>
      <c r="V2004" s="541"/>
      <c r="W2004" s="541"/>
      <c r="X2004" s="9"/>
      <c r="Y2004" s="9"/>
      <c r="Z2004" s="542"/>
      <c r="AA2004" s="542"/>
      <c r="AB2004" s="67"/>
    </row>
    <row r="2005" spans="1:28" ht="15.75" thickBot="1">
      <c r="A2005" s="424" t="s">
        <v>40</v>
      </c>
      <c r="B2005" s="425"/>
      <c r="C2005" s="425"/>
      <c r="D2005" s="425"/>
      <c r="E2005" s="425"/>
      <c r="F2005" s="425"/>
      <c r="G2005" s="425"/>
      <c r="H2005" s="426"/>
      <c r="I2005" s="49"/>
      <c r="J2005" s="50"/>
      <c r="K2005" s="427">
        <f>K1977+K1979+K1982+K1984+K1985+K2004+K1996</f>
        <v>23</v>
      </c>
      <c r="L2005" s="428"/>
      <c r="M2005" s="51">
        <f>M1975+M1982+M1984+M1985+M1996+M2004</f>
        <v>202225.2</v>
      </c>
      <c r="P2005" s="538"/>
      <c r="Q2005" s="538"/>
      <c r="R2005" s="538"/>
      <c r="S2005" s="538"/>
      <c r="T2005" s="538"/>
      <c r="U2005" s="538"/>
      <c r="V2005" s="538"/>
      <c r="W2005" s="538"/>
      <c r="X2005" s="9"/>
      <c r="Y2005" s="57"/>
      <c r="Z2005" s="537"/>
      <c r="AA2005" s="537"/>
      <c r="AB2005" s="57"/>
    </row>
    <row r="2006" spans="1:28" ht="15.75">
      <c r="A2006" s="438" t="s">
        <v>52</v>
      </c>
      <c r="B2006" s="439"/>
      <c r="C2006" s="439"/>
      <c r="D2006" s="439"/>
      <c r="E2006" s="439"/>
      <c r="F2006" s="439"/>
      <c r="G2006" s="439"/>
      <c r="H2006" s="440"/>
      <c r="I2006" s="34"/>
      <c r="J2006" s="29"/>
      <c r="K2006" s="486">
        <v>1.9</v>
      </c>
      <c r="L2006" s="487"/>
      <c r="M2006" s="21">
        <f>K2006*12*I1975</f>
        <v>16705.559999999998</v>
      </c>
      <c r="P2006" s="541"/>
      <c r="Q2006" s="541"/>
      <c r="R2006" s="541"/>
      <c r="S2006" s="541"/>
      <c r="T2006" s="541"/>
      <c r="U2006" s="541"/>
      <c r="V2006" s="541"/>
      <c r="W2006" s="541"/>
      <c r="X2006" s="9"/>
      <c r="Y2006" s="9"/>
      <c r="Z2006" s="537"/>
      <c r="AA2006" s="537"/>
      <c r="AB2006" s="57"/>
    </row>
    <row r="2007" spans="1:28">
      <c r="A2007" s="474" t="s">
        <v>43</v>
      </c>
      <c r="B2007" s="475"/>
      <c r="C2007" s="475"/>
      <c r="D2007" s="475"/>
      <c r="E2007" s="475"/>
      <c r="F2007" s="475"/>
      <c r="G2007" s="475"/>
      <c r="H2007" s="476"/>
      <c r="I2007" s="34"/>
      <c r="J2007" s="29"/>
      <c r="K2007" s="484">
        <v>1.39</v>
      </c>
      <c r="L2007" s="485"/>
      <c r="M2007" s="21">
        <f>K2007*12*I1975</f>
        <v>12221.436</v>
      </c>
      <c r="P2007" s="538"/>
      <c r="Q2007" s="538"/>
      <c r="R2007" s="538"/>
      <c r="S2007" s="538"/>
      <c r="T2007" s="538"/>
      <c r="U2007" s="538"/>
      <c r="V2007" s="538"/>
      <c r="W2007" s="538"/>
      <c r="X2007" s="9"/>
      <c r="Y2007" s="9"/>
      <c r="Z2007" s="543"/>
      <c r="AA2007" s="543"/>
      <c r="AB2007" s="57"/>
    </row>
    <row r="2008" spans="1:28" ht="15.75">
      <c r="A2008" s="44" t="s">
        <v>44</v>
      </c>
      <c r="B2008" s="45"/>
      <c r="C2008" s="45"/>
      <c r="D2008" s="45"/>
      <c r="E2008" s="45"/>
      <c r="F2008" s="45"/>
      <c r="G2008" s="45"/>
      <c r="H2008" s="46"/>
      <c r="I2008" s="34"/>
      <c r="J2008" s="29"/>
      <c r="K2008" s="486">
        <v>0.05</v>
      </c>
      <c r="L2008" s="487"/>
      <c r="M2008" s="21">
        <f>K2008*12*I1975</f>
        <v>439.62000000000012</v>
      </c>
      <c r="P2008" s="164"/>
      <c r="Q2008" s="164"/>
      <c r="R2008" s="164"/>
      <c r="S2008" s="164"/>
      <c r="T2008" s="164"/>
      <c r="U2008" s="164"/>
      <c r="V2008" s="164"/>
      <c r="W2008" s="164"/>
      <c r="X2008" s="9"/>
      <c r="Y2008" s="9"/>
      <c r="Z2008" s="537"/>
      <c r="AA2008" s="537"/>
      <c r="AB2008" s="57"/>
    </row>
    <row r="2009" spans="1:28" ht="15.75">
      <c r="A2009" s="44" t="s">
        <v>45</v>
      </c>
      <c r="B2009" s="45"/>
      <c r="C2009" s="45"/>
      <c r="D2009" s="45"/>
      <c r="E2009" s="45"/>
      <c r="F2009" s="45"/>
      <c r="G2009" s="45"/>
      <c r="H2009" s="46"/>
      <c r="I2009" s="34"/>
      <c r="J2009" s="29"/>
      <c r="K2009" s="486">
        <v>0.06</v>
      </c>
      <c r="L2009" s="487"/>
      <c r="M2009" s="21">
        <f>K2009*12*I1975</f>
        <v>527.54399999999998</v>
      </c>
      <c r="P2009" s="164"/>
      <c r="Q2009" s="164"/>
      <c r="R2009" s="164"/>
      <c r="S2009" s="164"/>
      <c r="T2009" s="164"/>
      <c r="U2009" s="164"/>
      <c r="V2009" s="164"/>
      <c r="W2009" s="164"/>
      <c r="X2009" s="9"/>
      <c r="Y2009" s="9"/>
      <c r="Z2009" s="537"/>
      <c r="AA2009" s="537"/>
      <c r="AB2009" s="57"/>
    </row>
    <row r="2010" spans="1:28" ht="16.5" thickBot="1">
      <c r="A2010" s="70" t="s">
        <v>46</v>
      </c>
      <c r="B2010" s="71"/>
      <c r="C2010" s="71"/>
      <c r="D2010" s="71"/>
      <c r="E2010" s="71"/>
      <c r="F2010" s="71"/>
      <c r="G2010" s="71"/>
      <c r="H2010" s="72"/>
      <c r="I2010" s="3"/>
      <c r="J2010" s="4"/>
      <c r="K2010" s="446">
        <v>1.62</v>
      </c>
      <c r="L2010" s="447"/>
      <c r="M2010" s="23">
        <f>K2010*12*I1975</f>
        <v>14243.688000000002</v>
      </c>
      <c r="P2010" s="164"/>
      <c r="Q2010" s="164"/>
      <c r="R2010" s="164"/>
      <c r="S2010" s="164"/>
      <c r="T2010" s="164"/>
      <c r="U2010" s="164"/>
      <c r="V2010" s="164"/>
      <c r="W2010" s="164"/>
      <c r="X2010" s="9"/>
      <c r="Y2010" s="9"/>
      <c r="Z2010" s="537"/>
      <c r="AA2010" s="537"/>
      <c r="AB2010" s="57"/>
    </row>
    <row r="2011" spans="1:28" ht="15.75" thickBot="1">
      <c r="A2011" s="424" t="s">
        <v>47</v>
      </c>
      <c r="B2011" s="425"/>
      <c r="C2011" s="425"/>
      <c r="D2011" s="425"/>
      <c r="E2011" s="425"/>
      <c r="F2011" s="425"/>
      <c r="G2011" s="425"/>
      <c r="H2011" s="426"/>
      <c r="I2011" s="49"/>
      <c r="J2011" s="50"/>
      <c r="K2011" s="427">
        <f>K2005+K2006+K2007+K2008+K2009+K2010</f>
        <v>28.02</v>
      </c>
      <c r="L2011" s="428"/>
      <c r="M2011" s="51">
        <f>M2005+M2006+M2007+M2008+M2009+M2010</f>
        <v>246363.04799999998</v>
      </c>
      <c r="P2011" s="538"/>
      <c r="Q2011" s="538"/>
      <c r="R2011" s="538"/>
      <c r="S2011" s="538"/>
      <c r="T2011" s="538"/>
      <c r="U2011" s="538"/>
      <c r="V2011" s="538"/>
      <c r="W2011" s="538"/>
      <c r="X2011" s="9"/>
      <c r="Y2011" s="57"/>
      <c r="Z2011" s="537"/>
      <c r="AA2011" s="537"/>
      <c r="AB2011" s="57"/>
    </row>
    <row r="2012" spans="1:28" ht="15.75">
      <c r="A2012" s="56"/>
      <c r="B2012" s="56"/>
      <c r="C2012" s="56"/>
      <c r="D2012" s="56"/>
      <c r="E2012" s="56"/>
      <c r="F2012" s="56"/>
      <c r="G2012" s="56"/>
      <c r="H2012" s="56"/>
      <c r="I2012" s="9"/>
      <c r="J2012" s="57"/>
      <c r="K2012" s="58"/>
      <c r="L2012" s="58"/>
      <c r="M2012" s="57"/>
      <c r="P2012" s="164"/>
      <c r="Q2012" s="164"/>
      <c r="R2012" s="164"/>
      <c r="S2012" s="164"/>
      <c r="T2012" s="164"/>
      <c r="U2012" s="164"/>
      <c r="V2012" s="164"/>
      <c r="W2012" s="164"/>
      <c r="X2012" s="9"/>
      <c r="Y2012" s="9"/>
      <c r="Z2012" s="537"/>
      <c r="AA2012" s="537"/>
      <c r="AB2012" s="57"/>
    </row>
    <row r="2013" spans="1:28" ht="15.75">
      <c r="A2013" s="481" t="s">
        <v>0</v>
      </c>
      <c r="B2013" s="481"/>
      <c r="C2013" s="481"/>
      <c r="D2013" s="481"/>
      <c r="E2013" s="481"/>
      <c r="F2013" s="481"/>
      <c r="G2013" s="481"/>
      <c r="H2013" s="481"/>
      <c r="I2013" s="481"/>
      <c r="J2013" s="481"/>
      <c r="K2013" s="481"/>
      <c r="L2013" s="481"/>
      <c r="M2013" s="1"/>
      <c r="P2013" s="164"/>
      <c r="Q2013" s="164"/>
      <c r="R2013" s="164"/>
      <c r="S2013" s="164"/>
      <c r="T2013" s="164"/>
      <c r="U2013" s="164"/>
      <c r="V2013" s="164"/>
      <c r="W2013" s="164"/>
      <c r="X2013" s="9"/>
      <c r="Y2013" s="9"/>
      <c r="Z2013" s="537"/>
      <c r="AA2013" s="537"/>
      <c r="AB2013" s="57"/>
    </row>
    <row r="2014" spans="1:28" ht="15.75">
      <c r="A2014" s="482" t="s">
        <v>1</v>
      </c>
      <c r="B2014" s="482"/>
      <c r="C2014" s="482"/>
      <c r="D2014" s="482"/>
      <c r="E2014" s="482"/>
      <c r="F2014" s="482"/>
      <c r="G2014" s="482"/>
      <c r="H2014" s="482"/>
      <c r="I2014" s="482"/>
      <c r="J2014" s="482"/>
      <c r="K2014" s="482"/>
      <c r="L2014" s="482"/>
      <c r="M2014" s="482"/>
      <c r="P2014" s="164"/>
      <c r="Q2014" s="164"/>
      <c r="R2014" s="164"/>
      <c r="S2014" s="164"/>
      <c r="T2014" s="164"/>
      <c r="U2014" s="164"/>
      <c r="V2014" s="164"/>
      <c r="W2014" s="164"/>
      <c r="X2014" s="9"/>
      <c r="Y2014" s="9"/>
      <c r="Z2014" s="537"/>
      <c r="AA2014" s="537"/>
      <c r="AB2014" s="57"/>
    </row>
    <row r="2015" spans="1:28">
      <c r="A2015" s="483" t="s">
        <v>137</v>
      </c>
      <c r="B2015" s="483"/>
      <c r="C2015" s="483"/>
      <c r="D2015" s="483"/>
      <c r="E2015" s="483"/>
      <c r="F2015" s="483"/>
      <c r="G2015" s="483"/>
      <c r="H2015" s="483"/>
      <c r="I2015" s="483"/>
      <c r="J2015" s="483"/>
      <c r="K2015" s="483"/>
      <c r="L2015" s="483"/>
      <c r="M2015" s="483"/>
      <c r="P2015" s="538"/>
      <c r="Q2015" s="538"/>
      <c r="R2015" s="538"/>
      <c r="S2015" s="538"/>
      <c r="T2015" s="538"/>
      <c r="U2015" s="538"/>
      <c r="V2015" s="538"/>
      <c r="W2015" s="538"/>
      <c r="X2015" s="9"/>
      <c r="Y2015" s="57"/>
      <c r="Z2015" s="537"/>
      <c r="AA2015" s="537"/>
      <c r="AB2015" s="57"/>
    </row>
    <row r="2016" spans="1:28">
      <c r="A2016" s="2"/>
      <c r="B2016" s="3"/>
      <c r="C2016" s="3" t="s">
        <v>2</v>
      </c>
      <c r="D2016" s="3"/>
      <c r="E2016" s="3"/>
      <c r="F2016" s="3"/>
      <c r="G2016" s="3"/>
      <c r="H2016" s="4"/>
      <c r="I2016" s="3" t="s">
        <v>3</v>
      </c>
      <c r="J2016" s="4"/>
      <c r="K2016" s="5" t="s">
        <v>4</v>
      </c>
      <c r="L2016" s="6"/>
      <c r="M2016" s="7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</row>
    <row r="2017" spans="1:28">
      <c r="A2017" s="8"/>
      <c r="B2017" s="9"/>
      <c r="C2017" s="9"/>
      <c r="D2017" s="9"/>
      <c r="E2017" s="9"/>
      <c r="F2017" s="9"/>
      <c r="G2017" s="9"/>
      <c r="H2017" s="10"/>
      <c r="I2017" s="9"/>
      <c r="J2017" s="10"/>
      <c r="K2017" s="11" t="s">
        <v>5</v>
      </c>
      <c r="L2017" s="12"/>
      <c r="M2017" s="13" t="s">
        <v>6</v>
      </c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</row>
    <row r="2018" spans="1:28">
      <c r="A2018" s="14"/>
      <c r="B2018" s="15"/>
      <c r="C2018" s="15"/>
      <c r="D2018" s="15"/>
      <c r="E2018" s="15"/>
      <c r="F2018" s="15"/>
      <c r="G2018" s="15"/>
      <c r="H2018" s="16"/>
      <c r="I2018" s="472" t="s">
        <v>7</v>
      </c>
      <c r="J2018" s="473"/>
      <c r="K2018" s="15" t="s">
        <v>8</v>
      </c>
      <c r="L2018" s="16"/>
      <c r="M2018" s="17" t="s">
        <v>9</v>
      </c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</row>
    <row r="2019" spans="1:28">
      <c r="A2019" s="474"/>
      <c r="B2019" s="475"/>
      <c r="C2019" s="475"/>
      <c r="D2019" s="475"/>
      <c r="E2019" s="475"/>
      <c r="F2019" s="475"/>
      <c r="G2019" s="475"/>
      <c r="H2019" s="476"/>
      <c r="I2019" s="477">
        <v>870.1</v>
      </c>
      <c r="J2019" s="478"/>
      <c r="K2019" s="479">
        <f>K2020+K2022</f>
        <v>9.75</v>
      </c>
      <c r="L2019" s="506"/>
      <c r="M2019" s="21">
        <f>M2020+M2022</f>
        <v>101801.70000000001</v>
      </c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</row>
    <row r="2020" spans="1:28">
      <c r="A2020" s="22" t="s">
        <v>59</v>
      </c>
      <c r="B2020" s="24"/>
      <c r="C2020" s="24"/>
      <c r="D2020" s="24"/>
      <c r="E2020" s="24"/>
      <c r="F2020" s="25"/>
      <c r="G2020" s="24"/>
      <c r="H2020" s="26"/>
      <c r="J2020" s="10"/>
      <c r="K2020" s="450">
        <v>5.36</v>
      </c>
      <c r="L2020" s="451"/>
      <c r="M2020" s="23">
        <f>K2020*I2019*12</f>
        <v>55964.832000000009</v>
      </c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</row>
    <row r="2021" spans="1:28">
      <c r="A2021" s="22"/>
      <c r="B2021" s="24"/>
      <c r="C2021" s="24"/>
      <c r="D2021" s="24"/>
      <c r="E2021" s="24"/>
      <c r="F2021" s="25"/>
      <c r="G2021" s="24"/>
      <c r="H2021" s="26"/>
      <c r="J2021" s="10"/>
      <c r="L2021" s="10"/>
      <c r="M2021" s="23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</row>
    <row r="2022" spans="1:28">
      <c r="A2022" s="22" t="s">
        <v>12</v>
      </c>
      <c r="B2022" s="24"/>
      <c r="C2022" s="24"/>
      <c r="D2022" s="24"/>
      <c r="E2022" s="24"/>
      <c r="F2022" s="25"/>
      <c r="G2022" s="24"/>
      <c r="H2022" s="26"/>
      <c r="I2022" s="14"/>
      <c r="J2022" s="16"/>
      <c r="K2022" s="492">
        <v>4.3899999999999997</v>
      </c>
      <c r="L2022" s="493"/>
      <c r="M2022" s="21">
        <f>K2022*I2019*12</f>
        <v>45836.868000000002</v>
      </c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</row>
    <row r="2023" spans="1:28">
      <c r="A2023" s="464" t="s">
        <v>13</v>
      </c>
      <c r="B2023" s="465"/>
      <c r="C2023" s="465"/>
      <c r="D2023" s="465"/>
      <c r="E2023" s="465"/>
      <c r="F2023" s="465"/>
      <c r="G2023" s="465"/>
      <c r="H2023" s="466"/>
      <c r="I2023" s="89" t="s">
        <v>14</v>
      </c>
      <c r="J2023" s="88"/>
      <c r="K2023" s="9"/>
      <c r="L2023" s="10"/>
      <c r="M2023" s="23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</row>
    <row r="2024" spans="1:28">
      <c r="A2024" s="8"/>
      <c r="B2024" s="9"/>
      <c r="C2024" s="9"/>
      <c r="D2024" s="9"/>
      <c r="E2024" s="9"/>
      <c r="F2024" s="9"/>
      <c r="G2024" s="9"/>
      <c r="H2024" s="10"/>
      <c r="I2024" s="89" t="s">
        <v>15</v>
      </c>
      <c r="J2024" s="88"/>
      <c r="K2024" s="9"/>
      <c r="L2024" s="10"/>
      <c r="M2024" s="23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</row>
    <row r="2025" spans="1:28">
      <c r="A2025" s="8"/>
      <c r="B2025" s="9"/>
      <c r="C2025" s="9"/>
      <c r="D2025" s="9"/>
      <c r="E2025" s="9"/>
      <c r="F2025" s="9"/>
      <c r="G2025" s="9"/>
      <c r="H2025" s="10"/>
      <c r="I2025" s="89" t="s">
        <v>16</v>
      </c>
      <c r="J2025" s="88"/>
      <c r="K2025" s="462">
        <v>1.31</v>
      </c>
      <c r="L2025" s="463"/>
      <c r="M2025" s="23">
        <f>K2025*12*I2019</f>
        <v>13677.972000000002</v>
      </c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</row>
    <row r="2026" spans="1:28">
      <c r="A2026" s="8"/>
      <c r="B2026" s="9"/>
      <c r="C2026" s="9"/>
      <c r="D2026" s="9"/>
      <c r="E2026" s="9"/>
      <c r="F2026" s="9"/>
      <c r="G2026" s="9"/>
      <c r="H2026" s="10"/>
      <c r="I2026" s="89" t="s">
        <v>63</v>
      </c>
      <c r="J2026" s="88"/>
      <c r="K2026" s="9"/>
      <c r="L2026" s="10"/>
      <c r="M2026" s="23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</row>
    <row r="2027" spans="1:28">
      <c r="A2027" s="474" t="s">
        <v>67</v>
      </c>
      <c r="B2027" s="475"/>
      <c r="C2027" s="475"/>
      <c r="D2027" s="475"/>
      <c r="E2027" s="475"/>
      <c r="F2027" s="475"/>
      <c r="G2027" s="475"/>
      <c r="H2027" s="476"/>
      <c r="I2027" s="28" t="s">
        <v>19</v>
      </c>
      <c r="J2027" s="29"/>
      <c r="K2027" s="486">
        <v>2.59</v>
      </c>
      <c r="L2027" s="487"/>
      <c r="M2027" s="30">
        <f>K2027*12*I2019</f>
        <v>27042.707999999999</v>
      </c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</row>
    <row r="2028" spans="1:28">
      <c r="A2028" s="114" t="s">
        <v>20</v>
      </c>
      <c r="B2028" s="31"/>
      <c r="C2028" s="31"/>
      <c r="D2028" s="31"/>
      <c r="E2028" s="31"/>
      <c r="F2028" s="31"/>
      <c r="G2028" s="31"/>
      <c r="H2028" s="115"/>
      <c r="I2028" s="31"/>
      <c r="J2028" s="10"/>
      <c r="K2028" s="504">
        <f>K2029+K2035</f>
        <v>1.9100000000000001</v>
      </c>
      <c r="L2028" s="505"/>
      <c r="M2028" s="32">
        <f>M2029+M2035</f>
        <v>19942.691999999999</v>
      </c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</row>
    <row r="2029" spans="1:28">
      <c r="A2029" s="459" t="s">
        <v>21</v>
      </c>
      <c r="B2029" s="460"/>
      <c r="C2029" s="460"/>
      <c r="D2029" s="460"/>
      <c r="E2029" s="460"/>
      <c r="F2029" s="460"/>
      <c r="G2029" s="460"/>
      <c r="H2029" s="461"/>
      <c r="J2029" s="10"/>
      <c r="K2029" s="462">
        <f>K2030+K2031+K2032+K2034</f>
        <v>1.1200000000000001</v>
      </c>
      <c r="L2029" s="463"/>
      <c r="M2029" s="33">
        <f>M2030+M2031+M2032+M2034</f>
        <v>11694.143999999998</v>
      </c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</row>
    <row r="2030" spans="1:28">
      <c r="A2030" s="8" t="s">
        <v>82</v>
      </c>
      <c r="H2030" s="10"/>
      <c r="I2030" s="87" t="s">
        <v>26</v>
      </c>
      <c r="J2030" s="88"/>
      <c r="K2030" s="450">
        <v>0.57999999999999996</v>
      </c>
      <c r="L2030" s="451"/>
      <c r="M2030" s="23">
        <f>K2030*12*I2019</f>
        <v>6055.8959999999997</v>
      </c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</row>
    <row r="2031" spans="1:28">
      <c r="A2031" s="8" t="s">
        <v>69</v>
      </c>
      <c r="H2031" s="10"/>
      <c r="I2031" s="87" t="s">
        <v>80</v>
      </c>
      <c r="J2031" s="88"/>
      <c r="K2031" s="450"/>
      <c r="L2031" s="451"/>
      <c r="M2031" s="23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</row>
    <row r="2032" spans="1:28">
      <c r="A2032" s="8" t="s">
        <v>83</v>
      </c>
      <c r="H2032" s="10"/>
      <c r="I2032" s="87" t="s">
        <v>24</v>
      </c>
      <c r="J2032" s="88"/>
      <c r="K2032" s="450">
        <v>0.5</v>
      </c>
      <c r="L2032" s="451"/>
      <c r="M2032" s="23">
        <f>K2032*12*I2019</f>
        <v>5220.6000000000004</v>
      </c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</row>
    <row r="2033" spans="1:28">
      <c r="A2033" s="8" t="s">
        <v>25</v>
      </c>
      <c r="H2033" s="10"/>
      <c r="I2033" s="87"/>
      <c r="J2033" s="88"/>
      <c r="L2033" s="10"/>
      <c r="M2033" s="23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</row>
    <row r="2034" spans="1:28">
      <c r="A2034" s="8" t="s">
        <v>84</v>
      </c>
      <c r="H2034" s="10"/>
      <c r="I2034" s="87" t="s">
        <v>26</v>
      </c>
      <c r="J2034" s="88"/>
      <c r="K2034" s="450">
        <v>0.04</v>
      </c>
      <c r="L2034" s="451"/>
      <c r="M2034" s="23">
        <f>K2034*12*I2019</f>
        <v>417.64799999999997</v>
      </c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</row>
    <row r="2035" spans="1:28">
      <c r="A2035" s="459" t="s">
        <v>27</v>
      </c>
      <c r="B2035" s="460"/>
      <c r="C2035" s="460"/>
      <c r="D2035" s="460"/>
      <c r="E2035" s="460"/>
      <c r="F2035" s="460"/>
      <c r="G2035" s="460"/>
      <c r="H2035" s="461"/>
      <c r="J2035" s="10"/>
      <c r="K2035" s="462">
        <f>K2036+K2037+K2038</f>
        <v>0.79</v>
      </c>
      <c r="L2035" s="463"/>
      <c r="M2035" s="33">
        <f>M2036+M2037+M2038</f>
        <v>8248.5480000000007</v>
      </c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</row>
    <row r="2036" spans="1:28">
      <c r="A2036" s="8" t="s">
        <v>85</v>
      </c>
      <c r="H2036" s="10"/>
      <c r="I2036" s="87" t="s">
        <v>24</v>
      </c>
      <c r="J2036" s="88"/>
      <c r="K2036" s="450">
        <v>0.67</v>
      </c>
      <c r="L2036" s="451"/>
      <c r="M2036" s="23">
        <f>K2036*12*I2019</f>
        <v>6995.6040000000012</v>
      </c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</row>
    <row r="2037" spans="1:28">
      <c r="A2037" s="8" t="s">
        <v>86</v>
      </c>
      <c r="H2037" s="10"/>
      <c r="I2037" s="87" t="s">
        <v>81</v>
      </c>
      <c r="J2037" s="88"/>
      <c r="K2037" s="450">
        <v>0.06</v>
      </c>
      <c r="L2037" s="451"/>
      <c r="M2037" s="23">
        <f>K2037*12*I2019</f>
        <v>626.47199999999998</v>
      </c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</row>
    <row r="2038" spans="1:28">
      <c r="A2038" s="8" t="s">
        <v>87</v>
      </c>
      <c r="H2038" s="10"/>
      <c r="I2038" s="87" t="s">
        <v>55</v>
      </c>
      <c r="J2038" s="88"/>
      <c r="K2038" s="492">
        <v>0.06</v>
      </c>
      <c r="L2038" s="493"/>
      <c r="M2038" s="21">
        <f>K2038*12*I2019</f>
        <v>626.47199999999998</v>
      </c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</row>
    <row r="2039" spans="1:28" ht="15.75">
      <c r="A2039" s="438" t="s">
        <v>28</v>
      </c>
      <c r="B2039" s="439"/>
      <c r="C2039" s="439"/>
      <c r="D2039" s="439"/>
      <c r="E2039" s="439"/>
      <c r="F2039" s="439"/>
      <c r="G2039" s="439"/>
      <c r="H2039" s="440"/>
      <c r="I2039" s="34"/>
      <c r="J2039" s="29"/>
      <c r="K2039" s="486">
        <f>K2040+K2041+K2043+K2045+K2046</f>
        <v>2.16</v>
      </c>
      <c r="L2039" s="487"/>
      <c r="M2039" s="35">
        <f>M2040+M2041+M2043+M2045+M2046</f>
        <v>22552.992000000002</v>
      </c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</row>
    <row r="2040" spans="1:28">
      <c r="A2040" s="36" t="s">
        <v>29</v>
      </c>
      <c r="B2040" s="37"/>
      <c r="C2040" s="38"/>
      <c r="D2040" s="38"/>
      <c r="E2040" s="38"/>
      <c r="F2040" s="38"/>
      <c r="G2040" s="38"/>
      <c r="H2040" s="10"/>
      <c r="I2040" s="434" t="s">
        <v>30</v>
      </c>
      <c r="J2040" s="435"/>
      <c r="K2040" s="457">
        <v>0.59</v>
      </c>
      <c r="L2040" s="458"/>
      <c r="M2040" s="23">
        <f>K2040*12*I2019</f>
        <v>6160.308</v>
      </c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</row>
    <row r="2041" spans="1:28">
      <c r="A2041" s="36" t="s">
        <v>31</v>
      </c>
      <c r="B2041" s="37"/>
      <c r="C2041" s="38"/>
      <c r="D2041" s="38"/>
      <c r="E2041" s="38"/>
      <c r="F2041" s="38"/>
      <c r="G2041" s="38"/>
      <c r="H2041" s="10"/>
      <c r="I2041" s="434" t="s">
        <v>57</v>
      </c>
      <c r="J2041" s="435"/>
      <c r="K2041" s="448">
        <v>1.36</v>
      </c>
      <c r="L2041" s="449"/>
      <c r="M2041" s="23">
        <f>K2041*12*I2019</f>
        <v>14200.032000000001</v>
      </c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</row>
    <row r="2042" spans="1:28">
      <c r="A2042" s="36" t="s">
        <v>33</v>
      </c>
      <c r="B2042" s="37"/>
      <c r="C2042" s="38"/>
      <c r="D2042" s="38"/>
      <c r="E2042" s="38"/>
      <c r="F2042" s="38"/>
      <c r="G2042" s="38"/>
      <c r="H2042" s="10"/>
      <c r="I2042" s="39"/>
      <c r="J2042" s="12"/>
      <c r="K2042" s="40"/>
      <c r="L2042" s="41"/>
      <c r="M2042" s="23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</row>
    <row r="2043" spans="1:28">
      <c r="A2043" s="36" t="s">
        <v>34</v>
      </c>
      <c r="B2043" s="37"/>
      <c r="C2043" s="38"/>
      <c r="D2043" s="38"/>
      <c r="E2043" s="38"/>
      <c r="F2043" s="38"/>
      <c r="G2043" s="38"/>
      <c r="H2043" s="10"/>
      <c r="I2043" s="434" t="s">
        <v>35</v>
      </c>
      <c r="J2043" s="435"/>
      <c r="K2043" s="448">
        <v>0.09</v>
      </c>
      <c r="L2043" s="449"/>
      <c r="M2043" s="23">
        <f>K2043*12*I2019</f>
        <v>939.70800000000008</v>
      </c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</row>
    <row r="2044" spans="1:28">
      <c r="A2044" s="36" t="s">
        <v>36</v>
      </c>
      <c r="B2044" s="37"/>
      <c r="C2044" s="38"/>
      <c r="D2044" s="38"/>
      <c r="E2044" s="38"/>
      <c r="F2044" s="38"/>
      <c r="G2044" s="38"/>
      <c r="H2044" s="10"/>
      <c r="I2044" s="39"/>
      <c r="J2044" s="12"/>
      <c r="K2044" s="40"/>
      <c r="L2044" s="41"/>
      <c r="M2044" s="23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</row>
    <row r="2045" spans="1:28">
      <c r="A2045" s="36" t="s">
        <v>37</v>
      </c>
      <c r="B2045" s="37"/>
      <c r="C2045" s="38"/>
      <c r="D2045" s="38"/>
      <c r="E2045" s="38"/>
      <c r="F2045" s="38"/>
      <c r="G2045" s="38"/>
      <c r="H2045" s="10"/>
      <c r="I2045" s="434" t="s">
        <v>19</v>
      </c>
      <c r="J2045" s="435"/>
      <c r="K2045" s="448">
        <v>0.06</v>
      </c>
      <c r="L2045" s="449"/>
      <c r="M2045" s="23">
        <f>K2045*12*I2019</f>
        <v>626.47199999999998</v>
      </c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</row>
    <row r="2046" spans="1:28">
      <c r="A2046" s="42" t="s">
        <v>38</v>
      </c>
      <c r="B2046" s="37"/>
      <c r="C2046" s="38"/>
      <c r="D2046" s="38"/>
      <c r="E2046" s="38"/>
      <c r="F2046" s="38"/>
      <c r="G2046" s="38"/>
      <c r="H2046" s="10"/>
      <c r="I2046" s="434" t="s">
        <v>19</v>
      </c>
      <c r="J2046" s="435"/>
      <c r="K2046" s="436">
        <v>0.06</v>
      </c>
      <c r="L2046" s="437"/>
      <c r="M2046" s="21">
        <f>K2046*12*I2019</f>
        <v>626.47199999999998</v>
      </c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</row>
    <row r="2047" spans="1:28" ht="16.5" thickBot="1">
      <c r="A2047" s="443" t="s">
        <v>39</v>
      </c>
      <c r="B2047" s="444"/>
      <c r="C2047" s="444"/>
      <c r="D2047" s="444"/>
      <c r="E2047" s="444"/>
      <c r="F2047" s="444"/>
      <c r="G2047" s="444"/>
      <c r="H2047" s="445"/>
      <c r="I2047" s="3"/>
      <c r="J2047" s="4"/>
      <c r="K2047" s="513">
        <v>5.7</v>
      </c>
      <c r="L2047" s="514"/>
      <c r="M2047" s="48">
        <f>K2047*12*I2019</f>
        <v>59514.840000000004</v>
      </c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</row>
    <row r="2048" spans="1:28" ht="15.75" thickBot="1">
      <c r="A2048" s="424" t="s">
        <v>40</v>
      </c>
      <c r="B2048" s="425"/>
      <c r="C2048" s="425"/>
      <c r="D2048" s="425"/>
      <c r="E2048" s="425"/>
      <c r="F2048" s="425"/>
      <c r="G2048" s="425"/>
      <c r="H2048" s="426"/>
      <c r="I2048" s="49"/>
      <c r="J2048" s="50"/>
      <c r="K2048" s="427">
        <f>K2020+K2022+K2025+K2027+K2028+K2047+K2039</f>
        <v>23.42</v>
      </c>
      <c r="L2048" s="428"/>
      <c r="M2048" s="51">
        <f>M2019+M2025+M2027+M2028+M2039+M2047</f>
        <v>244532.90400000001</v>
      </c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</row>
    <row r="2049" spans="1:28">
      <c r="A2049" s="474" t="s">
        <v>43</v>
      </c>
      <c r="B2049" s="475"/>
      <c r="C2049" s="475"/>
      <c r="D2049" s="475"/>
      <c r="E2049" s="475"/>
      <c r="F2049" s="475"/>
      <c r="G2049" s="475"/>
      <c r="H2049" s="476"/>
      <c r="I2049" s="34"/>
      <c r="J2049" s="29"/>
      <c r="K2049" s="484">
        <v>1.39</v>
      </c>
      <c r="L2049" s="485"/>
      <c r="M2049" s="21">
        <f>K2049*12*I2019</f>
        <v>14513.268</v>
      </c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</row>
    <row r="2050" spans="1:28">
      <c r="A2050" s="18" t="s">
        <v>52</v>
      </c>
      <c r="B2050" s="19"/>
      <c r="C2050" s="19"/>
      <c r="D2050" s="19"/>
      <c r="E2050" s="19"/>
      <c r="F2050" s="19"/>
      <c r="G2050" s="19"/>
      <c r="H2050" s="20"/>
      <c r="I2050" s="34"/>
      <c r="J2050" s="29"/>
      <c r="K2050" s="486">
        <v>0</v>
      </c>
      <c r="L2050" s="487"/>
      <c r="M2050" s="21">
        <f>K2050*12*I2019</f>
        <v>0</v>
      </c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</row>
    <row r="2051" spans="1:28" ht="15.75">
      <c r="A2051" s="44" t="s">
        <v>44</v>
      </c>
      <c r="B2051" s="45"/>
      <c r="C2051" s="45"/>
      <c r="D2051" s="45"/>
      <c r="E2051" s="45"/>
      <c r="F2051" s="45"/>
      <c r="G2051" s="45"/>
      <c r="H2051" s="46"/>
      <c r="I2051" s="34"/>
      <c r="J2051" s="29"/>
      <c r="K2051" s="486">
        <v>7.0000000000000007E-2</v>
      </c>
      <c r="L2051" s="487"/>
      <c r="M2051" s="21">
        <f>K2051*12*I2019</f>
        <v>730.88400000000013</v>
      </c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</row>
    <row r="2052" spans="1:28" ht="15.75">
      <c r="A2052" s="44" t="s">
        <v>45</v>
      </c>
      <c r="B2052" s="45"/>
      <c r="C2052" s="45"/>
      <c r="D2052" s="45"/>
      <c r="E2052" s="45"/>
      <c r="F2052" s="45"/>
      <c r="G2052" s="45"/>
      <c r="H2052" s="46"/>
      <c r="I2052" s="34"/>
      <c r="J2052" s="29"/>
      <c r="K2052" s="486">
        <v>0.09</v>
      </c>
      <c r="L2052" s="487"/>
      <c r="M2052" s="21">
        <f>K2052*12*I2019</f>
        <v>939.70800000000008</v>
      </c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</row>
    <row r="2053" spans="1:28" ht="16.5" thickBot="1">
      <c r="A2053" s="70" t="s">
        <v>46</v>
      </c>
      <c r="B2053" s="71"/>
      <c r="C2053" s="71"/>
      <c r="D2053" s="71"/>
      <c r="E2053" s="71"/>
      <c r="F2053" s="71"/>
      <c r="G2053" s="71"/>
      <c r="H2053" s="72"/>
      <c r="I2053" s="3"/>
      <c r="J2053" s="4"/>
      <c r="K2053" s="446">
        <v>1.47</v>
      </c>
      <c r="L2053" s="447"/>
      <c r="M2053" s="23">
        <f>K2053*12*I2019</f>
        <v>15348.564</v>
      </c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</row>
    <row r="2054" spans="1:28" ht="15.75" thickBot="1">
      <c r="A2054" s="424" t="s">
        <v>47</v>
      </c>
      <c r="B2054" s="425"/>
      <c r="C2054" s="425"/>
      <c r="D2054" s="425"/>
      <c r="E2054" s="425"/>
      <c r="F2054" s="425"/>
      <c r="G2054" s="425"/>
      <c r="H2054" s="426"/>
      <c r="I2054" s="49"/>
      <c r="J2054" s="50"/>
      <c r="K2054" s="427">
        <f>K2048+K2049+K2051+K2052+K2053+K2050</f>
        <v>26.44</v>
      </c>
      <c r="L2054" s="428"/>
      <c r="M2054" s="51">
        <f>M2048+M2049+M2051+M2052+M2053+M2050</f>
        <v>276065.32800000004</v>
      </c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</row>
    <row r="2055" spans="1:28">
      <c r="A2055" s="56"/>
      <c r="B2055" s="56"/>
      <c r="C2055" s="56"/>
      <c r="D2055" s="56"/>
      <c r="E2055" s="56"/>
      <c r="F2055" s="56"/>
      <c r="G2055" s="56"/>
      <c r="H2055" s="56"/>
      <c r="I2055" s="9"/>
      <c r="J2055" s="57"/>
      <c r="K2055" s="58"/>
      <c r="L2055" s="58"/>
      <c r="M2055" s="57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</row>
    <row r="2056" spans="1:28">
      <c r="A2056" s="481" t="s">
        <v>0</v>
      </c>
      <c r="B2056" s="481"/>
      <c r="C2056" s="481"/>
      <c r="D2056" s="481"/>
      <c r="E2056" s="481"/>
      <c r="F2056" s="481"/>
      <c r="G2056" s="481"/>
      <c r="H2056" s="481"/>
      <c r="I2056" s="481"/>
      <c r="J2056" s="481"/>
      <c r="K2056" s="481"/>
      <c r="L2056" s="481"/>
      <c r="M2056" s="1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</row>
    <row r="2057" spans="1:28">
      <c r="A2057" s="482" t="s">
        <v>1</v>
      </c>
      <c r="B2057" s="482"/>
      <c r="C2057" s="482"/>
      <c r="D2057" s="482"/>
      <c r="E2057" s="482"/>
      <c r="F2057" s="482"/>
      <c r="G2057" s="482"/>
      <c r="H2057" s="482"/>
      <c r="I2057" s="482"/>
      <c r="J2057" s="482"/>
      <c r="K2057" s="482"/>
      <c r="L2057" s="482"/>
      <c r="M2057" s="482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</row>
    <row r="2058" spans="1:28">
      <c r="A2058" s="483" t="s">
        <v>138</v>
      </c>
      <c r="B2058" s="483"/>
      <c r="C2058" s="483"/>
      <c r="D2058" s="483"/>
      <c r="E2058" s="483"/>
      <c r="F2058" s="483"/>
      <c r="G2058" s="483"/>
      <c r="H2058" s="483"/>
      <c r="I2058" s="483"/>
      <c r="J2058" s="483"/>
      <c r="K2058" s="483"/>
      <c r="L2058" s="483"/>
      <c r="M2058" s="483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</row>
    <row r="2059" spans="1:28">
      <c r="A2059" s="2"/>
      <c r="B2059" s="3"/>
      <c r="C2059" s="3" t="s">
        <v>2</v>
      </c>
      <c r="D2059" s="3"/>
      <c r="E2059" s="3"/>
      <c r="F2059" s="3"/>
      <c r="G2059" s="3"/>
      <c r="H2059" s="4"/>
      <c r="I2059" s="3" t="s">
        <v>3</v>
      </c>
      <c r="J2059" s="4"/>
      <c r="K2059" s="5" t="s">
        <v>4</v>
      </c>
      <c r="L2059" s="6"/>
      <c r="M2059" s="7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</row>
    <row r="2060" spans="1:28">
      <c r="A2060" s="8"/>
      <c r="B2060" s="9"/>
      <c r="C2060" s="9"/>
      <c r="D2060" s="9"/>
      <c r="E2060" s="9"/>
      <c r="F2060" s="9"/>
      <c r="G2060" s="9"/>
      <c r="H2060" s="10"/>
      <c r="I2060" s="9"/>
      <c r="J2060" s="10"/>
      <c r="K2060" s="11" t="s">
        <v>5</v>
      </c>
      <c r="L2060" s="12"/>
      <c r="M2060" s="13" t="s">
        <v>6</v>
      </c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</row>
    <row r="2061" spans="1:28">
      <c r="A2061" s="14"/>
      <c r="B2061" s="15"/>
      <c r="C2061" s="15"/>
      <c r="D2061" s="15"/>
      <c r="E2061" s="15"/>
      <c r="F2061" s="15"/>
      <c r="G2061" s="15"/>
      <c r="H2061" s="16"/>
      <c r="I2061" s="472" t="s">
        <v>7</v>
      </c>
      <c r="J2061" s="473"/>
      <c r="K2061" s="15" t="s">
        <v>8</v>
      </c>
      <c r="L2061" s="16"/>
      <c r="M2061" s="17" t="s">
        <v>9</v>
      </c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</row>
    <row r="2062" spans="1:28">
      <c r="A2062" s="474"/>
      <c r="B2062" s="475"/>
      <c r="C2062" s="475"/>
      <c r="D2062" s="475"/>
      <c r="E2062" s="475"/>
      <c r="F2062" s="475"/>
      <c r="G2062" s="475"/>
      <c r="H2062" s="476"/>
      <c r="I2062" s="477">
        <v>733.7</v>
      </c>
      <c r="J2062" s="478"/>
      <c r="K2062" s="479">
        <f>K2063+K2065</f>
        <v>9.75</v>
      </c>
      <c r="L2062" s="506"/>
      <c r="M2062" s="21">
        <f>M2063+M2065</f>
        <v>85842.9</v>
      </c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</row>
    <row r="2063" spans="1:28">
      <c r="A2063" s="22" t="s">
        <v>59</v>
      </c>
      <c r="B2063" s="24"/>
      <c r="C2063" s="24"/>
      <c r="D2063" s="24"/>
      <c r="E2063" s="24"/>
      <c r="F2063" s="25"/>
      <c r="G2063" s="24"/>
      <c r="H2063" s="26"/>
      <c r="J2063" s="10"/>
      <c r="K2063" s="450">
        <v>5.36</v>
      </c>
      <c r="L2063" s="451"/>
      <c r="M2063" s="23">
        <f>K2063*I2062*12</f>
        <v>47191.584000000003</v>
      </c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</row>
    <row r="2064" spans="1:28">
      <c r="A2064" s="22"/>
      <c r="B2064" s="24"/>
      <c r="C2064" s="24"/>
      <c r="D2064" s="24"/>
      <c r="E2064" s="24"/>
      <c r="F2064" s="25"/>
      <c r="G2064" s="24"/>
      <c r="H2064" s="26"/>
      <c r="J2064" s="10"/>
      <c r="L2064" s="10"/>
      <c r="M2064" s="23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</row>
    <row r="2065" spans="1:28">
      <c r="A2065" s="22" t="s">
        <v>12</v>
      </c>
      <c r="B2065" s="24"/>
      <c r="C2065" s="24"/>
      <c r="D2065" s="24"/>
      <c r="E2065" s="24"/>
      <c r="F2065" s="25"/>
      <c r="G2065" s="24"/>
      <c r="H2065" s="26"/>
      <c r="I2065" s="14"/>
      <c r="J2065" s="16"/>
      <c r="K2065" s="492">
        <v>4.3899999999999997</v>
      </c>
      <c r="L2065" s="493"/>
      <c r="M2065" s="21">
        <f>K2065*I2062*12</f>
        <v>38651.315999999999</v>
      </c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</row>
    <row r="2066" spans="1:28">
      <c r="A2066" s="464" t="s">
        <v>13</v>
      </c>
      <c r="B2066" s="465"/>
      <c r="C2066" s="465"/>
      <c r="D2066" s="465"/>
      <c r="E2066" s="465"/>
      <c r="F2066" s="465"/>
      <c r="G2066" s="465"/>
      <c r="H2066" s="466"/>
      <c r="I2066" s="89" t="s">
        <v>14</v>
      </c>
      <c r="J2066" s="88"/>
      <c r="K2066" s="9"/>
      <c r="L2066" s="10"/>
      <c r="M2066" s="23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</row>
    <row r="2067" spans="1:28">
      <c r="A2067" s="8"/>
      <c r="B2067" s="9"/>
      <c r="C2067" s="9"/>
      <c r="D2067" s="9"/>
      <c r="E2067" s="9"/>
      <c r="F2067" s="9"/>
      <c r="G2067" s="9"/>
      <c r="H2067" s="10"/>
      <c r="I2067" s="89" t="s">
        <v>15</v>
      </c>
      <c r="J2067" s="88"/>
      <c r="K2067" s="9"/>
      <c r="L2067" s="10"/>
      <c r="M2067" s="23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</row>
    <row r="2068" spans="1:28">
      <c r="A2068" s="8"/>
      <c r="B2068" s="9"/>
      <c r="C2068" s="9"/>
      <c r="D2068" s="9"/>
      <c r="E2068" s="9"/>
      <c r="F2068" s="9"/>
      <c r="G2068" s="9"/>
      <c r="H2068" s="10"/>
      <c r="I2068" s="89" t="s">
        <v>16</v>
      </c>
      <c r="J2068" s="88"/>
      <c r="K2068" s="462">
        <v>1.31</v>
      </c>
      <c r="L2068" s="463"/>
      <c r="M2068" s="23">
        <f>K2068*12*I2062</f>
        <v>11533.764000000001</v>
      </c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</row>
    <row r="2069" spans="1:28">
      <c r="A2069" s="8"/>
      <c r="B2069" s="9"/>
      <c r="C2069" s="9"/>
      <c r="D2069" s="9"/>
      <c r="E2069" s="9"/>
      <c r="F2069" s="9"/>
      <c r="G2069" s="9"/>
      <c r="H2069" s="10"/>
      <c r="I2069" s="89" t="s">
        <v>17</v>
      </c>
      <c r="J2069" s="88"/>
      <c r="K2069" s="9"/>
      <c r="L2069" s="10"/>
      <c r="M2069" s="23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</row>
    <row r="2070" spans="1:28">
      <c r="A2070" s="14"/>
      <c r="B2070" s="15"/>
      <c r="C2070" s="15"/>
      <c r="D2070" s="15"/>
      <c r="E2070" s="15"/>
      <c r="F2070" s="15"/>
      <c r="G2070" s="15"/>
      <c r="H2070" s="16"/>
      <c r="I2070" s="90" t="s">
        <v>18</v>
      </c>
      <c r="J2070" s="91"/>
      <c r="K2070" s="15"/>
      <c r="L2070" s="16"/>
      <c r="M2070" s="21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</row>
    <row r="2071" spans="1:28">
      <c r="A2071" s="474" t="s">
        <v>67</v>
      </c>
      <c r="B2071" s="475"/>
      <c r="C2071" s="475"/>
      <c r="D2071" s="475"/>
      <c r="E2071" s="475"/>
      <c r="F2071" s="475"/>
      <c r="G2071" s="475"/>
      <c r="H2071" s="476"/>
      <c r="I2071" s="28" t="s">
        <v>19</v>
      </c>
      <c r="J2071" s="29"/>
      <c r="K2071" s="486">
        <v>2.16</v>
      </c>
      <c r="L2071" s="487"/>
      <c r="M2071" s="30">
        <f>K2071*12*I2062</f>
        <v>19017.504000000001</v>
      </c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</row>
    <row r="2072" spans="1:28">
      <c r="A2072" s="114" t="s">
        <v>20</v>
      </c>
      <c r="B2072" s="31"/>
      <c r="C2072" s="31"/>
      <c r="D2072" s="31"/>
      <c r="E2072" s="31"/>
      <c r="F2072" s="31"/>
      <c r="G2072" s="31"/>
      <c r="H2072" s="115"/>
      <c r="I2072" s="31"/>
      <c r="J2072" s="10"/>
      <c r="K2072" s="504">
        <f>K2073+K2079</f>
        <v>1.9100000000000001</v>
      </c>
      <c r="L2072" s="505"/>
      <c r="M2072" s="32">
        <f>M2073+M2079</f>
        <v>16816.404000000002</v>
      </c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</row>
    <row r="2073" spans="1:28">
      <c r="A2073" s="459" t="s">
        <v>21</v>
      </c>
      <c r="B2073" s="460"/>
      <c r="C2073" s="460"/>
      <c r="D2073" s="460"/>
      <c r="E2073" s="460"/>
      <c r="F2073" s="460"/>
      <c r="G2073" s="460"/>
      <c r="H2073" s="461"/>
      <c r="J2073" s="10"/>
      <c r="K2073" s="462">
        <f>K2074+K2075+K2076+K2078</f>
        <v>1.1200000000000001</v>
      </c>
      <c r="L2073" s="463"/>
      <c r="M2073" s="33">
        <f>M2074+M2075+M2076+M2078</f>
        <v>9860.9279999999999</v>
      </c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</row>
    <row r="2074" spans="1:28">
      <c r="A2074" s="8" t="s">
        <v>82</v>
      </c>
      <c r="H2074" s="10"/>
      <c r="I2074" s="87" t="s">
        <v>26</v>
      </c>
      <c r="J2074" s="88"/>
      <c r="K2074" s="450">
        <v>0.57999999999999996</v>
      </c>
      <c r="L2074" s="451"/>
      <c r="M2074" s="23">
        <f>K2074*12*I2062</f>
        <v>5106.5519999999997</v>
      </c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</row>
    <row r="2075" spans="1:28">
      <c r="A2075" s="8" t="s">
        <v>69</v>
      </c>
      <c r="H2075" s="10"/>
      <c r="I2075" s="87" t="s">
        <v>80</v>
      </c>
      <c r="J2075" s="88"/>
      <c r="K2075" s="450"/>
      <c r="L2075" s="451"/>
      <c r="M2075" s="23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</row>
    <row r="2076" spans="1:28">
      <c r="A2076" s="8" t="s">
        <v>83</v>
      </c>
      <c r="H2076" s="10"/>
      <c r="I2076" s="87" t="s">
        <v>24</v>
      </c>
      <c r="J2076" s="88"/>
      <c r="K2076" s="450">
        <v>0.5</v>
      </c>
      <c r="L2076" s="451"/>
      <c r="M2076" s="23">
        <f>K2076*12*I2062</f>
        <v>4402.2000000000007</v>
      </c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</row>
    <row r="2077" spans="1:28">
      <c r="A2077" s="8" t="s">
        <v>25</v>
      </c>
      <c r="H2077" s="10"/>
      <c r="I2077" s="87"/>
      <c r="J2077" s="88"/>
      <c r="L2077" s="10"/>
      <c r="M2077" s="23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</row>
    <row r="2078" spans="1:28">
      <c r="A2078" s="8" t="s">
        <v>84</v>
      </c>
      <c r="H2078" s="10"/>
      <c r="I2078" s="87" t="s">
        <v>26</v>
      </c>
      <c r="J2078" s="88"/>
      <c r="K2078" s="450">
        <v>0.04</v>
      </c>
      <c r="L2078" s="451"/>
      <c r="M2078" s="23">
        <f>K2078*12*I2062</f>
        <v>352.17599999999999</v>
      </c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</row>
    <row r="2079" spans="1:28">
      <c r="A2079" s="459" t="s">
        <v>27</v>
      </c>
      <c r="B2079" s="460"/>
      <c r="C2079" s="460"/>
      <c r="D2079" s="460"/>
      <c r="E2079" s="460"/>
      <c r="F2079" s="460"/>
      <c r="G2079" s="460"/>
      <c r="H2079" s="461"/>
      <c r="J2079" s="10"/>
      <c r="K2079" s="462">
        <f>K2080+K2081+K2082</f>
        <v>0.79</v>
      </c>
      <c r="L2079" s="463"/>
      <c r="M2079" s="33">
        <f>M2080+M2081+M2082</f>
        <v>6955.4760000000015</v>
      </c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</row>
    <row r="2080" spans="1:28">
      <c r="A2080" s="8" t="s">
        <v>85</v>
      </c>
      <c r="H2080" s="10"/>
      <c r="I2080" s="87" t="s">
        <v>24</v>
      </c>
      <c r="J2080" s="88"/>
      <c r="K2080" s="450">
        <v>0.67</v>
      </c>
      <c r="L2080" s="451"/>
      <c r="M2080" s="23">
        <f>K2080*12*I2062</f>
        <v>5898.9480000000012</v>
      </c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</row>
    <row r="2081" spans="1:28">
      <c r="A2081" s="8" t="s">
        <v>86</v>
      </c>
      <c r="H2081" s="10"/>
      <c r="I2081" s="87" t="s">
        <v>81</v>
      </c>
      <c r="J2081" s="88"/>
      <c r="K2081" s="450">
        <v>0.06</v>
      </c>
      <c r="L2081" s="451"/>
      <c r="M2081" s="23">
        <f>K2081*12*I2062</f>
        <v>528.26400000000001</v>
      </c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</row>
    <row r="2082" spans="1:28">
      <c r="A2082" s="8" t="s">
        <v>87</v>
      </c>
      <c r="H2082" s="10"/>
      <c r="I2082" s="87" t="s">
        <v>55</v>
      </c>
      <c r="J2082" s="88"/>
      <c r="K2082" s="492">
        <v>0.06</v>
      </c>
      <c r="L2082" s="493"/>
      <c r="M2082" s="21">
        <f>K2082*12*I2062</f>
        <v>528.26400000000001</v>
      </c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</row>
    <row r="2083" spans="1:28" ht="15.75">
      <c r="A2083" s="438" t="s">
        <v>28</v>
      </c>
      <c r="B2083" s="439"/>
      <c r="C2083" s="439"/>
      <c r="D2083" s="439"/>
      <c r="E2083" s="439"/>
      <c r="F2083" s="439"/>
      <c r="G2083" s="439"/>
      <c r="H2083" s="440"/>
      <c r="I2083" s="34"/>
      <c r="J2083" s="29"/>
      <c r="K2083" s="486">
        <f>K2084+K2085+K2087+K2089+K2090</f>
        <v>2.16</v>
      </c>
      <c r="L2083" s="487"/>
      <c r="M2083" s="35">
        <f>M2084+M2085+M2087+M2089+M2090</f>
        <v>19017.504000000001</v>
      </c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</row>
    <row r="2084" spans="1:28">
      <c r="A2084" s="36" t="s">
        <v>29</v>
      </c>
      <c r="B2084" s="37"/>
      <c r="C2084" s="38"/>
      <c r="D2084" s="38"/>
      <c r="E2084" s="38"/>
      <c r="F2084" s="38"/>
      <c r="G2084" s="38"/>
      <c r="H2084" s="10"/>
      <c r="I2084" s="434" t="s">
        <v>30</v>
      </c>
      <c r="J2084" s="435"/>
      <c r="K2084" s="457">
        <v>0.59</v>
      </c>
      <c r="L2084" s="458"/>
      <c r="M2084" s="23">
        <f>K2084*12*I2062</f>
        <v>5194.5960000000005</v>
      </c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</row>
    <row r="2085" spans="1:28">
      <c r="A2085" s="36" t="s">
        <v>31</v>
      </c>
      <c r="B2085" s="37"/>
      <c r="C2085" s="38"/>
      <c r="D2085" s="38"/>
      <c r="E2085" s="38"/>
      <c r="F2085" s="38"/>
      <c r="G2085" s="38"/>
      <c r="H2085" s="10"/>
      <c r="I2085" s="434" t="s">
        <v>57</v>
      </c>
      <c r="J2085" s="435"/>
      <c r="K2085" s="448">
        <v>1.36</v>
      </c>
      <c r="L2085" s="449"/>
      <c r="M2085" s="23">
        <f>K2085*12*I2062</f>
        <v>11973.984</v>
      </c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</row>
    <row r="2086" spans="1:28">
      <c r="A2086" s="36" t="s">
        <v>33</v>
      </c>
      <c r="B2086" s="37"/>
      <c r="C2086" s="38"/>
      <c r="D2086" s="38"/>
      <c r="E2086" s="38"/>
      <c r="F2086" s="38"/>
      <c r="G2086" s="38"/>
      <c r="H2086" s="10"/>
      <c r="I2086" s="39"/>
      <c r="J2086" s="12"/>
      <c r="K2086" s="40"/>
      <c r="L2086" s="41"/>
      <c r="M2086" s="23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</row>
    <row r="2087" spans="1:28">
      <c r="A2087" s="36" t="s">
        <v>34</v>
      </c>
      <c r="B2087" s="37"/>
      <c r="C2087" s="38"/>
      <c r="D2087" s="38"/>
      <c r="E2087" s="38"/>
      <c r="F2087" s="38"/>
      <c r="G2087" s="38"/>
      <c r="H2087" s="10"/>
      <c r="I2087" s="434" t="s">
        <v>35</v>
      </c>
      <c r="J2087" s="435"/>
      <c r="K2087" s="448">
        <v>0.09</v>
      </c>
      <c r="L2087" s="449"/>
      <c r="M2087" s="23">
        <f>K2087*12*I2062</f>
        <v>792.39600000000007</v>
      </c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</row>
    <row r="2088" spans="1:28">
      <c r="A2088" s="36" t="s">
        <v>36</v>
      </c>
      <c r="B2088" s="37"/>
      <c r="C2088" s="38"/>
      <c r="D2088" s="38"/>
      <c r="E2088" s="38"/>
      <c r="F2088" s="38"/>
      <c r="G2088" s="38"/>
      <c r="H2088" s="10"/>
      <c r="I2088" s="39"/>
      <c r="J2088" s="12"/>
      <c r="K2088" s="40"/>
      <c r="L2088" s="41"/>
      <c r="M2088" s="23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</row>
    <row r="2089" spans="1:28">
      <c r="A2089" s="36" t="s">
        <v>37</v>
      </c>
      <c r="B2089" s="37"/>
      <c r="C2089" s="38"/>
      <c r="D2089" s="38"/>
      <c r="E2089" s="38"/>
      <c r="F2089" s="38"/>
      <c r="G2089" s="38"/>
      <c r="H2089" s="10"/>
      <c r="I2089" s="434" t="s">
        <v>19</v>
      </c>
      <c r="J2089" s="435"/>
      <c r="K2089" s="448">
        <v>0.06</v>
      </c>
      <c r="L2089" s="449"/>
      <c r="M2089" s="23">
        <f>K2089*12*I2062</f>
        <v>528.26400000000001</v>
      </c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</row>
    <row r="2090" spans="1:28">
      <c r="A2090" s="42" t="s">
        <v>38</v>
      </c>
      <c r="B2090" s="37"/>
      <c r="C2090" s="38"/>
      <c r="D2090" s="38"/>
      <c r="E2090" s="38"/>
      <c r="F2090" s="38"/>
      <c r="G2090" s="38"/>
      <c r="H2090" s="10"/>
      <c r="I2090" s="434" t="s">
        <v>19</v>
      </c>
      <c r="J2090" s="435"/>
      <c r="K2090" s="436">
        <v>0.06</v>
      </c>
      <c r="L2090" s="437"/>
      <c r="M2090" s="21">
        <f>K2090*12*I2062</f>
        <v>528.26400000000001</v>
      </c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</row>
    <row r="2091" spans="1:28" ht="16.5" thickBot="1">
      <c r="A2091" s="443" t="s">
        <v>39</v>
      </c>
      <c r="B2091" s="444"/>
      <c r="C2091" s="444"/>
      <c r="D2091" s="444"/>
      <c r="E2091" s="444"/>
      <c r="F2091" s="444"/>
      <c r="G2091" s="444"/>
      <c r="H2091" s="445"/>
      <c r="I2091" s="3"/>
      <c r="J2091" s="4"/>
      <c r="K2091" s="513">
        <v>5.7</v>
      </c>
      <c r="L2091" s="514"/>
      <c r="M2091" s="48">
        <f>K2091*12*I2062</f>
        <v>50185.080000000009</v>
      </c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</row>
    <row r="2092" spans="1:28" ht="15.75" thickBot="1">
      <c r="A2092" s="424" t="s">
        <v>40</v>
      </c>
      <c r="B2092" s="425"/>
      <c r="C2092" s="425"/>
      <c r="D2092" s="425"/>
      <c r="E2092" s="425"/>
      <c r="F2092" s="425"/>
      <c r="G2092" s="425"/>
      <c r="H2092" s="426"/>
      <c r="I2092" s="49"/>
      <c r="J2092" s="50"/>
      <c r="K2092" s="427">
        <f>K2063+K2065+K2068+K2071+K2072+K2091+K2083</f>
        <v>22.990000000000002</v>
      </c>
      <c r="L2092" s="428"/>
      <c r="M2092" s="51">
        <f>M2062+M2068+M2071+M2072+M2083+M2091</f>
        <v>202413.15600000002</v>
      </c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</row>
    <row r="2093" spans="1:28" ht="15.75">
      <c r="A2093" s="438" t="s">
        <v>52</v>
      </c>
      <c r="B2093" s="439"/>
      <c r="C2093" s="439"/>
      <c r="D2093" s="439"/>
      <c r="E2093" s="439"/>
      <c r="F2093" s="439"/>
      <c r="G2093" s="439"/>
      <c r="H2093" s="440"/>
      <c r="I2093" s="34"/>
      <c r="J2093" s="29"/>
      <c r="K2093" s="486">
        <v>1.9</v>
      </c>
      <c r="L2093" s="487"/>
      <c r="M2093" s="21">
        <f>K2093*12*I2062</f>
        <v>16728.36</v>
      </c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</row>
    <row r="2094" spans="1:28">
      <c r="A2094" s="474" t="s">
        <v>43</v>
      </c>
      <c r="B2094" s="475"/>
      <c r="C2094" s="475"/>
      <c r="D2094" s="475"/>
      <c r="E2094" s="475"/>
      <c r="F2094" s="475"/>
      <c r="G2094" s="475"/>
      <c r="H2094" s="476"/>
      <c r="I2094" s="34"/>
      <c r="J2094" s="29"/>
      <c r="K2094" s="484">
        <v>1.39</v>
      </c>
      <c r="L2094" s="485"/>
      <c r="M2094" s="21">
        <f>K2094*12*I2062</f>
        <v>12238.116</v>
      </c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</row>
    <row r="2095" spans="1:28" ht="15.75">
      <c r="A2095" s="44" t="s">
        <v>44</v>
      </c>
      <c r="B2095" s="45"/>
      <c r="C2095" s="45"/>
      <c r="D2095" s="45"/>
      <c r="E2095" s="45"/>
      <c r="F2095" s="45"/>
      <c r="G2095" s="45"/>
      <c r="H2095" s="46"/>
      <c r="I2095" s="34"/>
      <c r="J2095" s="29"/>
      <c r="K2095" s="486">
        <v>0.05</v>
      </c>
      <c r="L2095" s="487"/>
      <c r="M2095" s="21">
        <f>K2095*12*I2062</f>
        <v>440.22000000000008</v>
      </c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</row>
    <row r="2096" spans="1:28" ht="15.75">
      <c r="A2096" s="44" t="s">
        <v>45</v>
      </c>
      <c r="B2096" s="45"/>
      <c r="C2096" s="45"/>
      <c r="D2096" s="45"/>
      <c r="E2096" s="45"/>
      <c r="F2096" s="45"/>
      <c r="G2096" s="45"/>
      <c r="H2096" s="46"/>
      <c r="I2096" s="34"/>
      <c r="J2096" s="29"/>
      <c r="K2096" s="486">
        <v>0.06</v>
      </c>
      <c r="L2096" s="487"/>
      <c r="M2096" s="21">
        <f>K2096*12*I2062</f>
        <v>528.26400000000001</v>
      </c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</row>
    <row r="2097" spans="1:28" ht="16.5" thickBot="1">
      <c r="A2097" s="70" t="s">
        <v>46</v>
      </c>
      <c r="B2097" s="71"/>
      <c r="C2097" s="71"/>
      <c r="D2097" s="71"/>
      <c r="E2097" s="71"/>
      <c r="F2097" s="71"/>
      <c r="G2097" s="71"/>
      <c r="H2097" s="72"/>
      <c r="I2097" s="3"/>
      <c r="J2097" s="4"/>
      <c r="K2097" s="446">
        <v>1.22</v>
      </c>
      <c r="L2097" s="447"/>
      <c r="M2097" s="23">
        <f>K2097*12*I2062</f>
        <v>10741.368</v>
      </c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</row>
    <row r="2098" spans="1:28" ht="15.75" thickBot="1">
      <c r="A2098" s="424" t="s">
        <v>47</v>
      </c>
      <c r="B2098" s="425"/>
      <c r="C2098" s="425"/>
      <c r="D2098" s="425"/>
      <c r="E2098" s="425"/>
      <c r="F2098" s="425"/>
      <c r="G2098" s="425"/>
      <c r="H2098" s="426"/>
      <c r="I2098" s="49"/>
      <c r="J2098" s="50"/>
      <c r="K2098" s="427">
        <f>K2092+K2093+K2094+K2095+K2096+K2097</f>
        <v>27.61</v>
      </c>
      <c r="L2098" s="428"/>
      <c r="M2098" s="51">
        <f>M2092+M2093+M2094+M2095+M2096+M2097</f>
        <v>243089.484</v>
      </c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</row>
    <row r="2099" spans="1:28">
      <c r="A2099" s="56"/>
      <c r="B2099" s="56"/>
      <c r="C2099" s="56"/>
      <c r="D2099" s="56"/>
      <c r="E2099" s="56"/>
      <c r="F2099" s="56"/>
      <c r="G2099" s="56"/>
      <c r="H2099" s="56"/>
      <c r="I2099" s="9"/>
      <c r="J2099" s="57"/>
      <c r="K2099" s="58"/>
      <c r="L2099" s="58"/>
      <c r="M2099" s="57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</row>
    <row r="2100" spans="1:28">
      <c r="A2100" s="481" t="s">
        <v>0</v>
      </c>
      <c r="B2100" s="481"/>
      <c r="C2100" s="481"/>
      <c r="D2100" s="481"/>
      <c r="E2100" s="481"/>
      <c r="F2100" s="481"/>
      <c r="G2100" s="481"/>
      <c r="H2100" s="481"/>
      <c r="I2100" s="481"/>
      <c r="J2100" s="481"/>
      <c r="K2100" s="481"/>
      <c r="L2100" s="481"/>
      <c r="M2100" s="1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</row>
    <row r="2101" spans="1:28">
      <c r="A2101" s="482" t="s">
        <v>1</v>
      </c>
      <c r="B2101" s="482"/>
      <c r="C2101" s="482"/>
      <c r="D2101" s="482"/>
      <c r="E2101" s="482"/>
      <c r="F2101" s="482"/>
      <c r="G2101" s="482"/>
      <c r="H2101" s="482"/>
      <c r="I2101" s="482"/>
      <c r="J2101" s="482"/>
      <c r="K2101" s="482"/>
      <c r="L2101" s="482"/>
      <c r="M2101" s="482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</row>
    <row r="2102" spans="1:28">
      <c r="A2102" s="483" t="s">
        <v>139</v>
      </c>
      <c r="B2102" s="483"/>
      <c r="C2102" s="483"/>
      <c r="D2102" s="483"/>
      <c r="E2102" s="483"/>
      <c r="F2102" s="483"/>
      <c r="G2102" s="483"/>
      <c r="H2102" s="483"/>
      <c r="I2102" s="483"/>
      <c r="J2102" s="483"/>
      <c r="K2102" s="483"/>
      <c r="L2102" s="483"/>
      <c r="M2102" s="483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</row>
    <row r="2103" spans="1:28">
      <c r="A2103" s="2"/>
      <c r="B2103" s="3"/>
      <c r="C2103" s="3" t="s">
        <v>2</v>
      </c>
      <c r="D2103" s="3"/>
      <c r="E2103" s="3"/>
      <c r="F2103" s="3"/>
      <c r="G2103" s="3"/>
      <c r="H2103" s="4"/>
      <c r="I2103" s="3" t="s">
        <v>3</v>
      </c>
      <c r="J2103" s="4"/>
      <c r="K2103" s="5" t="s">
        <v>4</v>
      </c>
      <c r="L2103" s="6"/>
      <c r="M2103" s="7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</row>
    <row r="2104" spans="1:28">
      <c r="A2104" s="8"/>
      <c r="B2104" s="9"/>
      <c r="C2104" s="9"/>
      <c r="D2104" s="9"/>
      <c r="E2104" s="9"/>
      <c r="F2104" s="9"/>
      <c r="G2104" s="9"/>
      <c r="H2104" s="10"/>
      <c r="I2104" s="9"/>
      <c r="J2104" s="10"/>
      <c r="K2104" s="11" t="s">
        <v>5</v>
      </c>
      <c r="L2104" s="12"/>
      <c r="M2104" s="13" t="s">
        <v>6</v>
      </c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</row>
    <row r="2105" spans="1:28">
      <c r="A2105" s="14"/>
      <c r="B2105" s="15"/>
      <c r="C2105" s="15"/>
      <c r="D2105" s="15"/>
      <c r="E2105" s="15"/>
      <c r="F2105" s="15"/>
      <c r="G2105" s="15"/>
      <c r="H2105" s="16"/>
      <c r="I2105" s="472" t="s">
        <v>7</v>
      </c>
      <c r="J2105" s="473"/>
      <c r="K2105" s="15" t="s">
        <v>8</v>
      </c>
      <c r="L2105" s="16"/>
      <c r="M2105" s="17" t="s">
        <v>9</v>
      </c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</row>
    <row r="2106" spans="1:28">
      <c r="A2106" s="474"/>
      <c r="B2106" s="475"/>
      <c r="C2106" s="475"/>
      <c r="D2106" s="475"/>
      <c r="E2106" s="475"/>
      <c r="F2106" s="475"/>
      <c r="G2106" s="475"/>
      <c r="H2106" s="476"/>
      <c r="I2106" s="477">
        <v>3747.4</v>
      </c>
      <c r="J2106" s="478"/>
      <c r="K2106" s="479">
        <f>K2107+K2109</f>
        <v>9.75</v>
      </c>
      <c r="L2106" s="506"/>
      <c r="M2106" s="21">
        <f>M2107+M2109</f>
        <v>438445.80000000005</v>
      </c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</row>
    <row r="2107" spans="1:28">
      <c r="A2107" s="22" t="s">
        <v>59</v>
      </c>
      <c r="B2107" s="24"/>
      <c r="C2107" s="24"/>
      <c r="D2107" s="24"/>
      <c r="E2107" s="24"/>
      <c r="F2107" s="25"/>
      <c r="G2107" s="24"/>
      <c r="H2107" s="26"/>
      <c r="J2107" s="10"/>
      <c r="K2107" s="450">
        <v>5.36</v>
      </c>
      <c r="L2107" s="451"/>
      <c r="M2107" s="23">
        <f>K2107*I2106*12</f>
        <v>241032.76800000004</v>
      </c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</row>
    <row r="2108" spans="1:28">
      <c r="A2108" s="22"/>
      <c r="B2108" s="24"/>
      <c r="C2108" s="24"/>
      <c r="D2108" s="24"/>
      <c r="E2108" s="24"/>
      <c r="F2108" s="25"/>
      <c r="G2108" s="24"/>
      <c r="H2108" s="26"/>
      <c r="J2108" s="10"/>
      <c r="L2108" s="10"/>
      <c r="M2108" s="23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</row>
    <row r="2109" spans="1:28">
      <c r="A2109" s="22" t="s">
        <v>12</v>
      </c>
      <c r="B2109" s="24"/>
      <c r="C2109" s="24"/>
      <c r="D2109" s="24"/>
      <c r="E2109" s="24"/>
      <c r="F2109" s="25"/>
      <c r="G2109" s="24"/>
      <c r="H2109" s="26"/>
      <c r="I2109" s="14"/>
      <c r="J2109" s="16"/>
      <c r="K2109" s="492">
        <v>4.3899999999999997</v>
      </c>
      <c r="L2109" s="493"/>
      <c r="M2109" s="21">
        <f>K2109*I2106*12</f>
        <v>197413.03200000001</v>
      </c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</row>
    <row r="2110" spans="1:28">
      <c r="A2110" s="464" t="s">
        <v>13</v>
      </c>
      <c r="B2110" s="465"/>
      <c r="C2110" s="465"/>
      <c r="D2110" s="465"/>
      <c r="E2110" s="465"/>
      <c r="F2110" s="465"/>
      <c r="G2110" s="465"/>
      <c r="H2110" s="466"/>
      <c r="I2110" s="89" t="s">
        <v>14</v>
      </c>
      <c r="J2110" s="88"/>
      <c r="K2110" s="9"/>
      <c r="L2110" s="10"/>
      <c r="M2110" s="23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</row>
    <row r="2111" spans="1:28">
      <c r="A2111" s="8"/>
      <c r="B2111" s="9"/>
      <c r="C2111" s="9"/>
      <c r="D2111" s="9"/>
      <c r="E2111" s="9"/>
      <c r="F2111" s="9"/>
      <c r="G2111" s="9"/>
      <c r="H2111" s="10"/>
      <c r="I2111" s="89" t="s">
        <v>15</v>
      </c>
      <c r="J2111" s="88"/>
      <c r="K2111" s="9"/>
      <c r="L2111" s="10"/>
      <c r="M2111" s="23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</row>
    <row r="2112" spans="1:28">
      <c r="A2112" s="8"/>
      <c r="B2112" s="9"/>
      <c r="C2112" s="9"/>
      <c r="D2112" s="9"/>
      <c r="E2112" s="9"/>
      <c r="F2112" s="9"/>
      <c r="G2112" s="9"/>
      <c r="H2112" s="10"/>
      <c r="I2112" s="89" t="s">
        <v>16</v>
      </c>
      <c r="J2112" s="88"/>
      <c r="K2112" s="462">
        <v>1.31</v>
      </c>
      <c r="L2112" s="463"/>
      <c r="M2112" s="23">
        <f>K2112*12*I2106</f>
        <v>58909.128000000004</v>
      </c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</row>
    <row r="2113" spans="1:28">
      <c r="A2113" s="8"/>
      <c r="B2113" s="9"/>
      <c r="C2113" s="9"/>
      <c r="D2113" s="9"/>
      <c r="E2113" s="9"/>
      <c r="F2113" s="9"/>
      <c r="G2113" s="9"/>
      <c r="H2113" s="10"/>
      <c r="I2113" s="89" t="s">
        <v>62</v>
      </c>
      <c r="J2113" s="88"/>
      <c r="K2113" s="9"/>
      <c r="L2113" s="10"/>
      <c r="M2113" s="23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</row>
    <row r="2114" spans="1:28">
      <c r="A2114" s="474" t="s">
        <v>67</v>
      </c>
      <c r="B2114" s="475"/>
      <c r="C2114" s="475"/>
      <c r="D2114" s="475"/>
      <c r="E2114" s="475"/>
      <c r="F2114" s="475"/>
      <c r="G2114" s="475"/>
      <c r="H2114" s="476"/>
      <c r="I2114" s="28" t="s">
        <v>19</v>
      </c>
      <c r="J2114" s="29"/>
      <c r="K2114" s="486">
        <v>0.89</v>
      </c>
      <c r="L2114" s="487"/>
      <c r="M2114" s="30">
        <f>K2114*12*I2106</f>
        <v>40022.231999999996</v>
      </c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</row>
    <row r="2115" spans="1:28">
      <c r="A2115" s="114" t="s">
        <v>20</v>
      </c>
      <c r="B2115" s="31"/>
      <c r="C2115" s="31"/>
      <c r="D2115" s="31"/>
      <c r="E2115" s="31"/>
      <c r="F2115" s="31"/>
      <c r="G2115" s="31"/>
      <c r="H2115" s="115"/>
      <c r="I2115" s="31"/>
      <c r="J2115" s="10"/>
      <c r="K2115" s="504">
        <f>K2116+K2122</f>
        <v>1.9100000000000001</v>
      </c>
      <c r="L2115" s="505"/>
      <c r="M2115" s="32">
        <f>M2116+M2122</f>
        <v>85890.407999999996</v>
      </c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</row>
    <row r="2116" spans="1:28">
      <c r="A2116" s="459" t="s">
        <v>21</v>
      </c>
      <c r="B2116" s="460"/>
      <c r="C2116" s="460"/>
      <c r="D2116" s="460"/>
      <c r="E2116" s="460"/>
      <c r="F2116" s="460"/>
      <c r="G2116" s="460"/>
      <c r="H2116" s="461"/>
      <c r="J2116" s="10"/>
      <c r="K2116" s="462">
        <f>K2117+K2118+K2119+K2121</f>
        <v>1.1200000000000001</v>
      </c>
      <c r="L2116" s="463"/>
      <c r="M2116" s="33">
        <f>M2117+M2118+M2119+M2121</f>
        <v>50365.056000000004</v>
      </c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</row>
    <row r="2117" spans="1:28">
      <c r="A2117" s="8" t="s">
        <v>82</v>
      </c>
      <c r="H2117" s="10"/>
      <c r="I2117" s="87" t="s">
        <v>26</v>
      </c>
      <c r="J2117" s="88"/>
      <c r="K2117" s="450">
        <v>0.57999999999999996</v>
      </c>
      <c r="L2117" s="451"/>
      <c r="M2117" s="23">
        <f>K2117*12*I2106</f>
        <v>26081.903999999999</v>
      </c>
    </row>
    <row r="2118" spans="1:28">
      <c r="A2118" s="8" t="s">
        <v>69</v>
      </c>
      <c r="H2118" s="10"/>
      <c r="I2118" s="87" t="s">
        <v>80</v>
      </c>
      <c r="J2118" s="88"/>
      <c r="K2118" s="450"/>
      <c r="L2118" s="451"/>
      <c r="M2118" s="23"/>
    </row>
    <row r="2119" spans="1:28">
      <c r="A2119" s="8" t="s">
        <v>83</v>
      </c>
      <c r="H2119" s="10"/>
      <c r="I2119" s="87" t="s">
        <v>24</v>
      </c>
      <c r="J2119" s="88"/>
      <c r="K2119" s="450">
        <v>0.5</v>
      </c>
      <c r="L2119" s="451"/>
      <c r="M2119" s="23">
        <f>K2119*12*I2106</f>
        <v>22484.400000000001</v>
      </c>
    </row>
    <row r="2120" spans="1:28">
      <c r="A2120" s="8" t="s">
        <v>25</v>
      </c>
      <c r="H2120" s="10"/>
      <c r="I2120" s="87"/>
      <c r="J2120" s="88"/>
      <c r="L2120" s="10"/>
      <c r="M2120" s="23"/>
    </row>
    <row r="2121" spans="1:28">
      <c r="A2121" s="8" t="s">
        <v>84</v>
      </c>
      <c r="H2121" s="10"/>
      <c r="I2121" s="87" t="s">
        <v>26</v>
      </c>
      <c r="J2121" s="88"/>
      <c r="K2121" s="450">
        <v>0.04</v>
      </c>
      <c r="L2121" s="451"/>
      <c r="M2121" s="23">
        <f>K2121*12*I2106</f>
        <v>1798.752</v>
      </c>
    </row>
    <row r="2122" spans="1:28">
      <c r="A2122" s="459" t="s">
        <v>27</v>
      </c>
      <c r="B2122" s="460"/>
      <c r="C2122" s="460"/>
      <c r="D2122" s="460"/>
      <c r="E2122" s="460"/>
      <c r="F2122" s="460"/>
      <c r="G2122" s="460"/>
      <c r="H2122" s="461"/>
      <c r="J2122" s="10"/>
      <c r="K2122" s="462">
        <f>K2123+K2124+K2125</f>
        <v>0.79</v>
      </c>
      <c r="L2122" s="463"/>
      <c r="M2122" s="33">
        <f>M2123+M2124+M2125</f>
        <v>35525.351999999999</v>
      </c>
    </row>
    <row r="2123" spans="1:28">
      <c r="A2123" s="8" t="s">
        <v>85</v>
      </c>
      <c r="H2123" s="10"/>
      <c r="I2123" s="87" t="s">
        <v>24</v>
      </c>
      <c r="J2123" s="88"/>
      <c r="K2123" s="450">
        <v>0.67</v>
      </c>
      <c r="L2123" s="451"/>
      <c r="M2123" s="23">
        <f>K2123*12*I2106</f>
        <v>30129.096000000005</v>
      </c>
    </row>
    <row r="2124" spans="1:28">
      <c r="A2124" s="8" t="s">
        <v>86</v>
      </c>
      <c r="H2124" s="10"/>
      <c r="I2124" s="87" t="s">
        <v>81</v>
      </c>
      <c r="J2124" s="88"/>
      <c r="K2124" s="450">
        <v>0.06</v>
      </c>
      <c r="L2124" s="451"/>
      <c r="M2124" s="23">
        <f>K2124*12*I2106</f>
        <v>2698.1280000000002</v>
      </c>
    </row>
    <row r="2125" spans="1:28">
      <c r="A2125" s="8" t="s">
        <v>87</v>
      </c>
      <c r="H2125" s="10"/>
      <c r="I2125" s="87" t="s">
        <v>55</v>
      </c>
      <c r="J2125" s="88"/>
      <c r="K2125" s="492">
        <v>0.06</v>
      </c>
      <c r="L2125" s="493"/>
      <c r="M2125" s="21">
        <f>K2125*12*I2106</f>
        <v>2698.1280000000002</v>
      </c>
    </row>
    <row r="2126" spans="1:28" ht="15.75">
      <c r="A2126" s="438" t="s">
        <v>28</v>
      </c>
      <c r="B2126" s="439"/>
      <c r="C2126" s="439"/>
      <c r="D2126" s="439"/>
      <c r="E2126" s="439"/>
      <c r="F2126" s="439"/>
      <c r="G2126" s="439"/>
      <c r="H2126" s="440"/>
      <c r="I2126" s="34"/>
      <c r="J2126" s="29"/>
      <c r="K2126" s="486">
        <f>K2127+K2128+K2130+K2131+K2132</f>
        <v>2.16</v>
      </c>
      <c r="L2126" s="487"/>
      <c r="M2126" s="35">
        <f>M2127+M2128+M2130+M2131+M2132</f>
        <v>97132.607999999993</v>
      </c>
    </row>
    <row r="2127" spans="1:28">
      <c r="A2127" s="36" t="s">
        <v>29</v>
      </c>
      <c r="B2127" s="37"/>
      <c r="C2127" s="38"/>
      <c r="D2127" s="38"/>
      <c r="E2127" s="38"/>
      <c r="F2127" s="38"/>
      <c r="G2127" s="38"/>
      <c r="H2127" s="10"/>
      <c r="I2127" s="559" t="s">
        <v>30</v>
      </c>
      <c r="J2127" s="560"/>
      <c r="K2127" s="457">
        <v>0.59</v>
      </c>
      <c r="L2127" s="458"/>
      <c r="M2127" s="23">
        <f>K2127*12*I2106</f>
        <v>26531.592000000001</v>
      </c>
    </row>
    <row r="2128" spans="1:28">
      <c r="A2128" s="36" t="s">
        <v>31</v>
      </c>
      <c r="B2128" s="37"/>
      <c r="C2128" s="38"/>
      <c r="D2128" s="38"/>
      <c r="E2128" s="38"/>
      <c r="F2128" s="38"/>
      <c r="G2128" s="38"/>
      <c r="H2128" s="10"/>
      <c r="I2128" s="434" t="s">
        <v>57</v>
      </c>
      <c r="J2128" s="435"/>
      <c r="K2128" s="448">
        <v>1.36</v>
      </c>
      <c r="L2128" s="449"/>
      <c r="M2128" s="23">
        <f>K2128*12*I2106</f>
        <v>61157.567999999999</v>
      </c>
    </row>
    <row r="2129" spans="1:13">
      <c r="A2129" s="36" t="s">
        <v>33</v>
      </c>
      <c r="B2129" s="37"/>
      <c r="C2129" s="38"/>
      <c r="D2129" s="38"/>
      <c r="E2129" s="38"/>
      <c r="F2129" s="38"/>
      <c r="G2129" s="38"/>
      <c r="H2129" s="10"/>
      <c r="I2129" s="39"/>
      <c r="J2129" s="12"/>
      <c r="K2129" s="40"/>
      <c r="L2129" s="41"/>
      <c r="M2129" s="23"/>
    </row>
    <row r="2130" spans="1:13">
      <c r="A2130" s="36" t="s">
        <v>34</v>
      </c>
      <c r="B2130" s="37"/>
      <c r="C2130" s="38"/>
      <c r="D2130" s="38"/>
      <c r="E2130" s="38"/>
      <c r="F2130" s="38"/>
      <c r="G2130" s="38"/>
      <c r="H2130" s="10"/>
      <c r="I2130" s="434" t="s">
        <v>35</v>
      </c>
      <c r="J2130" s="435"/>
      <c r="K2130" s="448">
        <v>0.09</v>
      </c>
      <c r="L2130" s="449"/>
      <c r="M2130" s="23">
        <f>K2130*12*I2106</f>
        <v>4047.1920000000005</v>
      </c>
    </row>
    <row r="2131" spans="1:13">
      <c r="A2131" s="36" t="s">
        <v>37</v>
      </c>
      <c r="B2131" s="37"/>
      <c r="C2131" s="38"/>
      <c r="D2131" s="38"/>
      <c r="E2131" s="38"/>
      <c r="F2131" s="38"/>
      <c r="G2131" s="38"/>
      <c r="H2131" s="10"/>
      <c r="I2131" s="434" t="s">
        <v>19</v>
      </c>
      <c r="J2131" s="435"/>
      <c r="K2131" s="448">
        <v>0.06</v>
      </c>
      <c r="L2131" s="449"/>
      <c r="M2131" s="23">
        <f>K2131*12*I2106</f>
        <v>2698.1280000000002</v>
      </c>
    </row>
    <row r="2132" spans="1:13">
      <c r="A2132" s="42" t="s">
        <v>38</v>
      </c>
      <c r="B2132" s="37"/>
      <c r="C2132" s="38"/>
      <c r="D2132" s="38"/>
      <c r="E2132" s="38"/>
      <c r="F2132" s="38"/>
      <c r="G2132" s="38"/>
      <c r="H2132" s="10"/>
      <c r="I2132" s="472" t="s">
        <v>19</v>
      </c>
      <c r="J2132" s="473"/>
      <c r="K2132" s="436">
        <v>0.06</v>
      </c>
      <c r="L2132" s="437"/>
      <c r="M2132" s="21">
        <f>K2132*12*I2106</f>
        <v>2698.1280000000002</v>
      </c>
    </row>
    <row r="2133" spans="1:13" ht="16.5" thickBot="1">
      <c r="A2133" s="443" t="s">
        <v>39</v>
      </c>
      <c r="B2133" s="444"/>
      <c r="C2133" s="444"/>
      <c r="D2133" s="444"/>
      <c r="E2133" s="444"/>
      <c r="F2133" s="444"/>
      <c r="G2133" s="444"/>
      <c r="H2133" s="445"/>
      <c r="I2133" s="3"/>
      <c r="J2133" s="4"/>
      <c r="K2133" s="467">
        <v>4.16</v>
      </c>
      <c r="L2133" s="469"/>
      <c r="M2133" s="48">
        <f>K2133*12*I2106</f>
        <v>187070.20800000001</v>
      </c>
    </row>
    <row r="2134" spans="1:13" ht="15.75" thickBot="1">
      <c r="A2134" s="424" t="s">
        <v>40</v>
      </c>
      <c r="B2134" s="425"/>
      <c r="C2134" s="425"/>
      <c r="D2134" s="425"/>
      <c r="E2134" s="425"/>
      <c r="F2134" s="425"/>
      <c r="G2134" s="425"/>
      <c r="H2134" s="426"/>
      <c r="I2134" s="49"/>
      <c r="J2134" s="50"/>
      <c r="K2134" s="427">
        <f>K2107+K2109+K2112+K2114+K2115+K2126+K2133</f>
        <v>20.180000000000003</v>
      </c>
      <c r="L2134" s="428"/>
      <c r="M2134" s="51">
        <f>M2106+M2112+M2114+M2115+M2126+M2133</f>
        <v>907470.38399999996</v>
      </c>
    </row>
    <row r="2135" spans="1:13">
      <c r="A2135" s="474" t="s">
        <v>43</v>
      </c>
      <c r="B2135" s="475"/>
      <c r="C2135" s="475"/>
      <c r="D2135" s="475"/>
      <c r="E2135" s="475"/>
      <c r="F2135" s="475"/>
      <c r="G2135" s="475"/>
      <c r="H2135" s="476"/>
      <c r="I2135" s="34"/>
      <c r="J2135" s="29"/>
      <c r="K2135" s="484">
        <v>1.39</v>
      </c>
      <c r="L2135" s="485"/>
      <c r="M2135" s="21">
        <f>K2135*12*I2106</f>
        <v>62506.631999999998</v>
      </c>
    </row>
    <row r="2136" spans="1:13">
      <c r="A2136" s="18" t="s">
        <v>48</v>
      </c>
      <c r="B2136" s="19"/>
      <c r="C2136" s="19"/>
      <c r="D2136" s="19"/>
      <c r="E2136" s="19"/>
      <c r="F2136" s="19"/>
      <c r="G2136" s="19"/>
      <c r="H2136" s="20"/>
      <c r="I2136" s="34"/>
      <c r="J2136" s="29"/>
      <c r="K2136" s="486">
        <v>0</v>
      </c>
      <c r="L2136" s="487"/>
      <c r="M2136" s="21">
        <f>K2136*I2106*12</f>
        <v>0</v>
      </c>
    </row>
    <row r="2137" spans="1:13" ht="15.75">
      <c r="A2137" s="44" t="s">
        <v>44</v>
      </c>
      <c r="B2137" s="45"/>
      <c r="C2137" s="45"/>
      <c r="D2137" s="45"/>
      <c r="E2137" s="45"/>
      <c r="F2137" s="45"/>
      <c r="G2137" s="45"/>
      <c r="H2137" s="46"/>
      <c r="I2137" s="34"/>
      <c r="J2137" s="29"/>
      <c r="K2137" s="486">
        <v>7.0000000000000007E-2</v>
      </c>
      <c r="L2137" s="487"/>
      <c r="M2137" s="21">
        <f>K2137*12*I2106</f>
        <v>3147.8160000000003</v>
      </c>
    </row>
    <row r="2138" spans="1:13" ht="15.75">
      <c r="A2138" s="44" t="s">
        <v>45</v>
      </c>
      <c r="B2138" s="45"/>
      <c r="C2138" s="45"/>
      <c r="D2138" s="45"/>
      <c r="E2138" s="45"/>
      <c r="F2138" s="45"/>
      <c r="G2138" s="45"/>
      <c r="H2138" s="46"/>
      <c r="I2138" s="34"/>
      <c r="J2138" s="29"/>
      <c r="K2138" s="486">
        <v>0.09</v>
      </c>
      <c r="L2138" s="487"/>
      <c r="M2138" s="21">
        <f>K2138*12*I2106</f>
        <v>4047.1920000000005</v>
      </c>
    </row>
    <row r="2139" spans="1:13" ht="16.5" thickBot="1">
      <c r="A2139" s="52" t="s">
        <v>46</v>
      </c>
      <c r="B2139" s="53"/>
      <c r="C2139" s="53"/>
      <c r="D2139" s="53"/>
      <c r="E2139" s="53"/>
      <c r="F2139" s="53"/>
      <c r="G2139" s="53"/>
      <c r="H2139" s="54"/>
      <c r="I2139" s="3"/>
      <c r="J2139" s="4"/>
      <c r="K2139" s="446">
        <v>0.7</v>
      </c>
      <c r="L2139" s="447"/>
      <c r="M2139" s="23">
        <f>K2139*12*I2106</f>
        <v>31478.159999999996</v>
      </c>
    </row>
    <row r="2140" spans="1:13" ht="15.75" thickBot="1">
      <c r="A2140" s="424" t="s">
        <v>47</v>
      </c>
      <c r="B2140" s="425"/>
      <c r="C2140" s="425"/>
      <c r="D2140" s="425"/>
      <c r="E2140" s="425"/>
      <c r="F2140" s="425"/>
      <c r="G2140" s="425"/>
      <c r="H2140" s="426"/>
      <c r="I2140" s="49"/>
      <c r="J2140" s="50"/>
      <c r="K2140" s="427">
        <f>K2134+K2135+K2136+K2137+K2138+K2139</f>
        <v>22.430000000000003</v>
      </c>
      <c r="L2140" s="428"/>
      <c r="M2140" s="51">
        <f>M2134+M2135+M2136+M2137+M2138+M2139</f>
        <v>1008650.184</v>
      </c>
    </row>
    <row r="2141" spans="1:13">
      <c r="A2141" s="56"/>
      <c r="B2141" s="56"/>
      <c r="C2141" s="56"/>
      <c r="D2141" s="56"/>
      <c r="E2141" s="56"/>
      <c r="F2141" s="56"/>
      <c r="G2141" s="56"/>
      <c r="H2141" s="56"/>
      <c r="I2141" s="9"/>
      <c r="J2141" s="57"/>
      <c r="K2141" s="58"/>
      <c r="L2141" s="58"/>
      <c r="M2141" s="57"/>
    </row>
    <row r="2142" spans="1:13">
      <c r="A2142" s="481" t="s">
        <v>0</v>
      </c>
      <c r="B2142" s="481"/>
      <c r="C2142" s="481"/>
      <c r="D2142" s="481"/>
      <c r="E2142" s="481"/>
      <c r="F2142" s="481"/>
      <c r="G2142" s="481"/>
      <c r="H2142" s="481"/>
      <c r="I2142" s="481"/>
      <c r="J2142" s="481"/>
      <c r="K2142" s="481"/>
      <c r="L2142" s="481"/>
      <c r="M2142" s="1"/>
    </row>
    <row r="2143" spans="1:13">
      <c r="A2143" s="482" t="s">
        <v>1</v>
      </c>
      <c r="B2143" s="482"/>
      <c r="C2143" s="482"/>
      <c r="D2143" s="482"/>
      <c r="E2143" s="482"/>
      <c r="F2143" s="482"/>
      <c r="G2143" s="482"/>
      <c r="H2143" s="482"/>
      <c r="I2143" s="482"/>
      <c r="J2143" s="482"/>
      <c r="K2143" s="482"/>
      <c r="L2143" s="482"/>
      <c r="M2143" s="482"/>
    </row>
    <row r="2144" spans="1:13">
      <c r="A2144" s="483" t="s">
        <v>140</v>
      </c>
      <c r="B2144" s="483"/>
      <c r="C2144" s="483"/>
      <c r="D2144" s="483"/>
      <c r="E2144" s="483"/>
      <c r="F2144" s="483"/>
      <c r="G2144" s="483"/>
      <c r="H2144" s="483"/>
      <c r="I2144" s="483"/>
      <c r="J2144" s="483"/>
      <c r="K2144" s="483"/>
      <c r="L2144" s="483"/>
      <c r="M2144" s="483"/>
    </row>
    <row r="2145" spans="1:13">
      <c r="A2145" s="2"/>
      <c r="B2145" s="3"/>
      <c r="C2145" s="3" t="s">
        <v>2</v>
      </c>
      <c r="D2145" s="3"/>
      <c r="E2145" s="3"/>
      <c r="F2145" s="3"/>
      <c r="G2145" s="3"/>
      <c r="H2145" s="4"/>
      <c r="I2145" s="3" t="s">
        <v>3</v>
      </c>
      <c r="J2145" s="4"/>
      <c r="K2145" s="5" t="s">
        <v>4</v>
      </c>
      <c r="L2145" s="6"/>
      <c r="M2145" s="7"/>
    </row>
    <row r="2146" spans="1:13">
      <c r="A2146" s="8"/>
      <c r="B2146" s="9"/>
      <c r="C2146" s="9"/>
      <c r="D2146" s="9"/>
      <c r="E2146" s="9"/>
      <c r="F2146" s="9"/>
      <c r="G2146" s="9"/>
      <c r="H2146" s="10"/>
      <c r="I2146" s="9"/>
      <c r="J2146" s="10"/>
      <c r="K2146" s="11" t="s">
        <v>5</v>
      </c>
      <c r="L2146" s="12"/>
      <c r="M2146" s="13" t="s">
        <v>6</v>
      </c>
    </row>
    <row r="2147" spans="1:13">
      <c r="A2147" s="14"/>
      <c r="B2147" s="15"/>
      <c r="C2147" s="15"/>
      <c r="D2147" s="15"/>
      <c r="E2147" s="15"/>
      <c r="F2147" s="15"/>
      <c r="G2147" s="15"/>
      <c r="H2147" s="16"/>
      <c r="I2147" s="472" t="s">
        <v>7</v>
      </c>
      <c r="J2147" s="473"/>
      <c r="K2147" s="15" t="s">
        <v>8</v>
      </c>
      <c r="L2147" s="16"/>
      <c r="M2147" s="17" t="s">
        <v>9</v>
      </c>
    </row>
    <row r="2148" spans="1:13">
      <c r="A2148" s="474"/>
      <c r="B2148" s="475"/>
      <c r="C2148" s="475"/>
      <c r="D2148" s="475"/>
      <c r="E2148" s="475"/>
      <c r="F2148" s="475"/>
      <c r="G2148" s="475"/>
      <c r="H2148" s="476"/>
      <c r="I2148" s="477">
        <v>725.8</v>
      </c>
      <c r="J2148" s="478"/>
      <c r="K2148" s="479">
        <f>K2150+K2152</f>
        <v>9.75</v>
      </c>
      <c r="L2148" s="506"/>
      <c r="M2148" s="21">
        <f>M2150+M2152</f>
        <v>84918.6</v>
      </c>
    </row>
    <row r="2149" spans="1:13">
      <c r="A2149" s="22" t="s">
        <v>10</v>
      </c>
      <c r="B2149" s="24"/>
      <c r="C2149" s="24"/>
      <c r="D2149" s="24"/>
      <c r="E2149" s="24"/>
      <c r="F2149" s="25"/>
      <c r="G2149" s="24"/>
      <c r="H2149" s="26"/>
      <c r="J2149" s="10"/>
      <c r="L2149" s="10"/>
      <c r="M2149" s="23"/>
    </row>
    <row r="2150" spans="1:13">
      <c r="A2150" s="22" t="s">
        <v>11</v>
      </c>
      <c r="B2150" s="24"/>
      <c r="C2150" s="24"/>
      <c r="D2150" s="24"/>
      <c r="E2150" s="24"/>
      <c r="F2150" s="25"/>
      <c r="G2150" s="24"/>
      <c r="H2150" s="26"/>
      <c r="J2150" s="10"/>
      <c r="K2150" s="450">
        <v>5.36</v>
      </c>
      <c r="L2150" s="451"/>
      <c r="M2150" s="23">
        <f>K2150*I2148*12</f>
        <v>46683.455999999998</v>
      </c>
    </row>
    <row r="2151" spans="1:13">
      <c r="A2151" s="22"/>
      <c r="B2151" s="24"/>
      <c r="C2151" s="24"/>
      <c r="D2151" s="24"/>
      <c r="E2151" s="24"/>
      <c r="F2151" s="25"/>
      <c r="G2151" s="24"/>
      <c r="H2151" s="26"/>
      <c r="J2151" s="10"/>
      <c r="L2151" s="10"/>
      <c r="M2151" s="23"/>
    </row>
    <row r="2152" spans="1:13">
      <c r="A2152" s="22" t="s">
        <v>12</v>
      </c>
      <c r="B2152" s="24"/>
      <c r="C2152" s="24"/>
      <c r="D2152" s="24"/>
      <c r="E2152" s="24"/>
      <c r="F2152" s="25"/>
      <c r="G2152" s="24"/>
      <c r="H2152" s="26"/>
      <c r="I2152" s="14"/>
      <c r="J2152" s="16"/>
      <c r="K2152" s="492">
        <v>4.3899999999999997</v>
      </c>
      <c r="L2152" s="493"/>
      <c r="M2152" s="21">
        <f>K2152*I2148*12</f>
        <v>38235.144</v>
      </c>
    </row>
    <row r="2153" spans="1:13">
      <c r="A2153" s="464" t="s">
        <v>13</v>
      </c>
      <c r="B2153" s="465"/>
      <c r="C2153" s="465"/>
      <c r="D2153" s="465"/>
      <c r="E2153" s="465"/>
      <c r="F2153" s="465"/>
      <c r="G2153" s="465"/>
      <c r="H2153" s="466"/>
      <c r="I2153" s="89" t="s">
        <v>14</v>
      </c>
      <c r="J2153" s="88"/>
      <c r="K2153" s="9"/>
      <c r="L2153" s="10"/>
      <c r="M2153" s="23"/>
    </row>
    <row r="2154" spans="1:13">
      <c r="A2154" s="8"/>
      <c r="B2154" s="9"/>
      <c r="C2154" s="9"/>
      <c r="D2154" s="9"/>
      <c r="E2154" s="9"/>
      <c r="F2154" s="9"/>
      <c r="G2154" s="9"/>
      <c r="H2154" s="10"/>
      <c r="I2154" s="89" t="s">
        <v>15</v>
      </c>
      <c r="J2154" s="88"/>
      <c r="K2154" s="9"/>
      <c r="L2154" s="10"/>
      <c r="M2154" s="23"/>
    </row>
    <row r="2155" spans="1:13">
      <c r="A2155" s="8"/>
      <c r="B2155" s="9"/>
      <c r="C2155" s="9"/>
      <c r="D2155" s="9"/>
      <c r="E2155" s="9"/>
      <c r="F2155" s="9"/>
      <c r="G2155" s="9"/>
      <c r="H2155" s="10"/>
      <c r="I2155" s="89" t="s">
        <v>16</v>
      </c>
      <c r="J2155" s="88"/>
      <c r="K2155" s="462">
        <v>1.31</v>
      </c>
      <c r="L2155" s="463"/>
      <c r="M2155" s="23">
        <f>K2155*12*I2148</f>
        <v>11409.575999999999</v>
      </c>
    </row>
    <row r="2156" spans="1:13">
      <c r="A2156" s="8"/>
      <c r="B2156" s="9"/>
      <c r="C2156" s="9"/>
      <c r="D2156" s="9"/>
      <c r="E2156" s="9"/>
      <c r="F2156" s="9"/>
      <c r="G2156" s="9"/>
      <c r="H2156" s="10"/>
      <c r="I2156" s="89" t="s">
        <v>17</v>
      </c>
      <c r="J2156" s="88"/>
      <c r="K2156" s="9"/>
      <c r="L2156" s="10"/>
      <c r="M2156" s="23"/>
    </row>
    <row r="2157" spans="1:13">
      <c r="A2157" s="14"/>
      <c r="B2157" s="15"/>
      <c r="C2157" s="15"/>
      <c r="D2157" s="15"/>
      <c r="E2157" s="15"/>
      <c r="F2157" s="15"/>
      <c r="G2157" s="15"/>
      <c r="H2157" s="16"/>
      <c r="I2157" s="90" t="s">
        <v>18</v>
      </c>
      <c r="J2157" s="91"/>
      <c r="K2157" s="15"/>
      <c r="L2157" s="16"/>
      <c r="M2157" s="21"/>
    </row>
    <row r="2158" spans="1:13">
      <c r="A2158" s="114" t="s">
        <v>20</v>
      </c>
      <c r="B2158" s="31"/>
      <c r="C2158" s="31"/>
      <c r="D2158" s="31"/>
      <c r="E2158" s="31"/>
      <c r="F2158" s="31"/>
      <c r="G2158" s="31"/>
      <c r="H2158" s="115"/>
      <c r="I2158" s="31"/>
      <c r="J2158" s="10"/>
      <c r="K2158" s="504">
        <f>K2159+K2165</f>
        <v>1.9100000000000001</v>
      </c>
      <c r="L2158" s="505"/>
      <c r="M2158" s="32">
        <f>M2159+M2165</f>
        <v>16635.335999999999</v>
      </c>
    </row>
    <row r="2159" spans="1:13">
      <c r="A2159" s="459" t="s">
        <v>21</v>
      </c>
      <c r="B2159" s="460"/>
      <c r="C2159" s="460"/>
      <c r="D2159" s="460"/>
      <c r="E2159" s="460"/>
      <c r="F2159" s="460"/>
      <c r="G2159" s="460"/>
      <c r="H2159" s="461"/>
      <c r="J2159" s="10"/>
      <c r="K2159" s="462">
        <f>K2160+K2161+K2162+K2164</f>
        <v>1.1200000000000001</v>
      </c>
      <c r="L2159" s="463"/>
      <c r="M2159" s="33">
        <f>M2160+M2161+M2162+M2164</f>
        <v>9754.7519999999986</v>
      </c>
    </row>
    <row r="2160" spans="1:13">
      <c r="A2160" s="8" t="s">
        <v>82</v>
      </c>
      <c r="H2160" s="10"/>
      <c r="I2160" s="87" t="s">
        <v>26</v>
      </c>
      <c r="J2160" s="88"/>
      <c r="K2160" s="450">
        <v>0.57999999999999996</v>
      </c>
      <c r="L2160" s="451"/>
      <c r="M2160" s="23">
        <f>K2160*12*I2148</f>
        <v>5051.5679999999993</v>
      </c>
    </row>
    <row r="2161" spans="1:13">
      <c r="A2161" s="8" t="s">
        <v>69</v>
      </c>
      <c r="H2161" s="10"/>
      <c r="I2161" s="87" t="s">
        <v>80</v>
      </c>
      <c r="J2161" s="88"/>
      <c r="K2161" s="450"/>
      <c r="L2161" s="451"/>
      <c r="M2161" s="23"/>
    </row>
    <row r="2162" spans="1:13">
      <c r="A2162" s="8" t="s">
        <v>83</v>
      </c>
      <c r="H2162" s="10"/>
      <c r="I2162" s="87" t="s">
        <v>24</v>
      </c>
      <c r="J2162" s="88"/>
      <c r="K2162" s="450">
        <v>0.5</v>
      </c>
      <c r="L2162" s="451"/>
      <c r="M2162" s="23">
        <f>K2162*12*I2148</f>
        <v>4354.7999999999993</v>
      </c>
    </row>
    <row r="2163" spans="1:13">
      <c r="A2163" s="8" t="s">
        <v>25</v>
      </c>
      <c r="H2163" s="10"/>
      <c r="I2163" s="87"/>
      <c r="J2163" s="88"/>
      <c r="L2163" s="10"/>
      <c r="M2163" s="23"/>
    </row>
    <row r="2164" spans="1:13">
      <c r="A2164" s="8" t="s">
        <v>84</v>
      </c>
      <c r="H2164" s="10"/>
      <c r="I2164" s="87" t="s">
        <v>26</v>
      </c>
      <c r="J2164" s="88"/>
      <c r="K2164" s="450">
        <v>0.04</v>
      </c>
      <c r="L2164" s="451"/>
      <c r="M2164" s="23">
        <f>K2164*12*I2148</f>
        <v>348.38399999999996</v>
      </c>
    </row>
    <row r="2165" spans="1:13">
      <c r="A2165" s="459" t="s">
        <v>27</v>
      </c>
      <c r="B2165" s="460"/>
      <c r="C2165" s="460"/>
      <c r="D2165" s="460"/>
      <c r="E2165" s="460"/>
      <c r="F2165" s="460"/>
      <c r="G2165" s="460"/>
      <c r="H2165" s="461"/>
      <c r="J2165" s="10"/>
      <c r="K2165" s="462">
        <f>K2166+K2167+K2168</f>
        <v>0.79</v>
      </c>
      <c r="L2165" s="463"/>
      <c r="M2165" s="33">
        <f>M2166+M2167+M2168</f>
        <v>6880.5840000000007</v>
      </c>
    </row>
    <row r="2166" spans="1:13">
      <c r="A2166" s="8" t="s">
        <v>85</v>
      </c>
      <c r="H2166" s="10"/>
      <c r="I2166" s="87" t="s">
        <v>24</v>
      </c>
      <c r="J2166" s="88"/>
      <c r="K2166" s="450">
        <v>0.67</v>
      </c>
      <c r="L2166" s="451"/>
      <c r="M2166" s="23">
        <f>K2166*12*I2148</f>
        <v>5835.4320000000007</v>
      </c>
    </row>
    <row r="2167" spans="1:13">
      <c r="A2167" s="8" t="s">
        <v>86</v>
      </c>
      <c r="H2167" s="10"/>
      <c r="I2167" s="87" t="s">
        <v>81</v>
      </c>
      <c r="J2167" s="88"/>
      <c r="K2167" s="450">
        <v>0.06</v>
      </c>
      <c r="L2167" s="451"/>
      <c r="M2167" s="23">
        <f>K2167*12*I2148</f>
        <v>522.57599999999991</v>
      </c>
    </row>
    <row r="2168" spans="1:13">
      <c r="A2168" s="8" t="s">
        <v>87</v>
      </c>
      <c r="H2168" s="10"/>
      <c r="I2168" s="87" t="s">
        <v>55</v>
      </c>
      <c r="J2168" s="88"/>
      <c r="K2168" s="492">
        <v>0.06</v>
      </c>
      <c r="L2168" s="493"/>
      <c r="M2168" s="21">
        <f>K2168*12*I2148</f>
        <v>522.57599999999991</v>
      </c>
    </row>
    <row r="2169" spans="1:13" ht="15.75">
      <c r="A2169" s="438" t="s">
        <v>28</v>
      </c>
      <c r="B2169" s="439"/>
      <c r="C2169" s="439"/>
      <c r="D2169" s="439"/>
      <c r="E2169" s="439"/>
      <c r="F2169" s="439"/>
      <c r="G2169" s="439"/>
      <c r="H2169" s="440"/>
      <c r="I2169" s="34"/>
      <c r="J2169" s="29"/>
      <c r="K2169" s="486">
        <f>K2170+K2171+K2173+K2175+K2176</f>
        <v>2.16</v>
      </c>
      <c r="L2169" s="487"/>
      <c r="M2169" s="35">
        <f>M2170+M2171+M2173+M2175+M2176</f>
        <v>18812.736000000001</v>
      </c>
    </row>
    <row r="2170" spans="1:13">
      <c r="A2170" s="36" t="s">
        <v>29</v>
      </c>
      <c r="B2170" s="37"/>
      <c r="C2170" s="38"/>
      <c r="D2170" s="38"/>
      <c r="E2170" s="38"/>
      <c r="F2170" s="38"/>
      <c r="G2170" s="38"/>
      <c r="H2170" s="10"/>
      <c r="I2170" s="434" t="s">
        <v>30</v>
      </c>
      <c r="J2170" s="435"/>
      <c r="K2170" s="457">
        <v>0.59</v>
      </c>
      <c r="L2170" s="458"/>
      <c r="M2170" s="23">
        <f>K2170*12*I2148</f>
        <v>5138.6639999999998</v>
      </c>
    </row>
    <row r="2171" spans="1:13">
      <c r="A2171" s="36" t="s">
        <v>31</v>
      </c>
      <c r="B2171" s="37"/>
      <c r="C2171" s="38"/>
      <c r="D2171" s="38"/>
      <c r="E2171" s="38"/>
      <c r="F2171" s="38"/>
      <c r="G2171" s="38"/>
      <c r="H2171" s="10"/>
      <c r="I2171" s="434" t="s">
        <v>57</v>
      </c>
      <c r="J2171" s="435"/>
      <c r="K2171" s="448">
        <v>1.36</v>
      </c>
      <c r="L2171" s="449"/>
      <c r="M2171" s="23">
        <f>K2171*12*I2148</f>
        <v>11845.055999999999</v>
      </c>
    </row>
    <row r="2172" spans="1:13">
      <c r="A2172" s="36" t="s">
        <v>33</v>
      </c>
      <c r="B2172" s="37"/>
      <c r="C2172" s="38"/>
      <c r="D2172" s="38"/>
      <c r="E2172" s="38"/>
      <c r="F2172" s="38"/>
      <c r="G2172" s="38"/>
      <c r="H2172" s="10"/>
      <c r="I2172" s="39"/>
      <c r="J2172" s="12"/>
      <c r="K2172" s="40"/>
      <c r="L2172" s="41"/>
      <c r="M2172" s="23"/>
    </row>
    <row r="2173" spans="1:13">
      <c r="A2173" s="36" t="s">
        <v>34</v>
      </c>
      <c r="B2173" s="37"/>
      <c r="C2173" s="38"/>
      <c r="D2173" s="38"/>
      <c r="E2173" s="38"/>
      <c r="F2173" s="38"/>
      <c r="G2173" s="38"/>
      <c r="H2173" s="10"/>
      <c r="I2173" s="434" t="s">
        <v>35</v>
      </c>
      <c r="J2173" s="435"/>
      <c r="K2173" s="448">
        <v>0.09</v>
      </c>
      <c r="L2173" s="449"/>
      <c r="M2173" s="23">
        <f>K2173*12*I2148</f>
        <v>783.86400000000003</v>
      </c>
    </row>
    <row r="2174" spans="1:13">
      <c r="A2174" s="36" t="s">
        <v>36</v>
      </c>
      <c r="B2174" s="37"/>
      <c r="C2174" s="38"/>
      <c r="D2174" s="38"/>
      <c r="E2174" s="38"/>
      <c r="F2174" s="38"/>
      <c r="G2174" s="38"/>
      <c r="H2174" s="10"/>
      <c r="I2174" s="39"/>
      <c r="J2174" s="12"/>
      <c r="K2174" s="40"/>
      <c r="L2174" s="41"/>
      <c r="M2174" s="23"/>
    </row>
    <row r="2175" spans="1:13">
      <c r="A2175" s="36" t="s">
        <v>37</v>
      </c>
      <c r="B2175" s="37"/>
      <c r="C2175" s="38"/>
      <c r="D2175" s="38"/>
      <c r="E2175" s="38"/>
      <c r="F2175" s="38"/>
      <c r="G2175" s="38"/>
      <c r="H2175" s="10"/>
      <c r="I2175" s="434" t="s">
        <v>19</v>
      </c>
      <c r="J2175" s="435"/>
      <c r="K2175" s="448">
        <v>0.06</v>
      </c>
      <c r="L2175" s="449"/>
      <c r="M2175" s="23">
        <f>K2175*12*I2148</f>
        <v>522.57599999999991</v>
      </c>
    </row>
    <row r="2176" spans="1:13">
      <c r="A2176" s="42" t="s">
        <v>38</v>
      </c>
      <c r="B2176" s="37"/>
      <c r="C2176" s="38"/>
      <c r="D2176" s="38"/>
      <c r="E2176" s="38"/>
      <c r="F2176" s="38"/>
      <c r="G2176" s="38"/>
      <c r="H2176" s="10"/>
      <c r="I2176" s="434" t="s">
        <v>19</v>
      </c>
      <c r="J2176" s="435"/>
      <c r="K2176" s="436">
        <v>0.06</v>
      </c>
      <c r="L2176" s="437"/>
      <c r="M2176" s="21">
        <f>K2176*12*I2148</f>
        <v>522.57599999999991</v>
      </c>
    </row>
    <row r="2177" spans="1:13" ht="16.5" thickBot="1">
      <c r="A2177" s="443" t="s">
        <v>39</v>
      </c>
      <c r="B2177" s="444"/>
      <c r="C2177" s="444"/>
      <c r="D2177" s="444"/>
      <c r="E2177" s="444"/>
      <c r="F2177" s="444"/>
      <c r="G2177" s="444"/>
      <c r="H2177" s="445"/>
      <c r="I2177" s="3"/>
      <c r="J2177" s="4"/>
      <c r="K2177" s="513">
        <v>5.7</v>
      </c>
      <c r="L2177" s="514"/>
      <c r="M2177" s="48">
        <f>K2177*12*I2148</f>
        <v>49644.72</v>
      </c>
    </row>
    <row r="2178" spans="1:13" ht="15.75" thickBot="1">
      <c r="A2178" s="424" t="s">
        <v>40</v>
      </c>
      <c r="B2178" s="425"/>
      <c r="C2178" s="425"/>
      <c r="D2178" s="425"/>
      <c r="E2178" s="425"/>
      <c r="F2178" s="425"/>
      <c r="G2178" s="425"/>
      <c r="H2178" s="426"/>
      <c r="I2178" s="49"/>
      <c r="J2178" s="50"/>
      <c r="K2178" s="427">
        <f>K2150+K2152+K2155+K2158+K2177+K2169</f>
        <v>20.830000000000002</v>
      </c>
      <c r="L2178" s="428"/>
      <c r="M2178" s="51">
        <f>M2148+M2155+M2158+M2169+M2177</f>
        <v>181420.96799999999</v>
      </c>
    </row>
    <row r="2179" spans="1:13" ht="15.75">
      <c r="A2179" s="438" t="s">
        <v>52</v>
      </c>
      <c r="B2179" s="439"/>
      <c r="C2179" s="439"/>
      <c r="D2179" s="439"/>
      <c r="E2179" s="439"/>
      <c r="F2179" s="439"/>
      <c r="G2179" s="439"/>
      <c r="H2179" s="440"/>
      <c r="I2179" s="34"/>
      <c r="J2179" s="29"/>
      <c r="K2179" s="486">
        <v>1.92</v>
      </c>
      <c r="L2179" s="487"/>
      <c r="M2179" s="21">
        <f>K2179*12*I2148</f>
        <v>16722.431999999997</v>
      </c>
    </row>
    <row r="2180" spans="1:13">
      <c r="A2180" s="474" t="s">
        <v>43</v>
      </c>
      <c r="B2180" s="475"/>
      <c r="C2180" s="475"/>
      <c r="D2180" s="475"/>
      <c r="E2180" s="475"/>
      <c r="F2180" s="475"/>
      <c r="G2180" s="475"/>
      <c r="H2180" s="476"/>
      <c r="I2180" s="34"/>
      <c r="J2180" s="29"/>
      <c r="K2180" s="484">
        <v>1.39</v>
      </c>
      <c r="L2180" s="485"/>
      <c r="M2180" s="21">
        <f>K2180*12*I2148</f>
        <v>12106.343999999999</v>
      </c>
    </row>
    <row r="2181" spans="1:13" ht="15.75">
      <c r="A2181" s="44" t="s">
        <v>44</v>
      </c>
      <c r="B2181" s="45"/>
      <c r="C2181" s="45"/>
      <c r="D2181" s="45"/>
      <c r="E2181" s="45"/>
      <c r="F2181" s="45"/>
      <c r="G2181" s="45"/>
      <c r="H2181" s="46"/>
      <c r="I2181" s="34"/>
      <c r="J2181" s="29"/>
      <c r="K2181" s="486">
        <v>0.05</v>
      </c>
      <c r="L2181" s="487"/>
      <c r="M2181" s="21">
        <f>K2181*12*I2148</f>
        <v>435.48</v>
      </c>
    </row>
    <row r="2182" spans="1:13" ht="15.75">
      <c r="A2182" s="44" t="s">
        <v>45</v>
      </c>
      <c r="B2182" s="45"/>
      <c r="C2182" s="45"/>
      <c r="D2182" s="45"/>
      <c r="E2182" s="45"/>
      <c r="F2182" s="45"/>
      <c r="G2182" s="45"/>
      <c r="H2182" s="46"/>
      <c r="I2182" s="34"/>
      <c r="J2182" s="29"/>
      <c r="K2182" s="486">
        <v>0.06</v>
      </c>
      <c r="L2182" s="487"/>
      <c r="M2182" s="21">
        <f>K2182*12*I2148</f>
        <v>522.57599999999991</v>
      </c>
    </row>
    <row r="2183" spans="1:13" ht="16.5" thickBot="1">
      <c r="A2183" s="70" t="s">
        <v>46</v>
      </c>
      <c r="B2183" s="71"/>
      <c r="C2183" s="71"/>
      <c r="D2183" s="71"/>
      <c r="E2183" s="71"/>
      <c r="F2183" s="71"/>
      <c r="G2183" s="71"/>
      <c r="H2183" s="72"/>
      <c r="I2183" s="3"/>
      <c r="J2183" s="4"/>
      <c r="K2183" s="446">
        <v>0.14000000000000001</v>
      </c>
      <c r="L2183" s="447"/>
      <c r="M2183" s="23">
        <f>K2183*12*I2148</f>
        <v>1219.3440000000001</v>
      </c>
    </row>
    <row r="2184" spans="1:13" ht="15.75" thickBot="1">
      <c r="A2184" s="424" t="s">
        <v>47</v>
      </c>
      <c r="B2184" s="425"/>
      <c r="C2184" s="425"/>
      <c r="D2184" s="425"/>
      <c r="E2184" s="425"/>
      <c r="F2184" s="425"/>
      <c r="G2184" s="425"/>
      <c r="H2184" s="426"/>
      <c r="I2184" s="49"/>
      <c r="J2184" s="50"/>
      <c r="K2184" s="427">
        <f>K2178+K2179+K2180+K2181+K2182+K2183</f>
        <v>24.39</v>
      </c>
      <c r="L2184" s="428"/>
      <c r="M2184" s="51">
        <f>M2178+M2179+M2180+M2181+M2182+M2183</f>
        <v>212427.14400000003</v>
      </c>
    </row>
    <row r="2185" spans="1:13">
      <c r="A2185" s="56"/>
      <c r="B2185" s="56"/>
      <c r="C2185" s="56"/>
      <c r="D2185" s="56"/>
      <c r="E2185" s="56"/>
      <c r="F2185" s="56"/>
      <c r="G2185" s="56"/>
      <c r="H2185" s="56"/>
      <c r="I2185" s="9"/>
      <c r="J2185" s="57"/>
      <c r="K2185" s="58"/>
      <c r="L2185" s="58"/>
      <c r="M2185" s="57"/>
    </row>
    <row r="2186" spans="1:13">
      <c r="A2186" s="481" t="s">
        <v>0</v>
      </c>
      <c r="B2186" s="481"/>
      <c r="C2186" s="481"/>
      <c r="D2186" s="481"/>
      <c r="E2186" s="481"/>
      <c r="F2186" s="481"/>
      <c r="G2186" s="481"/>
      <c r="H2186" s="481"/>
      <c r="I2186" s="481"/>
      <c r="J2186" s="481"/>
      <c r="K2186" s="481"/>
      <c r="L2186" s="481"/>
      <c r="M2186" s="1"/>
    </row>
    <row r="2187" spans="1:13">
      <c r="A2187" s="482" t="s">
        <v>1</v>
      </c>
      <c r="B2187" s="482"/>
      <c r="C2187" s="482"/>
      <c r="D2187" s="482"/>
      <c r="E2187" s="482"/>
      <c r="F2187" s="482"/>
      <c r="G2187" s="482"/>
      <c r="H2187" s="482"/>
      <c r="I2187" s="482"/>
      <c r="J2187" s="482"/>
      <c r="K2187" s="482"/>
      <c r="L2187" s="482"/>
      <c r="M2187" s="482"/>
    </row>
    <row r="2188" spans="1:13">
      <c r="A2188" s="483" t="s">
        <v>141</v>
      </c>
      <c r="B2188" s="483"/>
      <c r="C2188" s="483"/>
      <c r="D2188" s="483"/>
      <c r="E2188" s="483"/>
      <c r="F2188" s="483"/>
      <c r="G2188" s="483"/>
      <c r="H2188" s="483"/>
      <c r="I2188" s="483"/>
      <c r="J2188" s="483"/>
      <c r="K2188" s="483"/>
      <c r="L2188" s="483"/>
      <c r="M2188" s="483"/>
    </row>
    <row r="2189" spans="1:13">
      <c r="A2189" s="2"/>
      <c r="B2189" s="3"/>
      <c r="C2189" s="3" t="s">
        <v>2</v>
      </c>
      <c r="D2189" s="3"/>
      <c r="E2189" s="3"/>
      <c r="F2189" s="3"/>
      <c r="G2189" s="3"/>
      <c r="H2189" s="4"/>
      <c r="I2189" s="3" t="s">
        <v>3</v>
      </c>
      <c r="J2189" s="4"/>
      <c r="K2189" s="5" t="s">
        <v>4</v>
      </c>
      <c r="L2189" s="6"/>
      <c r="M2189" s="7"/>
    </row>
    <row r="2190" spans="1:13">
      <c r="A2190" s="8"/>
      <c r="B2190" s="9"/>
      <c r="C2190" s="9"/>
      <c r="D2190" s="9"/>
      <c r="E2190" s="9"/>
      <c r="F2190" s="9"/>
      <c r="G2190" s="9"/>
      <c r="H2190" s="10"/>
      <c r="I2190" s="9"/>
      <c r="J2190" s="10"/>
      <c r="K2190" s="11" t="s">
        <v>5</v>
      </c>
      <c r="L2190" s="12"/>
      <c r="M2190" s="13" t="s">
        <v>6</v>
      </c>
    </row>
    <row r="2191" spans="1:13">
      <c r="A2191" s="14"/>
      <c r="B2191" s="15"/>
      <c r="C2191" s="15"/>
      <c r="D2191" s="15"/>
      <c r="E2191" s="15"/>
      <c r="F2191" s="15"/>
      <c r="G2191" s="15"/>
      <c r="H2191" s="16"/>
      <c r="I2191" s="472" t="s">
        <v>7</v>
      </c>
      <c r="J2191" s="473"/>
      <c r="K2191" s="15" t="s">
        <v>8</v>
      </c>
      <c r="L2191" s="16"/>
      <c r="M2191" s="17" t="s">
        <v>9</v>
      </c>
    </row>
    <row r="2192" spans="1:13">
      <c r="A2192" s="474"/>
      <c r="B2192" s="475"/>
      <c r="C2192" s="475"/>
      <c r="D2192" s="475"/>
      <c r="E2192" s="475"/>
      <c r="F2192" s="475"/>
      <c r="G2192" s="475"/>
      <c r="H2192" s="476"/>
      <c r="I2192" s="477">
        <v>725.8</v>
      </c>
      <c r="J2192" s="478"/>
      <c r="K2192" s="479">
        <f>K2194+K2196</f>
        <v>9.75</v>
      </c>
      <c r="L2192" s="506"/>
      <c r="M2192" s="21">
        <f>M2194+M2196</f>
        <v>84918.6</v>
      </c>
    </row>
    <row r="2193" spans="1:13">
      <c r="A2193" s="22" t="s">
        <v>10</v>
      </c>
      <c r="B2193" s="24"/>
      <c r="C2193" s="24"/>
      <c r="D2193" s="24"/>
      <c r="E2193" s="24"/>
      <c r="F2193" s="25"/>
      <c r="G2193" s="24"/>
      <c r="H2193" s="26"/>
      <c r="J2193" s="10"/>
      <c r="L2193" s="10"/>
      <c r="M2193" s="23"/>
    </row>
    <row r="2194" spans="1:13">
      <c r="A2194" s="22" t="s">
        <v>11</v>
      </c>
      <c r="B2194" s="24"/>
      <c r="C2194" s="24"/>
      <c r="D2194" s="24"/>
      <c r="E2194" s="24"/>
      <c r="F2194" s="25"/>
      <c r="G2194" s="24"/>
      <c r="H2194" s="26"/>
      <c r="J2194" s="10"/>
      <c r="K2194" s="450">
        <v>5.36</v>
      </c>
      <c r="L2194" s="451"/>
      <c r="M2194" s="23">
        <f>K2194*I2192*12</f>
        <v>46683.455999999998</v>
      </c>
    </row>
    <row r="2195" spans="1:13">
      <c r="A2195" s="22"/>
      <c r="B2195" s="24"/>
      <c r="C2195" s="24"/>
      <c r="D2195" s="24"/>
      <c r="E2195" s="24"/>
      <c r="F2195" s="25"/>
      <c r="G2195" s="24"/>
      <c r="H2195" s="26"/>
      <c r="J2195" s="10"/>
      <c r="L2195" s="10"/>
      <c r="M2195" s="23"/>
    </row>
    <row r="2196" spans="1:13">
      <c r="A2196" s="22" t="s">
        <v>12</v>
      </c>
      <c r="B2196" s="24"/>
      <c r="C2196" s="24"/>
      <c r="D2196" s="24"/>
      <c r="E2196" s="24"/>
      <c r="F2196" s="25"/>
      <c r="G2196" s="24"/>
      <c r="H2196" s="26"/>
      <c r="I2196" s="14"/>
      <c r="J2196" s="16"/>
      <c r="K2196" s="492">
        <v>4.3899999999999997</v>
      </c>
      <c r="L2196" s="493"/>
      <c r="M2196" s="21">
        <f>K2196*I2192*12</f>
        <v>38235.144</v>
      </c>
    </row>
    <row r="2197" spans="1:13">
      <c r="A2197" s="464" t="s">
        <v>13</v>
      </c>
      <c r="B2197" s="465"/>
      <c r="C2197" s="465"/>
      <c r="D2197" s="465"/>
      <c r="E2197" s="465"/>
      <c r="F2197" s="465"/>
      <c r="G2197" s="465"/>
      <c r="H2197" s="466"/>
      <c r="I2197" s="89" t="s">
        <v>14</v>
      </c>
      <c r="J2197" s="88"/>
      <c r="K2197" s="9"/>
      <c r="L2197" s="10"/>
      <c r="M2197" s="23"/>
    </row>
    <row r="2198" spans="1:13">
      <c r="A2198" s="8"/>
      <c r="B2198" s="9"/>
      <c r="C2198" s="9"/>
      <c r="D2198" s="9"/>
      <c r="E2198" s="9"/>
      <c r="F2198" s="9"/>
      <c r="G2198" s="9"/>
      <c r="H2198" s="10"/>
      <c r="I2198" s="89" t="s">
        <v>15</v>
      </c>
      <c r="J2198" s="88"/>
      <c r="K2198" s="9"/>
      <c r="L2198" s="10"/>
      <c r="M2198" s="23"/>
    </row>
    <row r="2199" spans="1:13">
      <c r="A2199" s="8"/>
      <c r="B2199" s="9"/>
      <c r="C2199" s="9"/>
      <c r="D2199" s="9"/>
      <c r="E2199" s="9"/>
      <c r="F2199" s="9"/>
      <c r="G2199" s="9"/>
      <c r="H2199" s="10"/>
      <c r="I2199" s="89" t="s">
        <v>16</v>
      </c>
      <c r="J2199" s="88"/>
      <c r="K2199" s="462">
        <v>1.31</v>
      </c>
      <c r="L2199" s="463"/>
      <c r="M2199" s="23">
        <f>K2199*12*I2192</f>
        <v>11409.575999999999</v>
      </c>
    </row>
    <row r="2200" spans="1:13">
      <c r="A2200" s="8"/>
      <c r="B2200" s="9"/>
      <c r="C2200" s="9"/>
      <c r="D2200" s="9"/>
      <c r="E2200" s="9"/>
      <c r="F2200" s="9"/>
      <c r="G2200" s="9"/>
      <c r="H2200" s="10"/>
      <c r="I2200" s="89" t="s">
        <v>17</v>
      </c>
      <c r="J2200" s="88"/>
      <c r="K2200" s="9"/>
      <c r="L2200" s="10"/>
      <c r="M2200" s="23"/>
    </row>
    <row r="2201" spans="1:13">
      <c r="A2201" s="14"/>
      <c r="B2201" s="15"/>
      <c r="C2201" s="15"/>
      <c r="D2201" s="15"/>
      <c r="E2201" s="15"/>
      <c r="F2201" s="15"/>
      <c r="G2201" s="15"/>
      <c r="H2201" s="16"/>
      <c r="I2201" s="90" t="s">
        <v>18</v>
      </c>
      <c r="J2201" s="91"/>
      <c r="K2201" s="15"/>
      <c r="L2201" s="16"/>
      <c r="M2201" s="21"/>
    </row>
    <row r="2202" spans="1:13">
      <c r="A2202" s="474" t="s">
        <v>67</v>
      </c>
      <c r="B2202" s="475"/>
      <c r="C2202" s="475"/>
      <c r="D2202" s="475"/>
      <c r="E2202" s="475"/>
      <c r="F2202" s="475"/>
      <c r="G2202" s="475"/>
      <c r="H2202" s="476"/>
      <c r="I2202" s="28" t="s">
        <v>19</v>
      </c>
      <c r="J2202" s="29"/>
      <c r="K2202" s="486">
        <v>2.19</v>
      </c>
      <c r="L2202" s="487"/>
      <c r="M2202" s="30">
        <f>K2202*12*I2192</f>
        <v>19074.024000000001</v>
      </c>
    </row>
    <row r="2203" spans="1:13" ht="15.75">
      <c r="A2203" s="438" t="s">
        <v>28</v>
      </c>
      <c r="B2203" s="439"/>
      <c r="C2203" s="439"/>
      <c r="D2203" s="439"/>
      <c r="E2203" s="439"/>
      <c r="F2203" s="439"/>
      <c r="G2203" s="439"/>
      <c r="H2203" s="440"/>
      <c r="I2203" s="34"/>
      <c r="J2203" s="29"/>
      <c r="K2203" s="486">
        <f>K2204+K2205+K2207+K2209+K2210</f>
        <v>2.16</v>
      </c>
      <c r="L2203" s="487"/>
      <c r="M2203" s="35">
        <f>M2204+M2205+M2207+M2209+M2210</f>
        <v>18812.736000000001</v>
      </c>
    </row>
    <row r="2204" spans="1:13">
      <c r="A2204" s="36" t="s">
        <v>29</v>
      </c>
      <c r="B2204" s="37"/>
      <c r="C2204" s="38"/>
      <c r="D2204" s="38"/>
      <c r="E2204" s="38"/>
      <c r="F2204" s="38"/>
      <c r="G2204" s="38"/>
      <c r="H2204" s="10"/>
      <c r="I2204" s="434" t="s">
        <v>30</v>
      </c>
      <c r="J2204" s="435"/>
      <c r="K2204" s="457">
        <v>0.59</v>
      </c>
      <c r="L2204" s="458"/>
      <c r="M2204" s="23">
        <f>K2204*12*I2192</f>
        <v>5138.6639999999998</v>
      </c>
    </row>
    <row r="2205" spans="1:13">
      <c r="A2205" s="36" t="s">
        <v>31</v>
      </c>
      <c r="B2205" s="37"/>
      <c r="C2205" s="38"/>
      <c r="D2205" s="38"/>
      <c r="E2205" s="38"/>
      <c r="F2205" s="38"/>
      <c r="G2205" s="38"/>
      <c r="H2205" s="10"/>
      <c r="I2205" s="434" t="s">
        <v>57</v>
      </c>
      <c r="J2205" s="435"/>
      <c r="K2205" s="448">
        <v>1.36</v>
      </c>
      <c r="L2205" s="449"/>
      <c r="M2205" s="23">
        <f>K2205*12*I2192</f>
        <v>11845.055999999999</v>
      </c>
    </row>
    <row r="2206" spans="1:13">
      <c r="A2206" s="36" t="s">
        <v>33</v>
      </c>
      <c r="B2206" s="37"/>
      <c r="C2206" s="38"/>
      <c r="D2206" s="38"/>
      <c r="E2206" s="38"/>
      <c r="F2206" s="38"/>
      <c r="G2206" s="38"/>
      <c r="H2206" s="10"/>
      <c r="I2206" s="39"/>
      <c r="J2206" s="12"/>
      <c r="K2206" s="40"/>
      <c r="L2206" s="41"/>
      <c r="M2206" s="23"/>
    </row>
    <row r="2207" spans="1:13">
      <c r="A2207" s="36" t="s">
        <v>34</v>
      </c>
      <c r="B2207" s="37"/>
      <c r="C2207" s="38"/>
      <c r="D2207" s="38"/>
      <c r="E2207" s="38"/>
      <c r="F2207" s="38"/>
      <c r="G2207" s="38"/>
      <c r="H2207" s="10"/>
      <c r="I2207" s="434" t="s">
        <v>35</v>
      </c>
      <c r="J2207" s="435"/>
      <c r="K2207" s="448">
        <v>0.09</v>
      </c>
      <c r="L2207" s="449"/>
      <c r="M2207" s="23">
        <f>K2207*12*I2192</f>
        <v>783.86400000000003</v>
      </c>
    </row>
    <row r="2208" spans="1:13">
      <c r="A2208" s="36" t="s">
        <v>36</v>
      </c>
      <c r="B2208" s="37"/>
      <c r="C2208" s="38"/>
      <c r="D2208" s="38"/>
      <c r="E2208" s="38"/>
      <c r="F2208" s="38"/>
      <c r="G2208" s="38"/>
      <c r="H2208" s="10"/>
      <c r="I2208" s="39"/>
      <c r="J2208" s="12"/>
      <c r="K2208" s="40"/>
      <c r="L2208" s="41"/>
      <c r="M2208" s="23"/>
    </row>
    <row r="2209" spans="1:13">
      <c r="A2209" s="36" t="s">
        <v>37</v>
      </c>
      <c r="B2209" s="37"/>
      <c r="C2209" s="38"/>
      <c r="D2209" s="38"/>
      <c r="E2209" s="38"/>
      <c r="F2209" s="38"/>
      <c r="G2209" s="38"/>
      <c r="H2209" s="10"/>
      <c r="I2209" s="434" t="s">
        <v>19</v>
      </c>
      <c r="J2209" s="435"/>
      <c r="K2209" s="448">
        <v>0.06</v>
      </c>
      <c r="L2209" s="449"/>
      <c r="M2209" s="23">
        <f>K2209*12*I2192</f>
        <v>522.57599999999991</v>
      </c>
    </row>
    <row r="2210" spans="1:13">
      <c r="A2210" s="42" t="s">
        <v>38</v>
      </c>
      <c r="B2210" s="37"/>
      <c r="C2210" s="38"/>
      <c r="D2210" s="38"/>
      <c r="E2210" s="38"/>
      <c r="F2210" s="38"/>
      <c r="G2210" s="38"/>
      <c r="H2210" s="10"/>
      <c r="I2210" s="434" t="s">
        <v>19</v>
      </c>
      <c r="J2210" s="435"/>
      <c r="K2210" s="436">
        <v>0.06</v>
      </c>
      <c r="L2210" s="437"/>
      <c r="M2210" s="21">
        <f>K2210*12*I2192</f>
        <v>522.57599999999991</v>
      </c>
    </row>
    <row r="2211" spans="1:13" ht="16.5" thickBot="1">
      <c r="A2211" s="443" t="s">
        <v>39</v>
      </c>
      <c r="B2211" s="444"/>
      <c r="C2211" s="444"/>
      <c r="D2211" s="444"/>
      <c r="E2211" s="444"/>
      <c r="F2211" s="444"/>
      <c r="G2211" s="444"/>
      <c r="H2211" s="445"/>
      <c r="I2211" s="3"/>
      <c r="J2211" s="4"/>
      <c r="K2211" s="513">
        <v>5.7</v>
      </c>
      <c r="L2211" s="514"/>
      <c r="M2211" s="48">
        <f>K2211*12*I2192</f>
        <v>49644.72</v>
      </c>
    </row>
    <row r="2212" spans="1:13" ht="15.75" thickBot="1">
      <c r="A2212" s="424" t="s">
        <v>40</v>
      </c>
      <c r="B2212" s="425"/>
      <c r="C2212" s="425"/>
      <c r="D2212" s="425"/>
      <c r="E2212" s="425"/>
      <c r="F2212" s="425"/>
      <c r="G2212" s="425"/>
      <c r="H2212" s="426"/>
      <c r="I2212" s="49"/>
      <c r="J2212" s="50"/>
      <c r="K2212" s="427">
        <f>K2194+K2196+K2199+K2202+K2211+K2203</f>
        <v>21.11</v>
      </c>
      <c r="L2212" s="428"/>
      <c r="M2212" s="51">
        <f>M2192+M2199+M2202+M2203+M2211</f>
        <v>183859.65600000002</v>
      </c>
    </row>
    <row r="2213" spans="1:13">
      <c r="A2213" s="474" t="s">
        <v>43</v>
      </c>
      <c r="B2213" s="475"/>
      <c r="C2213" s="475"/>
      <c r="D2213" s="475"/>
      <c r="E2213" s="475"/>
      <c r="F2213" s="475"/>
      <c r="G2213" s="475"/>
      <c r="H2213" s="476"/>
      <c r="I2213" s="34"/>
      <c r="J2213" s="29"/>
      <c r="K2213" s="484">
        <v>1.39</v>
      </c>
      <c r="L2213" s="485"/>
      <c r="M2213" s="21">
        <f>K2213*12*I2192</f>
        <v>12106.343999999999</v>
      </c>
    </row>
    <row r="2214" spans="1:13">
      <c r="A2214" s="18" t="s">
        <v>48</v>
      </c>
      <c r="B2214" s="19"/>
      <c r="C2214" s="19"/>
      <c r="D2214" s="19"/>
      <c r="E2214" s="19"/>
      <c r="F2214" s="19"/>
      <c r="G2214" s="19"/>
      <c r="H2214" s="20"/>
      <c r="I2214" s="34"/>
      <c r="J2214" s="29"/>
      <c r="K2214" s="486">
        <v>0</v>
      </c>
      <c r="L2214" s="487"/>
      <c r="M2214" s="21">
        <f>K2214*I2192*12</f>
        <v>0</v>
      </c>
    </row>
    <row r="2215" spans="1:13" ht="15.75">
      <c r="A2215" s="44" t="s">
        <v>44</v>
      </c>
      <c r="B2215" s="45"/>
      <c r="C2215" s="45"/>
      <c r="D2215" s="45"/>
      <c r="E2215" s="45"/>
      <c r="F2215" s="45"/>
      <c r="G2215" s="45"/>
      <c r="H2215" s="46"/>
      <c r="I2215" s="34"/>
      <c r="J2215" s="29"/>
      <c r="K2215" s="486">
        <v>0.05</v>
      </c>
      <c r="L2215" s="487"/>
      <c r="M2215" s="21">
        <f>K2215*12*I2192</f>
        <v>435.48</v>
      </c>
    </row>
    <row r="2216" spans="1:13" ht="15.75">
      <c r="A2216" s="44" t="s">
        <v>45</v>
      </c>
      <c r="B2216" s="45"/>
      <c r="C2216" s="45"/>
      <c r="D2216" s="45"/>
      <c r="E2216" s="45"/>
      <c r="F2216" s="45"/>
      <c r="G2216" s="45"/>
      <c r="H2216" s="46"/>
      <c r="I2216" s="34"/>
      <c r="J2216" s="29"/>
      <c r="K2216" s="486">
        <v>0.06</v>
      </c>
      <c r="L2216" s="487"/>
      <c r="M2216" s="21">
        <f>K2216*12*I2192</f>
        <v>522.57599999999991</v>
      </c>
    </row>
    <row r="2217" spans="1:13" ht="16.5" thickBot="1">
      <c r="A2217" s="70" t="s">
        <v>46</v>
      </c>
      <c r="B2217" s="71"/>
      <c r="C2217" s="71"/>
      <c r="D2217" s="71"/>
      <c r="E2217" s="71"/>
      <c r="F2217" s="71"/>
      <c r="G2217" s="71"/>
      <c r="H2217" s="72"/>
      <c r="I2217" s="3"/>
      <c r="J2217" s="4"/>
      <c r="K2217" s="446">
        <v>1.27</v>
      </c>
      <c r="L2217" s="447"/>
      <c r="M2217" s="23">
        <f>K2217*12*I2192</f>
        <v>11061.191999999999</v>
      </c>
    </row>
    <row r="2218" spans="1:13" ht="15.75" thickBot="1">
      <c r="A2218" s="424" t="s">
        <v>47</v>
      </c>
      <c r="B2218" s="425"/>
      <c r="C2218" s="425"/>
      <c r="D2218" s="425"/>
      <c r="E2218" s="425"/>
      <c r="F2218" s="425"/>
      <c r="G2218" s="425"/>
      <c r="H2218" s="426"/>
      <c r="I2218" s="49"/>
      <c r="J2218" s="50"/>
      <c r="K2218" s="427">
        <f>K2212+K2213+K2214+K2215+K2216+K2217</f>
        <v>23.88</v>
      </c>
      <c r="L2218" s="428"/>
      <c r="M2218" s="51">
        <f>M2212+M2213+M2214+M2215+M2216+M2217</f>
        <v>207985.24800000005</v>
      </c>
    </row>
    <row r="2219" spans="1:13">
      <c r="A2219" s="56"/>
      <c r="B2219" s="56"/>
      <c r="C2219" s="56"/>
      <c r="D2219" s="56"/>
      <c r="E2219" s="56"/>
      <c r="F2219" s="56"/>
      <c r="G2219" s="56"/>
      <c r="H2219" s="56"/>
      <c r="I2219" s="9"/>
      <c r="J2219" s="57"/>
      <c r="K2219" s="58"/>
      <c r="L2219" s="58"/>
      <c r="M2219" s="57"/>
    </row>
    <row r="2220" spans="1:13">
      <c r="A2220" s="481" t="s">
        <v>0</v>
      </c>
      <c r="B2220" s="481"/>
      <c r="C2220" s="481"/>
      <c r="D2220" s="481"/>
      <c r="E2220" s="481"/>
      <c r="F2220" s="481"/>
      <c r="G2220" s="481"/>
      <c r="H2220" s="481"/>
      <c r="I2220" s="481"/>
      <c r="J2220" s="481"/>
      <c r="K2220" s="481"/>
      <c r="L2220" s="481"/>
      <c r="M2220" s="1"/>
    </row>
    <row r="2221" spans="1:13">
      <c r="A2221" s="482" t="s">
        <v>1</v>
      </c>
      <c r="B2221" s="482"/>
      <c r="C2221" s="482"/>
      <c r="D2221" s="482"/>
      <c r="E2221" s="482"/>
      <c r="F2221" s="482"/>
      <c r="G2221" s="482"/>
      <c r="H2221" s="482"/>
      <c r="I2221" s="482"/>
      <c r="J2221" s="482"/>
      <c r="K2221" s="482"/>
      <c r="L2221" s="482"/>
      <c r="M2221" s="482"/>
    </row>
    <row r="2222" spans="1:13">
      <c r="A2222" s="483" t="s">
        <v>142</v>
      </c>
      <c r="B2222" s="483"/>
      <c r="C2222" s="483"/>
      <c r="D2222" s="483"/>
      <c r="E2222" s="483"/>
      <c r="F2222" s="483"/>
      <c r="G2222" s="483"/>
      <c r="H2222" s="483"/>
      <c r="I2222" s="483"/>
      <c r="J2222" s="483"/>
      <c r="K2222" s="483"/>
      <c r="L2222" s="483"/>
      <c r="M2222" s="483"/>
    </row>
    <row r="2223" spans="1:13">
      <c r="A2223" s="2"/>
      <c r="B2223" s="3"/>
      <c r="C2223" s="3" t="s">
        <v>2</v>
      </c>
      <c r="D2223" s="3"/>
      <c r="E2223" s="3"/>
      <c r="F2223" s="3"/>
      <c r="G2223" s="3"/>
      <c r="H2223" s="4"/>
      <c r="I2223" s="3" t="s">
        <v>3</v>
      </c>
      <c r="J2223" s="4"/>
      <c r="K2223" s="5" t="s">
        <v>4</v>
      </c>
      <c r="L2223" s="6"/>
      <c r="M2223" s="7"/>
    </row>
    <row r="2224" spans="1:13">
      <c r="A2224" s="8"/>
      <c r="B2224" s="9"/>
      <c r="C2224" s="9"/>
      <c r="D2224" s="9"/>
      <c r="E2224" s="9"/>
      <c r="F2224" s="9"/>
      <c r="G2224" s="9"/>
      <c r="H2224" s="10"/>
      <c r="I2224" s="9"/>
      <c r="J2224" s="10"/>
      <c r="K2224" s="11" t="s">
        <v>5</v>
      </c>
      <c r="L2224" s="12"/>
      <c r="M2224" s="13" t="s">
        <v>6</v>
      </c>
    </row>
    <row r="2225" spans="1:13">
      <c r="A2225" s="14"/>
      <c r="B2225" s="15"/>
      <c r="C2225" s="15"/>
      <c r="D2225" s="15"/>
      <c r="E2225" s="15"/>
      <c r="F2225" s="15"/>
      <c r="G2225" s="15"/>
      <c r="H2225" s="16"/>
      <c r="I2225" s="472" t="s">
        <v>7</v>
      </c>
      <c r="J2225" s="473"/>
      <c r="K2225" s="15" t="s">
        <v>8</v>
      </c>
      <c r="L2225" s="16"/>
      <c r="M2225" s="17" t="s">
        <v>9</v>
      </c>
    </row>
    <row r="2226" spans="1:13">
      <c r="A2226" s="474"/>
      <c r="B2226" s="475"/>
      <c r="C2226" s="475"/>
      <c r="D2226" s="475"/>
      <c r="E2226" s="475"/>
      <c r="F2226" s="475"/>
      <c r="G2226" s="475"/>
      <c r="H2226" s="476"/>
      <c r="I2226" s="477">
        <v>1233.3</v>
      </c>
      <c r="J2226" s="478"/>
      <c r="K2226" s="479">
        <f>K2227+K2229</f>
        <v>9.75</v>
      </c>
      <c r="L2226" s="506"/>
      <c r="M2226" s="21">
        <f>M2227+M2229</f>
        <v>144296.09999999998</v>
      </c>
    </row>
    <row r="2227" spans="1:13">
      <c r="A2227" s="22" t="s">
        <v>59</v>
      </c>
      <c r="B2227" s="24"/>
      <c r="C2227" s="24"/>
      <c r="D2227" s="24"/>
      <c r="E2227" s="24"/>
      <c r="F2227" s="25"/>
      <c r="G2227" s="24"/>
      <c r="H2227" s="26"/>
      <c r="J2227" s="10"/>
      <c r="K2227" s="450">
        <v>5.36</v>
      </c>
      <c r="L2227" s="451"/>
      <c r="M2227" s="23">
        <f>K2227*I2226*12</f>
        <v>79325.856</v>
      </c>
    </row>
    <row r="2228" spans="1:13">
      <c r="A2228" s="22"/>
      <c r="B2228" s="24"/>
      <c r="C2228" s="24"/>
      <c r="D2228" s="24"/>
      <c r="E2228" s="24"/>
      <c r="F2228" s="25"/>
      <c r="G2228" s="24"/>
      <c r="H2228" s="26"/>
      <c r="J2228" s="10"/>
      <c r="L2228" s="10"/>
      <c r="M2228" s="23"/>
    </row>
    <row r="2229" spans="1:13">
      <c r="A2229" s="22" t="s">
        <v>12</v>
      </c>
      <c r="B2229" s="24"/>
      <c r="C2229" s="24"/>
      <c r="D2229" s="24"/>
      <c r="E2229" s="24"/>
      <c r="F2229" s="25"/>
      <c r="G2229" s="24"/>
      <c r="H2229" s="26"/>
      <c r="I2229" s="14"/>
      <c r="J2229" s="16"/>
      <c r="K2229" s="492">
        <v>4.3899999999999997</v>
      </c>
      <c r="L2229" s="493"/>
      <c r="M2229" s="21">
        <f>K2229*I2226*12</f>
        <v>64970.243999999992</v>
      </c>
    </row>
    <row r="2230" spans="1:13">
      <c r="A2230" s="464" t="s">
        <v>13</v>
      </c>
      <c r="B2230" s="465"/>
      <c r="C2230" s="465"/>
      <c r="D2230" s="465"/>
      <c r="E2230" s="465"/>
      <c r="F2230" s="465"/>
      <c r="G2230" s="465"/>
      <c r="H2230" s="466"/>
      <c r="I2230" s="89" t="s">
        <v>14</v>
      </c>
      <c r="J2230" s="88"/>
      <c r="K2230" s="9"/>
      <c r="L2230" s="10"/>
      <c r="M2230" s="23"/>
    </row>
    <row r="2231" spans="1:13">
      <c r="A2231" s="8"/>
      <c r="B2231" s="9"/>
      <c r="C2231" s="9"/>
      <c r="D2231" s="9"/>
      <c r="E2231" s="9"/>
      <c r="F2231" s="9"/>
      <c r="G2231" s="9"/>
      <c r="H2231" s="10"/>
      <c r="I2231" s="89" t="s">
        <v>15</v>
      </c>
      <c r="J2231" s="88"/>
      <c r="K2231" s="9"/>
      <c r="L2231" s="10"/>
      <c r="M2231" s="23"/>
    </row>
    <row r="2232" spans="1:13">
      <c r="A2232" s="8"/>
      <c r="B2232" s="9"/>
      <c r="C2232" s="9"/>
      <c r="D2232" s="9"/>
      <c r="E2232" s="9"/>
      <c r="F2232" s="9"/>
      <c r="G2232" s="9"/>
      <c r="H2232" s="10"/>
      <c r="I2232" s="89" t="s">
        <v>16</v>
      </c>
      <c r="J2232" s="88"/>
      <c r="K2232" s="462">
        <v>1.31</v>
      </c>
      <c r="L2232" s="463"/>
      <c r="M2232" s="23">
        <f>K2232*12*I2226</f>
        <v>19387.475999999999</v>
      </c>
    </row>
    <row r="2233" spans="1:13">
      <c r="A2233" s="8"/>
      <c r="B2233" s="9"/>
      <c r="C2233" s="9"/>
      <c r="D2233" s="9"/>
      <c r="E2233" s="9"/>
      <c r="F2233" s="9"/>
      <c r="G2233" s="9"/>
      <c r="H2233" s="10"/>
      <c r="I2233" s="89" t="s">
        <v>17</v>
      </c>
      <c r="J2233" s="88"/>
      <c r="K2233" s="9"/>
      <c r="L2233" s="10"/>
      <c r="M2233" s="23"/>
    </row>
    <row r="2234" spans="1:13">
      <c r="A2234" s="14"/>
      <c r="B2234" s="15"/>
      <c r="C2234" s="15"/>
      <c r="D2234" s="15"/>
      <c r="E2234" s="15"/>
      <c r="F2234" s="15"/>
      <c r="G2234" s="15"/>
      <c r="H2234" s="16"/>
      <c r="I2234" s="90" t="s">
        <v>18</v>
      </c>
      <c r="J2234" s="91"/>
      <c r="K2234" s="15"/>
      <c r="L2234" s="16"/>
      <c r="M2234" s="21"/>
    </row>
    <row r="2235" spans="1:13">
      <c r="A2235" s="474" t="s">
        <v>67</v>
      </c>
      <c r="B2235" s="475"/>
      <c r="C2235" s="475"/>
      <c r="D2235" s="475"/>
      <c r="E2235" s="475"/>
      <c r="F2235" s="475"/>
      <c r="G2235" s="475"/>
      <c r="H2235" s="476"/>
      <c r="I2235" s="28" t="s">
        <v>19</v>
      </c>
      <c r="J2235" s="29"/>
      <c r="K2235" s="486">
        <v>1.83</v>
      </c>
      <c r="L2235" s="487"/>
      <c r="M2235" s="30">
        <f>K2235*12*I2226</f>
        <v>27083.268</v>
      </c>
    </row>
    <row r="2236" spans="1:13">
      <c r="A2236" s="114" t="s">
        <v>20</v>
      </c>
      <c r="B2236" s="31"/>
      <c r="C2236" s="31"/>
      <c r="D2236" s="31"/>
      <c r="E2236" s="31"/>
      <c r="F2236" s="31"/>
      <c r="G2236" s="31"/>
      <c r="H2236" s="115"/>
      <c r="I2236" s="31"/>
      <c r="J2236" s="10"/>
      <c r="K2236" s="504">
        <f>K2237+K2243</f>
        <v>1.9100000000000001</v>
      </c>
      <c r="L2236" s="505"/>
      <c r="M2236" s="32">
        <f>M2237+M2243</f>
        <v>28267.235999999997</v>
      </c>
    </row>
    <row r="2237" spans="1:13">
      <c r="A2237" s="459" t="s">
        <v>21</v>
      </c>
      <c r="B2237" s="460"/>
      <c r="C2237" s="460"/>
      <c r="D2237" s="460"/>
      <c r="E2237" s="460"/>
      <c r="F2237" s="460"/>
      <c r="G2237" s="460"/>
      <c r="H2237" s="461"/>
      <c r="J2237" s="10"/>
      <c r="K2237" s="462">
        <f>K2238+K2239+K2240+K2242</f>
        <v>1.1200000000000001</v>
      </c>
      <c r="L2237" s="463"/>
      <c r="M2237" s="33">
        <f>M2238+M2239+M2240+M2242</f>
        <v>16575.551999999996</v>
      </c>
    </row>
    <row r="2238" spans="1:13">
      <c r="A2238" s="8" t="s">
        <v>82</v>
      </c>
      <c r="H2238" s="10"/>
      <c r="I2238" s="87" t="s">
        <v>26</v>
      </c>
      <c r="J2238" s="88"/>
      <c r="K2238" s="450">
        <v>0.57999999999999996</v>
      </c>
      <c r="L2238" s="451"/>
      <c r="M2238" s="23">
        <f>K2238*12*I2226</f>
        <v>8583.7679999999982</v>
      </c>
    </row>
    <row r="2239" spans="1:13">
      <c r="A2239" s="8" t="s">
        <v>69</v>
      </c>
      <c r="H2239" s="10"/>
      <c r="I2239" s="87" t="s">
        <v>80</v>
      </c>
      <c r="J2239" s="88"/>
      <c r="K2239" s="450"/>
      <c r="L2239" s="451"/>
      <c r="M2239" s="23"/>
    </row>
    <row r="2240" spans="1:13">
      <c r="A2240" s="8" t="s">
        <v>83</v>
      </c>
      <c r="H2240" s="10"/>
      <c r="I2240" s="87" t="s">
        <v>24</v>
      </c>
      <c r="J2240" s="88"/>
      <c r="K2240" s="450">
        <v>0.5</v>
      </c>
      <c r="L2240" s="451"/>
      <c r="M2240" s="23">
        <f>K2240*12*I2226</f>
        <v>7399.7999999999993</v>
      </c>
    </row>
    <row r="2241" spans="1:13">
      <c r="A2241" s="8" t="s">
        <v>25</v>
      </c>
      <c r="H2241" s="10"/>
      <c r="I2241" s="87"/>
      <c r="J2241" s="88"/>
      <c r="L2241" s="10"/>
      <c r="M2241" s="23"/>
    </row>
    <row r="2242" spans="1:13">
      <c r="A2242" s="8" t="s">
        <v>84</v>
      </c>
      <c r="H2242" s="10"/>
      <c r="I2242" s="87" t="s">
        <v>26</v>
      </c>
      <c r="J2242" s="88"/>
      <c r="K2242" s="450">
        <v>0.04</v>
      </c>
      <c r="L2242" s="451"/>
      <c r="M2242" s="23">
        <f>K2242*12*I2226</f>
        <v>591.98399999999992</v>
      </c>
    </row>
    <row r="2243" spans="1:13">
      <c r="A2243" s="459" t="s">
        <v>27</v>
      </c>
      <c r="B2243" s="460"/>
      <c r="C2243" s="460"/>
      <c r="D2243" s="460"/>
      <c r="E2243" s="460"/>
      <c r="F2243" s="460"/>
      <c r="G2243" s="460"/>
      <c r="H2243" s="461"/>
      <c r="J2243" s="10"/>
      <c r="K2243" s="462">
        <f>K2244+K2245+K2246</f>
        <v>0.79</v>
      </c>
      <c r="L2243" s="463"/>
      <c r="M2243" s="33">
        <f>M2244+M2245+M2246</f>
        <v>11691.684000000001</v>
      </c>
    </row>
    <row r="2244" spans="1:13">
      <c r="A2244" s="8" t="s">
        <v>85</v>
      </c>
      <c r="H2244" s="10"/>
      <c r="I2244" s="87" t="s">
        <v>24</v>
      </c>
      <c r="J2244" s="88"/>
      <c r="K2244" s="450">
        <v>0.67</v>
      </c>
      <c r="L2244" s="451"/>
      <c r="M2244" s="23">
        <f>K2244*12*I2226</f>
        <v>9915.732</v>
      </c>
    </row>
    <row r="2245" spans="1:13">
      <c r="A2245" s="8" t="s">
        <v>86</v>
      </c>
      <c r="H2245" s="10"/>
      <c r="I2245" s="87" t="s">
        <v>81</v>
      </c>
      <c r="J2245" s="88"/>
      <c r="K2245" s="450">
        <v>0.06</v>
      </c>
      <c r="L2245" s="451"/>
      <c r="M2245" s="23">
        <f>K2245*12*I2226</f>
        <v>887.97599999999989</v>
      </c>
    </row>
    <row r="2246" spans="1:13">
      <c r="A2246" s="8" t="s">
        <v>87</v>
      </c>
      <c r="H2246" s="10"/>
      <c r="I2246" s="87" t="s">
        <v>55</v>
      </c>
      <c r="J2246" s="88"/>
      <c r="K2246" s="492">
        <v>0.06</v>
      </c>
      <c r="L2246" s="493"/>
      <c r="M2246" s="21">
        <f>K2246*12*I2226</f>
        <v>887.97599999999989</v>
      </c>
    </row>
    <row r="2247" spans="1:13" ht="15.75">
      <c r="A2247" s="438" t="s">
        <v>28</v>
      </c>
      <c r="B2247" s="439"/>
      <c r="C2247" s="439"/>
      <c r="D2247" s="439"/>
      <c r="E2247" s="439"/>
      <c r="F2247" s="439"/>
      <c r="G2247" s="439"/>
      <c r="H2247" s="440"/>
      <c r="I2247" s="34"/>
      <c r="J2247" s="29"/>
      <c r="K2247" s="486">
        <f>K2248+K2249+K2251+K2253+K2254</f>
        <v>2.16</v>
      </c>
      <c r="L2247" s="487"/>
      <c r="M2247" s="35">
        <f>M2248+M2249+M2251+M2253+M2254</f>
        <v>31967.135999999995</v>
      </c>
    </row>
    <row r="2248" spans="1:13">
      <c r="A2248" s="36" t="s">
        <v>29</v>
      </c>
      <c r="B2248" s="37"/>
      <c r="C2248" s="38"/>
      <c r="D2248" s="38"/>
      <c r="E2248" s="38"/>
      <c r="F2248" s="38"/>
      <c r="G2248" s="38"/>
      <c r="H2248" s="10"/>
      <c r="I2248" s="434" t="s">
        <v>30</v>
      </c>
      <c r="J2248" s="435"/>
      <c r="K2248" s="457">
        <v>0.59</v>
      </c>
      <c r="L2248" s="458"/>
      <c r="M2248" s="23">
        <f>K2248*12*I2226</f>
        <v>8731.7639999999992</v>
      </c>
    </row>
    <row r="2249" spans="1:13">
      <c r="A2249" s="36" t="s">
        <v>31</v>
      </c>
      <c r="B2249" s="37"/>
      <c r="C2249" s="38"/>
      <c r="D2249" s="38"/>
      <c r="E2249" s="38"/>
      <c r="F2249" s="38"/>
      <c r="G2249" s="38"/>
      <c r="H2249" s="10"/>
      <c r="I2249" s="434" t="s">
        <v>57</v>
      </c>
      <c r="J2249" s="435"/>
      <c r="K2249" s="448">
        <v>1.36</v>
      </c>
      <c r="L2249" s="449"/>
      <c r="M2249" s="23">
        <f>K2249*12*I2226</f>
        <v>20127.455999999998</v>
      </c>
    </row>
    <row r="2250" spans="1:13">
      <c r="A2250" s="36" t="s">
        <v>33</v>
      </c>
      <c r="B2250" s="37"/>
      <c r="C2250" s="38"/>
      <c r="D2250" s="38"/>
      <c r="E2250" s="38"/>
      <c r="F2250" s="38"/>
      <c r="G2250" s="38"/>
      <c r="H2250" s="10"/>
      <c r="I2250" s="39"/>
      <c r="J2250" s="12"/>
      <c r="K2250" s="40"/>
      <c r="L2250" s="41"/>
      <c r="M2250" s="23"/>
    </row>
    <row r="2251" spans="1:13">
      <c r="A2251" s="36" t="s">
        <v>34</v>
      </c>
      <c r="B2251" s="37"/>
      <c r="C2251" s="38"/>
      <c r="D2251" s="38"/>
      <c r="E2251" s="38"/>
      <c r="F2251" s="38"/>
      <c r="G2251" s="38"/>
      <c r="H2251" s="10"/>
      <c r="I2251" s="434" t="s">
        <v>35</v>
      </c>
      <c r="J2251" s="435"/>
      <c r="K2251" s="448">
        <v>0.09</v>
      </c>
      <c r="L2251" s="449"/>
      <c r="M2251" s="23">
        <f>K2251*12*I2226</f>
        <v>1331.9639999999999</v>
      </c>
    </row>
    <row r="2252" spans="1:13">
      <c r="A2252" s="36" t="s">
        <v>36</v>
      </c>
      <c r="B2252" s="37"/>
      <c r="C2252" s="38"/>
      <c r="D2252" s="38"/>
      <c r="E2252" s="38"/>
      <c r="F2252" s="38"/>
      <c r="G2252" s="38"/>
      <c r="H2252" s="10"/>
      <c r="I2252" s="39"/>
      <c r="J2252" s="12"/>
      <c r="K2252" s="40"/>
      <c r="L2252" s="41"/>
      <c r="M2252" s="23"/>
    </row>
    <row r="2253" spans="1:13">
      <c r="A2253" s="36" t="s">
        <v>37</v>
      </c>
      <c r="B2253" s="37"/>
      <c r="C2253" s="38"/>
      <c r="D2253" s="38"/>
      <c r="E2253" s="38"/>
      <c r="F2253" s="38"/>
      <c r="G2253" s="38"/>
      <c r="H2253" s="10"/>
      <c r="I2253" s="434" t="s">
        <v>19</v>
      </c>
      <c r="J2253" s="435"/>
      <c r="K2253" s="448">
        <v>0.06</v>
      </c>
      <c r="L2253" s="449"/>
      <c r="M2253" s="23">
        <f>K2253*12*I2226</f>
        <v>887.97599999999989</v>
      </c>
    </row>
    <row r="2254" spans="1:13">
      <c r="A2254" s="42" t="s">
        <v>38</v>
      </c>
      <c r="B2254" s="37"/>
      <c r="C2254" s="38"/>
      <c r="D2254" s="38"/>
      <c r="E2254" s="38"/>
      <c r="F2254" s="38"/>
      <c r="G2254" s="38"/>
      <c r="H2254" s="10"/>
      <c r="I2254" s="434" t="s">
        <v>19</v>
      </c>
      <c r="J2254" s="435"/>
      <c r="K2254" s="436">
        <v>0.06</v>
      </c>
      <c r="L2254" s="437"/>
      <c r="M2254" s="21">
        <f>K2254*12*I2226</f>
        <v>887.97599999999989</v>
      </c>
    </row>
    <row r="2255" spans="1:13" ht="16.5" thickBot="1">
      <c r="A2255" s="443" t="s">
        <v>39</v>
      </c>
      <c r="B2255" s="444"/>
      <c r="C2255" s="444"/>
      <c r="D2255" s="444"/>
      <c r="E2255" s="444"/>
      <c r="F2255" s="444"/>
      <c r="G2255" s="444"/>
      <c r="H2255" s="445"/>
      <c r="I2255" s="3"/>
      <c r="J2255" s="4"/>
      <c r="K2255" s="513">
        <v>5.7</v>
      </c>
      <c r="L2255" s="514"/>
      <c r="M2255" s="48">
        <f>K2255*12*I2226</f>
        <v>84357.72</v>
      </c>
    </row>
    <row r="2256" spans="1:13" ht="15.75" thickBot="1">
      <c r="A2256" s="424" t="s">
        <v>40</v>
      </c>
      <c r="B2256" s="425"/>
      <c r="C2256" s="425"/>
      <c r="D2256" s="425"/>
      <c r="E2256" s="425"/>
      <c r="F2256" s="425"/>
      <c r="G2256" s="425"/>
      <c r="H2256" s="426"/>
      <c r="I2256" s="49"/>
      <c r="J2256" s="50"/>
      <c r="K2256" s="427">
        <f>K2227+K2229+K2232+K2235+K2236+K2255+K2247</f>
        <v>22.66</v>
      </c>
      <c r="L2256" s="428"/>
      <c r="M2256" s="51">
        <f>M2226+M2232+M2235+M2236+M2247+M2255</f>
        <v>335358.93599999999</v>
      </c>
    </row>
    <row r="2257" spans="1:13" ht="15.75">
      <c r="A2257" s="438" t="s">
        <v>52</v>
      </c>
      <c r="B2257" s="439"/>
      <c r="C2257" s="439"/>
      <c r="D2257" s="439"/>
      <c r="E2257" s="439"/>
      <c r="F2257" s="439"/>
      <c r="G2257" s="439"/>
      <c r="H2257" s="440"/>
      <c r="I2257" s="34"/>
      <c r="J2257" s="29"/>
      <c r="K2257" s="486">
        <v>1.0900000000000001</v>
      </c>
      <c r="L2257" s="487"/>
      <c r="M2257" s="21">
        <f>K2257*12*I2226</f>
        <v>16131.564000000002</v>
      </c>
    </row>
    <row r="2258" spans="1:13">
      <c r="A2258" s="474" t="s">
        <v>43</v>
      </c>
      <c r="B2258" s="475"/>
      <c r="C2258" s="475"/>
      <c r="D2258" s="475"/>
      <c r="E2258" s="475"/>
      <c r="F2258" s="475"/>
      <c r="G2258" s="475"/>
      <c r="H2258" s="476"/>
      <c r="I2258" s="34"/>
      <c r="J2258" s="29"/>
      <c r="K2258" s="484">
        <v>1.39</v>
      </c>
      <c r="L2258" s="485"/>
      <c r="M2258" s="21">
        <f>K2258*12*I2226</f>
        <v>20571.444</v>
      </c>
    </row>
    <row r="2259" spans="1:13" ht="15.75">
      <c r="A2259" s="44" t="s">
        <v>44</v>
      </c>
      <c r="B2259" s="45"/>
      <c r="C2259" s="45"/>
      <c r="D2259" s="45"/>
      <c r="E2259" s="45"/>
      <c r="F2259" s="45"/>
      <c r="G2259" s="45"/>
      <c r="H2259" s="46"/>
      <c r="I2259" s="34"/>
      <c r="J2259" s="29"/>
      <c r="K2259" s="486">
        <v>0.05</v>
      </c>
      <c r="L2259" s="487"/>
      <c r="M2259" s="21">
        <f>K2259*12*I2226</f>
        <v>739.98000000000013</v>
      </c>
    </row>
    <row r="2260" spans="1:13" ht="15.75">
      <c r="A2260" s="44" t="s">
        <v>45</v>
      </c>
      <c r="B2260" s="45"/>
      <c r="C2260" s="45"/>
      <c r="D2260" s="45"/>
      <c r="E2260" s="45"/>
      <c r="F2260" s="45"/>
      <c r="G2260" s="45"/>
      <c r="H2260" s="46"/>
      <c r="I2260" s="34"/>
      <c r="J2260" s="29"/>
      <c r="K2260" s="486">
        <v>0.06</v>
      </c>
      <c r="L2260" s="487"/>
      <c r="M2260" s="21">
        <f>K2260*12*I2226</f>
        <v>887.97599999999989</v>
      </c>
    </row>
    <row r="2261" spans="1:13" ht="16.5" thickBot="1">
      <c r="A2261" s="70" t="s">
        <v>46</v>
      </c>
      <c r="B2261" s="71"/>
      <c r="C2261" s="71"/>
      <c r="D2261" s="71"/>
      <c r="E2261" s="71"/>
      <c r="F2261" s="71"/>
      <c r="G2261" s="71"/>
      <c r="H2261" s="72"/>
      <c r="I2261" s="3"/>
      <c r="J2261" s="4"/>
      <c r="K2261" s="446">
        <v>0.92</v>
      </c>
      <c r="L2261" s="447"/>
      <c r="M2261" s="23">
        <f>K2261*12*I2226</f>
        <v>13615.632000000001</v>
      </c>
    </row>
    <row r="2262" spans="1:13" ht="15.75" thickBot="1">
      <c r="A2262" s="424" t="s">
        <v>47</v>
      </c>
      <c r="B2262" s="425"/>
      <c r="C2262" s="425"/>
      <c r="D2262" s="425"/>
      <c r="E2262" s="425"/>
      <c r="F2262" s="425"/>
      <c r="G2262" s="425"/>
      <c r="H2262" s="426"/>
      <c r="I2262" s="49"/>
      <c r="J2262" s="50"/>
      <c r="K2262" s="427">
        <f>K2256+K2257+K2258+K2259+K2260+K2261</f>
        <v>26.17</v>
      </c>
      <c r="L2262" s="428"/>
      <c r="M2262" s="51">
        <f>M2256+M2257+M2258+M2259+M2260+M2261</f>
        <v>387305.53200000001</v>
      </c>
    </row>
    <row r="2263" spans="1:13">
      <c r="A2263" s="56"/>
      <c r="B2263" s="56"/>
      <c r="C2263" s="56"/>
      <c r="D2263" s="56"/>
      <c r="E2263" s="56"/>
      <c r="F2263" s="56"/>
      <c r="G2263" s="56"/>
      <c r="H2263" s="56"/>
      <c r="I2263" s="9"/>
      <c r="J2263" s="57"/>
      <c r="K2263" s="58"/>
      <c r="L2263" s="58"/>
      <c r="M2263" s="57"/>
    </row>
    <row r="2264" spans="1:13">
      <c r="A2264" s="481" t="s">
        <v>0</v>
      </c>
      <c r="B2264" s="481"/>
      <c r="C2264" s="481"/>
      <c r="D2264" s="481"/>
      <c r="E2264" s="481"/>
      <c r="F2264" s="481"/>
      <c r="G2264" s="481"/>
      <c r="H2264" s="481"/>
      <c r="I2264" s="481"/>
      <c r="J2264" s="481"/>
      <c r="K2264" s="481"/>
      <c r="L2264" s="481"/>
      <c r="M2264" s="1"/>
    </row>
    <row r="2265" spans="1:13">
      <c r="A2265" s="482" t="s">
        <v>1</v>
      </c>
      <c r="B2265" s="482"/>
      <c r="C2265" s="482"/>
      <c r="D2265" s="482"/>
      <c r="E2265" s="482"/>
      <c r="F2265" s="482"/>
      <c r="G2265" s="482"/>
      <c r="H2265" s="482"/>
      <c r="I2265" s="482"/>
      <c r="J2265" s="482"/>
      <c r="K2265" s="482"/>
      <c r="L2265" s="482"/>
      <c r="M2265" s="482"/>
    </row>
    <row r="2266" spans="1:13">
      <c r="A2266" s="483" t="s">
        <v>143</v>
      </c>
      <c r="B2266" s="483"/>
      <c r="C2266" s="483"/>
      <c r="D2266" s="483"/>
      <c r="E2266" s="483"/>
      <c r="F2266" s="483"/>
      <c r="G2266" s="483"/>
      <c r="H2266" s="483"/>
      <c r="I2266" s="483"/>
      <c r="J2266" s="483"/>
      <c r="K2266" s="483"/>
      <c r="L2266" s="483"/>
      <c r="M2266" s="483"/>
    </row>
    <row r="2267" spans="1:13">
      <c r="A2267" s="2"/>
      <c r="B2267" s="3"/>
      <c r="C2267" s="3" t="s">
        <v>2</v>
      </c>
      <c r="D2267" s="3"/>
      <c r="E2267" s="3"/>
      <c r="F2267" s="3"/>
      <c r="G2267" s="3"/>
      <c r="H2267" s="4"/>
      <c r="I2267" s="3" t="s">
        <v>3</v>
      </c>
      <c r="J2267" s="4"/>
      <c r="K2267" s="5" t="s">
        <v>4</v>
      </c>
      <c r="L2267" s="6"/>
      <c r="M2267" s="7"/>
    </row>
    <row r="2268" spans="1:13">
      <c r="A2268" s="8"/>
      <c r="B2268" s="9"/>
      <c r="C2268" s="9"/>
      <c r="D2268" s="9"/>
      <c r="E2268" s="9"/>
      <c r="F2268" s="9"/>
      <c r="G2268" s="9"/>
      <c r="H2268" s="10"/>
      <c r="I2268" s="9"/>
      <c r="J2268" s="10"/>
      <c r="K2268" s="11" t="s">
        <v>5</v>
      </c>
      <c r="L2268" s="12"/>
      <c r="M2268" s="13" t="s">
        <v>6</v>
      </c>
    </row>
    <row r="2269" spans="1:13">
      <c r="A2269" s="14"/>
      <c r="B2269" s="15"/>
      <c r="C2269" s="15"/>
      <c r="D2269" s="15"/>
      <c r="E2269" s="15"/>
      <c r="F2269" s="15"/>
      <c r="G2269" s="15"/>
      <c r="H2269" s="16"/>
      <c r="I2269" s="472" t="s">
        <v>7</v>
      </c>
      <c r="J2269" s="473"/>
      <c r="K2269" s="15" t="s">
        <v>8</v>
      </c>
      <c r="L2269" s="16"/>
      <c r="M2269" s="17" t="s">
        <v>9</v>
      </c>
    </row>
    <row r="2270" spans="1:13">
      <c r="A2270" s="474"/>
      <c r="B2270" s="475"/>
      <c r="C2270" s="475"/>
      <c r="D2270" s="475"/>
      <c r="E2270" s="475"/>
      <c r="F2270" s="475"/>
      <c r="G2270" s="475"/>
      <c r="H2270" s="476"/>
      <c r="I2270" s="477">
        <v>374.7</v>
      </c>
      <c r="J2270" s="478"/>
      <c r="K2270" s="479">
        <f>K2271+K2273</f>
        <v>9.75</v>
      </c>
      <c r="L2270" s="506"/>
      <c r="M2270" s="21">
        <f>M2271+M2273</f>
        <v>43839.899999999994</v>
      </c>
    </row>
    <row r="2271" spans="1:13">
      <c r="A2271" s="22" t="s">
        <v>59</v>
      </c>
      <c r="B2271" s="24"/>
      <c r="C2271" s="24"/>
      <c r="D2271" s="24"/>
      <c r="E2271" s="24"/>
      <c r="F2271" s="25"/>
      <c r="G2271" s="24"/>
      <c r="H2271" s="26"/>
      <c r="J2271" s="10"/>
      <c r="K2271" s="450">
        <v>5.36</v>
      </c>
      <c r="L2271" s="451"/>
      <c r="M2271" s="23">
        <f>K2271*I2270*12</f>
        <v>24100.704000000002</v>
      </c>
    </row>
    <row r="2272" spans="1:13">
      <c r="A2272" s="22"/>
      <c r="B2272" s="24"/>
      <c r="C2272" s="24"/>
      <c r="D2272" s="24"/>
      <c r="E2272" s="24"/>
      <c r="F2272" s="25"/>
      <c r="G2272" s="24"/>
      <c r="H2272" s="26"/>
      <c r="J2272" s="10"/>
      <c r="L2272" s="10"/>
      <c r="M2272" s="23"/>
    </row>
    <row r="2273" spans="1:13">
      <c r="A2273" s="22" t="s">
        <v>12</v>
      </c>
      <c r="B2273" s="24"/>
      <c r="C2273" s="24"/>
      <c r="D2273" s="24"/>
      <c r="E2273" s="24"/>
      <c r="F2273" s="25"/>
      <c r="G2273" s="24"/>
      <c r="H2273" s="26"/>
      <c r="I2273" s="14"/>
      <c r="J2273" s="16"/>
      <c r="K2273" s="492">
        <v>4.3899999999999997</v>
      </c>
      <c r="L2273" s="493"/>
      <c r="M2273" s="21">
        <f>K2273*I2270*12</f>
        <v>19739.195999999996</v>
      </c>
    </row>
    <row r="2274" spans="1:13">
      <c r="A2274" s="464" t="s">
        <v>13</v>
      </c>
      <c r="B2274" s="465"/>
      <c r="C2274" s="465"/>
      <c r="D2274" s="465"/>
      <c r="E2274" s="465"/>
      <c r="F2274" s="465"/>
      <c r="G2274" s="465"/>
      <c r="H2274" s="466"/>
      <c r="I2274" s="89" t="s">
        <v>14</v>
      </c>
      <c r="J2274" s="88"/>
      <c r="K2274" s="9"/>
      <c r="L2274" s="10"/>
      <c r="M2274" s="23"/>
    </row>
    <row r="2275" spans="1:13">
      <c r="A2275" s="8"/>
      <c r="B2275" s="9"/>
      <c r="C2275" s="9"/>
      <c r="D2275" s="9"/>
      <c r="E2275" s="9"/>
      <c r="F2275" s="9"/>
      <c r="G2275" s="9"/>
      <c r="H2275" s="10"/>
      <c r="I2275" s="89" t="s">
        <v>15</v>
      </c>
      <c r="J2275" s="88"/>
      <c r="K2275" s="9"/>
      <c r="L2275" s="10"/>
      <c r="M2275" s="23"/>
    </row>
    <row r="2276" spans="1:13">
      <c r="A2276" s="8"/>
      <c r="B2276" s="9"/>
      <c r="C2276" s="9"/>
      <c r="D2276" s="9"/>
      <c r="E2276" s="9"/>
      <c r="F2276" s="9"/>
      <c r="G2276" s="9"/>
      <c r="H2276" s="10"/>
      <c r="I2276" s="89" t="s">
        <v>16</v>
      </c>
      <c r="J2276" s="88"/>
      <c r="K2276" s="462">
        <v>1.31</v>
      </c>
      <c r="L2276" s="463"/>
      <c r="M2276" s="23">
        <f>K2276*12*I2270</f>
        <v>5890.2839999999997</v>
      </c>
    </row>
    <row r="2277" spans="1:13">
      <c r="A2277" s="8"/>
      <c r="B2277" s="9"/>
      <c r="C2277" s="9"/>
      <c r="D2277" s="9"/>
      <c r="E2277" s="9"/>
      <c r="F2277" s="9"/>
      <c r="G2277" s="9"/>
      <c r="H2277" s="10"/>
      <c r="I2277" s="89" t="s">
        <v>17</v>
      </c>
      <c r="J2277" s="88"/>
      <c r="K2277" s="9"/>
      <c r="L2277" s="10"/>
      <c r="M2277" s="23"/>
    </row>
    <row r="2278" spans="1:13">
      <c r="A2278" s="14"/>
      <c r="B2278" s="15"/>
      <c r="C2278" s="15"/>
      <c r="D2278" s="15"/>
      <c r="E2278" s="15"/>
      <c r="F2278" s="15"/>
      <c r="G2278" s="15"/>
      <c r="H2278" s="16"/>
      <c r="I2278" s="90" t="s">
        <v>18</v>
      </c>
      <c r="J2278" s="91"/>
      <c r="K2278" s="15"/>
      <c r="L2278" s="16"/>
      <c r="M2278" s="21"/>
    </row>
    <row r="2279" spans="1:13">
      <c r="A2279" s="114" t="s">
        <v>20</v>
      </c>
      <c r="B2279" s="31"/>
      <c r="C2279" s="31"/>
      <c r="D2279" s="31"/>
      <c r="E2279" s="31"/>
      <c r="F2279" s="31"/>
      <c r="G2279" s="31"/>
      <c r="H2279" s="115"/>
      <c r="I2279" s="31"/>
      <c r="J2279" s="10"/>
      <c r="K2279" s="504">
        <f>K2280+K2286</f>
        <v>1.9100000000000001</v>
      </c>
      <c r="L2279" s="505"/>
      <c r="M2279" s="32">
        <f>M2280+M2286</f>
        <v>8588.1239999999998</v>
      </c>
    </row>
    <row r="2280" spans="1:13">
      <c r="A2280" s="459" t="s">
        <v>21</v>
      </c>
      <c r="B2280" s="460"/>
      <c r="C2280" s="460"/>
      <c r="D2280" s="460"/>
      <c r="E2280" s="460"/>
      <c r="F2280" s="460"/>
      <c r="G2280" s="460"/>
      <c r="H2280" s="461"/>
      <c r="J2280" s="10"/>
      <c r="K2280" s="462">
        <f>K2281+K2282+K2283+K2285</f>
        <v>1.1200000000000001</v>
      </c>
      <c r="L2280" s="463"/>
      <c r="M2280" s="33">
        <f>M2281+M2282+M2283+M2285</f>
        <v>5035.9679999999989</v>
      </c>
    </row>
    <row r="2281" spans="1:13">
      <c r="A2281" s="8" t="s">
        <v>82</v>
      </c>
      <c r="H2281" s="10"/>
      <c r="I2281" s="87" t="s">
        <v>26</v>
      </c>
      <c r="J2281" s="88"/>
      <c r="K2281" s="450">
        <v>0.57999999999999996</v>
      </c>
      <c r="L2281" s="451"/>
      <c r="M2281" s="23">
        <f>K2281*12*I2270</f>
        <v>2607.9119999999994</v>
      </c>
    </row>
    <row r="2282" spans="1:13">
      <c r="A2282" s="8" t="s">
        <v>69</v>
      </c>
      <c r="H2282" s="10"/>
      <c r="I2282" s="87" t="s">
        <v>80</v>
      </c>
      <c r="J2282" s="88"/>
      <c r="K2282" s="450"/>
      <c r="L2282" s="451"/>
      <c r="M2282" s="23"/>
    </row>
    <row r="2283" spans="1:13">
      <c r="A2283" s="8" t="s">
        <v>83</v>
      </c>
      <c r="H2283" s="10"/>
      <c r="I2283" s="87" t="s">
        <v>24</v>
      </c>
      <c r="J2283" s="88"/>
      <c r="K2283" s="450">
        <v>0.5</v>
      </c>
      <c r="L2283" s="451"/>
      <c r="M2283" s="23">
        <f>K2283*12*I2270</f>
        <v>2248.1999999999998</v>
      </c>
    </row>
    <row r="2284" spans="1:13">
      <c r="A2284" s="8" t="s">
        <v>25</v>
      </c>
      <c r="H2284" s="10"/>
      <c r="I2284" s="87"/>
      <c r="J2284" s="88"/>
      <c r="L2284" s="10"/>
      <c r="M2284" s="23"/>
    </row>
    <row r="2285" spans="1:13">
      <c r="A2285" s="8" t="s">
        <v>84</v>
      </c>
      <c r="H2285" s="10"/>
      <c r="I2285" s="87" t="s">
        <v>26</v>
      </c>
      <c r="J2285" s="88"/>
      <c r="K2285" s="450">
        <v>0.04</v>
      </c>
      <c r="L2285" s="451"/>
      <c r="M2285" s="23">
        <f>K2285*12*I2270</f>
        <v>179.85599999999999</v>
      </c>
    </row>
    <row r="2286" spans="1:13">
      <c r="A2286" s="459" t="s">
        <v>27</v>
      </c>
      <c r="B2286" s="460"/>
      <c r="C2286" s="460"/>
      <c r="D2286" s="460"/>
      <c r="E2286" s="460"/>
      <c r="F2286" s="460"/>
      <c r="G2286" s="460"/>
      <c r="H2286" s="461"/>
      <c r="J2286" s="10"/>
      <c r="K2286" s="462">
        <f>K2287+K2288+K2289</f>
        <v>0.79</v>
      </c>
      <c r="L2286" s="463"/>
      <c r="M2286" s="33">
        <f>M2287+M2288+M2289</f>
        <v>3552.1560000000004</v>
      </c>
    </row>
    <row r="2287" spans="1:13">
      <c r="A2287" s="8" t="s">
        <v>85</v>
      </c>
      <c r="H2287" s="10"/>
      <c r="I2287" s="87" t="s">
        <v>24</v>
      </c>
      <c r="J2287" s="88"/>
      <c r="K2287" s="450">
        <v>0.67</v>
      </c>
      <c r="L2287" s="451"/>
      <c r="M2287" s="23">
        <f>K2287*12*I2270</f>
        <v>3012.5880000000002</v>
      </c>
    </row>
    <row r="2288" spans="1:13">
      <c r="A2288" s="8" t="s">
        <v>86</v>
      </c>
      <c r="H2288" s="10"/>
      <c r="I2288" s="87" t="s">
        <v>81</v>
      </c>
      <c r="J2288" s="88"/>
      <c r="K2288" s="450">
        <v>0.06</v>
      </c>
      <c r="L2288" s="451"/>
      <c r="M2288" s="23">
        <f>K2288*12*I2270</f>
        <v>269.78399999999999</v>
      </c>
    </row>
    <row r="2289" spans="1:13">
      <c r="A2289" s="8" t="s">
        <v>87</v>
      </c>
      <c r="H2289" s="10"/>
      <c r="I2289" s="87" t="s">
        <v>55</v>
      </c>
      <c r="J2289" s="88"/>
      <c r="K2289" s="492">
        <v>0.06</v>
      </c>
      <c r="L2289" s="493"/>
      <c r="M2289" s="21">
        <f>K2289*12*I2270</f>
        <v>269.78399999999999</v>
      </c>
    </row>
    <row r="2290" spans="1:13" ht="15.75">
      <c r="A2290" s="438" t="s">
        <v>28</v>
      </c>
      <c r="B2290" s="439"/>
      <c r="C2290" s="439"/>
      <c r="D2290" s="439"/>
      <c r="E2290" s="439"/>
      <c r="F2290" s="439"/>
      <c r="G2290" s="439"/>
      <c r="H2290" s="440"/>
      <c r="I2290" s="34"/>
      <c r="J2290" s="29"/>
      <c r="K2290" s="486">
        <f>K2291+K2292+K2294+K2296+K2297</f>
        <v>2.16</v>
      </c>
      <c r="L2290" s="487"/>
      <c r="M2290" s="35">
        <f>M2291+M2292+M2294+M2296+M2297</f>
        <v>9712.2239999999983</v>
      </c>
    </row>
    <row r="2291" spans="1:13">
      <c r="A2291" s="36" t="s">
        <v>29</v>
      </c>
      <c r="B2291" s="37"/>
      <c r="C2291" s="38"/>
      <c r="D2291" s="38"/>
      <c r="E2291" s="38"/>
      <c r="F2291" s="38"/>
      <c r="G2291" s="38"/>
      <c r="H2291" s="10"/>
      <c r="I2291" s="434" t="s">
        <v>30</v>
      </c>
      <c r="J2291" s="435"/>
      <c r="K2291" s="457">
        <v>0.59</v>
      </c>
      <c r="L2291" s="458"/>
      <c r="M2291" s="23">
        <f>K2291*12*I2270</f>
        <v>2652.8759999999997</v>
      </c>
    </row>
    <row r="2292" spans="1:13">
      <c r="A2292" s="36" t="s">
        <v>31</v>
      </c>
      <c r="B2292" s="37"/>
      <c r="C2292" s="38"/>
      <c r="D2292" s="38"/>
      <c r="E2292" s="38"/>
      <c r="F2292" s="38"/>
      <c r="G2292" s="38"/>
      <c r="H2292" s="10"/>
      <c r="I2292" s="434" t="s">
        <v>57</v>
      </c>
      <c r="J2292" s="435"/>
      <c r="K2292" s="448">
        <v>1.36</v>
      </c>
      <c r="L2292" s="449"/>
      <c r="M2292" s="23">
        <f>K2292*12*I2270</f>
        <v>6115.1040000000003</v>
      </c>
    </row>
    <row r="2293" spans="1:13">
      <c r="A2293" s="36" t="s">
        <v>33</v>
      </c>
      <c r="B2293" s="37"/>
      <c r="C2293" s="38"/>
      <c r="D2293" s="38"/>
      <c r="E2293" s="38"/>
      <c r="F2293" s="38"/>
      <c r="G2293" s="38"/>
      <c r="H2293" s="10"/>
      <c r="I2293" s="39"/>
      <c r="J2293" s="12"/>
      <c r="K2293" s="40"/>
      <c r="L2293" s="41"/>
      <c r="M2293" s="23"/>
    </row>
    <row r="2294" spans="1:13">
      <c r="A2294" s="36" t="s">
        <v>34</v>
      </c>
      <c r="B2294" s="37"/>
      <c r="C2294" s="38"/>
      <c r="D2294" s="38"/>
      <c r="E2294" s="38"/>
      <c r="F2294" s="38"/>
      <c r="G2294" s="38"/>
      <c r="H2294" s="10"/>
      <c r="I2294" s="434" t="s">
        <v>35</v>
      </c>
      <c r="J2294" s="435"/>
      <c r="K2294" s="448">
        <v>0.09</v>
      </c>
      <c r="L2294" s="449"/>
      <c r="M2294" s="23">
        <f>K2294*12*I2270</f>
        <v>404.67599999999999</v>
      </c>
    </row>
    <row r="2295" spans="1:13">
      <c r="A2295" s="36" t="s">
        <v>36</v>
      </c>
      <c r="B2295" s="37"/>
      <c r="C2295" s="38"/>
      <c r="D2295" s="38"/>
      <c r="E2295" s="38"/>
      <c r="F2295" s="38"/>
      <c r="G2295" s="38"/>
      <c r="H2295" s="10"/>
      <c r="I2295" s="39"/>
      <c r="J2295" s="12"/>
      <c r="K2295" s="40"/>
      <c r="L2295" s="41"/>
      <c r="M2295" s="23"/>
    </row>
    <row r="2296" spans="1:13">
      <c r="A2296" s="36" t="s">
        <v>37</v>
      </c>
      <c r="B2296" s="37"/>
      <c r="C2296" s="38"/>
      <c r="D2296" s="38"/>
      <c r="E2296" s="38"/>
      <c r="F2296" s="38"/>
      <c r="G2296" s="38"/>
      <c r="H2296" s="10"/>
      <c r="I2296" s="434" t="s">
        <v>19</v>
      </c>
      <c r="J2296" s="435"/>
      <c r="K2296" s="448">
        <v>0.06</v>
      </c>
      <c r="L2296" s="449"/>
      <c r="M2296" s="23">
        <f>K2296*12*I2270</f>
        <v>269.78399999999999</v>
      </c>
    </row>
    <row r="2297" spans="1:13">
      <c r="A2297" s="42" t="s">
        <v>38</v>
      </c>
      <c r="B2297" s="37"/>
      <c r="C2297" s="38"/>
      <c r="D2297" s="38"/>
      <c r="E2297" s="38"/>
      <c r="F2297" s="38"/>
      <c r="G2297" s="38"/>
      <c r="H2297" s="10"/>
      <c r="I2297" s="434" t="s">
        <v>19</v>
      </c>
      <c r="J2297" s="435"/>
      <c r="K2297" s="436">
        <v>0.06</v>
      </c>
      <c r="L2297" s="437"/>
      <c r="M2297" s="21">
        <f>K2297*12*I2270</f>
        <v>269.78399999999999</v>
      </c>
    </row>
    <row r="2298" spans="1:13" ht="16.5" thickBot="1">
      <c r="A2298" s="443" t="s">
        <v>39</v>
      </c>
      <c r="B2298" s="444"/>
      <c r="C2298" s="444"/>
      <c r="D2298" s="444"/>
      <c r="E2298" s="444"/>
      <c r="F2298" s="444"/>
      <c r="G2298" s="444"/>
      <c r="H2298" s="445"/>
      <c r="I2298" s="3"/>
      <c r="J2298" s="4"/>
      <c r="K2298" s="513">
        <v>5.7</v>
      </c>
      <c r="L2298" s="514"/>
      <c r="M2298" s="48">
        <f>K2298*12*I2270</f>
        <v>25629.48</v>
      </c>
    </row>
    <row r="2299" spans="1:13" ht="15.75" thickBot="1">
      <c r="A2299" s="424" t="s">
        <v>40</v>
      </c>
      <c r="B2299" s="425"/>
      <c r="C2299" s="425"/>
      <c r="D2299" s="425"/>
      <c r="E2299" s="425"/>
      <c r="F2299" s="425"/>
      <c r="G2299" s="425"/>
      <c r="H2299" s="426"/>
      <c r="I2299" s="49"/>
      <c r="J2299" s="50"/>
      <c r="K2299" s="427">
        <f>K2271+K2273+K2276+K2279+K2298+K2290</f>
        <v>20.830000000000002</v>
      </c>
      <c r="L2299" s="428"/>
      <c r="M2299" s="51">
        <f>M2270+M2276+M2279+M2290+M2298</f>
        <v>93660.011999999988</v>
      </c>
    </row>
    <row r="2300" spans="1:13">
      <c r="A2300" s="499" t="s">
        <v>43</v>
      </c>
      <c r="B2300" s="500"/>
      <c r="C2300" s="500"/>
      <c r="D2300" s="500"/>
      <c r="E2300" s="500"/>
      <c r="F2300" s="500"/>
      <c r="G2300" s="500"/>
      <c r="H2300" s="501"/>
      <c r="I2300" s="15"/>
      <c r="J2300" s="16"/>
      <c r="K2300" s="502">
        <v>1.39</v>
      </c>
      <c r="L2300" s="503"/>
      <c r="M2300" s="21">
        <f>K2300*12*I2270</f>
        <v>6249.9960000000001</v>
      </c>
    </row>
    <row r="2301" spans="1:13">
      <c r="A2301" s="18" t="s">
        <v>52</v>
      </c>
      <c r="B2301" s="19"/>
      <c r="C2301" s="19"/>
      <c r="D2301" s="19"/>
      <c r="E2301" s="19"/>
      <c r="F2301" s="19"/>
      <c r="G2301" s="19"/>
      <c r="H2301" s="20"/>
      <c r="I2301" s="34"/>
      <c r="J2301" s="29"/>
      <c r="K2301" s="486">
        <v>0</v>
      </c>
      <c r="L2301" s="487"/>
      <c r="M2301" s="21">
        <f>K2301*12*I2270</f>
        <v>0</v>
      </c>
    </row>
    <row r="2302" spans="1:13" ht="15.75">
      <c r="A2302" s="44" t="s">
        <v>44</v>
      </c>
      <c r="B2302" s="45"/>
      <c r="C2302" s="45"/>
      <c r="D2302" s="45"/>
      <c r="E2302" s="45"/>
      <c r="F2302" s="45"/>
      <c r="G2302" s="45"/>
      <c r="H2302" s="46"/>
      <c r="I2302" s="34"/>
      <c r="J2302" s="29"/>
      <c r="K2302" s="486">
        <v>7.0000000000000007E-2</v>
      </c>
      <c r="L2302" s="487"/>
      <c r="M2302" s="21">
        <f>K2302*12*I2270</f>
        <v>314.74800000000005</v>
      </c>
    </row>
    <row r="2303" spans="1:13" ht="15.75">
      <c r="A2303" s="44" t="s">
        <v>45</v>
      </c>
      <c r="B2303" s="45"/>
      <c r="C2303" s="45"/>
      <c r="D2303" s="45"/>
      <c r="E2303" s="45"/>
      <c r="F2303" s="45"/>
      <c r="G2303" s="45"/>
      <c r="H2303" s="46"/>
      <c r="I2303" s="34"/>
      <c r="J2303" s="29"/>
      <c r="K2303" s="486">
        <v>0.09</v>
      </c>
      <c r="L2303" s="487"/>
      <c r="M2303" s="21">
        <f>K2303*12*I2270</f>
        <v>404.67599999999999</v>
      </c>
    </row>
    <row r="2304" spans="1:13" ht="16.5" thickBot="1">
      <c r="A2304" s="95" t="s">
        <v>46</v>
      </c>
      <c r="B2304" s="96"/>
      <c r="C2304" s="96"/>
      <c r="D2304" s="96"/>
      <c r="E2304" s="96"/>
      <c r="F2304" s="96"/>
      <c r="G2304" s="96"/>
      <c r="H2304" s="97"/>
      <c r="I2304" s="3"/>
      <c r="J2304" s="4"/>
      <c r="K2304" s="446">
        <v>0.22</v>
      </c>
      <c r="L2304" s="447"/>
      <c r="M2304" s="23">
        <f>K2304*12*I2270</f>
        <v>989.20799999999997</v>
      </c>
    </row>
    <row r="2305" spans="1:13" ht="15.75" thickBot="1">
      <c r="A2305" s="424" t="s">
        <v>47</v>
      </c>
      <c r="B2305" s="425"/>
      <c r="C2305" s="425"/>
      <c r="D2305" s="425"/>
      <c r="E2305" s="425"/>
      <c r="F2305" s="425"/>
      <c r="G2305" s="425"/>
      <c r="H2305" s="426"/>
      <c r="I2305" s="49"/>
      <c r="J2305" s="50"/>
      <c r="K2305" s="427">
        <f>K2299+K2300+K2302+K2303+K2304+K2301</f>
        <v>22.6</v>
      </c>
      <c r="L2305" s="428"/>
      <c r="M2305" s="51">
        <f>M2299+M2300+M2302+M2303+M2304+M2301</f>
        <v>101618.64</v>
      </c>
    </row>
    <row r="2306" spans="1:13">
      <c r="A2306" s="56"/>
      <c r="B2306" s="56"/>
      <c r="C2306" s="56"/>
      <c r="D2306" s="56"/>
      <c r="E2306" s="56"/>
      <c r="F2306" s="56"/>
      <c r="G2306" s="56"/>
      <c r="H2306" s="56"/>
      <c r="I2306" s="9"/>
      <c r="J2306" s="57"/>
      <c r="K2306" s="58"/>
      <c r="L2306" s="58"/>
      <c r="M2306" s="57"/>
    </row>
    <row r="2307" spans="1:13">
      <c r="A2307" s="481" t="s">
        <v>0</v>
      </c>
      <c r="B2307" s="481"/>
      <c r="C2307" s="481"/>
      <c r="D2307" s="481"/>
      <c r="E2307" s="481"/>
      <c r="F2307" s="481"/>
      <c r="G2307" s="481"/>
      <c r="H2307" s="481"/>
      <c r="I2307" s="481"/>
      <c r="J2307" s="481"/>
      <c r="K2307" s="481"/>
      <c r="L2307" s="481"/>
      <c r="M2307" s="1"/>
    </row>
    <row r="2308" spans="1:13">
      <c r="A2308" s="482" t="s">
        <v>1</v>
      </c>
      <c r="B2308" s="482"/>
      <c r="C2308" s="482"/>
      <c r="D2308" s="482"/>
      <c r="E2308" s="482"/>
      <c r="F2308" s="482"/>
      <c r="G2308" s="482"/>
      <c r="H2308" s="482"/>
      <c r="I2308" s="482"/>
      <c r="J2308" s="482"/>
      <c r="K2308" s="482"/>
      <c r="L2308" s="482"/>
      <c r="M2308" s="482"/>
    </row>
    <row r="2309" spans="1:13">
      <c r="A2309" s="483" t="s">
        <v>144</v>
      </c>
      <c r="B2309" s="483"/>
      <c r="C2309" s="483"/>
      <c r="D2309" s="483"/>
      <c r="E2309" s="483"/>
      <c r="F2309" s="483"/>
      <c r="G2309" s="483"/>
      <c r="H2309" s="483"/>
      <c r="I2309" s="483"/>
      <c r="J2309" s="483"/>
      <c r="K2309" s="483"/>
      <c r="L2309" s="483"/>
      <c r="M2309" s="483"/>
    </row>
    <row r="2310" spans="1:13">
      <c r="A2310" s="2"/>
      <c r="B2310" s="3"/>
      <c r="C2310" s="3" t="s">
        <v>2</v>
      </c>
      <c r="D2310" s="3"/>
      <c r="E2310" s="3"/>
      <c r="F2310" s="3"/>
      <c r="G2310" s="3"/>
      <c r="H2310" s="4"/>
      <c r="I2310" s="3" t="s">
        <v>3</v>
      </c>
      <c r="J2310" s="4"/>
      <c r="K2310" s="5" t="s">
        <v>4</v>
      </c>
      <c r="L2310" s="6"/>
      <c r="M2310" s="7"/>
    </row>
    <row r="2311" spans="1:13">
      <c r="A2311" s="8"/>
      <c r="B2311" s="9"/>
      <c r="C2311" s="9"/>
      <c r="D2311" s="9"/>
      <c r="E2311" s="9"/>
      <c r="F2311" s="9"/>
      <c r="G2311" s="9"/>
      <c r="H2311" s="10"/>
      <c r="I2311" s="9"/>
      <c r="J2311" s="10"/>
      <c r="K2311" s="11" t="s">
        <v>5</v>
      </c>
      <c r="L2311" s="12"/>
      <c r="M2311" s="13" t="s">
        <v>6</v>
      </c>
    </row>
    <row r="2312" spans="1:13">
      <c r="A2312" s="14"/>
      <c r="B2312" s="15"/>
      <c r="C2312" s="15"/>
      <c r="D2312" s="15"/>
      <c r="E2312" s="15"/>
      <c r="F2312" s="15"/>
      <c r="G2312" s="15"/>
      <c r="H2312" s="16"/>
      <c r="I2312" s="472" t="s">
        <v>7</v>
      </c>
      <c r="J2312" s="473"/>
      <c r="K2312" s="15" t="s">
        <v>8</v>
      </c>
      <c r="L2312" s="16"/>
      <c r="M2312" s="17" t="s">
        <v>9</v>
      </c>
    </row>
    <row r="2313" spans="1:13">
      <c r="A2313" s="474"/>
      <c r="B2313" s="475"/>
      <c r="C2313" s="475"/>
      <c r="D2313" s="475"/>
      <c r="E2313" s="475"/>
      <c r="F2313" s="475"/>
      <c r="G2313" s="475"/>
      <c r="H2313" s="476"/>
      <c r="I2313" s="477">
        <v>373.7</v>
      </c>
      <c r="J2313" s="478"/>
      <c r="K2313" s="479">
        <f>K2315+K2317</f>
        <v>9.75</v>
      </c>
      <c r="L2313" s="506"/>
      <c r="M2313" s="21">
        <f>M2315+M2317</f>
        <v>43722.9</v>
      </c>
    </row>
    <row r="2314" spans="1:13">
      <c r="A2314" s="22" t="s">
        <v>10</v>
      </c>
      <c r="B2314" s="24"/>
      <c r="C2314" s="24"/>
      <c r="D2314" s="24"/>
      <c r="E2314" s="24"/>
      <c r="F2314" s="25"/>
      <c r="G2314" s="24"/>
      <c r="H2314" s="26"/>
      <c r="J2314" s="10"/>
      <c r="L2314" s="10"/>
      <c r="M2314" s="23"/>
    </row>
    <row r="2315" spans="1:13">
      <c r="A2315" s="22" t="s">
        <v>11</v>
      </c>
      <c r="B2315" s="24"/>
      <c r="C2315" s="24"/>
      <c r="D2315" s="24"/>
      <c r="E2315" s="24"/>
      <c r="F2315" s="25"/>
      <c r="G2315" s="24"/>
      <c r="H2315" s="26"/>
      <c r="J2315" s="10"/>
      <c r="K2315" s="450">
        <v>5.36</v>
      </c>
      <c r="L2315" s="451"/>
      <c r="M2315" s="23">
        <f>K2315*I2313*12</f>
        <v>24036.384000000002</v>
      </c>
    </row>
    <row r="2316" spans="1:13">
      <c r="A2316" s="22"/>
      <c r="B2316" s="24"/>
      <c r="C2316" s="24"/>
      <c r="D2316" s="24"/>
      <c r="E2316" s="24"/>
      <c r="F2316" s="25"/>
      <c r="G2316" s="24"/>
      <c r="H2316" s="26"/>
      <c r="J2316" s="10"/>
      <c r="L2316" s="10"/>
      <c r="M2316" s="23"/>
    </row>
    <row r="2317" spans="1:13">
      <c r="A2317" s="22" t="s">
        <v>12</v>
      </c>
      <c r="B2317" s="24"/>
      <c r="C2317" s="24"/>
      <c r="D2317" s="24"/>
      <c r="E2317" s="24"/>
      <c r="F2317" s="25"/>
      <c r="G2317" s="24"/>
      <c r="H2317" s="26"/>
      <c r="I2317" s="14"/>
      <c r="J2317" s="16"/>
      <c r="K2317" s="492">
        <v>4.3899999999999997</v>
      </c>
      <c r="L2317" s="493"/>
      <c r="M2317" s="21">
        <f>K2317*I2313*12</f>
        <v>19686.516</v>
      </c>
    </row>
    <row r="2318" spans="1:13">
      <c r="A2318" s="464" t="s">
        <v>13</v>
      </c>
      <c r="B2318" s="465"/>
      <c r="C2318" s="465"/>
      <c r="D2318" s="465"/>
      <c r="E2318" s="465"/>
      <c r="F2318" s="465"/>
      <c r="G2318" s="465"/>
      <c r="H2318" s="466"/>
      <c r="I2318" s="89" t="s">
        <v>14</v>
      </c>
      <c r="J2318" s="88"/>
      <c r="K2318" s="9"/>
      <c r="L2318" s="10"/>
      <c r="M2318" s="23"/>
    </row>
    <row r="2319" spans="1:13">
      <c r="A2319" s="8"/>
      <c r="B2319" s="9"/>
      <c r="C2319" s="9"/>
      <c r="D2319" s="9"/>
      <c r="E2319" s="9"/>
      <c r="F2319" s="9"/>
      <c r="G2319" s="9"/>
      <c r="H2319" s="10"/>
      <c r="I2319" s="89" t="s">
        <v>15</v>
      </c>
      <c r="J2319" s="88"/>
      <c r="K2319" s="9"/>
      <c r="L2319" s="10"/>
      <c r="M2319" s="23"/>
    </row>
    <row r="2320" spans="1:13">
      <c r="A2320" s="8"/>
      <c r="B2320" s="9"/>
      <c r="C2320" s="9"/>
      <c r="D2320" s="9"/>
      <c r="E2320" s="9"/>
      <c r="F2320" s="9"/>
      <c r="G2320" s="9"/>
      <c r="H2320" s="10"/>
      <c r="I2320" s="89" t="s">
        <v>16</v>
      </c>
      <c r="J2320" s="88"/>
      <c r="K2320" s="462">
        <v>1.31</v>
      </c>
      <c r="L2320" s="463"/>
      <c r="M2320" s="23">
        <f>K2320*12*I2313</f>
        <v>5874.5640000000003</v>
      </c>
    </row>
    <row r="2321" spans="1:13">
      <c r="A2321" s="8"/>
      <c r="B2321" s="9"/>
      <c r="C2321" s="9"/>
      <c r="D2321" s="9"/>
      <c r="E2321" s="9"/>
      <c r="F2321" s="9"/>
      <c r="G2321" s="9"/>
      <c r="H2321" s="10"/>
      <c r="I2321" s="89" t="s">
        <v>17</v>
      </c>
      <c r="J2321" s="88"/>
      <c r="K2321" s="9"/>
      <c r="L2321" s="10"/>
      <c r="M2321" s="23"/>
    </row>
    <row r="2322" spans="1:13">
      <c r="A2322" s="14"/>
      <c r="B2322" s="15"/>
      <c r="C2322" s="15"/>
      <c r="D2322" s="15"/>
      <c r="E2322" s="15"/>
      <c r="F2322" s="15"/>
      <c r="G2322" s="15"/>
      <c r="H2322" s="16"/>
      <c r="I2322" s="90" t="s">
        <v>18</v>
      </c>
      <c r="J2322" s="91"/>
      <c r="K2322" s="15"/>
      <c r="L2322" s="16"/>
      <c r="M2322" s="21"/>
    </row>
    <row r="2323" spans="1:13">
      <c r="A2323" s="114" t="s">
        <v>20</v>
      </c>
      <c r="B2323" s="31"/>
      <c r="C2323" s="31"/>
      <c r="D2323" s="31"/>
      <c r="E2323" s="31"/>
      <c r="F2323" s="31"/>
      <c r="G2323" s="31"/>
      <c r="H2323" s="115"/>
      <c r="I2323" s="31"/>
      <c r="J2323" s="10"/>
      <c r="K2323" s="504">
        <f>K2324+K2330</f>
        <v>1.9100000000000001</v>
      </c>
      <c r="L2323" s="505"/>
      <c r="M2323" s="32">
        <f>M2324+M2330</f>
        <v>8565.2039999999997</v>
      </c>
    </row>
    <row r="2324" spans="1:13">
      <c r="A2324" s="459" t="s">
        <v>21</v>
      </c>
      <c r="B2324" s="460"/>
      <c r="C2324" s="460"/>
      <c r="D2324" s="460"/>
      <c r="E2324" s="460"/>
      <c r="F2324" s="460"/>
      <c r="G2324" s="460"/>
      <c r="H2324" s="461"/>
      <c r="J2324" s="10"/>
      <c r="K2324" s="462">
        <f>K2325+K2326+K2327+K2329</f>
        <v>1.1200000000000001</v>
      </c>
      <c r="L2324" s="463"/>
      <c r="M2324" s="33">
        <f>M2325+M2326+M2327+M2329</f>
        <v>5022.5280000000002</v>
      </c>
    </row>
    <row r="2325" spans="1:13">
      <c r="A2325" s="8" t="s">
        <v>82</v>
      </c>
      <c r="H2325" s="10"/>
      <c r="I2325" s="87" t="s">
        <v>26</v>
      </c>
      <c r="J2325" s="88"/>
      <c r="K2325" s="450">
        <v>0.57999999999999996</v>
      </c>
      <c r="L2325" s="451"/>
      <c r="M2325" s="23">
        <f>K2325*12*I2313</f>
        <v>2600.9519999999998</v>
      </c>
    </row>
    <row r="2326" spans="1:13">
      <c r="A2326" s="8" t="s">
        <v>69</v>
      </c>
      <c r="H2326" s="10"/>
      <c r="I2326" s="87" t="s">
        <v>80</v>
      </c>
      <c r="J2326" s="88"/>
      <c r="K2326" s="450"/>
      <c r="L2326" s="451"/>
      <c r="M2326" s="23"/>
    </row>
    <row r="2327" spans="1:13">
      <c r="A2327" s="8" t="s">
        <v>83</v>
      </c>
      <c r="H2327" s="10"/>
      <c r="I2327" s="87" t="s">
        <v>24</v>
      </c>
      <c r="J2327" s="88"/>
      <c r="K2327" s="450">
        <v>0.5</v>
      </c>
      <c r="L2327" s="451"/>
      <c r="M2327" s="23">
        <f>K2327*12*I2313</f>
        <v>2242.1999999999998</v>
      </c>
    </row>
    <row r="2328" spans="1:13">
      <c r="A2328" s="8" t="s">
        <v>25</v>
      </c>
      <c r="H2328" s="10"/>
      <c r="I2328" s="87"/>
      <c r="J2328" s="88"/>
      <c r="L2328" s="10"/>
      <c r="M2328" s="23"/>
    </row>
    <row r="2329" spans="1:13">
      <c r="A2329" s="8" t="s">
        <v>84</v>
      </c>
      <c r="H2329" s="10"/>
      <c r="I2329" s="87" t="s">
        <v>26</v>
      </c>
      <c r="J2329" s="88"/>
      <c r="K2329" s="450">
        <v>0.04</v>
      </c>
      <c r="L2329" s="451"/>
      <c r="M2329" s="23">
        <f>K2329*12*I2313</f>
        <v>179.37599999999998</v>
      </c>
    </row>
    <row r="2330" spans="1:13">
      <c r="A2330" s="459" t="s">
        <v>27</v>
      </c>
      <c r="B2330" s="460"/>
      <c r="C2330" s="460"/>
      <c r="D2330" s="460"/>
      <c r="E2330" s="460"/>
      <c r="F2330" s="460"/>
      <c r="G2330" s="460"/>
      <c r="H2330" s="461"/>
      <c r="J2330" s="10"/>
      <c r="K2330" s="462">
        <f>K2331+K2332+K2333</f>
        <v>0.79</v>
      </c>
      <c r="L2330" s="463"/>
      <c r="M2330" s="33">
        <f>M2331+M2332+M2333</f>
        <v>3542.6759999999999</v>
      </c>
    </row>
    <row r="2331" spans="1:13">
      <c r="A2331" s="8" t="s">
        <v>85</v>
      </c>
      <c r="H2331" s="10"/>
      <c r="I2331" s="87" t="s">
        <v>24</v>
      </c>
      <c r="J2331" s="88"/>
      <c r="K2331" s="450">
        <v>0.67</v>
      </c>
      <c r="L2331" s="451"/>
      <c r="M2331" s="23">
        <f>K2331*12*I2313</f>
        <v>3004.5480000000002</v>
      </c>
    </row>
    <row r="2332" spans="1:13">
      <c r="A2332" s="8" t="s">
        <v>86</v>
      </c>
      <c r="H2332" s="10"/>
      <c r="I2332" s="87" t="s">
        <v>81</v>
      </c>
      <c r="J2332" s="88"/>
      <c r="K2332" s="450">
        <v>0.06</v>
      </c>
      <c r="L2332" s="451"/>
      <c r="M2332" s="23">
        <f>K2332*12*I2313</f>
        <v>269.06399999999996</v>
      </c>
    </row>
    <row r="2333" spans="1:13">
      <c r="A2333" s="8" t="s">
        <v>87</v>
      </c>
      <c r="H2333" s="10"/>
      <c r="I2333" s="87" t="s">
        <v>55</v>
      </c>
      <c r="J2333" s="88"/>
      <c r="K2333" s="492">
        <v>0.06</v>
      </c>
      <c r="L2333" s="493"/>
      <c r="M2333" s="21">
        <f>K2333*12*I2313</f>
        <v>269.06399999999996</v>
      </c>
    </row>
    <row r="2334" spans="1:13" ht="15.75">
      <c r="A2334" s="438" t="s">
        <v>28</v>
      </c>
      <c r="B2334" s="439"/>
      <c r="C2334" s="439"/>
      <c r="D2334" s="439"/>
      <c r="E2334" s="439"/>
      <c r="F2334" s="439"/>
      <c r="G2334" s="439"/>
      <c r="H2334" s="440"/>
      <c r="I2334" s="34"/>
      <c r="J2334" s="29"/>
      <c r="K2334" s="486">
        <f>K2335+K2336+K2338+K2340+K2341</f>
        <v>2.16</v>
      </c>
      <c r="L2334" s="487"/>
      <c r="M2334" s="35">
        <f>M2335+M2336+M2338+M2340+M2341</f>
        <v>9686.3040000000001</v>
      </c>
    </row>
    <row r="2335" spans="1:13">
      <c r="A2335" s="36" t="s">
        <v>29</v>
      </c>
      <c r="B2335" s="37"/>
      <c r="C2335" s="38"/>
      <c r="D2335" s="38"/>
      <c r="E2335" s="38"/>
      <c r="F2335" s="38"/>
      <c r="G2335" s="38"/>
      <c r="H2335" s="10"/>
      <c r="I2335" s="434" t="s">
        <v>30</v>
      </c>
      <c r="J2335" s="435"/>
      <c r="K2335" s="457">
        <v>0.59</v>
      </c>
      <c r="L2335" s="458"/>
      <c r="M2335" s="23">
        <f>K2335*12*I2313</f>
        <v>2645.7959999999998</v>
      </c>
    </row>
    <row r="2336" spans="1:13">
      <c r="A2336" s="36" t="s">
        <v>31</v>
      </c>
      <c r="B2336" s="37"/>
      <c r="C2336" s="38"/>
      <c r="D2336" s="38"/>
      <c r="E2336" s="38"/>
      <c r="F2336" s="38"/>
      <c r="G2336" s="38"/>
      <c r="H2336" s="10"/>
      <c r="I2336" s="434" t="s">
        <v>57</v>
      </c>
      <c r="J2336" s="435"/>
      <c r="K2336" s="448">
        <v>1.36</v>
      </c>
      <c r="L2336" s="449"/>
      <c r="M2336" s="23">
        <f>K2336*12*I2313</f>
        <v>6098.7839999999997</v>
      </c>
    </row>
    <row r="2337" spans="1:13">
      <c r="A2337" s="36" t="s">
        <v>33</v>
      </c>
      <c r="B2337" s="37"/>
      <c r="C2337" s="38"/>
      <c r="D2337" s="38"/>
      <c r="E2337" s="38"/>
      <c r="F2337" s="38"/>
      <c r="G2337" s="38"/>
      <c r="H2337" s="10"/>
      <c r="I2337" s="39"/>
      <c r="J2337" s="12"/>
      <c r="K2337" s="40"/>
      <c r="L2337" s="41"/>
      <c r="M2337" s="23"/>
    </row>
    <row r="2338" spans="1:13">
      <c r="A2338" s="36" t="s">
        <v>34</v>
      </c>
      <c r="B2338" s="37"/>
      <c r="C2338" s="38"/>
      <c r="D2338" s="38"/>
      <c r="E2338" s="38"/>
      <c r="F2338" s="38"/>
      <c r="G2338" s="38"/>
      <c r="H2338" s="10"/>
      <c r="I2338" s="434" t="s">
        <v>35</v>
      </c>
      <c r="J2338" s="435"/>
      <c r="K2338" s="448">
        <v>0.09</v>
      </c>
      <c r="L2338" s="449"/>
      <c r="M2338" s="23">
        <f>K2338*12*I2313</f>
        <v>403.596</v>
      </c>
    </row>
    <row r="2339" spans="1:13">
      <c r="A2339" s="36" t="s">
        <v>36</v>
      </c>
      <c r="B2339" s="37"/>
      <c r="C2339" s="38"/>
      <c r="D2339" s="38"/>
      <c r="E2339" s="38"/>
      <c r="F2339" s="38"/>
      <c r="G2339" s="38"/>
      <c r="H2339" s="10"/>
      <c r="I2339" s="39"/>
      <c r="J2339" s="12"/>
      <c r="K2339" s="40"/>
      <c r="L2339" s="41"/>
      <c r="M2339" s="23"/>
    </row>
    <row r="2340" spans="1:13">
      <c r="A2340" s="36" t="s">
        <v>37</v>
      </c>
      <c r="B2340" s="37"/>
      <c r="C2340" s="38"/>
      <c r="D2340" s="38"/>
      <c r="E2340" s="38"/>
      <c r="F2340" s="38"/>
      <c r="G2340" s="38"/>
      <c r="H2340" s="10"/>
      <c r="I2340" s="434" t="s">
        <v>19</v>
      </c>
      <c r="J2340" s="435"/>
      <c r="K2340" s="448">
        <v>0.06</v>
      </c>
      <c r="L2340" s="449"/>
      <c r="M2340" s="23">
        <f>K2340*12*I2313</f>
        <v>269.06399999999996</v>
      </c>
    </row>
    <row r="2341" spans="1:13">
      <c r="A2341" s="42" t="s">
        <v>38</v>
      </c>
      <c r="B2341" s="37"/>
      <c r="C2341" s="38"/>
      <c r="D2341" s="38"/>
      <c r="E2341" s="38"/>
      <c r="F2341" s="38"/>
      <c r="G2341" s="38"/>
      <c r="H2341" s="10"/>
      <c r="I2341" s="434" t="s">
        <v>19</v>
      </c>
      <c r="J2341" s="435"/>
      <c r="K2341" s="436">
        <v>0.06</v>
      </c>
      <c r="L2341" s="437"/>
      <c r="M2341" s="21">
        <f>K2341*12*I2313</f>
        <v>269.06399999999996</v>
      </c>
    </row>
    <row r="2342" spans="1:13" ht="16.5" thickBot="1">
      <c r="A2342" s="443" t="s">
        <v>39</v>
      </c>
      <c r="B2342" s="444"/>
      <c r="C2342" s="444"/>
      <c r="D2342" s="444"/>
      <c r="E2342" s="444"/>
      <c r="F2342" s="444"/>
      <c r="G2342" s="444"/>
      <c r="H2342" s="445"/>
      <c r="I2342" s="3"/>
      <c r="J2342" s="4"/>
      <c r="K2342" s="513">
        <v>5.7</v>
      </c>
      <c r="L2342" s="514"/>
      <c r="M2342" s="48">
        <f>K2342*12*I2313</f>
        <v>25561.08</v>
      </c>
    </row>
    <row r="2343" spans="1:13" ht="15.75" thickBot="1">
      <c r="A2343" s="424" t="s">
        <v>40</v>
      </c>
      <c r="B2343" s="425"/>
      <c r="C2343" s="425"/>
      <c r="D2343" s="425"/>
      <c r="E2343" s="425"/>
      <c r="F2343" s="425"/>
      <c r="G2343" s="425"/>
      <c r="H2343" s="426"/>
      <c r="I2343" s="49"/>
      <c r="J2343" s="50"/>
      <c r="K2343" s="427">
        <f>K2315+K2317+K2320+K2323+K2342+K2334</f>
        <v>20.830000000000002</v>
      </c>
      <c r="L2343" s="428"/>
      <c r="M2343" s="51">
        <f>M2313+M2320+M2323+M2334+M2342</f>
        <v>93410.051999999996</v>
      </c>
    </row>
    <row r="2344" spans="1:13" ht="15.75">
      <c r="A2344" s="438" t="s">
        <v>52</v>
      </c>
      <c r="B2344" s="439"/>
      <c r="C2344" s="439"/>
      <c r="D2344" s="439"/>
      <c r="E2344" s="439"/>
      <c r="F2344" s="439"/>
      <c r="G2344" s="439"/>
      <c r="H2344" s="440"/>
      <c r="I2344" s="34"/>
      <c r="J2344" s="29"/>
      <c r="K2344" s="486">
        <v>3.51</v>
      </c>
      <c r="L2344" s="487"/>
      <c r="M2344" s="21">
        <f>K2344*12*I2313</f>
        <v>15740.243999999999</v>
      </c>
    </row>
    <row r="2345" spans="1:13">
      <c r="A2345" s="474" t="s">
        <v>43</v>
      </c>
      <c r="B2345" s="475"/>
      <c r="C2345" s="475"/>
      <c r="D2345" s="475"/>
      <c r="E2345" s="475"/>
      <c r="F2345" s="475"/>
      <c r="G2345" s="475"/>
      <c r="H2345" s="476"/>
      <c r="I2345" s="34"/>
      <c r="J2345" s="29"/>
      <c r="K2345" s="484">
        <v>1.39</v>
      </c>
      <c r="L2345" s="485"/>
      <c r="M2345" s="21">
        <f>K2345*12*I2313</f>
        <v>6233.3159999999998</v>
      </c>
    </row>
    <row r="2346" spans="1:13" ht="15.75">
      <c r="A2346" s="44" t="s">
        <v>44</v>
      </c>
      <c r="B2346" s="45"/>
      <c r="C2346" s="45"/>
      <c r="D2346" s="45"/>
      <c r="E2346" s="45"/>
      <c r="F2346" s="45"/>
      <c r="G2346" s="45"/>
      <c r="H2346" s="46"/>
      <c r="I2346" s="34"/>
      <c r="J2346" s="29"/>
      <c r="K2346" s="486">
        <v>7.0000000000000007E-2</v>
      </c>
      <c r="L2346" s="487"/>
      <c r="M2346" s="21">
        <f>K2346*12*I2313</f>
        <v>313.90800000000002</v>
      </c>
    </row>
    <row r="2347" spans="1:13" ht="15.75">
      <c r="A2347" s="44" t="s">
        <v>45</v>
      </c>
      <c r="B2347" s="45"/>
      <c r="C2347" s="45"/>
      <c r="D2347" s="45"/>
      <c r="E2347" s="45"/>
      <c r="F2347" s="45"/>
      <c r="G2347" s="45"/>
      <c r="H2347" s="46"/>
      <c r="I2347" s="34"/>
      <c r="J2347" s="29"/>
      <c r="K2347" s="486">
        <v>0.08</v>
      </c>
      <c r="L2347" s="487"/>
      <c r="M2347" s="21">
        <f>K2347*12*I2313</f>
        <v>358.75199999999995</v>
      </c>
    </row>
    <row r="2348" spans="1:13" ht="16.5" thickBot="1">
      <c r="A2348" s="95" t="s">
        <v>46</v>
      </c>
      <c r="B2348" s="96"/>
      <c r="C2348" s="96"/>
      <c r="D2348" s="96"/>
      <c r="E2348" s="96"/>
      <c r="F2348" s="96"/>
      <c r="G2348" s="96"/>
      <c r="H2348" s="97"/>
      <c r="I2348" s="3"/>
      <c r="J2348" s="4"/>
      <c r="K2348" s="446">
        <v>0.31</v>
      </c>
      <c r="L2348" s="447"/>
      <c r="M2348" s="23">
        <f>K2348*12*I2313</f>
        <v>1390.1639999999998</v>
      </c>
    </row>
    <row r="2349" spans="1:13" ht="15.75" thickBot="1">
      <c r="A2349" s="424" t="s">
        <v>47</v>
      </c>
      <c r="B2349" s="425"/>
      <c r="C2349" s="425"/>
      <c r="D2349" s="425"/>
      <c r="E2349" s="425"/>
      <c r="F2349" s="425"/>
      <c r="G2349" s="425"/>
      <c r="H2349" s="426"/>
      <c r="I2349" s="49"/>
      <c r="J2349" s="50"/>
      <c r="K2349" s="427">
        <f>K2343+K2344+K2345+K2346+K2347+K2348</f>
        <v>26.19</v>
      </c>
      <c r="L2349" s="428"/>
      <c r="M2349" s="51">
        <f>M2343+M2344+M2345+M2346+M2347+M2348</f>
        <v>117446.436</v>
      </c>
    </row>
    <row r="2350" spans="1:13">
      <c r="A2350" s="56"/>
      <c r="B2350" s="56"/>
      <c r="C2350" s="56"/>
      <c r="D2350" s="56"/>
      <c r="E2350" s="56"/>
      <c r="F2350" s="56"/>
      <c r="G2350" s="56"/>
      <c r="H2350" s="56"/>
      <c r="I2350" s="9"/>
      <c r="J2350" s="57"/>
      <c r="K2350" s="58"/>
      <c r="L2350" s="58"/>
      <c r="M2350" s="57"/>
    </row>
    <row r="2352" spans="1:13">
      <c r="A2352" s="481" t="s">
        <v>0</v>
      </c>
      <c r="B2352" s="481"/>
      <c r="C2352" s="481"/>
      <c r="D2352" s="481"/>
      <c r="E2352" s="481"/>
      <c r="F2352" s="481"/>
      <c r="G2352" s="481"/>
      <c r="H2352" s="481"/>
      <c r="I2352" s="481"/>
      <c r="J2352" s="481"/>
      <c r="K2352" s="481"/>
      <c r="L2352" s="481"/>
      <c r="M2352" s="1"/>
    </row>
    <row r="2353" spans="1:13">
      <c r="A2353" s="482" t="s">
        <v>1</v>
      </c>
      <c r="B2353" s="482"/>
      <c r="C2353" s="482"/>
      <c r="D2353" s="482"/>
      <c r="E2353" s="482"/>
      <c r="F2353" s="482"/>
      <c r="G2353" s="482"/>
      <c r="H2353" s="482"/>
      <c r="I2353" s="482"/>
      <c r="J2353" s="482"/>
      <c r="K2353" s="482"/>
      <c r="L2353" s="482"/>
      <c r="M2353" s="482"/>
    </row>
    <row r="2354" spans="1:13">
      <c r="A2354" s="483" t="s">
        <v>145</v>
      </c>
      <c r="B2354" s="483"/>
      <c r="C2354" s="483"/>
      <c r="D2354" s="483"/>
      <c r="E2354" s="483"/>
      <c r="F2354" s="483"/>
      <c r="G2354" s="483"/>
      <c r="H2354" s="483"/>
      <c r="I2354" s="483"/>
      <c r="J2354" s="483"/>
      <c r="K2354" s="483"/>
      <c r="L2354" s="483"/>
      <c r="M2354" s="483"/>
    </row>
    <row r="2355" spans="1:13">
      <c r="A2355" s="2"/>
      <c r="B2355" s="3"/>
      <c r="C2355" s="3" t="s">
        <v>2</v>
      </c>
      <c r="D2355" s="3"/>
      <c r="E2355" s="3"/>
      <c r="F2355" s="3"/>
      <c r="G2355" s="3"/>
      <c r="H2355" s="4"/>
      <c r="I2355" s="3" t="s">
        <v>3</v>
      </c>
      <c r="J2355" s="4"/>
      <c r="K2355" s="5" t="s">
        <v>4</v>
      </c>
      <c r="L2355" s="6"/>
      <c r="M2355" s="7"/>
    </row>
    <row r="2356" spans="1:13">
      <c r="A2356" s="8"/>
      <c r="B2356" s="9"/>
      <c r="C2356" s="9"/>
      <c r="D2356" s="9"/>
      <c r="E2356" s="9"/>
      <c r="F2356" s="9"/>
      <c r="G2356" s="9"/>
      <c r="H2356" s="10"/>
      <c r="I2356" s="9"/>
      <c r="J2356" s="10"/>
      <c r="K2356" s="11" t="s">
        <v>5</v>
      </c>
      <c r="L2356" s="12"/>
      <c r="M2356" s="13" t="s">
        <v>6</v>
      </c>
    </row>
    <row r="2357" spans="1:13">
      <c r="A2357" s="14"/>
      <c r="B2357" s="15"/>
      <c r="C2357" s="15"/>
      <c r="D2357" s="15"/>
      <c r="E2357" s="15"/>
      <c r="F2357" s="15"/>
      <c r="G2357" s="15"/>
      <c r="H2357" s="16"/>
      <c r="I2357" s="472" t="s">
        <v>7</v>
      </c>
      <c r="J2357" s="473"/>
      <c r="K2357" s="15" t="s">
        <v>8</v>
      </c>
      <c r="L2357" s="16"/>
      <c r="M2357" s="17" t="s">
        <v>9</v>
      </c>
    </row>
    <row r="2358" spans="1:13">
      <c r="A2358" s="474"/>
      <c r="B2358" s="475"/>
      <c r="C2358" s="475"/>
      <c r="D2358" s="475"/>
      <c r="E2358" s="475"/>
      <c r="F2358" s="475"/>
      <c r="G2358" s="475"/>
      <c r="H2358" s="476"/>
      <c r="I2358" s="477">
        <v>391.9</v>
      </c>
      <c r="J2358" s="478"/>
      <c r="K2358" s="479">
        <f>K2360+K2362</f>
        <v>9.75</v>
      </c>
      <c r="L2358" s="506"/>
      <c r="M2358" s="21">
        <f>M2360+M2362</f>
        <v>45852.299999999996</v>
      </c>
    </row>
    <row r="2359" spans="1:13">
      <c r="A2359" s="22" t="s">
        <v>10</v>
      </c>
      <c r="B2359" s="24"/>
      <c r="C2359" s="24"/>
      <c r="D2359" s="24"/>
      <c r="E2359" s="24"/>
      <c r="F2359" s="25"/>
      <c r="G2359" s="24"/>
      <c r="H2359" s="26"/>
      <c r="J2359" s="10"/>
      <c r="L2359" s="10"/>
      <c r="M2359" s="23"/>
    </row>
    <row r="2360" spans="1:13">
      <c r="A2360" s="22" t="s">
        <v>11</v>
      </c>
      <c r="B2360" s="24"/>
      <c r="C2360" s="24"/>
      <c r="D2360" s="24"/>
      <c r="E2360" s="24"/>
      <c r="F2360" s="25"/>
      <c r="G2360" s="24"/>
      <c r="H2360" s="26"/>
      <c r="J2360" s="10"/>
      <c r="K2360" s="450">
        <v>5.36</v>
      </c>
      <c r="L2360" s="451"/>
      <c r="M2360" s="23">
        <f>K2360*I2358*12</f>
        <v>25207.007999999998</v>
      </c>
    </row>
    <row r="2361" spans="1:13">
      <c r="A2361" s="22"/>
      <c r="B2361" s="24"/>
      <c r="C2361" s="24"/>
      <c r="D2361" s="24"/>
      <c r="E2361" s="24"/>
      <c r="F2361" s="25"/>
      <c r="G2361" s="24"/>
      <c r="H2361" s="26"/>
      <c r="J2361" s="10"/>
      <c r="L2361" s="10"/>
      <c r="M2361" s="23"/>
    </row>
    <row r="2362" spans="1:13">
      <c r="A2362" s="22" t="s">
        <v>12</v>
      </c>
      <c r="B2362" s="24"/>
      <c r="C2362" s="24"/>
      <c r="D2362" s="24"/>
      <c r="E2362" s="24"/>
      <c r="F2362" s="25"/>
      <c r="G2362" s="24"/>
      <c r="H2362" s="26"/>
      <c r="I2362" s="14"/>
      <c r="J2362" s="16"/>
      <c r="K2362" s="492">
        <v>4.3899999999999997</v>
      </c>
      <c r="L2362" s="493"/>
      <c r="M2362" s="21">
        <f>K2362*I2358*12</f>
        <v>20645.291999999998</v>
      </c>
    </row>
    <row r="2363" spans="1:13">
      <c r="A2363" s="464" t="s">
        <v>13</v>
      </c>
      <c r="B2363" s="465"/>
      <c r="C2363" s="465"/>
      <c r="D2363" s="465"/>
      <c r="E2363" s="465"/>
      <c r="F2363" s="465"/>
      <c r="G2363" s="465"/>
      <c r="H2363" s="466"/>
      <c r="I2363" s="89" t="s">
        <v>14</v>
      </c>
      <c r="J2363" s="88"/>
      <c r="K2363" s="9"/>
      <c r="L2363" s="10"/>
      <c r="M2363" s="23"/>
    </row>
    <row r="2364" spans="1:13">
      <c r="A2364" s="8"/>
      <c r="B2364" s="9"/>
      <c r="C2364" s="9"/>
      <c r="D2364" s="9"/>
      <c r="E2364" s="9"/>
      <c r="F2364" s="9"/>
      <c r="G2364" s="9"/>
      <c r="H2364" s="10"/>
      <c r="I2364" s="89" t="s">
        <v>15</v>
      </c>
      <c r="J2364" s="88"/>
      <c r="K2364" s="9"/>
      <c r="L2364" s="10"/>
      <c r="M2364" s="23"/>
    </row>
    <row r="2365" spans="1:13">
      <c r="A2365" s="8"/>
      <c r="B2365" s="9"/>
      <c r="C2365" s="9"/>
      <c r="D2365" s="9"/>
      <c r="E2365" s="9"/>
      <c r="F2365" s="9"/>
      <c r="G2365" s="9"/>
      <c r="H2365" s="10"/>
      <c r="I2365" s="89" t="s">
        <v>16</v>
      </c>
      <c r="J2365" s="88"/>
      <c r="K2365" s="462">
        <v>1.31</v>
      </c>
      <c r="L2365" s="463"/>
      <c r="M2365" s="23">
        <f>K2365*12*I2358</f>
        <v>6160.6679999999997</v>
      </c>
    </row>
    <row r="2366" spans="1:13">
      <c r="A2366" s="8"/>
      <c r="B2366" s="9"/>
      <c r="C2366" s="9"/>
      <c r="D2366" s="9"/>
      <c r="E2366" s="9"/>
      <c r="F2366" s="9"/>
      <c r="G2366" s="9"/>
      <c r="H2366" s="10"/>
      <c r="I2366" s="89" t="s">
        <v>17</v>
      </c>
      <c r="J2366" s="88"/>
      <c r="K2366" s="9"/>
      <c r="L2366" s="10"/>
      <c r="M2366" s="23"/>
    </row>
    <row r="2367" spans="1:13">
      <c r="A2367" s="14"/>
      <c r="B2367" s="15"/>
      <c r="C2367" s="15"/>
      <c r="D2367" s="15"/>
      <c r="E2367" s="15"/>
      <c r="F2367" s="15"/>
      <c r="G2367" s="15"/>
      <c r="H2367" s="16"/>
      <c r="I2367" s="90" t="s">
        <v>18</v>
      </c>
      <c r="J2367" s="91"/>
      <c r="K2367" s="15"/>
      <c r="L2367" s="16"/>
      <c r="M2367" s="21"/>
    </row>
    <row r="2368" spans="1:13">
      <c r="A2368" s="114" t="s">
        <v>20</v>
      </c>
      <c r="B2368" s="31"/>
      <c r="C2368" s="31"/>
      <c r="D2368" s="31"/>
      <c r="E2368" s="31"/>
      <c r="F2368" s="31"/>
      <c r="G2368" s="31"/>
      <c r="H2368" s="115"/>
      <c r="I2368" s="31"/>
      <c r="J2368" s="10"/>
      <c r="K2368" s="504">
        <f>K2369+K2375</f>
        <v>1.9100000000000001</v>
      </c>
      <c r="L2368" s="505"/>
      <c r="M2368" s="32">
        <f>M2369+M2375</f>
        <v>8982.348</v>
      </c>
    </row>
    <row r="2369" spans="1:13">
      <c r="A2369" s="459" t="s">
        <v>21</v>
      </c>
      <c r="B2369" s="460"/>
      <c r="C2369" s="460"/>
      <c r="D2369" s="460"/>
      <c r="E2369" s="460"/>
      <c r="F2369" s="460"/>
      <c r="G2369" s="460"/>
      <c r="H2369" s="461"/>
      <c r="J2369" s="10"/>
      <c r="K2369" s="462">
        <f>K2370+K2371+K2372+K2374</f>
        <v>1.1200000000000001</v>
      </c>
      <c r="L2369" s="463"/>
      <c r="M2369" s="33">
        <f>M2370+M2371+M2372+M2374</f>
        <v>5267.1359999999995</v>
      </c>
    </row>
    <row r="2370" spans="1:13">
      <c r="A2370" s="8" t="s">
        <v>82</v>
      </c>
      <c r="H2370" s="10"/>
      <c r="I2370" s="87" t="s">
        <v>26</v>
      </c>
      <c r="J2370" s="88"/>
      <c r="K2370" s="450">
        <v>0.57999999999999996</v>
      </c>
      <c r="L2370" s="451"/>
      <c r="M2370" s="23">
        <f>K2370*12*I2358</f>
        <v>2727.6239999999993</v>
      </c>
    </row>
    <row r="2371" spans="1:13">
      <c r="A2371" s="8" t="s">
        <v>69</v>
      </c>
      <c r="H2371" s="10"/>
      <c r="I2371" s="87" t="s">
        <v>80</v>
      </c>
      <c r="J2371" s="88"/>
      <c r="K2371" s="450"/>
      <c r="L2371" s="451"/>
      <c r="M2371" s="23"/>
    </row>
    <row r="2372" spans="1:13">
      <c r="A2372" s="8" t="s">
        <v>83</v>
      </c>
      <c r="H2372" s="10"/>
      <c r="I2372" s="87" t="s">
        <v>24</v>
      </c>
      <c r="J2372" s="88"/>
      <c r="K2372" s="450">
        <v>0.5</v>
      </c>
      <c r="L2372" s="451"/>
      <c r="M2372" s="23">
        <f>K2372*12*I2358</f>
        <v>2351.3999999999996</v>
      </c>
    </row>
    <row r="2373" spans="1:13">
      <c r="A2373" s="8" t="s">
        <v>25</v>
      </c>
      <c r="H2373" s="10"/>
      <c r="I2373" s="87"/>
      <c r="J2373" s="88"/>
      <c r="L2373" s="10"/>
      <c r="M2373" s="23"/>
    </row>
    <row r="2374" spans="1:13">
      <c r="A2374" s="8" t="s">
        <v>84</v>
      </c>
      <c r="H2374" s="10"/>
      <c r="I2374" s="87" t="s">
        <v>26</v>
      </c>
      <c r="J2374" s="88"/>
      <c r="K2374" s="450">
        <v>0.04</v>
      </c>
      <c r="L2374" s="451"/>
      <c r="M2374" s="23">
        <f>K2374*12*I2358</f>
        <v>188.11199999999999</v>
      </c>
    </row>
    <row r="2375" spans="1:13">
      <c r="A2375" s="459" t="s">
        <v>27</v>
      </c>
      <c r="B2375" s="460"/>
      <c r="C2375" s="460"/>
      <c r="D2375" s="460"/>
      <c r="E2375" s="460"/>
      <c r="F2375" s="460"/>
      <c r="G2375" s="460"/>
      <c r="H2375" s="461"/>
      <c r="J2375" s="10"/>
      <c r="K2375" s="462">
        <f>K2376+K2377+K2378</f>
        <v>0.79</v>
      </c>
      <c r="L2375" s="463"/>
      <c r="M2375" s="33">
        <f>M2376+M2377+M2378</f>
        <v>3715.2120000000004</v>
      </c>
    </row>
    <row r="2376" spans="1:13">
      <c r="A2376" s="8" t="s">
        <v>85</v>
      </c>
      <c r="H2376" s="10"/>
      <c r="I2376" s="87" t="s">
        <v>24</v>
      </c>
      <c r="J2376" s="88"/>
      <c r="K2376" s="450">
        <v>0.67</v>
      </c>
      <c r="L2376" s="451"/>
      <c r="M2376" s="23">
        <f>K2376*12*I2358</f>
        <v>3150.8760000000002</v>
      </c>
    </row>
    <row r="2377" spans="1:13">
      <c r="A2377" s="8" t="s">
        <v>86</v>
      </c>
      <c r="H2377" s="10"/>
      <c r="I2377" s="87" t="s">
        <v>81</v>
      </c>
      <c r="J2377" s="88"/>
      <c r="K2377" s="450">
        <v>0.06</v>
      </c>
      <c r="L2377" s="451"/>
      <c r="M2377" s="23">
        <f>K2377*12*I2358</f>
        <v>282.16799999999995</v>
      </c>
    </row>
    <row r="2378" spans="1:13">
      <c r="A2378" s="8" t="s">
        <v>87</v>
      </c>
      <c r="H2378" s="10"/>
      <c r="I2378" s="87" t="s">
        <v>55</v>
      </c>
      <c r="J2378" s="88"/>
      <c r="K2378" s="492">
        <v>0.06</v>
      </c>
      <c r="L2378" s="493"/>
      <c r="M2378" s="21">
        <f>K2378*12*I2358</f>
        <v>282.16799999999995</v>
      </c>
    </row>
    <row r="2379" spans="1:13" ht="15.75">
      <c r="A2379" s="438" t="s">
        <v>28</v>
      </c>
      <c r="B2379" s="439"/>
      <c r="C2379" s="439"/>
      <c r="D2379" s="439"/>
      <c r="E2379" s="439"/>
      <c r="F2379" s="439"/>
      <c r="G2379" s="439"/>
      <c r="H2379" s="440"/>
      <c r="I2379" s="34"/>
      <c r="J2379" s="29"/>
      <c r="K2379" s="486">
        <f>K2380+K2381+K2383+K2385+K2386</f>
        <v>2.16</v>
      </c>
      <c r="L2379" s="487"/>
      <c r="M2379" s="35">
        <f>M2380+M2381+M2383+M2385+M2386</f>
        <v>10158.047999999999</v>
      </c>
    </row>
    <row r="2380" spans="1:13">
      <c r="A2380" s="36" t="s">
        <v>29</v>
      </c>
      <c r="B2380" s="37"/>
      <c r="C2380" s="38"/>
      <c r="D2380" s="38"/>
      <c r="E2380" s="38"/>
      <c r="F2380" s="38"/>
      <c r="G2380" s="38"/>
      <c r="H2380" s="10"/>
      <c r="I2380" s="434" t="s">
        <v>30</v>
      </c>
      <c r="J2380" s="435"/>
      <c r="K2380" s="457">
        <v>0.59</v>
      </c>
      <c r="L2380" s="458"/>
      <c r="M2380" s="23">
        <f>K2380*12*I2358</f>
        <v>2774.652</v>
      </c>
    </row>
    <row r="2381" spans="1:13">
      <c r="A2381" s="36" t="s">
        <v>31</v>
      </c>
      <c r="B2381" s="37"/>
      <c r="C2381" s="38"/>
      <c r="D2381" s="38"/>
      <c r="E2381" s="38"/>
      <c r="F2381" s="38"/>
      <c r="G2381" s="38"/>
      <c r="H2381" s="10"/>
      <c r="I2381" s="434" t="s">
        <v>57</v>
      </c>
      <c r="J2381" s="435"/>
      <c r="K2381" s="448">
        <v>1.36</v>
      </c>
      <c r="L2381" s="449"/>
      <c r="M2381" s="23">
        <f>K2381*12*I2358</f>
        <v>6395.808</v>
      </c>
    </row>
    <row r="2382" spans="1:13">
      <c r="A2382" s="36" t="s">
        <v>33</v>
      </c>
      <c r="B2382" s="37"/>
      <c r="C2382" s="38"/>
      <c r="D2382" s="38"/>
      <c r="E2382" s="38"/>
      <c r="F2382" s="38"/>
      <c r="G2382" s="38"/>
      <c r="H2382" s="10"/>
      <c r="I2382" s="39"/>
      <c r="J2382" s="12"/>
      <c r="K2382" s="40"/>
      <c r="L2382" s="41"/>
      <c r="M2382" s="23"/>
    </row>
    <row r="2383" spans="1:13">
      <c r="A2383" s="36" t="s">
        <v>34</v>
      </c>
      <c r="B2383" s="37"/>
      <c r="C2383" s="38"/>
      <c r="D2383" s="38"/>
      <c r="E2383" s="38"/>
      <c r="F2383" s="38"/>
      <c r="G2383" s="38"/>
      <c r="H2383" s="10"/>
      <c r="I2383" s="434" t="s">
        <v>35</v>
      </c>
      <c r="J2383" s="435"/>
      <c r="K2383" s="448">
        <v>0.09</v>
      </c>
      <c r="L2383" s="449"/>
      <c r="M2383" s="23">
        <f>K2383*12*I2358</f>
        <v>423.25200000000001</v>
      </c>
    </row>
    <row r="2384" spans="1:13">
      <c r="A2384" s="36" t="s">
        <v>36</v>
      </c>
      <c r="B2384" s="37"/>
      <c r="C2384" s="38"/>
      <c r="D2384" s="38"/>
      <c r="E2384" s="38"/>
      <c r="F2384" s="38"/>
      <c r="G2384" s="38"/>
      <c r="H2384" s="10"/>
      <c r="I2384" s="39"/>
      <c r="J2384" s="12"/>
      <c r="K2384" s="40"/>
      <c r="L2384" s="41"/>
      <c r="M2384" s="23"/>
    </row>
    <row r="2385" spans="1:13">
      <c r="A2385" s="36" t="s">
        <v>37</v>
      </c>
      <c r="B2385" s="37"/>
      <c r="C2385" s="38"/>
      <c r="D2385" s="38"/>
      <c r="E2385" s="38"/>
      <c r="F2385" s="38"/>
      <c r="G2385" s="38"/>
      <c r="H2385" s="10"/>
      <c r="I2385" s="434" t="s">
        <v>19</v>
      </c>
      <c r="J2385" s="435"/>
      <c r="K2385" s="448">
        <v>0.06</v>
      </c>
      <c r="L2385" s="449"/>
      <c r="M2385" s="23">
        <f>K2385*12*I2358</f>
        <v>282.16799999999995</v>
      </c>
    </row>
    <row r="2386" spans="1:13">
      <c r="A2386" s="42" t="s">
        <v>38</v>
      </c>
      <c r="B2386" s="37"/>
      <c r="C2386" s="38"/>
      <c r="D2386" s="38"/>
      <c r="E2386" s="38"/>
      <c r="F2386" s="38"/>
      <c r="G2386" s="38"/>
      <c r="H2386" s="10"/>
      <c r="I2386" s="434" t="s">
        <v>19</v>
      </c>
      <c r="J2386" s="435"/>
      <c r="K2386" s="436">
        <v>0.06</v>
      </c>
      <c r="L2386" s="437"/>
      <c r="M2386" s="21">
        <f>K2386*12*I2358</f>
        <v>282.16799999999995</v>
      </c>
    </row>
    <row r="2387" spans="1:13" ht="16.5" thickBot="1">
      <c r="A2387" s="443" t="s">
        <v>39</v>
      </c>
      <c r="B2387" s="444"/>
      <c r="C2387" s="444"/>
      <c r="D2387" s="444"/>
      <c r="E2387" s="444"/>
      <c r="F2387" s="444"/>
      <c r="G2387" s="444"/>
      <c r="H2387" s="445"/>
      <c r="I2387" s="3"/>
      <c r="J2387" s="4"/>
      <c r="K2387" s="513">
        <v>5.7</v>
      </c>
      <c r="L2387" s="514"/>
      <c r="M2387" s="48">
        <f>K2387*12*I2358</f>
        <v>26805.96</v>
      </c>
    </row>
    <row r="2388" spans="1:13" ht="15.75" thickBot="1">
      <c r="A2388" s="424" t="s">
        <v>40</v>
      </c>
      <c r="B2388" s="425"/>
      <c r="C2388" s="425"/>
      <c r="D2388" s="425"/>
      <c r="E2388" s="425"/>
      <c r="F2388" s="425"/>
      <c r="G2388" s="425"/>
      <c r="H2388" s="426"/>
      <c r="I2388" s="49"/>
      <c r="J2388" s="50"/>
      <c r="K2388" s="427">
        <f>K2360+K2362+K2365+K2368+K2387+K2379</f>
        <v>20.830000000000002</v>
      </c>
      <c r="L2388" s="428"/>
      <c r="M2388" s="51">
        <f>M2358+M2365+M2368+M2379+M2387</f>
        <v>97959.323999999993</v>
      </c>
    </row>
    <row r="2389" spans="1:13" ht="15.75">
      <c r="A2389" s="44" t="s">
        <v>44</v>
      </c>
      <c r="B2389" s="45"/>
      <c r="C2389" s="45"/>
      <c r="D2389" s="45"/>
      <c r="E2389" s="45"/>
      <c r="F2389" s="45"/>
      <c r="G2389" s="45"/>
      <c r="H2389" s="46"/>
      <c r="I2389" s="34"/>
      <c r="J2389" s="29"/>
      <c r="K2389" s="486">
        <v>0.06</v>
      </c>
      <c r="L2389" s="487"/>
      <c r="M2389" s="21">
        <f>K2389*12*I2358</f>
        <v>282.16799999999995</v>
      </c>
    </row>
    <row r="2390" spans="1:13" ht="15.75">
      <c r="A2390" s="44" t="s">
        <v>45</v>
      </c>
      <c r="B2390" s="45"/>
      <c r="C2390" s="45"/>
      <c r="D2390" s="45"/>
      <c r="E2390" s="45"/>
      <c r="F2390" s="45"/>
      <c r="G2390" s="45"/>
      <c r="H2390" s="46"/>
      <c r="I2390" s="34"/>
      <c r="J2390" s="29"/>
      <c r="K2390" s="486">
        <v>7.0000000000000007E-2</v>
      </c>
      <c r="L2390" s="487"/>
      <c r="M2390" s="21">
        <f>K2390*12*I2358</f>
        <v>329.19600000000003</v>
      </c>
    </row>
    <row r="2391" spans="1:13" ht="16.5" thickBot="1">
      <c r="A2391" s="95" t="s">
        <v>46</v>
      </c>
      <c r="B2391" s="96"/>
      <c r="C2391" s="96"/>
      <c r="D2391" s="96"/>
      <c r="E2391" s="96"/>
      <c r="F2391" s="96"/>
      <c r="G2391" s="96"/>
      <c r="H2391" s="97"/>
      <c r="I2391" s="3"/>
      <c r="J2391" s="4"/>
      <c r="K2391" s="446">
        <v>0.28000000000000003</v>
      </c>
      <c r="L2391" s="447"/>
      <c r="M2391" s="23">
        <f>K2391*12*I2358</f>
        <v>1316.7840000000001</v>
      </c>
    </row>
    <row r="2392" spans="1:13" ht="15.75" thickBot="1">
      <c r="A2392" s="424" t="s">
        <v>47</v>
      </c>
      <c r="B2392" s="425"/>
      <c r="C2392" s="425"/>
      <c r="D2392" s="425"/>
      <c r="E2392" s="425"/>
      <c r="F2392" s="425"/>
      <c r="G2392" s="425"/>
      <c r="H2392" s="426"/>
      <c r="I2392" s="49"/>
      <c r="J2392" s="50"/>
      <c r="K2392" s="427">
        <f>K2388+K2389+K2390+K2391</f>
        <v>21.240000000000002</v>
      </c>
      <c r="L2392" s="428"/>
      <c r="M2392" s="51">
        <f>M2388+M2389+M2390+M2391</f>
        <v>99887.471999999994</v>
      </c>
    </row>
    <row r="2394" spans="1:13">
      <c r="A2394" s="481" t="s">
        <v>0</v>
      </c>
      <c r="B2394" s="481"/>
      <c r="C2394" s="481"/>
      <c r="D2394" s="481"/>
      <c r="E2394" s="481"/>
      <c r="F2394" s="481"/>
      <c r="G2394" s="481"/>
      <c r="H2394" s="481"/>
      <c r="I2394" s="481"/>
      <c r="J2394" s="481"/>
      <c r="K2394" s="481"/>
      <c r="L2394" s="481"/>
      <c r="M2394" s="1"/>
    </row>
    <row r="2395" spans="1:13">
      <c r="A2395" s="482" t="s">
        <v>1</v>
      </c>
      <c r="B2395" s="482"/>
      <c r="C2395" s="482"/>
      <c r="D2395" s="482"/>
      <c r="E2395" s="482"/>
      <c r="F2395" s="482"/>
      <c r="G2395" s="482"/>
      <c r="H2395" s="482"/>
      <c r="I2395" s="482"/>
      <c r="J2395" s="482"/>
      <c r="K2395" s="482"/>
      <c r="L2395" s="482"/>
      <c r="M2395" s="482"/>
    </row>
    <row r="2396" spans="1:13">
      <c r="A2396" s="483" t="s">
        <v>146</v>
      </c>
      <c r="B2396" s="483"/>
      <c r="C2396" s="483"/>
      <c r="D2396" s="483"/>
      <c r="E2396" s="483"/>
      <c r="F2396" s="483"/>
      <c r="G2396" s="483"/>
      <c r="H2396" s="483"/>
      <c r="I2396" s="483"/>
      <c r="J2396" s="483"/>
      <c r="K2396" s="483"/>
      <c r="L2396" s="483"/>
      <c r="M2396" s="483"/>
    </row>
    <row r="2397" spans="1:13">
      <c r="A2397" s="2"/>
      <c r="B2397" s="3"/>
      <c r="C2397" s="3" t="s">
        <v>2</v>
      </c>
      <c r="D2397" s="3"/>
      <c r="E2397" s="3"/>
      <c r="F2397" s="3"/>
      <c r="G2397" s="3"/>
      <c r="H2397" s="4"/>
      <c r="I2397" s="3" t="s">
        <v>3</v>
      </c>
      <c r="J2397" s="4"/>
      <c r="K2397" s="5" t="s">
        <v>4</v>
      </c>
      <c r="L2397" s="6"/>
      <c r="M2397" s="7"/>
    </row>
    <row r="2398" spans="1:13">
      <c r="A2398" s="8"/>
      <c r="B2398" s="9"/>
      <c r="C2398" s="9"/>
      <c r="D2398" s="9"/>
      <c r="E2398" s="9"/>
      <c r="F2398" s="9"/>
      <c r="G2398" s="9"/>
      <c r="H2398" s="10"/>
      <c r="I2398" s="9"/>
      <c r="J2398" s="10"/>
      <c r="K2398" s="11" t="s">
        <v>5</v>
      </c>
      <c r="L2398" s="12"/>
      <c r="M2398" s="13" t="s">
        <v>6</v>
      </c>
    </row>
    <row r="2399" spans="1:13">
      <c r="A2399" s="14"/>
      <c r="B2399" s="15"/>
      <c r="C2399" s="15"/>
      <c r="D2399" s="15"/>
      <c r="E2399" s="15"/>
      <c r="F2399" s="15"/>
      <c r="G2399" s="15"/>
      <c r="H2399" s="16"/>
      <c r="I2399" s="472" t="s">
        <v>7</v>
      </c>
      <c r="J2399" s="473"/>
      <c r="K2399" s="15" t="s">
        <v>8</v>
      </c>
      <c r="L2399" s="16"/>
      <c r="M2399" s="17" t="s">
        <v>9</v>
      </c>
    </row>
    <row r="2400" spans="1:13">
      <c r="A2400" s="474"/>
      <c r="B2400" s="475"/>
      <c r="C2400" s="475"/>
      <c r="D2400" s="475"/>
      <c r="E2400" s="475"/>
      <c r="F2400" s="475"/>
      <c r="G2400" s="475"/>
      <c r="H2400" s="476"/>
      <c r="I2400" s="477">
        <v>640.70000000000005</v>
      </c>
      <c r="J2400" s="478"/>
      <c r="K2400" s="479">
        <f>K2402+K2404</f>
        <v>9.75</v>
      </c>
      <c r="L2400" s="506"/>
      <c r="M2400" s="21">
        <f>M2402+M2404</f>
        <v>74961.900000000009</v>
      </c>
    </row>
    <row r="2401" spans="1:13">
      <c r="A2401" s="22" t="s">
        <v>10</v>
      </c>
      <c r="B2401" s="24"/>
      <c r="C2401" s="24"/>
      <c r="D2401" s="24"/>
      <c r="E2401" s="24"/>
      <c r="F2401" s="25"/>
      <c r="G2401" s="24"/>
      <c r="H2401" s="26"/>
      <c r="J2401" s="10"/>
      <c r="L2401" s="10"/>
      <c r="M2401" s="23"/>
    </row>
    <row r="2402" spans="1:13">
      <c r="A2402" s="22" t="s">
        <v>11</v>
      </c>
      <c r="B2402" s="24"/>
      <c r="C2402" s="24"/>
      <c r="D2402" s="24"/>
      <c r="E2402" s="24"/>
      <c r="F2402" s="25"/>
      <c r="G2402" s="24"/>
      <c r="H2402" s="26"/>
      <c r="J2402" s="10"/>
      <c r="K2402" s="450">
        <v>5.36</v>
      </c>
      <c r="L2402" s="451"/>
      <c r="M2402" s="23">
        <f>K2402*I2400*12</f>
        <v>41209.824000000008</v>
      </c>
    </row>
    <row r="2403" spans="1:13">
      <c r="A2403" s="22"/>
      <c r="B2403" s="24"/>
      <c r="C2403" s="24"/>
      <c r="D2403" s="24"/>
      <c r="E2403" s="24"/>
      <c r="F2403" s="25"/>
      <c r="G2403" s="24"/>
      <c r="H2403" s="26"/>
      <c r="J2403" s="10"/>
      <c r="L2403" s="10"/>
      <c r="M2403" s="23"/>
    </row>
    <row r="2404" spans="1:13">
      <c r="A2404" s="22" t="s">
        <v>12</v>
      </c>
      <c r="B2404" s="24"/>
      <c r="C2404" s="24"/>
      <c r="D2404" s="24"/>
      <c r="E2404" s="24"/>
      <c r="F2404" s="25"/>
      <c r="G2404" s="24"/>
      <c r="H2404" s="26"/>
      <c r="I2404" s="14"/>
      <c r="J2404" s="16"/>
      <c r="K2404" s="492">
        <v>4.3899999999999997</v>
      </c>
      <c r="L2404" s="493"/>
      <c r="M2404" s="21">
        <f>K2404*I2400*12</f>
        <v>33752.076000000001</v>
      </c>
    </row>
    <row r="2405" spans="1:13">
      <c r="A2405" s="464" t="s">
        <v>13</v>
      </c>
      <c r="B2405" s="465"/>
      <c r="C2405" s="465"/>
      <c r="D2405" s="465"/>
      <c r="E2405" s="465"/>
      <c r="F2405" s="465"/>
      <c r="G2405" s="465"/>
      <c r="H2405" s="466"/>
      <c r="I2405" s="89" t="s">
        <v>14</v>
      </c>
      <c r="J2405" s="88"/>
      <c r="K2405" s="9"/>
      <c r="L2405" s="10"/>
      <c r="M2405" s="23"/>
    </row>
    <row r="2406" spans="1:13">
      <c r="A2406" s="8"/>
      <c r="B2406" s="9"/>
      <c r="C2406" s="9"/>
      <c r="D2406" s="9"/>
      <c r="E2406" s="9"/>
      <c r="F2406" s="9"/>
      <c r="G2406" s="9"/>
      <c r="H2406" s="10"/>
      <c r="I2406" s="89" t="s">
        <v>15</v>
      </c>
      <c r="J2406" s="88"/>
      <c r="K2406" s="9"/>
      <c r="L2406" s="10"/>
      <c r="M2406" s="23"/>
    </row>
    <row r="2407" spans="1:13">
      <c r="A2407" s="8"/>
      <c r="B2407" s="9"/>
      <c r="C2407" s="9"/>
      <c r="D2407" s="9"/>
      <c r="E2407" s="9"/>
      <c r="F2407" s="9"/>
      <c r="G2407" s="9"/>
      <c r="H2407" s="10"/>
      <c r="I2407" s="89" t="s">
        <v>16</v>
      </c>
      <c r="J2407" s="88"/>
      <c r="K2407" s="462">
        <v>1.31</v>
      </c>
      <c r="L2407" s="463"/>
      <c r="M2407" s="23">
        <f>K2407*12*I2400</f>
        <v>10071.804000000002</v>
      </c>
    </row>
    <row r="2408" spans="1:13">
      <c r="A2408" s="8"/>
      <c r="B2408" s="9"/>
      <c r="C2408" s="9"/>
      <c r="D2408" s="9"/>
      <c r="E2408" s="9"/>
      <c r="F2408" s="9"/>
      <c r="G2408" s="9"/>
      <c r="H2408" s="10"/>
      <c r="I2408" s="89" t="s">
        <v>17</v>
      </c>
      <c r="J2408" s="88"/>
      <c r="K2408" s="9"/>
      <c r="L2408" s="10"/>
      <c r="M2408" s="23"/>
    </row>
    <row r="2409" spans="1:13">
      <c r="A2409" s="14"/>
      <c r="B2409" s="15"/>
      <c r="C2409" s="15"/>
      <c r="D2409" s="15"/>
      <c r="E2409" s="15"/>
      <c r="F2409" s="15"/>
      <c r="G2409" s="15"/>
      <c r="H2409" s="16"/>
      <c r="I2409" s="90" t="s">
        <v>18</v>
      </c>
      <c r="J2409" s="91"/>
      <c r="K2409" s="15"/>
      <c r="L2409" s="16"/>
      <c r="M2409" s="21"/>
    </row>
    <row r="2410" spans="1:13">
      <c r="A2410" s="114" t="s">
        <v>20</v>
      </c>
      <c r="B2410" s="31"/>
      <c r="C2410" s="31"/>
      <c r="D2410" s="31"/>
      <c r="E2410" s="31"/>
      <c r="F2410" s="31"/>
      <c r="G2410" s="31"/>
      <c r="H2410" s="115"/>
      <c r="I2410" s="31"/>
      <c r="J2410" s="10"/>
      <c r="K2410" s="504">
        <f>K2411+K2417</f>
        <v>1.9100000000000001</v>
      </c>
      <c r="L2410" s="505"/>
      <c r="M2410" s="32">
        <f>M2411+M2417</f>
        <v>14684.844000000001</v>
      </c>
    </row>
    <row r="2411" spans="1:13">
      <c r="A2411" s="459" t="s">
        <v>21</v>
      </c>
      <c r="B2411" s="460"/>
      <c r="C2411" s="460"/>
      <c r="D2411" s="460"/>
      <c r="E2411" s="460"/>
      <c r="F2411" s="460"/>
      <c r="G2411" s="460"/>
      <c r="H2411" s="461"/>
      <c r="J2411" s="10"/>
      <c r="K2411" s="462">
        <f>K2412+K2413+K2414+K2416</f>
        <v>1.1200000000000001</v>
      </c>
      <c r="L2411" s="463"/>
      <c r="M2411" s="33">
        <f>M2412+M2413+M2414+M2416</f>
        <v>8611.0079999999998</v>
      </c>
    </row>
    <row r="2412" spans="1:13">
      <c r="A2412" s="8" t="s">
        <v>82</v>
      </c>
      <c r="H2412" s="10"/>
      <c r="I2412" s="87" t="s">
        <v>26</v>
      </c>
      <c r="J2412" s="88"/>
      <c r="K2412" s="450">
        <v>0.57999999999999996</v>
      </c>
      <c r="L2412" s="451"/>
      <c r="M2412" s="23">
        <f>K2412*12*I2400</f>
        <v>4459.2719999999999</v>
      </c>
    </row>
    <row r="2413" spans="1:13">
      <c r="A2413" s="8" t="s">
        <v>69</v>
      </c>
      <c r="H2413" s="10"/>
      <c r="I2413" s="87" t="s">
        <v>80</v>
      </c>
      <c r="J2413" s="88"/>
      <c r="K2413" s="450"/>
      <c r="L2413" s="451"/>
      <c r="M2413" s="23"/>
    </row>
    <row r="2414" spans="1:13">
      <c r="A2414" s="8" t="s">
        <v>83</v>
      </c>
      <c r="H2414" s="10"/>
      <c r="I2414" s="87" t="s">
        <v>24</v>
      </c>
      <c r="J2414" s="88"/>
      <c r="K2414" s="450">
        <v>0.5</v>
      </c>
      <c r="L2414" s="451"/>
      <c r="M2414" s="23">
        <f>K2414*12*I2400</f>
        <v>3844.2000000000003</v>
      </c>
    </row>
    <row r="2415" spans="1:13">
      <c r="A2415" s="8" t="s">
        <v>25</v>
      </c>
      <c r="H2415" s="10"/>
      <c r="I2415" s="87"/>
      <c r="J2415" s="88"/>
      <c r="L2415" s="10"/>
      <c r="M2415" s="23"/>
    </row>
    <row r="2416" spans="1:13">
      <c r="A2416" s="8" t="s">
        <v>84</v>
      </c>
      <c r="H2416" s="10"/>
      <c r="I2416" s="87" t="s">
        <v>26</v>
      </c>
      <c r="J2416" s="88"/>
      <c r="K2416" s="450">
        <v>0.04</v>
      </c>
      <c r="L2416" s="451"/>
      <c r="M2416" s="23">
        <f>K2416*12*I2400</f>
        <v>307.536</v>
      </c>
    </row>
    <row r="2417" spans="1:13">
      <c r="A2417" s="459" t="s">
        <v>27</v>
      </c>
      <c r="B2417" s="460"/>
      <c r="C2417" s="460"/>
      <c r="D2417" s="460"/>
      <c r="E2417" s="460"/>
      <c r="F2417" s="460"/>
      <c r="G2417" s="460"/>
      <c r="H2417" s="461"/>
      <c r="J2417" s="10"/>
      <c r="K2417" s="462">
        <f>K2418+K2419+K2420</f>
        <v>0.79</v>
      </c>
      <c r="L2417" s="463"/>
      <c r="M2417" s="33">
        <f>M2418+M2419+M2420</f>
        <v>6073.8360000000011</v>
      </c>
    </row>
    <row r="2418" spans="1:13">
      <c r="A2418" s="8" t="s">
        <v>85</v>
      </c>
      <c r="H2418" s="10"/>
      <c r="I2418" s="87" t="s">
        <v>24</v>
      </c>
      <c r="J2418" s="88"/>
      <c r="K2418" s="450">
        <v>0.67</v>
      </c>
      <c r="L2418" s="451"/>
      <c r="M2418" s="23">
        <f>K2418*12*I2400</f>
        <v>5151.228000000001</v>
      </c>
    </row>
    <row r="2419" spans="1:13">
      <c r="A2419" s="8" t="s">
        <v>86</v>
      </c>
      <c r="H2419" s="10"/>
      <c r="I2419" s="87" t="s">
        <v>81</v>
      </c>
      <c r="J2419" s="88"/>
      <c r="K2419" s="450">
        <v>0.06</v>
      </c>
      <c r="L2419" s="451"/>
      <c r="M2419" s="23">
        <f>K2419*12*I2400</f>
        <v>461.30400000000003</v>
      </c>
    </row>
    <row r="2420" spans="1:13">
      <c r="A2420" s="8" t="s">
        <v>87</v>
      </c>
      <c r="H2420" s="10"/>
      <c r="I2420" s="87" t="s">
        <v>55</v>
      </c>
      <c r="J2420" s="88"/>
      <c r="K2420" s="492">
        <v>0.06</v>
      </c>
      <c r="L2420" s="493"/>
      <c r="M2420" s="21">
        <f>K2420*12*I2400</f>
        <v>461.30400000000003</v>
      </c>
    </row>
    <row r="2421" spans="1:13" ht="15.75">
      <c r="A2421" s="438" t="s">
        <v>28</v>
      </c>
      <c r="B2421" s="439"/>
      <c r="C2421" s="439"/>
      <c r="D2421" s="439"/>
      <c r="E2421" s="439"/>
      <c r="F2421" s="439"/>
      <c r="G2421" s="439"/>
      <c r="H2421" s="440"/>
      <c r="I2421" s="34"/>
      <c r="J2421" s="29"/>
      <c r="K2421" s="486">
        <f>K2422+K2423+K2425+K2427+K2428</f>
        <v>2.16</v>
      </c>
      <c r="L2421" s="487"/>
      <c r="M2421" s="35">
        <f>M2422+M2423+M2425+M2427+M2428</f>
        <v>16606.944</v>
      </c>
    </row>
    <row r="2422" spans="1:13">
      <c r="A2422" s="36" t="s">
        <v>29</v>
      </c>
      <c r="B2422" s="37"/>
      <c r="C2422" s="38"/>
      <c r="D2422" s="38"/>
      <c r="E2422" s="38"/>
      <c r="F2422" s="38"/>
      <c r="G2422" s="38"/>
      <c r="H2422" s="10"/>
      <c r="I2422" s="434" t="s">
        <v>30</v>
      </c>
      <c r="J2422" s="435"/>
      <c r="K2422" s="457">
        <v>0.59</v>
      </c>
      <c r="L2422" s="458"/>
      <c r="M2422" s="23">
        <f>K2422*12*I2400</f>
        <v>4536.1559999999999</v>
      </c>
    </row>
    <row r="2423" spans="1:13">
      <c r="A2423" s="36" t="s">
        <v>31</v>
      </c>
      <c r="B2423" s="37"/>
      <c r="C2423" s="38"/>
      <c r="D2423" s="38"/>
      <c r="E2423" s="38"/>
      <c r="F2423" s="38"/>
      <c r="G2423" s="38"/>
      <c r="H2423" s="10"/>
      <c r="I2423" s="434" t="s">
        <v>57</v>
      </c>
      <c r="J2423" s="435"/>
      <c r="K2423" s="448">
        <v>1.36</v>
      </c>
      <c r="L2423" s="449"/>
      <c r="M2423" s="23">
        <f>K2423*12*I2400</f>
        <v>10456.224</v>
      </c>
    </row>
    <row r="2424" spans="1:13">
      <c r="A2424" s="36" t="s">
        <v>33</v>
      </c>
      <c r="B2424" s="37"/>
      <c r="C2424" s="38"/>
      <c r="D2424" s="38"/>
      <c r="E2424" s="38"/>
      <c r="F2424" s="38"/>
      <c r="G2424" s="38"/>
      <c r="H2424" s="10"/>
      <c r="I2424" s="39"/>
      <c r="J2424" s="12"/>
      <c r="K2424" s="40"/>
      <c r="L2424" s="41"/>
      <c r="M2424" s="23"/>
    </row>
    <row r="2425" spans="1:13">
      <c r="A2425" s="36" t="s">
        <v>34</v>
      </c>
      <c r="B2425" s="37"/>
      <c r="C2425" s="38"/>
      <c r="D2425" s="38"/>
      <c r="E2425" s="38"/>
      <c r="F2425" s="38"/>
      <c r="G2425" s="38"/>
      <c r="H2425" s="10"/>
      <c r="I2425" s="434" t="s">
        <v>35</v>
      </c>
      <c r="J2425" s="435"/>
      <c r="K2425" s="448">
        <v>0.09</v>
      </c>
      <c r="L2425" s="449"/>
      <c r="M2425" s="23">
        <f>K2425*12*I2400</f>
        <v>691.95600000000013</v>
      </c>
    </row>
    <row r="2426" spans="1:13">
      <c r="A2426" s="36" t="s">
        <v>36</v>
      </c>
      <c r="B2426" s="37"/>
      <c r="C2426" s="38"/>
      <c r="D2426" s="38"/>
      <c r="E2426" s="38"/>
      <c r="F2426" s="38"/>
      <c r="G2426" s="38"/>
      <c r="H2426" s="10"/>
      <c r="I2426" s="39"/>
      <c r="J2426" s="12"/>
      <c r="K2426" s="40"/>
      <c r="L2426" s="41"/>
      <c r="M2426" s="23"/>
    </row>
    <row r="2427" spans="1:13">
      <c r="A2427" s="36" t="s">
        <v>37</v>
      </c>
      <c r="B2427" s="37"/>
      <c r="C2427" s="38"/>
      <c r="D2427" s="38"/>
      <c r="E2427" s="38"/>
      <c r="F2427" s="38"/>
      <c r="G2427" s="38"/>
      <c r="H2427" s="10"/>
      <c r="I2427" s="434" t="s">
        <v>19</v>
      </c>
      <c r="J2427" s="435"/>
      <c r="K2427" s="448">
        <v>0.06</v>
      </c>
      <c r="L2427" s="449"/>
      <c r="M2427" s="23">
        <f>K2427*12*I2400</f>
        <v>461.30400000000003</v>
      </c>
    </row>
    <row r="2428" spans="1:13">
      <c r="A2428" s="42" t="s">
        <v>38</v>
      </c>
      <c r="B2428" s="37"/>
      <c r="C2428" s="38"/>
      <c r="D2428" s="38"/>
      <c r="E2428" s="38"/>
      <c r="F2428" s="38"/>
      <c r="G2428" s="38"/>
      <c r="H2428" s="10"/>
      <c r="I2428" s="434" t="s">
        <v>19</v>
      </c>
      <c r="J2428" s="435"/>
      <c r="K2428" s="436">
        <v>0.06</v>
      </c>
      <c r="L2428" s="437"/>
      <c r="M2428" s="21">
        <f>K2428*12*I2400</f>
        <v>461.30400000000003</v>
      </c>
    </row>
    <row r="2429" spans="1:13" ht="16.5" thickBot="1">
      <c r="A2429" s="443" t="s">
        <v>39</v>
      </c>
      <c r="B2429" s="444"/>
      <c r="C2429" s="444"/>
      <c r="D2429" s="444"/>
      <c r="E2429" s="444"/>
      <c r="F2429" s="444"/>
      <c r="G2429" s="444"/>
      <c r="H2429" s="445"/>
      <c r="I2429" s="3"/>
      <c r="J2429" s="4"/>
      <c r="K2429" s="513">
        <v>5.7</v>
      </c>
      <c r="L2429" s="514"/>
      <c r="M2429" s="48">
        <f>K2429*12*I2400</f>
        <v>43823.880000000005</v>
      </c>
    </row>
    <row r="2430" spans="1:13" ht="15.75" thickBot="1">
      <c r="A2430" s="424" t="s">
        <v>40</v>
      </c>
      <c r="B2430" s="425"/>
      <c r="C2430" s="425"/>
      <c r="D2430" s="425"/>
      <c r="E2430" s="425"/>
      <c r="F2430" s="425"/>
      <c r="G2430" s="425"/>
      <c r="H2430" s="426"/>
      <c r="I2430" s="49"/>
      <c r="J2430" s="50"/>
      <c r="K2430" s="427">
        <f>K2402+K2404+K2407+K2410+K2429+K2421</f>
        <v>20.830000000000002</v>
      </c>
      <c r="L2430" s="428"/>
      <c r="M2430" s="51">
        <f>M2400+M2407+M2410+M2421+M2429</f>
        <v>160149.37200000003</v>
      </c>
    </row>
    <row r="2431" spans="1:13" ht="15.75">
      <c r="A2431" s="44" t="s">
        <v>44</v>
      </c>
      <c r="B2431" s="45"/>
      <c r="C2431" s="45"/>
      <c r="D2431" s="45"/>
      <c r="E2431" s="45"/>
      <c r="F2431" s="45"/>
      <c r="G2431" s="45"/>
      <c r="H2431" s="46"/>
      <c r="I2431" s="34"/>
      <c r="J2431" s="29"/>
      <c r="K2431" s="486">
        <v>0.05</v>
      </c>
      <c r="L2431" s="487"/>
      <c r="M2431" s="21">
        <f>K2431*12*I2400</f>
        <v>384.42000000000007</v>
      </c>
    </row>
    <row r="2432" spans="1:13" ht="15.75">
      <c r="A2432" s="44" t="s">
        <v>45</v>
      </c>
      <c r="B2432" s="45"/>
      <c r="C2432" s="45"/>
      <c r="D2432" s="45"/>
      <c r="E2432" s="45"/>
      <c r="F2432" s="45"/>
      <c r="G2432" s="45"/>
      <c r="H2432" s="46"/>
      <c r="I2432" s="34"/>
      <c r="J2432" s="29"/>
      <c r="K2432" s="486">
        <v>0.06</v>
      </c>
      <c r="L2432" s="487"/>
      <c r="M2432" s="21">
        <f>K2432*12*I2400</f>
        <v>461.30400000000003</v>
      </c>
    </row>
    <row r="2433" spans="1:13" ht="16.5" thickBot="1">
      <c r="A2433" s="95" t="s">
        <v>46</v>
      </c>
      <c r="B2433" s="96"/>
      <c r="C2433" s="96"/>
      <c r="D2433" s="96"/>
      <c r="E2433" s="96"/>
      <c r="F2433" s="96"/>
      <c r="G2433" s="96"/>
      <c r="H2433" s="97"/>
      <c r="I2433" s="3"/>
      <c r="J2433" s="4"/>
      <c r="K2433" s="446">
        <v>0.15</v>
      </c>
      <c r="L2433" s="447"/>
      <c r="M2433" s="23">
        <f>K2433*12*I2400</f>
        <v>1153.26</v>
      </c>
    </row>
    <row r="2434" spans="1:13" ht="15.75" thickBot="1">
      <c r="A2434" s="424" t="s">
        <v>47</v>
      </c>
      <c r="B2434" s="425"/>
      <c r="C2434" s="425"/>
      <c r="D2434" s="425"/>
      <c r="E2434" s="425"/>
      <c r="F2434" s="425"/>
      <c r="G2434" s="425"/>
      <c r="H2434" s="426"/>
      <c r="I2434" s="49"/>
      <c r="J2434" s="50"/>
      <c r="K2434" s="427">
        <f>K2430+K2431+K2432+K2433</f>
        <v>21.09</v>
      </c>
      <c r="L2434" s="428"/>
      <c r="M2434" s="51">
        <f>M2430+M2431+M2432+M2433</f>
        <v>162148.35600000006</v>
      </c>
    </row>
    <row r="2435" spans="1:13">
      <c r="M2435" s="1"/>
    </row>
    <row r="2436" spans="1:13">
      <c r="A2436" s="481" t="s">
        <v>0</v>
      </c>
      <c r="B2436" s="481"/>
      <c r="C2436" s="481"/>
      <c r="D2436" s="481"/>
      <c r="E2436" s="481"/>
      <c r="F2436" s="481"/>
      <c r="G2436" s="481"/>
      <c r="H2436" s="481"/>
      <c r="I2436" s="481"/>
      <c r="J2436" s="481"/>
      <c r="K2436" s="481"/>
      <c r="L2436" s="481"/>
      <c r="M2436" s="1"/>
    </row>
    <row r="2437" spans="1:13">
      <c r="A2437" s="482" t="s">
        <v>1</v>
      </c>
      <c r="B2437" s="482"/>
      <c r="C2437" s="482"/>
      <c r="D2437" s="482"/>
      <c r="E2437" s="482"/>
      <c r="F2437" s="482"/>
      <c r="G2437" s="482"/>
      <c r="H2437" s="482"/>
      <c r="I2437" s="482"/>
      <c r="J2437" s="482"/>
      <c r="K2437" s="482"/>
      <c r="L2437" s="482"/>
      <c r="M2437" s="482"/>
    </row>
    <row r="2438" spans="1:13">
      <c r="A2438" s="483" t="s">
        <v>147</v>
      </c>
      <c r="B2438" s="483"/>
      <c r="C2438" s="483"/>
      <c r="D2438" s="483"/>
      <c r="E2438" s="483"/>
      <c r="F2438" s="483"/>
      <c r="G2438" s="483"/>
      <c r="H2438" s="483"/>
      <c r="I2438" s="483"/>
      <c r="J2438" s="483"/>
      <c r="K2438" s="483"/>
      <c r="L2438" s="483"/>
      <c r="M2438" s="483"/>
    </row>
    <row r="2439" spans="1:13">
      <c r="A2439" s="2"/>
      <c r="B2439" s="3"/>
      <c r="C2439" s="3" t="s">
        <v>2</v>
      </c>
      <c r="D2439" s="3"/>
      <c r="E2439" s="3"/>
      <c r="F2439" s="3"/>
      <c r="G2439" s="3"/>
      <c r="H2439" s="4"/>
      <c r="I2439" s="3" t="s">
        <v>3</v>
      </c>
      <c r="J2439" s="4"/>
      <c r="K2439" s="5" t="s">
        <v>4</v>
      </c>
      <c r="L2439" s="6"/>
      <c r="M2439" s="7"/>
    </row>
    <row r="2440" spans="1:13">
      <c r="A2440" s="8"/>
      <c r="B2440" s="9"/>
      <c r="C2440" s="9"/>
      <c r="D2440" s="9"/>
      <c r="E2440" s="9"/>
      <c r="F2440" s="9"/>
      <c r="G2440" s="9"/>
      <c r="H2440" s="10"/>
      <c r="I2440" s="9"/>
      <c r="J2440" s="10"/>
      <c r="K2440" s="11" t="s">
        <v>5</v>
      </c>
      <c r="L2440" s="12"/>
      <c r="M2440" s="13" t="s">
        <v>6</v>
      </c>
    </row>
    <row r="2441" spans="1:13">
      <c r="A2441" s="14"/>
      <c r="B2441" s="15"/>
      <c r="C2441" s="15"/>
      <c r="D2441" s="15"/>
      <c r="E2441" s="15"/>
      <c r="F2441" s="15"/>
      <c r="G2441" s="15"/>
      <c r="H2441" s="16"/>
      <c r="I2441" s="472" t="s">
        <v>7</v>
      </c>
      <c r="J2441" s="473"/>
      <c r="K2441" s="15" t="s">
        <v>8</v>
      </c>
      <c r="L2441" s="16"/>
      <c r="M2441" s="17" t="s">
        <v>9</v>
      </c>
    </row>
    <row r="2442" spans="1:13">
      <c r="A2442" s="474"/>
      <c r="B2442" s="475"/>
      <c r="C2442" s="475"/>
      <c r="D2442" s="475"/>
      <c r="E2442" s="475"/>
      <c r="F2442" s="475"/>
      <c r="G2442" s="475"/>
      <c r="H2442" s="476"/>
      <c r="I2442" s="477">
        <v>1335.4</v>
      </c>
      <c r="J2442" s="478"/>
      <c r="K2442" s="479">
        <f>K2443+K2445</f>
        <v>9.75</v>
      </c>
      <c r="L2442" s="506"/>
      <c r="M2442" s="21">
        <f>M2443+M2445</f>
        <v>156241.80000000002</v>
      </c>
    </row>
    <row r="2443" spans="1:13">
      <c r="A2443" s="22" t="s">
        <v>59</v>
      </c>
      <c r="B2443" s="24"/>
      <c r="C2443" s="24"/>
      <c r="D2443" s="24"/>
      <c r="E2443" s="24"/>
      <c r="F2443" s="25"/>
      <c r="G2443" s="24"/>
      <c r="H2443" s="26"/>
      <c r="J2443" s="10"/>
      <c r="K2443" s="450">
        <v>5.36</v>
      </c>
      <c r="L2443" s="451"/>
      <c r="M2443" s="23">
        <f>K2443*I2442*12</f>
        <v>85892.928000000014</v>
      </c>
    </row>
    <row r="2444" spans="1:13">
      <c r="A2444" s="22"/>
      <c r="B2444" s="24"/>
      <c r="C2444" s="24"/>
      <c r="D2444" s="24"/>
      <c r="E2444" s="24"/>
      <c r="F2444" s="25"/>
      <c r="G2444" s="24"/>
      <c r="H2444" s="26"/>
      <c r="J2444" s="10"/>
      <c r="L2444" s="10"/>
      <c r="M2444" s="23"/>
    </row>
    <row r="2445" spans="1:13">
      <c r="A2445" s="22" t="s">
        <v>12</v>
      </c>
      <c r="B2445" s="24"/>
      <c r="C2445" s="24"/>
      <c r="D2445" s="24"/>
      <c r="E2445" s="24"/>
      <c r="F2445" s="25"/>
      <c r="G2445" s="24"/>
      <c r="H2445" s="26"/>
      <c r="I2445" s="14"/>
      <c r="J2445" s="16"/>
      <c r="K2445" s="492">
        <v>4.3899999999999997</v>
      </c>
      <c r="L2445" s="493"/>
      <c r="M2445" s="21">
        <f>K2445*I2442*12</f>
        <v>70348.872000000003</v>
      </c>
    </row>
    <row r="2446" spans="1:13">
      <c r="A2446" s="464" t="s">
        <v>13</v>
      </c>
      <c r="B2446" s="465"/>
      <c r="C2446" s="465"/>
      <c r="D2446" s="465"/>
      <c r="E2446" s="465"/>
      <c r="F2446" s="465"/>
      <c r="G2446" s="465"/>
      <c r="H2446" s="466"/>
      <c r="I2446" s="89" t="s">
        <v>14</v>
      </c>
      <c r="J2446" s="88"/>
      <c r="K2446" s="9"/>
      <c r="L2446" s="10"/>
      <c r="M2446" s="23"/>
    </row>
    <row r="2447" spans="1:13">
      <c r="A2447" s="8"/>
      <c r="B2447" s="9"/>
      <c r="C2447" s="9"/>
      <c r="D2447" s="9"/>
      <c r="E2447" s="9"/>
      <c r="F2447" s="9"/>
      <c r="G2447" s="9"/>
      <c r="H2447" s="10"/>
      <c r="I2447" s="89" t="s">
        <v>15</v>
      </c>
      <c r="J2447" s="88"/>
      <c r="K2447" s="9"/>
      <c r="L2447" s="10"/>
      <c r="M2447" s="23"/>
    </row>
    <row r="2448" spans="1:13">
      <c r="A2448" s="8"/>
      <c r="B2448" s="9"/>
      <c r="C2448" s="9"/>
      <c r="D2448" s="9"/>
      <c r="E2448" s="9"/>
      <c r="F2448" s="9"/>
      <c r="G2448" s="9"/>
      <c r="H2448" s="10"/>
      <c r="I2448" s="89" t="s">
        <v>16</v>
      </c>
      <c r="J2448" s="88"/>
      <c r="K2448" s="462">
        <v>1.31</v>
      </c>
      <c r="L2448" s="463"/>
      <c r="M2448" s="23">
        <f>K2448*12*I2442</f>
        <v>20992.488000000001</v>
      </c>
    </row>
    <row r="2449" spans="1:13">
      <c r="A2449" s="8"/>
      <c r="B2449" s="9"/>
      <c r="C2449" s="9"/>
      <c r="D2449" s="9"/>
      <c r="E2449" s="9"/>
      <c r="F2449" s="9"/>
      <c r="G2449" s="9"/>
      <c r="H2449" s="10"/>
      <c r="I2449" s="89" t="s">
        <v>17</v>
      </c>
      <c r="J2449" s="88"/>
      <c r="K2449" s="9"/>
      <c r="L2449" s="10"/>
      <c r="M2449" s="23"/>
    </row>
    <row r="2450" spans="1:13">
      <c r="A2450" s="14"/>
      <c r="B2450" s="15"/>
      <c r="C2450" s="15"/>
      <c r="D2450" s="15"/>
      <c r="E2450" s="15"/>
      <c r="F2450" s="15"/>
      <c r="G2450" s="15"/>
      <c r="H2450" s="16"/>
      <c r="I2450" s="90" t="s">
        <v>18</v>
      </c>
      <c r="J2450" s="91"/>
      <c r="K2450" s="15"/>
      <c r="L2450" s="16"/>
      <c r="M2450" s="21"/>
    </row>
    <row r="2451" spans="1:13">
      <c r="A2451" s="474" t="s">
        <v>67</v>
      </c>
      <c r="B2451" s="475"/>
      <c r="C2451" s="475"/>
      <c r="D2451" s="475"/>
      <c r="E2451" s="475"/>
      <c r="F2451" s="475"/>
      <c r="G2451" s="475"/>
      <c r="H2451" s="476"/>
      <c r="I2451" s="28" t="s">
        <v>19</v>
      </c>
      <c r="J2451" s="29"/>
      <c r="K2451" s="486">
        <v>1.69</v>
      </c>
      <c r="L2451" s="487"/>
      <c r="M2451" s="30">
        <f>K2451*12*I2442</f>
        <v>27081.912000000004</v>
      </c>
    </row>
    <row r="2452" spans="1:13">
      <c r="A2452" s="114" t="s">
        <v>20</v>
      </c>
      <c r="B2452" s="31"/>
      <c r="C2452" s="31"/>
      <c r="D2452" s="31"/>
      <c r="E2452" s="31"/>
      <c r="F2452" s="31"/>
      <c r="G2452" s="31"/>
      <c r="H2452" s="115"/>
      <c r="I2452" s="31"/>
      <c r="J2452" s="10"/>
      <c r="K2452" s="504">
        <f>K2453+K2459</f>
        <v>1.9100000000000001</v>
      </c>
      <c r="L2452" s="505"/>
      <c r="M2452" s="32">
        <f>M2453+M2459</f>
        <v>30607.367999999999</v>
      </c>
    </row>
    <row r="2453" spans="1:13">
      <c r="A2453" s="459" t="s">
        <v>21</v>
      </c>
      <c r="B2453" s="460"/>
      <c r="C2453" s="460"/>
      <c r="D2453" s="460"/>
      <c r="E2453" s="460"/>
      <c r="F2453" s="460"/>
      <c r="G2453" s="460"/>
      <c r="H2453" s="461"/>
      <c r="J2453" s="10"/>
      <c r="K2453" s="462">
        <f>K2454+K2455+K2456+K2458</f>
        <v>1.1200000000000001</v>
      </c>
      <c r="L2453" s="463"/>
      <c r="M2453" s="33">
        <f>M2454+M2455+M2456+M2458</f>
        <v>17947.775999999998</v>
      </c>
    </row>
    <row r="2454" spans="1:13">
      <c r="A2454" s="8" t="s">
        <v>82</v>
      </c>
      <c r="H2454" s="10"/>
      <c r="I2454" s="87" t="s">
        <v>26</v>
      </c>
      <c r="J2454" s="88"/>
      <c r="K2454" s="450">
        <v>0.57999999999999996</v>
      </c>
      <c r="L2454" s="451"/>
      <c r="M2454" s="23">
        <f>K2454*12*I2442</f>
        <v>9294.384</v>
      </c>
    </row>
    <row r="2455" spans="1:13">
      <c r="A2455" s="8" t="s">
        <v>69</v>
      </c>
      <c r="H2455" s="10"/>
      <c r="I2455" s="87" t="s">
        <v>80</v>
      </c>
      <c r="J2455" s="88"/>
      <c r="K2455" s="450"/>
      <c r="L2455" s="451"/>
      <c r="M2455" s="23"/>
    </row>
    <row r="2456" spans="1:13">
      <c r="A2456" s="8" t="s">
        <v>83</v>
      </c>
      <c r="H2456" s="10"/>
      <c r="I2456" s="87" t="s">
        <v>24</v>
      </c>
      <c r="J2456" s="88"/>
      <c r="K2456" s="450">
        <v>0.5</v>
      </c>
      <c r="L2456" s="451"/>
      <c r="M2456" s="23">
        <f>K2456*12*I2442</f>
        <v>8012.4000000000005</v>
      </c>
    </row>
    <row r="2457" spans="1:13">
      <c r="A2457" s="8" t="s">
        <v>25</v>
      </c>
      <c r="H2457" s="10"/>
      <c r="I2457" s="87"/>
      <c r="J2457" s="88"/>
      <c r="L2457" s="10"/>
      <c r="M2457" s="23"/>
    </row>
    <row r="2458" spans="1:13">
      <c r="A2458" s="8" t="s">
        <v>84</v>
      </c>
      <c r="H2458" s="10"/>
      <c r="I2458" s="87" t="s">
        <v>26</v>
      </c>
      <c r="J2458" s="88"/>
      <c r="K2458" s="450">
        <v>0.04</v>
      </c>
      <c r="L2458" s="451"/>
      <c r="M2458" s="23">
        <f>K2458*12*I2442</f>
        <v>640.99200000000008</v>
      </c>
    </row>
    <row r="2459" spans="1:13">
      <c r="A2459" s="459" t="s">
        <v>27</v>
      </c>
      <c r="B2459" s="460"/>
      <c r="C2459" s="460"/>
      <c r="D2459" s="460"/>
      <c r="E2459" s="460"/>
      <c r="F2459" s="460"/>
      <c r="G2459" s="460"/>
      <c r="H2459" s="461"/>
      <c r="J2459" s="10"/>
      <c r="K2459" s="462">
        <f>K2460+K2461+K2462</f>
        <v>0.79</v>
      </c>
      <c r="L2459" s="463"/>
      <c r="M2459" s="33">
        <f>M2460+M2461+M2462</f>
        <v>12659.592000000001</v>
      </c>
    </row>
    <row r="2460" spans="1:13">
      <c r="A2460" s="8" t="s">
        <v>85</v>
      </c>
      <c r="H2460" s="10"/>
      <c r="I2460" s="87" t="s">
        <v>24</v>
      </c>
      <c r="J2460" s="88"/>
      <c r="K2460" s="450">
        <v>0.67</v>
      </c>
      <c r="L2460" s="451"/>
      <c r="M2460" s="23">
        <f>K2460*12*I2442</f>
        <v>10736.616000000002</v>
      </c>
    </row>
    <row r="2461" spans="1:13">
      <c r="A2461" s="8" t="s">
        <v>86</v>
      </c>
      <c r="H2461" s="10"/>
      <c r="I2461" s="87" t="s">
        <v>81</v>
      </c>
      <c r="J2461" s="88"/>
      <c r="K2461" s="450">
        <v>0.06</v>
      </c>
      <c r="L2461" s="451"/>
      <c r="M2461" s="23">
        <f>K2461*12*I2442</f>
        <v>961.48800000000006</v>
      </c>
    </row>
    <row r="2462" spans="1:13">
      <c r="A2462" s="8" t="s">
        <v>87</v>
      </c>
      <c r="H2462" s="10"/>
      <c r="I2462" s="87" t="s">
        <v>55</v>
      </c>
      <c r="J2462" s="88"/>
      <c r="K2462" s="492">
        <v>0.06</v>
      </c>
      <c r="L2462" s="493"/>
      <c r="M2462" s="21">
        <f>K2462*12*I2442</f>
        <v>961.48800000000006</v>
      </c>
    </row>
    <row r="2463" spans="1:13" ht="15.75">
      <c r="A2463" s="438" t="s">
        <v>28</v>
      </c>
      <c r="B2463" s="439"/>
      <c r="C2463" s="439"/>
      <c r="D2463" s="439"/>
      <c r="E2463" s="439"/>
      <c r="F2463" s="439"/>
      <c r="G2463" s="439"/>
      <c r="H2463" s="440"/>
      <c r="I2463" s="34"/>
      <c r="J2463" s="29"/>
      <c r="K2463" s="486">
        <f>K2464+K2465+K2467+K2469+K2470</f>
        <v>2.16</v>
      </c>
      <c r="L2463" s="487"/>
      <c r="M2463" s="35">
        <f>M2464+M2465+M2467+M2469+M2470</f>
        <v>34613.567999999999</v>
      </c>
    </row>
    <row r="2464" spans="1:13">
      <c r="A2464" s="36" t="s">
        <v>29</v>
      </c>
      <c r="B2464" s="37"/>
      <c r="C2464" s="38"/>
      <c r="D2464" s="38"/>
      <c r="E2464" s="38"/>
      <c r="F2464" s="38"/>
      <c r="G2464" s="38"/>
      <c r="H2464" s="10"/>
      <c r="I2464" s="434" t="s">
        <v>30</v>
      </c>
      <c r="J2464" s="435"/>
      <c r="K2464" s="457">
        <v>0.59</v>
      </c>
      <c r="L2464" s="458"/>
      <c r="M2464" s="23">
        <f>K2464*12*I2442</f>
        <v>9454.6320000000014</v>
      </c>
    </row>
    <row r="2465" spans="1:13">
      <c r="A2465" s="36" t="s">
        <v>31</v>
      </c>
      <c r="B2465" s="37"/>
      <c r="C2465" s="38"/>
      <c r="D2465" s="38"/>
      <c r="E2465" s="38"/>
      <c r="F2465" s="38"/>
      <c r="G2465" s="38"/>
      <c r="H2465" s="10"/>
      <c r="I2465" s="434" t="s">
        <v>57</v>
      </c>
      <c r="J2465" s="435"/>
      <c r="K2465" s="448">
        <v>1.36</v>
      </c>
      <c r="L2465" s="449"/>
      <c r="M2465" s="23">
        <f>K2465*12*I2442</f>
        <v>21793.728000000003</v>
      </c>
    </row>
    <row r="2466" spans="1:13">
      <c r="A2466" s="36" t="s">
        <v>33</v>
      </c>
      <c r="B2466" s="37"/>
      <c r="C2466" s="38"/>
      <c r="D2466" s="38"/>
      <c r="E2466" s="38"/>
      <c r="F2466" s="38"/>
      <c r="G2466" s="38"/>
      <c r="H2466" s="10"/>
      <c r="I2466" s="39"/>
      <c r="J2466" s="12"/>
      <c r="K2466" s="40"/>
      <c r="L2466" s="41"/>
      <c r="M2466" s="23"/>
    </row>
    <row r="2467" spans="1:13">
      <c r="A2467" s="36" t="s">
        <v>34</v>
      </c>
      <c r="B2467" s="37"/>
      <c r="C2467" s="38"/>
      <c r="D2467" s="38"/>
      <c r="E2467" s="38"/>
      <c r="F2467" s="38"/>
      <c r="G2467" s="38"/>
      <c r="H2467" s="10"/>
      <c r="I2467" s="434" t="s">
        <v>35</v>
      </c>
      <c r="J2467" s="435"/>
      <c r="K2467" s="448">
        <v>0.09</v>
      </c>
      <c r="L2467" s="449"/>
      <c r="M2467" s="23">
        <f>K2467*12*I2442</f>
        <v>1442.2320000000002</v>
      </c>
    </row>
    <row r="2468" spans="1:13">
      <c r="A2468" s="36" t="s">
        <v>36</v>
      </c>
      <c r="B2468" s="37"/>
      <c r="C2468" s="38"/>
      <c r="D2468" s="38"/>
      <c r="E2468" s="38"/>
      <c r="F2468" s="38"/>
      <c r="G2468" s="38"/>
      <c r="H2468" s="10"/>
      <c r="I2468" s="39"/>
      <c r="J2468" s="12"/>
      <c r="K2468" s="40"/>
      <c r="L2468" s="41"/>
      <c r="M2468" s="23"/>
    </row>
    <row r="2469" spans="1:13">
      <c r="A2469" s="36" t="s">
        <v>37</v>
      </c>
      <c r="B2469" s="37"/>
      <c r="C2469" s="38"/>
      <c r="D2469" s="38"/>
      <c r="E2469" s="38"/>
      <c r="F2469" s="38"/>
      <c r="G2469" s="38"/>
      <c r="H2469" s="10"/>
      <c r="I2469" s="434" t="s">
        <v>19</v>
      </c>
      <c r="J2469" s="435"/>
      <c r="K2469" s="448">
        <v>0.06</v>
      </c>
      <c r="L2469" s="449"/>
      <c r="M2469" s="23">
        <f>K2469*12*I2442</f>
        <v>961.48800000000006</v>
      </c>
    </row>
    <row r="2470" spans="1:13">
      <c r="A2470" s="42" t="s">
        <v>38</v>
      </c>
      <c r="B2470" s="37"/>
      <c r="C2470" s="38"/>
      <c r="D2470" s="38"/>
      <c r="E2470" s="38"/>
      <c r="F2470" s="38"/>
      <c r="G2470" s="38"/>
      <c r="H2470" s="10"/>
      <c r="I2470" s="434" t="s">
        <v>19</v>
      </c>
      <c r="J2470" s="435"/>
      <c r="K2470" s="436">
        <v>0.06</v>
      </c>
      <c r="L2470" s="437"/>
      <c r="M2470" s="21">
        <f>K2470*12*I2442</f>
        <v>961.48800000000006</v>
      </c>
    </row>
    <row r="2471" spans="1:13" ht="16.5" thickBot="1">
      <c r="A2471" s="443" t="s">
        <v>39</v>
      </c>
      <c r="B2471" s="444"/>
      <c r="C2471" s="444"/>
      <c r="D2471" s="444"/>
      <c r="E2471" s="444"/>
      <c r="F2471" s="444"/>
      <c r="G2471" s="444"/>
      <c r="H2471" s="445"/>
      <c r="I2471" s="3"/>
      <c r="J2471" s="4"/>
      <c r="K2471" s="513">
        <v>5.7</v>
      </c>
      <c r="L2471" s="514"/>
      <c r="M2471" s="48">
        <f>K2471*12*I2442</f>
        <v>91341.360000000015</v>
      </c>
    </row>
    <row r="2472" spans="1:13" ht="15.75" thickBot="1">
      <c r="A2472" s="424" t="s">
        <v>40</v>
      </c>
      <c r="B2472" s="425"/>
      <c r="C2472" s="425"/>
      <c r="D2472" s="425"/>
      <c r="E2472" s="425"/>
      <c r="F2472" s="425"/>
      <c r="G2472" s="425"/>
      <c r="H2472" s="426"/>
      <c r="I2472" s="49"/>
      <c r="J2472" s="50"/>
      <c r="K2472" s="427">
        <f>K2443+K2445+K2448+K2451+K2452+K2471+K2463</f>
        <v>22.52</v>
      </c>
      <c r="L2472" s="428"/>
      <c r="M2472" s="51">
        <f>M2442+M2448+M2451+M2452+M2463+M2471</f>
        <v>360878.49600000004</v>
      </c>
    </row>
    <row r="2473" spans="1:13" ht="15.75">
      <c r="A2473" s="438" t="s">
        <v>52</v>
      </c>
      <c r="B2473" s="439"/>
      <c r="C2473" s="439"/>
      <c r="D2473" s="439"/>
      <c r="E2473" s="439"/>
      <c r="F2473" s="439"/>
      <c r="G2473" s="439"/>
      <c r="H2473" s="440"/>
      <c r="I2473" s="34"/>
      <c r="J2473" s="29"/>
      <c r="K2473" s="486">
        <v>1.01</v>
      </c>
      <c r="L2473" s="487"/>
      <c r="M2473" s="21">
        <f>K2473*12*I2442</f>
        <v>16185.048000000003</v>
      </c>
    </row>
    <row r="2474" spans="1:13">
      <c r="A2474" s="474" t="s">
        <v>43</v>
      </c>
      <c r="B2474" s="475"/>
      <c r="C2474" s="475"/>
      <c r="D2474" s="475"/>
      <c r="E2474" s="475"/>
      <c r="F2474" s="475"/>
      <c r="G2474" s="475"/>
      <c r="H2474" s="476"/>
      <c r="I2474" s="34"/>
      <c r="J2474" s="29"/>
      <c r="K2474" s="484">
        <v>1.39</v>
      </c>
      <c r="L2474" s="485"/>
      <c r="M2474" s="21">
        <f>K2474*12*I2442</f>
        <v>22274.472000000002</v>
      </c>
    </row>
    <row r="2475" spans="1:13" ht="15.75">
      <c r="A2475" s="44" t="s">
        <v>44</v>
      </c>
      <c r="B2475" s="45"/>
      <c r="C2475" s="45"/>
      <c r="D2475" s="45"/>
      <c r="E2475" s="45"/>
      <c r="F2475" s="45"/>
      <c r="G2475" s="45"/>
      <c r="H2475" s="46"/>
      <c r="I2475" s="34"/>
      <c r="J2475" s="29"/>
      <c r="K2475" s="486">
        <v>0.05</v>
      </c>
      <c r="L2475" s="487"/>
      <c r="M2475" s="21">
        <f>K2475*12*I2442</f>
        <v>801.24000000000012</v>
      </c>
    </row>
    <row r="2476" spans="1:13" ht="15.75">
      <c r="A2476" s="44" t="s">
        <v>45</v>
      </c>
      <c r="B2476" s="45"/>
      <c r="C2476" s="45"/>
      <c r="D2476" s="45"/>
      <c r="E2476" s="45"/>
      <c r="F2476" s="45"/>
      <c r="G2476" s="45"/>
      <c r="H2476" s="46"/>
      <c r="I2476" s="34"/>
      <c r="J2476" s="29"/>
      <c r="K2476" s="486">
        <v>0.06</v>
      </c>
      <c r="L2476" s="487"/>
      <c r="M2476" s="21">
        <f>K2476*12*I2442</f>
        <v>961.48800000000006</v>
      </c>
    </row>
    <row r="2477" spans="1:13" ht="16.5" thickBot="1">
      <c r="A2477" s="95" t="s">
        <v>46</v>
      </c>
      <c r="B2477" s="96"/>
      <c r="C2477" s="96"/>
      <c r="D2477" s="96"/>
      <c r="E2477" s="96"/>
      <c r="F2477" s="96"/>
      <c r="G2477" s="96"/>
      <c r="H2477" s="97"/>
      <c r="I2477" s="3"/>
      <c r="J2477" s="4"/>
      <c r="K2477" s="446">
        <v>1</v>
      </c>
      <c r="L2477" s="447"/>
      <c r="M2477" s="23">
        <f>K2477*12*I2442</f>
        <v>16024.800000000001</v>
      </c>
    </row>
    <row r="2478" spans="1:13" ht="15.75" thickBot="1">
      <c r="A2478" s="424" t="s">
        <v>47</v>
      </c>
      <c r="B2478" s="425"/>
      <c r="C2478" s="425"/>
      <c r="D2478" s="425"/>
      <c r="E2478" s="425"/>
      <c r="F2478" s="425"/>
      <c r="G2478" s="425"/>
      <c r="H2478" s="426"/>
      <c r="I2478" s="49"/>
      <c r="J2478" s="50"/>
      <c r="K2478" s="427">
        <f>K2472+K2473+K2474+K2475+K2476+K2477</f>
        <v>26.03</v>
      </c>
      <c r="L2478" s="428"/>
      <c r="M2478" s="51">
        <f>M2472+M2473+M2474+M2475+M2476+M2477</f>
        <v>417125.54400000005</v>
      </c>
    </row>
    <row r="2479" spans="1:13">
      <c r="A2479" s="56"/>
      <c r="B2479" s="56"/>
      <c r="C2479" s="56"/>
      <c r="D2479" s="56"/>
      <c r="E2479" s="56"/>
      <c r="F2479" s="56"/>
      <c r="G2479" s="56"/>
      <c r="H2479" s="56"/>
      <c r="I2479" s="9"/>
      <c r="J2479" s="57"/>
      <c r="K2479" s="58"/>
      <c r="L2479" s="58"/>
      <c r="M2479" s="57"/>
    </row>
    <row r="2480" spans="1:13">
      <c r="A2480" s="481" t="s">
        <v>0</v>
      </c>
      <c r="B2480" s="481"/>
      <c r="C2480" s="481"/>
      <c r="D2480" s="481"/>
      <c r="E2480" s="481"/>
      <c r="F2480" s="481"/>
      <c r="G2480" s="481"/>
      <c r="H2480" s="481"/>
      <c r="I2480" s="481"/>
      <c r="J2480" s="481"/>
      <c r="K2480" s="481"/>
      <c r="L2480" s="481"/>
      <c r="M2480" s="1"/>
    </row>
    <row r="2481" spans="1:13">
      <c r="A2481" s="482" t="s">
        <v>1</v>
      </c>
      <c r="B2481" s="482"/>
      <c r="C2481" s="482"/>
      <c r="D2481" s="482"/>
      <c r="E2481" s="482"/>
      <c r="F2481" s="482"/>
      <c r="G2481" s="482"/>
      <c r="H2481" s="482"/>
      <c r="I2481" s="482"/>
      <c r="J2481" s="482"/>
      <c r="K2481" s="482"/>
      <c r="L2481" s="482"/>
      <c r="M2481" s="482"/>
    </row>
    <row r="2482" spans="1:13">
      <c r="A2482" s="483" t="s">
        <v>148</v>
      </c>
      <c r="B2482" s="483"/>
      <c r="C2482" s="483"/>
      <c r="D2482" s="483"/>
      <c r="E2482" s="483"/>
      <c r="F2482" s="483"/>
      <c r="G2482" s="483"/>
      <c r="H2482" s="483"/>
      <c r="I2482" s="483"/>
      <c r="J2482" s="483"/>
      <c r="K2482" s="483"/>
      <c r="L2482" s="483"/>
      <c r="M2482" s="483"/>
    </row>
    <row r="2483" spans="1:13">
      <c r="A2483" s="2"/>
      <c r="B2483" s="3"/>
      <c r="C2483" s="3" t="s">
        <v>2</v>
      </c>
      <c r="D2483" s="3"/>
      <c r="E2483" s="3"/>
      <c r="F2483" s="3"/>
      <c r="G2483" s="3"/>
      <c r="H2483" s="4"/>
      <c r="I2483" s="3" t="s">
        <v>3</v>
      </c>
      <c r="J2483" s="4"/>
      <c r="K2483" s="5" t="s">
        <v>4</v>
      </c>
      <c r="L2483" s="6"/>
      <c r="M2483" s="7"/>
    </row>
    <row r="2484" spans="1:13">
      <c r="A2484" s="8"/>
      <c r="B2484" s="9"/>
      <c r="C2484" s="9"/>
      <c r="D2484" s="9"/>
      <c r="E2484" s="9"/>
      <c r="F2484" s="9"/>
      <c r="G2484" s="9"/>
      <c r="H2484" s="10"/>
      <c r="I2484" s="9"/>
      <c r="J2484" s="10"/>
      <c r="K2484" s="11" t="s">
        <v>5</v>
      </c>
      <c r="L2484" s="12"/>
      <c r="M2484" s="13" t="s">
        <v>6</v>
      </c>
    </row>
    <row r="2485" spans="1:13">
      <c r="A2485" s="14"/>
      <c r="B2485" s="15"/>
      <c r="C2485" s="15"/>
      <c r="D2485" s="15"/>
      <c r="E2485" s="15"/>
      <c r="F2485" s="15"/>
      <c r="G2485" s="15"/>
      <c r="H2485" s="16"/>
      <c r="I2485" s="472" t="s">
        <v>7</v>
      </c>
      <c r="J2485" s="473"/>
      <c r="K2485" s="15" t="s">
        <v>8</v>
      </c>
      <c r="L2485" s="16"/>
      <c r="M2485" s="17" t="s">
        <v>9</v>
      </c>
    </row>
    <row r="2486" spans="1:13">
      <c r="A2486" s="474"/>
      <c r="B2486" s="475"/>
      <c r="C2486" s="475"/>
      <c r="D2486" s="475"/>
      <c r="E2486" s="475"/>
      <c r="F2486" s="475"/>
      <c r="G2486" s="475"/>
      <c r="H2486" s="476"/>
      <c r="I2486" s="477">
        <v>401.7</v>
      </c>
      <c r="J2486" s="478"/>
      <c r="K2486" s="479">
        <f>K2488+K2490</f>
        <v>9.75</v>
      </c>
      <c r="L2486" s="506"/>
      <c r="M2486" s="21">
        <f>M2488+M2490</f>
        <v>46998.899999999994</v>
      </c>
    </row>
    <row r="2487" spans="1:13">
      <c r="A2487" s="22" t="s">
        <v>10</v>
      </c>
      <c r="B2487" s="24"/>
      <c r="C2487" s="24"/>
      <c r="D2487" s="24"/>
      <c r="E2487" s="24"/>
      <c r="F2487" s="25"/>
      <c r="G2487" s="24"/>
      <c r="H2487" s="26"/>
      <c r="J2487" s="10"/>
      <c r="L2487" s="10"/>
      <c r="M2487" s="23"/>
    </row>
    <row r="2488" spans="1:13">
      <c r="A2488" s="22" t="s">
        <v>11</v>
      </c>
      <c r="B2488" s="24"/>
      <c r="C2488" s="24"/>
      <c r="D2488" s="24"/>
      <c r="E2488" s="24"/>
      <c r="F2488" s="25"/>
      <c r="G2488" s="24"/>
      <c r="H2488" s="26"/>
      <c r="J2488" s="10"/>
      <c r="K2488" s="450">
        <v>5.36</v>
      </c>
      <c r="L2488" s="451"/>
      <c r="M2488" s="23">
        <f>K2488*I2486*12</f>
        <v>25837.344000000001</v>
      </c>
    </row>
    <row r="2489" spans="1:13">
      <c r="A2489" s="22"/>
      <c r="B2489" s="24"/>
      <c r="C2489" s="24"/>
      <c r="D2489" s="24"/>
      <c r="E2489" s="24"/>
      <c r="F2489" s="25"/>
      <c r="G2489" s="24"/>
      <c r="H2489" s="26"/>
      <c r="J2489" s="10"/>
      <c r="L2489" s="10"/>
      <c r="M2489" s="23"/>
    </row>
    <row r="2490" spans="1:13">
      <c r="A2490" s="22" t="s">
        <v>12</v>
      </c>
      <c r="B2490" s="24"/>
      <c r="C2490" s="24"/>
      <c r="D2490" s="24"/>
      <c r="E2490" s="24"/>
      <c r="F2490" s="25"/>
      <c r="G2490" s="24"/>
      <c r="H2490" s="26"/>
      <c r="I2490" s="14"/>
      <c r="J2490" s="16"/>
      <c r="K2490" s="492">
        <v>4.3899999999999997</v>
      </c>
      <c r="L2490" s="493"/>
      <c r="M2490" s="21">
        <f>K2490*I2486*12</f>
        <v>21161.555999999997</v>
      </c>
    </row>
    <row r="2491" spans="1:13">
      <c r="A2491" s="464" t="s">
        <v>13</v>
      </c>
      <c r="B2491" s="465"/>
      <c r="C2491" s="465"/>
      <c r="D2491" s="465"/>
      <c r="E2491" s="465"/>
      <c r="F2491" s="465"/>
      <c r="G2491" s="465"/>
      <c r="H2491" s="466"/>
      <c r="I2491" s="89" t="s">
        <v>14</v>
      </c>
      <c r="J2491" s="88"/>
      <c r="K2491" s="9"/>
      <c r="L2491" s="10"/>
      <c r="M2491" s="23"/>
    </row>
    <row r="2492" spans="1:13">
      <c r="A2492" s="8"/>
      <c r="B2492" s="9"/>
      <c r="C2492" s="9"/>
      <c r="D2492" s="9"/>
      <c r="E2492" s="9"/>
      <c r="F2492" s="9"/>
      <c r="G2492" s="9"/>
      <c r="H2492" s="10"/>
      <c r="I2492" s="89" t="s">
        <v>15</v>
      </c>
      <c r="J2492" s="88"/>
      <c r="K2492" s="9"/>
      <c r="L2492" s="10"/>
      <c r="M2492" s="23"/>
    </row>
    <row r="2493" spans="1:13">
      <c r="A2493" s="8"/>
      <c r="B2493" s="9"/>
      <c r="C2493" s="9"/>
      <c r="D2493" s="9"/>
      <c r="E2493" s="9"/>
      <c r="F2493" s="9"/>
      <c r="G2493" s="9"/>
      <c r="H2493" s="10"/>
      <c r="I2493" s="89" t="s">
        <v>16</v>
      </c>
      <c r="J2493" s="88"/>
      <c r="K2493" s="462">
        <v>1.31</v>
      </c>
      <c r="L2493" s="463"/>
      <c r="M2493" s="23">
        <f>K2493*12*I2486</f>
        <v>6314.7240000000002</v>
      </c>
    </row>
    <row r="2494" spans="1:13">
      <c r="A2494" s="8"/>
      <c r="B2494" s="9"/>
      <c r="C2494" s="9"/>
      <c r="D2494" s="9"/>
      <c r="E2494" s="9"/>
      <c r="F2494" s="9"/>
      <c r="G2494" s="9"/>
      <c r="H2494" s="10"/>
      <c r="I2494" s="89" t="s">
        <v>17</v>
      </c>
      <c r="J2494" s="88"/>
      <c r="K2494" s="9"/>
      <c r="L2494" s="10"/>
      <c r="M2494" s="23"/>
    </row>
    <row r="2495" spans="1:13">
      <c r="A2495" s="14"/>
      <c r="B2495" s="15"/>
      <c r="C2495" s="15"/>
      <c r="D2495" s="15"/>
      <c r="E2495" s="15"/>
      <c r="F2495" s="15"/>
      <c r="G2495" s="15"/>
      <c r="H2495" s="16"/>
      <c r="I2495" s="90" t="s">
        <v>18</v>
      </c>
      <c r="J2495" s="91"/>
      <c r="K2495" s="15"/>
      <c r="L2495" s="16"/>
      <c r="M2495" s="21"/>
    </row>
    <row r="2496" spans="1:13">
      <c r="A2496" s="114" t="s">
        <v>20</v>
      </c>
      <c r="B2496" s="31"/>
      <c r="C2496" s="31"/>
      <c r="D2496" s="31"/>
      <c r="E2496" s="31"/>
      <c r="F2496" s="31"/>
      <c r="G2496" s="31"/>
      <c r="H2496" s="115"/>
      <c r="I2496" s="31"/>
      <c r="J2496" s="10"/>
      <c r="K2496" s="504">
        <f>K2497+K2503</f>
        <v>1.9100000000000001</v>
      </c>
      <c r="L2496" s="505"/>
      <c r="M2496" s="32">
        <f>M2497+M2503</f>
        <v>9206.9639999999999</v>
      </c>
    </row>
    <row r="2497" spans="1:13">
      <c r="A2497" s="459" t="s">
        <v>21</v>
      </c>
      <c r="B2497" s="460"/>
      <c r="C2497" s="460"/>
      <c r="D2497" s="460"/>
      <c r="E2497" s="460"/>
      <c r="F2497" s="460"/>
      <c r="G2497" s="460"/>
      <c r="H2497" s="461"/>
      <c r="J2497" s="10"/>
      <c r="K2497" s="462">
        <f>K2498+K2499+K2500+K2502</f>
        <v>1.1200000000000001</v>
      </c>
      <c r="L2497" s="463"/>
      <c r="M2497" s="33">
        <f>M2498+M2499+M2500+M2502</f>
        <v>5398.847999999999</v>
      </c>
    </row>
    <row r="2498" spans="1:13">
      <c r="A2498" s="8" t="s">
        <v>82</v>
      </c>
      <c r="H2498" s="10"/>
      <c r="I2498" s="87" t="s">
        <v>26</v>
      </c>
      <c r="J2498" s="88"/>
      <c r="K2498" s="450">
        <v>0.57999999999999996</v>
      </c>
      <c r="L2498" s="451"/>
      <c r="M2498" s="23">
        <f>K2498*12*I2486</f>
        <v>2795.8319999999994</v>
      </c>
    </row>
    <row r="2499" spans="1:13">
      <c r="A2499" s="8" t="s">
        <v>69</v>
      </c>
      <c r="H2499" s="10"/>
      <c r="I2499" s="87" t="s">
        <v>80</v>
      </c>
      <c r="J2499" s="88"/>
      <c r="K2499" s="450"/>
      <c r="L2499" s="451"/>
      <c r="M2499" s="23"/>
    </row>
    <row r="2500" spans="1:13">
      <c r="A2500" s="8" t="s">
        <v>83</v>
      </c>
      <c r="H2500" s="10"/>
      <c r="I2500" s="87" t="s">
        <v>24</v>
      </c>
      <c r="J2500" s="88"/>
      <c r="K2500" s="450">
        <v>0.5</v>
      </c>
      <c r="L2500" s="451"/>
      <c r="M2500" s="23">
        <f>K2500*12*I2486</f>
        <v>2410.1999999999998</v>
      </c>
    </row>
    <row r="2501" spans="1:13">
      <c r="A2501" s="8" t="s">
        <v>25</v>
      </c>
      <c r="H2501" s="10"/>
      <c r="I2501" s="87"/>
      <c r="J2501" s="88"/>
      <c r="L2501" s="10"/>
      <c r="M2501" s="23"/>
    </row>
    <row r="2502" spans="1:13">
      <c r="A2502" s="8" t="s">
        <v>84</v>
      </c>
      <c r="H2502" s="10"/>
      <c r="I2502" s="87" t="s">
        <v>26</v>
      </c>
      <c r="J2502" s="88"/>
      <c r="K2502" s="450">
        <v>0.04</v>
      </c>
      <c r="L2502" s="451"/>
      <c r="M2502" s="23">
        <f>K2502*12*I2486</f>
        <v>192.81599999999997</v>
      </c>
    </row>
    <row r="2503" spans="1:13">
      <c r="A2503" s="459" t="s">
        <v>27</v>
      </c>
      <c r="B2503" s="460"/>
      <c r="C2503" s="460"/>
      <c r="D2503" s="460"/>
      <c r="E2503" s="460"/>
      <c r="F2503" s="460"/>
      <c r="G2503" s="460"/>
      <c r="H2503" s="461"/>
      <c r="J2503" s="10"/>
      <c r="K2503" s="462">
        <f>K2504+K2505+K2506</f>
        <v>0.79</v>
      </c>
      <c r="L2503" s="463"/>
      <c r="M2503" s="33">
        <f>M2504+M2505+M2506</f>
        <v>3808.1160000000004</v>
      </c>
    </row>
    <row r="2504" spans="1:13">
      <c r="A2504" s="8" t="s">
        <v>85</v>
      </c>
      <c r="H2504" s="10"/>
      <c r="I2504" s="87" t="s">
        <v>24</v>
      </c>
      <c r="J2504" s="88"/>
      <c r="K2504" s="450">
        <v>0.67</v>
      </c>
      <c r="L2504" s="451"/>
      <c r="M2504" s="23">
        <f>K2504*12*I2486</f>
        <v>3229.6680000000001</v>
      </c>
    </row>
    <row r="2505" spans="1:13">
      <c r="A2505" s="8" t="s">
        <v>86</v>
      </c>
      <c r="H2505" s="10"/>
      <c r="I2505" s="87" t="s">
        <v>81</v>
      </c>
      <c r="J2505" s="88"/>
      <c r="K2505" s="450">
        <v>0.06</v>
      </c>
      <c r="L2505" s="451"/>
      <c r="M2505" s="23">
        <f>K2505*12*I2486</f>
        <v>289.22399999999999</v>
      </c>
    </row>
    <row r="2506" spans="1:13">
      <c r="A2506" s="8" t="s">
        <v>87</v>
      </c>
      <c r="H2506" s="10"/>
      <c r="I2506" s="87" t="s">
        <v>55</v>
      </c>
      <c r="J2506" s="88"/>
      <c r="K2506" s="492">
        <v>0.06</v>
      </c>
      <c r="L2506" s="493"/>
      <c r="M2506" s="21">
        <f>K2506*12*I2486</f>
        <v>289.22399999999999</v>
      </c>
    </row>
    <row r="2507" spans="1:13" ht="15.75">
      <c r="A2507" s="438" t="s">
        <v>28</v>
      </c>
      <c r="B2507" s="439"/>
      <c r="C2507" s="439"/>
      <c r="D2507" s="439"/>
      <c r="E2507" s="439"/>
      <c r="F2507" s="439"/>
      <c r="G2507" s="439"/>
      <c r="H2507" s="440"/>
      <c r="I2507" s="34"/>
      <c r="J2507" s="29"/>
      <c r="K2507" s="486">
        <f>K2508+K2509+K2511+K2513+K2514</f>
        <v>2.16</v>
      </c>
      <c r="L2507" s="487"/>
      <c r="M2507" s="35">
        <f>M2508+M2509+M2511+M2513+M2514</f>
        <v>10412.063999999998</v>
      </c>
    </row>
    <row r="2508" spans="1:13">
      <c r="A2508" s="36" t="s">
        <v>29</v>
      </c>
      <c r="B2508" s="37"/>
      <c r="C2508" s="38"/>
      <c r="D2508" s="38"/>
      <c r="E2508" s="38"/>
      <c r="F2508" s="38"/>
      <c r="G2508" s="38"/>
      <c r="H2508" s="10"/>
      <c r="I2508" s="434" t="s">
        <v>30</v>
      </c>
      <c r="J2508" s="435"/>
      <c r="K2508" s="457">
        <v>0.59</v>
      </c>
      <c r="L2508" s="458"/>
      <c r="M2508" s="23">
        <f>K2508*12*I2486</f>
        <v>2844.0360000000001</v>
      </c>
    </row>
    <row r="2509" spans="1:13">
      <c r="A2509" s="36" t="s">
        <v>31</v>
      </c>
      <c r="B2509" s="37"/>
      <c r="C2509" s="38"/>
      <c r="D2509" s="38"/>
      <c r="E2509" s="38"/>
      <c r="F2509" s="38"/>
      <c r="G2509" s="38"/>
      <c r="H2509" s="10"/>
      <c r="I2509" s="434" t="s">
        <v>57</v>
      </c>
      <c r="J2509" s="435"/>
      <c r="K2509" s="448">
        <v>1.36</v>
      </c>
      <c r="L2509" s="449"/>
      <c r="M2509" s="23">
        <f>K2509*12*I2486</f>
        <v>6555.7439999999997</v>
      </c>
    </row>
    <row r="2510" spans="1:13">
      <c r="A2510" s="36" t="s">
        <v>33</v>
      </c>
      <c r="B2510" s="37"/>
      <c r="C2510" s="38"/>
      <c r="D2510" s="38"/>
      <c r="E2510" s="38"/>
      <c r="F2510" s="38"/>
      <c r="G2510" s="38"/>
      <c r="H2510" s="10"/>
      <c r="I2510" s="39"/>
      <c r="J2510" s="12"/>
      <c r="K2510" s="40"/>
      <c r="L2510" s="41"/>
      <c r="M2510" s="23"/>
    </row>
    <row r="2511" spans="1:13">
      <c r="A2511" s="36" t="s">
        <v>34</v>
      </c>
      <c r="B2511" s="37"/>
      <c r="C2511" s="38"/>
      <c r="D2511" s="38"/>
      <c r="E2511" s="38"/>
      <c r="F2511" s="38"/>
      <c r="G2511" s="38"/>
      <c r="H2511" s="10"/>
      <c r="I2511" s="434" t="s">
        <v>35</v>
      </c>
      <c r="J2511" s="435"/>
      <c r="K2511" s="448">
        <v>0.09</v>
      </c>
      <c r="L2511" s="449"/>
      <c r="M2511" s="23">
        <f>K2511*12*I2486</f>
        <v>433.83600000000001</v>
      </c>
    </row>
    <row r="2512" spans="1:13">
      <c r="A2512" s="36" t="s">
        <v>36</v>
      </c>
      <c r="B2512" s="37"/>
      <c r="C2512" s="38"/>
      <c r="D2512" s="38"/>
      <c r="E2512" s="38"/>
      <c r="F2512" s="38"/>
      <c r="G2512" s="38"/>
      <c r="H2512" s="10"/>
      <c r="I2512" s="39"/>
      <c r="J2512" s="12"/>
      <c r="K2512" s="40"/>
      <c r="L2512" s="41"/>
      <c r="M2512" s="23"/>
    </row>
    <row r="2513" spans="1:13">
      <c r="A2513" s="36" t="s">
        <v>37</v>
      </c>
      <c r="B2513" s="37"/>
      <c r="C2513" s="38"/>
      <c r="D2513" s="38"/>
      <c r="E2513" s="38"/>
      <c r="F2513" s="38"/>
      <c r="G2513" s="38"/>
      <c r="H2513" s="10"/>
      <c r="I2513" s="434" t="s">
        <v>19</v>
      </c>
      <c r="J2513" s="435"/>
      <c r="K2513" s="448">
        <v>0.06</v>
      </c>
      <c r="L2513" s="449"/>
      <c r="M2513" s="23">
        <f>K2513*12*I2486</f>
        <v>289.22399999999999</v>
      </c>
    </row>
    <row r="2514" spans="1:13">
      <c r="A2514" s="42" t="s">
        <v>38</v>
      </c>
      <c r="B2514" s="37"/>
      <c r="C2514" s="38"/>
      <c r="D2514" s="38"/>
      <c r="E2514" s="38"/>
      <c r="F2514" s="38"/>
      <c r="G2514" s="38"/>
      <c r="H2514" s="10"/>
      <c r="I2514" s="434" t="s">
        <v>19</v>
      </c>
      <c r="J2514" s="435"/>
      <c r="K2514" s="436">
        <v>0.06</v>
      </c>
      <c r="L2514" s="437"/>
      <c r="M2514" s="21">
        <f>K2514*12*I2486</f>
        <v>289.22399999999999</v>
      </c>
    </row>
    <row r="2515" spans="1:13" ht="16.5" thickBot="1">
      <c r="A2515" s="443" t="s">
        <v>39</v>
      </c>
      <c r="B2515" s="444"/>
      <c r="C2515" s="444"/>
      <c r="D2515" s="444"/>
      <c r="E2515" s="444"/>
      <c r="F2515" s="444"/>
      <c r="G2515" s="444"/>
      <c r="H2515" s="445"/>
      <c r="I2515" s="3"/>
      <c r="J2515" s="4"/>
      <c r="K2515" s="513">
        <v>5.7</v>
      </c>
      <c r="L2515" s="514"/>
      <c r="M2515" s="48">
        <f>K2515*12*I2486</f>
        <v>27476.280000000002</v>
      </c>
    </row>
    <row r="2516" spans="1:13" ht="15.75" thickBot="1">
      <c r="A2516" s="424" t="s">
        <v>40</v>
      </c>
      <c r="B2516" s="425"/>
      <c r="C2516" s="425"/>
      <c r="D2516" s="425"/>
      <c r="E2516" s="425"/>
      <c r="F2516" s="425"/>
      <c r="G2516" s="425"/>
      <c r="H2516" s="426"/>
      <c r="I2516" s="49"/>
      <c r="J2516" s="50"/>
      <c r="K2516" s="427">
        <f>K2488+K2490+K2493+K2496+K2515+K2507</f>
        <v>20.830000000000002</v>
      </c>
      <c r="L2516" s="428"/>
      <c r="M2516" s="51">
        <f>M2486+M2493+M2496+M2507+M2515</f>
        <v>100408.932</v>
      </c>
    </row>
    <row r="2517" spans="1:13" ht="15.75" thickBot="1">
      <c r="A2517" s="424" t="s">
        <v>77</v>
      </c>
      <c r="B2517" s="425"/>
      <c r="C2517" s="425"/>
      <c r="D2517" s="425"/>
      <c r="E2517" s="425"/>
      <c r="F2517" s="425"/>
      <c r="G2517" s="425"/>
      <c r="H2517" s="426"/>
      <c r="I2517" s="49"/>
      <c r="J2517" s="50"/>
      <c r="K2517" s="548">
        <f>K2521+K2522</f>
        <v>13.6</v>
      </c>
      <c r="L2517" s="549"/>
      <c r="M2517" s="51">
        <f>K2517*12*I2486</f>
        <v>65557.439999999988</v>
      </c>
    </row>
    <row r="2518" spans="1:13" ht="15.75" hidden="1">
      <c r="A2518" s="452" t="s">
        <v>41</v>
      </c>
      <c r="B2518" s="453"/>
      <c r="C2518" s="453"/>
      <c r="D2518" s="453"/>
      <c r="E2518" s="453"/>
      <c r="F2518" s="453"/>
      <c r="G2518" s="453"/>
      <c r="H2518" s="454"/>
      <c r="I2518" s="15"/>
      <c r="J2518" s="16"/>
      <c r="K2518" s="455"/>
      <c r="L2518" s="456"/>
      <c r="M2518" s="21">
        <f>K2518*12*I2486</f>
        <v>0</v>
      </c>
    </row>
    <row r="2519" spans="1:13" ht="15.75" hidden="1">
      <c r="A2519" s="438" t="s">
        <v>42</v>
      </c>
      <c r="B2519" s="439"/>
      <c r="C2519" s="439"/>
      <c r="D2519" s="439"/>
      <c r="E2519" s="439"/>
      <c r="F2519" s="439"/>
      <c r="G2519" s="439"/>
      <c r="H2519" s="440"/>
      <c r="I2519" s="34"/>
      <c r="J2519" s="29"/>
      <c r="K2519" s="486"/>
      <c r="L2519" s="487"/>
      <c r="M2519" s="21">
        <f>K2519*12*I2486</f>
        <v>0</v>
      </c>
    </row>
    <row r="2520" spans="1:13" ht="15.75" hidden="1">
      <c r="A2520" s="95" t="s">
        <v>44</v>
      </c>
      <c r="B2520" s="96"/>
      <c r="C2520" s="96"/>
      <c r="D2520" s="96"/>
      <c r="E2520" s="96"/>
      <c r="F2520" s="96"/>
      <c r="G2520" s="96"/>
      <c r="H2520" s="97"/>
      <c r="I2520" s="3"/>
      <c r="J2520" s="4"/>
      <c r="K2520" s="446">
        <v>0</v>
      </c>
      <c r="L2520" s="447"/>
      <c r="M2520" s="23">
        <v>0</v>
      </c>
    </row>
    <row r="2521" spans="1:13">
      <c r="A2521" s="429" t="s">
        <v>78</v>
      </c>
      <c r="B2521" s="430"/>
      <c r="C2521" s="430"/>
      <c r="D2521" s="430"/>
      <c r="E2521" s="430"/>
      <c r="F2521" s="430"/>
      <c r="G2521" s="430"/>
      <c r="H2521" s="431"/>
      <c r="I2521" s="78"/>
      <c r="J2521" s="79"/>
      <c r="K2521" s="432">
        <v>11.11</v>
      </c>
      <c r="L2521" s="433"/>
      <c r="M2521" s="80">
        <f>K2521*12*I2486</f>
        <v>53554.643999999993</v>
      </c>
    </row>
    <row r="2522" spans="1:13" ht="16.5" thickBot="1">
      <c r="A2522" s="101" t="s">
        <v>79</v>
      </c>
      <c r="B2522" s="102"/>
      <c r="C2522" s="102"/>
      <c r="D2522" s="102"/>
      <c r="E2522" s="102"/>
      <c r="F2522" s="102"/>
      <c r="G2522" s="102"/>
      <c r="H2522" s="103"/>
      <c r="I2522" s="84"/>
      <c r="J2522" s="85"/>
      <c r="K2522" s="522">
        <v>2.4900000000000002</v>
      </c>
      <c r="L2522" s="523"/>
      <c r="M2522" s="86">
        <f>K2522*12*I2486</f>
        <v>12002.796</v>
      </c>
    </row>
    <row r="2523" spans="1:13" ht="15.75">
      <c r="A2523" s="98" t="s">
        <v>45</v>
      </c>
      <c r="B2523" s="99"/>
      <c r="C2523" s="99"/>
      <c r="D2523" s="99"/>
      <c r="E2523" s="99"/>
      <c r="F2523" s="99"/>
      <c r="G2523" s="99"/>
      <c r="H2523" s="100"/>
      <c r="I2523" s="15"/>
      <c r="J2523" s="16"/>
      <c r="K2523" s="455">
        <v>0.06</v>
      </c>
      <c r="L2523" s="456"/>
      <c r="M2523" s="21">
        <f>K2523*12*I2486</f>
        <v>289.22399999999999</v>
      </c>
    </row>
    <row r="2524" spans="1:13" ht="16.5" thickBot="1">
      <c r="A2524" s="95" t="s">
        <v>46</v>
      </c>
      <c r="B2524" s="96"/>
      <c r="C2524" s="96"/>
      <c r="D2524" s="96"/>
      <c r="E2524" s="96"/>
      <c r="F2524" s="96"/>
      <c r="G2524" s="96"/>
      <c r="H2524" s="97"/>
      <c r="I2524" s="3"/>
      <c r="J2524" s="4"/>
      <c r="K2524" s="446">
        <v>0.16</v>
      </c>
      <c r="L2524" s="447"/>
      <c r="M2524" s="23">
        <f>K2524*12*I2486</f>
        <v>771.2639999999999</v>
      </c>
    </row>
    <row r="2525" spans="1:13" ht="15.75" thickBot="1">
      <c r="A2525" s="424" t="s">
        <v>47</v>
      </c>
      <c r="B2525" s="425"/>
      <c r="C2525" s="425"/>
      <c r="D2525" s="425"/>
      <c r="E2525" s="425"/>
      <c r="F2525" s="425"/>
      <c r="G2525" s="425"/>
      <c r="H2525" s="426"/>
      <c r="I2525" s="49"/>
      <c r="J2525" s="50"/>
      <c r="K2525" s="427">
        <f>K2516+K2518+K2519+K2517+K2520+K2523+K2524</f>
        <v>34.65</v>
      </c>
      <c r="L2525" s="428"/>
      <c r="M2525" s="51">
        <f>M2516+M2517+M2518+M2519+M2520+M2523+M2524</f>
        <v>167026.85999999996</v>
      </c>
    </row>
    <row r="2526" spans="1:13">
      <c r="A2526" s="56"/>
      <c r="B2526" s="56"/>
      <c r="C2526" s="56"/>
      <c r="D2526" s="56"/>
      <c r="E2526" s="56"/>
      <c r="F2526" s="56"/>
      <c r="G2526" s="56"/>
      <c r="H2526" s="56"/>
      <c r="I2526" s="9"/>
      <c r="J2526" s="57"/>
      <c r="K2526" s="58"/>
      <c r="L2526" s="58"/>
      <c r="M2526" s="57"/>
    </row>
    <row r="2527" spans="1:13">
      <c r="A2527" s="481" t="s">
        <v>0</v>
      </c>
      <c r="B2527" s="481"/>
      <c r="C2527" s="481"/>
      <c r="D2527" s="481"/>
      <c r="E2527" s="481"/>
      <c r="F2527" s="481"/>
      <c r="G2527" s="481"/>
      <c r="H2527" s="481"/>
      <c r="I2527" s="481"/>
      <c r="J2527" s="481"/>
      <c r="K2527" s="481"/>
      <c r="L2527" s="481"/>
      <c r="M2527" s="1"/>
    </row>
    <row r="2528" spans="1:13">
      <c r="A2528" s="482" t="s">
        <v>1</v>
      </c>
      <c r="B2528" s="482"/>
      <c r="C2528" s="482"/>
      <c r="D2528" s="482"/>
      <c r="E2528" s="482"/>
      <c r="F2528" s="482"/>
      <c r="G2528" s="482"/>
      <c r="H2528" s="482"/>
      <c r="I2528" s="482"/>
      <c r="J2528" s="482"/>
      <c r="K2528" s="482"/>
      <c r="L2528" s="482"/>
      <c r="M2528" s="482"/>
    </row>
    <row r="2529" spans="1:13">
      <c r="A2529" s="483" t="s">
        <v>149</v>
      </c>
      <c r="B2529" s="483"/>
      <c r="C2529" s="483"/>
      <c r="D2529" s="483"/>
      <c r="E2529" s="483"/>
      <c r="F2529" s="483"/>
      <c r="G2529" s="483"/>
      <c r="H2529" s="483"/>
      <c r="I2529" s="483"/>
      <c r="J2529" s="483"/>
      <c r="K2529" s="483"/>
      <c r="L2529" s="483"/>
      <c r="M2529" s="483"/>
    </row>
    <row r="2530" spans="1:13">
      <c r="A2530" s="2"/>
      <c r="B2530" s="3"/>
      <c r="C2530" s="3" t="s">
        <v>2</v>
      </c>
      <c r="D2530" s="3"/>
      <c r="E2530" s="3"/>
      <c r="F2530" s="3"/>
      <c r="G2530" s="3"/>
      <c r="H2530" s="4"/>
      <c r="I2530" s="3" t="s">
        <v>3</v>
      </c>
      <c r="J2530" s="4"/>
      <c r="K2530" s="5" t="s">
        <v>4</v>
      </c>
      <c r="L2530" s="6"/>
      <c r="M2530" s="7"/>
    </row>
    <row r="2531" spans="1:13">
      <c r="A2531" s="8"/>
      <c r="B2531" s="9"/>
      <c r="C2531" s="9"/>
      <c r="D2531" s="9"/>
      <c r="E2531" s="9"/>
      <c r="F2531" s="9"/>
      <c r="G2531" s="9"/>
      <c r="H2531" s="10"/>
      <c r="I2531" s="9"/>
      <c r="J2531" s="10"/>
      <c r="K2531" s="11" t="s">
        <v>5</v>
      </c>
      <c r="L2531" s="12"/>
      <c r="M2531" s="13" t="s">
        <v>6</v>
      </c>
    </row>
    <row r="2532" spans="1:13">
      <c r="A2532" s="14"/>
      <c r="B2532" s="15"/>
      <c r="C2532" s="15"/>
      <c r="D2532" s="15"/>
      <c r="E2532" s="15"/>
      <c r="F2532" s="15"/>
      <c r="G2532" s="15"/>
      <c r="H2532" s="16"/>
      <c r="I2532" s="472" t="s">
        <v>7</v>
      </c>
      <c r="J2532" s="473"/>
      <c r="K2532" s="15" t="s">
        <v>8</v>
      </c>
      <c r="L2532" s="16"/>
      <c r="M2532" s="17" t="s">
        <v>9</v>
      </c>
    </row>
    <row r="2533" spans="1:13">
      <c r="A2533" s="474"/>
      <c r="B2533" s="475"/>
      <c r="C2533" s="475"/>
      <c r="D2533" s="475"/>
      <c r="E2533" s="475"/>
      <c r="F2533" s="475"/>
      <c r="G2533" s="475"/>
      <c r="H2533" s="476"/>
      <c r="I2533" s="477">
        <v>710.1</v>
      </c>
      <c r="J2533" s="478"/>
      <c r="K2533" s="479">
        <f>K2534+K2536</f>
        <v>9.75</v>
      </c>
      <c r="L2533" s="506"/>
      <c r="M2533" s="21">
        <f>M2534+M2536</f>
        <v>83081.700000000012</v>
      </c>
    </row>
    <row r="2534" spans="1:13">
      <c r="A2534" s="22" t="s">
        <v>59</v>
      </c>
      <c r="B2534" s="24"/>
      <c r="C2534" s="24"/>
      <c r="D2534" s="24"/>
      <c r="E2534" s="24"/>
      <c r="F2534" s="25"/>
      <c r="G2534" s="24"/>
      <c r="H2534" s="26"/>
      <c r="J2534" s="10"/>
      <c r="K2534" s="450">
        <v>5.36</v>
      </c>
      <c r="L2534" s="451"/>
      <c r="M2534" s="23">
        <f>K2534*I2533*12</f>
        <v>45673.632000000005</v>
      </c>
    </row>
    <row r="2535" spans="1:13">
      <c r="A2535" s="22"/>
      <c r="B2535" s="24"/>
      <c r="C2535" s="24"/>
      <c r="D2535" s="24"/>
      <c r="E2535" s="24"/>
      <c r="F2535" s="25"/>
      <c r="G2535" s="24"/>
      <c r="H2535" s="26"/>
      <c r="J2535" s="10"/>
      <c r="L2535" s="10"/>
      <c r="M2535" s="23"/>
    </row>
    <row r="2536" spans="1:13">
      <c r="A2536" s="22" t="s">
        <v>12</v>
      </c>
      <c r="B2536" s="24"/>
      <c r="C2536" s="24"/>
      <c r="D2536" s="24"/>
      <c r="E2536" s="24"/>
      <c r="F2536" s="25"/>
      <c r="G2536" s="24"/>
      <c r="H2536" s="26"/>
      <c r="I2536" s="14"/>
      <c r="J2536" s="16"/>
      <c r="K2536" s="492">
        <v>4.3899999999999997</v>
      </c>
      <c r="L2536" s="493"/>
      <c r="M2536" s="21">
        <f>K2536*I2533*12</f>
        <v>37408.067999999999</v>
      </c>
    </row>
    <row r="2537" spans="1:13">
      <c r="A2537" s="464" t="s">
        <v>13</v>
      </c>
      <c r="B2537" s="465"/>
      <c r="C2537" s="465"/>
      <c r="D2537" s="465"/>
      <c r="E2537" s="465"/>
      <c r="F2537" s="465"/>
      <c r="G2537" s="465"/>
      <c r="H2537" s="466"/>
      <c r="I2537" s="89" t="s">
        <v>14</v>
      </c>
      <c r="J2537" s="88"/>
      <c r="K2537" s="9"/>
      <c r="L2537" s="10"/>
      <c r="M2537" s="23"/>
    </row>
    <row r="2538" spans="1:13">
      <c r="A2538" s="8"/>
      <c r="B2538" s="9"/>
      <c r="C2538" s="9"/>
      <c r="D2538" s="9"/>
      <c r="E2538" s="9"/>
      <c r="F2538" s="9"/>
      <c r="G2538" s="9"/>
      <c r="H2538" s="10"/>
      <c r="I2538" s="89" t="s">
        <v>15</v>
      </c>
      <c r="J2538" s="88"/>
      <c r="K2538" s="9"/>
      <c r="L2538" s="10"/>
      <c r="M2538" s="23"/>
    </row>
    <row r="2539" spans="1:13">
      <c r="A2539" s="8"/>
      <c r="B2539" s="9"/>
      <c r="C2539" s="9"/>
      <c r="D2539" s="9"/>
      <c r="E2539" s="9"/>
      <c r="F2539" s="9"/>
      <c r="G2539" s="9"/>
      <c r="H2539" s="10"/>
      <c r="I2539" s="89" t="s">
        <v>16</v>
      </c>
      <c r="J2539" s="88"/>
      <c r="K2539" s="462">
        <v>1.31</v>
      </c>
      <c r="L2539" s="463"/>
      <c r="M2539" s="23">
        <f>K2539*12*I2533</f>
        <v>11162.772000000001</v>
      </c>
    </row>
    <row r="2540" spans="1:13">
      <c r="A2540" s="8"/>
      <c r="B2540" s="9"/>
      <c r="C2540" s="9"/>
      <c r="D2540" s="9"/>
      <c r="E2540" s="9"/>
      <c r="F2540" s="9"/>
      <c r="G2540" s="9"/>
      <c r="H2540" s="10"/>
      <c r="I2540" s="89" t="s">
        <v>63</v>
      </c>
      <c r="J2540" s="88"/>
      <c r="K2540" s="9"/>
      <c r="L2540" s="10"/>
      <c r="M2540" s="23"/>
    </row>
    <row r="2541" spans="1:13">
      <c r="A2541" s="474" t="s">
        <v>67</v>
      </c>
      <c r="B2541" s="475"/>
      <c r="C2541" s="475"/>
      <c r="D2541" s="475"/>
      <c r="E2541" s="475"/>
      <c r="F2541" s="475"/>
      <c r="G2541" s="475"/>
      <c r="H2541" s="476"/>
      <c r="I2541" s="28" t="s">
        <v>19</v>
      </c>
      <c r="J2541" s="29"/>
      <c r="K2541" s="486">
        <v>0.71</v>
      </c>
      <c r="L2541" s="487"/>
      <c r="M2541" s="30">
        <f>K2541*12*I2533</f>
        <v>6050.0519999999997</v>
      </c>
    </row>
    <row r="2542" spans="1:13">
      <c r="A2542" s="114" t="s">
        <v>20</v>
      </c>
      <c r="B2542" s="31"/>
      <c r="C2542" s="31"/>
      <c r="D2542" s="31"/>
      <c r="E2542" s="31"/>
      <c r="F2542" s="31"/>
      <c r="G2542" s="31"/>
      <c r="H2542" s="115"/>
      <c r="I2542" s="31"/>
      <c r="J2542" s="10"/>
      <c r="K2542" s="504">
        <f>K2543+K2549</f>
        <v>1.9100000000000001</v>
      </c>
      <c r="L2542" s="505"/>
      <c r="M2542" s="32">
        <f>M2543+M2549</f>
        <v>16275.492000000002</v>
      </c>
    </row>
    <row r="2543" spans="1:13">
      <c r="A2543" s="459" t="s">
        <v>21</v>
      </c>
      <c r="B2543" s="460"/>
      <c r="C2543" s="460"/>
      <c r="D2543" s="460"/>
      <c r="E2543" s="460"/>
      <c r="F2543" s="460"/>
      <c r="G2543" s="460"/>
      <c r="H2543" s="461"/>
      <c r="J2543" s="10"/>
      <c r="K2543" s="462">
        <f>K2544+K2545+K2546+K2548</f>
        <v>1.1200000000000001</v>
      </c>
      <c r="L2543" s="463"/>
      <c r="M2543" s="33">
        <f>M2544+M2545+M2546+M2548</f>
        <v>9543.7440000000006</v>
      </c>
    </row>
    <row r="2544" spans="1:13">
      <c r="A2544" s="8" t="s">
        <v>82</v>
      </c>
      <c r="H2544" s="10"/>
      <c r="I2544" s="87" t="s">
        <v>26</v>
      </c>
      <c r="J2544" s="88"/>
      <c r="K2544" s="450">
        <v>0.57999999999999996</v>
      </c>
      <c r="L2544" s="451"/>
      <c r="M2544" s="23">
        <f>K2544*12*I2533</f>
        <v>4942.2959999999994</v>
      </c>
    </row>
    <row r="2545" spans="1:13">
      <c r="A2545" s="8" t="s">
        <v>69</v>
      </c>
      <c r="H2545" s="10"/>
      <c r="I2545" s="87" t="s">
        <v>80</v>
      </c>
      <c r="J2545" s="88"/>
      <c r="K2545" s="450"/>
      <c r="L2545" s="451"/>
      <c r="M2545" s="23"/>
    </row>
    <row r="2546" spans="1:13">
      <c r="A2546" s="8" t="s">
        <v>83</v>
      </c>
      <c r="H2546" s="10"/>
      <c r="I2546" s="87" t="s">
        <v>24</v>
      </c>
      <c r="J2546" s="88"/>
      <c r="K2546" s="450">
        <v>0.5</v>
      </c>
      <c r="L2546" s="451"/>
      <c r="M2546" s="23">
        <f>K2546*12*I2533</f>
        <v>4260.6000000000004</v>
      </c>
    </row>
    <row r="2547" spans="1:13">
      <c r="A2547" s="8" t="s">
        <v>25</v>
      </c>
      <c r="H2547" s="10"/>
      <c r="I2547" s="87"/>
      <c r="J2547" s="88"/>
      <c r="L2547" s="10"/>
      <c r="M2547" s="23"/>
    </row>
    <row r="2548" spans="1:13">
      <c r="A2548" s="8" t="s">
        <v>84</v>
      </c>
      <c r="H2548" s="10"/>
      <c r="I2548" s="87" t="s">
        <v>26</v>
      </c>
      <c r="J2548" s="88"/>
      <c r="K2548" s="450">
        <v>0.04</v>
      </c>
      <c r="L2548" s="451"/>
      <c r="M2548" s="23">
        <f>K2548*12*I2533</f>
        <v>340.84800000000001</v>
      </c>
    </row>
    <row r="2549" spans="1:13">
      <c r="A2549" s="459" t="s">
        <v>27</v>
      </c>
      <c r="B2549" s="460"/>
      <c r="C2549" s="460"/>
      <c r="D2549" s="460"/>
      <c r="E2549" s="460"/>
      <c r="F2549" s="460"/>
      <c r="G2549" s="460"/>
      <c r="H2549" s="461"/>
      <c r="J2549" s="10"/>
      <c r="K2549" s="462">
        <f>K2550+K2551+K2552</f>
        <v>0.79</v>
      </c>
      <c r="L2549" s="463"/>
      <c r="M2549" s="33">
        <f>M2550+M2551+M2552</f>
        <v>6731.7480000000005</v>
      </c>
    </row>
    <row r="2550" spans="1:13">
      <c r="A2550" s="8" t="s">
        <v>85</v>
      </c>
      <c r="H2550" s="10"/>
      <c r="I2550" s="87" t="s">
        <v>24</v>
      </c>
      <c r="J2550" s="88"/>
      <c r="K2550" s="450">
        <v>0.67</v>
      </c>
      <c r="L2550" s="451"/>
      <c r="M2550" s="23">
        <f>K2550*12*I2533</f>
        <v>5709.2040000000006</v>
      </c>
    </row>
    <row r="2551" spans="1:13">
      <c r="A2551" s="8" t="s">
        <v>86</v>
      </c>
      <c r="H2551" s="10"/>
      <c r="I2551" s="87" t="s">
        <v>81</v>
      </c>
      <c r="J2551" s="88"/>
      <c r="K2551" s="450">
        <v>0.06</v>
      </c>
      <c r="L2551" s="451"/>
      <c r="M2551" s="23">
        <f>K2551*12*I2533</f>
        <v>511.27199999999999</v>
      </c>
    </row>
    <row r="2552" spans="1:13">
      <c r="A2552" s="8" t="s">
        <v>87</v>
      </c>
      <c r="H2552" s="10"/>
      <c r="I2552" s="87" t="s">
        <v>55</v>
      </c>
      <c r="J2552" s="88"/>
      <c r="K2552" s="492">
        <v>0.06</v>
      </c>
      <c r="L2552" s="493"/>
      <c r="M2552" s="21">
        <f>K2552*12*I2533</f>
        <v>511.27199999999999</v>
      </c>
    </row>
    <row r="2553" spans="1:13" ht="15.75">
      <c r="A2553" s="438" t="s">
        <v>28</v>
      </c>
      <c r="B2553" s="439"/>
      <c r="C2553" s="439"/>
      <c r="D2553" s="439"/>
      <c r="E2553" s="439"/>
      <c r="F2553" s="439"/>
      <c r="G2553" s="439"/>
      <c r="H2553" s="440"/>
      <c r="I2553" s="34"/>
      <c r="J2553" s="29"/>
      <c r="K2553" s="486">
        <f>K2554+K2555+K2557+K2559+K2560</f>
        <v>2.16</v>
      </c>
      <c r="L2553" s="487"/>
      <c r="M2553" s="35">
        <f>M2554+M2555+M2557+M2559+M2560</f>
        <v>18405.792000000001</v>
      </c>
    </row>
    <row r="2554" spans="1:13">
      <c r="A2554" s="36" t="s">
        <v>29</v>
      </c>
      <c r="B2554" s="37"/>
      <c r="C2554" s="38"/>
      <c r="D2554" s="38"/>
      <c r="E2554" s="38"/>
      <c r="F2554" s="38"/>
      <c r="G2554" s="38"/>
      <c r="H2554" s="10"/>
      <c r="I2554" s="434" t="s">
        <v>30</v>
      </c>
      <c r="J2554" s="435"/>
      <c r="K2554" s="457">
        <v>0.59</v>
      </c>
      <c r="L2554" s="458"/>
      <c r="M2554" s="23">
        <f>K2554*12*I2533</f>
        <v>5027.5079999999998</v>
      </c>
    </row>
    <row r="2555" spans="1:13">
      <c r="A2555" s="36" t="s">
        <v>31</v>
      </c>
      <c r="B2555" s="37"/>
      <c r="C2555" s="38"/>
      <c r="D2555" s="38"/>
      <c r="E2555" s="38"/>
      <c r="F2555" s="38"/>
      <c r="G2555" s="38"/>
      <c r="H2555" s="10"/>
      <c r="I2555" s="434" t="s">
        <v>57</v>
      </c>
      <c r="J2555" s="435"/>
      <c r="K2555" s="448">
        <v>1.36</v>
      </c>
      <c r="L2555" s="449"/>
      <c r="M2555" s="23">
        <f>K2555*12*I2533</f>
        <v>11588.832</v>
      </c>
    </row>
    <row r="2556" spans="1:13">
      <c r="A2556" s="36" t="s">
        <v>33</v>
      </c>
      <c r="B2556" s="37"/>
      <c r="C2556" s="38"/>
      <c r="D2556" s="38"/>
      <c r="E2556" s="38"/>
      <c r="F2556" s="38"/>
      <c r="G2556" s="38"/>
      <c r="H2556" s="10"/>
      <c r="I2556" s="39"/>
      <c r="J2556" s="12"/>
      <c r="K2556" s="40"/>
      <c r="L2556" s="41"/>
      <c r="M2556" s="23"/>
    </row>
    <row r="2557" spans="1:13">
      <c r="A2557" s="36" t="s">
        <v>34</v>
      </c>
      <c r="B2557" s="37"/>
      <c r="C2557" s="38"/>
      <c r="D2557" s="38"/>
      <c r="E2557" s="38"/>
      <c r="F2557" s="38"/>
      <c r="G2557" s="38"/>
      <c r="H2557" s="10"/>
      <c r="I2557" s="434" t="s">
        <v>35</v>
      </c>
      <c r="J2557" s="435"/>
      <c r="K2557" s="448">
        <v>0.09</v>
      </c>
      <c r="L2557" s="449"/>
      <c r="M2557" s="23">
        <f>K2557*12*I2533</f>
        <v>766.90800000000013</v>
      </c>
    </row>
    <row r="2558" spans="1:13">
      <c r="A2558" s="36" t="s">
        <v>36</v>
      </c>
      <c r="B2558" s="37"/>
      <c r="C2558" s="38"/>
      <c r="D2558" s="38"/>
      <c r="E2558" s="38"/>
      <c r="F2558" s="38"/>
      <c r="G2558" s="38"/>
      <c r="H2558" s="10"/>
      <c r="I2558" s="39"/>
      <c r="J2558" s="12"/>
      <c r="K2558" s="40"/>
      <c r="L2558" s="41"/>
      <c r="M2558" s="23"/>
    </row>
    <row r="2559" spans="1:13">
      <c r="A2559" s="36" t="s">
        <v>37</v>
      </c>
      <c r="B2559" s="37"/>
      <c r="C2559" s="38"/>
      <c r="D2559" s="38"/>
      <c r="E2559" s="38"/>
      <c r="F2559" s="38"/>
      <c r="G2559" s="38"/>
      <c r="H2559" s="10"/>
      <c r="I2559" s="434" t="s">
        <v>19</v>
      </c>
      <c r="J2559" s="435"/>
      <c r="K2559" s="448">
        <v>0.06</v>
      </c>
      <c r="L2559" s="449"/>
      <c r="M2559" s="23">
        <f>K2559*12*I2533</f>
        <v>511.27199999999999</v>
      </c>
    </row>
    <row r="2560" spans="1:13">
      <c r="A2560" s="42" t="s">
        <v>38</v>
      </c>
      <c r="B2560" s="37"/>
      <c r="C2560" s="38"/>
      <c r="D2560" s="38"/>
      <c r="E2560" s="38"/>
      <c r="F2560" s="38"/>
      <c r="G2560" s="38"/>
      <c r="H2560" s="10"/>
      <c r="I2560" s="434" t="s">
        <v>19</v>
      </c>
      <c r="J2560" s="435"/>
      <c r="K2560" s="436">
        <v>0.06</v>
      </c>
      <c r="L2560" s="437"/>
      <c r="M2560" s="21">
        <f>K2560*12*I2533</f>
        <v>511.27199999999999</v>
      </c>
    </row>
    <row r="2561" spans="1:13" ht="16.5" thickBot="1">
      <c r="A2561" s="443" t="s">
        <v>39</v>
      </c>
      <c r="B2561" s="444"/>
      <c r="C2561" s="444"/>
      <c r="D2561" s="444"/>
      <c r="E2561" s="444"/>
      <c r="F2561" s="444"/>
      <c r="G2561" s="444"/>
      <c r="H2561" s="445"/>
      <c r="I2561" s="3"/>
      <c r="J2561" s="4"/>
      <c r="K2561" s="513">
        <v>5.7</v>
      </c>
      <c r="L2561" s="514"/>
      <c r="M2561" s="48">
        <f>K2561*12*I2533</f>
        <v>48570.840000000004</v>
      </c>
    </row>
    <row r="2562" spans="1:13" ht="15.75" thickBot="1">
      <c r="A2562" s="424" t="s">
        <v>40</v>
      </c>
      <c r="B2562" s="425"/>
      <c r="C2562" s="425"/>
      <c r="D2562" s="425"/>
      <c r="E2562" s="425"/>
      <c r="F2562" s="425"/>
      <c r="G2562" s="425"/>
      <c r="H2562" s="426"/>
      <c r="I2562" s="49"/>
      <c r="J2562" s="50"/>
      <c r="K2562" s="427">
        <f>K2534+K2536+K2539+K2541+K2542+K2561+K2553</f>
        <v>21.54</v>
      </c>
      <c r="L2562" s="428"/>
      <c r="M2562" s="51">
        <f>M2533+M2539+M2541+M2542+M2553+M2561</f>
        <v>183546.64800000002</v>
      </c>
    </row>
    <row r="2563" spans="1:13" ht="15.75" thickBot="1">
      <c r="A2563" s="424" t="s">
        <v>97</v>
      </c>
      <c r="B2563" s="425"/>
      <c r="C2563" s="425"/>
      <c r="D2563" s="425"/>
      <c r="E2563" s="425"/>
      <c r="F2563" s="425"/>
      <c r="G2563" s="425"/>
      <c r="H2563" s="426"/>
      <c r="I2563" s="49"/>
      <c r="J2563" s="50"/>
      <c r="K2563" s="548">
        <f>K2566+K2567</f>
        <v>14.77</v>
      </c>
      <c r="L2563" s="549"/>
      <c r="M2563" s="51">
        <f>K2563*12*I2533</f>
        <v>125858.12400000001</v>
      </c>
    </row>
    <row r="2564" spans="1:13" ht="15.75" hidden="1">
      <c r="A2564" s="452" t="s">
        <v>41</v>
      </c>
      <c r="B2564" s="453"/>
      <c r="C2564" s="453"/>
      <c r="D2564" s="453"/>
      <c r="E2564" s="453"/>
      <c r="F2564" s="453"/>
      <c r="G2564" s="453"/>
      <c r="H2564" s="454"/>
      <c r="I2564" s="15"/>
      <c r="J2564" s="16"/>
      <c r="K2564" s="455"/>
      <c r="L2564" s="456"/>
      <c r="M2564" s="21">
        <f>K2564*12*I2533</f>
        <v>0</v>
      </c>
    </row>
    <row r="2565" spans="1:13" ht="15.75" hidden="1">
      <c r="A2565" s="443" t="s">
        <v>42</v>
      </c>
      <c r="B2565" s="444"/>
      <c r="C2565" s="444"/>
      <c r="D2565" s="444"/>
      <c r="E2565" s="444"/>
      <c r="F2565" s="444"/>
      <c r="G2565" s="444"/>
      <c r="H2565" s="445"/>
      <c r="I2565" s="3"/>
      <c r="J2565" s="4"/>
      <c r="K2565" s="446"/>
      <c r="L2565" s="447"/>
      <c r="M2565" s="23">
        <f>K2565*12*I2533</f>
        <v>0</v>
      </c>
    </row>
    <row r="2566" spans="1:13">
      <c r="A2566" s="429" t="s">
        <v>78</v>
      </c>
      <c r="B2566" s="430"/>
      <c r="C2566" s="430"/>
      <c r="D2566" s="430"/>
      <c r="E2566" s="430"/>
      <c r="F2566" s="430"/>
      <c r="G2566" s="430"/>
      <c r="H2566" s="431"/>
      <c r="I2566" s="78"/>
      <c r="J2566" s="79"/>
      <c r="K2566" s="432">
        <v>12.06</v>
      </c>
      <c r="L2566" s="433"/>
      <c r="M2566" s="80">
        <f>K2566*12*I2533</f>
        <v>102765.67200000001</v>
      </c>
    </row>
    <row r="2567" spans="1:13" ht="16.5" thickBot="1">
      <c r="A2567" s="101" t="s">
        <v>79</v>
      </c>
      <c r="B2567" s="102"/>
      <c r="C2567" s="102"/>
      <c r="D2567" s="102"/>
      <c r="E2567" s="102"/>
      <c r="F2567" s="102"/>
      <c r="G2567" s="102"/>
      <c r="H2567" s="103"/>
      <c r="I2567" s="84"/>
      <c r="J2567" s="85"/>
      <c r="K2567" s="522">
        <v>2.71</v>
      </c>
      <c r="L2567" s="523"/>
      <c r="M2567" s="86">
        <f>K2567*12*I2533</f>
        <v>23092.451999999997</v>
      </c>
    </row>
    <row r="2568" spans="1:13" ht="15.75">
      <c r="A2568" s="98" t="s">
        <v>48</v>
      </c>
      <c r="B2568" s="99"/>
      <c r="C2568" s="99"/>
      <c r="D2568" s="99"/>
      <c r="E2568" s="99"/>
      <c r="F2568" s="99"/>
      <c r="G2568" s="99"/>
      <c r="H2568" s="100"/>
      <c r="I2568" s="15"/>
      <c r="J2568" s="16"/>
      <c r="K2568" s="455">
        <v>0</v>
      </c>
      <c r="L2568" s="456"/>
      <c r="M2568" s="21">
        <f>K2568*12*I2533</f>
        <v>0</v>
      </c>
    </row>
    <row r="2569" spans="1:13">
      <c r="A2569" s="474" t="s">
        <v>43</v>
      </c>
      <c r="B2569" s="475"/>
      <c r="C2569" s="475"/>
      <c r="D2569" s="475"/>
      <c r="E2569" s="475"/>
      <c r="F2569" s="475"/>
      <c r="G2569" s="475"/>
      <c r="H2569" s="476"/>
      <c r="I2569" s="34"/>
      <c r="J2569" s="29"/>
      <c r="K2569" s="484">
        <v>1.39</v>
      </c>
      <c r="L2569" s="485"/>
      <c r="M2569" s="21">
        <f>K2569*12*I2533</f>
        <v>11844.468000000001</v>
      </c>
    </row>
    <row r="2570" spans="1:13" hidden="1">
      <c r="A2570" s="18" t="s">
        <v>48</v>
      </c>
      <c r="B2570" s="19"/>
      <c r="C2570" s="19"/>
      <c r="D2570" s="19"/>
      <c r="E2570" s="19"/>
      <c r="F2570" s="19"/>
      <c r="G2570" s="19"/>
      <c r="H2570" s="20"/>
      <c r="I2570" s="34"/>
      <c r="J2570" s="29"/>
      <c r="K2570" s="486">
        <v>0</v>
      </c>
      <c r="L2570" s="487"/>
      <c r="M2570" s="21">
        <f>K2570*I2533*12</f>
        <v>0</v>
      </c>
    </row>
    <row r="2571" spans="1:13" ht="15.75" hidden="1">
      <c r="A2571" s="44" t="s">
        <v>44</v>
      </c>
      <c r="B2571" s="45"/>
      <c r="C2571" s="45"/>
      <c r="D2571" s="45"/>
      <c r="E2571" s="45"/>
      <c r="F2571" s="45"/>
      <c r="G2571" s="45"/>
      <c r="H2571" s="46"/>
      <c r="I2571" s="34"/>
      <c r="J2571" s="29"/>
      <c r="K2571" s="486">
        <v>0</v>
      </c>
      <c r="L2571" s="487"/>
      <c r="M2571" s="21">
        <v>0</v>
      </c>
    </row>
    <row r="2572" spans="1:13" ht="15.75">
      <c r="A2572" s="44" t="s">
        <v>45</v>
      </c>
      <c r="B2572" s="45"/>
      <c r="C2572" s="45"/>
      <c r="D2572" s="45"/>
      <c r="E2572" s="45"/>
      <c r="F2572" s="45"/>
      <c r="G2572" s="45"/>
      <c r="H2572" s="46"/>
      <c r="I2572" s="34"/>
      <c r="J2572" s="29"/>
      <c r="K2572" s="486">
        <v>7.0000000000000007E-2</v>
      </c>
      <c r="L2572" s="487"/>
      <c r="M2572" s="21">
        <f>K2572*12*I2533</f>
        <v>596.48400000000004</v>
      </c>
    </row>
    <row r="2573" spans="1:13" ht="16.5" thickBot="1">
      <c r="A2573" s="95" t="s">
        <v>46</v>
      </c>
      <c r="B2573" s="96"/>
      <c r="C2573" s="96"/>
      <c r="D2573" s="96"/>
      <c r="E2573" s="96"/>
      <c r="F2573" s="96"/>
      <c r="G2573" s="96"/>
      <c r="H2573" s="97"/>
      <c r="I2573" s="3"/>
      <c r="J2573" s="4"/>
      <c r="K2573" s="446">
        <v>0.18</v>
      </c>
      <c r="L2573" s="447"/>
      <c r="M2573" s="23">
        <f>K2573*12*I2533</f>
        <v>1533.8160000000003</v>
      </c>
    </row>
    <row r="2574" spans="1:13" ht="15.75" thickBot="1">
      <c r="A2574" s="424" t="s">
        <v>47</v>
      </c>
      <c r="B2574" s="425"/>
      <c r="C2574" s="425"/>
      <c r="D2574" s="425"/>
      <c r="E2574" s="425"/>
      <c r="F2574" s="425"/>
      <c r="G2574" s="425"/>
      <c r="H2574" s="426"/>
      <c r="I2574" s="49"/>
      <c r="J2574" s="50"/>
      <c r="K2574" s="427">
        <f>K2562+K2564+K2565+K2569+K2563+K2570+K2571+K2572+K2573+K2568</f>
        <v>37.950000000000003</v>
      </c>
      <c r="L2574" s="428"/>
      <c r="M2574" s="51">
        <f>M2562+M2563+M2564+M2565+M2569+M2570+M2571+M2572+M2573+M2568</f>
        <v>323379.53999999998</v>
      </c>
    </row>
    <row r="2575" spans="1:13">
      <c r="A2575" s="56"/>
      <c r="B2575" s="56"/>
      <c r="C2575" s="56"/>
      <c r="D2575" s="56"/>
      <c r="E2575" s="56"/>
      <c r="F2575" s="56"/>
      <c r="G2575" s="56"/>
      <c r="H2575" s="56"/>
      <c r="I2575" s="9"/>
      <c r="J2575" s="57"/>
      <c r="K2575" s="58"/>
      <c r="L2575" s="58"/>
      <c r="M2575" s="57"/>
    </row>
    <row r="2576" spans="1:13">
      <c r="A2576" s="56"/>
      <c r="B2576" s="56"/>
      <c r="C2576" s="56"/>
      <c r="D2576" s="56"/>
      <c r="E2576" s="56"/>
      <c r="F2576" s="56"/>
      <c r="G2576" s="56"/>
      <c r="H2576" s="56"/>
      <c r="I2576" s="9"/>
      <c r="J2576" s="57"/>
      <c r="K2576" s="58"/>
      <c r="L2576" s="58"/>
      <c r="M2576" s="57"/>
    </row>
    <row r="2577" spans="1:13">
      <c r="A2577" s="481" t="s">
        <v>0</v>
      </c>
      <c r="B2577" s="481"/>
      <c r="C2577" s="481"/>
      <c r="D2577" s="481"/>
      <c r="E2577" s="481"/>
      <c r="F2577" s="481"/>
      <c r="G2577" s="481"/>
      <c r="H2577" s="481"/>
      <c r="I2577" s="481"/>
      <c r="J2577" s="481"/>
      <c r="K2577" s="481"/>
      <c r="L2577" s="481"/>
      <c r="M2577" s="1"/>
    </row>
    <row r="2578" spans="1:13">
      <c r="A2578" s="482" t="s">
        <v>1</v>
      </c>
      <c r="B2578" s="482"/>
      <c r="C2578" s="482"/>
      <c r="D2578" s="482"/>
      <c r="E2578" s="482"/>
      <c r="F2578" s="482"/>
      <c r="G2578" s="482"/>
      <c r="H2578" s="482"/>
      <c r="I2578" s="482"/>
      <c r="J2578" s="482"/>
      <c r="K2578" s="482"/>
      <c r="L2578" s="482"/>
      <c r="M2578" s="482"/>
    </row>
    <row r="2579" spans="1:13">
      <c r="A2579" s="483" t="s">
        <v>150</v>
      </c>
      <c r="B2579" s="483"/>
      <c r="C2579" s="483"/>
      <c r="D2579" s="483"/>
      <c r="E2579" s="483"/>
      <c r="F2579" s="483"/>
      <c r="G2579" s="483"/>
      <c r="H2579" s="483"/>
      <c r="I2579" s="483"/>
      <c r="J2579" s="483"/>
      <c r="K2579" s="483"/>
      <c r="L2579" s="483"/>
      <c r="M2579" s="483"/>
    </row>
    <row r="2580" spans="1:13">
      <c r="A2580" s="2"/>
      <c r="B2580" s="3"/>
      <c r="C2580" s="3" t="s">
        <v>2</v>
      </c>
      <c r="D2580" s="3"/>
      <c r="E2580" s="3"/>
      <c r="F2580" s="3"/>
      <c r="G2580" s="3"/>
      <c r="H2580" s="4"/>
      <c r="I2580" s="3" t="s">
        <v>3</v>
      </c>
      <c r="J2580" s="4"/>
      <c r="K2580" s="5" t="s">
        <v>4</v>
      </c>
      <c r="L2580" s="6"/>
      <c r="M2580" s="7"/>
    </row>
    <row r="2581" spans="1:13">
      <c r="A2581" s="8"/>
      <c r="B2581" s="9"/>
      <c r="C2581" s="9"/>
      <c r="D2581" s="9"/>
      <c r="E2581" s="9"/>
      <c r="F2581" s="9"/>
      <c r="G2581" s="9"/>
      <c r="H2581" s="10"/>
      <c r="I2581" s="9"/>
      <c r="J2581" s="10"/>
      <c r="K2581" s="11" t="s">
        <v>5</v>
      </c>
      <c r="L2581" s="12"/>
      <c r="M2581" s="13" t="s">
        <v>6</v>
      </c>
    </row>
    <row r="2582" spans="1:13">
      <c r="A2582" s="14"/>
      <c r="B2582" s="15"/>
      <c r="C2582" s="15"/>
      <c r="D2582" s="15"/>
      <c r="E2582" s="15"/>
      <c r="F2582" s="15"/>
      <c r="G2582" s="15"/>
      <c r="H2582" s="16"/>
      <c r="I2582" s="472" t="s">
        <v>7</v>
      </c>
      <c r="J2582" s="473"/>
      <c r="K2582" s="15" t="s">
        <v>8</v>
      </c>
      <c r="L2582" s="16"/>
      <c r="M2582" s="17" t="s">
        <v>9</v>
      </c>
    </row>
    <row r="2583" spans="1:13">
      <c r="A2583" s="474"/>
      <c r="B2583" s="475"/>
      <c r="C2583" s="475"/>
      <c r="D2583" s="475"/>
      <c r="E2583" s="475"/>
      <c r="F2583" s="475"/>
      <c r="G2583" s="475"/>
      <c r="H2583" s="476"/>
      <c r="I2583" s="477">
        <v>690.7</v>
      </c>
      <c r="J2583" s="478"/>
      <c r="K2583" s="479">
        <f>K2584+K2586</f>
        <v>9.75</v>
      </c>
      <c r="L2583" s="480"/>
      <c r="M2583" s="21">
        <f>M2584+M2586</f>
        <v>80811.900000000009</v>
      </c>
    </row>
    <row r="2584" spans="1:13">
      <c r="A2584" s="22" t="s">
        <v>59</v>
      </c>
      <c r="B2584" s="24"/>
      <c r="C2584" s="24"/>
      <c r="D2584" s="24"/>
      <c r="E2584" s="24"/>
      <c r="F2584" s="25"/>
      <c r="G2584" s="24"/>
      <c r="H2584" s="26"/>
      <c r="J2584" s="10"/>
      <c r="K2584" s="450">
        <v>5.36</v>
      </c>
      <c r="L2584" s="451"/>
      <c r="M2584" s="23">
        <f>K2584*I2583*12</f>
        <v>44425.824000000008</v>
      </c>
    </row>
    <row r="2585" spans="1:13">
      <c r="A2585" s="22"/>
      <c r="B2585" s="24"/>
      <c r="C2585" s="24"/>
      <c r="D2585" s="24"/>
      <c r="E2585" s="24"/>
      <c r="F2585" s="25"/>
      <c r="G2585" s="24"/>
      <c r="H2585" s="26"/>
      <c r="J2585" s="10"/>
      <c r="L2585" s="10"/>
      <c r="M2585" s="23"/>
    </row>
    <row r="2586" spans="1:13">
      <c r="A2586" s="22" t="s">
        <v>12</v>
      </c>
      <c r="B2586" s="24"/>
      <c r="C2586" s="24"/>
      <c r="D2586" s="24"/>
      <c r="E2586" s="24"/>
      <c r="F2586" s="25"/>
      <c r="G2586" s="24"/>
      <c r="H2586" s="26"/>
      <c r="I2586" s="14"/>
      <c r="J2586" s="16"/>
      <c r="K2586" s="492">
        <v>4.3899999999999997</v>
      </c>
      <c r="L2586" s="493"/>
      <c r="M2586" s="21">
        <f>K2586*I2583*12</f>
        <v>36386.076000000001</v>
      </c>
    </row>
    <row r="2587" spans="1:13">
      <c r="A2587" s="464" t="s">
        <v>13</v>
      </c>
      <c r="B2587" s="465"/>
      <c r="C2587" s="465"/>
      <c r="D2587" s="465"/>
      <c r="E2587" s="465"/>
      <c r="F2587" s="465"/>
      <c r="G2587" s="465"/>
      <c r="H2587" s="466"/>
      <c r="I2587" s="89" t="s">
        <v>14</v>
      </c>
      <c r="J2587" s="88"/>
      <c r="K2587" s="9"/>
      <c r="L2587" s="10"/>
      <c r="M2587" s="23"/>
    </row>
    <row r="2588" spans="1:13">
      <c r="A2588" s="8"/>
      <c r="B2588" s="9"/>
      <c r="C2588" s="9"/>
      <c r="D2588" s="9"/>
      <c r="E2588" s="9"/>
      <c r="F2588" s="9"/>
      <c r="G2588" s="9"/>
      <c r="H2588" s="10"/>
      <c r="I2588" s="89" t="s">
        <v>15</v>
      </c>
      <c r="J2588" s="88"/>
      <c r="K2588" s="9"/>
      <c r="L2588" s="10"/>
      <c r="M2588" s="23"/>
    </row>
    <row r="2589" spans="1:13">
      <c r="A2589" s="8"/>
      <c r="B2589" s="9"/>
      <c r="C2589" s="9"/>
      <c r="D2589" s="9"/>
      <c r="E2589" s="9"/>
      <c r="F2589" s="9"/>
      <c r="G2589" s="9"/>
      <c r="H2589" s="10"/>
      <c r="I2589" s="89" t="s">
        <v>16</v>
      </c>
      <c r="J2589" s="88"/>
      <c r="K2589" s="462">
        <v>1.31</v>
      </c>
      <c r="L2589" s="463"/>
      <c r="M2589" s="23">
        <f>K2589*12*I2583</f>
        <v>10857.804000000002</v>
      </c>
    </row>
    <row r="2590" spans="1:13">
      <c r="A2590" s="8"/>
      <c r="B2590" s="9"/>
      <c r="C2590" s="9"/>
      <c r="D2590" s="9"/>
      <c r="E2590" s="9"/>
      <c r="F2590" s="9"/>
      <c r="G2590" s="9"/>
      <c r="H2590" s="10"/>
      <c r="I2590" s="89" t="s">
        <v>63</v>
      </c>
      <c r="J2590" s="88"/>
      <c r="K2590" s="9"/>
      <c r="L2590" s="10"/>
      <c r="M2590" s="23"/>
    </row>
    <row r="2591" spans="1:13">
      <c r="A2591" s="474" t="s">
        <v>67</v>
      </c>
      <c r="B2591" s="475"/>
      <c r="C2591" s="475"/>
      <c r="D2591" s="475"/>
      <c r="E2591" s="475"/>
      <c r="F2591" s="475"/>
      <c r="G2591" s="475"/>
      <c r="H2591" s="476"/>
      <c r="I2591" s="28" t="s">
        <v>19</v>
      </c>
      <c r="J2591" s="29"/>
      <c r="K2591" s="486">
        <v>0.73</v>
      </c>
      <c r="L2591" s="487"/>
      <c r="M2591" s="30">
        <f>K2591*12*I2583</f>
        <v>6050.5320000000002</v>
      </c>
    </row>
    <row r="2592" spans="1:13">
      <c r="A2592" s="114" t="s">
        <v>20</v>
      </c>
      <c r="B2592" s="31"/>
      <c r="C2592" s="31"/>
      <c r="D2592" s="31"/>
      <c r="E2592" s="31"/>
      <c r="F2592" s="31"/>
      <c r="G2592" s="31"/>
      <c r="H2592" s="115"/>
      <c r="I2592" s="31"/>
      <c r="J2592" s="10"/>
      <c r="K2592" s="504">
        <f>K2593+K2599</f>
        <v>1.9100000000000001</v>
      </c>
      <c r="L2592" s="505"/>
      <c r="M2592" s="32">
        <f>M2593+M2599</f>
        <v>15830.844000000003</v>
      </c>
    </row>
    <row r="2593" spans="1:13">
      <c r="A2593" s="459" t="s">
        <v>21</v>
      </c>
      <c r="B2593" s="460"/>
      <c r="C2593" s="460"/>
      <c r="D2593" s="460"/>
      <c r="E2593" s="460"/>
      <c r="F2593" s="460"/>
      <c r="G2593" s="460"/>
      <c r="H2593" s="461"/>
      <c r="J2593" s="10"/>
      <c r="K2593" s="462">
        <f>K2594+K2595+K2596+K2598</f>
        <v>1.1200000000000001</v>
      </c>
      <c r="L2593" s="463"/>
      <c r="M2593" s="33">
        <f>M2594+M2595+M2596+M2598</f>
        <v>9283.0080000000016</v>
      </c>
    </row>
    <row r="2594" spans="1:13">
      <c r="A2594" s="8" t="s">
        <v>82</v>
      </c>
      <c r="H2594" s="10"/>
      <c r="I2594" s="87" t="s">
        <v>26</v>
      </c>
      <c r="J2594" s="88"/>
      <c r="K2594" s="450">
        <v>0.57999999999999996</v>
      </c>
      <c r="L2594" s="451"/>
      <c r="M2594" s="23">
        <f>K2594*12*I2583</f>
        <v>4807.2719999999999</v>
      </c>
    </row>
    <row r="2595" spans="1:13">
      <c r="A2595" s="8" t="s">
        <v>69</v>
      </c>
      <c r="H2595" s="10"/>
      <c r="I2595" s="87" t="s">
        <v>80</v>
      </c>
      <c r="J2595" s="88"/>
      <c r="K2595" s="450"/>
      <c r="L2595" s="451"/>
      <c r="M2595" s="23"/>
    </row>
    <row r="2596" spans="1:13">
      <c r="A2596" s="8" t="s">
        <v>83</v>
      </c>
      <c r="H2596" s="10"/>
      <c r="I2596" s="87" t="s">
        <v>24</v>
      </c>
      <c r="J2596" s="88"/>
      <c r="K2596" s="450">
        <v>0.5</v>
      </c>
      <c r="L2596" s="451"/>
      <c r="M2596" s="23">
        <f>K2596*12*I2583</f>
        <v>4144.2000000000007</v>
      </c>
    </row>
    <row r="2597" spans="1:13">
      <c r="A2597" s="8" t="s">
        <v>25</v>
      </c>
      <c r="H2597" s="10"/>
      <c r="I2597" s="87"/>
      <c r="J2597" s="88"/>
      <c r="L2597" s="10"/>
      <c r="M2597" s="23"/>
    </row>
    <row r="2598" spans="1:13">
      <c r="A2598" s="8" t="s">
        <v>84</v>
      </c>
      <c r="H2598" s="10"/>
      <c r="I2598" s="87" t="s">
        <v>26</v>
      </c>
      <c r="J2598" s="88"/>
      <c r="K2598" s="450">
        <v>0.04</v>
      </c>
      <c r="L2598" s="451"/>
      <c r="M2598" s="23">
        <f>K2598*12*I2583</f>
        <v>331.536</v>
      </c>
    </row>
    <row r="2599" spans="1:13">
      <c r="A2599" s="459" t="s">
        <v>27</v>
      </c>
      <c r="B2599" s="460"/>
      <c r="C2599" s="460"/>
      <c r="D2599" s="460"/>
      <c r="E2599" s="460"/>
      <c r="F2599" s="460"/>
      <c r="G2599" s="460"/>
      <c r="H2599" s="461"/>
      <c r="J2599" s="10"/>
      <c r="K2599" s="462">
        <f>K2600+K2601+K2602</f>
        <v>0.79</v>
      </c>
      <c r="L2599" s="463"/>
      <c r="M2599" s="33">
        <f>M2600+M2601+M2602</f>
        <v>6547.8360000000011</v>
      </c>
    </row>
    <row r="2600" spans="1:13">
      <c r="A2600" s="8" t="s">
        <v>85</v>
      </c>
      <c r="H2600" s="10"/>
      <c r="I2600" s="87" t="s">
        <v>24</v>
      </c>
      <c r="J2600" s="88"/>
      <c r="K2600" s="450">
        <v>0.67</v>
      </c>
      <c r="L2600" s="451"/>
      <c r="M2600" s="23">
        <f>K2600*12*I2583</f>
        <v>5553.228000000001</v>
      </c>
    </row>
    <row r="2601" spans="1:13">
      <c r="A2601" s="8" t="s">
        <v>86</v>
      </c>
      <c r="H2601" s="10"/>
      <c r="I2601" s="87" t="s">
        <v>81</v>
      </c>
      <c r="J2601" s="88"/>
      <c r="K2601" s="450">
        <v>0.06</v>
      </c>
      <c r="L2601" s="451"/>
      <c r="M2601" s="23">
        <f>K2601*12*I2583</f>
        <v>497.30400000000003</v>
      </c>
    </row>
    <row r="2602" spans="1:13">
      <c r="A2602" s="8" t="s">
        <v>87</v>
      </c>
      <c r="H2602" s="10"/>
      <c r="I2602" s="87" t="s">
        <v>55</v>
      </c>
      <c r="J2602" s="88"/>
      <c r="K2602" s="492">
        <v>0.06</v>
      </c>
      <c r="L2602" s="493"/>
      <c r="M2602" s="21">
        <f>K2602*12*I2583</f>
        <v>497.30400000000003</v>
      </c>
    </row>
    <row r="2603" spans="1:13" ht="15.75">
      <c r="A2603" s="438" t="s">
        <v>28</v>
      </c>
      <c r="B2603" s="439"/>
      <c r="C2603" s="439"/>
      <c r="D2603" s="439"/>
      <c r="E2603" s="439"/>
      <c r="F2603" s="439"/>
      <c r="G2603" s="439"/>
      <c r="H2603" s="440"/>
      <c r="I2603" s="34"/>
      <c r="J2603" s="29"/>
      <c r="K2603" s="486">
        <f>K2604+K2605+K2607+K2609+K2610</f>
        <v>2.16</v>
      </c>
      <c r="L2603" s="487"/>
      <c r="M2603" s="35">
        <f>M2604+M2605+M2607+M2609+M2610</f>
        <v>17902.944000000003</v>
      </c>
    </row>
    <row r="2604" spans="1:13">
      <c r="A2604" s="36" t="s">
        <v>29</v>
      </c>
      <c r="B2604" s="37"/>
      <c r="C2604" s="38"/>
      <c r="D2604" s="38"/>
      <c r="E2604" s="38"/>
      <c r="F2604" s="38"/>
      <c r="G2604" s="38"/>
      <c r="H2604" s="10"/>
      <c r="I2604" s="434" t="s">
        <v>30</v>
      </c>
      <c r="J2604" s="435"/>
      <c r="K2604" s="457">
        <v>0.59</v>
      </c>
      <c r="L2604" s="458"/>
      <c r="M2604" s="23">
        <f>K2604*12*I2583</f>
        <v>4890.1559999999999</v>
      </c>
    </row>
    <row r="2605" spans="1:13">
      <c r="A2605" s="36" t="s">
        <v>31</v>
      </c>
      <c r="B2605" s="37"/>
      <c r="C2605" s="38"/>
      <c r="D2605" s="38"/>
      <c r="E2605" s="38"/>
      <c r="F2605" s="38"/>
      <c r="G2605" s="38"/>
      <c r="H2605" s="10"/>
      <c r="I2605" s="434" t="s">
        <v>57</v>
      </c>
      <c r="J2605" s="435"/>
      <c r="K2605" s="448">
        <v>1.36</v>
      </c>
      <c r="L2605" s="449"/>
      <c r="M2605" s="23">
        <f>K2605*12*I2583</f>
        <v>11272.224</v>
      </c>
    </row>
    <row r="2606" spans="1:13">
      <c r="A2606" s="36" t="s">
        <v>33</v>
      </c>
      <c r="B2606" s="37"/>
      <c r="C2606" s="38"/>
      <c r="D2606" s="38"/>
      <c r="E2606" s="38"/>
      <c r="F2606" s="38"/>
      <c r="G2606" s="38"/>
      <c r="H2606" s="10"/>
      <c r="I2606" s="39"/>
      <c r="J2606" s="12"/>
      <c r="K2606" s="40"/>
      <c r="L2606" s="41"/>
      <c r="M2606" s="23"/>
    </row>
    <row r="2607" spans="1:13">
      <c r="A2607" s="36" t="s">
        <v>34</v>
      </c>
      <c r="B2607" s="37"/>
      <c r="C2607" s="38"/>
      <c r="D2607" s="38"/>
      <c r="E2607" s="38"/>
      <c r="F2607" s="38"/>
      <c r="G2607" s="38"/>
      <c r="H2607" s="10"/>
      <c r="I2607" s="434" t="s">
        <v>35</v>
      </c>
      <c r="J2607" s="435"/>
      <c r="K2607" s="448">
        <v>0.09</v>
      </c>
      <c r="L2607" s="449"/>
      <c r="M2607" s="23">
        <f>K2607*12*I2583</f>
        <v>745.95600000000013</v>
      </c>
    </row>
    <row r="2608" spans="1:13">
      <c r="A2608" s="36" t="s">
        <v>36</v>
      </c>
      <c r="B2608" s="37"/>
      <c r="C2608" s="38"/>
      <c r="D2608" s="38"/>
      <c r="E2608" s="38"/>
      <c r="F2608" s="38"/>
      <c r="G2608" s="38"/>
      <c r="H2608" s="10"/>
      <c r="I2608" s="39"/>
      <c r="J2608" s="12"/>
      <c r="K2608" s="40"/>
      <c r="L2608" s="41"/>
      <c r="M2608" s="23"/>
    </row>
    <row r="2609" spans="1:13">
      <c r="A2609" s="36" t="s">
        <v>37</v>
      </c>
      <c r="B2609" s="37"/>
      <c r="C2609" s="38"/>
      <c r="D2609" s="38"/>
      <c r="E2609" s="38"/>
      <c r="F2609" s="38"/>
      <c r="G2609" s="38"/>
      <c r="H2609" s="10"/>
      <c r="I2609" s="434" t="s">
        <v>19</v>
      </c>
      <c r="J2609" s="435"/>
      <c r="K2609" s="448">
        <v>0.06</v>
      </c>
      <c r="L2609" s="449"/>
      <c r="M2609" s="23">
        <f>K2609*12*I2583</f>
        <v>497.30400000000003</v>
      </c>
    </row>
    <row r="2610" spans="1:13">
      <c r="A2610" s="42" t="s">
        <v>38</v>
      </c>
      <c r="B2610" s="37"/>
      <c r="C2610" s="38"/>
      <c r="D2610" s="38"/>
      <c r="E2610" s="38"/>
      <c r="F2610" s="38"/>
      <c r="G2610" s="38"/>
      <c r="H2610" s="10"/>
      <c r="I2610" s="434" t="s">
        <v>19</v>
      </c>
      <c r="J2610" s="435"/>
      <c r="K2610" s="436">
        <v>0.06</v>
      </c>
      <c r="L2610" s="437"/>
      <c r="M2610" s="21">
        <f>K2610*12*I2583</f>
        <v>497.30400000000003</v>
      </c>
    </row>
    <row r="2611" spans="1:13" ht="16.5" thickBot="1">
      <c r="A2611" s="443" t="s">
        <v>39</v>
      </c>
      <c r="B2611" s="444"/>
      <c r="C2611" s="444"/>
      <c r="D2611" s="444"/>
      <c r="E2611" s="444"/>
      <c r="F2611" s="444"/>
      <c r="G2611" s="444"/>
      <c r="H2611" s="445"/>
      <c r="I2611" s="3"/>
      <c r="J2611" s="4"/>
      <c r="K2611" s="513">
        <v>5.7</v>
      </c>
      <c r="L2611" s="514"/>
      <c r="M2611" s="48">
        <f>K2611*12*I2583</f>
        <v>47243.880000000005</v>
      </c>
    </row>
    <row r="2612" spans="1:13" ht="15.75" thickBot="1">
      <c r="A2612" s="424" t="s">
        <v>40</v>
      </c>
      <c r="B2612" s="425"/>
      <c r="C2612" s="425"/>
      <c r="D2612" s="425"/>
      <c r="E2612" s="425"/>
      <c r="F2612" s="425"/>
      <c r="G2612" s="425"/>
      <c r="H2612" s="426"/>
      <c r="I2612" s="49"/>
      <c r="J2612" s="50"/>
      <c r="K2612" s="427">
        <f>K2584+K2586+K2589+K2591+K2592+K2611+K2603</f>
        <v>21.560000000000002</v>
      </c>
      <c r="L2612" s="428"/>
      <c r="M2612" s="51">
        <f>M2583+M2589+M2591+M2592+M2603+M2611</f>
        <v>178697.90400000004</v>
      </c>
    </row>
    <row r="2613" spans="1:13" ht="15.75" thickBot="1">
      <c r="A2613" s="424" t="s">
        <v>77</v>
      </c>
      <c r="B2613" s="425"/>
      <c r="C2613" s="425"/>
      <c r="D2613" s="425"/>
      <c r="E2613" s="425"/>
      <c r="F2613" s="425"/>
      <c r="G2613" s="425"/>
      <c r="H2613" s="426"/>
      <c r="I2613" s="49"/>
      <c r="J2613" s="50"/>
      <c r="K2613" s="548">
        <f>K2614+K2615</f>
        <v>11.68</v>
      </c>
      <c r="L2613" s="549"/>
      <c r="M2613" s="51">
        <f>K2613*12*I2583</f>
        <v>96808.512000000002</v>
      </c>
    </row>
    <row r="2614" spans="1:13">
      <c r="A2614" s="429" t="s">
        <v>78</v>
      </c>
      <c r="B2614" s="430"/>
      <c r="C2614" s="430"/>
      <c r="D2614" s="430"/>
      <c r="E2614" s="430"/>
      <c r="F2614" s="430"/>
      <c r="G2614" s="430"/>
      <c r="H2614" s="431"/>
      <c r="I2614" s="78"/>
      <c r="J2614" s="79"/>
      <c r="K2614" s="432">
        <v>9.5299999999999994</v>
      </c>
      <c r="L2614" s="433"/>
      <c r="M2614" s="80">
        <f>K2614*12*I2583</f>
        <v>78988.45199999999</v>
      </c>
    </row>
    <row r="2615" spans="1:13" ht="16.5" thickBot="1">
      <c r="A2615" s="550" t="s">
        <v>79</v>
      </c>
      <c r="B2615" s="551"/>
      <c r="C2615" s="551"/>
      <c r="D2615" s="551"/>
      <c r="E2615" s="551"/>
      <c r="F2615" s="551"/>
      <c r="G2615" s="551"/>
      <c r="H2615" s="552"/>
      <c r="I2615" s="84"/>
      <c r="J2615" s="85"/>
      <c r="K2615" s="522">
        <v>2.15</v>
      </c>
      <c r="L2615" s="523"/>
      <c r="M2615" s="86">
        <f>K2615*12*I2583</f>
        <v>17820.059999999998</v>
      </c>
    </row>
    <row r="2616" spans="1:13">
      <c r="A2616" s="499" t="s">
        <v>43</v>
      </c>
      <c r="B2616" s="500"/>
      <c r="C2616" s="500"/>
      <c r="D2616" s="500"/>
      <c r="E2616" s="500"/>
      <c r="F2616" s="500"/>
      <c r="G2616" s="500"/>
      <c r="H2616" s="501"/>
      <c r="I2616" s="15"/>
      <c r="J2616" s="16"/>
      <c r="K2616" s="502">
        <v>1.39</v>
      </c>
      <c r="L2616" s="503"/>
      <c r="M2616" s="21">
        <f>K2616*12*I2583</f>
        <v>11520.876</v>
      </c>
    </row>
    <row r="2617" spans="1:13">
      <c r="A2617" s="18" t="s">
        <v>48</v>
      </c>
      <c r="B2617" s="19"/>
      <c r="C2617" s="19"/>
      <c r="D2617" s="19"/>
      <c r="E2617" s="19"/>
      <c r="F2617" s="19"/>
      <c r="G2617" s="19"/>
      <c r="H2617" s="20"/>
      <c r="I2617" s="34"/>
      <c r="J2617" s="29"/>
      <c r="K2617" s="486">
        <v>0</v>
      </c>
      <c r="L2617" s="487"/>
      <c r="M2617" s="21">
        <f>K2617*I2583*12</f>
        <v>0</v>
      </c>
    </row>
    <row r="2618" spans="1:13" ht="15.75">
      <c r="A2618" s="44" t="s">
        <v>45</v>
      </c>
      <c r="B2618" s="45"/>
      <c r="C2618" s="45"/>
      <c r="D2618" s="45"/>
      <c r="E2618" s="45"/>
      <c r="F2618" s="45"/>
      <c r="G2618" s="45"/>
      <c r="H2618" s="46"/>
      <c r="I2618" s="34"/>
      <c r="J2618" s="29"/>
      <c r="K2618" s="486">
        <v>0.05</v>
      </c>
      <c r="L2618" s="487"/>
      <c r="M2618" s="21">
        <f>K2618*12*I2583</f>
        <v>414.42000000000007</v>
      </c>
    </row>
    <row r="2619" spans="1:13" ht="16.5" thickBot="1">
      <c r="A2619" s="95" t="s">
        <v>46</v>
      </c>
      <c r="B2619" s="96"/>
      <c r="C2619" s="96"/>
      <c r="D2619" s="96"/>
      <c r="E2619" s="96"/>
      <c r="F2619" s="96"/>
      <c r="G2619" s="96"/>
      <c r="H2619" s="97"/>
      <c r="I2619" s="3"/>
      <c r="J2619" s="4"/>
      <c r="K2619" s="446">
        <v>0.15</v>
      </c>
      <c r="L2619" s="447"/>
      <c r="M2619" s="23">
        <f>K2619*12*I2583</f>
        <v>1243.26</v>
      </c>
    </row>
    <row r="2620" spans="1:13" ht="15.75" thickBot="1">
      <c r="A2620" s="424" t="s">
        <v>47</v>
      </c>
      <c r="B2620" s="425"/>
      <c r="C2620" s="425"/>
      <c r="D2620" s="425"/>
      <c r="E2620" s="425"/>
      <c r="F2620" s="425"/>
      <c r="G2620" s="425"/>
      <c r="H2620" s="426"/>
      <c r="I2620" s="49"/>
      <c r="J2620" s="50"/>
      <c r="K2620" s="427">
        <f>K2612+K2616+K2613+K2617+K2618+K2619</f>
        <v>34.83</v>
      </c>
      <c r="L2620" s="428"/>
      <c r="M2620" s="51">
        <f>M2612+M2613+M2616+M2617+M2618+M2619</f>
        <v>288684.97200000001</v>
      </c>
    </row>
    <row r="2621" spans="1:13">
      <c r="A2621" s="56"/>
      <c r="B2621" s="56"/>
      <c r="C2621" s="56"/>
      <c r="D2621" s="56"/>
      <c r="E2621" s="56"/>
      <c r="F2621" s="56"/>
      <c r="G2621" s="56"/>
      <c r="H2621" s="56"/>
      <c r="I2621" s="9"/>
      <c r="J2621" s="57"/>
      <c r="K2621" s="58"/>
      <c r="L2621" s="58"/>
      <c r="M2621" s="57"/>
    </row>
    <row r="2622" spans="1:13">
      <c r="A2622" s="481" t="s">
        <v>0</v>
      </c>
      <c r="B2622" s="481"/>
      <c r="C2622" s="481"/>
      <c r="D2622" s="481"/>
      <c r="E2622" s="481"/>
      <c r="F2622" s="481"/>
      <c r="G2622" s="481"/>
      <c r="H2622" s="481"/>
      <c r="I2622" s="481"/>
      <c r="J2622" s="481"/>
      <c r="K2622" s="481"/>
      <c r="L2622" s="481"/>
      <c r="M2622" s="1"/>
    </row>
    <row r="2623" spans="1:13">
      <c r="A2623" s="482" t="s">
        <v>1</v>
      </c>
      <c r="B2623" s="482"/>
      <c r="C2623" s="482"/>
      <c r="D2623" s="482"/>
      <c r="E2623" s="482"/>
      <c r="F2623" s="482"/>
      <c r="G2623" s="482"/>
      <c r="H2623" s="482"/>
      <c r="I2623" s="482"/>
      <c r="J2623" s="482"/>
      <c r="K2623" s="482"/>
      <c r="L2623" s="482"/>
      <c r="M2623" s="482"/>
    </row>
    <row r="2624" spans="1:13">
      <c r="A2624" s="483" t="s">
        <v>151</v>
      </c>
      <c r="B2624" s="483"/>
      <c r="C2624" s="483"/>
      <c r="D2624" s="483"/>
      <c r="E2624" s="483"/>
      <c r="F2624" s="483"/>
      <c r="G2624" s="483"/>
      <c r="H2624" s="483"/>
      <c r="I2624" s="483"/>
      <c r="J2624" s="483"/>
      <c r="K2624" s="483"/>
      <c r="L2624" s="483"/>
      <c r="M2624" s="483"/>
    </row>
    <row r="2625" spans="1:13">
      <c r="A2625" s="2"/>
      <c r="B2625" s="3"/>
      <c r="C2625" s="3" t="s">
        <v>2</v>
      </c>
      <c r="D2625" s="3"/>
      <c r="E2625" s="3"/>
      <c r="F2625" s="3"/>
      <c r="G2625" s="3"/>
      <c r="H2625" s="4"/>
      <c r="I2625" s="3" t="s">
        <v>3</v>
      </c>
      <c r="J2625" s="4"/>
      <c r="K2625" s="5" t="s">
        <v>4</v>
      </c>
      <c r="L2625" s="6"/>
      <c r="M2625" s="7"/>
    </row>
    <row r="2626" spans="1:13">
      <c r="A2626" s="8"/>
      <c r="B2626" s="9"/>
      <c r="C2626" s="9"/>
      <c r="D2626" s="9"/>
      <c r="E2626" s="9"/>
      <c r="F2626" s="9"/>
      <c r="G2626" s="9"/>
      <c r="H2626" s="10"/>
      <c r="I2626" s="9"/>
      <c r="J2626" s="10"/>
      <c r="K2626" s="11" t="s">
        <v>5</v>
      </c>
      <c r="L2626" s="12"/>
      <c r="M2626" s="13" t="s">
        <v>6</v>
      </c>
    </row>
    <row r="2627" spans="1:13">
      <c r="A2627" s="14"/>
      <c r="B2627" s="15"/>
      <c r="C2627" s="15"/>
      <c r="D2627" s="15"/>
      <c r="E2627" s="15"/>
      <c r="F2627" s="15"/>
      <c r="G2627" s="15"/>
      <c r="H2627" s="16"/>
      <c r="I2627" s="472" t="s">
        <v>7</v>
      </c>
      <c r="J2627" s="473"/>
      <c r="K2627" s="15" t="s">
        <v>8</v>
      </c>
      <c r="L2627" s="16"/>
      <c r="M2627" s="17" t="s">
        <v>9</v>
      </c>
    </row>
    <row r="2628" spans="1:13">
      <c r="A2628" s="474"/>
      <c r="B2628" s="475"/>
      <c r="C2628" s="475"/>
      <c r="D2628" s="475"/>
      <c r="E2628" s="475"/>
      <c r="F2628" s="475"/>
      <c r="G2628" s="475"/>
      <c r="H2628" s="476"/>
      <c r="I2628" s="477">
        <v>745.9</v>
      </c>
      <c r="J2628" s="478"/>
      <c r="K2628" s="479">
        <f>K2629+K2631</f>
        <v>9.75</v>
      </c>
      <c r="L2628" s="506"/>
      <c r="M2628" s="21">
        <f>M2629+M2631</f>
        <v>87270.299999999988</v>
      </c>
    </row>
    <row r="2629" spans="1:13">
      <c r="A2629" s="22" t="s">
        <v>59</v>
      </c>
      <c r="B2629" s="24"/>
      <c r="C2629" s="24"/>
      <c r="D2629" s="24"/>
      <c r="E2629" s="24"/>
      <c r="F2629" s="25"/>
      <c r="G2629" s="24"/>
      <c r="H2629" s="26"/>
      <c r="J2629" s="10"/>
      <c r="K2629" s="450">
        <v>5.36</v>
      </c>
      <c r="L2629" s="451"/>
      <c r="M2629" s="23">
        <f>K2629*I2628*12</f>
        <v>47976.288</v>
      </c>
    </row>
    <row r="2630" spans="1:13">
      <c r="A2630" s="22"/>
      <c r="B2630" s="24"/>
      <c r="C2630" s="24"/>
      <c r="D2630" s="24"/>
      <c r="E2630" s="24"/>
      <c r="F2630" s="25"/>
      <c r="G2630" s="24"/>
      <c r="H2630" s="26"/>
      <c r="J2630" s="10"/>
      <c r="L2630" s="10"/>
      <c r="M2630" s="23"/>
    </row>
    <row r="2631" spans="1:13">
      <c r="A2631" s="22" t="s">
        <v>12</v>
      </c>
      <c r="B2631" s="24"/>
      <c r="C2631" s="24"/>
      <c r="D2631" s="24"/>
      <c r="E2631" s="24"/>
      <c r="F2631" s="25"/>
      <c r="G2631" s="24"/>
      <c r="H2631" s="26"/>
      <c r="I2631" s="14"/>
      <c r="J2631" s="16"/>
      <c r="K2631" s="492">
        <v>4.3899999999999997</v>
      </c>
      <c r="L2631" s="493"/>
      <c r="M2631" s="21">
        <f>K2631*I2628*12</f>
        <v>39294.011999999995</v>
      </c>
    </row>
    <row r="2632" spans="1:13">
      <c r="A2632" s="464" t="s">
        <v>13</v>
      </c>
      <c r="B2632" s="465"/>
      <c r="C2632" s="465"/>
      <c r="D2632" s="465"/>
      <c r="E2632" s="465"/>
      <c r="F2632" s="465"/>
      <c r="G2632" s="465"/>
      <c r="H2632" s="466"/>
      <c r="I2632" s="89" t="s">
        <v>14</v>
      </c>
      <c r="J2632" s="88"/>
      <c r="K2632" s="9"/>
      <c r="L2632" s="10"/>
      <c r="M2632" s="23"/>
    </row>
    <row r="2633" spans="1:13">
      <c r="A2633" s="8"/>
      <c r="B2633" s="9"/>
      <c r="C2633" s="9"/>
      <c r="D2633" s="9"/>
      <c r="E2633" s="9"/>
      <c r="F2633" s="9"/>
      <c r="G2633" s="9"/>
      <c r="H2633" s="10"/>
      <c r="I2633" s="89" t="s">
        <v>15</v>
      </c>
      <c r="J2633" s="88"/>
      <c r="K2633" s="9"/>
      <c r="L2633" s="10"/>
      <c r="M2633" s="23"/>
    </row>
    <row r="2634" spans="1:13">
      <c r="A2634" s="8"/>
      <c r="B2634" s="9"/>
      <c r="C2634" s="9"/>
      <c r="D2634" s="9"/>
      <c r="E2634" s="9"/>
      <c r="F2634" s="9"/>
      <c r="G2634" s="9"/>
      <c r="H2634" s="10"/>
      <c r="I2634" s="89" t="s">
        <v>16</v>
      </c>
      <c r="J2634" s="88"/>
      <c r="K2634" s="462">
        <v>1.31</v>
      </c>
      <c r="L2634" s="463"/>
      <c r="M2634" s="23">
        <f>K2634*12*I2628</f>
        <v>11725.548000000001</v>
      </c>
    </row>
    <row r="2635" spans="1:13">
      <c r="A2635" s="8"/>
      <c r="B2635" s="9"/>
      <c r="C2635" s="9"/>
      <c r="D2635" s="9"/>
      <c r="E2635" s="9"/>
      <c r="F2635" s="9"/>
      <c r="G2635" s="9"/>
      <c r="H2635" s="10"/>
      <c r="I2635" s="89" t="s">
        <v>63</v>
      </c>
      <c r="J2635" s="88"/>
      <c r="K2635" s="9"/>
      <c r="L2635" s="10"/>
      <c r="M2635" s="23"/>
    </row>
    <row r="2636" spans="1:13">
      <c r="A2636" s="474" t="s">
        <v>67</v>
      </c>
      <c r="B2636" s="475"/>
      <c r="C2636" s="475"/>
      <c r="D2636" s="475"/>
      <c r="E2636" s="475"/>
      <c r="F2636" s="475"/>
      <c r="G2636" s="475"/>
      <c r="H2636" s="476"/>
      <c r="I2636" s="28" t="s">
        <v>19</v>
      </c>
      <c r="J2636" s="29"/>
      <c r="K2636" s="486">
        <v>2.13</v>
      </c>
      <c r="L2636" s="487"/>
      <c r="M2636" s="30">
        <f>K2636*12*I2628</f>
        <v>19065.203999999998</v>
      </c>
    </row>
    <row r="2637" spans="1:13">
      <c r="A2637" s="114" t="s">
        <v>20</v>
      </c>
      <c r="B2637" s="31"/>
      <c r="C2637" s="31"/>
      <c r="D2637" s="31"/>
      <c r="E2637" s="31"/>
      <c r="F2637" s="31"/>
      <c r="G2637" s="31"/>
      <c r="H2637" s="115"/>
      <c r="I2637" s="31"/>
      <c r="J2637" s="10"/>
      <c r="K2637" s="504">
        <f>K2638+K2644</f>
        <v>1.9100000000000001</v>
      </c>
      <c r="L2637" s="505"/>
      <c r="M2637" s="32">
        <f>M2638+M2644</f>
        <v>17096.027999999998</v>
      </c>
    </row>
    <row r="2638" spans="1:13">
      <c r="A2638" s="459" t="s">
        <v>21</v>
      </c>
      <c r="B2638" s="460"/>
      <c r="C2638" s="460"/>
      <c r="D2638" s="460"/>
      <c r="E2638" s="460"/>
      <c r="F2638" s="460"/>
      <c r="G2638" s="460"/>
      <c r="H2638" s="461"/>
      <c r="J2638" s="10"/>
      <c r="K2638" s="462">
        <f>K2639+K2640+K2641+K2643</f>
        <v>1.1200000000000001</v>
      </c>
      <c r="L2638" s="463"/>
      <c r="M2638" s="33">
        <f>M2639+M2640+M2641+M2643</f>
        <v>10024.895999999997</v>
      </c>
    </row>
    <row r="2639" spans="1:13">
      <c r="A2639" s="8" t="s">
        <v>82</v>
      </c>
      <c r="H2639" s="10"/>
      <c r="I2639" s="87" t="s">
        <v>26</v>
      </c>
      <c r="J2639" s="88"/>
      <c r="K2639" s="450">
        <v>0.57999999999999996</v>
      </c>
      <c r="L2639" s="451"/>
      <c r="M2639" s="23">
        <f>K2639*12*I2628</f>
        <v>5191.463999999999</v>
      </c>
    </row>
    <row r="2640" spans="1:13">
      <c r="A2640" s="8" t="s">
        <v>69</v>
      </c>
      <c r="H2640" s="10"/>
      <c r="I2640" s="87" t="s">
        <v>80</v>
      </c>
      <c r="J2640" s="88"/>
      <c r="K2640" s="450"/>
      <c r="L2640" s="451"/>
      <c r="M2640" s="23"/>
    </row>
    <row r="2641" spans="1:13">
      <c r="A2641" s="8" t="s">
        <v>83</v>
      </c>
      <c r="H2641" s="10"/>
      <c r="I2641" s="87" t="s">
        <v>24</v>
      </c>
      <c r="J2641" s="88"/>
      <c r="K2641" s="450">
        <v>0.5</v>
      </c>
      <c r="L2641" s="451"/>
      <c r="M2641" s="23">
        <f>K2641*12*I2628</f>
        <v>4475.3999999999996</v>
      </c>
    </row>
    <row r="2642" spans="1:13">
      <c r="A2642" s="8" t="s">
        <v>25</v>
      </c>
      <c r="H2642" s="10"/>
      <c r="I2642" s="87"/>
      <c r="J2642" s="88"/>
      <c r="L2642" s="10"/>
      <c r="M2642" s="23"/>
    </row>
    <row r="2643" spans="1:13">
      <c r="A2643" s="8" t="s">
        <v>84</v>
      </c>
      <c r="H2643" s="10"/>
      <c r="I2643" s="87" t="s">
        <v>26</v>
      </c>
      <c r="J2643" s="88"/>
      <c r="K2643" s="450">
        <v>0.04</v>
      </c>
      <c r="L2643" s="451"/>
      <c r="M2643" s="23">
        <f>K2643*12*I2628</f>
        <v>358.03199999999998</v>
      </c>
    </row>
    <row r="2644" spans="1:13">
      <c r="A2644" s="459" t="s">
        <v>27</v>
      </c>
      <c r="B2644" s="460"/>
      <c r="C2644" s="460"/>
      <c r="D2644" s="460"/>
      <c r="E2644" s="460"/>
      <c r="F2644" s="460"/>
      <c r="G2644" s="460"/>
      <c r="H2644" s="461"/>
      <c r="J2644" s="10"/>
      <c r="K2644" s="462">
        <f>K2645+K2646+K2647</f>
        <v>0.79</v>
      </c>
      <c r="L2644" s="463"/>
      <c r="M2644" s="33">
        <f>M2645+M2646+M2647</f>
        <v>7071.1319999999996</v>
      </c>
    </row>
    <row r="2645" spans="1:13">
      <c r="A2645" s="8" t="s">
        <v>85</v>
      </c>
      <c r="H2645" s="10"/>
      <c r="I2645" s="87" t="s">
        <v>24</v>
      </c>
      <c r="J2645" s="88"/>
      <c r="K2645" s="450">
        <v>0.67</v>
      </c>
      <c r="L2645" s="451"/>
      <c r="M2645" s="23">
        <f>K2645*12*I2628</f>
        <v>5997.0360000000001</v>
      </c>
    </row>
    <row r="2646" spans="1:13">
      <c r="A2646" s="8" t="s">
        <v>86</v>
      </c>
      <c r="H2646" s="10"/>
      <c r="I2646" s="87" t="s">
        <v>81</v>
      </c>
      <c r="J2646" s="88"/>
      <c r="K2646" s="450">
        <v>0.06</v>
      </c>
      <c r="L2646" s="451"/>
      <c r="M2646" s="23">
        <f>K2646*12*I2628</f>
        <v>537.048</v>
      </c>
    </row>
    <row r="2647" spans="1:13">
      <c r="A2647" s="8" t="s">
        <v>87</v>
      </c>
      <c r="H2647" s="10"/>
      <c r="I2647" s="87" t="s">
        <v>55</v>
      </c>
      <c r="J2647" s="88"/>
      <c r="K2647" s="492">
        <v>0.06</v>
      </c>
      <c r="L2647" s="493"/>
      <c r="M2647" s="21">
        <f>K2647*12*I2628</f>
        <v>537.048</v>
      </c>
    </row>
    <row r="2648" spans="1:13" ht="15.75">
      <c r="A2648" s="438" t="s">
        <v>28</v>
      </c>
      <c r="B2648" s="439"/>
      <c r="C2648" s="439"/>
      <c r="D2648" s="439"/>
      <c r="E2648" s="439"/>
      <c r="F2648" s="439"/>
      <c r="G2648" s="439"/>
      <c r="H2648" s="440"/>
      <c r="I2648" s="34"/>
      <c r="J2648" s="29"/>
      <c r="K2648" s="486">
        <f>K2649+K2650+K2652+K2654+K2655</f>
        <v>2.16</v>
      </c>
      <c r="L2648" s="487"/>
      <c r="M2648" s="35">
        <f>M2649+M2650+M2652+M2654+M2655</f>
        <v>19333.727999999996</v>
      </c>
    </row>
    <row r="2649" spans="1:13">
      <c r="A2649" s="36" t="s">
        <v>29</v>
      </c>
      <c r="B2649" s="37"/>
      <c r="C2649" s="38"/>
      <c r="D2649" s="38"/>
      <c r="E2649" s="38"/>
      <c r="F2649" s="38"/>
      <c r="G2649" s="38"/>
      <c r="H2649" s="10"/>
      <c r="I2649" s="434" t="s">
        <v>30</v>
      </c>
      <c r="J2649" s="435"/>
      <c r="K2649" s="457">
        <v>0.59</v>
      </c>
      <c r="L2649" s="458"/>
      <c r="M2649" s="23">
        <f>K2649*12*I2628</f>
        <v>5280.9719999999998</v>
      </c>
    </row>
    <row r="2650" spans="1:13">
      <c r="A2650" s="36" t="s">
        <v>31</v>
      </c>
      <c r="B2650" s="37"/>
      <c r="C2650" s="38"/>
      <c r="D2650" s="38"/>
      <c r="E2650" s="38"/>
      <c r="F2650" s="38"/>
      <c r="G2650" s="38"/>
      <c r="H2650" s="10"/>
      <c r="I2650" s="434" t="s">
        <v>57</v>
      </c>
      <c r="J2650" s="435"/>
      <c r="K2650" s="448">
        <v>1.36</v>
      </c>
      <c r="L2650" s="449"/>
      <c r="M2650" s="23">
        <f>K2650*12*I2628</f>
        <v>12173.088</v>
      </c>
    </row>
    <row r="2651" spans="1:13">
      <c r="A2651" s="36" t="s">
        <v>33</v>
      </c>
      <c r="B2651" s="37"/>
      <c r="C2651" s="38"/>
      <c r="D2651" s="38"/>
      <c r="E2651" s="38"/>
      <c r="F2651" s="38"/>
      <c r="G2651" s="38"/>
      <c r="H2651" s="10"/>
      <c r="I2651" s="39"/>
      <c r="J2651" s="12"/>
      <c r="K2651" s="40"/>
      <c r="L2651" s="41"/>
      <c r="M2651" s="23"/>
    </row>
    <row r="2652" spans="1:13">
      <c r="A2652" s="36" t="s">
        <v>34</v>
      </c>
      <c r="B2652" s="37"/>
      <c r="C2652" s="38"/>
      <c r="D2652" s="38"/>
      <c r="E2652" s="38"/>
      <c r="F2652" s="38"/>
      <c r="G2652" s="38"/>
      <c r="H2652" s="10"/>
      <c r="I2652" s="434" t="s">
        <v>35</v>
      </c>
      <c r="J2652" s="435"/>
      <c r="K2652" s="448">
        <v>0.09</v>
      </c>
      <c r="L2652" s="449"/>
      <c r="M2652" s="23">
        <f>K2652*12*I2628</f>
        <v>805.572</v>
      </c>
    </row>
    <row r="2653" spans="1:13">
      <c r="A2653" s="36" t="s">
        <v>36</v>
      </c>
      <c r="B2653" s="37"/>
      <c r="C2653" s="38"/>
      <c r="D2653" s="38"/>
      <c r="E2653" s="38"/>
      <c r="F2653" s="38"/>
      <c r="G2653" s="38"/>
      <c r="H2653" s="10"/>
      <c r="I2653" s="39"/>
      <c r="J2653" s="12"/>
      <c r="K2653" s="40"/>
      <c r="L2653" s="41"/>
      <c r="M2653" s="23"/>
    </row>
    <row r="2654" spans="1:13">
      <c r="A2654" s="36" t="s">
        <v>37</v>
      </c>
      <c r="B2654" s="37"/>
      <c r="C2654" s="38"/>
      <c r="D2654" s="38"/>
      <c r="E2654" s="38"/>
      <c r="F2654" s="38"/>
      <c r="G2654" s="38"/>
      <c r="H2654" s="10"/>
      <c r="I2654" s="434" t="s">
        <v>19</v>
      </c>
      <c r="J2654" s="435"/>
      <c r="K2654" s="448">
        <v>0.06</v>
      </c>
      <c r="L2654" s="449"/>
      <c r="M2654" s="23">
        <f>K2654*12*I2628</f>
        <v>537.048</v>
      </c>
    </row>
    <row r="2655" spans="1:13">
      <c r="A2655" s="42" t="s">
        <v>38</v>
      </c>
      <c r="B2655" s="37"/>
      <c r="C2655" s="38"/>
      <c r="D2655" s="38"/>
      <c r="E2655" s="38"/>
      <c r="F2655" s="38"/>
      <c r="G2655" s="38"/>
      <c r="H2655" s="10"/>
      <c r="I2655" s="434" t="s">
        <v>19</v>
      </c>
      <c r="J2655" s="435"/>
      <c r="K2655" s="436">
        <v>0.06</v>
      </c>
      <c r="L2655" s="437"/>
      <c r="M2655" s="21">
        <f>K2655*12*I2628</f>
        <v>537.048</v>
      </c>
    </row>
    <row r="2656" spans="1:13" ht="16.5" thickBot="1">
      <c r="A2656" s="443" t="s">
        <v>39</v>
      </c>
      <c r="B2656" s="444"/>
      <c r="C2656" s="444"/>
      <c r="D2656" s="444"/>
      <c r="E2656" s="444"/>
      <c r="F2656" s="444"/>
      <c r="G2656" s="444"/>
      <c r="H2656" s="445"/>
      <c r="I2656" s="3"/>
      <c r="J2656" s="4"/>
      <c r="K2656" s="513">
        <v>5.7</v>
      </c>
      <c r="L2656" s="514"/>
      <c r="M2656" s="48">
        <f>K2656*12*I2628</f>
        <v>51019.560000000005</v>
      </c>
    </row>
    <row r="2657" spans="1:13" ht="15.75" thickBot="1">
      <c r="A2657" s="424" t="s">
        <v>40</v>
      </c>
      <c r="B2657" s="425"/>
      <c r="C2657" s="425"/>
      <c r="D2657" s="425"/>
      <c r="E2657" s="425"/>
      <c r="F2657" s="425"/>
      <c r="G2657" s="425"/>
      <c r="H2657" s="426"/>
      <c r="I2657" s="49"/>
      <c r="J2657" s="50"/>
      <c r="K2657" s="427">
        <f>K2629+K2631+K2634+K2636+K2637+K2656+K2648</f>
        <v>22.96</v>
      </c>
      <c r="L2657" s="428"/>
      <c r="M2657" s="51">
        <f>M2628+M2634+M2636+M2637+M2648+M2656</f>
        <v>205510.36799999999</v>
      </c>
    </row>
    <row r="2658" spans="1:13" ht="15.75" thickBot="1">
      <c r="A2658" s="553" t="s">
        <v>77</v>
      </c>
      <c r="B2658" s="538"/>
      <c r="C2658" s="538"/>
      <c r="D2658" s="538"/>
      <c r="E2658" s="538"/>
      <c r="F2658" s="538"/>
      <c r="G2658" s="538"/>
      <c r="H2658" s="554"/>
      <c r="I2658" s="9"/>
      <c r="J2658" s="43"/>
      <c r="K2658" s="555">
        <f>K2659+K2660</f>
        <v>23.64</v>
      </c>
      <c r="L2658" s="556"/>
      <c r="M2658" s="23">
        <f>K2658*12*I2628</f>
        <v>211596.91200000001</v>
      </c>
    </row>
    <row r="2659" spans="1:13">
      <c r="A2659" s="429" t="s">
        <v>78</v>
      </c>
      <c r="B2659" s="430"/>
      <c r="C2659" s="430"/>
      <c r="D2659" s="430"/>
      <c r="E2659" s="430"/>
      <c r="F2659" s="430"/>
      <c r="G2659" s="430"/>
      <c r="H2659" s="431"/>
      <c r="I2659" s="78"/>
      <c r="J2659" s="79"/>
      <c r="K2659" s="432">
        <v>19.3</v>
      </c>
      <c r="L2659" s="433"/>
      <c r="M2659" s="80">
        <f>K2659*12*I2628</f>
        <v>172750.44</v>
      </c>
    </row>
    <row r="2660" spans="1:13" ht="16.5" thickBot="1">
      <c r="A2660" s="550" t="s">
        <v>79</v>
      </c>
      <c r="B2660" s="551"/>
      <c r="C2660" s="551"/>
      <c r="D2660" s="551"/>
      <c r="E2660" s="551"/>
      <c r="F2660" s="551"/>
      <c r="G2660" s="551"/>
      <c r="H2660" s="552"/>
      <c r="I2660" s="84"/>
      <c r="J2660" s="85"/>
      <c r="K2660" s="522">
        <v>4.34</v>
      </c>
      <c r="L2660" s="523"/>
      <c r="M2660" s="86">
        <f>K2660*12*I2628</f>
        <v>38846.471999999994</v>
      </c>
    </row>
    <row r="2661" spans="1:13">
      <c r="A2661" s="499" t="s">
        <v>43</v>
      </c>
      <c r="B2661" s="500"/>
      <c r="C2661" s="500"/>
      <c r="D2661" s="500"/>
      <c r="E2661" s="500"/>
      <c r="F2661" s="500"/>
      <c r="G2661" s="500"/>
      <c r="H2661" s="501"/>
      <c r="I2661" s="15"/>
      <c r="J2661" s="16"/>
      <c r="K2661" s="502">
        <v>1.39</v>
      </c>
      <c r="L2661" s="503"/>
      <c r="M2661" s="21">
        <f>K2661*12*I2628</f>
        <v>12441.611999999999</v>
      </c>
    </row>
    <row r="2662" spans="1:13">
      <c r="A2662" s="18" t="s">
        <v>48</v>
      </c>
      <c r="B2662" s="19"/>
      <c r="C2662" s="19"/>
      <c r="D2662" s="19"/>
      <c r="E2662" s="19"/>
      <c r="F2662" s="19"/>
      <c r="G2662" s="19"/>
      <c r="H2662" s="20"/>
      <c r="I2662" s="34"/>
      <c r="J2662" s="29"/>
      <c r="K2662" s="486">
        <v>0</v>
      </c>
      <c r="L2662" s="487"/>
      <c r="M2662" s="21">
        <f>K2662*I2628*12</f>
        <v>0</v>
      </c>
    </row>
    <row r="2663" spans="1:13" ht="15.75">
      <c r="A2663" s="44" t="s">
        <v>45</v>
      </c>
      <c r="B2663" s="45"/>
      <c r="C2663" s="45"/>
      <c r="D2663" s="45"/>
      <c r="E2663" s="45"/>
      <c r="F2663" s="45"/>
      <c r="G2663" s="45"/>
      <c r="H2663" s="46"/>
      <c r="I2663" s="34"/>
      <c r="J2663" s="29"/>
      <c r="K2663" s="486">
        <v>0.06</v>
      </c>
      <c r="L2663" s="487"/>
      <c r="M2663" s="21">
        <f>K2663*12*I2628</f>
        <v>537.048</v>
      </c>
    </row>
    <row r="2664" spans="1:13" ht="16.5" thickBot="1">
      <c r="A2664" s="95" t="s">
        <v>46</v>
      </c>
      <c r="B2664" s="96"/>
      <c r="C2664" s="96"/>
      <c r="D2664" s="96"/>
      <c r="E2664" s="96"/>
      <c r="F2664" s="96"/>
      <c r="G2664" s="96"/>
      <c r="H2664" s="97"/>
      <c r="I2664" s="3"/>
      <c r="J2664" s="4"/>
      <c r="K2664" s="446">
        <v>0.15</v>
      </c>
      <c r="L2664" s="447"/>
      <c r="M2664" s="23">
        <f>K2664*12*I2628</f>
        <v>1342.62</v>
      </c>
    </row>
    <row r="2665" spans="1:13" ht="15.75" thickBot="1">
      <c r="A2665" s="424" t="s">
        <v>47</v>
      </c>
      <c r="B2665" s="425"/>
      <c r="C2665" s="425"/>
      <c r="D2665" s="425"/>
      <c r="E2665" s="425"/>
      <c r="F2665" s="425"/>
      <c r="G2665" s="425"/>
      <c r="H2665" s="426"/>
      <c r="I2665" s="49"/>
      <c r="J2665" s="50"/>
      <c r="K2665" s="427">
        <f>K2657+K2661+K2658+K2662+K2663+K2664</f>
        <v>48.2</v>
      </c>
      <c r="L2665" s="428"/>
      <c r="M2665" s="51">
        <f>M2657+M2658+M2661+M2662+M2663+M2664</f>
        <v>431428.56000000006</v>
      </c>
    </row>
    <row r="2666" spans="1:13">
      <c r="A2666" s="56"/>
      <c r="B2666" s="56"/>
      <c r="C2666" s="56"/>
      <c r="D2666" s="56"/>
      <c r="E2666" s="56"/>
      <c r="F2666" s="56"/>
      <c r="G2666" s="56"/>
      <c r="H2666" s="56"/>
      <c r="I2666" s="9"/>
      <c r="J2666" s="57"/>
      <c r="K2666" s="58"/>
      <c r="L2666" s="58"/>
      <c r="M2666" s="57"/>
    </row>
    <row r="2667" spans="1:13">
      <c r="A2667" s="481" t="s">
        <v>0</v>
      </c>
      <c r="B2667" s="481"/>
      <c r="C2667" s="481"/>
      <c r="D2667" s="481"/>
      <c r="E2667" s="481"/>
      <c r="F2667" s="481"/>
      <c r="G2667" s="481"/>
      <c r="H2667" s="481"/>
      <c r="I2667" s="481"/>
      <c r="J2667" s="481"/>
      <c r="K2667" s="481"/>
      <c r="L2667" s="481"/>
      <c r="M2667" s="1"/>
    </row>
    <row r="2668" spans="1:13">
      <c r="A2668" s="482" t="s">
        <v>1</v>
      </c>
      <c r="B2668" s="482"/>
      <c r="C2668" s="482"/>
      <c r="D2668" s="482"/>
      <c r="E2668" s="482"/>
      <c r="F2668" s="482"/>
      <c r="G2668" s="482"/>
      <c r="H2668" s="482"/>
      <c r="I2668" s="482"/>
      <c r="J2668" s="482"/>
      <c r="K2668" s="482"/>
      <c r="L2668" s="482"/>
      <c r="M2668" s="482"/>
    </row>
    <row r="2669" spans="1:13">
      <c r="A2669" s="483" t="s">
        <v>152</v>
      </c>
      <c r="B2669" s="483"/>
      <c r="C2669" s="483"/>
      <c r="D2669" s="483"/>
      <c r="E2669" s="483"/>
      <c r="F2669" s="483"/>
      <c r="G2669" s="483"/>
      <c r="H2669" s="483"/>
      <c r="I2669" s="483"/>
      <c r="J2669" s="483"/>
      <c r="K2669" s="483"/>
      <c r="L2669" s="483"/>
      <c r="M2669" s="483"/>
    </row>
    <row r="2670" spans="1:13">
      <c r="A2670" s="2"/>
      <c r="B2670" s="3"/>
      <c r="C2670" s="3" t="s">
        <v>2</v>
      </c>
      <c r="D2670" s="3"/>
      <c r="E2670" s="3"/>
      <c r="F2670" s="3"/>
      <c r="G2670" s="3"/>
      <c r="H2670" s="4"/>
      <c r="I2670" s="3" t="s">
        <v>3</v>
      </c>
      <c r="J2670" s="4"/>
      <c r="K2670" s="5" t="s">
        <v>4</v>
      </c>
      <c r="L2670" s="6"/>
      <c r="M2670" s="7"/>
    </row>
    <row r="2671" spans="1:13">
      <c r="A2671" s="8"/>
      <c r="B2671" s="9"/>
      <c r="C2671" s="9"/>
      <c r="D2671" s="9"/>
      <c r="E2671" s="9"/>
      <c r="F2671" s="9"/>
      <c r="G2671" s="9"/>
      <c r="H2671" s="10"/>
      <c r="I2671" s="9"/>
      <c r="J2671" s="10"/>
      <c r="K2671" s="11" t="s">
        <v>5</v>
      </c>
      <c r="L2671" s="12"/>
      <c r="M2671" s="13" t="s">
        <v>6</v>
      </c>
    </row>
    <row r="2672" spans="1:13">
      <c r="A2672" s="14"/>
      <c r="B2672" s="15"/>
      <c r="C2672" s="15"/>
      <c r="D2672" s="15"/>
      <c r="E2672" s="15"/>
      <c r="F2672" s="15"/>
      <c r="G2672" s="15"/>
      <c r="H2672" s="16"/>
      <c r="I2672" s="472" t="s">
        <v>7</v>
      </c>
      <c r="J2672" s="473"/>
      <c r="K2672" s="15" t="s">
        <v>8</v>
      </c>
      <c r="L2672" s="16"/>
      <c r="M2672" s="17" t="s">
        <v>9</v>
      </c>
    </row>
    <row r="2673" spans="1:13">
      <c r="A2673" s="474"/>
      <c r="B2673" s="475"/>
      <c r="C2673" s="475"/>
      <c r="D2673" s="475"/>
      <c r="E2673" s="475"/>
      <c r="F2673" s="475"/>
      <c r="G2673" s="475"/>
      <c r="H2673" s="476"/>
      <c r="I2673" s="477">
        <v>645.5</v>
      </c>
      <c r="J2673" s="478"/>
      <c r="K2673" s="479">
        <f>K2674+K2676</f>
        <v>9.75</v>
      </c>
      <c r="L2673" s="506"/>
      <c r="M2673" s="21">
        <f>M2674+M2676</f>
        <v>75523.5</v>
      </c>
    </row>
    <row r="2674" spans="1:13">
      <c r="A2674" s="22" t="s">
        <v>59</v>
      </c>
      <c r="B2674" s="24"/>
      <c r="C2674" s="24"/>
      <c r="D2674" s="24"/>
      <c r="E2674" s="24"/>
      <c r="F2674" s="25"/>
      <c r="G2674" s="24"/>
      <c r="H2674" s="26"/>
      <c r="J2674" s="10"/>
      <c r="K2674" s="450">
        <v>5.36</v>
      </c>
      <c r="L2674" s="451"/>
      <c r="M2674" s="23">
        <f>K2674*I2673*12</f>
        <v>41518.559999999998</v>
      </c>
    </row>
    <row r="2675" spans="1:13">
      <c r="A2675" s="22"/>
      <c r="B2675" s="24"/>
      <c r="C2675" s="24"/>
      <c r="D2675" s="24"/>
      <c r="E2675" s="24"/>
      <c r="F2675" s="25"/>
      <c r="G2675" s="24"/>
      <c r="H2675" s="26"/>
      <c r="J2675" s="10"/>
      <c r="L2675" s="10"/>
      <c r="M2675" s="23"/>
    </row>
    <row r="2676" spans="1:13">
      <c r="A2676" s="22" t="s">
        <v>12</v>
      </c>
      <c r="B2676" s="24"/>
      <c r="C2676" s="24"/>
      <c r="D2676" s="24"/>
      <c r="E2676" s="24"/>
      <c r="F2676" s="25"/>
      <c r="G2676" s="24"/>
      <c r="H2676" s="26"/>
      <c r="I2676" s="14"/>
      <c r="J2676" s="16"/>
      <c r="K2676" s="492">
        <v>4.3899999999999997</v>
      </c>
      <c r="L2676" s="493"/>
      <c r="M2676" s="21">
        <f>K2676*I2673*12</f>
        <v>34004.94</v>
      </c>
    </row>
    <row r="2677" spans="1:13">
      <c r="A2677" s="464" t="s">
        <v>13</v>
      </c>
      <c r="B2677" s="465"/>
      <c r="C2677" s="465"/>
      <c r="D2677" s="465"/>
      <c r="E2677" s="465"/>
      <c r="F2677" s="465"/>
      <c r="G2677" s="465"/>
      <c r="H2677" s="466"/>
      <c r="I2677" s="89" t="s">
        <v>14</v>
      </c>
      <c r="J2677" s="88"/>
      <c r="K2677" s="9"/>
      <c r="L2677" s="10"/>
      <c r="M2677" s="23"/>
    </row>
    <row r="2678" spans="1:13">
      <c r="A2678" s="8"/>
      <c r="B2678" s="9"/>
      <c r="C2678" s="9"/>
      <c r="D2678" s="9"/>
      <c r="E2678" s="9"/>
      <c r="F2678" s="9"/>
      <c r="G2678" s="9"/>
      <c r="H2678" s="10"/>
      <c r="I2678" s="89" t="s">
        <v>15</v>
      </c>
      <c r="J2678" s="88"/>
      <c r="K2678" s="9"/>
      <c r="L2678" s="10"/>
      <c r="M2678" s="23"/>
    </row>
    <row r="2679" spans="1:13">
      <c r="A2679" s="8"/>
      <c r="B2679" s="9"/>
      <c r="C2679" s="9"/>
      <c r="D2679" s="9"/>
      <c r="E2679" s="9"/>
      <c r="F2679" s="9"/>
      <c r="G2679" s="9"/>
      <c r="H2679" s="10"/>
      <c r="I2679" s="89" t="s">
        <v>16</v>
      </c>
      <c r="J2679" s="88"/>
      <c r="K2679" s="462">
        <v>1.31</v>
      </c>
      <c r="L2679" s="463"/>
      <c r="M2679" s="23">
        <f>K2679*12*I2673</f>
        <v>10147.26</v>
      </c>
    </row>
    <row r="2680" spans="1:13">
      <c r="A2680" s="8"/>
      <c r="B2680" s="9"/>
      <c r="C2680" s="9"/>
      <c r="D2680" s="9"/>
      <c r="E2680" s="9"/>
      <c r="F2680" s="9"/>
      <c r="G2680" s="9"/>
      <c r="H2680" s="10"/>
      <c r="I2680" s="89" t="s">
        <v>63</v>
      </c>
      <c r="J2680" s="88"/>
      <c r="K2680" s="9"/>
      <c r="L2680" s="10"/>
      <c r="M2680" s="23"/>
    </row>
    <row r="2681" spans="1:13">
      <c r="A2681" s="474" t="s">
        <v>67</v>
      </c>
      <c r="B2681" s="475"/>
      <c r="C2681" s="475"/>
      <c r="D2681" s="475"/>
      <c r="E2681" s="475"/>
      <c r="F2681" s="475"/>
      <c r="G2681" s="475"/>
      <c r="H2681" s="476"/>
      <c r="I2681" s="28" t="s">
        <v>19</v>
      </c>
      <c r="J2681" s="29"/>
      <c r="K2681" s="486">
        <v>0.78</v>
      </c>
      <c r="L2681" s="487"/>
      <c r="M2681" s="30">
        <f>K2681*12*I2673</f>
        <v>6041.8799999999992</v>
      </c>
    </row>
    <row r="2682" spans="1:13">
      <c r="A2682" s="114" t="s">
        <v>20</v>
      </c>
      <c r="B2682" s="31"/>
      <c r="C2682" s="31"/>
      <c r="D2682" s="31"/>
      <c r="E2682" s="31"/>
      <c r="F2682" s="31"/>
      <c r="G2682" s="31"/>
      <c r="H2682" s="115"/>
      <c r="I2682" s="31"/>
      <c r="J2682" s="10"/>
      <c r="K2682" s="504">
        <f>K2683+K2689</f>
        <v>1.9100000000000001</v>
      </c>
      <c r="L2682" s="505"/>
      <c r="M2682" s="32">
        <f>M2683+M2689</f>
        <v>14794.86</v>
      </c>
    </row>
    <row r="2683" spans="1:13">
      <c r="A2683" s="459" t="s">
        <v>21</v>
      </c>
      <c r="B2683" s="460"/>
      <c r="C2683" s="460"/>
      <c r="D2683" s="460"/>
      <c r="E2683" s="460"/>
      <c r="F2683" s="460"/>
      <c r="G2683" s="460"/>
      <c r="H2683" s="461"/>
      <c r="J2683" s="10"/>
      <c r="K2683" s="462">
        <f>K2684+K2685+K2686+K2688</f>
        <v>1.1200000000000001</v>
      </c>
      <c r="L2683" s="463"/>
      <c r="M2683" s="33">
        <f>M2684+M2685+M2686+M2688</f>
        <v>8675.52</v>
      </c>
    </row>
    <row r="2684" spans="1:13">
      <c r="A2684" s="8" t="s">
        <v>82</v>
      </c>
      <c r="H2684" s="10"/>
      <c r="I2684" s="87" t="s">
        <v>26</v>
      </c>
      <c r="J2684" s="88"/>
      <c r="K2684" s="450">
        <v>0.57999999999999996</v>
      </c>
      <c r="L2684" s="451"/>
      <c r="M2684" s="23">
        <f>K2684*12*I2673</f>
        <v>4492.6799999999994</v>
      </c>
    </row>
    <row r="2685" spans="1:13">
      <c r="A2685" s="8" t="s">
        <v>69</v>
      </c>
      <c r="H2685" s="10"/>
      <c r="I2685" s="87" t="s">
        <v>80</v>
      </c>
      <c r="J2685" s="88"/>
      <c r="K2685" s="450"/>
      <c r="L2685" s="451"/>
      <c r="M2685" s="23"/>
    </row>
    <row r="2686" spans="1:13">
      <c r="A2686" s="8" t="s">
        <v>83</v>
      </c>
      <c r="H2686" s="10"/>
      <c r="I2686" s="87" t="s">
        <v>24</v>
      </c>
      <c r="J2686" s="88"/>
      <c r="K2686" s="450">
        <v>0.5</v>
      </c>
      <c r="L2686" s="451"/>
      <c r="M2686" s="23">
        <f>K2686*12*I2673</f>
        <v>3873</v>
      </c>
    </row>
    <row r="2687" spans="1:13">
      <c r="A2687" s="8" t="s">
        <v>25</v>
      </c>
      <c r="H2687" s="10"/>
      <c r="I2687" s="87"/>
      <c r="J2687" s="88"/>
      <c r="L2687" s="10"/>
      <c r="M2687" s="23"/>
    </row>
    <row r="2688" spans="1:13">
      <c r="A2688" s="8" t="s">
        <v>84</v>
      </c>
      <c r="H2688" s="10"/>
      <c r="I2688" s="87" t="s">
        <v>26</v>
      </c>
      <c r="J2688" s="88"/>
      <c r="K2688" s="450">
        <v>0.04</v>
      </c>
      <c r="L2688" s="451"/>
      <c r="M2688" s="23">
        <f>K2688*12*I2673</f>
        <v>309.83999999999997</v>
      </c>
    </row>
    <row r="2689" spans="1:13">
      <c r="A2689" s="459" t="s">
        <v>27</v>
      </c>
      <c r="B2689" s="460"/>
      <c r="C2689" s="460"/>
      <c r="D2689" s="460"/>
      <c r="E2689" s="460"/>
      <c r="F2689" s="460"/>
      <c r="G2689" s="460"/>
      <c r="H2689" s="461"/>
      <c r="J2689" s="10"/>
      <c r="K2689" s="462">
        <f>K2690+K2691+K2692</f>
        <v>0.79</v>
      </c>
      <c r="L2689" s="463"/>
      <c r="M2689" s="33">
        <f>M2690+M2691+M2692</f>
        <v>6119.3400000000011</v>
      </c>
    </row>
    <row r="2690" spans="1:13">
      <c r="A2690" s="8" t="s">
        <v>85</v>
      </c>
      <c r="H2690" s="10"/>
      <c r="I2690" s="87" t="s">
        <v>24</v>
      </c>
      <c r="J2690" s="88"/>
      <c r="K2690" s="450">
        <v>0.67</v>
      </c>
      <c r="L2690" s="451"/>
      <c r="M2690" s="23">
        <f>K2690*12*I2673</f>
        <v>5189.8200000000006</v>
      </c>
    </row>
    <row r="2691" spans="1:13">
      <c r="A2691" s="8" t="s">
        <v>86</v>
      </c>
      <c r="H2691" s="10"/>
      <c r="I2691" s="87" t="s">
        <v>81</v>
      </c>
      <c r="J2691" s="88"/>
      <c r="K2691" s="450">
        <v>0.06</v>
      </c>
      <c r="L2691" s="451"/>
      <c r="M2691" s="23">
        <f>K2691*12*I2673</f>
        <v>464.76</v>
      </c>
    </row>
    <row r="2692" spans="1:13">
      <c r="A2692" s="8" t="s">
        <v>87</v>
      </c>
      <c r="H2692" s="10"/>
      <c r="I2692" s="87" t="s">
        <v>55</v>
      </c>
      <c r="J2692" s="88"/>
      <c r="K2692" s="492">
        <v>0.06</v>
      </c>
      <c r="L2692" s="493"/>
      <c r="M2692" s="21">
        <f>K2692*12*I2673</f>
        <v>464.76</v>
      </c>
    </row>
    <row r="2693" spans="1:13" ht="15.75">
      <c r="A2693" s="438" t="s">
        <v>28</v>
      </c>
      <c r="B2693" s="439"/>
      <c r="C2693" s="439"/>
      <c r="D2693" s="439"/>
      <c r="E2693" s="439"/>
      <c r="F2693" s="439"/>
      <c r="G2693" s="439"/>
      <c r="H2693" s="440"/>
      <c r="I2693" s="34"/>
      <c r="J2693" s="29"/>
      <c r="K2693" s="486">
        <f>K2694+K2695+K2697+K2699+K2700</f>
        <v>2.16</v>
      </c>
      <c r="L2693" s="487"/>
      <c r="M2693" s="35">
        <f>M2694+M2695+M2697+M2699+M2700</f>
        <v>16731.36</v>
      </c>
    </row>
    <row r="2694" spans="1:13">
      <c r="A2694" s="36" t="s">
        <v>29</v>
      </c>
      <c r="B2694" s="37"/>
      <c r="C2694" s="38"/>
      <c r="D2694" s="38"/>
      <c r="E2694" s="38"/>
      <c r="F2694" s="38"/>
      <c r="G2694" s="38"/>
      <c r="H2694" s="10"/>
      <c r="I2694" s="434" t="s">
        <v>30</v>
      </c>
      <c r="J2694" s="435"/>
      <c r="K2694" s="457">
        <v>0.59</v>
      </c>
      <c r="L2694" s="458"/>
      <c r="M2694" s="23">
        <f>K2694*12*I2673</f>
        <v>4570.1400000000003</v>
      </c>
    </row>
    <row r="2695" spans="1:13">
      <c r="A2695" s="36" t="s">
        <v>31</v>
      </c>
      <c r="B2695" s="37"/>
      <c r="C2695" s="38"/>
      <c r="D2695" s="38"/>
      <c r="E2695" s="38"/>
      <c r="F2695" s="38"/>
      <c r="G2695" s="38"/>
      <c r="H2695" s="10"/>
      <c r="I2695" s="434" t="s">
        <v>57</v>
      </c>
      <c r="J2695" s="435"/>
      <c r="K2695" s="448">
        <v>1.36</v>
      </c>
      <c r="L2695" s="449"/>
      <c r="M2695" s="23">
        <f>K2695*12*I2673</f>
        <v>10534.56</v>
      </c>
    </row>
    <row r="2696" spans="1:13">
      <c r="A2696" s="36" t="s">
        <v>33</v>
      </c>
      <c r="B2696" s="37"/>
      <c r="C2696" s="38"/>
      <c r="D2696" s="38"/>
      <c r="E2696" s="38"/>
      <c r="F2696" s="38"/>
      <c r="G2696" s="38"/>
      <c r="H2696" s="10"/>
      <c r="I2696" s="39"/>
      <c r="J2696" s="12"/>
      <c r="K2696" s="40"/>
      <c r="L2696" s="41"/>
      <c r="M2696" s="23"/>
    </row>
    <row r="2697" spans="1:13">
      <c r="A2697" s="36" t="s">
        <v>34</v>
      </c>
      <c r="B2697" s="37"/>
      <c r="C2697" s="38"/>
      <c r="D2697" s="38"/>
      <c r="E2697" s="38"/>
      <c r="F2697" s="38"/>
      <c r="G2697" s="38"/>
      <c r="H2697" s="10"/>
      <c r="I2697" s="434" t="s">
        <v>35</v>
      </c>
      <c r="J2697" s="435"/>
      <c r="K2697" s="448">
        <v>0.09</v>
      </c>
      <c r="L2697" s="449"/>
      <c r="M2697" s="23">
        <f>K2697*12*I2673</f>
        <v>697.1400000000001</v>
      </c>
    </row>
    <row r="2698" spans="1:13">
      <c r="A2698" s="36" t="s">
        <v>36</v>
      </c>
      <c r="B2698" s="37"/>
      <c r="C2698" s="38"/>
      <c r="D2698" s="38"/>
      <c r="E2698" s="38"/>
      <c r="F2698" s="38"/>
      <c r="G2698" s="38"/>
      <c r="H2698" s="10"/>
      <c r="I2698" s="39"/>
      <c r="J2698" s="12"/>
      <c r="K2698" s="40"/>
      <c r="L2698" s="41"/>
      <c r="M2698" s="23"/>
    </row>
    <row r="2699" spans="1:13">
      <c r="A2699" s="36" t="s">
        <v>37</v>
      </c>
      <c r="B2699" s="37"/>
      <c r="C2699" s="38"/>
      <c r="D2699" s="38"/>
      <c r="E2699" s="38"/>
      <c r="F2699" s="38"/>
      <c r="G2699" s="38"/>
      <c r="H2699" s="10"/>
      <c r="I2699" s="434" t="s">
        <v>19</v>
      </c>
      <c r="J2699" s="435"/>
      <c r="K2699" s="448">
        <v>0.06</v>
      </c>
      <c r="L2699" s="449"/>
      <c r="M2699" s="23">
        <f>K2699*12*I2673</f>
        <v>464.76</v>
      </c>
    </row>
    <row r="2700" spans="1:13">
      <c r="A2700" s="42" t="s">
        <v>38</v>
      </c>
      <c r="B2700" s="37"/>
      <c r="C2700" s="38"/>
      <c r="D2700" s="38"/>
      <c r="E2700" s="38"/>
      <c r="F2700" s="38"/>
      <c r="G2700" s="38"/>
      <c r="H2700" s="10"/>
      <c r="I2700" s="434" t="s">
        <v>19</v>
      </c>
      <c r="J2700" s="435"/>
      <c r="K2700" s="436">
        <v>0.06</v>
      </c>
      <c r="L2700" s="437"/>
      <c r="M2700" s="21">
        <f>K2700*12*I2673</f>
        <v>464.76</v>
      </c>
    </row>
    <row r="2701" spans="1:13" ht="16.5" thickBot="1">
      <c r="A2701" s="443" t="s">
        <v>39</v>
      </c>
      <c r="B2701" s="444"/>
      <c r="C2701" s="444"/>
      <c r="D2701" s="444"/>
      <c r="E2701" s="444"/>
      <c r="F2701" s="444"/>
      <c r="G2701" s="444"/>
      <c r="H2701" s="445"/>
      <c r="I2701" s="3"/>
      <c r="J2701" s="4"/>
      <c r="K2701" s="513">
        <v>5.7</v>
      </c>
      <c r="L2701" s="514"/>
      <c r="M2701" s="48">
        <f>K2701*12*I2673</f>
        <v>44152.200000000004</v>
      </c>
    </row>
    <row r="2702" spans="1:13" ht="15.75" thickBot="1">
      <c r="A2702" s="424" t="s">
        <v>40</v>
      </c>
      <c r="B2702" s="425"/>
      <c r="C2702" s="425"/>
      <c r="D2702" s="425"/>
      <c r="E2702" s="425"/>
      <c r="F2702" s="425"/>
      <c r="G2702" s="425"/>
      <c r="H2702" s="426"/>
      <c r="I2702" s="49"/>
      <c r="J2702" s="50"/>
      <c r="K2702" s="427">
        <f>K2674+K2676+K2679+K2681+K2682+K2701+K2693</f>
        <v>21.61</v>
      </c>
      <c r="L2702" s="428"/>
      <c r="M2702" s="51">
        <f>M2673+M2679+M2681+M2682+M2693+M2701</f>
        <v>167391.06</v>
      </c>
    </row>
    <row r="2703" spans="1:13" ht="15.75" thickBot="1">
      <c r="A2703" s="424" t="s">
        <v>77</v>
      </c>
      <c r="B2703" s="425"/>
      <c r="C2703" s="425"/>
      <c r="D2703" s="425"/>
      <c r="E2703" s="425"/>
      <c r="F2703" s="425"/>
      <c r="G2703" s="425"/>
      <c r="H2703" s="426"/>
      <c r="I2703" s="49"/>
      <c r="J2703" s="50"/>
      <c r="K2703" s="548">
        <f>K2704+K2705</f>
        <v>19.119999999999997</v>
      </c>
      <c r="L2703" s="549"/>
      <c r="M2703" s="51">
        <f>K2703*12*I2673</f>
        <v>148103.51999999999</v>
      </c>
    </row>
    <row r="2704" spans="1:13">
      <c r="A2704" s="429" t="s">
        <v>78</v>
      </c>
      <c r="B2704" s="430"/>
      <c r="C2704" s="430"/>
      <c r="D2704" s="430"/>
      <c r="E2704" s="430"/>
      <c r="F2704" s="430"/>
      <c r="G2704" s="430"/>
      <c r="H2704" s="431"/>
      <c r="I2704" s="78"/>
      <c r="J2704" s="79"/>
      <c r="K2704" s="432">
        <v>15.61</v>
      </c>
      <c r="L2704" s="433"/>
      <c r="M2704" s="80">
        <f>K2704*12*I2673</f>
        <v>120915.06</v>
      </c>
    </row>
    <row r="2705" spans="1:13" ht="16.5" thickBot="1">
      <c r="A2705" s="550" t="s">
        <v>79</v>
      </c>
      <c r="B2705" s="551"/>
      <c r="C2705" s="551"/>
      <c r="D2705" s="551"/>
      <c r="E2705" s="551"/>
      <c r="F2705" s="551"/>
      <c r="G2705" s="551"/>
      <c r="H2705" s="552"/>
      <c r="I2705" s="84"/>
      <c r="J2705" s="85"/>
      <c r="K2705" s="522">
        <v>3.51</v>
      </c>
      <c r="L2705" s="523"/>
      <c r="M2705" s="86">
        <f>K2705*12*I2673</f>
        <v>27188.46</v>
      </c>
    </row>
    <row r="2706" spans="1:13">
      <c r="A2706" s="499" t="s">
        <v>43</v>
      </c>
      <c r="B2706" s="500"/>
      <c r="C2706" s="500"/>
      <c r="D2706" s="500"/>
      <c r="E2706" s="500"/>
      <c r="F2706" s="500"/>
      <c r="G2706" s="500"/>
      <c r="H2706" s="501"/>
      <c r="I2706" s="15"/>
      <c r="J2706" s="16"/>
      <c r="K2706" s="502">
        <v>1.39</v>
      </c>
      <c r="L2706" s="503"/>
      <c r="M2706" s="21">
        <f>K2706*12*I2673</f>
        <v>10766.94</v>
      </c>
    </row>
    <row r="2707" spans="1:13" ht="15.75">
      <c r="A2707" s="44" t="s">
        <v>52</v>
      </c>
      <c r="B2707" s="45"/>
      <c r="C2707" s="45"/>
      <c r="D2707" s="45"/>
      <c r="E2707" s="45"/>
      <c r="F2707" s="45"/>
      <c r="G2707" s="45"/>
      <c r="H2707" s="46"/>
      <c r="I2707" s="34"/>
      <c r="J2707" s="29"/>
      <c r="K2707" s="486">
        <v>0</v>
      </c>
      <c r="L2707" s="487"/>
      <c r="M2707" s="21">
        <f>K2707*12*I2673</f>
        <v>0</v>
      </c>
    </row>
    <row r="2708" spans="1:13" ht="15.75">
      <c r="A2708" s="44" t="s">
        <v>45</v>
      </c>
      <c r="B2708" s="45"/>
      <c r="C2708" s="45"/>
      <c r="D2708" s="45"/>
      <c r="E2708" s="45"/>
      <c r="F2708" s="45"/>
      <c r="G2708" s="45"/>
      <c r="H2708" s="46"/>
      <c r="I2708" s="34"/>
      <c r="J2708" s="29"/>
      <c r="K2708" s="486">
        <v>0.05</v>
      </c>
      <c r="L2708" s="487"/>
      <c r="M2708" s="21">
        <f>K2708*12*I2673</f>
        <v>387.30000000000007</v>
      </c>
    </row>
    <row r="2709" spans="1:13" ht="16.5" thickBot="1">
      <c r="A2709" s="107" t="s">
        <v>46</v>
      </c>
      <c r="B2709" s="108"/>
      <c r="C2709" s="108"/>
      <c r="D2709" s="108"/>
      <c r="E2709" s="108"/>
      <c r="F2709" s="108"/>
      <c r="G2709" s="108"/>
      <c r="H2709" s="109"/>
      <c r="I2709" s="3"/>
      <c r="J2709" s="4"/>
      <c r="K2709" s="446">
        <v>0.15</v>
      </c>
      <c r="L2709" s="447"/>
      <c r="M2709" s="23">
        <f>K2709*12*I2673</f>
        <v>1161.8999999999999</v>
      </c>
    </row>
    <row r="2710" spans="1:13" ht="15.75" thickBot="1">
      <c r="A2710" s="424" t="s">
        <v>47</v>
      </c>
      <c r="B2710" s="425"/>
      <c r="C2710" s="425"/>
      <c r="D2710" s="425"/>
      <c r="E2710" s="425"/>
      <c r="F2710" s="425"/>
      <c r="G2710" s="425"/>
      <c r="H2710" s="426"/>
      <c r="I2710" s="49"/>
      <c r="J2710" s="50"/>
      <c r="K2710" s="557">
        <f>K2702+K2706+K2703+K2707+K2708+K2709</f>
        <v>42.319999999999993</v>
      </c>
      <c r="L2710" s="558"/>
      <c r="M2710" s="51">
        <f>M2702+M2703+M2706+M2707+M2708+M2709</f>
        <v>327810.71999999997</v>
      </c>
    </row>
    <row r="2711" spans="1:13">
      <c r="A2711" s="56"/>
      <c r="B2711" s="56"/>
      <c r="C2711" s="56"/>
      <c r="D2711" s="56"/>
      <c r="E2711" s="56"/>
      <c r="F2711" s="56"/>
      <c r="G2711" s="56"/>
      <c r="H2711" s="56"/>
      <c r="I2711" s="9"/>
      <c r="J2711" s="57"/>
      <c r="K2711" s="58"/>
      <c r="L2711" s="58"/>
      <c r="M2711" s="57"/>
    </row>
    <row r="2712" spans="1:13">
      <c r="A2712" s="481" t="s">
        <v>0</v>
      </c>
      <c r="B2712" s="481"/>
      <c r="C2712" s="481"/>
      <c r="D2712" s="481"/>
      <c r="E2712" s="481"/>
      <c r="F2712" s="481"/>
      <c r="G2712" s="481"/>
      <c r="H2712" s="481"/>
      <c r="I2712" s="481"/>
      <c r="J2712" s="481"/>
      <c r="K2712" s="481"/>
      <c r="L2712" s="481"/>
      <c r="M2712" s="1"/>
    </row>
    <row r="2713" spans="1:13">
      <c r="A2713" s="482" t="s">
        <v>1</v>
      </c>
      <c r="B2713" s="482"/>
      <c r="C2713" s="482"/>
      <c r="D2713" s="482"/>
      <c r="E2713" s="482"/>
      <c r="F2713" s="482"/>
      <c r="G2713" s="482"/>
      <c r="H2713" s="482"/>
      <c r="I2713" s="482"/>
      <c r="J2713" s="482"/>
      <c r="K2713" s="482"/>
      <c r="L2713" s="482"/>
      <c r="M2713" s="482"/>
    </row>
    <row r="2714" spans="1:13">
      <c r="A2714" s="483" t="s">
        <v>153</v>
      </c>
      <c r="B2714" s="483"/>
      <c r="C2714" s="483"/>
      <c r="D2714" s="483"/>
      <c r="E2714" s="483"/>
      <c r="F2714" s="483"/>
      <c r="G2714" s="483"/>
      <c r="H2714" s="483"/>
      <c r="I2714" s="483"/>
      <c r="J2714" s="483"/>
      <c r="K2714" s="483"/>
      <c r="L2714" s="483"/>
      <c r="M2714" s="483"/>
    </row>
    <row r="2715" spans="1:13">
      <c r="A2715" s="2"/>
      <c r="B2715" s="3"/>
      <c r="C2715" s="3" t="s">
        <v>2</v>
      </c>
      <c r="D2715" s="3"/>
      <c r="E2715" s="3"/>
      <c r="F2715" s="3"/>
      <c r="G2715" s="3"/>
      <c r="H2715" s="4"/>
      <c r="I2715" s="3" t="s">
        <v>3</v>
      </c>
      <c r="J2715" s="4"/>
      <c r="K2715" s="5" t="s">
        <v>4</v>
      </c>
      <c r="L2715" s="6"/>
      <c r="M2715" s="7"/>
    </row>
    <row r="2716" spans="1:13">
      <c r="A2716" s="8"/>
      <c r="B2716" s="9"/>
      <c r="C2716" s="9"/>
      <c r="D2716" s="9"/>
      <c r="E2716" s="9"/>
      <c r="F2716" s="9"/>
      <c r="G2716" s="9"/>
      <c r="H2716" s="10"/>
      <c r="I2716" s="9"/>
      <c r="J2716" s="10"/>
      <c r="K2716" s="11" t="s">
        <v>5</v>
      </c>
      <c r="L2716" s="12"/>
      <c r="M2716" s="13" t="s">
        <v>6</v>
      </c>
    </row>
    <row r="2717" spans="1:13">
      <c r="A2717" s="14"/>
      <c r="B2717" s="15"/>
      <c r="C2717" s="15"/>
      <c r="D2717" s="15"/>
      <c r="E2717" s="15"/>
      <c r="F2717" s="15"/>
      <c r="G2717" s="15"/>
      <c r="H2717" s="16"/>
      <c r="I2717" s="472" t="s">
        <v>7</v>
      </c>
      <c r="J2717" s="473"/>
      <c r="K2717" s="15" t="s">
        <v>8</v>
      </c>
      <c r="L2717" s="16"/>
      <c r="M2717" s="17" t="s">
        <v>9</v>
      </c>
    </row>
    <row r="2718" spans="1:13">
      <c r="A2718" s="474"/>
      <c r="B2718" s="475"/>
      <c r="C2718" s="475"/>
      <c r="D2718" s="475"/>
      <c r="E2718" s="475"/>
      <c r="F2718" s="475"/>
      <c r="G2718" s="475"/>
      <c r="H2718" s="476"/>
      <c r="I2718" s="477">
        <v>664.2</v>
      </c>
      <c r="J2718" s="478"/>
      <c r="K2718" s="479">
        <f>K2719+K2721</f>
        <v>9.75</v>
      </c>
      <c r="L2718" s="506"/>
      <c r="M2718" s="21">
        <f>M2719+M2721</f>
        <v>77711.400000000009</v>
      </c>
    </row>
    <row r="2719" spans="1:13">
      <c r="A2719" s="22" t="s">
        <v>59</v>
      </c>
      <c r="B2719" s="24"/>
      <c r="C2719" s="24"/>
      <c r="D2719" s="24"/>
      <c r="E2719" s="24"/>
      <c r="F2719" s="25"/>
      <c r="G2719" s="24"/>
      <c r="H2719" s="26"/>
      <c r="J2719" s="10"/>
      <c r="K2719" s="450">
        <v>5.36</v>
      </c>
      <c r="L2719" s="451"/>
      <c r="M2719" s="23">
        <f>K2719*I2718*12</f>
        <v>42721.344000000005</v>
      </c>
    </row>
    <row r="2720" spans="1:13">
      <c r="A2720" s="22"/>
      <c r="B2720" s="24"/>
      <c r="C2720" s="24"/>
      <c r="D2720" s="24"/>
      <c r="E2720" s="24"/>
      <c r="F2720" s="25"/>
      <c r="G2720" s="24"/>
      <c r="H2720" s="26"/>
      <c r="J2720" s="10"/>
      <c r="L2720" s="10"/>
      <c r="M2720" s="23"/>
    </row>
    <row r="2721" spans="1:13">
      <c r="A2721" s="22" t="s">
        <v>12</v>
      </c>
      <c r="B2721" s="24"/>
      <c r="C2721" s="24"/>
      <c r="D2721" s="24"/>
      <c r="E2721" s="24"/>
      <c r="F2721" s="25"/>
      <c r="G2721" s="24"/>
      <c r="H2721" s="26"/>
      <c r="I2721" s="14"/>
      <c r="J2721" s="16"/>
      <c r="K2721" s="492">
        <v>4.3899999999999997</v>
      </c>
      <c r="L2721" s="493"/>
      <c r="M2721" s="21">
        <f>K2721*I2718*12</f>
        <v>34990.056000000004</v>
      </c>
    </row>
    <row r="2722" spans="1:13">
      <c r="A2722" s="464" t="s">
        <v>13</v>
      </c>
      <c r="B2722" s="465"/>
      <c r="C2722" s="465"/>
      <c r="D2722" s="465"/>
      <c r="E2722" s="465"/>
      <c r="F2722" s="465"/>
      <c r="G2722" s="465"/>
      <c r="H2722" s="466"/>
      <c r="I2722" s="89" t="s">
        <v>14</v>
      </c>
      <c r="J2722" s="88"/>
      <c r="K2722" s="9"/>
      <c r="L2722" s="10"/>
      <c r="M2722" s="23"/>
    </row>
    <row r="2723" spans="1:13">
      <c r="A2723" s="8"/>
      <c r="B2723" s="9"/>
      <c r="C2723" s="9"/>
      <c r="D2723" s="9"/>
      <c r="E2723" s="9"/>
      <c r="F2723" s="9"/>
      <c r="G2723" s="9"/>
      <c r="H2723" s="10"/>
      <c r="I2723" s="89" t="s">
        <v>15</v>
      </c>
      <c r="J2723" s="88"/>
      <c r="K2723" s="9"/>
      <c r="L2723" s="10"/>
      <c r="M2723" s="23"/>
    </row>
    <row r="2724" spans="1:13">
      <c r="A2724" s="8"/>
      <c r="B2724" s="9"/>
      <c r="C2724" s="9"/>
      <c r="D2724" s="9"/>
      <c r="E2724" s="9"/>
      <c r="F2724" s="9"/>
      <c r="G2724" s="9"/>
      <c r="H2724" s="10"/>
      <c r="I2724" s="89" t="s">
        <v>16</v>
      </c>
      <c r="J2724" s="88"/>
      <c r="K2724" s="462">
        <v>1.31</v>
      </c>
      <c r="L2724" s="463"/>
      <c r="M2724" s="23">
        <f>K2724*12*I2718</f>
        <v>10441.224000000002</v>
      </c>
    </row>
    <row r="2725" spans="1:13">
      <c r="A2725" s="8"/>
      <c r="B2725" s="9"/>
      <c r="C2725" s="9"/>
      <c r="D2725" s="9"/>
      <c r="E2725" s="9"/>
      <c r="F2725" s="9"/>
      <c r="G2725" s="9"/>
      <c r="H2725" s="10"/>
      <c r="I2725" s="89" t="s">
        <v>17</v>
      </c>
      <c r="J2725" s="88"/>
      <c r="K2725" s="9"/>
      <c r="L2725" s="10"/>
      <c r="M2725" s="23"/>
    </row>
    <row r="2726" spans="1:13">
      <c r="A2726" s="14"/>
      <c r="B2726" s="15"/>
      <c r="C2726" s="15"/>
      <c r="D2726" s="15"/>
      <c r="E2726" s="15"/>
      <c r="F2726" s="15"/>
      <c r="G2726" s="15"/>
      <c r="H2726" s="16"/>
      <c r="I2726" s="90" t="s">
        <v>18</v>
      </c>
      <c r="J2726" s="91"/>
      <c r="K2726" s="15"/>
      <c r="L2726" s="16"/>
      <c r="M2726" s="21"/>
    </row>
    <row r="2727" spans="1:13">
      <c r="A2727" s="114" t="s">
        <v>20</v>
      </c>
      <c r="B2727" s="31"/>
      <c r="C2727" s="31"/>
      <c r="D2727" s="31"/>
      <c r="E2727" s="31"/>
      <c r="F2727" s="31"/>
      <c r="G2727" s="31"/>
      <c r="H2727" s="115"/>
      <c r="I2727" s="31"/>
      <c r="J2727" s="10"/>
      <c r="K2727" s="504">
        <f>K2728+K2734</f>
        <v>1.9100000000000001</v>
      </c>
      <c r="L2727" s="505"/>
      <c r="M2727" s="32">
        <f>M2728+M2734</f>
        <v>15223.464</v>
      </c>
    </row>
    <row r="2728" spans="1:13">
      <c r="A2728" s="459" t="s">
        <v>21</v>
      </c>
      <c r="B2728" s="460"/>
      <c r="C2728" s="460"/>
      <c r="D2728" s="460"/>
      <c r="E2728" s="460"/>
      <c r="F2728" s="460"/>
      <c r="G2728" s="460"/>
      <c r="H2728" s="461"/>
      <c r="J2728" s="10"/>
      <c r="K2728" s="462">
        <f>K2729+K2730+K2731+K2733</f>
        <v>1.1200000000000001</v>
      </c>
      <c r="L2728" s="463"/>
      <c r="M2728" s="33">
        <f>M2729+M2730+M2731+M2733</f>
        <v>8926.848</v>
      </c>
    </row>
    <row r="2729" spans="1:13">
      <c r="A2729" s="8" t="s">
        <v>82</v>
      </c>
      <c r="H2729" s="10"/>
      <c r="I2729" s="87" t="s">
        <v>26</v>
      </c>
      <c r="J2729" s="88"/>
      <c r="K2729" s="450">
        <v>0.57999999999999996</v>
      </c>
      <c r="L2729" s="451"/>
      <c r="M2729" s="23">
        <f>K2729*12*I2718</f>
        <v>4622.8319999999994</v>
      </c>
    </row>
    <row r="2730" spans="1:13">
      <c r="A2730" s="8" t="s">
        <v>69</v>
      </c>
      <c r="H2730" s="10"/>
      <c r="I2730" s="87" t="s">
        <v>80</v>
      </c>
      <c r="J2730" s="88"/>
      <c r="K2730" s="450"/>
      <c r="L2730" s="451"/>
      <c r="M2730" s="23"/>
    </row>
    <row r="2731" spans="1:13">
      <c r="A2731" s="8" t="s">
        <v>83</v>
      </c>
      <c r="H2731" s="10"/>
      <c r="I2731" s="87" t="s">
        <v>24</v>
      </c>
      <c r="J2731" s="88"/>
      <c r="K2731" s="450">
        <v>0.5</v>
      </c>
      <c r="L2731" s="451"/>
      <c r="M2731" s="23">
        <f>K2731*12*I2718</f>
        <v>3985.2000000000003</v>
      </c>
    </row>
    <row r="2732" spans="1:13">
      <c r="A2732" s="8" t="s">
        <v>25</v>
      </c>
      <c r="H2732" s="10"/>
      <c r="I2732" s="87"/>
      <c r="J2732" s="88"/>
      <c r="L2732" s="10"/>
      <c r="M2732" s="23"/>
    </row>
    <row r="2733" spans="1:13">
      <c r="A2733" s="8" t="s">
        <v>84</v>
      </c>
      <c r="H2733" s="10"/>
      <c r="I2733" s="87" t="s">
        <v>26</v>
      </c>
      <c r="J2733" s="88"/>
      <c r="K2733" s="450">
        <v>0.04</v>
      </c>
      <c r="L2733" s="451"/>
      <c r="M2733" s="23">
        <f>K2733*12*I2718</f>
        <v>318.81600000000003</v>
      </c>
    </row>
    <row r="2734" spans="1:13">
      <c r="A2734" s="459" t="s">
        <v>27</v>
      </c>
      <c r="B2734" s="460"/>
      <c r="C2734" s="460"/>
      <c r="D2734" s="460"/>
      <c r="E2734" s="460"/>
      <c r="F2734" s="460"/>
      <c r="G2734" s="460"/>
      <c r="H2734" s="461"/>
      <c r="J2734" s="10"/>
      <c r="K2734" s="462">
        <f>K2735+K2736+K2737</f>
        <v>0.79</v>
      </c>
      <c r="L2734" s="463"/>
      <c r="M2734" s="33">
        <f>M2735+M2736+M2737</f>
        <v>6296.6160000000009</v>
      </c>
    </row>
    <row r="2735" spans="1:13">
      <c r="A2735" s="8" t="s">
        <v>85</v>
      </c>
      <c r="H2735" s="10"/>
      <c r="I2735" s="87" t="s">
        <v>24</v>
      </c>
      <c r="J2735" s="88"/>
      <c r="K2735" s="450">
        <v>0.67</v>
      </c>
      <c r="L2735" s="451"/>
      <c r="M2735" s="23">
        <f>K2735*12*I2718</f>
        <v>5340.1680000000006</v>
      </c>
    </row>
    <row r="2736" spans="1:13">
      <c r="A2736" s="8" t="s">
        <v>86</v>
      </c>
      <c r="H2736" s="10"/>
      <c r="I2736" s="87" t="s">
        <v>81</v>
      </c>
      <c r="J2736" s="88"/>
      <c r="K2736" s="450">
        <v>0.06</v>
      </c>
      <c r="L2736" s="451"/>
      <c r="M2736" s="23">
        <f>K2736*12*I2718</f>
        <v>478.22399999999999</v>
      </c>
    </row>
    <row r="2737" spans="1:13">
      <c r="A2737" s="8" t="s">
        <v>87</v>
      </c>
      <c r="H2737" s="10"/>
      <c r="I2737" s="87" t="s">
        <v>55</v>
      </c>
      <c r="J2737" s="88"/>
      <c r="K2737" s="492">
        <v>0.06</v>
      </c>
      <c r="L2737" s="493"/>
      <c r="M2737" s="21">
        <f>K2737*12*I2718</f>
        <v>478.22399999999999</v>
      </c>
    </row>
    <row r="2738" spans="1:13" ht="15.75">
      <c r="A2738" s="438" t="s">
        <v>28</v>
      </c>
      <c r="B2738" s="439"/>
      <c r="C2738" s="439"/>
      <c r="D2738" s="439"/>
      <c r="E2738" s="439"/>
      <c r="F2738" s="439"/>
      <c r="G2738" s="439"/>
      <c r="H2738" s="440"/>
      <c r="I2738" s="34"/>
      <c r="J2738" s="29"/>
      <c r="K2738" s="486">
        <f>K2739+K2740+K2742+K2744+K2745</f>
        <v>2.16</v>
      </c>
      <c r="L2738" s="487"/>
      <c r="M2738" s="35">
        <f>M2739+M2740+M2742+M2744+M2745</f>
        <v>17216.063999999998</v>
      </c>
    </row>
    <row r="2739" spans="1:13">
      <c r="A2739" s="36" t="s">
        <v>29</v>
      </c>
      <c r="B2739" s="37"/>
      <c r="C2739" s="38"/>
      <c r="D2739" s="38"/>
      <c r="E2739" s="38"/>
      <c r="F2739" s="38"/>
      <c r="G2739" s="38"/>
      <c r="H2739" s="10"/>
      <c r="I2739" s="434" t="s">
        <v>30</v>
      </c>
      <c r="J2739" s="435"/>
      <c r="K2739" s="457">
        <v>0.59</v>
      </c>
      <c r="L2739" s="458"/>
      <c r="M2739" s="23">
        <f>K2739*12*I2718</f>
        <v>4702.5360000000001</v>
      </c>
    </row>
    <row r="2740" spans="1:13">
      <c r="A2740" s="36" t="s">
        <v>31</v>
      </c>
      <c r="B2740" s="37"/>
      <c r="C2740" s="38"/>
      <c r="D2740" s="38"/>
      <c r="E2740" s="38"/>
      <c r="F2740" s="38"/>
      <c r="G2740" s="38"/>
      <c r="H2740" s="10"/>
      <c r="I2740" s="434" t="s">
        <v>57</v>
      </c>
      <c r="J2740" s="435"/>
      <c r="K2740" s="448">
        <v>1.36</v>
      </c>
      <c r="L2740" s="449"/>
      <c r="M2740" s="23">
        <f>K2740*12*I2718</f>
        <v>10839.744000000001</v>
      </c>
    </row>
    <row r="2741" spans="1:13">
      <c r="A2741" s="36" t="s">
        <v>33</v>
      </c>
      <c r="B2741" s="37"/>
      <c r="C2741" s="38"/>
      <c r="D2741" s="38"/>
      <c r="E2741" s="38"/>
      <c r="F2741" s="38"/>
      <c r="G2741" s="38"/>
      <c r="H2741" s="10"/>
      <c r="I2741" s="39"/>
      <c r="J2741" s="12"/>
      <c r="K2741" s="40"/>
      <c r="L2741" s="41"/>
      <c r="M2741" s="23"/>
    </row>
    <row r="2742" spans="1:13">
      <c r="A2742" s="36" t="s">
        <v>34</v>
      </c>
      <c r="B2742" s="37"/>
      <c r="C2742" s="38"/>
      <c r="D2742" s="38"/>
      <c r="E2742" s="38"/>
      <c r="F2742" s="38"/>
      <c r="G2742" s="38"/>
      <c r="H2742" s="10"/>
      <c r="I2742" s="434" t="s">
        <v>35</v>
      </c>
      <c r="J2742" s="435"/>
      <c r="K2742" s="448">
        <v>0.09</v>
      </c>
      <c r="L2742" s="449"/>
      <c r="M2742" s="23">
        <f>K2742*12*I2718</f>
        <v>717.33600000000013</v>
      </c>
    </row>
    <row r="2743" spans="1:13">
      <c r="A2743" s="36" t="s">
        <v>36</v>
      </c>
      <c r="B2743" s="37"/>
      <c r="C2743" s="38"/>
      <c r="D2743" s="38"/>
      <c r="E2743" s="38"/>
      <c r="F2743" s="38"/>
      <c r="G2743" s="38"/>
      <c r="H2743" s="10"/>
      <c r="I2743" s="39"/>
      <c r="J2743" s="12"/>
      <c r="K2743" s="40"/>
      <c r="L2743" s="41"/>
      <c r="M2743" s="23"/>
    </row>
    <row r="2744" spans="1:13">
      <c r="A2744" s="36" t="s">
        <v>37</v>
      </c>
      <c r="B2744" s="37"/>
      <c r="C2744" s="38"/>
      <c r="D2744" s="38"/>
      <c r="E2744" s="38"/>
      <c r="F2744" s="38"/>
      <c r="G2744" s="38"/>
      <c r="H2744" s="10"/>
      <c r="I2744" s="434" t="s">
        <v>19</v>
      </c>
      <c r="J2744" s="435"/>
      <c r="K2744" s="448">
        <v>0.06</v>
      </c>
      <c r="L2744" s="449"/>
      <c r="M2744" s="23">
        <f>K2744*12*I2718</f>
        <v>478.22399999999999</v>
      </c>
    </row>
    <row r="2745" spans="1:13">
      <c r="A2745" s="42" t="s">
        <v>38</v>
      </c>
      <c r="B2745" s="37"/>
      <c r="C2745" s="38"/>
      <c r="D2745" s="38"/>
      <c r="E2745" s="38"/>
      <c r="F2745" s="38"/>
      <c r="G2745" s="38"/>
      <c r="H2745" s="10"/>
      <c r="I2745" s="434" t="s">
        <v>19</v>
      </c>
      <c r="J2745" s="435"/>
      <c r="K2745" s="436">
        <v>0.06</v>
      </c>
      <c r="L2745" s="437"/>
      <c r="M2745" s="21">
        <f>K2745*12*I2718</f>
        <v>478.22399999999999</v>
      </c>
    </row>
    <row r="2746" spans="1:13" ht="16.5" thickBot="1">
      <c r="A2746" s="443" t="s">
        <v>39</v>
      </c>
      <c r="B2746" s="444"/>
      <c r="C2746" s="444"/>
      <c r="D2746" s="444"/>
      <c r="E2746" s="444"/>
      <c r="F2746" s="444"/>
      <c r="G2746" s="444"/>
      <c r="H2746" s="445"/>
      <c r="I2746" s="3"/>
      <c r="J2746" s="4"/>
      <c r="K2746" s="513">
        <v>5.7</v>
      </c>
      <c r="L2746" s="514"/>
      <c r="M2746" s="48">
        <f>K2746*12*I2718</f>
        <v>45431.280000000006</v>
      </c>
    </row>
    <row r="2747" spans="1:13" ht="15.75" thickBot="1">
      <c r="A2747" s="424" t="s">
        <v>40</v>
      </c>
      <c r="B2747" s="425"/>
      <c r="C2747" s="425"/>
      <c r="D2747" s="425"/>
      <c r="E2747" s="425"/>
      <c r="F2747" s="425"/>
      <c r="G2747" s="425"/>
      <c r="H2747" s="426"/>
      <c r="I2747" s="49"/>
      <c r="J2747" s="50"/>
      <c r="K2747" s="427">
        <f>K2719+K2721+K2724+K2727+K2746+K2738</f>
        <v>20.830000000000002</v>
      </c>
      <c r="L2747" s="428"/>
      <c r="M2747" s="51">
        <f>M2718++M2724+M2727+M2738+M2746</f>
        <v>166023.43200000003</v>
      </c>
    </row>
    <row r="2748" spans="1:13" ht="15.75" thickBot="1">
      <c r="A2748" s="553" t="s">
        <v>97</v>
      </c>
      <c r="B2748" s="538"/>
      <c r="C2748" s="538"/>
      <c r="D2748" s="538"/>
      <c r="E2748" s="538"/>
      <c r="F2748" s="538"/>
      <c r="G2748" s="538"/>
      <c r="H2748" s="554"/>
      <c r="I2748" s="9"/>
      <c r="J2748" s="43"/>
      <c r="K2748" s="555">
        <f>K2749+K2750</f>
        <v>15.01</v>
      </c>
      <c r="L2748" s="556"/>
      <c r="M2748" s="23">
        <f>K2748*12*I2718</f>
        <v>119635.70400000001</v>
      </c>
    </row>
    <row r="2749" spans="1:13">
      <c r="A2749" s="429" t="s">
        <v>78</v>
      </c>
      <c r="B2749" s="430"/>
      <c r="C2749" s="430"/>
      <c r="D2749" s="430"/>
      <c r="E2749" s="430"/>
      <c r="F2749" s="430"/>
      <c r="G2749" s="430"/>
      <c r="H2749" s="431"/>
      <c r="I2749" s="78"/>
      <c r="J2749" s="79"/>
      <c r="K2749" s="432">
        <v>12.25</v>
      </c>
      <c r="L2749" s="433"/>
      <c r="M2749" s="80">
        <f>K2749*12*I2718</f>
        <v>97637.400000000009</v>
      </c>
    </row>
    <row r="2750" spans="1:13" ht="16.5" thickBot="1">
      <c r="A2750" s="550" t="s">
        <v>79</v>
      </c>
      <c r="B2750" s="551"/>
      <c r="C2750" s="551"/>
      <c r="D2750" s="551"/>
      <c r="E2750" s="551"/>
      <c r="F2750" s="551"/>
      <c r="G2750" s="551"/>
      <c r="H2750" s="552"/>
      <c r="I2750" s="84"/>
      <c r="J2750" s="85"/>
      <c r="K2750" s="522">
        <v>2.76</v>
      </c>
      <c r="L2750" s="523"/>
      <c r="M2750" s="86">
        <f>K2750*12*I2718</f>
        <v>21998.304</v>
      </c>
    </row>
    <row r="2751" spans="1:13">
      <c r="A2751" s="499" t="s">
        <v>43</v>
      </c>
      <c r="B2751" s="500"/>
      <c r="C2751" s="500"/>
      <c r="D2751" s="500"/>
      <c r="E2751" s="500"/>
      <c r="F2751" s="500"/>
      <c r="G2751" s="500"/>
      <c r="H2751" s="501"/>
      <c r="I2751" s="15"/>
      <c r="J2751" s="16"/>
      <c r="K2751" s="502">
        <v>1.39</v>
      </c>
      <c r="L2751" s="503"/>
      <c r="M2751" s="21">
        <f>K2751*12*I2718</f>
        <v>11078.856</v>
      </c>
    </row>
    <row r="2752" spans="1:13" ht="15.75">
      <c r="A2752" s="44" t="s">
        <v>52</v>
      </c>
      <c r="B2752" s="45"/>
      <c r="C2752" s="45"/>
      <c r="D2752" s="45"/>
      <c r="E2752" s="45"/>
      <c r="F2752" s="45"/>
      <c r="G2752" s="45"/>
      <c r="H2752" s="46"/>
      <c r="I2752" s="34"/>
      <c r="J2752" s="29"/>
      <c r="K2752" s="486">
        <v>1.97</v>
      </c>
      <c r="L2752" s="487"/>
      <c r="M2752" s="21">
        <f>K2752*12*I2718</f>
        <v>15701.688000000002</v>
      </c>
    </row>
    <row r="2753" spans="1:13" ht="15.75">
      <c r="A2753" s="44" t="s">
        <v>45</v>
      </c>
      <c r="B2753" s="45"/>
      <c r="C2753" s="45"/>
      <c r="D2753" s="45"/>
      <c r="E2753" s="45"/>
      <c r="F2753" s="45"/>
      <c r="G2753" s="45"/>
      <c r="H2753" s="46"/>
      <c r="I2753" s="34"/>
      <c r="J2753" s="29"/>
      <c r="K2753" s="486">
        <v>0.06</v>
      </c>
      <c r="L2753" s="487"/>
      <c r="M2753" s="21">
        <f>K2753*12*I2718</f>
        <v>478.22399999999999</v>
      </c>
    </row>
    <row r="2754" spans="1:13" ht="16.5" thickBot="1">
      <c r="A2754" s="107" t="s">
        <v>46</v>
      </c>
      <c r="B2754" s="108"/>
      <c r="C2754" s="108"/>
      <c r="D2754" s="108"/>
      <c r="E2754" s="108"/>
      <c r="F2754" s="108"/>
      <c r="G2754" s="108"/>
      <c r="H2754" s="109"/>
      <c r="I2754" s="3"/>
      <c r="J2754" s="4"/>
      <c r="K2754" s="446">
        <v>0.19</v>
      </c>
      <c r="L2754" s="447"/>
      <c r="M2754" s="23">
        <f>K2754*12*I2718</f>
        <v>1514.3760000000002</v>
      </c>
    </row>
    <row r="2755" spans="1:13" ht="15.75" thickBot="1">
      <c r="A2755" s="424" t="s">
        <v>47</v>
      </c>
      <c r="B2755" s="425"/>
      <c r="C2755" s="425"/>
      <c r="D2755" s="425"/>
      <c r="E2755" s="425"/>
      <c r="F2755" s="425"/>
      <c r="G2755" s="425"/>
      <c r="H2755" s="426"/>
      <c r="I2755" s="49"/>
      <c r="J2755" s="50"/>
      <c r="K2755" s="427">
        <f>K2747+K2751+K2748+K2752+K2753+K2754</f>
        <v>39.450000000000003</v>
      </c>
      <c r="L2755" s="428"/>
      <c r="M2755" s="51">
        <f>M2747+M2748+M2751+M2752+M2753+M2754</f>
        <v>314432.28000000009</v>
      </c>
    </row>
    <row r="2758" spans="1:13">
      <c r="A2758" s="481" t="s">
        <v>0</v>
      </c>
      <c r="B2758" s="481"/>
      <c r="C2758" s="481"/>
      <c r="D2758" s="481"/>
      <c r="E2758" s="481"/>
      <c r="F2758" s="481"/>
      <c r="G2758" s="481"/>
      <c r="H2758" s="481"/>
      <c r="I2758" s="481"/>
      <c r="J2758" s="481"/>
      <c r="K2758" s="481"/>
      <c r="L2758" s="481"/>
      <c r="M2758" s="1"/>
    </row>
    <row r="2759" spans="1:13">
      <c r="A2759" s="482" t="s">
        <v>1</v>
      </c>
      <c r="B2759" s="482"/>
      <c r="C2759" s="482"/>
      <c r="D2759" s="482"/>
      <c r="E2759" s="482"/>
      <c r="F2759" s="482"/>
      <c r="G2759" s="482"/>
      <c r="H2759" s="482"/>
      <c r="I2759" s="482"/>
      <c r="J2759" s="482"/>
      <c r="K2759" s="482"/>
      <c r="L2759" s="482"/>
      <c r="M2759" s="482"/>
    </row>
    <row r="2760" spans="1:13">
      <c r="A2760" s="483" t="s">
        <v>154</v>
      </c>
      <c r="B2760" s="483"/>
      <c r="C2760" s="483"/>
      <c r="D2760" s="483"/>
      <c r="E2760" s="483"/>
      <c r="F2760" s="483"/>
      <c r="G2760" s="483"/>
      <c r="H2760" s="483"/>
      <c r="I2760" s="483"/>
      <c r="J2760" s="483"/>
      <c r="K2760" s="483"/>
      <c r="L2760" s="483"/>
      <c r="M2760" s="483"/>
    </row>
    <row r="2761" spans="1:13">
      <c r="A2761" s="2"/>
      <c r="B2761" s="3"/>
      <c r="C2761" s="3" t="s">
        <v>2</v>
      </c>
      <c r="D2761" s="3"/>
      <c r="E2761" s="3"/>
      <c r="F2761" s="3"/>
      <c r="G2761" s="3"/>
      <c r="H2761" s="4"/>
      <c r="I2761" s="3" t="s">
        <v>3</v>
      </c>
      <c r="J2761" s="4"/>
      <c r="K2761" s="5" t="s">
        <v>4</v>
      </c>
      <c r="L2761" s="6"/>
      <c r="M2761" s="7"/>
    </row>
    <row r="2762" spans="1:13">
      <c r="A2762" s="8"/>
      <c r="B2762" s="9"/>
      <c r="C2762" s="9"/>
      <c r="D2762" s="9"/>
      <c r="E2762" s="9"/>
      <c r="F2762" s="9"/>
      <c r="G2762" s="9"/>
      <c r="H2762" s="10"/>
      <c r="I2762" s="9"/>
      <c r="J2762" s="10"/>
      <c r="K2762" s="11" t="s">
        <v>5</v>
      </c>
      <c r="L2762" s="12"/>
      <c r="M2762" s="13" t="s">
        <v>6</v>
      </c>
    </row>
    <row r="2763" spans="1:13">
      <c r="A2763" s="14"/>
      <c r="B2763" s="15"/>
      <c r="C2763" s="15"/>
      <c r="D2763" s="15"/>
      <c r="E2763" s="15"/>
      <c r="F2763" s="15"/>
      <c r="G2763" s="15"/>
      <c r="H2763" s="16"/>
      <c r="I2763" s="472" t="s">
        <v>7</v>
      </c>
      <c r="J2763" s="473"/>
      <c r="K2763" s="15" t="s">
        <v>8</v>
      </c>
      <c r="L2763" s="16"/>
      <c r="M2763" s="17" t="s">
        <v>9</v>
      </c>
    </row>
    <row r="2764" spans="1:13">
      <c r="A2764" s="474"/>
      <c r="B2764" s="475"/>
      <c r="C2764" s="475"/>
      <c r="D2764" s="475"/>
      <c r="E2764" s="475"/>
      <c r="F2764" s="475"/>
      <c r="G2764" s="475"/>
      <c r="H2764" s="476"/>
      <c r="I2764" s="477">
        <v>645.5</v>
      </c>
      <c r="J2764" s="478"/>
      <c r="K2764" s="479">
        <f>K2765+K2767</f>
        <v>9.75</v>
      </c>
      <c r="L2764" s="506"/>
      <c r="M2764" s="21">
        <f>M2765+M2767</f>
        <v>75523.5</v>
      </c>
    </row>
    <row r="2765" spans="1:13">
      <c r="A2765" s="22" t="s">
        <v>59</v>
      </c>
      <c r="B2765" s="24"/>
      <c r="C2765" s="24"/>
      <c r="D2765" s="24"/>
      <c r="E2765" s="24"/>
      <c r="F2765" s="25"/>
      <c r="G2765" s="24"/>
      <c r="H2765" s="26"/>
      <c r="J2765" s="10"/>
      <c r="K2765" s="450">
        <v>5.36</v>
      </c>
      <c r="L2765" s="451"/>
      <c r="M2765" s="23">
        <f>K2765*I2764*12</f>
        <v>41518.559999999998</v>
      </c>
    </row>
    <row r="2766" spans="1:13">
      <c r="A2766" s="22"/>
      <c r="B2766" s="24"/>
      <c r="C2766" s="24"/>
      <c r="D2766" s="24"/>
      <c r="E2766" s="24"/>
      <c r="F2766" s="25"/>
      <c r="G2766" s="24"/>
      <c r="H2766" s="26"/>
      <c r="J2766" s="10"/>
      <c r="L2766" s="10"/>
      <c r="M2766" s="23"/>
    </row>
    <row r="2767" spans="1:13">
      <c r="A2767" s="22" t="s">
        <v>12</v>
      </c>
      <c r="B2767" s="24"/>
      <c r="C2767" s="24"/>
      <c r="D2767" s="24"/>
      <c r="E2767" s="24"/>
      <c r="F2767" s="25"/>
      <c r="G2767" s="24"/>
      <c r="H2767" s="26"/>
      <c r="I2767" s="14"/>
      <c r="J2767" s="16"/>
      <c r="K2767" s="492">
        <v>4.3899999999999997</v>
      </c>
      <c r="L2767" s="493"/>
      <c r="M2767" s="21">
        <f>K2767*I2764*12</f>
        <v>34004.94</v>
      </c>
    </row>
    <row r="2768" spans="1:13">
      <c r="A2768" s="464" t="s">
        <v>13</v>
      </c>
      <c r="B2768" s="465"/>
      <c r="C2768" s="465"/>
      <c r="D2768" s="465"/>
      <c r="E2768" s="465"/>
      <c r="F2768" s="465"/>
      <c r="G2768" s="465"/>
      <c r="H2768" s="466"/>
      <c r="I2768" s="89" t="s">
        <v>14</v>
      </c>
      <c r="J2768" s="88"/>
      <c r="K2768" s="9"/>
      <c r="L2768" s="10"/>
      <c r="M2768" s="23"/>
    </row>
    <row r="2769" spans="1:13">
      <c r="A2769" s="8"/>
      <c r="B2769" s="9"/>
      <c r="C2769" s="9"/>
      <c r="D2769" s="9"/>
      <c r="E2769" s="9"/>
      <c r="F2769" s="9"/>
      <c r="G2769" s="9"/>
      <c r="H2769" s="10"/>
      <c r="I2769" s="89" t="s">
        <v>15</v>
      </c>
      <c r="J2769" s="88"/>
      <c r="K2769" s="9"/>
      <c r="L2769" s="10"/>
      <c r="M2769" s="23"/>
    </row>
    <row r="2770" spans="1:13">
      <c r="A2770" s="8"/>
      <c r="B2770" s="9"/>
      <c r="C2770" s="9"/>
      <c r="D2770" s="9"/>
      <c r="E2770" s="9"/>
      <c r="F2770" s="9"/>
      <c r="G2770" s="9"/>
      <c r="H2770" s="10"/>
      <c r="I2770" s="89" t="s">
        <v>16</v>
      </c>
      <c r="J2770" s="88"/>
      <c r="K2770" s="462">
        <v>1.31</v>
      </c>
      <c r="L2770" s="463"/>
      <c r="M2770" s="23">
        <f>K2770*12*I2764</f>
        <v>10147.26</v>
      </c>
    </row>
    <row r="2771" spans="1:13">
      <c r="A2771" s="8"/>
      <c r="B2771" s="9"/>
      <c r="C2771" s="9"/>
      <c r="D2771" s="9"/>
      <c r="E2771" s="9"/>
      <c r="F2771" s="9"/>
      <c r="G2771" s="9"/>
      <c r="H2771" s="10"/>
      <c r="I2771" s="89" t="s">
        <v>63</v>
      </c>
      <c r="J2771" s="88"/>
      <c r="K2771" s="9"/>
      <c r="L2771" s="10"/>
      <c r="M2771" s="23"/>
    </row>
    <row r="2772" spans="1:13">
      <c r="A2772" s="474" t="s">
        <v>67</v>
      </c>
      <c r="B2772" s="475"/>
      <c r="C2772" s="475"/>
      <c r="D2772" s="475"/>
      <c r="E2772" s="475"/>
      <c r="F2772" s="475"/>
      <c r="G2772" s="475"/>
      <c r="H2772" s="476"/>
      <c r="I2772" s="28" t="s">
        <v>19</v>
      </c>
      <c r="J2772" s="29"/>
      <c r="K2772" s="486">
        <v>0.97</v>
      </c>
      <c r="L2772" s="487"/>
      <c r="M2772" s="30">
        <f>K2772*12*I2764</f>
        <v>7513.6200000000008</v>
      </c>
    </row>
    <row r="2773" spans="1:13">
      <c r="A2773" s="114" t="s">
        <v>20</v>
      </c>
      <c r="B2773" s="31"/>
      <c r="C2773" s="31"/>
      <c r="D2773" s="31"/>
      <c r="E2773" s="31"/>
      <c r="F2773" s="31"/>
      <c r="G2773" s="31"/>
      <c r="H2773" s="115"/>
      <c r="I2773" s="31"/>
      <c r="J2773" s="10"/>
      <c r="K2773" s="504">
        <f>K2774+K2780</f>
        <v>1.9100000000000001</v>
      </c>
      <c r="L2773" s="505"/>
      <c r="M2773" s="32">
        <f>M2774+M2780</f>
        <v>14794.86</v>
      </c>
    </row>
    <row r="2774" spans="1:13">
      <c r="A2774" s="459" t="s">
        <v>21</v>
      </c>
      <c r="B2774" s="460"/>
      <c r="C2774" s="460"/>
      <c r="D2774" s="460"/>
      <c r="E2774" s="460"/>
      <c r="F2774" s="460"/>
      <c r="G2774" s="460"/>
      <c r="H2774" s="461"/>
      <c r="J2774" s="10"/>
      <c r="K2774" s="462">
        <f>K2775+K2776+K2777+K2779</f>
        <v>1.1200000000000001</v>
      </c>
      <c r="L2774" s="463"/>
      <c r="M2774" s="33">
        <f>M2775+M2776+M2777+M2779</f>
        <v>8675.52</v>
      </c>
    </row>
    <row r="2775" spans="1:13">
      <c r="A2775" s="8" t="s">
        <v>82</v>
      </c>
      <c r="H2775" s="10"/>
      <c r="I2775" s="87" t="s">
        <v>26</v>
      </c>
      <c r="J2775" s="88"/>
      <c r="K2775" s="450">
        <v>0.57999999999999996</v>
      </c>
      <c r="L2775" s="451"/>
      <c r="M2775" s="23">
        <f>K2775*12*I2764</f>
        <v>4492.6799999999994</v>
      </c>
    </row>
    <row r="2776" spans="1:13">
      <c r="A2776" s="8" t="s">
        <v>69</v>
      </c>
      <c r="H2776" s="10"/>
      <c r="I2776" s="87" t="s">
        <v>80</v>
      </c>
      <c r="J2776" s="88"/>
      <c r="K2776" s="450"/>
      <c r="L2776" s="451"/>
      <c r="M2776" s="23"/>
    </row>
    <row r="2777" spans="1:13">
      <c r="A2777" s="8" t="s">
        <v>83</v>
      </c>
      <c r="H2777" s="10"/>
      <c r="I2777" s="87" t="s">
        <v>24</v>
      </c>
      <c r="J2777" s="88"/>
      <c r="K2777" s="450">
        <v>0.5</v>
      </c>
      <c r="L2777" s="451"/>
      <c r="M2777" s="23">
        <f>K2777*12*I2764</f>
        <v>3873</v>
      </c>
    </row>
    <row r="2778" spans="1:13">
      <c r="A2778" s="8" t="s">
        <v>25</v>
      </c>
      <c r="H2778" s="10"/>
      <c r="I2778" s="87"/>
      <c r="J2778" s="88"/>
      <c r="L2778" s="10"/>
      <c r="M2778" s="23"/>
    </row>
    <row r="2779" spans="1:13">
      <c r="A2779" s="8" t="s">
        <v>84</v>
      </c>
      <c r="H2779" s="10"/>
      <c r="I2779" s="87" t="s">
        <v>26</v>
      </c>
      <c r="J2779" s="88"/>
      <c r="K2779" s="450">
        <v>0.04</v>
      </c>
      <c r="L2779" s="451"/>
      <c r="M2779" s="23">
        <f>K2779*12*I2764</f>
        <v>309.83999999999997</v>
      </c>
    </row>
    <row r="2780" spans="1:13">
      <c r="A2780" s="459" t="s">
        <v>27</v>
      </c>
      <c r="B2780" s="460"/>
      <c r="C2780" s="460"/>
      <c r="D2780" s="460"/>
      <c r="E2780" s="460"/>
      <c r="F2780" s="460"/>
      <c r="G2780" s="460"/>
      <c r="H2780" s="461"/>
      <c r="J2780" s="10"/>
      <c r="K2780" s="462">
        <f>K2781+K2782+K2783</f>
        <v>0.79</v>
      </c>
      <c r="L2780" s="463"/>
      <c r="M2780" s="33">
        <f>M2781+M2782+M2783</f>
        <v>6119.3400000000011</v>
      </c>
    </row>
    <row r="2781" spans="1:13">
      <c r="A2781" s="8" t="s">
        <v>85</v>
      </c>
      <c r="H2781" s="10"/>
      <c r="I2781" s="87" t="s">
        <v>24</v>
      </c>
      <c r="J2781" s="88"/>
      <c r="K2781" s="450">
        <v>0.67</v>
      </c>
      <c r="L2781" s="451"/>
      <c r="M2781" s="23">
        <f>K2781*12*I2764</f>
        <v>5189.8200000000006</v>
      </c>
    </row>
    <row r="2782" spans="1:13">
      <c r="A2782" s="8" t="s">
        <v>86</v>
      </c>
      <c r="H2782" s="10"/>
      <c r="I2782" s="87" t="s">
        <v>81</v>
      </c>
      <c r="J2782" s="88"/>
      <c r="K2782" s="450">
        <v>0.06</v>
      </c>
      <c r="L2782" s="451"/>
      <c r="M2782" s="23">
        <f>K2782*12*I2764</f>
        <v>464.76</v>
      </c>
    </row>
    <row r="2783" spans="1:13">
      <c r="A2783" s="8" t="s">
        <v>87</v>
      </c>
      <c r="H2783" s="10"/>
      <c r="I2783" s="87" t="s">
        <v>55</v>
      </c>
      <c r="J2783" s="88"/>
      <c r="K2783" s="492">
        <v>0.06</v>
      </c>
      <c r="L2783" s="493"/>
      <c r="M2783" s="21">
        <f>K2783*12*I2764</f>
        <v>464.76</v>
      </c>
    </row>
    <row r="2784" spans="1:13" ht="15.75">
      <c r="A2784" s="438" t="s">
        <v>28</v>
      </c>
      <c r="B2784" s="439"/>
      <c r="C2784" s="439"/>
      <c r="D2784" s="439"/>
      <c r="E2784" s="439"/>
      <c r="F2784" s="439"/>
      <c r="G2784" s="439"/>
      <c r="H2784" s="440"/>
      <c r="I2784" s="34"/>
      <c r="J2784" s="29"/>
      <c r="K2784" s="486">
        <f>K2785+K2786+K2788+K2790+K2791</f>
        <v>2.16</v>
      </c>
      <c r="L2784" s="487"/>
      <c r="M2784" s="35">
        <f>M2785+M2786+M2788+M2790+M2791</f>
        <v>16731.36</v>
      </c>
    </row>
    <row r="2785" spans="1:13">
      <c r="A2785" s="36" t="s">
        <v>29</v>
      </c>
      <c r="B2785" s="37"/>
      <c r="C2785" s="38"/>
      <c r="D2785" s="38"/>
      <c r="E2785" s="38"/>
      <c r="F2785" s="38"/>
      <c r="G2785" s="38"/>
      <c r="H2785" s="10"/>
      <c r="I2785" s="434" t="s">
        <v>30</v>
      </c>
      <c r="J2785" s="435"/>
      <c r="K2785" s="457">
        <v>0.59</v>
      </c>
      <c r="L2785" s="458"/>
      <c r="M2785" s="23">
        <f>K2785*12*I2764</f>
        <v>4570.1400000000003</v>
      </c>
    </row>
    <row r="2786" spans="1:13">
      <c r="A2786" s="36" t="s">
        <v>31</v>
      </c>
      <c r="B2786" s="37"/>
      <c r="C2786" s="38"/>
      <c r="D2786" s="38"/>
      <c r="E2786" s="38"/>
      <c r="F2786" s="38"/>
      <c r="G2786" s="38"/>
      <c r="H2786" s="10"/>
      <c r="I2786" s="434" t="s">
        <v>57</v>
      </c>
      <c r="J2786" s="435"/>
      <c r="K2786" s="448">
        <v>1.36</v>
      </c>
      <c r="L2786" s="449"/>
      <c r="M2786" s="23">
        <f>K2786*12*I2764</f>
        <v>10534.56</v>
      </c>
    </row>
    <row r="2787" spans="1:13">
      <c r="A2787" s="36" t="s">
        <v>33</v>
      </c>
      <c r="B2787" s="37"/>
      <c r="C2787" s="38"/>
      <c r="D2787" s="38"/>
      <c r="E2787" s="38"/>
      <c r="F2787" s="38"/>
      <c r="G2787" s="38"/>
      <c r="H2787" s="10"/>
      <c r="I2787" s="39"/>
      <c r="J2787" s="12"/>
      <c r="K2787" s="40"/>
      <c r="L2787" s="110"/>
      <c r="M2787" s="23"/>
    </row>
    <row r="2788" spans="1:13">
      <c r="A2788" s="36" t="s">
        <v>34</v>
      </c>
      <c r="B2788" s="37"/>
      <c r="C2788" s="38"/>
      <c r="D2788" s="38"/>
      <c r="E2788" s="38"/>
      <c r="F2788" s="38"/>
      <c r="G2788" s="38"/>
      <c r="H2788" s="10"/>
      <c r="I2788" s="434" t="s">
        <v>35</v>
      </c>
      <c r="J2788" s="435"/>
      <c r="K2788" s="448">
        <v>0.09</v>
      </c>
      <c r="L2788" s="449"/>
      <c r="M2788" s="23">
        <f>K2788*12*I2764</f>
        <v>697.1400000000001</v>
      </c>
    </row>
    <row r="2789" spans="1:13">
      <c r="A2789" s="36" t="s">
        <v>36</v>
      </c>
      <c r="B2789" s="37"/>
      <c r="C2789" s="38"/>
      <c r="D2789" s="38"/>
      <c r="E2789" s="38"/>
      <c r="F2789" s="38"/>
      <c r="G2789" s="38"/>
      <c r="H2789" s="10"/>
      <c r="I2789" s="39"/>
      <c r="J2789" s="12"/>
      <c r="K2789" s="40"/>
      <c r="L2789" s="110"/>
      <c r="M2789" s="23"/>
    </row>
    <row r="2790" spans="1:13">
      <c r="A2790" s="36" t="s">
        <v>37</v>
      </c>
      <c r="B2790" s="37"/>
      <c r="C2790" s="38"/>
      <c r="D2790" s="38"/>
      <c r="E2790" s="38"/>
      <c r="F2790" s="38"/>
      <c r="G2790" s="38"/>
      <c r="H2790" s="10"/>
      <c r="I2790" s="434" t="s">
        <v>19</v>
      </c>
      <c r="J2790" s="435"/>
      <c r="K2790" s="448">
        <v>0.06</v>
      </c>
      <c r="L2790" s="449"/>
      <c r="M2790" s="23">
        <f>K2790*12*I2764</f>
        <v>464.76</v>
      </c>
    </row>
    <row r="2791" spans="1:13">
      <c r="A2791" s="42" t="s">
        <v>38</v>
      </c>
      <c r="B2791" s="37"/>
      <c r="C2791" s="38"/>
      <c r="D2791" s="38"/>
      <c r="E2791" s="38"/>
      <c r="F2791" s="38"/>
      <c r="G2791" s="38"/>
      <c r="H2791" s="10"/>
      <c r="I2791" s="434" t="s">
        <v>19</v>
      </c>
      <c r="J2791" s="435"/>
      <c r="K2791" s="436">
        <v>0.06</v>
      </c>
      <c r="L2791" s="437"/>
      <c r="M2791" s="21">
        <f>K2791*12*I2764</f>
        <v>464.76</v>
      </c>
    </row>
    <row r="2792" spans="1:13" ht="16.5" thickBot="1">
      <c r="A2792" s="443" t="s">
        <v>39</v>
      </c>
      <c r="B2792" s="444"/>
      <c r="C2792" s="444"/>
      <c r="D2792" s="444"/>
      <c r="E2792" s="444"/>
      <c r="F2792" s="444"/>
      <c r="G2792" s="444"/>
      <c r="H2792" s="445"/>
      <c r="I2792" s="3"/>
      <c r="J2792" s="4"/>
      <c r="K2792" s="513">
        <v>5.7</v>
      </c>
      <c r="L2792" s="514"/>
      <c r="M2792" s="48">
        <f>K2792*12*I2764</f>
        <v>44152.200000000004</v>
      </c>
    </row>
    <row r="2793" spans="1:13" ht="15.75" thickBot="1">
      <c r="A2793" s="424" t="s">
        <v>40</v>
      </c>
      <c r="B2793" s="425"/>
      <c r="C2793" s="425"/>
      <c r="D2793" s="425"/>
      <c r="E2793" s="425"/>
      <c r="F2793" s="425"/>
      <c r="G2793" s="425"/>
      <c r="H2793" s="426"/>
      <c r="I2793" s="49"/>
      <c r="J2793" s="50"/>
      <c r="K2793" s="427">
        <f>K2765+K2767+K2770+K2772+K2773+K2792+K2784</f>
        <v>21.8</v>
      </c>
      <c r="L2793" s="428"/>
      <c r="M2793" s="51">
        <f>M2764+M2770+M2772+M2773+M2784+M2792</f>
        <v>168862.8</v>
      </c>
    </row>
    <row r="2794" spans="1:13" ht="15.75" thickBot="1">
      <c r="A2794" s="424" t="s">
        <v>77</v>
      </c>
      <c r="B2794" s="425"/>
      <c r="C2794" s="425"/>
      <c r="D2794" s="425"/>
      <c r="E2794" s="425"/>
      <c r="F2794" s="425"/>
      <c r="G2794" s="425"/>
      <c r="H2794" s="426"/>
      <c r="I2794" s="49"/>
      <c r="J2794" s="50"/>
      <c r="K2794" s="548">
        <f>K2795+K2796</f>
        <v>11.600000000000001</v>
      </c>
      <c r="L2794" s="549"/>
      <c r="M2794" s="51">
        <f>K2794*12*I2764</f>
        <v>89853.6</v>
      </c>
    </row>
    <row r="2795" spans="1:13">
      <c r="A2795" s="429" t="s">
        <v>78</v>
      </c>
      <c r="B2795" s="430"/>
      <c r="C2795" s="430"/>
      <c r="D2795" s="430"/>
      <c r="E2795" s="430"/>
      <c r="F2795" s="430"/>
      <c r="G2795" s="430"/>
      <c r="H2795" s="431"/>
      <c r="I2795" s="78"/>
      <c r="J2795" s="79"/>
      <c r="K2795" s="432">
        <v>9.4700000000000006</v>
      </c>
      <c r="L2795" s="433"/>
      <c r="M2795" s="80">
        <f>K2795*12*I2764</f>
        <v>73354.62000000001</v>
      </c>
    </row>
    <row r="2796" spans="1:13" ht="16.5" thickBot="1">
      <c r="A2796" s="550" t="s">
        <v>79</v>
      </c>
      <c r="B2796" s="551"/>
      <c r="C2796" s="551"/>
      <c r="D2796" s="551"/>
      <c r="E2796" s="551"/>
      <c r="F2796" s="551"/>
      <c r="G2796" s="551"/>
      <c r="H2796" s="552"/>
      <c r="I2796" s="84"/>
      <c r="J2796" s="85"/>
      <c r="K2796" s="522">
        <v>2.13</v>
      </c>
      <c r="L2796" s="523"/>
      <c r="M2796" s="86">
        <f>K2796*12*I2764</f>
        <v>16498.98</v>
      </c>
    </row>
    <row r="2797" spans="1:13">
      <c r="A2797" s="499" t="s">
        <v>43</v>
      </c>
      <c r="B2797" s="500"/>
      <c r="C2797" s="500"/>
      <c r="D2797" s="500"/>
      <c r="E2797" s="500"/>
      <c r="F2797" s="500"/>
      <c r="G2797" s="500"/>
      <c r="H2797" s="501"/>
      <c r="I2797" s="15"/>
      <c r="J2797" s="16"/>
      <c r="K2797" s="502">
        <v>1.39</v>
      </c>
      <c r="L2797" s="503"/>
      <c r="M2797" s="21">
        <f>K2797*12*I2764</f>
        <v>10766.94</v>
      </c>
    </row>
    <row r="2798" spans="1:13" ht="15.75">
      <c r="A2798" s="111" t="s">
        <v>52</v>
      </c>
      <c r="B2798" s="112"/>
      <c r="C2798" s="112"/>
      <c r="D2798" s="112"/>
      <c r="E2798" s="112"/>
      <c r="F2798" s="112"/>
      <c r="G2798" s="112"/>
      <c r="H2798" s="113"/>
      <c r="I2798" s="34"/>
      <c r="J2798" s="29"/>
      <c r="K2798" s="486">
        <v>0</v>
      </c>
      <c r="L2798" s="487"/>
      <c r="M2798" s="21">
        <f>K2798*12*I2764</f>
        <v>0</v>
      </c>
    </row>
    <row r="2799" spans="1:13" ht="15.75">
      <c r="A2799" s="111" t="s">
        <v>45</v>
      </c>
      <c r="B2799" s="112"/>
      <c r="C2799" s="112"/>
      <c r="D2799" s="112"/>
      <c r="E2799" s="112"/>
      <c r="F2799" s="112"/>
      <c r="G2799" s="112"/>
      <c r="H2799" s="113"/>
      <c r="I2799" s="34"/>
      <c r="J2799" s="29"/>
      <c r="K2799" s="486">
        <v>0.05</v>
      </c>
      <c r="L2799" s="487"/>
      <c r="M2799" s="21">
        <f>K2799*12*I2764</f>
        <v>387.30000000000007</v>
      </c>
    </row>
    <row r="2800" spans="1:13" ht="16.5" thickBot="1">
      <c r="A2800" s="107" t="s">
        <v>46</v>
      </c>
      <c r="B2800" s="108"/>
      <c r="C2800" s="108"/>
      <c r="D2800" s="108"/>
      <c r="E2800" s="108"/>
      <c r="F2800" s="108"/>
      <c r="G2800" s="108"/>
      <c r="H2800" s="109"/>
      <c r="I2800" s="3"/>
      <c r="J2800" s="4"/>
      <c r="K2800" s="446">
        <v>0.13</v>
      </c>
      <c r="L2800" s="447"/>
      <c r="M2800" s="23">
        <f>K2800*12*I2764</f>
        <v>1006.98</v>
      </c>
    </row>
    <row r="2801" spans="1:13" ht="15.75" thickBot="1">
      <c r="A2801" s="424" t="s">
        <v>47</v>
      </c>
      <c r="B2801" s="425"/>
      <c r="C2801" s="425"/>
      <c r="D2801" s="425"/>
      <c r="E2801" s="425"/>
      <c r="F2801" s="425"/>
      <c r="G2801" s="425"/>
      <c r="H2801" s="426"/>
      <c r="I2801" s="49"/>
      <c r="J2801" s="50"/>
      <c r="K2801" s="427">
        <f>K2793+K2797+K2794+K2798+K2799+K2800</f>
        <v>34.970000000000006</v>
      </c>
      <c r="L2801" s="428"/>
      <c r="M2801" s="51">
        <f>M2793+M2794+M2797+M2798+M2799+M2800</f>
        <v>270877.61999999994</v>
      </c>
    </row>
    <row r="2803" spans="1:13">
      <c r="A2803" s="481" t="s">
        <v>0</v>
      </c>
      <c r="B2803" s="481"/>
      <c r="C2803" s="481"/>
      <c r="D2803" s="481"/>
      <c r="E2803" s="481"/>
      <c r="F2803" s="481"/>
      <c r="G2803" s="481"/>
      <c r="H2803" s="481"/>
      <c r="I2803" s="481"/>
      <c r="J2803" s="481"/>
      <c r="K2803" s="481"/>
      <c r="L2803" s="481"/>
      <c r="M2803" s="1"/>
    </row>
    <row r="2804" spans="1:13">
      <c r="A2804" s="482" t="s">
        <v>1</v>
      </c>
      <c r="B2804" s="482"/>
      <c r="C2804" s="482"/>
      <c r="D2804" s="482"/>
      <c r="E2804" s="482"/>
      <c r="F2804" s="482"/>
      <c r="G2804" s="482"/>
      <c r="H2804" s="482"/>
      <c r="I2804" s="482"/>
      <c r="J2804" s="482"/>
      <c r="K2804" s="482"/>
      <c r="L2804" s="482"/>
      <c r="M2804" s="482"/>
    </row>
    <row r="2805" spans="1:13">
      <c r="A2805" s="483" t="s">
        <v>155</v>
      </c>
      <c r="B2805" s="483"/>
      <c r="C2805" s="483"/>
      <c r="D2805" s="483"/>
      <c r="E2805" s="483"/>
      <c r="F2805" s="483"/>
      <c r="G2805" s="483"/>
      <c r="H2805" s="483"/>
      <c r="I2805" s="483"/>
      <c r="J2805" s="483"/>
      <c r="K2805" s="483"/>
      <c r="L2805" s="483"/>
      <c r="M2805" s="483"/>
    </row>
    <row r="2806" spans="1:13">
      <c r="A2806" s="2"/>
      <c r="B2806" s="3"/>
      <c r="C2806" s="3" t="s">
        <v>2</v>
      </c>
      <c r="D2806" s="3"/>
      <c r="E2806" s="3"/>
      <c r="F2806" s="3"/>
      <c r="G2806" s="3"/>
      <c r="H2806" s="4"/>
      <c r="I2806" s="3" t="s">
        <v>3</v>
      </c>
      <c r="J2806" s="4"/>
      <c r="K2806" s="5" t="s">
        <v>4</v>
      </c>
      <c r="L2806" s="6"/>
      <c r="M2806" s="7"/>
    </row>
    <row r="2807" spans="1:13">
      <c r="A2807" s="8"/>
      <c r="B2807" s="9"/>
      <c r="C2807" s="9"/>
      <c r="D2807" s="9"/>
      <c r="E2807" s="9"/>
      <c r="F2807" s="9"/>
      <c r="G2807" s="9"/>
      <c r="H2807" s="10"/>
      <c r="I2807" s="9"/>
      <c r="J2807" s="10"/>
      <c r="K2807" s="11" t="s">
        <v>5</v>
      </c>
      <c r="L2807" s="12"/>
      <c r="M2807" s="13" t="s">
        <v>6</v>
      </c>
    </row>
    <row r="2808" spans="1:13">
      <c r="A2808" s="14"/>
      <c r="B2808" s="15"/>
      <c r="C2808" s="15"/>
      <c r="D2808" s="15"/>
      <c r="E2808" s="15"/>
      <c r="F2808" s="15"/>
      <c r="G2808" s="15"/>
      <c r="H2808" s="16"/>
      <c r="I2808" s="472" t="s">
        <v>7</v>
      </c>
      <c r="J2808" s="473"/>
      <c r="K2808" s="15" t="s">
        <v>8</v>
      </c>
      <c r="L2808" s="16"/>
      <c r="M2808" s="17" t="s">
        <v>9</v>
      </c>
    </row>
    <row r="2809" spans="1:13">
      <c r="A2809" s="474"/>
      <c r="B2809" s="475"/>
      <c r="C2809" s="475"/>
      <c r="D2809" s="475"/>
      <c r="E2809" s="475"/>
      <c r="F2809" s="475"/>
      <c r="G2809" s="475"/>
      <c r="H2809" s="476"/>
      <c r="I2809" s="477">
        <v>373.7</v>
      </c>
      <c r="J2809" s="478"/>
      <c r="K2809" s="479">
        <f>K2811+K2813</f>
        <v>9.75</v>
      </c>
      <c r="L2809" s="506"/>
      <c r="M2809" s="21">
        <f>M2811+M2813</f>
        <v>43722.9</v>
      </c>
    </row>
    <row r="2810" spans="1:13">
      <c r="A2810" s="22" t="s">
        <v>10</v>
      </c>
      <c r="B2810" s="24"/>
      <c r="C2810" s="24"/>
      <c r="D2810" s="24"/>
      <c r="E2810" s="24"/>
      <c r="F2810" s="25"/>
      <c r="G2810" s="24"/>
      <c r="H2810" s="26"/>
      <c r="J2810" s="10"/>
      <c r="L2810" s="10"/>
      <c r="M2810" s="23"/>
    </row>
    <row r="2811" spans="1:13">
      <c r="A2811" s="22" t="s">
        <v>11</v>
      </c>
      <c r="B2811" s="24"/>
      <c r="C2811" s="24"/>
      <c r="D2811" s="24"/>
      <c r="E2811" s="24"/>
      <c r="F2811" s="25"/>
      <c r="G2811" s="24"/>
      <c r="H2811" s="26"/>
      <c r="J2811" s="10"/>
      <c r="K2811" s="450">
        <v>5.36</v>
      </c>
      <c r="L2811" s="451"/>
      <c r="M2811" s="23">
        <f>K2811*I2809*12</f>
        <v>24036.384000000002</v>
      </c>
    </row>
    <row r="2812" spans="1:13">
      <c r="A2812" s="22"/>
      <c r="B2812" s="24"/>
      <c r="C2812" s="24"/>
      <c r="D2812" s="24"/>
      <c r="E2812" s="24"/>
      <c r="F2812" s="25"/>
      <c r="G2812" s="24"/>
      <c r="H2812" s="26"/>
      <c r="J2812" s="10"/>
      <c r="L2812" s="10"/>
      <c r="M2812" s="23"/>
    </row>
    <row r="2813" spans="1:13">
      <c r="A2813" s="22" t="s">
        <v>12</v>
      </c>
      <c r="B2813" s="24"/>
      <c r="C2813" s="24"/>
      <c r="D2813" s="24"/>
      <c r="E2813" s="24"/>
      <c r="F2813" s="25"/>
      <c r="G2813" s="24"/>
      <c r="H2813" s="26"/>
      <c r="I2813" s="14"/>
      <c r="J2813" s="16"/>
      <c r="K2813" s="492">
        <v>4.3899999999999997</v>
      </c>
      <c r="L2813" s="493"/>
      <c r="M2813" s="21">
        <f>K2813*I2809*12</f>
        <v>19686.516</v>
      </c>
    </row>
    <row r="2814" spans="1:13">
      <c r="A2814" s="464" t="s">
        <v>13</v>
      </c>
      <c r="B2814" s="465"/>
      <c r="C2814" s="465"/>
      <c r="D2814" s="465"/>
      <c r="E2814" s="465"/>
      <c r="F2814" s="465"/>
      <c r="G2814" s="465"/>
      <c r="H2814" s="466"/>
      <c r="I2814" s="89" t="s">
        <v>14</v>
      </c>
      <c r="J2814" s="88"/>
      <c r="K2814" s="9"/>
      <c r="L2814" s="10"/>
      <c r="M2814" s="23"/>
    </row>
    <row r="2815" spans="1:13">
      <c r="A2815" s="8"/>
      <c r="B2815" s="9"/>
      <c r="C2815" s="9"/>
      <c r="D2815" s="9"/>
      <c r="E2815" s="9"/>
      <c r="F2815" s="9"/>
      <c r="G2815" s="9"/>
      <c r="H2815" s="10"/>
      <c r="I2815" s="89" t="s">
        <v>15</v>
      </c>
      <c r="J2815" s="88"/>
      <c r="K2815" s="9"/>
      <c r="L2815" s="10"/>
      <c r="M2815" s="23"/>
    </row>
    <row r="2816" spans="1:13">
      <c r="A2816" s="8"/>
      <c r="B2816" s="9"/>
      <c r="C2816" s="9"/>
      <c r="D2816" s="9"/>
      <c r="E2816" s="9"/>
      <c r="F2816" s="9"/>
      <c r="G2816" s="9"/>
      <c r="H2816" s="10"/>
      <c r="I2816" s="89" t="s">
        <v>16</v>
      </c>
      <c r="J2816" s="88"/>
      <c r="K2816" s="462">
        <v>1.31</v>
      </c>
      <c r="L2816" s="463"/>
      <c r="M2816" s="23">
        <f>K2816*12*I2809</f>
        <v>5874.5640000000003</v>
      </c>
    </row>
    <row r="2817" spans="1:13">
      <c r="A2817" s="8"/>
      <c r="B2817" s="9"/>
      <c r="C2817" s="9"/>
      <c r="D2817" s="9"/>
      <c r="E2817" s="9"/>
      <c r="F2817" s="9"/>
      <c r="G2817" s="9"/>
      <c r="H2817" s="10"/>
      <c r="I2817" s="89" t="s">
        <v>17</v>
      </c>
      <c r="J2817" s="88"/>
      <c r="K2817" s="9"/>
      <c r="L2817" s="10"/>
      <c r="M2817" s="23"/>
    </row>
    <row r="2818" spans="1:13">
      <c r="A2818" s="14"/>
      <c r="B2818" s="15"/>
      <c r="C2818" s="15"/>
      <c r="D2818" s="15"/>
      <c r="E2818" s="15"/>
      <c r="F2818" s="15"/>
      <c r="G2818" s="15"/>
      <c r="H2818" s="16"/>
      <c r="I2818" s="90" t="s">
        <v>18</v>
      </c>
      <c r="J2818" s="91"/>
      <c r="K2818" s="15"/>
      <c r="L2818" s="16"/>
      <c r="M2818" s="21"/>
    </row>
    <row r="2819" spans="1:13">
      <c r="A2819" s="114" t="s">
        <v>20</v>
      </c>
      <c r="B2819" s="31"/>
      <c r="C2819" s="31"/>
      <c r="D2819" s="31"/>
      <c r="E2819" s="31"/>
      <c r="F2819" s="31"/>
      <c r="G2819" s="31"/>
      <c r="H2819" s="115"/>
      <c r="I2819" s="31"/>
      <c r="J2819" s="10"/>
      <c r="K2819" s="504">
        <f>K2820+K2826</f>
        <v>1.9100000000000001</v>
      </c>
      <c r="L2819" s="505"/>
      <c r="M2819" s="32">
        <f>M2820+M2826</f>
        <v>8565.2039999999997</v>
      </c>
    </row>
    <row r="2820" spans="1:13">
      <c r="A2820" s="459" t="s">
        <v>21</v>
      </c>
      <c r="B2820" s="460"/>
      <c r="C2820" s="460"/>
      <c r="D2820" s="460"/>
      <c r="E2820" s="460"/>
      <c r="F2820" s="460"/>
      <c r="G2820" s="460"/>
      <c r="H2820" s="461"/>
      <c r="J2820" s="10"/>
      <c r="K2820" s="462">
        <f>K2821+K2822+K2823+K2825</f>
        <v>1.1200000000000001</v>
      </c>
      <c r="L2820" s="463"/>
      <c r="M2820" s="33">
        <f>M2821+M2822+M2823+M2825</f>
        <v>5022.5280000000002</v>
      </c>
    </row>
    <row r="2821" spans="1:13">
      <c r="A2821" s="8" t="s">
        <v>82</v>
      </c>
      <c r="H2821" s="10"/>
      <c r="I2821" s="87" t="s">
        <v>26</v>
      </c>
      <c r="J2821" s="88"/>
      <c r="K2821" s="450">
        <v>0.57999999999999996</v>
      </c>
      <c r="L2821" s="451"/>
      <c r="M2821" s="23">
        <f>K2821*12*I2809</f>
        <v>2600.9519999999998</v>
      </c>
    </row>
    <row r="2822" spans="1:13">
      <c r="A2822" s="8" t="s">
        <v>69</v>
      </c>
      <c r="H2822" s="10"/>
      <c r="I2822" s="87" t="s">
        <v>80</v>
      </c>
      <c r="J2822" s="88"/>
      <c r="K2822" s="450"/>
      <c r="L2822" s="451"/>
      <c r="M2822" s="23"/>
    </row>
    <row r="2823" spans="1:13">
      <c r="A2823" s="8" t="s">
        <v>83</v>
      </c>
      <c r="H2823" s="10"/>
      <c r="I2823" s="87" t="s">
        <v>24</v>
      </c>
      <c r="J2823" s="88"/>
      <c r="K2823" s="450">
        <v>0.5</v>
      </c>
      <c r="L2823" s="451"/>
      <c r="M2823" s="23">
        <f>K2823*12*I2809</f>
        <v>2242.1999999999998</v>
      </c>
    </row>
    <row r="2824" spans="1:13">
      <c r="A2824" s="8" t="s">
        <v>25</v>
      </c>
      <c r="H2824" s="10"/>
      <c r="I2824" s="87"/>
      <c r="J2824" s="88"/>
      <c r="L2824" s="10"/>
      <c r="M2824" s="23"/>
    </row>
    <row r="2825" spans="1:13">
      <c r="A2825" s="8" t="s">
        <v>84</v>
      </c>
      <c r="H2825" s="10"/>
      <c r="I2825" s="87" t="s">
        <v>26</v>
      </c>
      <c r="J2825" s="88"/>
      <c r="K2825" s="450">
        <v>0.04</v>
      </c>
      <c r="L2825" s="451"/>
      <c r="M2825" s="23">
        <f>K2825*12*I2809</f>
        <v>179.37599999999998</v>
      </c>
    </row>
    <row r="2826" spans="1:13">
      <c r="A2826" s="459" t="s">
        <v>27</v>
      </c>
      <c r="B2826" s="460"/>
      <c r="C2826" s="460"/>
      <c r="D2826" s="460"/>
      <c r="E2826" s="460"/>
      <c r="F2826" s="460"/>
      <c r="G2826" s="460"/>
      <c r="H2826" s="461"/>
      <c r="J2826" s="10"/>
      <c r="K2826" s="462">
        <f>K2827+K2828+K2829</f>
        <v>0.79</v>
      </c>
      <c r="L2826" s="463"/>
      <c r="M2826" s="33">
        <f>M2827+M2828+M2829</f>
        <v>3542.6759999999999</v>
      </c>
    </row>
    <row r="2827" spans="1:13">
      <c r="A2827" s="8" t="s">
        <v>85</v>
      </c>
      <c r="H2827" s="10"/>
      <c r="I2827" s="87" t="s">
        <v>24</v>
      </c>
      <c r="J2827" s="88"/>
      <c r="K2827" s="450">
        <v>0.67</v>
      </c>
      <c r="L2827" s="451"/>
      <c r="M2827" s="23">
        <f>K2827*12*I2809</f>
        <v>3004.5480000000002</v>
      </c>
    </row>
    <row r="2828" spans="1:13">
      <c r="A2828" s="8" t="s">
        <v>86</v>
      </c>
      <c r="H2828" s="10"/>
      <c r="I2828" s="87" t="s">
        <v>81</v>
      </c>
      <c r="J2828" s="88"/>
      <c r="K2828" s="450">
        <v>0.06</v>
      </c>
      <c r="L2828" s="451"/>
      <c r="M2828" s="23">
        <f>K2828*12*I2809</f>
        <v>269.06399999999996</v>
      </c>
    </row>
    <row r="2829" spans="1:13">
      <c r="A2829" s="8" t="s">
        <v>87</v>
      </c>
      <c r="H2829" s="10"/>
      <c r="I2829" s="87" t="s">
        <v>55</v>
      </c>
      <c r="J2829" s="88"/>
      <c r="K2829" s="492">
        <v>0.06</v>
      </c>
      <c r="L2829" s="493"/>
      <c r="M2829" s="21">
        <f>K2829*12*I2809</f>
        <v>269.06399999999996</v>
      </c>
    </row>
    <row r="2830" spans="1:13" ht="15.75">
      <c r="A2830" s="438" t="s">
        <v>28</v>
      </c>
      <c r="B2830" s="439"/>
      <c r="C2830" s="439"/>
      <c r="D2830" s="439"/>
      <c r="E2830" s="439"/>
      <c r="F2830" s="439"/>
      <c r="G2830" s="439"/>
      <c r="H2830" s="440"/>
      <c r="I2830" s="34"/>
      <c r="J2830" s="29"/>
      <c r="K2830" s="486">
        <f>K2831+K2832+K2834+K2836+K2837</f>
        <v>2.16</v>
      </c>
      <c r="L2830" s="487"/>
      <c r="M2830" s="35">
        <f>M2831+M2832+M2834+M2836+M2837</f>
        <v>9686.3040000000001</v>
      </c>
    </row>
    <row r="2831" spans="1:13">
      <c r="A2831" s="36" t="s">
        <v>29</v>
      </c>
      <c r="B2831" s="37"/>
      <c r="C2831" s="38"/>
      <c r="D2831" s="38"/>
      <c r="E2831" s="38"/>
      <c r="F2831" s="38"/>
      <c r="G2831" s="38"/>
      <c r="H2831" s="10"/>
      <c r="I2831" s="434" t="s">
        <v>30</v>
      </c>
      <c r="J2831" s="435"/>
      <c r="K2831" s="457">
        <v>0.59</v>
      </c>
      <c r="L2831" s="458"/>
      <c r="M2831" s="23">
        <f>K2831*12*I2809</f>
        <v>2645.7959999999998</v>
      </c>
    </row>
    <row r="2832" spans="1:13">
      <c r="A2832" s="36" t="s">
        <v>31</v>
      </c>
      <c r="B2832" s="37"/>
      <c r="C2832" s="38"/>
      <c r="D2832" s="38"/>
      <c r="E2832" s="38"/>
      <c r="F2832" s="38"/>
      <c r="G2832" s="38"/>
      <c r="H2832" s="10"/>
      <c r="I2832" s="434" t="s">
        <v>57</v>
      </c>
      <c r="J2832" s="435"/>
      <c r="K2832" s="448">
        <v>1.36</v>
      </c>
      <c r="L2832" s="449"/>
      <c r="M2832" s="23">
        <f>K2832*12*I2809</f>
        <v>6098.7839999999997</v>
      </c>
    </row>
    <row r="2833" spans="1:13">
      <c r="A2833" s="36" t="s">
        <v>33</v>
      </c>
      <c r="B2833" s="37"/>
      <c r="C2833" s="38"/>
      <c r="D2833" s="38"/>
      <c r="E2833" s="38"/>
      <c r="F2833" s="38"/>
      <c r="G2833" s="38"/>
      <c r="H2833" s="10"/>
      <c r="I2833" s="39"/>
      <c r="J2833" s="12"/>
      <c r="K2833" s="40"/>
      <c r="L2833" s="110"/>
      <c r="M2833" s="23"/>
    </row>
    <row r="2834" spans="1:13">
      <c r="A2834" s="36" t="s">
        <v>34</v>
      </c>
      <c r="B2834" s="37"/>
      <c r="C2834" s="38"/>
      <c r="D2834" s="38"/>
      <c r="E2834" s="38"/>
      <c r="F2834" s="38"/>
      <c r="G2834" s="38"/>
      <c r="H2834" s="10"/>
      <c r="I2834" s="434" t="s">
        <v>35</v>
      </c>
      <c r="J2834" s="435"/>
      <c r="K2834" s="448">
        <v>0.09</v>
      </c>
      <c r="L2834" s="449"/>
      <c r="M2834" s="23">
        <f>K2834*12*I2809</f>
        <v>403.596</v>
      </c>
    </row>
    <row r="2835" spans="1:13">
      <c r="A2835" s="36" t="s">
        <v>36</v>
      </c>
      <c r="B2835" s="37"/>
      <c r="C2835" s="38"/>
      <c r="D2835" s="38"/>
      <c r="E2835" s="38"/>
      <c r="F2835" s="38"/>
      <c r="G2835" s="38"/>
      <c r="H2835" s="10"/>
      <c r="I2835" s="39"/>
      <c r="J2835" s="12"/>
      <c r="K2835" s="40"/>
      <c r="L2835" s="110"/>
      <c r="M2835" s="23"/>
    </row>
    <row r="2836" spans="1:13">
      <c r="A2836" s="36" t="s">
        <v>37</v>
      </c>
      <c r="B2836" s="37"/>
      <c r="C2836" s="38"/>
      <c r="D2836" s="38"/>
      <c r="E2836" s="38"/>
      <c r="F2836" s="38"/>
      <c r="G2836" s="38"/>
      <c r="H2836" s="10"/>
      <c r="I2836" s="434" t="s">
        <v>19</v>
      </c>
      <c r="J2836" s="435"/>
      <c r="K2836" s="448">
        <v>0.06</v>
      </c>
      <c r="L2836" s="449"/>
      <c r="M2836" s="23">
        <f>K2836*12*I2809</f>
        <v>269.06399999999996</v>
      </c>
    </row>
    <row r="2837" spans="1:13">
      <c r="A2837" s="42" t="s">
        <v>38</v>
      </c>
      <c r="B2837" s="37"/>
      <c r="C2837" s="38"/>
      <c r="D2837" s="38"/>
      <c r="E2837" s="38"/>
      <c r="F2837" s="38"/>
      <c r="G2837" s="38"/>
      <c r="H2837" s="10"/>
      <c r="I2837" s="434" t="s">
        <v>19</v>
      </c>
      <c r="J2837" s="435"/>
      <c r="K2837" s="436">
        <v>0.06</v>
      </c>
      <c r="L2837" s="437"/>
      <c r="M2837" s="21">
        <f>K2837*12*I2809</f>
        <v>269.06399999999996</v>
      </c>
    </row>
    <row r="2838" spans="1:13" ht="16.5" thickBot="1">
      <c r="A2838" s="443" t="s">
        <v>39</v>
      </c>
      <c r="B2838" s="444"/>
      <c r="C2838" s="444"/>
      <c r="D2838" s="444"/>
      <c r="E2838" s="444"/>
      <c r="F2838" s="444"/>
      <c r="G2838" s="444"/>
      <c r="H2838" s="445"/>
      <c r="I2838" s="3"/>
      <c r="J2838" s="4"/>
      <c r="K2838" s="513">
        <v>5.7</v>
      </c>
      <c r="L2838" s="514"/>
      <c r="M2838" s="48">
        <f>K2838*12*I2809</f>
        <v>25561.08</v>
      </c>
    </row>
    <row r="2839" spans="1:13" ht="15.75" thickBot="1">
      <c r="A2839" s="424" t="s">
        <v>40</v>
      </c>
      <c r="B2839" s="425"/>
      <c r="C2839" s="425"/>
      <c r="D2839" s="425"/>
      <c r="E2839" s="425"/>
      <c r="F2839" s="425"/>
      <c r="G2839" s="425"/>
      <c r="H2839" s="426"/>
      <c r="I2839" s="49"/>
      <c r="J2839" s="50"/>
      <c r="K2839" s="427">
        <f>K2811+K2813+K2816+K2819+K2838+K2830</f>
        <v>20.830000000000002</v>
      </c>
      <c r="L2839" s="428"/>
      <c r="M2839" s="51">
        <f>M2809+M2816+M2819+M2830+M2838</f>
        <v>93410.051999999996</v>
      </c>
    </row>
    <row r="2840" spans="1:13" ht="15.75">
      <c r="A2840" s="438" t="s">
        <v>52</v>
      </c>
      <c r="B2840" s="439"/>
      <c r="C2840" s="439"/>
      <c r="D2840" s="439"/>
      <c r="E2840" s="439"/>
      <c r="F2840" s="439"/>
      <c r="G2840" s="439"/>
      <c r="H2840" s="440"/>
      <c r="I2840" s="34"/>
      <c r="J2840" s="29"/>
      <c r="K2840" s="486">
        <v>0</v>
      </c>
      <c r="L2840" s="487"/>
      <c r="M2840" s="21">
        <f>K2840*12*I2809</f>
        <v>0</v>
      </c>
    </row>
    <row r="2841" spans="1:13">
      <c r="A2841" s="474" t="s">
        <v>43</v>
      </c>
      <c r="B2841" s="475"/>
      <c r="C2841" s="475"/>
      <c r="D2841" s="475"/>
      <c r="E2841" s="475"/>
      <c r="F2841" s="475"/>
      <c r="G2841" s="475"/>
      <c r="H2841" s="476"/>
      <c r="I2841" s="34"/>
      <c r="J2841" s="29"/>
      <c r="K2841" s="484">
        <v>1.39</v>
      </c>
      <c r="L2841" s="485"/>
      <c r="M2841" s="21">
        <f>K2841*12*I2809</f>
        <v>6233.3159999999998</v>
      </c>
    </row>
    <row r="2842" spans="1:13" ht="15.75">
      <c r="A2842" s="111" t="s">
        <v>44</v>
      </c>
      <c r="B2842" s="112"/>
      <c r="C2842" s="112"/>
      <c r="D2842" s="112"/>
      <c r="E2842" s="112"/>
      <c r="F2842" s="112"/>
      <c r="G2842" s="112"/>
      <c r="H2842" s="113"/>
      <c r="I2842" s="34"/>
      <c r="J2842" s="29"/>
      <c r="K2842" s="486">
        <v>7.0000000000000007E-2</v>
      </c>
      <c r="L2842" s="487"/>
      <c r="M2842" s="21">
        <f>K2842*12*I2809</f>
        <v>313.90800000000002</v>
      </c>
    </row>
    <row r="2843" spans="1:13" ht="15.75">
      <c r="A2843" s="111" t="s">
        <v>45</v>
      </c>
      <c r="B2843" s="112"/>
      <c r="C2843" s="112"/>
      <c r="D2843" s="112"/>
      <c r="E2843" s="112"/>
      <c r="F2843" s="112"/>
      <c r="G2843" s="112"/>
      <c r="H2843" s="113"/>
      <c r="I2843" s="34"/>
      <c r="J2843" s="29"/>
      <c r="K2843" s="486">
        <v>0.09</v>
      </c>
      <c r="L2843" s="487"/>
      <c r="M2843" s="21">
        <f>K2843*12*I2809</f>
        <v>403.596</v>
      </c>
    </row>
    <row r="2844" spans="1:13" ht="16.5" thickBot="1">
      <c r="A2844" s="107" t="s">
        <v>46</v>
      </c>
      <c r="B2844" s="108"/>
      <c r="C2844" s="108"/>
      <c r="D2844" s="108"/>
      <c r="E2844" s="108"/>
      <c r="F2844" s="108"/>
      <c r="G2844" s="108"/>
      <c r="H2844" s="109"/>
      <c r="I2844" s="3"/>
      <c r="J2844" s="4"/>
      <c r="K2844" s="446">
        <v>0.22</v>
      </c>
      <c r="L2844" s="447"/>
      <c r="M2844" s="23">
        <f>K2844*12*I2809</f>
        <v>986.56799999999998</v>
      </c>
    </row>
    <row r="2845" spans="1:13" ht="15.75" thickBot="1">
      <c r="A2845" s="424" t="s">
        <v>47</v>
      </c>
      <c r="B2845" s="425"/>
      <c r="C2845" s="425"/>
      <c r="D2845" s="425"/>
      <c r="E2845" s="425"/>
      <c r="F2845" s="425"/>
      <c r="G2845" s="425"/>
      <c r="H2845" s="426"/>
      <c r="I2845" s="49"/>
      <c r="J2845" s="50"/>
      <c r="K2845" s="427">
        <f>K2839+K2840+K2841+K2842+K2843+K2844</f>
        <v>22.6</v>
      </c>
      <c r="L2845" s="428"/>
      <c r="M2845" s="51">
        <f>M2839+M2840+M2841+M2842+M2843+M2844</f>
        <v>101347.44</v>
      </c>
    </row>
    <row r="2847" spans="1:13">
      <c r="A2847" s="481" t="s">
        <v>0</v>
      </c>
      <c r="B2847" s="481"/>
      <c r="C2847" s="481"/>
      <c r="D2847" s="481"/>
      <c r="E2847" s="481"/>
      <c r="F2847" s="481"/>
      <c r="G2847" s="481"/>
      <c r="H2847" s="481"/>
      <c r="I2847" s="481"/>
      <c r="J2847" s="481"/>
      <c r="K2847" s="481"/>
      <c r="L2847" s="481"/>
      <c r="M2847" s="1"/>
    </row>
    <row r="2848" spans="1:13">
      <c r="A2848" s="482" t="s">
        <v>1</v>
      </c>
      <c r="B2848" s="482"/>
      <c r="C2848" s="482"/>
      <c r="D2848" s="482"/>
      <c r="E2848" s="482"/>
      <c r="F2848" s="482"/>
      <c r="G2848" s="482"/>
      <c r="H2848" s="482"/>
      <c r="I2848" s="482"/>
      <c r="J2848" s="482"/>
      <c r="K2848" s="482"/>
      <c r="L2848" s="482"/>
      <c r="M2848" s="482"/>
    </row>
    <row r="2849" spans="1:13">
      <c r="A2849" s="483" t="s">
        <v>156</v>
      </c>
      <c r="B2849" s="483"/>
      <c r="C2849" s="483"/>
      <c r="D2849" s="483"/>
      <c r="E2849" s="483"/>
      <c r="F2849" s="483"/>
      <c r="G2849" s="483"/>
      <c r="H2849" s="483"/>
      <c r="I2849" s="483"/>
      <c r="J2849" s="483"/>
      <c r="K2849" s="483"/>
      <c r="L2849" s="483"/>
      <c r="M2849" s="483"/>
    </row>
    <row r="2850" spans="1:13">
      <c r="A2850" s="2"/>
      <c r="B2850" s="3"/>
      <c r="C2850" s="3" t="s">
        <v>2</v>
      </c>
      <c r="D2850" s="3"/>
      <c r="E2850" s="3"/>
      <c r="F2850" s="3"/>
      <c r="G2850" s="3"/>
      <c r="H2850" s="4"/>
      <c r="I2850" s="3" t="s">
        <v>3</v>
      </c>
      <c r="J2850" s="4"/>
      <c r="K2850" s="5" t="s">
        <v>4</v>
      </c>
      <c r="L2850" s="6"/>
      <c r="M2850" s="7"/>
    </row>
    <row r="2851" spans="1:13">
      <c r="A2851" s="8"/>
      <c r="B2851" s="9"/>
      <c r="C2851" s="9"/>
      <c r="D2851" s="9"/>
      <c r="E2851" s="9"/>
      <c r="F2851" s="9"/>
      <c r="G2851" s="9"/>
      <c r="H2851" s="10"/>
      <c r="I2851" s="9"/>
      <c r="J2851" s="10"/>
      <c r="K2851" s="11" t="s">
        <v>5</v>
      </c>
      <c r="L2851" s="12"/>
      <c r="M2851" s="13" t="s">
        <v>6</v>
      </c>
    </row>
    <row r="2852" spans="1:13">
      <c r="A2852" s="14"/>
      <c r="B2852" s="15"/>
      <c r="C2852" s="15"/>
      <c r="D2852" s="15"/>
      <c r="E2852" s="15"/>
      <c r="F2852" s="15"/>
      <c r="G2852" s="15"/>
      <c r="H2852" s="16"/>
      <c r="I2852" s="472" t="s">
        <v>7</v>
      </c>
      <c r="J2852" s="473"/>
      <c r="K2852" s="15" t="s">
        <v>8</v>
      </c>
      <c r="L2852" s="16"/>
      <c r="M2852" s="17" t="s">
        <v>9</v>
      </c>
    </row>
    <row r="2853" spans="1:13">
      <c r="A2853" s="474"/>
      <c r="B2853" s="475"/>
      <c r="C2853" s="475"/>
      <c r="D2853" s="475"/>
      <c r="E2853" s="475"/>
      <c r="F2853" s="475"/>
      <c r="G2853" s="475"/>
      <c r="H2853" s="476"/>
      <c r="I2853" s="477">
        <v>373.7</v>
      </c>
      <c r="J2853" s="478"/>
      <c r="K2853" s="479">
        <f>K2855+K2857</f>
        <v>9.75</v>
      </c>
      <c r="L2853" s="506"/>
      <c r="M2853" s="21">
        <f>M2855+M2857</f>
        <v>43722.9</v>
      </c>
    </row>
    <row r="2854" spans="1:13">
      <c r="A2854" s="22" t="s">
        <v>10</v>
      </c>
      <c r="B2854" s="24"/>
      <c r="C2854" s="24"/>
      <c r="D2854" s="24"/>
      <c r="E2854" s="24"/>
      <c r="F2854" s="25"/>
      <c r="G2854" s="24"/>
      <c r="H2854" s="26"/>
      <c r="J2854" s="10"/>
      <c r="L2854" s="10"/>
      <c r="M2854" s="23"/>
    </row>
    <row r="2855" spans="1:13">
      <c r="A2855" s="22" t="s">
        <v>11</v>
      </c>
      <c r="B2855" s="24"/>
      <c r="C2855" s="24"/>
      <c r="D2855" s="24"/>
      <c r="E2855" s="24"/>
      <c r="F2855" s="25"/>
      <c r="G2855" s="24"/>
      <c r="H2855" s="26"/>
      <c r="J2855" s="10"/>
      <c r="K2855" s="450">
        <v>5.36</v>
      </c>
      <c r="L2855" s="451"/>
      <c r="M2855" s="23">
        <f>K2855*I2853*12</f>
        <v>24036.384000000002</v>
      </c>
    </row>
    <row r="2856" spans="1:13">
      <c r="A2856" s="22"/>
      <c r="B2856" s="24"/>
      <c r="C2856" s="24"/>
      <c r="D2856" s="24"/>
      <c r="E2856" s="24"/>
      <c r="F2856" s="25"/>
      <c r="G2856" s="24"/>
      <c r="H2856" s="26"/>
      <c r="J2856" s="10"/>
      <c r="L2856" s="10"/>
      <c r="M2856" s="23"/>
    </row>
    <row r="2857" spans="1:13">
      <c r="A2857" s="22" t="s">
        <v>12</v>
      </c>
      <c r="B2857" s="24"/>
      <c r="C2857" s="24"/>
      <c r="D2857" s="24"/>
      <c r="E2857" s="24"/>
      <c r="F2857" s="25"/>
      <c r="G2857" s="24"/>
      <c r="H2857" s="26"/>
      <c r="I2857" s="14"/>
      <c r="J2857" s="16"/>
      <c r="K2857" s="492">
        <v>4.3899999999999997</v>
      </c>
      <c r="L2857" s="493"/>
      <c r="M2857" s="21">
        <f>K2857*I2853*12</f>
        <v>19686.516</v>
      </c>
    </row>
    <row r="2858" spans="1:13">
      <c r="A2858" s="464" t="s">
        <v>13</v>
      </c>
      <c r="B2858" s="465"/>
      <c r="C2858" s="465"/>
      <c r="D2858" s="465"/>
      <c r="E2858" s="465"/>
      <c r="F2858" s="465"/>
      <c r="G2858" s="465"/>
      <c r="H2858" s="466"/>
      <c r="I2858" s="89" t="s">
        <v>14</v>
      </c>
      <c r="J2858" s="88"/>
      <c r="K2858" s="9"/>
      <c r="L2858" s="10"/>
      <c r="M2858" s="23"/>
    </row>
    <row r="2859" spans="1:13">
      <c r="A2859" s="8"/>
      <c r="B2859" s="9"/>
      <c r="C2859" s="9"/>
      <c r="D2859" s="9"/>
      <c r="E2859" s="9"/>
      <c r="F2859" s="9"/>
      <c r="G2859" s="9"/>
      <c r="H2859" s="10"/>
      <c r="I2859" s="89" t="s">
        <v>15</v>
      </c>
      <c r="J2859" s="88"/>
      <c r="K2859" s="9"/>
      <c r="L2859" s="10"/>
      <c r="M2859" s="23"/>
    </row>
    <row r="2860" spans="1:13">
      <c r="A2860" s="8"/>
      <c r="B2860" s="9"/>
      <c r="C2860" s="9"/>
      <c r="D2860" s="9"/>
      <c r="E2860" s="9"/>
      <c r="F2860" s="9"/>
      <c r="G2860" s="9"/>
      <c r="H2860" s="10"/>
      <c r="I2860" s="89" t="s">
        <v>16</v>
      </c>
      <c r="J2860" s="88"/>
      <c r="K2860" s="462">
        <v>1.31</v>
      </c>
      <c r="L2860" s="463"/>
      <c r="M2860" s="23">
        <f>K2860*12*I2853</f>
        <v>5874.5640000000003</v>
      </c>
    </row>
    <row r="2861" spans="1:13">
      <c r="A2861" s="8"/>
      <c r="B2861" s="9"/>
      <c r="C2861" s="9"/>
      <c r="D2861" s="9"/>
      <c r="E2861" s="9"/>
      <c r="F2861" s="9"/>
      <c r="G2861" s="9"/>
      <c r="H2861" s="10"/>
      <c r="I2861" s="89" t="s">
        <v>17</v>
      </c>
      <c r="J2861" s="88"/>
      <c r="K2861" s="9"/>
      <c r="L2861" s="10"/>
      <c r="M2861" s="23"/>
    </row>
    <row r="2862" spans="1:13">
      <c r="A2862" s="14"/>
      <c r="B2862" s="15"/>
      <c r="C2862" s="15"/>
      <c r="D2862" s="15"/>
      <c r="E2862" s="15"/>
      <c r="F2862" s="15"/>
      <c r="G2862" s="15"/>
      <c r="H2862" s="16"/>
      <c r="I2862" s="90" t="s">
        <v>18</v>
      </c>
      <c r="J2862" s="91"/>
      <c r="K2862" s="15"/>
      <c r="L2862" s="16"/>
      <c r="M2862" s="21"/>
    </row>
    <row r="2863" spans="1:13">
      <c r="A2863" s="114" t="s">
        <v>20</v>
      </c>
      <c r="B2863" s="31"/>
      <c r="C2863" s="31"/>
      <c r="D2863" s="31"/>
      <c r="E2863" s="31"/>
      <c r="F2863" s="31"/>
      <c r="G2863" s="31"/>
      <c r="H2863" s="115"/>
      <c r="I2863" s="31"/>
      <c r="J2863" s="10"/>
      <c r="K2863" s="504">
        <f>K2864+K2870</f>
        <v>1.9100000000000001</v>
      </c>
      <c r="L2863" s="505"/>
      <c r="M2863" s="32">
        <f>M2864+M2870</f>
        <v>8565.2039999999997</v>
      </c>
    </row>
    <row r="2864" spans="1:13">
      <c r="A2864" s="459" t="s">
        <v>21</v>
      </c>
      <c r="B2864" s="460"/>
      <c r="C2864" s="460"/>
      <c r="D2864" s="460"/>
      <c r="E2864" s="460"/>
      <c r="F2864" s="460"/>
      <c r="G2864" s="460"/>
      <c r="H2864" s="461"/>
      <c r="J2864" s="10"/>
      <c r="K2864" s="462">
        <f>K2865+K2866+K2867+K2869</f>
        <v>1.1200000000000001</v>
      </c>
      <c r="L2864" s="463"/>
      <c r="M2864" s="33">
        <f>M2865+M2866+M2867+M2869</f>
        <v>5022.5280000000002</v>
      </c>
    </row>
    <row r="2865" spans="1:13">
      <c r="A2865" s="8" t="s">
        <v>82</v>
      </c>
      <c r="H2865" s="10"/>
      <c r="I2865" s="87" t="s">
        <v>26</v>
      </c>
      <c r="J2865" s="88"/>
      <c r="K2865" s="450">
        <v>0.57999999999999996</v>
      </c>
      <c r="L2865" s="451"/>
      <c r="M2865" s="23">
        <f>K2865*12*I2853</f>
        <v>2600.9519999999998</v>
      </c>
    </row>
    <row r="2866" spans="1:13">
      <c r="A2866" s="8" t="s">
        <v>69</v>
      </c>
      <c r="H2866" s="10"/>
      <c r="I2866" s="87" t="s">
        <v>80</v>
      </c>
      <c r="J2866" s="88"/>
      <c r="K2866" s="450"/>
      <c r="L2866" s="451"/>
      <c r="M2866" s="23"/>
    </row>
    <row r="2867" spans="1:13">
      <c r="A2867" s="8" t="s">
        <v>83</v>
      </c>
      <c r="H2867" s="10"/>
      <c r="I2867" s="87" t="s">
        <v>24</v>
      </c>
      <c r="J2867" s="88"/>
      <c r="K2867" s="450">
        <v>0.5</v>
      </c>
      <c r="L2867" s="451"/>
      <c r="M2867" s="23">
        <f>K2867*12*I2853</f>
        <v>2242.1999999999998</v>
      </c>
    </row>
    <row r="2868" spans="1:13">
      <c r="A2868" s="8" t="s">
        <v>25</v>
      </c>
      <c r="H2868" s="10"/>
      <c r="I2868" s="87"/>
      <c r="J2868" s="88"/>
      <c r="L2868" s="10"/>
      <c r="M2868" s="23"/>
    </row>
    <row r="2869" spans="1:13">
      <c r="A2869" s="8" t="s">
        <v>84</v>
      </c>
      <c r="H2869" s="10"/>
      <c r="I2869" s="87" t="s">
        <v>26</v>
      </c>
      <c r="J2869" s="88"/>
      <c r="K2869" s="450">
        <v>0.04</v>
      </c>
      <c r="L2869" s="451"/>
      <c r="M2869" s="23">
        <f>K2869*12*I2853</f>
        <v>179.37599999999998</v>
      </c>
    </row>
    <row r="2870" spans="1:13">
      <c r="A2870" s="459" t="s">
        <v>27</v>
      </c>
      <c r="B2870" s="460"/>
      <c r="C2870" s="460"/>
      <c r="D2870" s="460"/>
      <c r="E2870" s="460"/>
      <c r="F2870" s="460"/>
      <c r="G2870" s="460"/>
      <c r="H2870" s="461"/>
      <c r="J2870" s="10"/>
      <c r="K2870" s="462">
        <f>K2871+K2872+K2873</f>
        <v>0.79</v>
      </c>
      <c r="L2870" s="463"/>
      <c r="M2870" s="33">
        <f>M2871+M2872+M2873</f>
        <v>3542.6759999999999</v>
      </c>
    </row>
    <row r="2871" spans="1:13">
      <c r="A2871" s="8" t="s">
        <v>85</v>
      </c>
      <c r="H2871" s="10"/>
      <c r="I2871" s="87" t="s">
        <v>24</v>
      </c>
      <c r="J2871" s="88"/>
      <c r="K2871" s="450">
        <v>0.67</v>
      </c>
      <c r="L2871" s="451"/>
      <c r="M2871" s="23">
        <f>K2871*12*I2853</f>
        <v>3004.5480000000002</v>
      </c>
    </row>
    <row r="2872" spans="1:13">
      <c r="A2872" s="8" t="s">
        <v>86</v>
      </c>
      <c r="H2872" s="10"/>
      <c r="I2872" s="87" t="s">
        <v>81</v>
      </c>
      <c r="J2872" s="88"/>
      <c r="K2872" s="450">
        <v>0.06</v>
      </c>
      <c r="L2872" s="451"/>
      <c r="M2872" s="23">
        <f>K2872*12*I2853</f>
        <v>269.06399999999996</v>
      </c>
    </row>
    <row r="2873" spans="1:13">
      <c r="A2873" s="8" t="s">
        <v>87</v>
      </c>
      <c r="H2873" s="10"/>
      <c r="I2873" s="87" t="s">
        <v>55</v>
      </c>
      <c r="J2873" s="88"/>
      <c r="K2873" s="492">
        <v>0.06</v>
      </c>
      <c r="L2873" s="493"/>
      <c r="M2873" s="21">
        <f>K2873*12*I2853</f>
        <v>269.06399999999996</v>
      </c>
    </row>
    <row r="2874" spans="1:13" ht="15.75">
      <c r="A2874" s="438" t="s">
        <v>28</v>
      </c>
      <c r="B2874" s="439"/>
      <c r="C2874" s="439"/>
      <c r="D2874" s="439"/>
      <c r="E2874" s="439"/>
      <c r="F2874" s="439"/>
      <c r="G2874" s="439"/>
      <c r="H2874" s="440"/>
      <c r="I2874" s="34"/>
      <c r="J2874" s="29"/>
      <c r="K2874" s="486">
        <f>K2875+K2876+K2878+K2880+K2881</f>
        <v>2.16</v>
      </c>
      <c r="L2874" s="487"/>
      <c r="M2874" s="35">
        <f>M2875+M2876+M2878+M2880+M2881</f>
        <v>9686.3040000000001</v>
      </c>
    </row>
    <row r="2875" spans="1:13">
      <c r="A2875" s="36" t="s">
        <v>29</v>
      </c>
      <c r="B2875" s="37"/>
      <c r="C2875" s="38"/>
      <c r="D2875" s="38"/>
      <c r="E2875" s="38"/>
      <c r="F2875" s="38"/>
      <c r="G2875" s="38"/>
      <c r="H2875" s="10"/>
      <c r="I2875" s="434" t="s">
        <v>30</v>
      </c>
      <c r="J2875" s="435"/>
      <c r="K2875" s="457">
        <v>0.59</v>
      </c>
      <c r="L2875" s="458"/>
      <c r="M2875" s="23">
        <f>K2875*12*I2853</f>
        <v>2645.7959999999998</v>
      </c>
    </row>
    <row r="2876" spans="1:13">
      <c r="A2876" s="36" t="s">
        <v>31</v>
      </c>
      <c r="B2876" s="37"/>
      <c r="C2876" s="38"/>
      <c r="D2876" s="38"/>
      <c r="E2876" s="38"/>
      <c r="F2876" s="38"/>
      <c r="G2876" s="38"/>
      <c r="H2876" s="10"/>
      <c r="I2876" s="434" t="s">
        <v>57</v>
      </c>
      <c r="J2876" s="435"/>
      <c r="K2876" s="448">
        <v>1.36</v>
      </c>
      <c r="L2876" s="449"/>
      <c r="M2876" s="23">
        <f>K2876*12*I2853</f>
        <v>6098.7839999999997</v>
      </c>
    </row>
    <row r="2877" spans="1:13">
      <c r="A2877" s="36" t="s">
        <v>33</v>
      </c>
      <c r="B2877" s="37"/>
      <c r="C2877" s="38"/>
      <c r="D2877" s="38"/>
      <c r="E2877" s="38"/>
      <c r="F2877" s="38"/>
      <c r="G2877" s="38"/>
      <c r="H2877" s="10"/>
      <c r="I2877" s="39"/>
      <c r="J2877" s="12"/>
      <c r="K2877" s="40"/>
      <c r="L2877" s="110"/>
      <c r="M2877" s="23"/>
    </row>
    <row r="2878" spans="1:13">
      <c r="A2878" s="36" t="s">
        <v>34</v>
      </c>
      <c r="B2878" s="37"/>
      <c r="C2878" s="38"/>
      <c r="D2878" s="38"/>
      <c r="E2878" s="38"/>
      <c r="F2878" s="38"/>
      <c r="G2878" s="38"/>
      <c r="H2878" s="10"/>
      <c r="I2878" s="434" t="s">
        <v>35</v>
      </c>
      <c r="J2878" s="435"/>
      <c r="K2878" s="448">
        <v>0.09</v>
      </c>
      <c r="L2878" s="449"/>
      <c r="M2878" s="23">
        <f>K2878*12*I2853</f>
        <v>403.596</v>
      </c>
    </row>
    <row r="2879" spans="1:13">
      <c r="A2879" s="36" t="s">
        <v>36</v>
      </c>
      <c r="B2879" s="37"/>
      <c r="C2879" s="38"/>
      <c r="D2879" s="38"/>
      <c r="E2879" s="38"/>
      <c r="F2879" s="38"/>
      <c r="G2879" s="38"/>
      <c r="H2879" s="10"/>
      <c r="I2879" s="39"/>
      <c r="J2879" s="12"/>
      <c r="K2879" s="40"/>
      <c r="L2879" s="110"/>
      <c r="M2879" s="23"/>
    </row>
    <row r="2880" spans="1:13">
      <c r="A2880" s="36" t="s">
        <v>37</v>
      </c>
      <c r="B2880" s="37"/>
      <c r="C2880" s="38"/>
      <c r="D2880" s="38"/>
      <c r="E2880" s="38"/>
      <c r="F2880" s="38"/>
      <c r="G2880" s="38"/>
      <c r="H2880" s="10"/>
      <c r="I2880" s="434" t="s">
        <v>19</v>
      </c>
      <c r="J2880" s="435"/>
      <c r="K2880" s="448">
        <v>0.06</v>
      </c>
      <c r="L2880" s="449"/>
      <c r="M2880" s="23">
        <f>K2880*12*I2853</f>
        <v>269.06399999999996</v>
      </c>
    </row>
    <row r="2881" spans="1:13">
      <c r="A2881" s="42" t="s">
        <v>38</v>
      </c>
      <c r="B2881" s="37"/>
      <c r="C2881" s="38"/>
      <c r="D2881" s="38"/>
      <c r="E2881" s="38"/>
      <c r="F2881" s="38"/>
      <c r="G2881" s="38"/>
      <c r="H2881" s="10"/>
      <c r="I2881" s="434" t="s">
        <v>19</v>
      </c>
      <c r="J2881" s="435"/>
      <c r="K2881" s="436">
        <v>0.06</v>
      </c>
      <c r="L2881" s="437"/>
      <c r="M2881" s="21">
        <f>K2881*12*I2853</f>
        <v>269.06399999999996</v>
      </c>
    </row>
    <row r="2882" spans="1:13" ht="16.5" thickBot="1">
      <c r="A2882" s="443" t="s">
        <v>39</v>
      </c>
      <c r="B2882" s="444"/>
      <c r="C2882" s="444"/>
      <c r="D2882" s="444"/>
      <c r="E2882" s="444"/>
      <c r="F2882" s="444"/>
      <c r="G2882" s="444"/>
      <c r="H2882" s="445"/>
      <c r="I2882" s="3"/>
      <c r="J2882" s="4"/>
      <c r="K2882" s="513">
        <v>5.7</v>
      </c>
      <c r="L2882" s="514"/>
      <c r="M2882" s="48">
        <f>K2882*12*I2853</f>
        <v>25561.08</v>
      </c>
    </row>
    <row r="2883" spans="1:13" ht="15.75" thickBot="1">
      <c r="A2883" s="424" t="s">
        <v>40</v>
      </c>
      <c r="B2883" s="425"/>
      <c r="C2883" s="425"/>
      <c r="D2883" s="425"/>
      <c r="E2883" s="425"/>
      <c r="F2883" s="425"/>
      <c r="G2883" s="425"/>
      <c r="H2883" s="426"/>
      <c r="I2883" s="49"/>
      <c r="J2883" s="50"/>
      <c r="K2883" s="427">
        <f>K2855+K2857+K2860+K2863+K2882+K2874</f>
        <v>20.830000000000002</v>
      </c>
      <c r="L2883" s="428"/>
      <c r="M2883" s="51">
        <f>M2853+M2860+M2863+M2874+M2882</f>
        <v>93410.051999999996</v>
      </c>
    </row>
    <row r="2884" spans="1:13" ht="15.75">
      <c r="A2884" s="438" t="s">
        <v>52</v>
      </c>
      <c r="B2884" s="439"/>
      <c r="C2884" s="439"/>
      <c r="D2884" s="439"/>
      <c r="E2884" s="439"/>
      <c r="F2884" s="439"/>
      <c r="G2884" s="439"/>
      <c r="H2884" s="440"/>
      <c r="I2884" s="34"/>
      <c r="J2884" s="29"/>
      <c r="K2884" s="486">
        <v>0</v>
      </c>
      <c r="L2884" s="487"/>
      <c r="M2884" s="21">
        <f>K2884*12*I2853</f>
        <v>0</v>
      </c>
    </row>
    <row r="2885" spans="1:13">
      <c r="A2885" s="474" t="s">
        <v>43</v>
      </c>
      <c r="B2885" s="475"/>
      <c r="C2885" s="475"/>
      <c r="D2885" s="475"/>
      <c r="E2885" s="475"/>
      <c r="F2885" s="475"/>
      <c r="G2885" s="475"/>
      <c r="H2885" s="476"/>
      <c r="I2885" s="34"/>
      <c r="J2885" s="29"/>
      <c r="K2885" s="484">
        <v>1.39</v>
      </c>
      <c r="L2885" s="485"/>
      <c r="M2885" s="21">
        <f>K2885*12*I2853</f>
        <v>6233.3159999999998</v>
      </c>
    </row>
    <row r="2886" spans="1:13" ht="15.75">
      <c r="A2886" s="111" t="s">
        <v>44</v>
      </c>
      <c r="B2886" s="112"/>
      <c r="C2886" s="112"/>
      <c r="D2886" s="112"/>
      <c r="E2886" s="112"/>
      <c r="F2886" s="112"/>
      <c r="G2886" s="112"/>
      <c r="H2886" s="113"/>
      <c r="I2886" s="34"/>
      <c r="J2886" s="29"/>
      <c r="K2886" s="486">
        <v>0.05</v>
      </c>
      <c r="L2886" s="487"/>
      <c r="M2886" s="21">
        <f>K2886*12*I2853</f>
        <v>224.22000000000003</v>
      </c>
    </row>
    <row r="2887" spans="1:13" ht="15.75">
      <c r="A2887" s="111" t="s">
        <v>45</v>
      </c>
      <c r="B2887" s="112"/>
      <c r="C2887" s="112"/>
      <c r="D2887" s="112"/>
      <c r="E2887" s="112"/>
      <c r="F2887" s="112"/>
      <c r="G2887" s="112"/>
      <c r="H2887" s="113"/>
      <c r="I2887" s="34"/>
      <c r="J2887" s="29"/>
      <c r="K2887" s="486">
        <v>0.06</v>
      </c>
      <c r="L2887" s="487"/>
      <c r="M2887" s="21">
        <f>K2887*12*I2853</f>
        <v>269.06399999999996</v>
      </c>
    </row>
    <row r="2888" spans="1:13" ht="16.5" thickBot="1">
      <c r="A2888" s="107" t="s">
        <v>46</v>
      </c>
      <c r="B2888" s="108"/>
      <c r="C2888" s="108"/>
      <c r="D2888" s="108"/>
      <c r="E2888" s="108"/>
      <c r="F2888" s="108"/>
      <c r="G2888" s="108"/>
      <c r="H2888" s="109"/>
      <c r="I2888" s="3"/>
      <c r="J2888" s="4"/>
      <c r="K2888" s="446">
        <v>0.15</v>
      </c>
      <c r="L2888" s="447"/>
      <c r="M2888" s="23">
        <f>K2888*12*I2853</f>
        <v>672.66</v>
      </c>
    </row>
    <row r="2889" spans="1:13" ht="15.75" thickBot="1">
      <c r="A2889" s="424" t="s">
        <v>47</v>
      </c>
      <c r="B2889" s="425"/>
      <c r="C2889" s="425"/>
      <c r="D2889" s="425"/>
      <c r="E2889" s="425"/>
      <c r="F2889" s="425"/>
      <c r="G2889" s="425"/>
      <c r="H2889" s="426"/>
      <c r="I2889" s="49"/>
      <c r="J2889" s="50"/>
      <c r="K2889" s="427">
        <f>K2883+K2884+K2885+K2886+K2887+K2888</f>
        <v>22.48</v>
      </c>
      <c r="L2889" s="428"/>
      <c r="M2889" s="51">
        <f>M2883+M2884+M2885+M2886+M2887+M2888</f>
        <v>100809.31200000001</v>
      </c>
    </row>
    <row r="2891" spans="1:13">
      <c r="A2891" s="481" t="s">
        <v>0</v>
      </c>
      <c r="B2891" s="481"/>
      <c r="C2891" s="481"/>
      <c r="D2891" s="481"/>
      <c r="E2891" s="481"/>
      <c r="F2891" s="481"/>
      <c r="G2891" s="481"/>
      <c r="H2891" s="481"/>
      <c r="I2891" s="481"/>
      <c r="J2891" s="481"/>
      <c r="K2891" s="481"/>
      <c r="L2891" s="481"/>
      <c r="M2891" s="1"/>
    </row>
    <row r="2892" spans="1:13">
      <c r="A2892" s="482" t="s">
        <v>1</v>
      </c>
      <c r="B2892" s="482"/>
      <c r="C2892" s="482"/>
      <c r="D2892" s="482"/>
      <c r="E2892" s="482"/>
      <c r="F2892" s="482"/>
      <c r="G2892" s="482"/>
      <c r="H2892" s="482"/>
      <c r="I2892" s="482"/>
      <c r="J2892" s="482"/>
      <c r="K2892" s="482"/>
      <c r="L2892" s="482"/>
      <c r="M2892" s="482"/>
    </row>
    <row r="2893" spans="1:13">
      <c r="A2893" s="483" t="s">
        <v>157</v>
      </c>
      <c r="B2893" s="483"/>
      <c r="C2893" s="483"/>
      <c r="D2893" s="483"/>
      <c r="E2893" s="483"/>
      <c r="F2893" s="483"/>
      <c r="G2893" s="483"/>
      <c r="H2893" s="483"/>
      <c r="I2893" s="483"/>
      <c r="J2893" s="483"/>
      <c r="K2893" s="483"/>
      <c r="L2893" s="483"/>
      <c r="M2893" s="483"/>
    </row>
    <row r="2894" spans="1:13">
      <c r="A2894" s="2"/>
      <c r="B2894" s="3"/>
      <c r="C2894" s="3" t="s">
        <v>2</v>
      </c>
      <c r="D2894" s="3"/>
      <c r="E2894" s="3"/>
      <c r="F2894" s="3"/>
      <c r="G2894" s="3"/>
      <c r="H2894" s="4"/>
      <c r="I2894" s="3" t="s">
        <v>3</v>
      </c>
      <c r="J2894" s="4"/>
      <c r="K2894" s="5" t="s">
        <v>4</v>
      </c>
      <c r="L2894" s="6"/>
      <c r="M2894" s="7"/>
    </row>
    <row r="2895" spans="1:13">
      <c r="A2895" s="8"/>
      <c r="B2895" s="9"/>
      <c r="C2895" s="9"/>
      <c r="D2895" s="9"/>
      <c r="E2895" s="9"/>
      <c r="F2895" s="9"/>
      <c r="G2895" s="9"/>
      <c r="H2895" s="10"/>
      <c r="I2895" s="9"/>
      <c r="J2895" s="10"/>
      <c r="K2895" s="11" t="s">
        <v>5</v>
      </c>
      <c r="L2895" s="12"/>
      <c r="M2895" s="13" t="s">
        <v>6</v>
      </c>
    </row>
    <row r="2896" spans="1:13">
      <c r="A2896" s="14"/>
      <c r="B2896" s="15"/>
      <c r="C2896" s="15"/>
      <c r="D2896" s="15"/>
      <c r="E2896" s="15"/>
      <c r="F2896" s="15"/>
      <c r="G2896" s="15"/>
      <c r="H2896" s="16"/>
      <c r="I2896" s="472" t="s">
        <v>7</v>
      </c>
      <c r="J2896" s="473"/>
      <c r="K2896" s="15" t="s">
        <v>8</v>
      </c>
      <c r="L2896" s="16"/>
      <c r="M2896" s="17" t="s">
        <v>9</v>
      </c>
    </row>
    <row r="2897" spans="1:13">
      <c r="A2897" s="474"/>
      <c r="B2897" s="475"/>
      <c r="C2897" s="475"/>
      <c r="D2897" s="475"/>
      <c r="E2897" s="475"/>
      <c r="F2897" s="475"/>
      <c r="G2897" s="475"/>
      <c r="H2897" s="476"/>
      <c r="I2897" s="477">
        <v>713.6</v>
      </c>
      <c r="J2897" s="478"/>
      <c r="K2897" s="479">
        <f>K2898+K2900</f>
        <v>9.75</v>
      </c>
      <c r="L2897" s="506"/>
      <c r="M2897" s="21">
        <f>M2898+M2900</f>
        <v>83491.199999999997</v>
      </c>
    </row>
    <row r="2898" spans="1:13">
      <c r="A2898" s="22" t="s">
        <v>59</v>
      </c>
      <c r="B2898" s="24"/>
      <c r="C2898" s="24"/>
      <c r="D2898" s="24"/>
      <c r="E2898" s="24"/>
      <c r="F2898" s="25"/>
      <c r="G2898" s="24"/>
      <c r="H2898" s="26"/>
      <c r="J2898" s="10"/>
      <c r="K2898" s="450">
        <v>5.36</v>
      </c>
      <c r="L2898" s="451"/>
      <c r="M2898" s="23">
        <f>K2898*I2897*12</f>
        <v>45898.752</v>
      </c>
    </row>
    <row r="2899" spans="1:13">
      <c r="A2899" s="22"/>
      <c r="B2899" s="24"/>
      <c r="C2899" s="24"/>
      <c r="D2899" s="24"/>
      <c r="E2899" s="24"/>
      <c r="F2899" s="25"/>
      <c r="G2899" s="24"/>
      <c r="H2899" s="26"/>
      <c r="J2899" s="10"/>
      <c r="L2899" s="10"/>
      <c r="M2899" s="23"/>
    </row>
    <row r="2900" spans="1:13">
      <c r="A2900" s="22" t="s">
        <v>12</v>
      </c>
      <c r="B2900" s="24"/>
      <c r="C2900" s="24"/>
      <c r="D2900" s="24"/>
      <c r="E2900" s="24"/>
      <c r="F2900" s="25"/>
      <c r="G2900" s="24"/>
      <c r="H2900" s="26"/>
      <c r="I2900" s="14"/>
      <c r="J2900" s="16"/>
      <c r="K2900" s="492">
        <v>4.3899999999999997</v>
      </c>
      <c r="L2900" s="493"/>
      <c r="M2900" s="21">
        <f>K2900*I2897*12</f>
        <v>37592.447999999997</v>
      </c>
    </row>
    <row r="2901" spans="1:13">
      <c r="A2901" s="464" t="s">
        <v>13</v>
      </c>
      <c r="B2901" s="465"/>
      <c r="C2901" s="465"/>
      <c r="D2901" s="465"/>
      <c r="E2901" s="465"/>
      <c r="F2901" s="465"/>
      <c r="G2901" s="465"/>
      <c r="H2901" s="466"/>
      <c r="I2901" s="89" t="s">
        <v>14</v>
      </c>
      <c r="J2901" s="88"/>
      <c r="K2901" s="9"/>
      <c r="L2901" s="10"/>
      <c r="M2901" s="23"/>
    </row>
    <row r="2902" spans="1:13">
      <c r="A2902" s="8"/>
      <c r="B2902" s="9"/>
      <c r="C2902" s="9"/>
      <c r="D2902" s="9"/>
      <c r="E2902" s="9"/>
      <c r="F2902" s="9"/>
      <c r="G2902" s="9"/>
      <c r="H2902" s="10"/>
      <c r="I2902" s="89" t="s">
        <v>15</v>
      </c>
      <c r="J2902" s="88"/>
      <c r="K2902" s="9"/>
      <c r="L2902" s="10"/>
      <c r="M2902" s="23"/>
    </row>
    <row r="2903" spans="1:13">
      <c r="A2903" s="8"/>
      <c r="B2903" s="9"/>
      <c r="C2903" s="9"/>
      <c r="D2903" s="9"/>
      <c r="E2903" s="9"/>
      <c r="F2903" s="9"/>
      <c r="G2903" s="9"/>
      <c r="H2903" s="10"/>
      <c r="I2903" s="89" t="s">
        <v>16</v>
      </c>
      <c r="J2903" s="88"/>
      <c r="K2903" s="462">
        <v>1.31</v>
      </c>
      <c r="L2903" s="463"/>
      <c r="M2903" s="23">
        <f>K2903*12*I2897</f>
        <v>11217.792000000001</v>
      </c>
    </row>
    <row r="2904" spans="1:13">
      <c r="A2904" s="8"/>
      <c r="B2904" s="9"/>
      <c r="C2904" s="9"/>
      <c r="D2904" s="9"/>
      <c r="E2904" s="9"/>
      <c r="F2904" s="9"/>
      <c r="G2904" s="9"/>
      <c r="H2904" s="10"/>
      <c r="I2904" s="89" t="s">
        <v>17</v>
      </c>
      <c r="J2904" s="88"/>
      <c r="K2904" s="9"/>
      <c r="L2904" s="10"/>
      <c r="M2904" s="23"/>
    </row>
    <row r="2905" spans="1:13">
      <c r="A2905" s="14"/>
      <c r="B2905" s="15"/>
      <c r="C2905" s="15"/>
      <c r="D2905" s="15"/>
      <c r="E2905" s="15"/>
      <c r="F2905" s="15"/>
      <c r="G2905" s="15"/>
      <c r="H2905" s="16"/>
      <c r="I2905" s="90" t="s">
        <v>18</v>
      </c>
      <c r="J2905" s="91"/>
      <c r="K2905" s="15"/>
      <c r="L2905" s="16"/>
      <c r="M2905" s="21"/>
    </row>
    <row r="2906" spans="1:13">
      <c r="A2906" s="474" t="s">
        <v>67</v>
      </c>
      <c r="B2906" s="475"/>
      <c r="C2906" s="475"/>
      <c r="D2906" s="475"/>
      <c r="E2906" s="475"/>
      <c r="F2906" s="475"/>
      <c r="G2906" s="475"/>
      <c r="H2906" s="476"/>
      <c r="I2906" s="28" t="s">
        <v>19</v>
      </c>
      <c r="J2906" s="29"/>
      <c r="K2906" s="486">
        <v>2.2400000000000002</v>
      </c>
      <c r="L2906" s="487"/>
      <c r="M2906" s="30">
        <f>K2906*12*I2897</f>
        <v>19181.568000000003</v>
      </c>
    </row>
    <row r="2907" spans="1:13">
      <c r="A2907" s="114" t="s">
        <v>20</v>
      </c>
      <c r="B2907" s="31"/>
      <c r="C2907" s="31"/>
      <c r="D2907" s="31"/>
      <c r="E2907" s="31"/>
      <c r="F2907" s="31"/>
      <c r="G2907" s="31"/>
      <c r="H2907" s="115"/>
      <c r="I2907" s="31"/>
      <c r="J2907" s="10"/>
      <c r="K2907" s="504">
        <f>K2908+K2914</f>
        <v>1.9100000000000001</v>
      </c>
      <c r="L2907" s="505"/>
      <c r="M2907" s="32">
        <f>M2908+M2914</f>
        <v>16355.712000000003</v>
      </c>
    </row>
    <row r="2908" spans="1:13">
      <c r="A2908" s="459" t="s">
        <v>21</v>
      </c>
      <c r="B2908" s="460"/>
      <c r="C2908" s="460"/>
      <c r="D2908" s="460"/>
      <c r="E2908" s="460"/>
      <c r="F2908" s="460"/>
      <c r="G2908" s="460"/>
      <c r="H2908" s="461"/>
      <c r="J2908" s="10"/>
      <c r="K2908" s="462">
        <f>K2909+K2910+K2911+K2913</f>
        <v>1.1200000000000001</v>
      </c>
      <c r="L2908" s="463"/>
      <c r="M2908" s="33">
        <f>M2909+M2910+M2911+M2913</f>
        <v>9590.7840000000015</v>
      </c>
    </row>
    <row r="2909" spans="1:13">
      <c r="A2909" s="8" t="s">
        <v>82</v>
      </c>
      <c r="H2909" s="10"/>
      <c r="I2909" s="87" t="s">
        <v>26</v>
      </c>
      <c r="J2909" s="88"/>
      <c r="K2909" s="450">
        <v>0.57999999999999996</v>
      </c>
      <c r="L2909" s="451"/>
      <c r="M2909" s="23">
        <f>K2909*12*I2897</f>
        <v>4966.6559999999999</v>
      </c>
    </row>
    <row r="2910" spans="1:13">
      <c r="A2910" s="8" t="s">
        <v>69</v>
      </c>
      <c r="H2910" s="10"/>
      <c r="I2910" s="87" t="s">
        <v>80</v>
      </c>
      <c r="J2910" s="88"/>
      <c r="K2910" s="450"/>
      <c r="L2910" s="451"/>
      <c r="M2910" s="23"/>
    </row>
    <row r="2911" spans="1:13">
      <c r="A2911" s="8" t="s">
        <v>83</v>
      </c>
      <c r="H2911" s="10"/>
      <c r="I2911" s="87" t="s">
        <v>24</v>
      </c>
      <c r="J2911" s="88"/>
      <c r="K2911" s="450">
        <v>0.5</v>
      </c>
      <c r="L2911" s="451"/>
      <c r="M2911" s="23">
        <f>K2911*12*I2897</f>
        <v>4281.6000000000004</v>
      </c>
    </row>
    <row r="2912" spans="1:13">
      <c r="A2912" s="8" t="s">
        <v>25</v>
      </c>
      <c r="H2912" s="10"/>
      <c r="I2912" s="87"/>
      <c r="J2912" s="88"/>
      <c r="L2912" s="10"/>
      <c r="M2912" s="23"/>
    </row>
    <row r="2913" spans="1:13">
      <c r="A2913" s="8" t="s">
        <v>84</v>
      </c>
      <c r="H2913" s="10"/>
      <c r="I2913" s="87" t="s">
        <v>26</v>
      </c>
      <c r="J2913" s="88"/>
      <c r="K2913" s="450">
        <v>0.04</v>
      </c>
      <c r="L2913" s="451"/>
      <c r="M2913" s="23">
        <f>K2913*12*I2897</f>
        <v>342.52800000000002</v>
      </c>
    </row>
    <row r="2914" spans="1:13">
      <c r="A2914" s="459" t="s">
        <v>27</v>
      </c>
      <c r="B2914" s="460"/>
      <c r="C2914" s="460"/>
      <c r="D2914" s="460"/>
      <c r="E2914" s="460"/>
      <c r="F2914" s="460"/>
      <c r="G2914" s="460"/>
      <c r="H2914" s="461"/>
      <c r="J2914" s="10"/>
      <c r="K2914" s="462">
        <f>K2915+K2916+K2917</f>
        <v>0.79</v>
      </c>
      <c r="L2914" s="463"/>
      <c r="M2914" s="33">
        <f>M2915+M2916+M2917</f>
        <v>6764.9280000000017</v>
      </c>
    </row>
    <row r="2915" spans="1:13">
      <c r="A2915" s="8" t="s">
        <v>85</v>
      </c>
      <c r="H2915" s="10"/>
      <c r="I2915" s="87" t="s">
        <v>24</v>
      </c>
      <c r="J2915" s="88"/>
      <c r="K2915" s="450">
        <v>0.67</v>
      </c>
      <c r="L2915" s="451"/>
      <c r="M2915" s="23">
        <f>K2915*12*I2897</f>
        <v>5737.344000000001</v>
      </c>
    </row>
    <row r="2916" spans="1:13">
      <c r="A2916" s="8" t="s">
        <v>86</v>
      </c>
      <c r="H2916" s="10"/>
      <c r="I2916" s="87" t="s">
        <v>81</v>
      </c>
      <c r="J2916" s="88"/>
      <c r="K2916" s="450">
        <v>0.06</v>
      </c>
      <c r="L2916" s="451"/>
      <c r="M2916" s="23">
        <f>K2916*12*I2897</f>
        <v>513.79200000000003</v>
      </c>
    </row>
    <row r="2917" spans="1:13">
      <c r="A2917" s="8" t="s">
        <v>87</v>
      </c>
      <c r="H2917" s="10"/>
      <c r="I2917" s="87" t="s">
        <v>55</v>
      </c>
      <c r="J2917" s="88"/>
      <c r="K2917" s="492">
        <v>0.06</v>
      </c>
      <c r="L2917" s="493"/>
      <c r="M2917" s="21">
        <f>K2917*12*I2897</f>
        <v>513.79200000000003</v>
      </c>
    </row>
    <row r="2918" spans="1:13" ht="15.75">
      <c r="A2918" s="438" t="s">
        <v>28</v>
      </c>
      <c r="B2918" s="439"/>
      <c r="C2918" s="439"/>
      <c r="D2918" s="439"/>
      <c r="E2918" s="439"/>
      <c r="F2918" s="439"/>
      <c r="G2918" s="439"/>
      <c r="H2918" s="440"/>
      <c r="I2918" s="34"/>
      <c r="J2918" s="29"/>
      <c r="K2918" s="486">
        <f>K2919+K2920+K2922+K2924+K2925</f>
        <v>2.16</v>
      </c>
      <c r="L2918" s="487"/>
      <c r="M2918" s="35">
        <f>M2919+M2920+M2922+M2924+M2925</f>
        <v>18496.512000000002</v>
      </c>
    </row>
    <row r="2919" spans="1:13">
      <c r="A2919" s="36" t="s">
        <v>29</v>
      </c>
      <c r="B2919" s="37"/>
      <c r="C2919" s="38"/>
      <c r="D2919" s="38"/>
      <c r="E2919" s="38"/>
      <c r="F2919" s="38"/>
      <c r="G2919" s="38"/>
      <c r="H2919" s="10"/>
      <c r="I2919" s="434" t="s">
        <v>30</v>
      </c>
      <c r="J2919" s="435"/>
      <c r="K2919" s="457">
        <v>0.59</v>
      </c>
      <c r="L2919" s="458"/>
      <c r="M2919" s="23">
        <f>K2919*12*I2897</f>
        <v>5052.2880000000005</v>
      </c>
    </row>
    <row r="2920" spans="1:13">
      <c r="A2920" s="36" t="s">
        <v>31</v>
      </c>
      <c r="B2920" s="37"/>
      <c r="C2920" s="38"/>
      <c r="D2920" s="38"/>
      <c r="E2920" s="38"/>
      <c r="F2920" s="38"/>
      <c r="G2920" s="38"/>
      <c r="H2920" s="10"/>
      <c r="I2920" s="434" t="s">
        <v>57</v>
      </c>
      <c r="J2920" s="435"/>
      <c r="K2920" s="448">
        <v>1.36</v>
      </c>
      <c r="L2920" s="449"/>
      <c r="M2920" s="23">
        <f>K2920*12*I2897</f>
        <v>11645.952000000001</v>
      </c>
    </row>
    <row r="2921" spans="1:13">
      <c r="A2921" s="36" t="s">
        <v>33</v>
      </c>
      <c r="B2921" s="37"/>
      <c r="C2921" s="38"/>
      <c r="D2921" s="38"/>
      <c r="E2921" s="38"/>
      <c r="F2921" s="38"/>
      <c r="G2921" s="38"/>
      <c r="H2921" s="10"/>
      <c r="I2921" s="39"/>
      <c r="J2921" s="12"/>
      <c r="K2921" s="40"/>
      <c r="L2921" s="110"/>
      <c r="M2921" s="23"/>
    </row>
    <row r="2922" spans="1:13">
      <c r="A2922" s="36" t="s">
        <v>34</v>
      </c>
      <c r="B2922" s="37"/>
      <c r="C2922" s="38"/>
      <c r="D2922" s="38"/>
      <c r="E2922" s="38"/>
      <c r="F2922" s="38"/>
      <c r="G2922" s="38"/>
      <c r="H2922" s="10"/>
      <c r="I2922" s="434" t="s">
        <v>35</v>
      </c>
      <c r="J2922" s="435"/>
      <c r="K2922" s="448">
        <v>0.09</v>
      </c>
      <c r="L2922" s="449"/>
      <c r="M2922" s="23">
        <f>K2922*12*I2897</f>
        <v>770.6880000000001</v>
      </c>
    </row>
    <row r="2923" spans="1:13">
      <c r="A2923" s="36" t="s">
        <v>36</v>
      </c>
      <c r="B2923" s="37"/>
      <c r="C2923" s="38"/>
      <c r="D2923" s="38"/>
      <c r="E2923" s="38"/>
      <c r="F2923" s="38"/>
      <c r="G2923" s="38"/>
      <c r="H2923" s="10"/>
      <c r="I2923" s="39"/>
      <c r="J2923" s="12"/>
      <c r="K2923" s="40"/>
      <c r="L2923" s="110"/>
      <c r="M2923" s="23"/>
    </row>
    <row r="2924" spans="1:13">
      <c r="A2924" s="36" t="s">
        <v>37</v>
      </c>
      <c r="B2924" s="37"/>
      <c r="C2924" s="38"/>
      <c r="D2924" s="38"/>
      <c r="E2924" s="38"/>
      <c r="F2924" s="38"/>
      <c r="G2924" s="38"/>
      <c r="H2924" s="10"/>
      <c r="I2924" s="434" t="s">
        <v>19</v>
      </c>
      <c r="J2924" s="435"/>
      <c r="K2924" s="448">
        <v>0.06</v>
      </c>
      <c r="L2924" s="449"/>
      <c r="M2924" s="23">
        <f>K2924*12*I2897</f>
        <v>513.79200000000003</v>
      </c>
    </row>
    <row r="2925" spans="1:13">
      <c r="A2925" s="42" t="s">
        <v>38</v>
      </c>
      <c r="B2925" s="37"/>
      <c r="C2925" s="38"/>
      <c r="D2925" s="38"/>
      <c r="E2925" s="38"/>
      <c r="F2925" s="38"/>
      <c r="G2925" s="38"/>
      <c r="H2925" s="10"/>
      <c r="I2925" s="434" t="s">
        <v>19</v>
      </c>
      <c r="J2925" s="435"/>
      <c r="K2925" s="436">
        <v>0.06</v>
      </c>
      <c r="L2925" s="437"/>
      <c r="M2925" s="21">
        <f>K2925*12*I2897</f>
        <v>513.79200000000003</v>
      </c>
    </row>
    <row r="2926" spans="1:13" ht="16.5" thickBot="1">
      <c r="A2926" s="443" t="s">
        <v>39</v>
      </c>
      <c r="B2926" s="444"/>
      <c r="C2926" s="444"/>
      <c r="D2926" s="444"/>
      <c r="E2926" s="444"/>
      <c r="F2926" s="444"/>
      <c r="G2926" s="444"/>
      <c r="H2926" s="445"/>
      <c r="I2926" s="3"/>
      <c r="J2926" s="4"/>
      <c r="K2926" s="513">
        <v>5.7</v>
      </c>
      <c r="L2926" s="514"/>
      <c r="M2926" s="48">
        <f>K2926*12*I2897</f>
        <v>48810.240000000005</v>
      </c>
    </row>
    <row r="2927" spans="1:13" ht="15.75" thickBot="1">
      <c r="A2927" s="424" t="s">
        <v>40</v>
      </c>
      <c r="B2927" s="425"/>
      <c r="C2927" s="425"/>
      <c r="D2927" s="425"/>
      <c r="E2927" s="425"/>
      <c r="F2927" s="425"/>
      <c r="G2927" s="425"/>
      <c r="H2927" s="426"/>
      <c r="I2927" s="49"/>
      <c r="J2927" s="50"/>
      <c r="K2927" s="427">
        <f>K2898+K2900+K2903+K2906+K2907+K2926+K2918</f>
        <v>23.07</v>
      </c>
      <c r="L2927" s="428"/>
      <c r="M2927" s="51">
        <f>M2897+M2903+M2906+M2907+M2918+M2926</f>
        <v>197553.02399999998</v>
      </c>
    </row>
    <row r="2928" spans="1:13" ht="15.75">
      <c r="A2928" s="111" t="s">
        <v>44</v>
      </c>
      <c r="B2928" s="112"/>
      <c r="C2928" s="112"/>
      <c r="D2928" s="112"/>
      <c r="E2928" s="112"/>
      <c r="F2928" s="112"/>
      <c r="G2928" s="112"/>
      <c r="H2928" s="113"/>
      <c r="I2928" s="34"/>
      <c r="J2928" s="29"/>
      <c r="K2928" s="486">
        <v>0.05</v>
      </c>
      <c r="L2928" s="487"/>
      <c r="M2928" s="21">
        <f>K2928*12*I2897</f>
        <v>428.16000000000008</v>
      </c>
    </row>
    <row r="2929" spans="1:13" ht="15.75">
      <c r="A2929" s="111" t="s">
        <v>45</v>
      </c>
      <c r="B2929" s="112"/>
      <c r="C2929" s="112"/>
      <c r="D2929" s="112"/>
      <c r="E2929" s="112"/>
      <c r="F2929" s="112"/>
      <c r="G2929" s="112"/>
      <c r="H2929" s="113"/>
      <c r="I2929" s="34"/>
      <c r="J2929" s="29"/>
      <c r="K2929" s="486">
        <v>0.06</v>
      </c>
      <c r="L2929" s="487"/>
      <c r="M2929" s="21">
        <f>K2929*12*I2897</f>
        <v>513.79200000000003</v>
      </c>
    </row>
    <row r="2930" spans="1:13" ht="16.5" thickBot="1">
      <c r="A2930" s="107" t="s">
        <v>46</v>
      </c>
      <c r="B2930" s="108"/>
      <c r="C2930" s="108"/>
      <c r="D2930" s="108"/>
      <c r="E2930" s="108"/>
      <c r="F2930" s="108"/>
      <c r="G2930" s="108"/>
      <c r="H2930" s="109"/>
      <c r="I2930" s="3"/>
      <c r="J2930" s="4"/>
      <c r="K2930" s="446">
        <v>1.31</v>
      </c>
      <c r="L2930" s="447"/>
      <c r="M2930" s="23">
        <f>K2930*12*I2897</f>
        <v>11217.792000000001</v>
      </c>
    </row>
    <row r="2931" spans="1:13" ht="15.75" thickBot="1">
      <c r="A2931" s="424" t="s">
        <v>47</v>
      </c>
      <c r="B2931" s="425"/>
      <c r="C2931" s="425"/>
      <c r="D2931" s="425"/>
      <c r="E2931" s="425"/>
      <c r="F2931" s="425"/>
      <c r="G2931" s="425"/>
      <c r="H2931" s="426"/>
      <c r="I2931" s="49"/>
      <c r="J2931" s="50"/>
      <c r="K2931" s="427">
        <f>K2927+K2928+K2929+K2930</f>
        <v>24.49</v>
      </c>
      <c r="L2931" s="428"/>
      <c r="M2931" s="51">
        <f>M2927+M2928+M2929+M2930</f>
        <v>209712.76799999998</v>
      </c>
    </row>
    <row r="2933" spans="1:13">
      <c r="A2933" s="481" t="s">
        <v>0</v>
      </c>
      <c r="B2933" s="481"/>
      <c r="C2933" s="481"/>
      <c r="D2933" s="481"/>
      <c r="E2933" s="481"/>
      <c r="F2933" s="481"/>
      <c r="G2933" s="481"/>
      <c r="H2933" s="481"/>
      <c r="I2933" s="481"/>
      <c r="J2933" s="481"/>
      <c r="K2933" s="481"/>
      <c r="L2933" s="481"/>
      <c r="M2933" s="1"/>
    </row>
    <row r="2934" spans="1:13">
      <c r="A2934" s="482" t="s">
        <v>1</v>
      </c>
      <c r="B2934" s="482"/>
      <c r="C2934" s="482"/>
      <c r="D2934" s="482"/>
      <c r="E2934" s="482"/>
      <c r="F2934" s="482"/>
      <c r="G2934" s="482"/>
      <c r="H2934" s="482"/>
      <c r="I2934" s="482"/>
      <c r="J2934" s="482"/>
      <c r="K2934" s="482"/>
      <c r="L2934" s="482"/>
      <c r="M2934" s="482"/>
    </row>
    <row r="2935" spans="1:13">
      <c r="A2935" s="483" t="s">
        <v>158</v>
      </c>
      <c r="B2935" s="483"/>
      <c r="C2935" s="483"/>
      <c r="D2935" s="483"/>
      <c r="E2935" s="483"/>
      <c r="F2935" s="483"/>
      <c r="G2935" s="483"/>
      <c r="H2935" s="483"/>
      <c r="I2935" s="483"/>
      <c r="J2935" s="483"/>
      <c r="K2935" s="483"/>
      <c r="L2935" s="483"/>
      <c r="M2935" s="483"/>
    </row>
    <row r="2936" spans="1:13">
      <c r="A2936" s="2"/>
      <c r="B2936" s="3"/>
      <c r="C2936" s="3" t="s">
        <v>2</v>
      </c>
      <c r="D2936" s="3"/>
      <c r="E2936" s="3"/>
      <c r="F2936" s="3"/>
      <c r="G2936" s="3"/>
      <c r="H2936" s="4"/>
      <c r="I2936" s="3" t="s">
        <v>3</v>
      </c>
      <c r="J2936" s="4"/>
      <c r="K2936" s="5" t="s">
        <v>4</v>
      </c>
      <c r="L2936" s="6"/>
      <c r="M2936" s="7"/>
    </row>
    <row r="2937" spans="1:13">
      <c r="A2937" s="8"/>
      <c r="B2937" s="9"/>
      <c r="C2937" s="9"/>
      <c r="D2937" s="9"/>
      <c r="E2937" s="9"/>
      <c r="F2937" s="9"/>
      <c r="G2937" s="9"/>
      <c r="H2937" s="10"/>
      <c r="I2937" s="9"/>
      <c r="J2937" s="10"/>
      <c r="K2937" s="11" t="s">
        <v>5</v>
      </c>
      <c r="L2937" s="12"/>
      <c r="M2937" s="13" t="s">
        <v>6</v>
      </c>
    </row>
    <row r="2938" spans="1:13">
      <c r="A2938" s="14"/>
      <c r="B2938" s="15"/>
      <c r="C2938" s="15"/>
      <c r="D2938" s="15"/>
      <c r="E2938" s="15"/>
      <c r="F2938" s="15"/>
      <c r="G2938" s="15"/>
      <c r="H2938" s="16"/>
      <c r="I2938" s="472" t="s">
        <v>7</v>
      </c>
      <c r="J2938" s="473"/>
      <c r="K2938" s="15" t="s">
        <v>8</v>
      </c>
      <c r="L2938" s="16"/>
      <c r="M2938" s="17" t="s">
        <v>9</v>
      </c>
    </row>
    <row r="2939" spans="1:13">
      <c r="A2939" s="474"/>
      <c r="B2939" s="475"/>
      <c r="C2939" s="475"/>
      <c r="D2939" s="475"/>
      <c r="E2939" s="475"/>
      <c r="F2939" s="475"/>
      <c r="G2939" s="475"/>
      <c r="H2939" s="476"/>
      <c r="I2939" s="477">
        <v>1233.3</v>
      </c>
      <c r="J2939" s="478"/>
      <c r="K2939" s="479">
        <f>K2940+K2942</f>
        <v>9.75</v>
      </c>
      <c r="L2939" s="506"/>
      <c r="M2939" s="21">
        <f>M2940+M2942</f>
        <v>144296.09999999998</v>
      </c>
    </row>
    <row r="2940" spans="1:13">
      <c r="A2940" s="22" t="s">
        <v>59</v>
      </c>
      <c r="B2940" s="24"/>
      <c r="C2940" s="24"/>
      <c r="D2940" s="24"/>
      <c r="E2940" s="24"/>
      <c r="F2940" s="25"/>
      <c r="G2940" s="24"/>
      <c r="H2940" s="26"/>
      <c r="J2940" s="10"/>
      <c r="K2940" s="450">
        <v>5.36</v>
      </c>
      <c r="L2940" s="451"/>
      <c r="M2940" s="23">
        <f>K2940*I2939*12</f>
        <v>79325.856</v>
      </c>
    </row>
    <row r="2941" spans="1:13">
      <c r="A2941" s="22"/>
      <c r="B2941" s="24"/>
      <c r="C2941" s="24"/>
      <c r="D2941" s="24"/>
      <c r="E2941" s="24"/>
      <c r="F2941" s="25"/>
      <c r="G2941" s="24"/>
      <c r="H2941" s="26"/>
      <c r="J2941" s="10"/>
      <c r="L2941" s="10"/>
      <c r="M2941" s="23"/>
    </row>
    <row r="2942" spans="1:13">
      <c r="A2942" s="22" t="s">
        <v>12</v>
      </c>
      <c r="B2942" s="24"/>
      <c r="C2942" s="24"/>
      <c r="D2942" s="24"/>
      <c r="E2942" s="24"/>
      <c r="F2942" s="25"/>
      <c r="G2942" s="24"/>
      <c r="H2942" s="26"/>
      <c r="I2942" s="14"/>
      <c r="J2942" s="16"/>
      <c r="K2942" s="492">
        <v>4.3899999999999997</v>
      </c>
      <c r="L2942" s="493"/>
      <c r="M2942" s="21">
        <f>K2942*I2939*12</f>
        <v>64970.243999999992</v>
      </c>
    </row>
    <row r="2943" spans="1:13">
      <c r="A2943" s="464" t="s">
        <v>13</v>
      </c>
      <c r="B2943" s="465"/>
      <c r="C2943" s="465"/>
      <c r="D2943" s="465"/>
      <c r="E2943" s="465"/>
      <c r="F2943" s="465"/>
      <c r="G2943" s="465"/>
      <c r="H2943" s="466"/>
      <c r="I2943" s="89" t="s">
        <v>14</v>
      </c>
      <c r="J2943" s="88"/>
      <c r="K2943" s="9"/>
      <c r="L2943" s="10"/>
      <c r="M2943" s="23"/>
    </row>
    <row r="2944" spans="1:13">
      <c r="A2944" s="8"/>
      <c r="B2944" s="9"/>
      <c r="C2944" s="9"/>
      <c r="D2944" s="9"/>
      <c r="E2944" s="9"/>
      <c r="F2944" s="9"/>
      <c r="G2944" s="9"/>
      <c r="H2944" s="10"/>
      <c r="I2944" s="89" t="s">
        <v>15</v>
      </c>
      <c r="J2944" s="88"/>
      <c r="K2944" s="9"/>
      <c r="L2944" s="10"/>
      <c r="M2944" s="23"/>
    </row>
    <row r="2945" spans="1:13">
      <c r="A2945" s="8"/>
      <c r="B2945" s="9"/>
      <c r="C2945" s="9"/>
      <c r="D2945" s="9"/>
      <c r="E2945" s="9"/>
      <c r="F2945" s="9"/>
      <c r="G2945" s="9"/>
      <c r="H2945" s="10"/>
      <c r="I2945" s="89" t="s">
        <v>16</v>
      </c>
      <c r="J2945" s="88"/>
      <c r="K2945" s="462">
        <v>1.31</v>
      </c>
      <c r="L2945" s="463"/>
      <c r="M2945" s="23">
        <f>K2945*12*I2939</f>
        <v>19387.475999999999</v>
      </c>
    </row>
    <row r="2946" spans="1:13">
      <c r="A2946" s="8"/>
      <c r="B2946" s="9"/>
      <c r="C2946" s="9"/>
      <c r="D2946" s="9"/>
      <c r="E2946" s="9"/>
      <c r="F2946" s="9"/>
      <c r="G2946" s="9"/>
      <c r="H2946" s="10"/>
      <c r="I2946" s="89" t="s">
        <v>17</v>
      </c>
      <c r="J2946" s="88"/>
      <c r="K2946" s="9"/>
      <c r="L2946" s="10"/>
      <c r="M2946" s="23"/>
    </row>
    <row r="2947" spans="1:13">
      <c r="A2947" s="14"/>
      <c r="B2947" s="15"/>
      <c r="C2947" s="15"/>
      <c r="D2947" s="15"/>
      <c r="E2947" s="15"/>
      <c r="F2947" s="15"/>
      <c r="G2947" s="15"/>
      <c r="H2947" s="16"/>
      <c r="I2947" s="90" t="s">
        <v>18</v>
      </c>
      <c r="J2947" s="91"/>
      <c r="K2947" s="15"/>
      <c r="L2947" s="16"/>
      <c r="M2947" s="21"/>
    </row>
    <row r="2948" spans="1:13">
      <c r="A2948" s="474" t="s">
        <v>67</v>
      </c>
      <c r="B2948" s="475"/>
      <c r="C2948" s="475"/>
      <c r="D2948" s="475"/>
      <c r="E2948" s="475"/>
      <c r="F2948" s="475"/>
      <c r="G2948" s="475"/>
      <c r="H2948" s="476"/>
      <c r="I2948" s="28" t="s">
        <v>19</v>
      </c>
      <c r="J2948" s="29"/>
      <c r="K2948" s="486">
        <v>1.77</v>
      </c>
      <c r="L2948" s="487"/>
      <c r="M2948" s="30">
        <f>K2948*12*I2939</f>
        <v>26195.292000000001</v>
      </c>
    </row>
    <row r="2949" spans="1:13">
      <c r="A2949" s="114" t="s">
        <v>20</v>
      </c>
      <c r="B2949" s="31"/>
      <c r="C2949" s="31"/>
      <c r="D2949" s="31"/>
      <c r="E2949" s="31"/>
      <c r="F2949" s="31"/>
      <c r="G2949" s="31"/>
      <c r="H2949" s="115"/>
      <c r="I2949" s="31"/>
      <c r="J2949" s="10"/>
      <c r="K2949" s="504">
        <f>K2950+K2956</f>
        <v>1.9100000000000001</v>
      </c>
      <c r="L2949" s="505"/>
      <c r="M2949" s="32">
        <f>M2950+M2956</f>
        <v>28267.235999999997</v>
      </c>
    </row>
    <row r="2950" spans="1:13">
      <c r="A2950" s="459" t="s">
        <v>21</v>
      </c>
      <c r="B2950" s="460"/>
      <c r="C2950" s="460"/>
      <c r="D2950" s="460"/>
      <c r="E2950" s="460"/>
      <c r="F2950" s="460"/>
      <c r="G2950" s="460"/>
      <c r="H2950" s="461"/>
      <c r="J2950" s="10"/>
      <c r="K2950" s="462">
        <f>K2951+K2952+K2953+K2955</f>
        <v>1.1200000000000001</v>
      </c>
      <c r="L2950" s="463"/>
      <c r="M2950" s="33">
        <f>M2951+M2952+M2953+M2955</f>
        <v>16575.551999999996</v>
      </c>
    </row>
    <row r="2951" spans="1:13">
      <c r="A2951" s="8" t="s">
        <v>82</v>
      </c>
      <c r="H2951" s="10"/>
      <c r="I2951" s="87" t="s">
        <v>26</v>
      </c>
      <c r="J2951" s="88"/>
      <c r="K2951" s="450">
        <v>0.57999999999999996</v>
      </c>
      <c r="L2951" s="451"/>
      <c r="M2951" s="23">
        <f>K2951*12*I2939</f>
        <v>8583.7679999999982</v>
      </c>
    </row>
    <row r="2952" spans="1:13">
      <c r="A2952" s="8" t="s">
        <v>69</v>
      </c>
      <c r="H2952" s="10"/>
      <c r="I2952" s="87" t="s">
        <v>80</v>
      </c>
      <c r="J2952" s="88"/>
      <c r="K2952" s="450"/>
      <c r="L2952" s="451"/>
      <c r="M2952" s="23"/>
    </row>
    <row r="2953" spans="1:13">
      <c r="A2953" s="8" t="s">
        <v>83</v>
      </c>
      <c r="H2953" s="10"/>
      <c r="I2953" s="87" t="s">
        <v>24</v>
      </c>
      <c r="J2953" s="88"/>
      <c r="K2953" s="450">
        <v>0.5</v>
      </c>
      <c r="L2953" s="451"/>
      <c r="M2953" s="23">
        <f>K2953*12*I2939</f>
        <v>7399.7999999999993</v>
      </c>
    </row>
    <row r="2954" spans="1:13">
      <c r="A2954" s="8" t="s">
        <v>25</v>
      </c>
      <c r="H2954" s="10"/>
      <c r="I2954" s="87"/>
      <c r="J2954" s="88"/>
      <c r="L2954" s="10"/>
      <c r="M2954" s="23"/>
    </row>
    <row r="2955" spans="1:13">
      <c r="A2955" s="8" t="s">
        <v>84</v>
      </c>
      <c r="H2955" s="10"/>
      <c r="I2955" s="87" t="s">
        <v>26</v>
      </c>
      <c r="J2955" s="88"/>
      <c r="K2955" s="450">
        <v>0.04</v>
      </c>
      <c r="L2955" s="451"/>
      <c r="M2955" s="23">
        <f>K2955*12*I2939</f>
        <v>591.98399999999992</v>
      </c>
    </row>
    <row r="2956" spans="1:13">
      <c r="A2956" s="459" t="s">
        <v>27</v>
      </c>
      <c r="B2956" s="460"/>
      <c r="C2956" s="460"/>
      <c r="D2956" s="460"/>
      <c r="E2956" s="460"/>
      <c r="F2956" s="460"/>
      <c r="G2956" s="460"/>
      <c r="H2956" s="461"/>
      <c r="J2956" s="10"/>
      <c r="K2956" s="462">
        <f>K2957+K2958+K2959</f>
        <v>0.79</v>
      </c>
      <c r="L2956" s="463"/>
      <c r="M2956" s="33">
        <f>M2957+M2958+M2959</f>
        <v>11691.684000000001</v>
      </c>
    </row>
    <row r="2957" spans="1:13">
      <c r="A2957" s="8" t="s">
        <v>85</v>
      </c>
      <c r="H2957" s="10"/>
      <c r="I2957" s="87" t="s">
        <v>24</v>
      </c>
      <c r="J2957" s="88"/>
      <c r="K2957" s="450">
        <v>0.67</v>
      </c>
      <c r="L2957" s="451"/>
      <c r="M2957" s="23">
        <f>K2957*12*I2939</f>
        <v>9915.732</v>
      </c>
    </row>
    <row r="2958" spans="1:13">
      <c r="A2958" s="8" t="s">
        <v>86</v>
      </c>
      <c r="H2958" s="10"/>
      <c r="I2958" s="87" t="s">
        <v>81</v>
      </c>
      <c r="J2958" s="88"/>
      <c r="K2958" s="450">
        <v>0.06</v>
      </c>
      <c r="L2958" s="451"/>
      <c r="M2958" s="23">
        <f>K2958*12*I2939</f>
        <v>887.97599999999989</v>
      </c>
    </row>
    <row r="2959" spans="1:13">
      <c r="A2959" s="8" t="s">
        <v>87</v>
      </c>
      <c r="H2959" s="10"/>
      <c r="I2959" s="87" t="s">
        <v>55</v>
      </c>
      <c r="J2959" s="88"/>
      <c r="K2959" s="492">
        <v>0.06</v>
      </c>
      <c r="L2959" s="493"/>
      <c r="M2959" s="21">
        <f>K2959*12*I2939</f>
        <v>887.97599999999989</v>
      </c>
    </row>
    <row r="2960" spans="1:13" ht="15.75">
      <c r="A2960" s="438" t="s">
        <v>28</v>
      </c>
      <c r="B2960" s="439"/>
      <c r="C2960" s="439"/>
      <c r="D2960" s="439"/>
      <c r="E2960" s="439"/>
      <c r="F2960" s="439"/>
      <c r="G2960" s="439"/>
      <c r="H2960" s="440"/>
      <c r="I2960" s="34"/>
      <c r="J2960" s="29"/>
      <c r="K2960" s="486">
        <f>K2961+K2962+K2964+K2966+K2967</f>
        <v>2.16</v>
      </c>
      <c r="L2960" s="487"/>
      <c r="M2960" s="35">
        <f>M2961+M2962+M2964+M2966+M2967</f>
        <v>31967.135999999995</v>
      </c>
    </row>
    <row r="2961" spans="1:13">
      <c r="A2961" s="36" t="s">
        <v>29</v>
      </c>
      <c r="B2961" s="37"/>
      <c r="C2961" s="38"/>
      <c r="D2961" s="38"/>
      <c r="E2961" s="38"/>
      <c r="F2961" s="38"/>
      <c r="G2961" s="38"/>
      <c r="H2961" s="10"/>
      <c r="I2961" s="434" t="s">
        <v>30</v>
      </c>
      <c r="J2961" s="435"/>
      <c r="K2961" s="457">
        <v>0.59</v>
      </c>
      <c r="L2961" s="458"/>
      <c r="M2961" s="23">
        <f>K2961*12*I2939</f>
        <v>8731.7639999999992</v>
      </c>
    </row>
    <row r="2962" spans="1:13">
      <c r="A2962" s="36" t="s">
        <v>31</v>
      </c>
      <c r="B2962" s="37"/>
      <c r="C2962" s="38"/>
      <c r="D2962" s="38"/>
      <c r="E2962" s="38"/>
      <c r="F2962" s="38"/>
      <c r="G2962" s="38"/>
      <c r="H2962" s="10"/>
      <c r="I2962" s="434" t="s">
        <v>57</v>
      </c>
      <c r="J2962" s="435"/>
      <c r="K2962" s="448">
        <v>1.36</v>
      </c>
      <c r="L2962" s="449"/>
      <c r="M2962" s="23">
        <f>K2962*12*I2939</f>
        <v>20127.455999999998</v>
      </c>
    </row>
    <row r="2963" spans="1:13">
      <c r="A2963" s="36" t="s">
        <v>33</v>
      </c>
      <c r="B2963" s="37"/>
      <c r="C2963" s="38"/>
      <c r="D2963" s="38"/>
      <c r="E2963" s="38"/>
      <c r="F2963" s="38"/>
      <c r="G2963" s="38"/>
      <c r="H2963" s="10"/>
      <c r="I2963" s="39"/>
      <c r="J2963" s="12"/>
      <c r="K2963" s="40"/>
      <c r="L2963" s="110"/>
      <c r="M2963" s="23"/>
    </row>
    <row r="2964" spans="1:13">
      <c r="A2964" s="36" t="s">
        <v>34</v>
      </c>
      <c r="B2964" s="37"/>
      <c r="C2964" s="38"/>
      <c r="D2964" s="38"/>
      <c r="E2964" s="38"/>
      <c r="F2964" s="38"/>
      <c r="G2964" s="38"/>
      <c r="H2964" s="10"/>
      <c r="I2964" s="434" t="s">
        <v>35</v>
      </c>
      <c r="J2964" s="435"/>
      <c r="K2964" s="448">
        <v>0.09</v>
      </c>
      <c r="L2964" s="449"/>
      <c r="M2964" s="23">
        <f>K2964*12*I2939</f>
        <v>1331.9639999999999</v>
      </c>
    </row>
    <row r="2965" spans="1:13">
      <c r="A2965" s="36" t="s">
        <v>36</v>
      </c>
      <c r="B2965" s="37"/>
      <c r="C2965" s="38"/>
      <c r="D2965" s="38"/>
      <c r="E2965" s="38"/>
      <c r="F2965" s="38"/>
      <c r="G2965" s="38"/>
      <c r="H2965" s="10"/>
      <c r="I2965" s="39"/>
      <c r="J2965" s="12"/>
      <c r="K2965" s="40"/>
      <c r="L2965" s="110"/>
      <c r="M2965" s="23"/>
    </row>
    <row r="2966" spans="1:13">
      <c r="A2966" s="36" t="s">
        <v>37</v>
      </c>
      <c r="B2966" s="37"/>
      <c r="C2966" s="38"/>
      <c r="D2966" s="38"/>
      <c r="E2966" s="38"/>
      <c r="F2966" s="38"/>
      <c r="G2966" s="38"/>
      <c r="H2966" s="10"/>
      <c r="I2966" s="434" t="s">
        <v>19</v>
      </c>
      <c r="J2966" s="435"/>
      <c r="K2966" s="448">
        <v>0.06</v>
      </c>
      <c r="L2966" s="449"/>
      <c r="M2966" s="23">
        <f>K2966*12*I2939</f>
        <v>887.97599999999989</v>
      </c>
    </row>
    <row r="2967" spans="1:13">
      <c r="A2967" s="42" t="s">
        <v>38</v>
      </c>
      <c r="B2967" s="37"/>
      <c r="C2967" s="38"/>
      <c r="D2967" s="38"/>
      <c r="E2967" s="38"/>
      <c r="F2967" s="38"/>
      <c r="G2967" s="38"/>
      <c r="H2967" s="10"/>
      <c r="I2967" s="434" t="s">
        <v>19</v>
      </c>
      <c r="J2967" s="435"/>
      <c r="K2967" s="436">
        <v>0.06</v>
      </c>
      <c r="L2967" s="437"/>
      <c r="M2967" s="21">
        <f>K2967*12*I2939</f>
        <v>887.97599999999989</v>
      </c>
    </row>
    <row r="2968" spans="1:13" ht="16.5" thickBot="1">
      <c r="A2968" s="443" t="s">
        <v>39</v>
      </c>
      <c r="B2968" s="444"/>
      <c r="C2968" s="444"/>
      <c r="D2968" s="444"/>
      <c r="E2968" s="444"/>
      <c r="F2968" s="444"/>
      <c r="G2968" s="444"/>
      <c r="H2968" s="445"/>
      <c r="I2968" s="3"/>
      <c r="J2968" s="4"/>
      <c r="K2968" s="513">
        <v>5.7</v>
      </c>
      <c r="L2968" s="514"/>
      <c r="M2968" s="48">
        <f>K2968*12*I2939</f>
        <v>84357.72</v>
      </c>
    </row>
    <row r="2969" spans="1:13" ht="15.75" thickBot="1">
      <c r="A2969" s="424" t="s">
        <v>40</v>
      </c>
      <c r="B2969" s="425"/>
      <c r="C2969" s="425"/>
      <c r="D2969" s="425"/>
      <c r="E2969" s="425"/>
      <c r="F2969" s="425"/>
      <c r="G2969" s="425"/>
      <c r="H2969" s="426"/>
      <c r="I2969" s="49"/>
      <c r="J2969" s="50"/>
      <c r="K2969" s="427">
        <f>K2940+K2942+K2945+K2948+K2949+K2968+K2960</f>
        <v>22.6</v>
      </c>
      <c r="L2969" s="428"/>
      <c r="M2969" s="51">
        <f>M2939+M2945+M2948+M2949+M2960+M2968</f>
        <v>334470.95999999996</v>
      </c>
    </row>
    <row r="2970" spans="1:13" ht="15.75">
      <c r="A2970" s="438" t="s">
        <v>52</v>
      </c>
      <c r="B2970" s="439"/>
      <c r="C2970" s="439"/>
      <c r="D2970" s="439"/>
      <c r="E2970" s="439"/>
      <c r="F2970" s="439"/>
      <c r="G2970" s="439"/>
      <c r="H2970" s="440"/>
      <c r="I2970" s="34"/>
      <c r="J2970" s="29"/>
      <c r="K2970" s="486">
        <v>0</v>
      </c>
      <c r="L2970" s="487"/>
      <c r="M2970" s="21">
        <f>K2970*12*I2939</f>
        <v>0</v>
      </c>
    </row>
    <row r="2971" spans="1:13">
      <c r="A2971" s="474" t="s">
        <v>43</v>
      </c>
      <c r="B2971" s="475"/>
      <c r="C2971" s="475"/>
      <c r="D2971" s="475"/>
      <c r="E2971" s="475"/>
      <c r="F2971" s="475"/>
      <c r="G2971" s="475"/>
      <c r="H2971" s="476"/>
      <c r="I2971" s="34"/>
      <c r="J2971" s="29"/>
      <c r="K2971" s="484">
        <v>1.39</v>
      </c>
      <c r="L2971" s="485"/>
      <c r="M2971" s="21">
        <f>K2971*12*I2939</f>
        <v>20571.444</v>
      </c>
    </row>
    <row r="2972" spans="1:13" ht="15.75">
      <c r="A2972" s="111" t="s">
        <v>44</v>
      </c>
      <c r="B2972" s="112"/>
      <c r="C2972" s="112"/>
      <c r="D2972" s="112"/>
      <c r="E2972" s="112"/>
      <c r="F2972" s="112"/>
      <c r="G2972" s="112"/>
      <c r="H2972" s="113"/>
      <c r="I2972" s="34"/>
      <c r="J2972" s="29"/>
      <c r="K2972" s="486">
        <v>0.05</v>
      </c>
      <c r="L2972" s="487"/>
      <c r="M2972" s="21">
        <f>K2972*12*I2939</f>
        <v>739.98000000000013</v>
      </c>
    </row>
    <row r="2973" spans="1:13" ht="15.75">
      <c r="A2973" s="111" t="s">
        <v>45</v>
      </c>
      <c r="B2973" s="112"/>
      <c r="C2973" s="112"/>
      <c r="D2973" s="112"/>
      <c r="E2973" s="112"/>
      <c r="F2973" s="112"/>
      <c r="G2973" s="112"/>
      <c r="H2973" s="113"/>
      <c r="I2973" s="34"/>
      <c r="J2973" s="29"/>
      <c r="K2973" s="486">
        <v>7.0000000000000007E-2</v>
      </c>
      <c r="L2973" s="487"/>
      <c r="M2973" s="21">
        <f>K2973*12*I2939</f>
        <v>1035.972</v>
      </c>
    </row>
    <row r="2974" spans="1:13" ht="16.5" thickBot="1">
      <c r="A2974" s="107" t="s">
        <v>46</v>
      </c>
      <c r="B2974" s="108"/>
      <c r="C2974" s="108"/>
      <c r="D2974" s="108"/>
      <c r="E2974" s="108"/>
      <c r="F2974" s="108"/>
      <c r="G2974" s="108"/>
      <c r="H2974" s="109"/>
      <c r="I2974" s="3"/>
      <c r="J2974" s="4"/>
      <c r="K2974" s="446">
        <v>0.96</v>
      </c>
      <c r="L2974" s="447"/>
      <c r="M2974" s="23">
        <f>K2974*12*I2939</f>
        <v>14207.615999999998</v>
      </c>
    </row>
    <row r="2975" spans="1:13" ht="15.75" thickBot="1">
      <c r="A2975" s="424" t="s">
        <v>47</v>
      </c>
      <c r="B2975" s="425"/>
      <c r="C2975" s="425"/>
      <c r="D2975" s="425"/>
      <c r="E2975" s="425"/>
      <c r="F2975" s="425"/>
      <c r="G2975" s="425"/>
      <c r="H2975" s="426"/>
      <c r="I2975" s="49"/>
      <c r="J2975" s="50"/>
      <c r="K2975" s="427">
        <f>K2969+K2970+K2971+K2972+K2973+K2974</f>
        <v>25.070000000000004</v>
      </c>
      <c r="L2975" s="428"/>
      <c r="M2975" s="51">
        <f>M2969+M2970+M2971+M2972+M2973+M2974</f>
        <v>371025.97199999995</v>
      </c>
    </row>
    <row r="2979" spans="1:13">
      <c r="A2979" s="481" t="s">
        <v>0</v>
      </c>
      <c r="B2979" s="481"/>
      <c r="C2979" s="481"/>
      <c r="D2979" s="481"/>
      <c r="E2979" s="481"/>
      <c r="F2979" s="481"/>
      <c r="G2979" s="481"/>
      <c r="H2979" s="481"/>
      <c r="I2979" s="481"/>
      <c r="J2979" s="481"/>
      <c r="K2979" s="481"/>
      <c r="L2979" s="481"/>
      <c r="M2979" s="1"/>
    </row>
    <row r="2980" spans="1:13">
      <c r="A2980" s="482" t="s">
        <v>1</v>
      </c>
      <c r="B2980" s="482"/>
      <c r="C2980" s="482"/>
      <c r="D2980" s="482"/>
      <c r="E2980" s="482"/>
      <c r="F2980" s="482"/>
      <c r="G2980" s="482"/>
      <c r="H2980" s="482"/>
      <c r="I2980" s="482"/>
      <c r="J2980" s="482"/>
      <c r="K2980" s="482"/>
      <c r="L2980" s="482"/>
      <c r="M2980" s="482"/>
    </row>
    <row r="2981" spans="1:13">
      <c r="A2981" s="483" t="s">
        <v>160</v>
      </c>
      <c r="B2981" s="483"/>
      <c r="C2981" s="483"/>
      <c r="D2981" s="483"/>
      <c r="E2981" s="483"/>
      <c r="F2981" s="483"/>
      <c r="G2981" s="483"/>
      <c r="H2981" s="483"/>
      <c r="I2981" s="483"/>
      <c r="J2981" s="483"/>
      <c r="K2981" s="483"/>
      <c r="L2981" s="483"/>
      <c r="M2981" s="483"/>
    </row>
    <row r="2982" spans="1:13">
      <c r="A2982" s="2"/>
      <c r="B2982" s="3"/>
      <c r="C2982" s="3" t="s">
        <v>2</v>
      </c>
      <c r="D2982" s="3"/>
      <c r="E2982" s="3"/>
      <c r="F2982" s="3"/>
      <c r="G2982" s="3"/>
      <c r="H2982" s="4"/>
      <c r="I2982" s="3" t="s">
        <v>3</v>
      </c>
      <c r="J2982" s="4"/>
      <c r="K2982" s="5" t="s">
        <v>4</v>
      </c>
      <c r="L2982" s="6"/>
      <c r="M2982" s="7"/>
    </row>
    <row r="2983" spans="1:13">
      <c r="A2983" s="8"/>
      <c r="B2983" s="9"/>
      <c r="C2983" s="9"/>
      <c r="D2983" s="9"/>
      <c r="E2983" s="9"/>
      <c r="F2983" s="9"/>
      <c r="G2983" s="9"/>
      <c r="H2983" s="10"/>
      <c r="I2983" s="9"/>
      <c r="J2983" s="10"/>
      <c r="K2983" s="11" t="s">
        <v>5</v>
      </c>
      <c r="L2983" s="12"/>
      <c r="M2983" s="13" t="s">
        <v>6</v>
      </c>
    </row>
    <row r="2984" spans="1:13">
      <c r="A2984" s="14"/>
      <c r="B2984" s="15"/>
      <c r="C2984" s="15"/>
      <c r="D2984" s="15"/>
      <c r="E2984" s="15"/>
      <c r="F2984" s="15"/>
      <c r="G2984" s="15"/>
      <c r="H2984" s="16"/>
      <c r="I2984" s="472" t="s">
        <v>7</v>
      </c>
      <c r="J2984" s="473"/>
      <c r="K2984" s="15" t="s">
        <v>8</v>
      </c>
      <c r="L2984" s="16"/>
      <c r="M2984" s="17" t="s">
        <v>9</v>
      </c>
    </row>
    <row r="2985" spans="1:13">
      <c r="A2985" s="474" t="s">
        <v>159</v>
      </c>
      <c r="B2985" s="475"/>
      <c r="C2985" s="475"/>
      <c r="D2985" s="475"/>
      <c r="E2985" s="475"/>
      <c r="F2985" s="475"/>
      <c r="G2985" s="475"/>
      <c r="H2985" s="476"/>
      <c r="I2985" s="477">
        <v>706.5</v>
      </c>
      <c r="J2985" s="478"/>
      <c r="K2985" s="479">
        <f>K2987+K2989</f>
        <v>9.75</v>
      </c>
      <c r="L2985" s="480"/>
      <c r="M2985" s="21">
        <f>M2987+M2989</f>
        <v>82660.5</v>
      </c>
    </row>
    <row r="2986" spans="1:13">
      <c r="A2986" s="22" t="s">
        <v>10</v>
      </c>
      <c r="B2986" s="24"/>
      <c r="C2986" s="24"/>
      <c r="D2986" s="24"/>
      <c r="E2986" s="24"/>
      <c r="F2986" s="25"/>
      <c r="G2986" s="24"/>
      <c r="H2986" s="26"/>
      <c r="J2986" s="10"/>
      <c r="L2986" s="10"/>
      <c r="M2986" s="23"/>
    </row>
    <row r="2987" spans="1:13">
      <c r="A2987" s="22" t="s">
        <v>11</v>
      </c>
      <c r="B2987" s="24"/>
      <c r="C2987" s="24"/>
      <c r="D2987" s="24"/>
      <c r="E2987" s="24"/>
      <c r="F2987" s="25"/>
      <c r="G2987" s="24"/>
      <c r="H2987" s="26"/>
      <c r="J2987" s="10"/>
      <c r="K2987" s="450">
        <v>5.36</v>
      </c>
      <c r="L2987" s="451"/>
      <c r="M2987" s="23">
        <f>K2987*I2985*12</f>
        <v>45442.080000000002</v>
      </c>
    </row>
    <row r="2988" spans="1:13">
      <c r="A2988" s="130"/>
      <c r="B2988" s="24"/>
      <c r="C2988" s="24"/>
      <c r="D2988" s="24"/>
      <c r="E2988" s="24"/>
      <c r="F2988" s="25"/>
      <c r="G2988" s="24"/>
      <c r="H2988" s="26"/>
      <c r="J2988" s="10"/>
      <c r="L2988" s="10"/>
      <c r="M2988" s="23"/>
    </row>
    <row r="2989" spans="1:13">
      <c r="A2989" s="22" t="s">
        <v>12</v>
      </c>
      <c r="B2989" s="24"/>
      <c r="C2989" s="24"/>
      <c r="D2989" s="24"/>
      <c r="E2989" s="24"/>
      <c r="F2989" s="25"/>
      <c r="G2989" s="24"/>
      <c r="H2989" s="26"/>
      <c r="J2989" s="10"/>
      <c r="K2989" s="450">
        <v>4.3899999999999997</v>
      </c>
      <c r="L2989" s="451"/>
      <c r="M2989" s="23">
        <f>K2989*I2985*12</f>
        <v>37218.42</v>
      </c>
    </row>
    <row r="2990" spans="1:13">
      <c r="A2990" s="131"/>
      <c r="B2990" s="47"/>
      <c r="C2990" s="47"/>
      <c r="D2990" s="47"/>
      <c r="E2990" s="47"/>
      <c r="F2990" s="47"/>
      <c r="G2990" s="47"/>
      <c r="H2990" s="27"/>
      <c r="I2990" s="15"/>
      <c r="J2990" s="16"/>
      <c r="K2990" s="15"/>
      <c r="L2990" s="16"/>
      <c r="M2990" s="21"/>
    </row>
    <row r="2991" spans="1:13">
      <c r="A2991" s="464" t="s">
        <v>13</v>
      </c>
      <c r="B2991" s="465"/>
      <c r="C2991" s="465"/>
      <c r="D2991" s="465"/>
      <c r="E2991" s="465"/>
      <c r="F2991" s="465"/>
      <c r="G2991" s="465"/>
      <c r="H2991" s="466"/>
      <c r="I2991" s="89" t="s">
        <v>14</v>
      </c>
      <c r="J2991" s="88"/>
      <c r="K2991" s="9"/>
      <c r="L2991" s="10"/>
      <c r="M2991" s="23"/>
    </row>
    <row r="2992" spans="1:13">
      <c r="A2992" s="8"/>
      <c r="B2992" s="9"/>
      <c r="C2992" s="9"/>
      <c r="D2992" s="9"/>
      <c r="E2992" s="9"/>
      <c r="F2992" s="9"/>
      <c r="G2992" s="9"/>
      <c r="H2992" s="10"/>
      <c r="I2992" s="89" t="s">
        <v>15</v>
      </c>
      <c r="J2992" s="88"/>
      <c r="K2992" s="9"/>
      <c r="L2992" s="10"/>
      <c r="M2992" s="23"/>
    </row>
    <row r="2993" spans="1:13">
      <c r="A2993" s="8"/>
      <c r="B2993" s="9"/>
      <c r="C2993" s="9"/>
      <c r="D2993" s="9"/>
      <c r="E2993" s="9"/>
      <c r="F2993" s="9"/>
      <c r="G2993" s="9"/>
      <c r="H2993" s="10"/>
      <c r="I2993" s="89" t="s">
        <v>16</v>
      </c>
      <c r="J2993" s="88"/>
      <c r="K2993" s="462">
        <v>1.31</v>
      </c>
      <c r="L2993" s="463"/>
      <c r="M2993" s="23">
        <f>K2993*12*I2985</f>
        <v>11106.18</v>
      </c>
    </row>
    <row r="2994" spans="1:13">
      <c r="A2994" s="8"/>
      <c r="B2994" s="9"/>
      <c r="C2994" s="9"/>
      <c r="D2994" s="9"/>
      <c r="E2994" s="9"/>
      <c r="F2994" s="9"/>
      <c r="G2994" s="9"/>
      <c r="H2994" s="10"/>
      <c r="I2994" s="89" t="s">
        <v>17</v>
      </c>
      <c r="J2994" s="88"/>
      <c r="K2994" s="9"/>
      <c r="L2994" s="10"/>
      <c r="M2994" s="23"/>
    </row>
    <row r="2995" spans="1:13">
      <c r="A2995" s="14"/>
      <c r="B2995" s="15"/>
      <c r="C2995" s="15"/>
      <c r="D2995" s="15"/>
      <c r="E2995" s="15"/>
      <c r="F2995" s="15"/>
      <c r="G2995" s="15"/>
      <c r="H2995" s="16"/>
      <c r="I2995" s="90" t="s">
        <v>18</v>
      </c>
      <c r="J2995" s="91"/>
      <c r="K2995" s="15"/>
      <c r="L2995" s="16"/>
      <c r="M2995" s="21"/>
    </row>
    <row r="2996" spans="1:13">
      <c r="A2996" s="474" t="s">
        <v>67</v>
      </c>
      <c r="B2996" s="475"/>
      <c r="C2996" s="475"/>
      <c r="D2996" s="475"/>
      <c r="E2996" s="475"/>
      <c r="F2996" s="475"/>
      <c r="G2996" s="475"/>
      <c r="H2996" s="476"/>
      <c r="I2996" s="28" t="s">
        <v>19</v>
      </c>
      <c r="J2996" s="29"/>
      <c r="K2996" s="486">
        <v>4.49</v>
      </c>
      <c r="L2996" s="487"/>
      <c r="M2996" s="30">
        <f>K2996*12*I2985</f>
        <v>38066.22</v>
      </c>
    </row>
    <row r="2997" spans="1:13">
      <c r="A2997" s="114" t="s">
        <v>20</v>
      </c>
      <c r="B2997" s="31"/>
      <c r="C2997" s="31"/>
      <c r="D2997" s="31"/>
      <c r="E2997" s="31"/>
      <c r="F2997" s="31"/>
      <c r="G2997" s="31"/>
      <c r="H2997" s="115"/>
      <c r="I2997" s="31"/>
      <c r="J2997" s="10"/>
      <c r="K2997" s="470">
        <f>K2998+K3004</f>
        <v>1.9100000000000001</v>
      </c>
      <c r="L2997" s="471"/>
      <c r="M2997" s="32">
        <f>M2998+M3004</f>
        <v>16192.980000000001</v>
      </c>
    </row>
    <row r="2998" spans="1:13">
      <c r="A2998" s="459" t="s">
        <v>21</v>
      </c>
      <c r="B2998" s="460"/>
      <c r="C2998" s="460"/>
      <c r="D2998" s="460"/>
      <c r="E2998" s="460"/>
      <c r="F2998" s="460"/>
      <c r="G2998" s="460"/>
      <c r="H2998" s="461"/>
      <c r="J2998" s="10"/>
      <c r="K2998" s="462">
        <f>K2999+K3000+K3001+K3003</f>
        <v>1.1200000000000001</v>
      </c>
      <c r="L2998" s="463"/>
      <c r="M2998" s="33">
        <f>M2999+M3000+M3001+M3003</f>
        <v>9495.36</v>
      </c>
    </row>
    <row r="2999" spans="1:13">
      <c r="A2999" s="8" t="s">
        <v>82</v>
      </c>
      <c r="H2999" s="10"/>
      <c r="I2999" s="87" t="s">
        <v>26</v>
      </c>
      <c r="J2999" s="88"/>
      <c r="K2999" s="450">
        <v>0.57999999999999996</v>
      </c>
      <c r="L2999" s="451"/>
      <c r="M2999" s="23">
        <f>K2999*12*I2985</f>
        <v>4917.24</v>
      </c>
    </row>
    <row r="3000" spans="1:13">
      <c r="A3000" s="8" t="s">
        <v>69</v>
      </c>
      <c r="H3000" s="10"/>
      <c r="I3000" s="87" t="s">
        <v>80</v>
      </c>
      <c r="J3000" s="88"/>
      <c r="K3000" s="450"/>
      <c r="L3000" s="451"/>
      <c r="M3000" s="23"/>
    </row>
    <row r="3001" spans="1:13">
      <c r="A3001" s="8" t="s">
        <v>83</v>
      </c>
      <c r="H3001" s="10"/>
      <c r="I3001" s="87" t="s">
        <v>24</v>
      </c>
      <c r="J3001" s="88"/>
      <c r="K3001" s="450">
        <v>0.5</v>
      </c>
      <c r="L3001" s="451"/>
      <c r="M3001" s="23">
        <f>K3001*12*I2985</f>
        <v>4239</v>
      </c>
    </row>
    <row r="3002" spans="1:13">
      <c r="A3002" s="8" t="s">
        <v>25</v>
      </c>
      <c r="H3002" s="10"/>
      <c r="I3002" s="87"/>
      <c r="J3002" s="88"/>
      <c r="L3002" s="10"/>
      <c r="M3002" s="23"/>
    </row>
    <row r="3003" spans="1:13">
      <c r="A3003" s="8" t="s">
        <v>84</v>
      </c>
      <c r="H3003" s="10"/>
      <c r="I3003" s="87" t="s">
        <v>26</v>
      </c>
      <c r="J3003" s="88"/>
      <c r="K3003" s="450">
        <v>0.04</v>
      </c>
      <c r="L3003" s="451"/>
      <c r="M3003" s="23">
        <f>K3003*12*I2985</f>
        <v>339.12</v>
      </c>
    </row>
    <row r="3004" spans="1:13">
      <c r="A3004" s="459" t="s">
        <v>27</v>
      </c>
      <c r="B3004" s="460"/>
      <c r="C3004" s="460"/>
      <c r="D3004" s="460"/>
      <c r="E3004" s="460"/>
      <c r="F3004" s="460"/>
      <c r="G3004" s="460"/>
      <c r="H3004" s="461"/>
      <c r="J3004" s="10"/>
      <c r="K3004" s="462">
        <f>K3005+K3006+K3007</f>
        <v>0.79</v>
      </c>
      <c r="L3004" s="463"/>
      <c r="M3004" s="33">
        <f>M3005+M3006+M3007</f>
        <v>6697.6200000000008</v>
      </c>
    </row>
    <row r="3005" spans="1:13">
      <c r="A3005" s="8" t="s">
        <v>85</v>
      </c>
      <c r="H3005" s="10"/>
      <c r="I3005" s="87" t="s">
        <v>24</v>
      </c>
      <c r="J3005" s="88"/>
      <c r="K3005" s="450">
        <v>0.67</v>
      </c>
      <c r="L3005" s="451"/>
      <c r="M3005" s="23">
        <f>K3005*12*I2985</f>
        <v>5680.26</v>
      </c>
    </row>
    <row r="3006" spans="1:13">
      <c r="A3006" s="8" t="s">
        <v>86</v>
      </c>
      <c r="H3006" s="10"/>
      <c r="I3006" s="87" t="s">
        <v>81</v>
      </c>
      <c r="J3006" s="88"/>
      <c r="K3006" s="450">
        <v>0.06</v>
      </c>
      <c r="L3006" s="451"/>
      <c r="M3006" s="132">
        <f>K3006*12*I2985</f>
        <v>508.68</v>
      </c>
    </row>
    <row r="3007" spans="1:13">
      <c r="A3007" s="8" t="s">
        <v>87</v>
      </c>
      <c r="H3007" s="10"/>
      <c r="I3007" s="87" t="s">
        <v>55</v>
      </c>
      <c r="J3007" s="88"/>
      <c r="K3007" s="492">
        <v>0.06</v>
      </c>
      <c r="L3007" s="493"/>
      <c r="M3007" s="23">
        <f>K3007*12*I2985</f>
        <v>508.68</v>
      </c>
    </row>
    <row r="3008" spans="1:13" ht="15.75">
      <c r="A3008" s="438" t="s">
        <v>28</v>
      </c>
      <c r="B3008" s="439"/>
      <c r="C3008" s="439"/>
      <c r="D3008" s="439"/>
      <c r="E3008" s="439"/>
      <c r="F3008" s="439"/>
      <c r="G3008" s="439"/>
      <c r="H3008" s="440"/>
      <c r="I3008" s="34"/>
      <c r="J3008" s="29"/>
      <c r="K3008" s="486">
        <f>K3009+K3010+K3012+K3014+K3015</f>
        <v>2.16</v>
      </c>
      <c r="L3008" s="487"/>
      <c r="M3008" s="35">
        <f>M3009+M3010+M3012+M3014+M3015</f>
        <v>18312.48</v>
      </c>
    </row>
    <row r="3009" spans="1:13">
      <c r="A3009" s="36" t="s">
        <v>29</v>
      </c>
      <c r="B3009" s="37"/>
      <c r="C3009" s="38"/>
      <c r="D3009" s="38"/>
      <c r="E3009" s="38"/>
      <c r="F3009" s="38"/>
      <c r="G3009" s="38"/>
      <c r="H3009" s="10"/>
      <c r="I3009" s="434" t="s">
        <v>30</v>
      </c>
      <c r="J3009" s="435"/>
      <c r="K3009" s="457">
        <v>0.59</v>
      </c>
      <c r="L3009" s="458"/>
      <c r="M3009" s="23">
        <f>K3009*12*I2985</f>
        <v>5002.0200000000004</v>
      </c>
    </row>
    <row r="3010" spans="1:13">
      <c r="A3010" s="36" t="s">
        <v>31</v>
      </c>
      <c r="B3010" s="37"/>
      <c r="C3010" s="38"/>
      <c r="D3010" s="38"/>
      <c r="E3010" s="38"/>
      <c r="F3010" s="38"/>
      <c r="G3010" s="38"/>
      <c r="H3010" s="10"/>
      <c r="I3010" s="434" t="s">
        <v>57</v>
      </c>
      <c r="J3010" s="435"/>
      <c r="K3010" s="448">
        <v>1.36</v>
      </c>
      <c r="L3010" s="449"/>
      <c r="M3010" s="23">
        <f>K3010*12*I2985</f>
        <v>11530.08</v>
      </c>
    </row>
    <row r="3011" spans="1:13">
      <c r="A3011" s="36" t="s">
        <v>33</v>
      </c>
      <c r="B3011" s="37"/>
      <c r="C3011" s="38"/>
      <c r="D3011" s="38"/>
      <c r="E3011" s="38"/>
      <c r="F3011" s="38"/>
      <c r="G3011" s="38"/>
      <c r="H3011" s="10"/>
      <c r="I3011" s="39"/>
      <c r="J3011" s="12"/>
      <c r="K3011" s="40"/>
      <c r="L3011" s="119"/>
      <c r="M3011" s="23"/>
    </row>
    <row r="3012" spans="1:13">
      <c r="A3012" s="36" t="s">
        <v>34</v>
      </c>
      <c r="B3012" s="37"/>
      <c r="C3012" s="38"/>
      <c r="D3012" s="38"/>
      <c r="E3012" s="38"/>
      <c r="F3012" s="38"/>
      <c r="G3012" s="38"/>
      <c r="H3012" s="10"/>
      <c r="I3012" s="434" t="s">
        <v>35</v>
      </c>
      <c r="J3012" s="435"/>
      <c r="K3012" s="448">
        <v>0.09</v>
      </c>
      <c r="L3012" s="449"/>
      <c r="M3012" s="23">
        <f>K3012*12*I2985</f>
        <v>763.0200000000001</v>
      </c>
    </row>
    <row r="3013" spans="1:13">
      <c r="A3013" s="36" t="s">
        <v>36</v>
      </c>
      <c r="B3013" s="37"/>
      <c r="C3013" s="38"/>
      <c r="D3013" s="38"/>
      <c r="E3013" s="38"/>
      <c r="F3013" s="38"/>
      <c r="G3013" s="38"/>
      <c r="H3013" s="10"/>
      <c r="I3013" s="39"/>
      <c r="J3013" s="12"/>
      <c r="K3013" s="40"/>
      <c r="L3013" s="119"/>
      <c r="M3013" s="23"/>
    </row>
    <row r="3014" spans="1:13">
      <c r="A3014" s="36" t="s">
        <v>37</v>
      </c>
      <c r="B3014" s="37"/>
      <c r="C3014" s="38"/>
      <c r="D3014" s="38"/>
      <c r="E3014" s="38"/>
      <c r="F3014" s="38"/>
      <c r="G3014" s="38"/>
      <c r="H3014" s="10"/>
      <c r="I3014" s="434" t="s">
        <v>19</v>
      </c>
      <c r="J3014" s="435"/>
      <c r="K3014" s="448">
        <v>0.06</v>
      </c>
      <c r="L3014" s="449"/>
      <c r="M3014" s="23">
        <f>K3014*12*I2985</f>
        <v>508.68</v>
      </c>
    </row>
    <row r="3015" spans="1:13">
      <c r="A3015" s="42" t="s">
        <v>38</v>
      </c>
      <c r="B3015" s="37"/>
      <c r="C3015" s="38"/>
      <c r="D3015" s="38"/>
      <c r="E3015" s="38"/>
      <c r="F3015" s="38"/>
      <c r="G3015" s="38"/>
      <c r="H3015" s="10"/>
      <c r="I3015" s="434" t="s">
        <v>19</v>
      </c>
      <c r="J3015" s="435"/>
      <c r="K3015" s="436">
        <v>0.06</v>
      </c>
      <c r="L3015" s="437"/>
      <c r="M3015" s="21">
        <f>K3015*12*I2985</f>
        <v>508.68</v>
      </c>
    </row>
    <row r="3016" spans="1:13" ht="16.5" thickBot="1">
      <c r="A3016" s="443" t="s">
        <v>39</v>
      </c>
      <c r="B3016" s="444"/>
      <c r="C3016" s="444"/>
      <c r="D3016" s="444"/>
      <c r="E3016" s="444"/>
      <c r="F3016" s="444"/>
      <c r="G3016" s="444"/>
      <c r="H3016" s="445"/>
      <c r="I3016" s="3"/>
      <c r="J3016" s="4"/>
      <c r="K3016" s="513">
        <v>5.7</v>
      </c>
      <c r="L3016" s="514"/>
      <c r="M3016" s="48">
        <f>K3016*12*I2985</f>
        <v>48324.600000000006</v>
      </c>
    </row>
    <row r="3017" spans="1:13" ht="15.75" thickBot="1">
      <c r="A3017" s="424" t="s">
        <v>40</v>
      </c>
      <c r="B3017" s="425"/>
      <c r="C3017" s="425"/>
      <c r="D3017" s="425"/>
      <c r="E3017" s="425"/>
      <c r="F3017" s="425"/>
      <c r="G3017" s="425"/>
      <c r="H3017" s="426"/>
      <c r="I3017" s="49"/>
      <c r="J3017" s="50"/>
      <c r="K3017" s="427">
        <f>K2987+K2989+K2993+K2996+K2997+K3016+K3008</f>
        <v>25.32</v>
      </c>
      <c r="L3017" s="428"/>
      <c r="M3017" s="51">
        <f>M2985+M2993+M2996+M2997+M3008+M3016</f>
        <v>214662.96000000002</v>
      </c>
    </row>
    <row r="3018" spans="1:13" ht="15.75" thickBot="1">
      <c r="A3018" s="424" t="s">
        <v>77</v>
      </c>
      <c r="B3018" s="425"/>
      <c r="C3018" s="425"/>
      <c r="D3018" s="425"/>
      <c r="E3018" s="425"/>
      <c r="F3018" s="425"/>
      <c r="G3018" s="425"/>
      <c r="H3018" s="426"/>
      <c r="I3018" s="49"/>
      <c r="J3018" s="50"/>
      <c r="K3018" s="548">
        <f>K3019+K3020</f>
        <v>18.97</v>
      </c>
      <c r="L3018" s="549"/>
      <c r="M3018" s="51">
        <f>M3019+M3020</f>
        <v>160827.66</v>
      </c>
    </row>
    <row r="3019" spans="1:13">
      <c r="A3019" s="526" t="s">
        <v>78</v>
      </c>
      <c r="B3019" s="527"/>
      <c r="C3019" s="527"/>
      <c r="D3019" s="527"/>
      <c r="E3019" s="527"/>
      <c r="F3019" s="527"/>
      <c r="G3019" s="527"/>
      <c r="H3019" s="528"/>
      <c r="I3019" s="76"/>
      <c r="J3019" s="133"/>
      <c r="K3019" s="529">
        <v>15.49</v>
      </c>
      <c r="L3019" s="530"/>
      <c r="M3019" s="92">
        <f>K3019*12*I2985</f>
        <v>131324.22</v>
      </c>
    </row>
    <row r="3020" spans="1:13" ht="16.5" thickBot="1">
      <c r="A3020" s="550" t="s">
        <v>161</v>
      </c>
      <c r="B3020" s="551"/>
      <c r="C3020" s="551"/>
      <c r="D3020" s="551"/>
      <c r="E3020" s="551"/>
      <c r="F3020" s="551"/>
      <c r="G3020" s="551"/>
      <c r="H3020" s="552"/>
      <c r="I3020" s="84"/>
      <c r="J3020" s="85"/>
      <c r="K3020" s="522">
        <v>3.48</v>
      </c>
      <c r="L3020" s="523"/>
      <c r="M3020" s="86">
        <f>K3020*12*I2985</f>
        <v>29503.439999999999</v>
      </c>
    </row>
    <row r="3021" spans="1:13" ht="15.75">
      <c r="A3021" s="452" t="s">
        <v>52</v>
      </c>
      <c r="B3021" s="453"/>
      <c r="C3021" s="453"/>
      <c r="D3021" s="453"/>
      <c r="E3021" s="453"/>
      <c r="F3021" s="453"/>
      <c r="G3021" s="453"/>
      <c r="H3021" s="454"/>
      <c r="I3021" s="15"/>
      <c r="J3021" s="16"/>
      <c r="K3021" s="455">
        <v>1.9</v>
      </c>
      <c r="L3021" s="456"/>
      <c r="M3021" s="21">
        <f>K3021*12*I2985</f>
        <v>16108.199999999997</v>
      </c>
    </row>
    <row r="3022" spans="1:13">
      <c r="A3022" s="474" t="s">
        <v>43</v>
      </c>
      <c r="B3022" s="475"/>
      <c r="C3022" s="475"/>
      <c r="D3022" s="475"/>
      <c r="E3022" s="475"/>
      <c r="F3022" s="475"/>
      <c r="G3022" s="475"/>
      <c r="H3022" s="476"/>
      <c r="I3022" s="34"/>
      <c r="J3022" s="29"/>
      <c r="K3022" s="484">
        <v>1.39</v>
      </c>
      <c r="L3022" s="485"/>
      <c r="M3022" s="21">
        <f>K3022*12*I2985</f>
        <v>11784.42</v>
      </c>
    </row>
    <row r="3023" spans="1:13" ht="15.75">
      <c r="A3023" s="120" t="s">
        <v>45</v>
      </c>
      <c r="B3023" s="121"/>
      <c r="C3023" s="121"/>
      <c r="D3023" s="121"/>
      <c r="E3023" s="121"/>
      <c r="F3023" s="121"/>
      <c r="G3023" s="121"/>
      <c r="H3023" s="122"/>
      <c r="I3023" s="34"/>
      <c r="J3023" s="29"/>
      <c r="K3023" s="486">
        <v>7.0000000000000007E-2</v>
      </c>
      <c r="L3023" s="487"/>
      <c r="M3023" s="21">
        <f>K3023*12*I2985</f>
        <v>593.46</v>
      </c>
    </row>
    <row r="3024" spans="1:13" ht="16.5" thickBot="1">
      <c r="A3024" s="116" t="s">
        <v>46</v>
      </c>
      <c r="B3024" s="117"/>
      <c r="C3024" s="117"/>
      <c r="D3024" s="117"/>
      <c r="E3024" s="117"/>
      <c r="F3024" s="117"/>
      <c r="G3024" s="117"/>
      <c r="H3024" s="118"/>
      <c r="I3024" s="3"/>
      <c r="J3024" s="4"/>
      <c r="K3024" s="446">
        <v>7.0000000000000007E-2</v>
      </c>
      <c r="L3024" s="447"/>
      <c r="M3024" s="23">
        <f>K3024*12*I2985</f>
        <v>593.46</v>
      </c>
    </row>
    <row r="3025" spans="1:13" ht="15.75" thickBot="1">
      <c r="A3025" s="424" t="s">
        <v>47</v>
      </c>
      <c r="B3025" s="425"/>
      <c r="C3025" s="425"/>
      <c r="D3025" s="425"/>
      <c r="E3025" s="425"/>
      <c r="F3025" s="425"/>
      <c r="G3025" s="425"/>
      <c r="H3025" s="426"/>
      <c r="I3025" s="49"/>
      <c r="J3025" s="50"/>
      <c r="K3025" s="427">
        <f>K3017+K3021+K3022+K3023+K3024+K3018</f>
        <v>47.72</v>
      </c>
      <c r="L3025" s="428"/>
      <c r="M3025" s="51">
        <f>M3017+M3018+M3021+M3022+M3023+M3024</f>
        <v>404570.16000000003</v>
      </c>
    </row>
    <row r="3027" spans="1:13">
      <c r="A3027" s="481" t="s">
        <v>0</v>
      </c>
      <c r="B3027" s="481"/>
      <c r="C3027" s="481"/>
      <c r="D3027" s="481"/>
      <c r="E3027" s="481"/>
      <c r="F3027" s="481"/>
      <c r="G3027" s="481"/>
      <c r="H3027" s="481"/>
      <c r="I3027" s="481"/>
      <c r="J3027" s="481"/>
      <c r="K3027" s="481"/>
      <c r="L3027" s="481"/>
      <c r="M3027" s="1"/>
    </row>
    <row r="3028" spans="1:13">
      <c r="A3028" s="482" t="s">
        <v>1</v>
      </c>
      <c r="B3028" s="482"/>
      <c r="C3028" s="482"/>
      <c r="D3028" s="482"/>
      <c r="E3028" s="482"/>
      <c r="F3028" s="482"/>
      <c r="G3028" s="482"/>
      <c r="H3028" s="482"/>
      <c r="I3028" s="482"/>
      <c r="J3028" s="482"/>
      <c r="K3028" s="482"/>
      <c r="L3028" s="482"/>
      <c r="M3028" s="482"/>
    </row>
    <row r="3029" spans="1:13">
      <c r="A3029" s="483" t="s">
        <v>162</v>
      </c>
      <c r="B3029" s="483"/>
      <c r="C3029" s="483"/>
      <c r="D3029" s="483"/>
      <c r="E3029" s="483"/>
      <c r="F3029" s="483"/>
      <c r="G3029" s="483"/>
      <c r="H3029" s="483"/>
      <c r="I3029" s="483"/>
      <c r="J3029" s="483"/>
      <c r="K3029" s="483"/>
      <c r="L3029" s="483"/>
      <c r="M3029" s="483"/>
    </row>
    <row r="3030" spans="1:13">
      <c r="A3030" s="2"/>
      <c r="B3030" s="3"/>
      <c r="C3030" s="3" t="s">
        <v>2</v>
      </c>
      <c r="D3030" s="3"/>
      <c r="E3030" s="3"/>
      <c r="F3030" s="3"/>
      <c r="G3030" s="3"/>
      <c r="H3030" s="4"/>
      <c r="I3030" s="3" t="s">
        <v>3</v>
      </c>
      <c r="J3030" s="4"/>
      <c r="K3030" s="5" t="s">
        <v>4</v>
      </c>
      <c r="L3030" s="6"/>
      <c r="M3030" s="7"/>
    </row>
    <row r="3031" spans="1:13">
      <c r="A3031" s="8"/>
      <c r="B3031" s="9"/>
      <c r="C3031" s="9"/>
      <c r="D3031" s="9"/>
      <c r="E3031" s="9"/>
      <c r="F3031" s="9"/>
      <c r="G3031" s="9"/>
      <c r="H3031" s="10"/>
      <c r="I3031" s="9"/>
      <c r="J3031" s="10"/>
      <c r="K3031" s="11" t="s">
        <v>5</v>
      </c>
      <c r="L3031" s="12"/>
      <c r="M3031" s="13" t="s">
        <v>6</v>
      </c>
    </row>
    <row r="3032" spans="1:13">
      <c r="A3032" s="14"/>
      <c r="B3032" s="15"/>
      <c r="C3032" s="15"/>
      <c r="D3032" s="15"/>
      <c r="E3032" s="15"/>
      <c r="F3032" s="15"/>
      <c r="G3032" s="15"/>
      <c r="H3032" s="16"/>
      <c r="I3032" s="472" t="s">
        <v>7</v>
      </c>
      <c r="J3032" s="473"/>
      <c r="K3032" s="15" t="s">
        <v>8</v>
      </c>
      <c r="L3032" s="16"/>
      <c r="M3032" s="17" t="s">
        <v>9</v>
      </c>
    </row>
    <row r="3033" spans="1:13">
      <c r="A3033" s="474"/>
      <c r="B3033" s="475"/>
      <c r="C3033" s="475"/>
      <c r="D3033" s="475"/>
      <c r="E3033" s="475"/>
      <c r="F3033" s="475"/>
      <c r="G3033" s="475"/>
      <c r="H3033" s="476"/>
      <c r="I3033" s="477">
        <v>335.6</v>
      </c>
      <c r="J3033" s="478"/>
      <c r="K3033" s="479">
        <f>K3035+K3037</f>
        <v>9.75</v>
      </c>
      <c r="L3033" s="480"/>
      <c r="M3033" s="21">
        <f>M3035+M3037</f>
        <v>39265.200000000004</v>
      </c>
    </row>
    <row r="3034" spans="1:13">
      <c r="A3034" s="22" t="s">
        <v>10</v>
      </c>
      <c r="B3034" s="24"/>
      <c r="C3034" s="24"/>
      <c r="D3034" s="24"/>
      <c r="E3034" s="24"/>
      <c r="F3034" s="25"/>
      <c r="G3034" s="24"/>
      <c r="H3034" s="26"/>
      <c r="J3034" s="10"/>
      <c r="L3034" s="10"/>
      <c r="M3034" s="23"/>
    </row>
    <row r="3035" spans="1:13">
      <c r="A3035" s="22" t="s">
        <v>11</v>
      </c>
      <c r="B3035" s="24"/>
      <c r="C3035" s="24"/>
      <c r="D3035" s="24"/>
      <c r="E3035" s="24"/>
      <c r="F3035" s="25"/>
      <c r="G3035" s="24"/>
      <c r="H3035" s="26"/>
      <c r="J3035" s="10"/>
      <c r="K3035" s="450">
        <v>5.36</v>
      </c>
      <c r="L3035" s="451"/>
      <c r="M3035" s="23">
        <f>K3035*I3033*12</f>
        <v>21585.792000000001</v>
      </c>
    </row>
    <row r="3036" spans="1:13">
      <c r="A3036" s="22"/>
      <c r="B3036" s="24"/>
      <c r="C3036" s="24"/>
      <c r="D3036" s="24"/>
      <c r="E3036" s="24"/>
      <c r="F3036" s="25"/>
      <c r="G3036" s="24"/>
      <c r="H3036" s="26"/>
      <c r="J3036" s="10"/>
      <c r="L3036" s="10"/>
      <c r="M3036" s="23"/>
    </row>
    <row r="3037" spans="1:13">
      <c r="A3037" s="22" t="s">
        <v>12</v>
      </c>
      <c r="B3037" s="24"/>
      <c r="C3037" s="24"/>
      <c r="D3037" s="24"/>
      <c r="E3037" s="24"/>
      <c r="F3037" s="25"/>
      <c r="G3037" s="24"/>
      <c r="H3037" s="26"/>
      <c r="I3037" s="14"/>
      <c r="J3037" s="16"/>
      <c r="K3037" s="492">
        <v>4.3899999999999997</v>
      </c>
      <c r="L3037" s="493"/>
      <c r="M3037" s="21">
        <f>K3037*I3033*12</f>
        <v>17679.408000000003</v>
      </c>
    </row>
    <row r="3038" spans="1:13">
      <c r="A3038" s="464" t="s">
        <v>13</v>
      </c>
      <c r="B3038" s="465"/>
      <c r="C3038" s="465"/>
      <c r="D3038" s="465"/>
      <c r="E3038" s="465"/>
      <c r="F3038" s="465"/>
      <c r="G3038" s="465"/>
      <c r="H3038" s="466"/>
      <c r="I3038" s="89" t="s">
        <v>14</v>
      </c>
      <c r="J3038" s="88"/>
      <c r="K3038" s="9"/>
      <c r="L3038" s="10"/>
      <c r="M3038" s="23"/>
    </row>
    <row r="3039" spans="1:13">
      <c r="A3039" s="8"/>
      <c r="B3039" s="9"/>
      <c r="C3039" s="9"/>
      <c r="D3039" s="9"/>
      <c r="E3039" s="9"/>
      <c r="F3039" s="9"/>
      <c r="G3039" s="9"/>
      <c r="H3039" s="10"/>
      <c r="I3039" s="89" t="s">
        <v>15</v>
      </c>
      <c r="J3039" s="88"/>
      <c r="K3039" s="9"/>
      <c r="L3039" s="10"/>
      <c r="M3039" s="23"/>
    </row>
    <row r="3040" spans="1:13">
      <c r="A3040" s="8"/>
      <c r="B3040" s="9"/>
      <c r="C3040" s="9"/>
      <c r="D3040" s="9"/>
      <c r="E3040" s="9"/>
      <c r="F3040" s="9"/>
      <c r="G3040" s="9"/>
      <c r="H3040" s="10"/>
      <c r="I3040" s="89" t="s">
        <v>16</v>
      </c>
      <c r="J3040" s="88"/>
      <c r="K3040" s="462">
        <v>1.31</v>
      </c>
      <c r="L3040" s="463"/>
      <c r="M3040" s="23">
        <f>K3040*12*I3033</f>
        <v>5275.6320000000005</v>
      </c>
    </row>
    <row r="3041" spans="1:13">
      <c r="A3041" s="8"/>
      <c r="B3041" s="9"/>
      <c r="C3041" s="9"/>
      <c r="D3041" s="9"/>
      <c r="E3041" s="9"/>
      <c r="F3041" s="9"/>
      <c r="G3041" s="9"/>
      <c r="H3041" s="10"/>
      <c r="I3041" s="89" t="s">
        <v>17</v>
      </c>
      <c r="J3041" s="88"/>
      <c r="K3041" s="9"/>
      <c r="L3041" s="10"/>
      <c r="M3041" s="23"/>
    </row>
    <row r="3042" spans="1:13">
      <c r="A3042" s="14"/>
      <c r="B3042" s="15"/>
      <c r="C3042" s="15"/>
      <c r="D3042" s="15"/>
      <c r="E3042" s="15"/>
      <c r="F3042" s="15"/>
      <c r="G3042" s="15"/>
      <c r="H3042" s="16"/>
      <c r="I3042" s="90" t="s">
        <v>18</v>
      </c>
      <c r="J3042" s="91"/>
      <c r="K3042" s="15"/>
      <c r="L3042" s="16"/>
      <c r="M3042" s="21"/>
    </row>
    <row r="3043" spans="1:13">
      <c r="A3043" s="114" t="s">
        <v>20</v>
      </c>
      <c r="B3043" s="31"/>
      <c r="C3043" s="31"/>
      <c r="D3043" s="31"/>
      <c r="E3043" s="31"/>
      <c r="F3043" s="31"/>
      <c r="G3043" s="31"/>
      <c r="H3043" s="115"/>
      <c r="I3043" s="31"/>
      <c r="J3043" s="10"/>
      <c r="K3043" s="470">
        <f>K3044+K3050</f>
        <v>1.9100000000000001</v>
      </c>
      <c r="L3043" s="471"/>
      <c r="M3043" s="32">
        <f>M3044+M3050</f>
        <v>7691.9520000000011</v>
      </c>
    </row>
    <row r="3044" spans="1:13">
      <c r="A3044" s="459" t="s">
        <v>21</v>
      </c>
      <c r="B3044" s="460"/>
      <c r="C3044" s="460"/>
      <c r="D3044" s="460"/>
      <c r="E3044" s="460"/>
      <c r="F3044" s="460"/>
      <c r="G3044" s="460"/>
      <c r="H3044" s="461"/>
      <c r="J3044" s="10"/>
      <c r="K3044" s="462">
        <f>K3045+K3046+K3047+K3049</f>
        <v>1.1200000000000001</v>
      </c>
      <c r="L3044" s="463"/>
      <c r="M3044" s="33">
        <f>M3045+M3046+M3047+M3049</f>
        <v>4510.4639999999999</v>
      </c>
    </row>
    <row r="3045" spans="1:13">
      <c r="A3045" s="8" t="s">
        <v>82</v>
      </c>
      <c r="H3045" s="10"/>
      <c r="I3045" s="87" t="s">
        <v>26</v>
      </c>
      <c r="J3045" s="88"/>
      <c r="K3045" s="450">
        <v>0.57999999999999996</v>
      </c>
      <c r="L3045" s="451"/>
      <c r="M3045" s="23">
        <f>K3045*12*I3033</f>
        <v>2335.7759999999998</v>
      </c>
    </row>
    <row r="3046" spans="1:13">
      <c r="A3046" s="8" t="s">
        <v>69</v>
      </c>
      <c r="H3046" s="10"/>
      <c r="I3046" s="87" t="s">
        <v>80</v>
      </c>
      <c r="J3046" s="88"/>
      <c r="K3046" s="450"/>
      <c r="L3046" s="451"/>
      <c r="M3046" s="23"/>
    </row>
    <row r="3047" spans="1:13">
      <c r="A3047" s="8" t="s">
        <v>83</v>
      </c>
      <c r="H3047" s="10"/>
      <c r="I3047" s="87" t="s">
        <v>24</v>
      </c>
      <c r="J3047" s="88"/>
      <c r="K3047" s="450">
        <v>0.5</v>
      </c>
      <c r="L3047" s="451"/>
      <c r="M3047" s="23">
        <f>K3047*12*I3033</f>
        <v>2013.6000000000001</v>
      </c>
    </row>
    <row r="3048" spans="1:13">
      <c r="A3048" s="8" t="s">
        <v>25</v>
      </c>
      <c r="H3048" s="10"/>
      <c r="I3048" s="87"/>
      <c r="J3048" s="88"/>
      <c r="L3048" s="10"/>
      <c r="M3048" s="23"/>
    </row>
    <row r="3049" spans="1:13">
      <c r="A3049" s="8" t="s">
        <v>84</v>
      </c>
      <c r="H3049" s="10"/>
      <c r="I3049" s="87" t="s">
        <v>26</v>
      </c>
      <c r="J3049" s="88"/>
      <c r="K3049" s="450">
        <v>0.04</v>
      </c>
      <c r="L3049" s="451"/>
      <c r="M3049" s="23">
        <f>K3049*12*I3033</f>
        <v>161.08799999999999</v>
      </c>
    </row>
    <row r="3050" spans="1:13">
      <c r="A3050" s="459" t="s">
        <v>27</v>
      </c>
      <c r="B3050" s="460"/>
      <c r="C3050" s="460"/>
      <c r="D3050" s="460"/>
      <c r="E3050" s="460"/>
      <c r="F3050" s="460"/>
      <c r="G3050" s="460"/>
      <c r="H3050" s="461"/>
      <c r="J3050" s="10"/>
      <c r="K3050" s="462">
        <f>K3051+K3052+K3053</f>
        <v>0.79</v>
      </c>
      <c r="L3050" s="463"/>
      <c r="M3050" s="33">
        <f>M3051+M3052+M3053</f>
        <v>3181.4880000000007</v>
      </c>
    </row>
    <row r="3051" spans="1:13">
      <c r="A3051" s="8" t="s">
        <v>85</v>
      </c>
      <c r="H3051" s="10"/>
      <c r="I3051" s="87" t="s">
        <v>24</v>
      </c>
      <c r="J3051" s="88"/>
      <c r="K3051" s="450">
        <v>0.67</v>
      </c>
      <c r="L3051" s="451"/>
      <c r="M3051" s="23">
        <f>K3051*12*I3033</f>
        <v>2698.2240000000006</v>
      </c>
    </row>
    <row r="3052" spans="1:13">
      <c r="A3052" s="8" t="s">
        <v>86</v>
      </c>
      <c r="H3052" s="10"/>
      <c r="I3052" s="87" t="s">
        <v>81</v>
      </c>
      <c r="J3052" s="88"/>
      <c r="K3052" s="450">
        <v>0.06</v>
      </c>
      <c r="L3052" s="451"/>
      <c r="M3052" s="23">
        <f>K3052*12*I3033</f>
        <v>241.63200000000001</v>
      </c>
    </row>
    <row r="3053" spans="1:13">
      <c r="A3053" s="8" t="s">
        <v>87</v>
      </c>
      <c r="H3053" s="10"/>
      <c r="I3053" s="87" t="s">
        <v>55</v>
      </c>
      <c r="J3053" s="88"/>
      <c r="K3053" s="492">
        <v>0.06</v>
      </c>
      <c r="L3053" s="493"/>
      <c r="M3053" s="21">
        <f>K3053*12*I3033</f>
        <v>241.63200000000001</v>
      </c>
    </row>
    <row r="3054" spans="1:13" ht="15.75">
      <c r="A3054" s="438" t="s">
        <v>28</v>
      </c>
      <c r="B3054" s="439"/>
      <c r="C3054" s="439"/>
      <c r="D3054" s="439"/>
      <c r="E3054" s="439"/>
      <c r="F3054" s="439"/>
      <c r="G3054" s="439"/>
      <c r="H3054" s="440"/>
      <c r="I3054" s="34"/>
      <c r="J3054" s="29"/>
      <c r="K3054" s="486">
        <f>K3055+K3056+K3058+K3060+K3061</f>
        <v>2.16</v>
      </c>
      <c r="L3054" s="487"/>
      <c r="M3054" s="35">
        <f>M3055+M3056+M3058+M3060+M3061</f>
        <v>8698.7520000000004</v>
      </c>
    </row>
    <row r="3055" spans="1:13">
      <c r="A3055" s="36" t="s">
        <v>29</v>
      </c>
      <c r="B3055" s="37"/>
      <c r="C3055" s="38"/>
      <c r="D3055" s="38"/>
      <c r="E3055" s="38"/>
      <c r="F3055" s="38"/>
      <c r="G3055" s="38"/>
      <c r="H3055" s="10"/>
      <c r="I3055" s="434" t="s">
        <v>30</v>
      </c>
      <c r="J3055" s="435"/>
      <c r="K3055" s="457">
        <v>0.59</v>
      </c>
      <c r="L3055" s="458"/>
      <c r="M3055" s="23">
        <f>K3055*12*I3033</f>
        <v>2376.0480000000002</v>
      </c>
    </row>
    <row r="3056" spans="1:13">
      <c r="A3056" s="36" t="s">
        <v>31</v>
      </c>
      <c r="B3056" s="37"/>
      <c r="C3056" s="38"/>
      <c r="D3056" s="38"/>
      <c r="E3056" s="38"/>
      <c r="F3056" s="38"/>
      <c r="G3056" s="38"/>
      <c r="H3056" s="10"/>
      <c r="I3056" s="434" t="s">
        <v>57</v>
      </c>
      <c r="J3056" s="435"/>
      <c r="K3056" s="448">
        <v>1.36</v>
      </c>
      <c r="L3056" s="449"/>
      <c r="M3056" s="23">
        <f>K3056*12*I3033</f>
        <v>5476.9920000000002</v>
      </c>
    </row>
    <row r="3057" spans="1:13">
      <c r="A3057" s="36" t="s">
        <v>33</v>
      </c>
      <c r="B3057" s="37"/>
      <c r="C3057" s="38"/>
      <c r="D3057" s="38"/>
      <c r="E3057" s="38"/>
      <c r="F3057" s="38"/>
      <c r="G3057" s="38"/>
      <c r="H3057" s="10"/>
      <c r="I3057" s="39"/>
      <c r="J3057" s="12"/>
      <c r="K3057" s="40"/>
      <c r="L3057" s="126"/>
      <c r="M3057" s="23"/>
    </row>
    <row r="3058" spans="1:13">
      <c r="A3058" s="36" t="s">
        <v>34</v>
      </c>
      <c r="B3058" s="37"/>
      <c r="C3058" s="38"/>
      <c r="D3058" s="38"/>
      <c r="E3058" s="38"/>
      <c r="F3058" s="38"/>
      <c r="G3058" s="38"/>
      <c r="H3058" s="10"/>
      <c r="I3058" s="434" t="s">
        <v>35</v>
      </c>
      <c r="J3058" s="435"/>
      <c r="K3058" s="448">
        <v>0.09</v>
      </c>
      <c r="L3058" s="449"/>
      <c r="M3058" s="23">
        <f>K3058*12*I3033</f>
        <v>362.44800000000004</v>
      </c>
    </row>
    <row r="3059" spans="1:13">
      <c r="A3059" s="36" t="s">
        <v>36</v>
      </c>
      <c r="B3059" s="37"/>
      <c r="C3059" s="38"/>
      <c r="D3059" s="38"/>
      <c r="E3059" s="38"/>
      <c r="F3059" s="38"/>
      <c r="G3059" s="38"/>
      <c r="H3059" s="10"/>
      <c r="I3059" s="39"/>
      <c r="J3059" s="12"/>
      <c r="K3059" s="40"/>
      <c r="L3059" s="126"/>
      <c r="M3059" s="23"/>
    </row>
    <row r="3060" spans="1:13">
      <c r="A3060" s="36" t="s">
        <v>37</v>
      </c>
      <c r="B3060" s="37"/>
      <c r="C3060" s="38"/>
      <c r="D3060" s="38"/>
      <c r="E3060" s="38"/>
      <c r="F3060" s="38"/>
      <c r="G3060" s="38"/>
      <c r="H3060" s="10"/>
      <c r="I3060" s="434" t="s">
        <v>19</v>
      </c>
      <c r="J3060" s="435"/>
      <c r="K3060" s="448">
        <v>0.06</v>
      </c>
      <c r="L3060" s="449"/>
      <c r="M3060" s="23">
        <f>K3060*12*I3033</f>
        <v>241.63200000000001</v>
      </c>
    </row>
    <row r="3061" spans="1:13">
      <c r="A3061" s="42" t="s">
        <v>38</v>
      </c>
      <c r="B3061" s="37"/>
      <c r="C3061" s="38"/>
      <c r="D3061" s="38"/>
      <c r="E3061" s="38"/>
      <c r="F3061" s="38"/>
      <c r="G3061" s="38"/>
      <c r="H3061" s="10"/>
      <c r="I3061" s="434" t="s">
        <v>19</v>
      </c>
      <c r="J3061" s="435"/>
      <c r="K3061" s="436">
        <v>0.06</v>
      </c>
      <c r="L3061" s="437"/>
      <c r="M3061" s="21">
        <f>K3061*12*I3033</f>
        <v>241.63200000000001</v>
      </c>
    </row>
    <row r="3062" spans="1:13" ht="16.5" thickBot="1">
      <c r="A3062" s="443" t="s">
        <v>39</v>
      </c>
      <c r="B3062" s="444"/>
      <c r="C3062" s="444"/>
      <c r="D3062" s="444"/>
      <c r="E3062" s="444"/>
      <c r="F3062" s="444"/>
      <c r="G3062" s="444"/>
      <c r="H3062" s="445"/>
      <c r="I3062" s="3"/>
      <c r="J3062" s="4"/>
      <c r="K3062" s="513">
        <v>5.7</v>
      </c>
      <c r="L3062" s="514"/>
      <c r="M3062" s="48">
        <f>K3062*12*I3033</f>
        <v>22955.040000000005</v>
      </c>
    </row>
    <row r="3063" spans="1:13" ht="15.75" thickBot="1">
      <c r="A3063" s="424" t="s">
        <v>40</v>
      </c>
      <c r="B3063" s="425"/>
      <c r="C3063" s="425"/>
      <c r="D3063" s="425"/>
      <c r="E3063" s="425"/>
      <c r="F3063" s="425"/>
      <c r="G3063" s="425"/>
      <c r="H3063" s="426"/>
      <c r="I3063" s="49"/>
      <c r="J3063" s="50"/>
      <c r="K3063" s="427">
        <f>K3035+K3037+K3040+K3043+K3062+K3054</f>
        <v>20.830000000000002</v>
      </c>
      <c r="L3063" s="428"/>
      <c r="M3063" s="51">
        <f>M3033+M3040+M3043+M3054+M3062</f>
        <v>83886.576000000001</v>
      </c>
    </row>
    <row r="3064" spans="1:13" ht="15.75" thickBot="1">
      <c r="A3064" s="424" t="s">
        <v>77</v>
      </c>
      <c r="B3064" s="425"/>
      <c r="C3064" s="425"/>
      <c r="D3064" s="425"/>
      <c r="E3064" s="425"/>
      <c r="F3064" s="425"/>
      <c r="G3064" s="425"/>
      <c r="H3064" s="426"/>
      <c r="I3064" s="49"/>
      <c r="J3064" s="50"/>
      <c r="K3064" s="548">
        <f>K3065+K3066</f>
        <v>12.59</v>
      </c>
      <c r="L3064" s="549"/>
      <c r="M3064" s="51">
        <f>K3064*12*I3033</f>
        <v>50702.447999999997</v>
      </c>
    </row>
    <row r="3065" spans="1:13">
      <c r="A3065" s="429" t="s">
        <v>78</v>
      </c>
      <c r="B3065" s="430"/>
      <c r="C3065" s="430"/>
      <c r="D3065" s="430"/>
      <c r="E3065" s="430"/>
      <c r="F3065" s="430"/>
      <c r="G3065" s="430"/>
      <c r="H3065" s="431"/>
      <c r="I3065" s="78"/>
      <c r="J3065" s="79"/>
      <c r="K3065" s="432">
        <v>10.28</v>
      </c>
      <c r="L3065" s="433"/>
      <c r="M3065" s="80">
        <f>K3065*12*I3033</f>
        <v>41399.615999999995</v>
      </c>
    </row>
    <row r="3066" spans="1:13" ht="16.5" thickBot="1">
      <c r="A3066" s="550" t="s">
        <v>79</v>
      </c>
      <c r="B3066" s="551"/>
      <c r="C3066" s="551"/>
      <c r="D3066" s="551"/>
      <c r="E3066" s="551"/>
      <c r="F3066" s="551"/>
      <c r="G3066" s="551"/>
      <c r="H3066" s="552"/>
      <c r="I3066" s="84"/>
      <c r="J3066" s="85"/>
      <c r="K3066" s="522">
        <v>2.31</v>
      </c>
      <c r="L3066" s="523"/>
      <c r="M3066" s="86">
        <f>K3066*12*I3033</f>
        <v>9302.8320000000003</v>
      </c>
    </row>
    <row r="3067" spans="1:13">
      <c r="A3067" s="499" t="s">
        <v>43</v>
      </c>
      <c r="B3067" s="500"/>
      <c r="C3067" s="500"/>
      <c r="D3067" s="500"/>
      <c r="E3067" s="500"/>
      <c r="F3067" s="500"/>
      <c r="G3067" s="500"/>
      <c r="H3067" s="501"/>
      <c r="I3067" s="15"/>
      <c r="J3067" s="16"/>
      <c r="K3067" s="502">
        <v>1.39</v>
      </c>
      <c r="L3067" s="503"/>
      <c r="M3067" s="21">
        <f>K3067*12*I3033</f>
        <v>5597.808</v>
      </c>
    </row>
    <row r="3068" spans="1:13" ht="15.75">
      <c r="A3068" s="127" t="s">
        <v>52</v>
      </c>
      <c r="B3068" s="128"/>
      <c r="C3068" s="128"/>
      <c r="D3068" s="128"/>
      <c r="E3068" s="128"/>
      <c r="F3068" s="128"/>
      <c r="G3068" s="128"/>
      <c r="H3068" s="129"/>
      <c r="I3068" s="34"/>
      <c r="J3068" s="29"/>
      <c r="K3068" s="486">
        <v>4</v>
      </c>
      <c r="L3068" s="487"/>
      <c r="M3068" s="21">
        <f>K3068*12*I3033</f>
        <v>16108.800000000001</v>
      </c>
    </row>
    <row r="3069" spans="1:13" ht="15.75">
      <c r="A3069" s="127" t="s">
        <v>45</v>
      </c>
      <c r="B3069" s="128"/>
      <c r="C3069" s="128"/>
      <c r="D3069" s="128"/>
      <c r="E3069" s="128"/>
      <c r="F3069" s="128"/>
      <c r="G3069" s="128"/>
      <c r="H3069" s="129"/>
      <c r="I3069" s="34"/>
      <c r="J3069" s="29"/>
      <c r="K3069" s="486">
        <v>0.09</v>
      </c>
      <c r="L3069" s="487"/>
      <c r="M3069" s="21">
        <f>K3069*12*I3033</f>
        <v>362.44800000000004</v>
      </c>
    </row>
    <row r="3070" spans="1:13" ht="16.5" thickBot="1">
      <c r="A3070" s="123" t="s">
        <v>46</v>
      </c>
      <c r="B3070" s="124"/>
      <c r="C3070" s="124"/>
      <c r="D3070" s="124"/>
      <c r="E3070" s="124"/>
      <c r="F3070" s="124"/>
      <c r="G3070" s="124"/>
      <c r="H3070" s="125"/>
      <c r="I3070" s="3"/>
      <c r="J3070" s="4"/>
      <c r="K3070" s="446">
        <v>0.22</v>
      </c>
      <c r="L3070" s="447"/>
      <c r="M3070" s="23">
        <f>K3070*12*I3033</f>
        <v>885.98400000000015</v>
      </c>
    </row>
    <row r="3071" spans="1:13" ht="15.75" thickBot="1">
      <c r="A3071" s="424" t="s">
        <v>47</v>
      </c>
      <c r="B3071" s="425"/>
      <c r="C3071" s="425"/>
      <c r="D3071" s="425"/>
      <c r="E3071" s="425"/>
      <c r="F3071" s="425"/>
      <c r="G3071" s="425"/>
      <c r="H3071" s="426"/>
      <c r="I3071" s="49"/>
      <c r="J3071" s="50"/>
      <c r="K3071" s="427">
        <f>K3063+K3067+K3064+K3068+K3069+K3070</f>
        <v>39.120000000000005</v>
      </c>
      <c r="L3071" s="428"/>
      <c r="M3071" s="51">
        <f>M3063+M3064+M3067+M3068+M3069+M3070</f>
        <v>157544.06399999998</v>
      </c>
    </row>
    <row r="3073" spans="1:13">
      <c r="A3073" s="481" t="s">
        <v>0</v>
      </c>
      <c r="B3073" s="481"/>
      <c r="C3073" s="481"/>
      <c r="D3073" s="481"/>
      <c r="E3073" s="481"/>
      <c r="F3073" s="481"/>
      <c r="G3073" s="481"/>
      <c r="H3073" s="481"/>
      <c r="I3073" s="481"/>
      <c r="J3073" s="481"/>
      <c r="K3073" s="481"/>
      <c r="L3073" s="481"/>
      <c r="M3073" s="1"/>
    </row>
    <row r="3074" spans="1:13">
      <c r="A3074" s="482" t="s">
        <v>1</v>
      </c>
      <c r="B3074" s="482"/>
      <c r="C3074" s="482"/>
      <c r="D3074" s="482"/>
      <c r="E3074" s="482"/>
      <c r="F3074" s="482"/>
      <c r="G3074" s="482"/>
      <c r="H3074" s="482"/>
      <c r="I3074" s="482"/>
      <c r="J3074" s="482"/>
      <c r="K3074" s="482"/>
      <c r="L3074" s="482"/>
      <c r="M3074" s="482"/>
    </row>
    <row r="3075" spans="1:13">
      <c r="A3075" s="483" t="s">
        <v>249</v>
      </c>
      <c r="B3075" s="483"/>
      <c r="C3075" s="483"/>
      <c r="D3075" s="483"/>
      <c r="E3075" s="483"/>
      <c r="F3075" s="483"/>
      <c r="G3075" s="483"/>
      <c r="H3075" s="483"/>
      <c r="I3075" s="483"/>
      <c r="J3075" s="483"/>
      <c r="K3075" s="483"/>
      <c r="L3075" s="483"/>
      <c r="M3075" s="483"/>
    </row>
    <row r="3076" spans="1:13">
      <c r="A3076" s="2"/>
      <c r="B3076" s="3"/>
      <c r="C3076" s="3" t="s">
        <v>2</v>
      </c>
      <c r="D3076" s="3"/>
      <c r="E3076" s="3"/>
      <c r="F3076" s="3"/>
      <c r="G3076" s="3"/>
      <c r="H3076" s="4"/>
      <c r="I3076" s="3" t="s">
        <v>3</v>
      </c>
      <c r="J3076" s="4"/>
      <c r="K3076" s="5" t="s">
        <v>4</v>
      </c>
      <c r="L3076" s="6"/>
      <c r="M3076" s="7"/>
    </row>
    <row r="3077" spans="1:13">
      <c r="A3077" s="8"/>
      <c r="B3077" s="9"/>
      <c r="C3077" s="9"/>
      <c r="D3077" s="9"/>
      <c r="E3077" s="9"/>
      <c r="F3077" s="9"/>
      <c r="G3077" s="9"/>
      <c r="H3077" s="10"/>
      <c r="I3077" s="9"/>
      <c r="J3077" s="10"/>
      <c r="K3077" s="11" t="s">
        <v>5</v>
      </c>
      <c r="L3077" s="12"/>
      <c r="M3077" s="13" t="s">
        <v>6</v>
      </c>
    </row>
    <row r="3078" spans="1:13">
      <c r="A3078" s="14"/>
      <c r="B3078" s="15"/>
      <c r="C3078" s="15"/>
      <c r="D3078" s="15"/>
      <c r="E3078" s="15"/>
      <c r="F3078" s="15"/>
      <c r="G3078" s="15"/>
      <c r="H3078" s="16"/>
      <c r="I3078" s="472" t="s">
        <v>7</v>
      </c>
      <c r="J3078" s="473"/>
      <c r="K3078" s="15" t="s">
        <v>8</v>
      </c>
      <c r="L3078" s="16"/>
      <c r="M3078" s="17" t="s">
        <v>9</v>
      </c>
    </row>
    <row r="3079" spans="1:13">
      <c r="A3079" s="474"/>
      <c r="B3079" s="475"/>
      <c r="C3079" s="475"/>
      <c r="D3079" s="475"/>
      <c r="E3079" s="475"/>
      <c r="F3079" s="475"/>
      <c r="G3079" s="475"/>
      <c r="H3079" s="476"/>
      <c r="I3079" s="477">
        <v>944.8</v>
      </c>
      <c r="J3079" s="478"/>
      <c r="K3079" s="479">
        <f>K3080+K3082</f>
        <v>9.75</v>
      </c>
      <c r="L3079" s="480"/>
      <c r="M3079" s="21">
        <f>M3080+M3082</f>
        <v>110541.59999999999</v>
      </c>
    </row>
    <row r="3080" spans="1:13">
      <c r="A3080" s="22" t="s">
        <v>59</v>
      </c>
      <c r="B3080" s="24"/>
      <c r="C3080" s="24"/>
      <c r="D3080" s="24"/>
      <c r="E3080" s="24"/>
      <c r="F3080" s="25"/>
      <c r="G3080" s="24"/>
      <c r="H3080" s="26"/>
      <c r="J3080" s="10"/>
      <c r="K3080" s="450">
        <v>5.36</v>
      </c>
      <c r="L3080" s="451"/>
      <c r="M3080" s="23">
        <f>K3080*I3079*12</f>
        <v>60769.535999999993</v>
      </c>
    </row>
    <row r="3081" spans="1:13">
      <c r="A3081" s="22"/>
      <c r="B3081" s="24"/>
      <c r="C3081" s="24"/>
      <c r="D3081" s="24"/>
      <c r="E3081" s="24"/>
      <c r="F3081" s="25"/>
      <c r="G3081" s="24"/>
      <c r="H3081" s="26"/>
      <c r="J3081" s="10"/>
      <c r="L3081" s="10"/>
      <c r="M3081" s="23"/>
    </row>
    <row r="3082" spans="1:13">
      <c r="A3082" s="22" t="s">
        <v>12</v>
      </c>
      <c r="B3082" s="24"/>
      <c r="C3082" s="24"/>
      <c r="D3082" s="24"/>
      <c r="E3082" s="24"/>
      <c r="F3082" s="25"/>
      <c r="G3082" s="24"/>
      <c r="H3082" s="26"/>
      <c r="I3082" s="14"/>
      <c r="J3082" s="16"/>
      <c r="K3082" s="492">
        <v>4.3899999999999997</v>
      </c>
      <c r="L3082" s="493"/>
      <c r="M3082" s="21">
        <f>K3082*I3079*12</f>
        <v>49772.063999999998</v>
      </c>
    </row>
    <row r="3083" spans="1:13">
      <c r="A3083" s="464" t="s">
        <v>13</v>
      </c>
      <c r="B3083" s="465"/>
      <c r="C3083" s="465"/>
      <c r="D3083" s="465"/>
      <c r="E3083" s="465"/>
      <c r="F3083" s="465"/>
      <c r="G3083" s="465"/>
      <c r="H3083" s="466"/>
      <c r="I3083" s="89" t="s">
        <v>14</v>
      </c>
      <c r="J3083" s="88"/>
      <c r="K3083" s="9"/>
      <c r="L3083" s="10"/>
      <c r="M3083" s="23"/>
    </row>
    <row r="3084" spans="1:13">
      <c r="A3084" s="8"/>
      <c r="B3084" s="9"/>
      <c r="C3084" s="9"/>
      <c r="D3084" s="9"/>
      <c r="E3084" s="9"/>
      <c r="F3084" s="9"/>
      <c r="G3084" s="9"/>
      <c r="H3084" s="10"/>
      <c r="I3084" s="89" t="s">
        <v>15</v>
      </c>
      <c r="J3084" s="88"/>
      <c r="K3084" s="9"/>
      <c r="L3084" s="10"/>
      <c r="M3084" s="23"/>
    </row>
    <row r="3085" spans="1:13">
      <c r="A3085" s="8"/>
      <c r="B3085" s="9"/>
      <c r="C3085" s="9"/>
      <c r="D3085" s="9"/>
      <c r="E3085" s="9"/>
      <c r="F3085" s="9"/>
      <c r="G3085" s="9"/>
      <c r="H3085" s="10"/>
      <c r="I3085" s="89" t="s">
        <v>16</v>
      </c>
      <c r="J3085" s="88"/>
      <c r="K3085" s="462">
        <v>1.31</v>
      </c>
      <c r="L3085" s="463"/>
      <c r="M3085" s="23">
        <f>K3085*12*I3079</f>
        <v>14852.255999999999</v>
      </c>
    </row>
    <row r="3086" spans="1:13">
      <c r="A3086" s="8"/>
      <c r="B3086" s="9"/>
      <c r="C3086" s="9"/>
      <c r="D3086" s="9"/>
      <c r="E3086" s="9"/>
      <c r="F3086" s="9"/>
      <c r="G3086" s="9"/>
      <c r="H3086" s="10"/>
      <c r="I3086" s="89" t="s">
        <v>63</v>
      </c>
      <c r="J3086" s="88"/>
      <c r="K3086" s="9"/>
      <c r="L3086" s="10"/>
      <c r="M3086" s="23"/>
    </row>
    <row r="3087" spans="1:13">
      <c r="A3087" s="474" t="s">
        <v>67</v>
      </c>
      <c r="B3087" s="475"/>
      <c r="C3087" s="475"/>
      <c r="D3087" s="475"/>
      <c r="E3087" s="475"/>
      <c r="F3087" s="475"/>
      <c r="G3087" s="475"/>
      <c r="H3087" s="476"/>
      <c r="I3087" s="28" t="s">
        <v>19</v>
      </c>
      <c r="J3087" s="29"/>
      <c r="K3087" s="486">
        <v>0.53</v>
      </c>
      <c r="L3087" s="487"/>
      <c r="M3087" s="30">
        <f>K3087*12*I3079</f>
        <v>6008.9279999999999</v>
      </c>
    </row>
    <row r="3088" spans="1:13">
      <c r="A3088" s="114" t="s">
        <v>20</v>
      </c>
      <c r="B3088" s="31"/>
      <c r="C3088" s="31"/>
      <c r="D3088" s="31"/>
      <c r="E3088" s="31"/>
      <c r="F3088" s="31"/>
      <c r="G3088" s="31"/>
      <c r="H3088" s="115"/>
      <c r="I3088" s="31"/>
      <c r="J3088" s="10"/>
      <c r="K3088" s="470">
        <f>K3089+K3095</f>
        <v>1.9100000000000001</v>
      </c>
      <c r="L3088" s="471"/>
      <c r="M3088" s="32">
        <f>M3089+M3095</f>
        <v>21654.815999999999</v>
      </c>
    </row>
    <row r="3089" spans="1:13">
      <c r="A3089" s="459" t="s">
        <v>21</v>
      </c>
      <c r="B3089" s="460"/>
      <c r="C3089" s="460"/>
      <c r="D3089" s="460"/>
      <c r="E3089" s="460"/>
      <c r="F3089" s="460"/>
      <c r="G3089" s="460"/>
      <c r="H3089" s="461"/>
      <c r="J3089" s="10"/>
      <c r="K3089" s="462">
        <f>K3090+K3091+K3092+K3094</f>
        <v>1.1200000000000001</v>
      </c>
      <c r="L3089" s="463"/>
      <c r="M3089" s="33">
        <f>M3090+M3091+M3092+M3094</f>
        <v>12698.111999999999</v>
      </c>
    </row>
    <row r="3090" spans="1:13">
      <c r="A3090" s="8" t="s">
        <v>82</v>
      </c>
      <c r="H3090" s="10"/>
      <c r="I3090" s="87" t="s">
        <v>26</v>
      </c>
      <c r="J3090" s="88"/>
      <c r="K3090" s="450">
        <v>0.57999999999999996</v>
      </c>
      <c r="L3090" s="451"/>
      <c r="M3090" s="23">
        <f>K3090*12*I3079</f>
        <v>6575.8079999999991</v>
      </c>
    </row>
    <row r="3091" spans="1:13">
      <c r="A3091" s="8" t="s">
        <v>69</v>
      </c>
      <c r="H3091" s="10"/>
      <c r="I3091" s="87" t="s">
        <v>80</v>
      </c>
      <c r="J3091" s="88"/>
      <c r="K3091" s="450"/>
      <c r="L3091" s="451"/>
      <c r="M3091" s="23"/>
    </row>
    <row r="3092" spans="1:13">
      <c r="A3092" s="8" t="s">
        <v>83</v>
      </c>
      <c r="H3092" s="10"/>
      <c r="I3092" s="87" t="s">
        <v>24</v>
      </c>
      <c r="J3092" s="88"/>
      <c r="K3092" s="450">
        <v>0.5</v>
      </c>
      <c r="L3092" s="451"/>
      <c r="M3092" s="23">
        <f>K3092*12*I3079</f>
        <v>5668.7999999999993</v>
      </c>
    </row>
    <row r="3093" spans="1:13">
      <c r="A3093" s="8" t="s">
        <v>25</v>
      </c>
      <c r="H3093" s="10"/>
      <c r="I3093" s="87"/>
      <c r="J3093" s="88"/>
      <c r="L3093" s="10"/>
      <c r="M3093" s="23"/>
    </row>
    <row r="3094" spans="1:13">
      <c r="A3094" s="8" t="s">
        <v>84</v>
      </c>
      <c r="H3094" s="10"/>
      <c r="I3094" s="87" t="s">
        <v>26</v>
      </c>
      <c r="J3094" s="88"/>
      <c r="K3094" s="450">
        <v>0.04</v>
      </c>
      <c r="L3094" s="451"/>
      <c r="M3094" s="23">
        <f>K3094*12*I3079</f>
        <v>453.50399999999996</v>
      </c>
    </row>
    <row r="3095" spans="1:13">
      <c r="A3095" s="459" t="s">
        <v>27</v>
      </c>
      <c r="B3095" s="460"/>
      <c r="C3095" s="460"/>
      <c r="D3095" s="460"/>
      <c r="E3095" s="460"/>
      <c r="F3095" s="460"/>
      <c r="G3095" s="460"/>
      <c r="H3095" s="461"/>
      <c r="J3095" s="10"/>
      <c r="K3095" s="462">
        <f>K3096+K3097+K3098</f>
        <v>0.79</v>
      </c>
      <c r="L3095" s="463"/>
      <c r="M3095" s="33">
        <f>M3096+M3097+M3098</f>
        <v>8956.7039999999997</v>
      </c>
    </row>
    <row r="3096" spans="1:13">
      <c r="A3096" s="8" t="s">
        <v>85</v>
      </c>
      <c r="H3096" s="10"/>
      <c r="I3096" s="87" t="s">
        <v>24</v>
      </c>
      <c r="J3096" s="88"/>
      <c r="K3096" s="450">
        <v>0.67</v>
      </c>
      <c r="L3096" s="451"/>
      <c r="M3096" s="23">
        <f>K3096*12*I3079</f>
        <v>7596.1920000000009</v>
      </c>
    </row>
    <row r="3097" spans="1:13">
      <c r="A3097" s="8" t="s">
        <v>86</v>
      </c>
      <c r="H3097" s="10"/>
      <c r="I3097" s="87" t="s">
        <v>81</v>
      </c>
      <c r="J3097" s="88"/>
      <c r="K3097" s="450">
        <v>0.06</v>
      </c>
      <c r="L3097" s="451"/>
      <c r="M3097" s="23">
        <f>K3097*12*I3079</f>
        <v>680.25599999999997</v>
      </c>
    </row>
    <row r="3098" spans="1:13">
      <c r="A3098" s="8" t="s">
        <v>87</v>
      </c>
      <c r="H3098" s="10"/>
      <c r="I3098" s="87" t="s">
        <v>55</v>
      </c>
      <c r="J3098" s="88"/>
      <c r="K3098" s="492">
        <v>0.06</v>
      </c>
      <c r="L3098" s="493"/>
      <c r="M3098" s="21">
        <f>K3098*12*I3079</f>
        <v>680.25599999999997</v>
      </c>
    </row>
    <row r="3099" spans="1:13" ht="15.75">
      <c r="A3099" s="438" t="s">
        <v>28</v>
      </c>
      <c r="B3099" s="439"/>
      <c r="C3099" s="439"/>
      <c r="D3099" s="439"/>
      <c r="E3099" s="439"/>
      <c r="F3099" s="439"/>
      <c r="G3099" s="439"/>
      <c r="H3099" s="440"/>
      <c r="I3099" s="34"/>
      <c r="J3099" s="29"/>
      <c r="K3099" s="486">
        <f>K3100+K3101+K3103+K3105+K3106</f>
        <v>4.2900000000000009</v>
      </c>
      <c r="L3099" s="487"/>
      <c r="M3099" s="35">
        <f>M3100+M3101+M3103+M3105+M3106</f>
        <v>48638.303999999989</v>
      </c>
    </row>
    <row r="3100" spans="1:13">
      <c r="A3100" s="36" t="s">
        <v>29</v>
      </c>
      <c r="B3100" s="37"/>
      <c r="C3100" s="38"/>
      <c r="D3100" s="38"/>
      <c r="E3100" s="38"/>
      <c r="F3100" s="38"/>
      <c r="G3100" s="38"/>
      <c r="H3100" s="10"/>
      <c r="I3100" s="434" t="s">
        <v>30</v>
      </c>
      <c r="J3100" s="435"/>
      <c r="K3100" s="457">
        <v>1.17</v>
      </c>
      <c r="L3100" s="458"/>
      <c r="M3100" s="23">
        <f>K3100*12*I3079</f>
        <v>13264.991999999998</v>
      </c>
    </row>
    <row r="3101" spans="1:13">
      <c r="A3101" s="36" t="s">
        <v>31</v>
      </c>
      <c r="B3101" s="37"/>
      <c r="C3101" s="38"/>
      <c r="D3101" s="38"/>
      <c r="E3101" s="38"/>
      <c r="F3101" s="38"/>
      <c r="G3101" s="38"/>
      <c r="H3101" s="10"/>
      <c r="I3101" s="434" t="s">
        <v>57</v>
      </c>
      <c r="J3101" s="435"/>
      <c r="K3101" s="448">
        <v>2.72</v>
      </c>
      <c r="L3101" s="449"/>
      <c r="M3101" s="23">
        <f>K3101*12*I3079</f>
        <v>30838.272000000001</v>
      </c>
    </row>
    <row r="3102" spans="1:13">
      <c r="A3102" s="36" t="s">
        <v>33</v>
      </c>
      <c r="B3102" s="37"/>
      <c r="C3102" s="38"/>
      <c r="D3102" s="38"/>
      <c r="E3102" s="38"/>
      <c r="F3102" s="38"/>
      <c r="G3102" s="38"/>
      <c r="H3102" s="10"/>
      <c r="I3102" s="39"/>
      <c r="J3102" s="12"/>
      <c r="K3102" s="181"/>
      <c r="L3102" s="174"/>
      <c r="M3102" s="23"/>
    </row>
    <row r="3103" spans="1:13">
      <c r="A3103" s="36" t="s">
        <v>34</v>
      </c>
      <c r="B3103" s="37"/>
      <c r="C3103" s="38"/>
      <c r="D3103" s="38"/>
      <c r="E3103" s="38"/>
      <c r="F3103" s="38"/>
      <c r="G3103" s="38"/>
      <c r="H3103" s="10"/>
      <c r="I3103" s="434" t="s">
        <v>35</v>
      </c>
      <c r="J3103" s="435"/>
      <c r="K3103" s="448">
        <v>0.18</v>
      </c>
      <c r="L3103" s="449"/>
      <c r="M3103" s="23">
        <f>K3103*12*I3079</f>
        <v>2040.768</v>
      </c>
    </row>
    <row r="3104" spans="1:13">
      <c r="A3104" s="36" t="s">
        <v>36</v>
      </c>
      <c r="B3104" s="37"/>
      <c r="C3104" s="38"/>
      <c r="D3104" s="38"/>
      <c r="E3104" s="38"/>
      <c r="F3104" s="38"/>
      <c r="G3104" s="38"/>
      <c r="H3104" s="10"/>
      <c r="I3104" s="39"/>
      <c r="J3104" s="12"/>
      <c r="K3104" s="181"/>
      <c r="L3104" s="174"/>
      <c r="M3104" s="23"/>
    </row>
    <row r="3105" spans="1:13">
      <c r="A3105" s="36" t="s">
        <v>37</v>
      </c>
      <c r="B3105" s="37"/>
      <c r="C3105" s="38"/>
      <c r="D3105" s="38"/>
      <c r="E3105" s="38"/>
      <c r="F3105" s="38"/>
      <c r="G3105" s="38"/>
      <c r="H3105" s="10"/>
      <c r="I3105" s="434" t="s">
        <v>19</v>
      </c>
      <c r="J3105" s="435"/>
      <c r="K3105" s="448">
        <v>0.11</v>
      </c>
      <c r="L3105" s="449"/>
      <c r="M3105" s="23">
        <f>K3105*12*I3079</f>
        <v>1247.136</v>
      </c>
    </row>
    <row r="3106" spans="1:13">
      <c r="A3106" s="42" t="s">
        <v>38</v>
      </c>
      <c r="B3106" s="37"/>
      <c r="C3106" s="38"/>
      <c r="D3106" s="38"/>
      <c r="E3106" s="38"/>
      <c r="F3106" s="38"/>
      <c r="G3106" s="38"/>
      <c r="H3106" s="10"/>
      <c r="I3106" s="434" t="s">
        <v>19</v>
      </c>
      <c r="J3106" s="435"/>
      <c r="K3106" s="436">
        <v>0.11</v>
      </c>
      <c r="L3106" s="437"/>
      <c r="M3106" s="21">
        <f>K3106*12*I3079</f>
        <v>1247.136</v>
      </c>
    </row>
    <row r="3107" spans="1:13" ht="16.5" thickBot="1">
      <c r="A3107" s="443" t="s">
        <v>39</v>
      </c>
      <c r="B3107" s="444"/>
      <c r="C3107" s="444"/>
      <c r="D3107" s="444"/>
      <c r="E3107" s="444"/>
      <c r="F3107" s="444"/>
      <c r="G3107" s="444"/>
      <c r="H3107" s="445"/>
      <c r="I3107" s="3"/>
      <c r="J3107" s="4"/>
      <c r="K3107" s="513">
        <v>5.7</v>
      </c>
      <c r="L3107" s="514"/>
      <c r="M3107" s="48">
        <f>K3107*12*I3079</f>
        <v>64624.32</v>
      </c>
    </row>
    <row r="3108" spans="1:13" ht="15.75" thickBot="1">
      <c r="A3108" s="424" t="s">
        <v>40</v>
      </c>
      <c r="B3108" s="425"/>
      <c r="C3108" s="425"/>
      <c r="D3108" s="425"/>
      <c r="E3108" s="425"/>
      <c r="F3108" s="425"/>
      <c r="G3108" s="425"/>
      <c r="H3108" s="426"/>
      <c r="I3108" s="49"/>
      <c r="J3108" s="50"/>
      <c r="K3108" s="427">
        <f>K3080+K3082+K3085+K3087+K3088+K3107+K3099</f>
        <v>23.490000000000002</v>
      </c>
      <c r="L3108" s="428"/>
      <c r="M3108" s="51">
        <f>M3079+M3085+M3087+M3088+M3099+M3107</f>
        <v>266320.22399999999</v>
      </c>
    </row>
    <row r="3109" spans="1:13" ht="15.75" thickBot="1">
      <c r="A3109" s="424" t="s">
        <v>77</v>
      </c>
      <c r="B3109" s="425"/>
      <c r="C3109" s="425"/>
      <c r="D3109" s="425"/>
      <c r="E3109" s="425"/>
      <c r="F3109" s="425"/>
      <c r="G3109" s="425"/>
      <c r="H3109" s="426"/>
      <c r="I3109" s="49"/>
      <c r="J3109" s="50"/>
      <c r="K3109" s="548">
        <f>K3112+K3113</f>
        <v>16.420000000000002</v>
      </c>
      <c r="L3109" s="549"/>
      <c r="M3109" s="51">
        <f>K3109*12*I3079</f>
        <v>186163.39200000002</v>
      </c>
    </row>
    <row r="3110" spans="1:13" ht="15.75">
      <c r="A3110" s="452" t="s">
        <v>41</v>
      </c>
      <c r="B3110" s="453"/>
      <c r="C3110" s="453"/>
      <c r="D3110" s="453"/>
      <c r="E3110" s="453"/>
      <c r="F3110" s="453"/>
      <c r="G3110" s="453"/>
      <c r="H3110" s="454"/>
      <c r="I3110" s="15"/>
      <c r="J3110" s="16"/>
      <c r="K3110" s="455"/>
      <c r="L3110" s="456"/>
      <c r="M3110" s="21">
        <f>K3110*12*I3079</f>
        <v>0</v>
      </c>
    </row>
    <row r="3111" spans="1:13" ht="16.5" thickBot="1">
      <c r="A3111" s="443" t="s">
        <v>42</v>
      </c>
      <c r="B3111" s="444"/>
      <c r="C3111" s="444"/>
      <c r="D3111" s="444"/>
      <c r="E3111" s="444"/>
      <c r="F3111" s="444"/>
      <c r="G3111" s="444"/>
      <c r="H3111" s="445"/>
      <c r="I3111" s="3"/>
      <c r="J3111" s="4"/>
      <c r="K3111" s="446"/>
      <c r="L3111" s="447"/>
      <c r="M3111" s="23">
        <f>K3111*12*I3079</f>
        <v>0</v>
      </c>
    </row>
    <row r="3112" spans="1:13">
      <c r="A3112" s="429" t="s">
        <v>78</v>
      </c>
      <c r="B3112" s="430"/>
      <c r="C3112" s="430"/>
      <c r="D3112" s="430"/>
      <c r="E3112" s="430"/>
      <c r="F3112" s="430"/>
      <c r="G3112" s="430"/>
      <c r="H3112" s="431"/>
      <c r="I3112" s="78"/>
      <c r="J3112" s="79"/>
      <c r="K3112" s="432">
        <v>13.4</v>
      </c>
      <c r="L3112" s="433"/>
      <c r="M3112" s="80">
        <f>K3112*12*I3079</f>
        <v>151923.84</v>
      </c>
    </row>
    <row r="3113" spans="1:13" ht="16.5" thickBot="1">
      <c r="A3113" s="168" t="s">
        <v>79</v>
      </c>
      <c r="B3113" s="169"/>
      <c r="C3113" s="169"/>
      <c r="D3113" s="169"/>
      <c r="E3113" s="169"/>
      <c r="F3113" s="169"/>
      <c r="G3113" s="169"/>
      <c r="H3113" s="170"/>
      <c r="I3113" s="84"/>
      <c r="J3113" s="85"/>
      <c r="K3113" s="522">
        <v>3.02</v>
      </c>
      <c r="L3113" s="523"/>
      <c r="M3113" s="86">
        <f>K3113*12*I3079</f>
        <v>34239.552000000003</v>
      </c>
    </row>
    <row r="3114" spans="1:13" ht="15.75">
      <c r="A3114" s="178" t="s">
        <v>48</v>
      </c>
      <c r="B3114" s="179"/>
      <c r="C3114" s="179"/>
      <c r="D3114" s="179"/>
      <c r="E3114" s="179"/>
      <c r="F3114" s="179"/>
      <c r="G3114" s="179"/>
      <c r="H3114" s="180"/>
      <c r="I3114" s="15"/>
      <c r="J3114" s="16"/>
      <c r="K3114" s="455">
        <v>0</v>
      </c>
      <c r="L3114" s="456"/>
      <c r="M3114" s="21">
        <v>0</v>
      </c>
    </row>
    <row r="3115" spans="1:13">
      <c r="A3115" s="474" t="s">
        <v>43</v>
      </c>
      <c r="B3115" s="475"/>
      <c r="C3115" s="475"/>
      <c r="D3115" s="475"/>
      <c r="E3115" s="475"/>
      <c r="F3115" s="475"/>
      <c r="G3115" s="475"/>
      <c r="H3115" s="476"/>
      <c r="I3115" s="34"/>
      <c r="J3115" s="29"/>
      <c r="K3115" s="484">
        <v>1.39</v>
      </c>
      <c r="L3115" s="485"/>
      <c r="M3115" s="21">
        <f>K3115*12*I3079</f>
        <v>15759.263999999999</v>
      </c>
    </row>
    <row r="3116" spans="1:13">
      <c r="A3116" s="175" t="s">
        <v>48</v>
      </c>
      <c r="B3116" s="176"/>
      <c r="C3116" s="176"/>
      <c r="D3116" s="176"/>
      <c r="E3116" s="176"/>
      <c r="F3116" s="176"/>
      <c r="G3116" s="176"/>
      <c r="H3116" s="177"/>
      <c r="I3116" s="34"/>
      <c r="J3116" s="29"/>
      <c r="K3116" s="486">
        <v>0</v>
      </c>
      <c r="L3116" s="487"/>
      <c r="M3116" s="21">
        <f>K3116*I3079*12</f>
        <v>0</v>
      </c>
    </row>
    <row r="3117" spans="1:13" ht="15.75">
      <c r="A3117" s="171" t="s">
        <v>44</v>
      </c>
      <c r="B3117" s="172"/>
      <c r="C3117" s="172"/>
      <c r="D3117" s="172"/>
      <c r="E3117" s="172"/>
      <c r="F3117" s="172"/>
      <c r="G3117" s="172"/>
      <c r="H3117" s="173"/>
      <c r="I3117" s="34"/>
      <c r="J3117" s="29"/>
      <c r="K3117" s="486">
        <v>0</v>
      </c>
      <c r="L3117" s="487"/>
      <c r="M3117" s="21">
        <v>0</v>
      </c>
    </row>
    <row r="3118" spans="1:13" ht="15.75">
      <c r="A3118" s="171" t="s">
        <v>45</v>
      </c>
      <c r="B3118" s="172"/>
      <c r="C3118" s="172"/>
      <c r="D3118" s="172"/>
      <c r="E3118" s="172"/>
      <c r="F3118" s="172"/>
      <c r="G3118" s="172"/>
      <c r="H3118" s="173"/>
      <c r="I3118" s="34"/>
      <c r="J3118" s="29"/>
      <c r="K3118" s="486">
        <v>0.06</v>
      </c>
      <c r="L3118" s="487"/>
      <c r="M3118" s="21">
        <f>K3118*12*I3079</f>
        <v>680.25599999999997</v>
      </c>
    </row>
    <row r="3119" spans="1:13" ht="16.5" thickBot="1">
      <c r="A3119" s="165" t="s">
        <v>46</v>
      </c>
      <c r="B3119" s="166"/>
      <c r="C3119" s="166"/>
      <c r="D3119" s="166"/>
      <c r="E3119" s="166"/>
      <c r="F3119" s="166"/>
      <c r="G3119" s="166"/>
      <c r="H3119" s="167"/>
      <c r="I3119" s="3"/>
      <c r="J3119" s="4"/>
      <c r="K3119" s="446">
        <v>0.16</v>
      </c>
      <c r="L3119" s="447"/>
      <c r="M3119" s="23">
        <f>K3119*12*I3079</f>
        <v>1814.0159999999998</v>
      </c>
    </row>
    <row r="3120" spans="1:13" ht="15.75" thickBot="1">
      <c r="A3120" s="424" t="s">
        <v>47</v>
      </c>
      <c r="B3120" s="425"/>
      <c r="C3120" s="425"/>
      <c r="D3120" s="425"/>
      <c r="E3120" s="425"/>
      <c r="F3120" s="425"/>
      <c r="G3120" s="425"/>
      <c r="H3120" s="426"/>
      <c r="I3120" s="49"/>
      <c r="J3120" s="50"/>
      <c r="K3120" s="427">
        <f>K3108+K3110+K3111+K3115+K3109+K3116+K3117+K3118+K3119+K3114</f>
        <v>41.52</v>
      </c>
      <c r="L3120" s="428"/>
      <c r="M3120" s="51">
        <f>M3108+M3109+M3110+M3111+M3115+M3116+M3117+M3118+M3119+M3114</f>
        <v>470737.15200000006</v>
      </c>
    </row>
  </sheetData>
  <mergeCells count="3651">
    <mergeCell ref="K3116:L3116"/>
    <mergeCell ref="K3117:L3117"/>
    <mergeCell ref="K3118:L3118"/>
    <mergeCell ref="K3119:L3119"/>
    <mergeCell ref="A3120:H3120"/>
    <mergeCell ref="K3120:L3120"/>
    <mergeCell ref="I3106:J3106"/>
    <mergeCell ref="K3106:L3106"/>
    <mergeCell ref="A3107:H3107"/>
    <mergeCell ref="K3107:L3107"/>
    <mergeCell ref="A3108:H3108"/>
    <mergeCell ref="K3108:L3108"/>
    <mergeCell ref="A3109:H3109"/>
    <mergeCell ref="K3109:L3109"/>
    <mergeCell ref="A3110:H3110"/>
    <mergeCell ref="K3110:L3110"/>
    <mergeCell ref="A3111:H3111"/>
    <mergeCell ref="K3111:L3111"/>
    <mergeCell ref="A3112:H3112"/>
    <mergeCell ref="K3112:L3112"/>
    <mergeCell ref="K3113:L3113"/>
    <mergeCell ref="K3114:L3114"/>
    <mergeCell ref="A3115:H3115"/>
    <mergeCell ref="K3115:L3115"/>
    <mergeCell ref="K3091:L3091"/>
    <mergeCell ref="K3092:L3092"/>
    <mergeCell ref="K3094:L3094"/>
    <mergeCell ref="A3095:H3095"/>
    <mergeCell ref="K3095:L3095"/>
    <mergeCell ref="K3096:L3096"/>
    <mergeCell ref="K3097:L3097"/>
    <mergeCell ref="K3098:L3098"/>
    <mergeCell ref="A3099:H3099"/>
    <mergeCell ref="K3099:L3099"/>
    <mergeCell ref="I3100:J3100"/>
    <mergeCell ref="K3100:L3100"/>
    <mergeCell ref="I3101:J3101"/>
    <mergeCell ref="K3101:L3101"/>
    <mergeCell ref="I3103:J3103"/>
    <mergeCell ref="K3103:L3103"/>
    <mergeCell ref="I3105:J3105"/>
    <mergeCell ref="K3105:L3105"/>
    <mergeCell ref="A3073:L3073"/>
    <mergeCell ref="A3074:M3074"/>
    <mergeCell ref="A3075:M3075"/>
    <mergeCell ref="I3078:J3078"/>
    <mergeCell ref="A3079:H3079"/>
    <mergeCell ref="I3079:J3079"/>
    <mergeCell ref="K3079:L3079"/>
    <mergeCell ref="K3080:L3080"/>
    <mergeCell ref="K3082:L3082"/>
    <mergeCell ref="A3083:H3083"/>
    <mergeCell ref="K3085:L3085"/>
    <mergeCell ref="A3087:H3087"/>
    <mergeCell ref="K3087:L3087"/>
    <mergeCell ref="K3088:L3088"/>
    <mergeCell ref="A3089:H3089"/>
    <mergeCell ref="K3089:L3089"/>
    <mergeCell ref="K3090:L3090"/>
    <mergeCell ref="A3071:H3071"/>
    <mergeCell ref="K3071:L3071"/>
    <mergeCell ref="I3061:J3061"/>
    <mergeCell ref="K3061:L3061"/>
    <mergeCell ref="A3062:H3062"/>
    <mergeCell ref="K3062:L3062"/>
    <mergeCell ref="A3063:H3063"/>
    <mergeCell ref="K3063:L3063"/>
    <mergeCell ref="A3064:H3064"/>
    <mergeCell ref="K3064:L3064"/>
    <mergeCell ref="A3065:H3065"/>
    <mergeCell ref="K3065:L3065"/>
    <mergeCell ref="A3066:H3066"/>
    <mergeCell ref="K3066:L3066"/>
    <mergeCell ref="A3067:H3067"/>
    <mergeCell ref="K3067:L3067"/>
    <mergeCell ref="K3068:L3068"/>
    <mergeCell ref="K3069:L3069"/>
    <mergeCell ref="K3070:L3070"/>
    <mergeCell ref="K3047:L3047"/>
    <mergeCell ref="K3049:L3049"/>
    <mergeCell ref="A3050:H3050"/>
    <mergeCell ref="K3050:L3050"/>
    <mergeCell ref="K3051:L3051"/>
    <mergeCell ref="K3052:L3052"/>
    <mergeCell ref="K3053:L3053"/>
    <mergeCell ref="A3054:H3054"/>
    <mergeCell ref="K3054:L3054"/>
    <mergeCell ref="I3055:J3055"/>
    <mergeCell ref="K3055:L3055"/>
    <mergeCell ref="I3056:J3056"/>
    <mergeCell ref="K3056:L3056"/>
    <mergeCell ref="I3058:J3058"/>
    <mergeCell ref="K3058:L3058"/>
    <mergeCell ref="I3060:J3060"/>
    <mergeCell ref="K3060:L3060"/>
    <mergeCell ref="A3027:L3027"/>
    <mergeCell ref="A3028:M3028"/>
    <mergeCell ref="A3029:M3029"/>
    <mergeCell ref="I3032:J3032"/>
    <mergeCell ref="A3033:H3033"/>
    <mergeCell ref="I3033:J3033"/>
    <mergeCell ref="K3033:L3033"/>
    <mergeCell ref="K3035:L3035"/>
    <mergeCell ref="K3037:L3037"/>
    <mergeCell ref="A3038:H3038"/>
    <mergeCell ref="K3040:L3040"/>
    <mergeCell ref="K3043:L3043"/>
    <mergeCell ref="A3044:H3044"/>
    <mergeCell ref="K3044:L3044"/>
    <mergeCell ref="K3045:L3045"/>
    <mergeCell ref="K3046:L3046"/>
    <mergeCell ref="K2999:L2999"/>
    <mergeCell ref="K3000:L3000"/>
    <mergeCell ref="K3001:L3001"/>
    <mergeCell ref="K3003:L3003"/>
    <mergeCell ref="K3005:L3005"/>
    <mergeCell ref="K3006:L3006"/>
    <mergeCell ref="K3007:L3007"/>
    <mergeCell ref="K3009:L3009"/>
    <mergeCell ref="K3010:L3010"/>
    <mergeCell ref="A3008:H3008"/>
    <mergeCell ref="K3008:L3008"/>
    <mergeCell ref="I3009:J3009"/>
    <mergeCell ref="I3010:J3010"/>
    <mergeCell ref="A3022:H3022"/>
    <mergeCell ref="K3022:L3022"/>
    <mergeCell ref="K3023:L3023"/>
    <mergeCell ref="A2979:L2979"/>
    <mergeCell ref="A2975:H2975"/>
    <mergeCell ref="K2975:L2975"/>
    <mergeCell ref="I2964:J2964"/>
    <mergeCell ref="K2964:L2964"/>
    <mergeCell ref="I2966:J2966"/>
    <mergeCell ref="K2966:L2966"/>
    <mergeCell ref="I2967:J2967"/>
    <mergeCell ref="K2967:L2967"/>
    <mergeCell ref="A2968:H2968"/>
    <mergeCell ref="K2968:L2968"/>
    <mergeCell ref="A2969:H2969"/>
    <mergeCell ref="K2969:L2969"/>
    <mergeCell ref="A2970:H2970"/>
    <mergeCell ref="K2970:L2970"/>
    <mergeCell ref="A2971:H2971"/>
    <mergeCell ref="K2971:L2971"/>
    <mergeCell ref="K2972:L2972"/>
    <mergeCell ref="K2973:L2973"/>
    <mergeCell ref="K2974:L2974"/>
    <mergeCell ref="A2950:H2950"/>
    <mergeCell ref="K2950:L2950"/>
    <mergeCell ref="K2951:L2951"/>
    <mergeCell ref="K2952:L2952"/>
    <mergeCell ref="K2953:L2953"/>
    <mergeCell ref="K2955:L2955"/>
    <mergeCell ref="A2956:H2956"/>
    <mergeCell ref="K2956:L2956"/>
    <mergeCell ref="K2957:L2957"/>
    <mergeCell ref="K2958:L2958"/>
    <mergeCell ref="K2959:L2959"/>
    <mergeCell ref="A2960:H2960"/>
    <mergeCell ref="K2960:L2960"/>
    <mergeCell ref="I2961:J2961"/>
    <mergeCell ref="K2961:L2961"/>
    <mergeCell ref="I2962:J2962"/>
    <mergeCell ref="K2962:L2962"/>
    <mergeCell ref="A2931:H2931"/>
    <mergeCell ref="K2931:L2931"/>
    <mergeCell ref="A2933:L2933"/>
    <mergeCell ref="A2934:M2934"/>
    <mergeCell ref="A2935:M2935"/>
    <mergeCell ref="I2938:J2938"/>
    <mergeCell ref="A2939:H2939"/>
    <mergeCell ref="I2939:J2939"/>
    <mergeCell ref="K2939:L2939"/>
    <mergeCell ref="K2940:L2940"/>
    <mergeCell ref="K2942:L2942"/>
    <mergeCell ref="A2943:H2943"/>
    <mergeCell ref="K2945:L2945"/>
    <mergeCell ref="A2948:H2948"/>
    <mergeCell ref="K2948:L2948"/>
    <mergeCell ref="K2949:L2949"/>
    <mergeCell ref="I2922:J2922"/>
    <mergeCell ref="K2922:L2922"/>
    <mergeCell ref="I2924:J2924"/>
    <mergeCell ref="K2924:L2924"/>
    <mergeCell ref="I2925:J2925"/>
    <mergeCell ref="K2925:L2925"/>
    <mergeCell ref="A2926:H2926"/>
    <mergeCell ref="K2926:L2926"/>
    <mergeCell ref="A2927:H2927"/>
    <mergeCell ref="K2927:L2927"/>
    <mergeCell ref="K2928:L2928"/>
    <mergeCell ref="K2929:L2929"/>
    <mergeCell ref="K2930:L2930"/>
    <mergeCell ref="A2908:H2908"/>
    <mergeCell ref="K2908:L2908"/>
    <mergeCell ref="K2909:L2909"/>
    <mergeCell ref="K2910:L2910"/>
    <mergeCell ref="K2911:L2911"/>
    <mergeCell ref="K2913:L2913"/>
    <mergeCell ref="A2914:H2914"/>
    <mergeCell ref="K2914:L2914"/>
    <mergeCell ref="K2915:L2915"/>
    <mergeCell ref="K2916:L2916"/>
    <mergeCell ref="K2917:L2917"/>
    <mergeCell ref="A2918:H2918"/>
    <mergeCell ref="K2918:L2918"/>
    <mergeCell ref="I2919:J2919"/>
    <mergeCell ref="K2919:L2919"/>
    <mergeCell ref="I2920:J2920"/>
    <mergeCell ref="K2920:L2920"/>
    <mergeCell ref="A2889:H2889"/>
    <mergeCell ref="K2889:L2889"/>
    <mergeCell ref="A2891:L2891"/>
    <mergeCell ref="A2892:M2892"/>
    <mergeCell ref="A2893:M2893"/>
    <mergeCell ref="I2896:J2896"/>
    <mergeCell ref="A2897:H2897"/>
    <mergeCell ref="I2897:J2897"/>
    <mergeCell ref="K2897:L2897"/>
    <mergeCell ref="K2898:L2898"/>
    <mergeCell ref="K2900:L2900"/>
    <mergeCell ref="A2901:H2901"/>
    <mergeCell ref="K2903:L2903"/>
    <mergeCell ref="A2906:H2906"/>
    <mergeCell ref="K2906:L2906"/>
    <mergeCell ref="K2907:L2907"/>
    <mergeCell ref="I2878:J2878"/>
    <mergeCell ref="K2878:L2878"/>
    <mergeCell ref="I2880:J2880"/>
    <mergeCell ref="K2880:L2880"/>
    <mergeCell ref="I2881:J2881"/>
    <mergeCell ref="K2881:L2881"/>
    <mergeCell ref="A2882:H2882"/>
    <mergeCell ref="K2882:L2882"/>
    <mergeCell ref="A2883:H2883"/>
    <mergeCell ref="K2883:L2883"/>
    <mergeCell ref="A2884:H2884"/>
    <mergeCell ref="K2884:L2884"/>
    <mergeCell ref="A2885:H2885"/>
    <mergeCell ref="K2885:L2885"/>
    <mergeCell ref="K2886:L2886"/>
    <mergeCell ref="K2887:L2887"/>
    <mergeCell ref="K2888:L2888"/>
    <mergeCell ref="A2864:H2864"/>
    <mergeCell ref="K2864:L2864"/>
    <mergeCell ref="K2865:L2865"/>
    <mergeCell ref="K2866:L2866"/>
    <mergeCell ref="K2867:L2867"/>
    <mergeCell ref="K2869:L2869"/>
    <mergeCell ref="A2870:H2870"/>
    <mergeCell ref="K2870:L2870"/>
    <mergeCell ref="K2871:L2871"/>
    <mergeCell ref="K2872:L2872"/>
    <mergeCell ref="K2873:L2873"/>
    <mergeCell ref="A2874:H2874"/>
    <mergeCell ref="K2874:L2874"/>
    <mergeCell ref="I2875:J2875"/>
    <mergeCell ref="K2875:L2875"/>
    <mergeCell ref="I2876:J2876"/>
    <mergeCell ref="K2876:L2876"/>
    <mergeCell ref="K2843:L2843"/>
    <mergeCell ref="K2844:L2844"/>
    <mergeCell ref="A2845:H2845"/>
    <mergeCell ref="K2845:L2845"/>
    <mergeCell ref="A2847:L2847"/>
    <mergeCell ref="A2848:M2848"/>
    <mergeCell ref="A2849:M2849"/>
    <mergeCell ref="I2852:J2852"/>
    <mergeCell ref="A2853:H2853"/>
    <mergeCell ref="I2853:J2853"/>
    <mergeCell ref="K2853:L2853"/>
    <mergeCell ref="K2855:L2855"/>
    <mergeCell ref="K2857:L2857"/>
    <mergeCell ref="A2858:H2858"/>
    <mergeCell ref="K2860:L2860"/>
    <mergeCell ref="K2863:L2863"/>
    <mergeCell ref="I2832:J2832"/>
    <mergeCell ref="K2832:L2832"/>
    <mergeCell ref="I2834:J2834"/>
    <mergeCell ref="K2834:L2834"/>
    <mergeCell ref="I2836:J2836"/>
    <mergeCell ref="K2836:L2836"/>
    <mergeCell ref="I2837:J2837"/>
    <mergeCell ref="K2837:L2837"/>
    <mergeCell ref="A2838:H2838"/>
    <mergeCell ref="K2838:L2838"/>
    <mergeCell ref="A2839:H2839"/>
    <mergeCell ref="K2839:L2839"/>
    <mergeCell ref="A2840:H2840"/>
    <mergeCell ref="K2840:L2840"/>
    <mergeCell ref="A2841:H2841"/>
    <mergeCell ref="K2841:L2841"/>
    <mergeCell ref="K2842:L2842"/>
    <mergeCell ref="K2816:L2816"/>
    <mergeCell ref="K2819:L2819"/>
    <mergeCell ref="A2820:H2820"/>
    <mergeCell ref="K2820:L2820"/>
    <mergeCell ref="K2821:L2821"/>
    <mergeCell ref="K2822:L2822"/>
    <mergeCell ref="K2823:L2823"/>
    <mergeCell ref="K2825:L2825"/>
    <mergeCell ref="A2826:H2826"/>
    <mergeCell ref="K2826:L2826"/>
    <mergeCell ref="K2827:L2827"/>
    <mergeCell ref="K2828:L2828"/>
    <mergeCell ref="K2829:L2829"/>
    <mergeCell ref="A2830:H2830"/>
    <mergeCell ref="K2830:L2830"/>
    <mergeCell ref="I2831:J2831"/>
    <mergeCell ref="K2831:L2831"/>
    <mergeCell ref="A2797:H2797"/>
    <mergeCell ref="K2797:L2797"/>
    <mergeCell ref="K2798:L2798"/>
    <mergeCell ref="K2799:L2799"/>
    <mergeCell ref="K2800:L2800"/>
    <mergeCell ref="A2801:H2801"/>
    <mergeCell ref="K2801:L2801"/>
    <mergeCell ref="A2803:L2803"/>
    <mergeCell ref="A2804:M2804"/>
    <mergeCell ref="A2805:M2805"/>
    <mergeCell ref="I2808:J2808"/>
    <mergeCell ref="A2809:H2809"/>
    <mergeCell ref="I2809:J2809"/>
    <mergeCell ref="K2809:L2809"/>
    <mergeCell ref="K2811:L2811"/>
    <mergeCell ref="K2813:L2813"/>
    <mergeCell ref="A2814:H2814"/>
    <mergeCell ref="I2786:J2786"/>
    <mergeCell ref="K2786:L2786"/>
    <mergeCell ref="I2788:J2788"/>
    <mergeCell ref="K2788:L2788"/>
    <mergeCell ref="I2790:J2790"/>
    <mergeCell ref="K2790:L2790"/>
    <mergeCell ref="I2791:J2791"/>
    <mergeCell ref="K2791:L2791"/>
    <mergeCell ref="A2792:H2792"/>
    <mergeCell ref="K2792:L2792"/>
    <mergeCell ref="A2793:H2793"/>
    <mergeCell ref="K2793:L2793"/>
    <mergeCell ref="A2794:H2794"/>
    <mergeCell ref="K2794:L2794"/>
    <mergeCell ref="A2795:H2795"/>
    <mergeCell ref="K2795:L2795"/>
    <mergeCell ref="A2796:H2796"/>
    <mergeCell ref="K2796:L2796"/>
    <mergeCell ref="K2773:L2773"/>
    <mergeCell ref="A2774:H2774"/>
    <mergeCell ref="K2774:L2774"/>
    <mergeCell ref="K2775:L2775"/>
    <mergeCell ref="K2776:L2776"/>
    <mergeCell ref="K2777:L2777"/>
    <mergeCell ref="K2779:L2779"/>
    <mergeCell ref="A2780:H2780"/>
    <mergeCell ref="K2780:L2780"/>
    <mergeCell ref="K2781:L2781"/>
    <mergeCell ref="K2782:L2782"/>
    <mergeCell ref="K2783:L2783"/>
    <mergeCell ref="A2784:H2784"/>
    <mergeCell ref="K2784:L2784"/>
    <mergeCell ref="I2785:J2785"/>
    <mergeCell ref="K2785:L2785"/>
    <mergeCell ref="A2758:L2758"/>
    <mergeCell ref="A2759:M2759"/>
    <mergeCell ref="A2760:M2760"/>
    <mergeCell ref="I2763:J2763"/>
    <mergeCell ref="A2764:H2764"/>
    <mergeCell ref="I2764:J2764"/>
    <mergeCell ref="K2764:L2764"/>
    <mergeCell ref="K2765:L2765"/>
    <mergeCell ref="K2767:L2767"/>
    <mergeCell ref="A2768:H2768"/>
    <mergeCell ref="K2770:L2770"/>
    <mergeCell ref="A2772:H2772"/>
    <mergeCell ref="K2772:L2772"/>
    <mergeCell ref="A47:H47"/>
    <mergeCell ref="K47:L47"/>
    <mergeCell ref="K71:L71"/>
    <mergeCell ref="A72:H72"/>
    <mergeCell ref="K72:L72"/>
    <mergeCell ref="K73:L73"/>
    <mergeCell ref="K74:L74"/>
    <mergeCell ref="A66:H66"/>
    <mergeCell ref="K66:L66"/>
    <mergeCell ref="K67:L67"/>
    <mergeCell ref="K68:L68"/>
    <mergeCell ref="K69:L69"/>
    <mergeCell ref="K57:L57"/>
    <mergeCell ref="K59:L59"/>
    <mergeCell ref="A60:H60"/>
    <mergeCell ref="K62:L62"/>
    <mergeCell ref="I37:J37"/>
    <mergeCell ref="K37:L37"/>
    <mergeCell ref="A38:H38"/>
    <mergeCell ref="K38:L38"/>
    <mergeCell ref="A39:H39"/>
    <mergeCell ref="K39:L39"/>
    <mergeCell ref="A40:H40"/>
    <mergeCell ref="K40:L40"/>
    <mergeCell ref="A41:H41"/>
    <mergeCell ref="K41:L41"/>
    <mergeCell ref="A42:H42"/>
    <mergeCell ref="K42:L42"/>
    <mergeCell ref="A43:H43"/>
    <mergeCell ref="K43:L43"/>
    <mergeCell ref="K44:L44"/>
    <mergeCell ref="K45:L45"/>
    <mergeCell ref="K46:L46"/>
    <mergeCell ref="I32:J32"/>
    <mergeCell ref="K32:L32"/>
    <mergeCell ref="K23:L23"/>
    <mergeCell ref="K25:L25"/>
    <mergeCell ref="A26:H26"/>
    <mergeCell ref="K26:L26"/>
    <mergeCell ref="K27:L27"/>
    <mergeCell ref="K28:L28"/>
    <mergeCell ref="K29:L29"/>
    <mergeCell ref="A30:H30"/>
    <mergeCell ref="K30:L30"/>
    <mergeCell ref="I31:J31"/>
    <mergeCell ref="K31:L31"/>
    <mergeCell ref="I34:J34"/>
    <mergeCell ref="K34:L34"/>
    <mergeCell ref="I36:J36"/>
    <mergeCell ref="K36:L36"/>
    <mergeCell ref="A1:L1"/>
    <mergeCell ref="A2:M2"/>
    <mergeCell ref="A3:M3"/>
    <mergeCell ref="I6:J6"/>
    <mergeCell ref="A7:H7"/>
    <mergeCell ref="I7:J7"/>
    <mergeCell ref="K7:L7"/>
    <mergeCell ref="K21:L21"/>
    <mergeCell ref="K9:L9"/>
    <mergeCell ref="K11:L11"/>
    <mergeCell ref="A12:H12"/>
    <mergeCell ref="K14:L14"/>
    <mergeCell ref="A17:H17"/>
    <mergeCell ref="K17:L17"/>
    <mergeCell ref="K18:L18"/>
    <mergeCell ref="A19:H19"/>
    <mergeCell ref="K19:L19"/>
    <mergeCell ref="K20:L20"/>
    <mergeCell ref="K65:L65"/>
    <mergeCell ref="A49:L49"/>
    <mergeCell ref="A51:M51"/>
    <mergeCell ref="I54:J54"/>
    <mergeCell ref="A55:H55"/>
    <mergeCell ref="I55:J55"/>
    <mergeCell ref="K55:L55"/>
    <mergeCell ref="A50:M50"/>
    <mergeCell ref="I83:J83"/>
    <mergeCell ref="K83:L83"/>
    <mergeCell ref="A84:H84"/>
    <mergeCell ref="K84:L84"/>
    <mergeCell ref="A85:H85"/>
    <mergeCell ref="K85:L85"/>
    <mergeCell ref="I78:J78"/>
    <mergeCell ref="K78:L78"/>
    <mergeCell ref="I80:J80"/>
    <mergeCell ref="K80:L80"/>
    <mergeCell ref="I82:J82"/>
    <mergeCell ref="K82:L82"/>
    <mergeCell ref="K75:L75"/>
    <mergeCell ref="A76:H76"/>
    <mergeCell ref="K76:L76"/>
    <mergeCell ref="I77:J77"/>
    <mergeCell ref="K77:L77"/>
    <mergeCell ref="A97:M97"/>
    <mergeCell ref="I100:J100"/>
    <mergeCell ref="A101:H101"/>
    <mergeCell ref="I101:J101"/>
    <mergeCell ref="K101:L101"/>
    <mergeCell ref="K92:L92"/>
    <mergeCell ref="A93:H93"/>
    <mergeCell ref="K93:L93"/>
    <mergeCell ref="A95:L95"/>
    <mergeCell ref="A96:M96"/>
    <mergeCell ref="A89:H89"/>
    <mergeCell ref="K89:L89"/>
    <mergeCell ref="K90:L90"/>
    <mergeCell ref="K91:L91"/>
    <mergeCell ref="A86:H86"/>
    <mergeCell ref="K86:L86"/>
    <mergeCell ref="A87:H87"/>
    <mergeCell ref="K87:L87"/>
    <mergeCell ref="A88:H88"/>
    <mergeCell ref="K88:L88"/>
    <mergeCell ref="A116:M116"/>
    <mergeCell ref="A117:M117"/>
    <mergeCell ref="I120:J120"/>
    <mergeCell ref="A121:H121"/>
    <mergeCell ref="I121:J121"/>
    <mergeCell ref="K121:L121"/>
    <mergeCell ref="A112:H112"/>
    <mergeCell ref="K112:L112"/>
    <mergeCell ref="A113:H113"/>
    <mergeCell ref="K113:L113"/>
    <mergeCell ref="A115:L115"/>
    <mergeCell ref="K103:L103"/>
    <mergeCell ref="K105:L105"/>
    <mergeCell ref="A106:H106"/>
    <mergeCell ref="K108:L108"/>
    <mergeCell ref="A111:H111"/>
    <mergeCell ref="K111:L111"/>
    <mergeCell ref="K140:L140"/>
    <mergeCell ref="A141:H141"/>
    <mergeCell ref="K141:L141"/>
    <mergeCell ref="I142:J142"/>
    <mergeCell ref="K142:L142"/>
    <mergeCell ref="K136:L136"/>
    <mergeCell ref="A137:H137"/>
    <mergeCell ref="K137:L137"/>
    <mergeCell ref="K138:L138"/>
    <mergeCell ref="K139:L139"/>
    <mergeCell ref="A131:H131"/>
    <mergeCell ref="K131:L131"/>
    <mergeCell ref="K132:L132"/>
    <mergeCell ref="K133:L133"/>
    <mergeCell ref="K134:L134"/>
    <mergeCell ref="K123:L123"/>
    <mergeCell ref="K125:L125"/>
    <mergeCell ref="A126:H126"/>
    <mergeCell ref="K128:L128"/>
    <mergeCell ref="K130:L130"/>
    <mergeCell ref="A151:H151"/>
    <mergeCell ref="K151:L151"/>
    <mergeCell ref="A152:H152"/>
    <mergeCell ref="K152:L152"/>
    <mergeCell ref="A153:H153"/>
    <mergeCell ref="K153:L153"/>
    <mergeCell ref="I148:J148"/>
    <mergeCell ref="K148:L148"/>
    <mergeCell ref="A149:H149"/>
    <mergeCell ref="K149:L149"/>
    <mergeCell ref="A150:H150"/>
    <mergeCell ref="K150:L150"/>
    <mergeCell ref="I143:J143"/>
    <mergeCell ref="K143:L143"/>
    <mergeCell ref="I145:J145"/>
    <mergeCell ref="K145:L145"/>
    <mergeCell ref="I147:J147"/>
    <mergeCell ref="K147:L147"/>
    <mergeCell ref="A158:H158"/>
    <mergeCell ref="K158:L158"/>
    <mergeCell ref="A154:H154"/>
    <mergeCell ref="K154:L154"/>
    <mergeCell ref="K155:L155"/>
    <mergeCell ref="K156:L156"/>
    <mergeCell ref="K157:L157"/>
    <mergeCell ref="K170:L170"/>
    <mergeCell ref="A171:H171"/>
    <mergeCell ref="K173:L173"/>
    <mergeCell ref="A175:H175"/>
    <mergeCell ref="K175:L175"/>
    <mergeCell ref="I166:J166"/>
    <mergeCell ref="A167:H167"/>
    <mergeCell ref="I167:J167"/>
    <mergeCell ref="K167:L167"/>
    <mergeCell ref="K168:L168"/>
    <mergeCell ref="A161:L161"/>
    <mergeCell ref="A162:M162"/>
    <mergeCell ref="A163:M163"/>
    <mergeCell ref="I189:J189"/>
    <mergeCell ref="K189:L189"/>
    <mergeCell ref="I190:J190"/>
    <mergeCell ref="K190:L190"/>
    <mergeCell ref="I192:J192"/>
    <mergeCell ref="K192:L192"/>
    <mergeCell ref="K185:L185"/>
    <mergeCell ref="K186:L186"/>
    <mergeCell ref="K187:L187"/>
    <mergeCell ref="A188:H188"/>
    <mergeCell ref="K188:L188"/>
    <mergeCell ref="K180:L180"/>
    <mergeCell ref="K181:L181"/>
    <mergeCell ref="K183:L183"/>
    <mergeCell ref="A184:H184"/>
    <mergeCell ref="K184:L184"/>
    <mergeCell ref="K176:L176"/>
    <mergeCell ref="A177:H177"/>
    <mergeCell ref="K177:L177"/>
    <mergeCell ref="K178:L178"/>
    <mergeCell ref="A200:H200"/>
    <mergeCell ref="K200:L200"/>
    <mergeCell ref="A201:H201"/>
    <mergeCell ref="K201:L201"/>
    <mergeCell ref="K202:L202"/>
    <mergeCell ref="A197:H197"/>
    <mergeCell ref="K197:L197"/>
    <mergeCell ref="A198:H198"/>
    <mergeCell ref="K198:L198"/>
    <mergeCell ref="A199:H199"/>
    <mergeCell ref="K199:L199"/>
    <mergeCell ref="I194:J194"/>
    <mergeCell ref="K194:L194"/>
    <mergeCell ref="I195:J195"/>
    <mergeCell ref="K195:L195"/>
    <mergeCell ref="A196:H196"/>
    <mergeCell ref="K196:L196"/>
    <mergeCell ref="K214:L214"/>
    <mergeCell ref="K216:L216"/>
    <mergeCell ref="A217:H217"/>
    <mergeCell ref="K219:L219"/>
    <mergeCell ref="A221:H221"/>
    <mergeCell ref="K221:L221"/>
    <mergeCell ref="A208:M208"/>
    <mergeCell ref="A209:M209"/>
    <mergeCell ref="I212:J212"/>
    <mergeCell ref="A213:H213"/>
    <mergeCell ref="I213:J213"/>
    <mergeCell ref="K213:L213"/>
    <mergeCell ref="K203:L203"/>
    <mergeCell ref="K204:L204"/>
    <mergeCell ref="A205:H205"/>
    <mergeCell ref="K205:L205"/>
    <mergeCell ref="A207:L207"/>
    <mergeCell ref="I235:J235"/>
    <mergeCell ref="K235:L235"/>
    <mergeCell ref="I236:J236"/>
    <mergeCell ref="K236:L236"/>
    <mergeCell ref="I238:J238"/>
    <mergeCell ref="K238:L238"/>
    <mergeCell ref="K231:L231"/>
    <mergeCell ref="K232:L232"/>
    <mergeCell ref="K233:L233"/>
    <mergeCell ref="A234:H234"/>
    <mergeCell ref="K234:L234"/>
    <mergeCell ref="K225:L225"/>
    <mergeCell ref="K227:L227"/>
    <mergeCell ref="K229:L229"/>
    <mergeCell ref="A230:H230"/>
    <mergeCell ref="K230:L230"/>
    <mergeCell ref="K222:L222"/>
    <mergeCell ref="A223:H223"/>
    <mergeCell ref="K223:L223"/>
    <mergeCell ref="K224:L224"/>
    <mergeCell ref="A246:H246"/>
    <mergeCell ref="K246:L246"/>
    <mergeCell ref="A247:H247"/>
    <mergeCell ref="K247:L247"/>
    <mergeCell ref="K248:L248"/>
    <mergeCell ref="A243:H243"/>
    <mergeCell ref="K243:L243"/>
    <mergeCell ref="A244:H244"/>
    <mergeCell ref="K244:L244"/>
    <mergeCell ref="A245:H245"/>
    <mergeCell ref="K245:L245"/>
    <mergeCell ref="I240:J240"/>
    <mergeCell ref="K240:L240"/>
    <mergeCell ref="I241:J241"/>
    <mergeCell ref="K241:L241"/>
    <mergeCell ref="A242:H242"/>
    <mergeCell ref="K242:L242"/>
    <mergeCell ref="K260:L260"/>
    <mergeCell ref="K262:L262"/>
    <mergeCell ref="A263:H263"/>
    <mergeCell ref="K265:L265"/>
    <mergeCell ref="A267:H267"/>
    <mergeCell ref="K267:L267"/>
    <mergeCell ref="A254:M254"/>
    <mergeCell ref="A255:M255"/>
    <mergeCell ref="I258:J258"/>
    <mergeCell ref="A259:H259"/>
    <mergeCell ref="I259:J259"/>
    <mergeCell ref="K259:L259"/>
    <mergeCell ref="K249:L249"/>
    <mergeCell ref="K250:L250"/>
    <mergeCell ref="A251:H251"/>
    <mergeCell ref="K251:L251"/>
    <mergeCell ref="A253:L253"/>
    <mergeCell ref="I280:J280"/>
    <mergeCell ref="K280:L280"/>
    <mergeCell ref="I281:J281"/>
    <mergeCell ref="K281:L281"/>
    <mergeCell ref="I283:J283"/>
    <mergeCell ref="K283:L283"/>
    <mergeCell ref="K276:L276"/>
    <mergeCell ref="K277:L277"/>
    <mergeCell ref="K278:L278"/>
    <mergeCell ref="A279:H279"/>
    <mergeCell ref="K279:L279"/>
    <mergeCell ref="K271:L271"/>
    <mergeCell ref="K272:L272"/>
    <mergeCell ref="K274:L274"/>
    <mergeCell ref="A275:H275"/>
    <mergeCell ref="K275:L275"/>
    <mergeCell ref="K268:L268"/>
    <mergeCell ref="A269:H269"/>
    <mergeCell ref="K269:L269"/>
    <mergeCell ref="K270:L270"/>
    <mergeCell ref="K294:L294"/>
    <mergeCell ref="K295:L295"/>
    <mergeCell ref="A296:H296"/>
    <mergeCell ref="K296:L296"/>
    <mergeCell ref="A298:L298"/>
    <mergeCell ref="A291:H291"/>
    <mergeCell ref="K291:L291"/>
    <mergeCell ref="A292:H292"/>
    <mergeCell ref="K292:L292"/>
    <mergeCell ref="K293:L293"/>
    <mergeCell ref="A288:H288"/>
    <mergeCell ref="K288:L288"/>
    <mergeCell ref="A289:H289"/>
    <mergeCell ref="K289:L289"/>
    <mergeCell ref="A290:H290"/>
    <mergeCell ref="K290:L290"/>
    <mergeCell ref="I285:J285"/>
    <mergeCell ref="K285:L285"/>
    <mergeCell ref="I286:J286"/>
    <mergeCell ref="K286:L286"/>
    <mergeCell ref="A287:H287"/>
    <mergeCell ref="K287:L287"/>
    <mergeCell ref="K316:L316"/>
    <mergeCell ref="K317:L317"/>
    <mergeCell ref="K319:L319"/>
    <mergeCell ref="A320:H320"/>
    <mergeCell ref="K320:L320"/>
    <mergeCell ref="K313:L313"/>
    <mergeCell ref="A314:H314"/>
    <mergeCell ref="K314:L314"/>
    <mergeCell ref="K315:L315"/>
    <mergeCell ref="K305:L305"/>
    <mergeCell ref="K307:L307"/>
    <mergeCell ref="A308:H308"/>
    <mergeCell ref="K310:L310"/>
    <mergeCell ref="A312:H312"/>
    <mergeCell ref="K312:L312"/>
    <mergeCell ref="A299:M299"/>
    <mergeCell ref="A300:M300"/>
    <mergeCell ref="I303:J303"/>
    <mergeCell ref="A304:H304"/>
    <mergeCell ref="I304:J304"/>
    <mergeCell ref="K304:L304"/>
    <mergeCell ref="I330:J330"/>
    <mergeCell ref="K330:L330"/>
    <mergeCell ref="I331:J331"/>
    <mergeCell ref="K331:L331"/>
    <mergeCell ref="A332:H332"/>
    <mergeCell ref="K332:L332"/>
    <mergeCell ref="I325:J325"/>
    <mergeCell ref="K325:L325"/>
    <mergeCell ref="I326:J326"/>
    <mergeCell ref="K326:L326"/>
    <mergeCell ref="I328:J328"/>
    <mergeCell ref="K328:L328"/>
    <mergeCell ref="K321:L321"/>
    <mergeCell ref="K322:L322"/>
    <mergeCell ref="K323:L323"/>
    <mergeCell ref="A324:H324"/>
    <mergeCell ref="K324:L324"/>
    <mergeCell ref="A344:M344"/>
    <mergeCell ref="A345:M345"/>
    <mergeCell ref="I348:J348"/>
    <mergeCell ref="A349:H349"/>
    <mergeCell ref="I349:J349"/>
    <mergeCell ref="K349:L349"/>
    <mergeCell ref="K339:L339"/>
    <mergeCell ref="K340:L340"/>
    <mergeCell ref="A341:H341"/>
    <mergeCell ref="K341:L341"/>
    <mergeCell ref="A343:L343"/>
    <mergeCell ref="A336:H336"/>
    <mergeCell ref="K336:L336"/>
    <mergeCell ref="A337:H337"/>
    <mergeCell ref="K337:L337"/>
    <mergeCell ref="K338:L338"/>
    <mergeCell ref="A333:H333"/>
    <mergeCell ref="K333:L333"/>
    <mergeCell ref="A334:H334"/>
    <mergeCell ref="K334:L334"/>
    <mergeCell ref="A335:H335"/>
    <mergeCell ref="K335:L335"/>
    <mergeCell ref="K369:L369"/>
    <mergeCell ref="A370:H370"/>
    <mergeCell ref="K370:L370"/>
    <mergeCell ref="I371:J371"/>
    <mergeCell ref="K371:L371"/>
    <mergeCell ref="K365:L365"/>
    <mergeCell ref="A366:H366"/>
    <mergeCell ref="K366:L366"/>
    <mergeCell ref="K367:L367"/>
    <mergeCell ref="K368:L368"/>
    <mergeCell ref="A360:H360"/>
    <mergeCell ref="K360:L360"/>
    <mergeCell ref="K361:L361"/>
    <mergeCell ref="K362:L362"/>
    <mergeCell ref="K363:L363"/>
    <mergeCell ref="K351:L351"/>
    <mergeCell ref="K353:L353"/>
    <mergeCell ref="A354:H354"/>
    <mergeCell ref="K356:L356"/>
    <mergeCell ref="K359:L359"/>
    <mergeCell ref="A380:H380"/>
    <mergeCell ref="K380:L380"/>
    <mergeCell ref="A381:H381"/>
    <mergeCell ref="K381:L381"/>
    <mergeCell ref="A382:H382"/>
    <mergeCell ref="K382:L382"/>
    <mergeCell ref="I377:J377"/>
    <mergeCell ref="K377:L377"/>
    <mergeCell ref="A378:H378"/>
    <mergeCell ref="K378:L378"/>
    <mergeCell ref="A379:H379"/>
    <mergeCell ref="K379:L379"/>
    <mergeCell ref="I372:J372"/>
    <mergeCell ref="K372:L372"/>
    <mergeCell ref="I374:J374"/>
    <mergeCell ref="K374:L374"/>
    <mergeCell ref="I376:J376"/>
    <mergeCell ref="K376:L376"/>
    <mergeCell ref="K395:L395"/>
    <mergeCell ref="K397:L397"/>
    <mergeCell ref="A398:H398"/>
    <mergeCell ref="K400:L400"/>
    <mergeCell ref="A402:H402"/>
    <mergeCell ref="K402:L402"/>
    <mergeCell ref="A387:L387"/>
    <mergeCell ref="A388:M388"/>
    <mergeCell ref="A389:M389"/>
    <mergeCell ref="I392:J392"/>
    <mergeCell ref="A393:H393"/>
    <mergeCell ref="I393:J393"/>
    <mergeCell ref="K393:L393"/>
    <mergeCell ref="K383:L383"/>
    <mergeCell ref="K384:L384"/>
    <mergeCell ref="A385:H385"/>
    <mergeCell ref="K385:L385"/>
    <mergeCell ref="I415:J415"/>
    <mergeCell ref="K415:L415"/>
    <mergeCell ref="I416:J416"/>
    <mergeCell ref="K416:L416"/>
    <mergeCell ref="I418:J418"/>
    <mergeCell ref="K418:L418"/>
    <mergeCell ref="K411:L411"/>
    <mergeCell ref="K412:L412"/>
    <mergeCell ref="K413:L413"/>
    <mergeCell ref="A414:H414"/>
    <mergeCell ref="K414:L414"/>
    <mergeCell ref="K406:L406"/>
    <mergeCell ref="K407:L407"/>
    <mergeCell ref="K409:L409"/>
    <mergeCell ref="A410:H410"/>
    <mergeCell ref="K410:L410"/>
    <mergeCell ref="K403:L403"/>
    <mergeCell ref="A404:H404"/>
    <mergeCell ref="K404:L404"/>
    <mergeCell ref="K405:L405"/>
    <mergeCell ref="A429:H429"/>
    <mergeCell ref="K429:L429"/>
    <mergeCell ref="A431:L431"/>
    <mergeCell ref="A432:M432"/>
    <mergeCell ref="A433:M433"/>
    <mergeCell ref="A426:H426"/>
    <mergeCell ref="K426:L426"/>
    <mergeCell ref="K427:L427"/>
    <mergeCell ref="K428:L428"/>
    <mergeCell ref="A423:H423"/>
    <mergeCell ref="K423:L423"/>
    <mergeCell ref="A424:H424"/>
    <mergeCell ref="K424:L424"/>
    <mergeCell ref="A425:H425"/>
    <mergeCell ref="K425:L425"/>
    <mergeCell ref="I420:J420"/>
    <mergeCell ref="K420:L420"/>
    <mergeCell ref="I421:J421"/>
    <mergeCell ref="K421:L421"/>
    <mergeCell ref="A422:H422"/>
    <mergeCell ref="K422:L422"/>
    <mergeCell ref="K449:L449"/>
    <mergeCell ref="K450:L450"/>
    <mergeCell ref="K452:L452"/>
    <mergeCell ref="A453:H453"/>
    <mergeCell ref="K453:L453"/>
    <mergeCell ref="K446:L446"/>
    <mergeCell ref="A447:H447"/>
    <mergeCell ref="K447:L447"/>
    <mergeCell ref="K448:L448"/>
    <mergeCell ref="K440:L440"/>
    <mergeCell ref="A441:H441"/>
    <mergeCell ref="K441:L441"/>
    <mergeCell ref="A442:H442"/>
    <mergeCell ref="K444:L444"/>
    <mergeCell ref="I436:J436"/>
    <mergeCell ref="A437:H437"/>
    <mergeCell ref="I437:J437"/>
    <mergeCell ref="K437:L437"/>
    <mergeCell ref="K438:L438"/>
    <mergeCell ref="I463:J463"/>
    <mergeCell ref="K463:L463"/>
    <mergeCell ref="I464:J464"/>
    <mergeCell ref="K464:L464"/>
    <mergeCell ref="A465:H465"/>
    <mergeCell ref="K465:L465"/>
    <mergeCell ref="I458:J458"/>
    <mergeCell ref="K458:L458"/>
    <mergeCell ref="I459:J459"/>
    <mergeCell ref="K459:L459"/>
    <mergeCell ref="I461:J461"/>
    <mergeCell ref="K461:L461"/>
    <mergeCell ref="K454:L454"/>
    <mergeCell ref="K455:L455"/>
    <mergeCell ref="K456:L456"/>
    <mergeCell ref="A457:H457"/>
    <mergeCell ref="K457:L457"/>
    <mergeCell ref="A477:M477"/>
    <mergeCell ref="A478:M478"/>
    <mergeCell ref="I481:J481"/>
    <mergeCell ref="A482:H482"/>
    <mergeCell ref="I482:J482"/>
    <mergeCell ref="K482:L482"/>
    <mergeCell ref="K472:L472"/>
    <mergeCell ref="K473:L473"/>
    <mergeCell ref="A474:H474"/>
    <mergeCell ref="K474:L474"/>
    <mergeCell ref="A476:L476"/>
    <mergeCell ref="A469:H469"/>
    <mergeCell ref="K469:L469"/>
    <mergeCell ref="A470:H470"/>
    <mergeCell ref="K470:L470"/>
    <mergeCell ref="K471:L471"/>
    <mergeCell ref="A466:H466"/>
    <mergeCell ref="K466:L466"/>
    <mergeCell ref="A467:H467"/>
    <mergeCell ref="K467:L467"/>
    <mergeCell ref="A468:H468"/>
    <mergeCell ref="K468:L468"/>
    <mergeCell ref="K500:L500"/>
    <mergeCell ref="K501:L501"/>
    <mergeCell ref="K502:L502"/>
    <mergeCell ref="A503:H503"/>
    <mergeCell ref="K503:L503"/>
    <mergeCell ref="K495:L495"/>
    <mergeCell ref="K496:L496"/>
    <mergeCell ref="K498:L498"/>
    <mergeCell ref="A499:H499"/>
    <mergeCell ref="K499:L499"/>
    <mergeCell ref="K492:L492"/>
    <mergeCell ref="A493:H493"/>
    <mergeCell ref="K493:L493"/>
    <mergeCell ref="K494:L494"/>
    <mergeCell ref="K483:L483"/>
    <mergeCell ref="K485:L485"/>
    <mergeCell ref="A486:H486"/>
    <mergeCell ref="K488:L488"/>
    <mergeCell ref="A491:H491"/>
    <mergeCell ref="K491:L491"/>
    <mergeCell ref="A515:H515"/>
    <mergeCell ref="K515:L515"/>
    <mergeCell ref="K516:L516"/>
    <mergeCell ref="K517:L517"/>
    <mergeCell ref="A512:H512"/>
    <mergeCell ref="K512:L512"/>
    <mergeCell ref="A513:H513"/>
    <mergeCell ref="K513:L513"/>
    <mergeCell ref="A514:H514"/>
    <mergeCell ref="K514:L514"/>
    <mergeCell ref="I509:J509"/>
    <mergeCell ref="K509:L509"/>
    <mergeCell ref="I510:J510"/>
    <mergeCell ref="K510:L510"/>
    <mergeCell ref="A511:H511"/>
    <mergeCell ref="K511:L511"/>
    <mergeCell ref="I504:J504"/>
    <mergeCell ref="K504:L504"/>
    <mergeCell ref="I505:J505"/>
    <mergeCell ref="K505:L505"/>
    <mergeCell ref="I507:J507"/>
    <mergeCell ref="K507:L507"/>
    <mergeCell ref="I537:J537"/>
    <mergeCell ref="K537:L537"/>
    <mergeCell ref="I538:J538"/>
    <mergeCell ref="K538:L538"/>
    <mergeCell ref="I540:J540"/>
    <mergeCell ref="K540:L540"/>
    <mergeCell ref="K530:L530"/>
    <mergeCell ref="A531:H531"/>
    <mergeCell ref="K533:L533"/>
    <mergeCell ref="A536:H536"/>
    <mergeCell ref="K536:L536"/>
    <mergeCell ref="I525:J525"/>
    <mergeCell ref="A526:H526"/>
    <mergeCell ref="I526:J526"/>
    <mergeCell ref="K526:L526"/>
    <mergeCell ref="K528:L528"/>
    <mergeCell ref="A518:H518"/>
    <mergeCell ref="K518:L518"/>
    <mergeCell ref="A520:L520"/>
    <mergeCell ref="A521:M521"/>
    <mergeCell ref="A522:M522"/>
    <mergeCell ref="K551:L551"/>
    <mergeCell ref="K552:L552"/>
    <mergeCell ref="A553:H553"/>
    <mergeCell ref="K553:L553"/>
    <mergeCell ref="A555:L555"/>
    <mergeCell ref="A548:H548"/>
    <mergeCell ref="K548:L548"/>
    <mergeCell ref="A549:H549"/>
    <mergeCell ref="K549:L549"/>
    <mergeCell ref="K550:L550"/>
    <mergeCell ref="A545:H545"/>
    <mergeCell ref="K545:L545"/>
    <mergeCell ref="A546:H546"/>
    <mergeCell ref="K546:L546"/>
    <mergeCell ref="A547:H547"/>
    <mergeCell ref="K547:L547"/>
    <mergeCell ref="I542:J542"/>
    <mergeCell ref="K542:L542"/>
    <mergeCell ref="I543:J543"/>
    <mergeCell ref="K543:L543"/>
    <mergeCell ref="A544:H544"/>
    <mergeCell ref="K544:L544"/>
    <mergeCell ref="K577:L577"/>
    <mergeCell ref="A578:H578"/>
    <mergeCell ref="K578:L578"/>
    <mergeCell ref="K579:L579"/>
    <mergeCell ref="K580:L580"/>
    <mergeCell ref="A572:H572"/>
    <mergeCell ref="K572:L572"/>
    <mergeCell ref="K573:L573"/>
    <mergeCell ref="K574:L574"/>
    <mergeCell ref="K575:L575"/>
    <mergeCell ref="K563:L563"/>
    <mergeCell ref="K565:L565"/>
    <mergeCell ref="A566:H566"/>
    <mergeCell ref="K568:L568"/>
    <mergeCell ref="K571:L571"/>
    <mergeCell ref="A556:M556"/>
    <mergeCell ref="A557:M557"/>
    <mergeCell ref="I560:J560"/>
    <mergeCell ref="A561:H561"/>
    <mergeCell ref="I561:J561"/>
    <mergeCell ref="K561:L561"/>
    <mergeCell ref="I589:J589"/>
    <mergeCell ref="K589:L589"/>
    <mergeCell ref="A590:H590"/>
    <mergeCell ref="K590:L590"/>
    <mergeCell ref="A591:H591"/>
    <mergeCell ref="K591:L591"/>
    <mergeCell ref="I584:J584"/>
    <mergeCell ref="K584:L584"/>
    <mergeCell ref="I586:J586"/>
    <mergeCell ref="K586:L586"/>
    <mergeCell ref="I588:J588"/>
    <mergeCell ref="K588:L588"/>
    <mergeCell ref="K581:L581"/>
    <mergeCell ref="A582:H582"/>
    <mergeCell ref="K582:L582"/>
    <mergeCell ref="I583:J583"/>
    <mergeCell ref="K583:L583"/>
    <mergeCell ref="A600:M600"/>
    <mergeCell ref="A601:M601"/>
    <mergeCell ref="I604:J604"/>
    <mergeCell ref="A605:H605"/>
    <mergeCell ref="I605:J605"/>
    <mergeCell ref="K605:L605"/>
    <mergeCell ref="K595:L595"/>
    <mergeCell ref="K596:L596"/>
    <mergeCell ref="A597:H597"/>
    <mergeCell ref="K597:L597"/>
    <mergeCell ref="A599:L599"/>
    <mergeCell ref="A592:H592"/>
    <mergeCell ref="K592:L592"/>
    <mergeCell ref="A593:H593"/>
    <mergeCell ref="K593:L593"/>
    <mergeCell ref="A594:H594"/>
    <mergeCell ref="K594:L594"/>
    <mergeCell ref="K623:L623"/>
    <mergeCell ref="A624:H624"/>
    <mergeCell ref="K624:L624"/>
    <mergeCell ref="I625:J625"/>
    <mergeCell ref="K625:L625"/>
    <mergeCell ref="K619:L619"/>
    <mergeCell ref="A620:H620"/>
    <mergeCell ref="K620:L620"/>
    <mergeCell ref="K621:L621"/>
    <mergeCell ref="K622:L622"/>
    <mergeCell ref="A614:H614"/>
    <mergeCell ref="K614:L614"/>
    <mergeCell ref="K615:L615"/>
    <mergeCell ref="K616:L616"/>
    <mergeCell ref="K617:L617"/>
    <mergeCell ref="K606:L606"/>
    <mergeCell ref="K608:L608"/>
    <mergeCell ref="A609:H609"/>
    <mergeCell ref="K611:L611"/>
    <mergeCell ref="K613:L613"/>
    <mergeCell ref="A634:H634"/>
    <mergeCell ref="K634:L634"/>
    <mergeCell ref="A635:H635"/>
    <mergeCell ref="K635:L635"/>
    <mergeCell ref="A636:H636"/>
    <mergeCell ref="K636:L636"/>
    <mergeCell ref="I631:J631"/>
    <mergeCell ref="K631:L631"/>
    <mergeCell ref="A632:H632"/>
    <mergeCell ref="K632:L632"/>
    <mergeCell ref="A633:H633"/>
    <mergeCell ref="K633:L633"/>
    <mergeCell ref="I626:J626"/>
    <mergeCell ref="K626:L626"/>
    <mergeCell ref="I628:J628"/>
    <mergeCell ref="K628:L628"/>
    <mergeCell ref="I630:J630"/>
    <mergeCell ref="K630:L630"/>
    <mergeCell ref="K650:L650"/>
    <mergeCell ref="K652:L652"/>
    <mergeCell ref="A653:H653"/>
    <mergeCell ref="K655:L655"/>
    <mergeCell ref="A657:H657"/>
    <mergeCell ref="K657:L657"/>
    <mergeCell ref="A645:M645"/>
    <mergeCell ref="I648:J648"/>
    <mergeCell ref="A649:H649"/>
    <mergeCell ref="I649:J649"/>
    <mergeCell ref="K649:L649"/>
    <mergeCell ref="K640:L640"/>
    <mergeCell ref="A641:H641"/>
    <mergeCell ref="K641:L641"/>
    <mergeCell ref="A643:L643"/>
    <mergeCell ref="A644:M644"/>
    <mergeCell ref="A637:H637"/>
    <mergeCell ref="K637:L637"/>
    <mergeCell ref="K638:L638"/>
    <mergeCell ref="K639:L639"/>
    <mergeCell ref="I670:J670"/>
    <mergeCell ref="K670:L670"/>
    <mergeCell ref="I671:J671"/>
    <mergeCell ref="K671:L671"/>
    <mergeCell ref="I673:J673"/>
    <mergeCell ref="K673:L673"/>
    <mergeCell ref="K666:L666"/>
    <mergeCell ref="K667:L667"/>
    <mergeCell ref="K668:L668"/>
    <mergeCell ref="A669:H669"/>
    <mergeCell ref="K669:L669"/>
    <mergeCell ref="K661:L661"/>
    <mergeCell ref="K662:L662"/>
    <mergeCell ref="K664:L664"/>
    <mergeCell ref="A665:H665"/>
    <mergeCell ref="K665:L665"/>
    <mergeCell ref="K658:L658"/>
    <mergeCell ref="A659:H659"/>
    <mergeCell ref="K659:L659"/>
    <mergeCell ref="K660:L660"/>
    <mergeCell ref="A681:H681"/>
    <mergeCell ref="K681:L681"/>
    <mergeCell ref="A682:H682"/>
    <mergeCell ref="K682:L682"/>
    <mergeCell ref="K683:L683"/>
    <mergeCell ref="A678:H678"/>
    <mergeCell ref="K678:L678"/>
    <mergeCell ref="A679:H679"/>
    <mergeCell ref="K679:L679"/>
    <mergeCell ref="A680:H680"/>
    <mergeCell ref="K680:L680"/>
    <mergeCell ref="I675:J675"/>
    <mergeCell ref="K675:L675"/>
    <mergeCell ref="I676:J676"/>
    <mergeCell ref="K676:L676"/>
    <mergeCell ref="A677:H677"/>
    <mergeCell ref="K677:L677"/>
    <mergeCell ref="K695:L695"/>
    <mergeCell ref="K697:L697"/>
    <mergeCell ref="A698:H698"/>
    <mergeCell ref="K700:L700"/>
    <mergeCell ref="A702:H702"/>
    <mergeCell ref="K702:L702"/>
    <mergeCell ref="A688:L688"/>
    <mergeCell ref="A689:M689"/>
    <mergeCell ref="A690:M690"/>
    <mergeCell ref="I693:J693"/>
    <mergeCell ref="A694:H694"/>
    <mergeCell ref="I694:J694"/>
    <mergeCell ref="K694:L694"/>
    <mergeCell ref="K684:L684"/>
    <mergeCell ref="K685:L685"/>
    <mergeCell ref="A686:H686"/>
    <mergeCell ref="K686:L686"/>
    <mergeCell ref="I715:J715"/>
    <mergeCell ref="K715:L715"/>
    <mergeCell ref="I716:J716"/>
    <mergeCell ref="K716:L716"/>
    <mergeCell ref="I718:J718"/>
    <mergeCell ref="K718:L718"/>
    <mergeCell ref="K711:L711"/>
    <mergeCell ref="K712:L712"/>
    <mergeCell ref="K713:L713"/>
    <mergeCell ref="A714:H714"/>
    <mergeCell ref="K714:L714"/>
    <mergeCell ref="K706:L706"/>
    <mergeCell ref="K707:L707"/>
    <mergeCell ref="K709:L709"/>
    <mergeCell ref="A710:H710"/>
    <mergeCell ref="K710:L710"/>
    <mergeCell ref="K703:L703"/>
    <mergeCell ref="A704:H704"/>
    <mergeCell ref="K704:L704"/>
    <mergeCell ref="K705:L705"/>
    <mergeCell ref="A726:H726"/>
    <mergeCell ref="K726:L726"/>
    <mergeCell ref="A727:H727"/>
    <mergeCell ref="K727:L727"/>
    <mergeCell ref="K728:L728"/>
    <mergeCell ref="A723:H723"/>
    <mergeCell ref="K723:L723"/>
    <mergeCell ref="A724:H724"/>
    <mergeCell ref="K724:L724"/>
    <mergeCell ref="A725:H725"/>
    <mergeCell ref="K725:L725"/>
    <mergeCell ref="I720:J720"/>
    <mergeCell ref="K720:L720"/>
    <mergeCell ref="I721:J721"/>
    <mergeCell ref="K721:L721"/>
    <mergeCell ref="A722:H722"/>
    <mergeCell ref="K722:L722"/>
    <mergeCell ref="K740:L740"/>
    <mergeCell ref="K742:L742"/>
    <mergeCell ref="A743:H743"/>
    <mergeCell ref="K745:L745"/>
    <mergeCell ref="A747:H747"/>
    <mergeCell ref="K747:L747"/>
    <mergeCell ref="A734:M734"/>
    <mergeCell ref="A735:M735"/>
    <mergeCell ref="I738:J738"/>
    <mergeCell ref="A739:H739"/>
    <mergeCell ref="I739:J739"/>
    <mergeCell ref="K739:L739"/>
    <mergeCell ref="K729:L729"/>
    <mergeCell ref="K730:L730"/>
    <mergeCell ref="A731:H731"/>
    <mergeCell ref="K731:L731"/>
    <mergeCell ref="A733:L733"/>
    <mergeCell ref="I760:J760"/>
    <mergeCell ref="K760:L760"/>
    <mergeCell ref="I761:J761"/>
    <mergeCell ref="K761:L761"/>
    <mergeCell ref="I763:J763"/>
    <mergeCell ref="K763:L763"/>
    <mergeCell ref="K756:L756"/>
    <mergeCell ref="K757:L757"/>
    <mergeCell ref="K758:L758"/>
    <mergeCell ref="A759:H759"/>
    <mergeCell ref="K759:L759"/>
    <mergeCell ref="K751:L751"/>
    <mergeCell ref="K752:L752"/>
    <mergeCell ref="K754:L754"/>
    <mergeCell ref="A755:H755"/>
    <mergeCell ref="K755:L755"/>
    <mergeCell ref="K748:L748"/>
    <mergeCell ref="A749:H749"/>
    <mergeCell ref="K749:L749"/>
    <mergeCell ref="K750:L750"/>
    <mergeCell ref="A771:H771"/>
    <mergeCell ref="K771:L771"/>
    <mergeCell ref="A772:H772"/>
    <mergeCell ref="K772:L772"/>
    <mergeCell ref="K773:L773"/>
    <mergeCell ref="A768:H768"/>
    <mergeCell ref="K768:L768"/>
    <mergeCell ref="A769:H769"/>
    <mergeCell ref="K769:L769"/>
    <mergeCell ref="A770:H770"/>
    <mergeCell ref="K770:L770"/>
    <mergeCell ref="I765:J765"/>
    <mergeCell ref="K765:L765"/>
    <mergeCell ref="I766:J766"/>
    <mergeCell ref="K766:L766"/>
    <mergeCell ref="A767:H767"/>
    <mergeCell ref="K767:L767"/>
    <mergeCell ref="K785:L785"/>
    <mergeCell ref="K787:L787"/>
    <mergeCell ref="A788:H788"/>
    <mergeCell ref="K790:L790"/>
    <mergeCell ref="A792:H792"/>
    <mergeCell ref="K792:L792"/>
    <mergeCell ref="A779:M779"/>
    <mergeCell ref="A780:M780"/>
    <mergeCell ref="I783:J783"/>
    <mergeCell ref="A784:H784"/>
    <mergeCell ref="I784:J784"/>
    <mergeCell ref="K784:L784"/>
    <mergeCell ref="K774:L774"/>
    <mergeCell ref="K775:L775"/>
    <mergeCell ref="A776:H776"/>
    <mergeCell ref="K776:L776"/>
    <mergeCell ref="A778:L778"/>
    <mergeCell ref="I805:J805"/>
    <mergeCell ref="K805:L805"/>
    <mergeCell ref="I806:J806"/>
    <mergeCell ref="K806:L806"/>
    <mergeCell ref="I808:J808"/>
    <mergeCell ref="K808:L808"/>
    <mergeCell ref="K801:L801"/>
    <mergeCell ref="K802:L802"/>
    <mergeCell ref="K803:L803"/>
    <mergeCell ref="A804:H804"/>
    <mergeCell ref="K804:L804"/>
    <mergeCell ref="K796:L796"/>
    <mergeCell ref="K797:L797"/>
    <mergeCell ref="K799:L799"/>
    <mergeCell ref="A800:H800"/>
    <mergeCell ref="K800:L800"/>
    <mergeCell ref="K793:L793"/>
    <mergeCell ref="A794:H794"/>
    <mergeCell ref="K794:L794"/>
    <mergeCell ref="K795:L795"/>
    <mergeCell ref="A816:H816"/>
    <mergeCell ref="K816:L816"/>
    <mergeCell ref="A817:H817"/>
    <mergeCell ref="K817:L817"/>
    <mergeCell ref="K818:L818"/>
    <mergeCell ref="A813:H813"/>
    <mergeCell ref="K813:L813"/>
    <mergeCell ref="A814:H814"/>
    <mergeCell ref="K814:L814"/>
    <mergeCell ref="A815:H815"/>
    <mergeCell ref="K815:L815"/>
    <mergeCell ref="I810:J810"/>
    <mergeCell ref="K810:L810"/>
    <mergeCell ref="I811:J811"/>
    <mergeCell ref="K811:L811"/>
    <mergeCell ref="A812:H812"/>
    <mergeCell ref="K812:L812"/>
    <mergeCell ref="K830:L830"/>
    <mergeCell ref="K832:L832"/>
    <mergeCell ref="A833:H833"/>
    <mergeCell ref="K835:L835"/>
    <mergeCell ref="A837:H837"/>
    <mergeCell ref="K837:L837"/>
    <mergeCell ref="A824:M824"/>
    <mergeCell ref="A825:M825"/>
    <mergeCell ref="I828:J828"/>
    <mergeCell ref="A829:H829"/>
    <mergeCell ref="I829:J829"/>
    <mergeCell ref="K829:L829"/>
    <mergeCell ref="K819:L819"/>
    <mergeCell ref="K820:L820"/>
    <mergeCell ref="A821:H821"/>
    <mergeCell ref="K821:L821"/>
    <mergeCell ref="A823:L823"/>
    <mergeCell ref="I850:J850"/>
    <mergeCell ref="K850:L850"/>
    <mergeCell ref="I851:J851"/>
    <mergeCell ref="K851:L851"/>
    <mergeCell ref="I853:J853"/>
    <mergeCell ref="K853:L853"/>
    <mergeCell ref="K846:L846"/>
    <mergeCell ref="K847:L847"/>
    <mergeCell ref="K848:L848"/>
    <mergeCell ref="A849:H849"/>
    <mergeCell ref="K849:L849"/>
    <mergeCell ref="K841:L841"/>
    <mergeCell ref="K842:L842"/>
    <mergeCell ref="K844:L844"/>
    <mergeCell ref="A845:H845"/>
    <mergeCell ref="K845:L845"/>
    <mergeCell ref="K838:L838"/>
    <mergeCell ref="A839:H839"/>
    <mergeCell ref="K839:L839"/>
    <mergeCell ref="K840:L840"/>
    <mergeCell ref="A861:H861"/>
    <mergeCell ref="K861:L861"/>
    <mergeCell ref="A862:H862"/>
    <mergeCell ref="K862:L862"/>
    <mergeCell ref="K863:L863"/>
    <mergeCell ref="A858:H858"/>
    <mergeCell ref="K858:L858"/>
    <mergeCell ref="A859:H859"/>
    <mergeCell ref="K859:L859"/>
    <mergeCell ref="A860:H860"/>
    <mergeCell ref="K860:L860"/>
    <mergeCell ref="I855:J855"/>
    <mergeCell ref="K855:L855"/>
    <mergeCell ref="I856:J856"/>
    <mergeCell ref="K856:L856"/>
    <mergeCell ref="A857:H857"/>
    <mergeCell ref="K857:L857"/>
    <mergeCell ref="K875:L875"/>
    <mergeCell ref="K877:L877"/>
    <mergeCell ref="A878:H878"/>
    <mergeCell ref="K880:L880"/>
    <mergeCell ref="A882:H882"/>
    <mergeCell ref="K882:L882"/>
    <mergeCell ref="A869:M869"/>
    <mergeCell ref="A870:M870"/>
    <mergeCell ref="I873:J873"/>
    <mergeCell ref="A874:H874"/>
    <mergeCell ref="I874:J874"/>
    <mergeCell ref="K874:L874"/>
    <mergeCell ref="K864:L864"/>
    <mergeCell ref="K865:L865"/>
    <mergeCell ref="A866:H866"/>
    <mergeCell ref="K866:L866"/>
    <mergeCell ref="A868:L868"/>
    <mergeCell ref="I895:J895"/>
    <mergeCell ref="K895:L895"/>
    <mergeCell ref="I896:J896"/>
    <mergeCell ref="K896:L896"/>
    <mergeCell ref="I898:J898"/>
    <mergeCell ref="K898:L898"/>
    <mergeCell ref="K891:L891"/>
    <mergeCell ref="K892:L892"/>
    <mergeCell ref="K893:L893"/>
    <mergeCell ref="A894:H894"/>
    <mergeCell ref="K894:L894"/>
    <mergeCell ref="K886:L886"/>
    <mergeCell ref="K887:L887"/>
    <mergeCell ref="K889:L889"/>
    <mergeCell ref="A890:H890"/>
    <mergeCell ref="K890:L890"/>
    <mergeCell ref="K883:L883"/>
    <mergeCell ref="A884:H884"/>
    <mergeCell ref="K884:L884"/>
    <mergeCell ref="K885:L885"/>
    <mergeCell ref="A906:H906"/>
    <mergeCell ref="K906:L906"/>
    <mergeCell ref="A907:H907"/>
    <mergeCell ref="K907:L907"/>
    <mergeCell ref="K908:L908"/>
    <mergeCell ref="A903:H903"/>
    <mergeCell ref="K903:L903"/>
    <mergeCell ref="A904:H904"/>
    <mergeCell ref="K904:L904"/>
    <mergeCell ref="A905:H905"/>
    <mergeCell ref="K905:L905"/>
    <mergeCell ref="I900:J900"/>
    <mergeCell ref="K900:L900"/>
    <mergeCell ref="I901:J901"/>
    <mergeCell ref="K901:L901"/>
    <mergeCell ref="A902:H902"/>
    <mergeCell ref="K902:L902"/>
    <mergeCell ref="K909:L909"/>
    <mergeCell ref="K910:L910"/>
    <mergeCell ref="A911:H911"/>
    <mergeCell ref="K911:L911"/>
    <mergeCell ref="K921:L921"/>
    <mergeCell ref="K923:L923"/>
    <mergeCell ref="A924:H924"/>
    <mergeCell ref="K926:L926"/>
    <mergeCell ref="A928:H928"/>
    <mergeCell ref="K928:L928"/>
    <mergeCell ref="A914:L914"/>
    <mergeCell ref="A915:M915"/>
    <mergeCell ref="A916:M916"/>
    <mergeCell ref="I919:J919"/>
    <mergeCell ref="A920:H920"/>
    <mergeCell ref="I920:J920"/>
    <mergeCell ref="K920:L920"/>
    <mergeCell ref="I941:J941"/>
    <mergeCell ref="K941:L941"/>
    <mergeCell ref="I942:J942"/>
    <mergeCell ref="K942:L942"/>
    <mergeCell ref="I944:J944"/>
    <mergeCell ref="K944:L944"/>
    <mergeCell ref="K937:L937"/>
    <mergeCell ref="K938:L938"/>
    <mergeCell ref="K939:L939"/>
    <mergeCell ref="A940:H940"/>
    <mergeCell ref="K940:L940"/>
    <mergeCell ref="K932:L932"/>
    <mergeCell ref="K933:L933"/>
    <mergeCell ref="K935:L935"/>
    <mergeCell ref="A936:H936"/>
    <mergeCell ref="K936:L936"/>
    <mergeCell ref="K929:L929"/>
    <mergeCell ref="A930:H930"/>
    <mergeCell ref="K930:L930"/>
    <mergeCell ref="K931:L931"/>
    <mergeCell ref="A952:H952"/>
    <mergeCell ref="K952:L952"/>
    <mergeCell ref="A956:H956"/>
    <mergeCell ref="K956:L956"/>
    <mergeCell ref="K957:L957"/>
    <mergeCell ref="A949:H949"/>
    <mergeCell ref="K949:L949"/>
    <mergeCell ref="A950:H950"/>
    <mergeCell ref="K950:L950"/>
    <mergeCell ref="A951:H951"/>
    <mergeCell ref="K951:L951"/>
    <mergeCell ref="I946:J946"/>
    <mergeCell ref="K946:L946"/>
    <mergeCell ref="I947:J947"/>
    <mergeCell ref="K947:L947"/>
    <mergeCell ref="A948:H948"/>
    <mergeCell ref="K948:L948"/>
    <mergeCell ref="K953:L953"/>
    <mergeCell ref="K954:L954"/>
    <mergeCell ref="K955:L955"/>
    <mergeCell ref="A953:H953"/>
    <mergeCell ref="K975:L975"/>
    <mergeCell ref="K977:L977"/>
    <mergeCell ref="A978:H978"/>
    <mergeCell ref="K978:L978"/>
    <mergeCell ref="K969:L969"/>
    <mergeCell ref="K971:L971"/>
    <mergeCell ref="A972:H972"/>
    <mergeCell ref="K972:L972"/>
    <mergeCell ref="A973:H973"/>
    <mergeCell ref="A963:M963"/>
    <mergeCell ref="A964:M964"/>
    <mergeCell ref="I967:J967"/>
    <mergeCell ref="A968:H968"/>
    <mergeCell ref="I968:J968"/>
    <mergeCell ref="K968:L968"/>
    <mergeCell ref="K958:L958"/>
    <mergeCell ref="K959:L959"/>
    <mergeCell ref="A960:H960"/>
    <mergeCell ref="K960:L960"/>
    <mergeCell ref="A962:L962"/>
    <mergeCell ref="I989:J989"/>
    <mergeCell ref="K989:L989"/>
    <mergeCell ref="I990:J990"/>
    <mergeCell ref="K990:L990"/>
    <mergeCell ref="I992:J992"/>
    <mergeCell ref="K992:L992"/>
    <mergeCell ref="K985:L985"/>
    <mergeCell ref="K986:L986"/>
    <mergeCell ref="K987:L987"/>
    <mergeCell ref="A988:H988"/>
    <mergeCell ref="K988:L988"/>
    <mergeCell ref="K979:L979"/>
    <mergeCell ref="K980:L980"/>
    <mergeCell ref="K981:L981"/>
    <mergeCell ref="K983:L983"/>
    <mergeCell ref="A984:H984"/>
    <mergeCell ref="K984:L984"/>
    <mergeCell ref="A1000:H1000"/>
    <mergeCell ref="K1000:L1000"/>
    <mergeCell ref="A1001:H1001"/>
    <mergeCell ref="K1001:L1001"/>
    <mergeCell ref="K1002:L1002"/>
    <mergeCell ref="A997:H997"/>
    <mergeCell ref="K997:L997"/>
    <mergeCell ref="A998:H998"/>
    <mergeCell ref="K998:L998"/>
    <mergeCell ref="A999:H999"/>
    <mergeCell ref="K999:L999"/>
    <mergeCell ref="I994:J994"/>
    <mergeCell ref="K994:L994"/>
    <mergeCell ref="I995:J995"/>
    <mergeCell ref="K995:L995"/>
    <mergeCell ref="A996:H996"/>
    <mergeCell ref="K996:L996"/>
    <mergeCell ref="K1015:L1015"/>
    <mergeCell ref="K1017:L1017"/>
    <mergeCell ref="A1018:H1018"/>
    <mergeCell ref="K1020:L1020"/>
    <mergeCell ref="A1023:H1023"/>
    <mergeCell ref="K1023:L1023"/>
    <mergeCell ref="A1007:L1007"/>
    <mergeCell ref="A1008:M1008"/>
    <mergeCell ref="A1009:M1009"/>
    <mergeCell ref="I1012:J1012"/>
    <mergeCell ref="A1013:H1013"/>
    <mergeCell ref="I1013:J1013"/>
    <mergeCell ref="K1013:L1013"/>
    <mergeCell ref="K1003:L1003"/>
    <mergeCell ref="K1004:L1004"/>
    <mergeCell ref="A1005:H1005"/>
    <mergeCell ref="K1005:L1005"/>
    <mergeCell ref="A1032:H1032"/>
    <mergeCell ref="K1032:L1032"/>
    <mergeCell ref="A1033:H1033"/>
    <mergeCell ref="K1033:L1033"/>
    <mergeCell ref="A1034:H1034"/>
    <mergeCell ref="K1034:L1034"/>
    <mergeCell ref="I1028:J1028"/>
    <mergeCell ref="K1028:L1028"/>
    <mergeCell ref="I1030:J1030"/>
    <mergeCell ref="K1030:L1030"/>
    <mergeCell ref="I1031:J1031"/>
    <mergeCell ref="K1031:L1031"/>
    <mergeCell ref="A1024:H1024"/>
    <mergeCell ref="K1024:L1024"/>
    <mergeCell ref="I1025:J1025"/>
    <mergeCell ref="K1025:L1025"/>
    <mergeCell ref="I1026:J1026"/>
    <mergeCell ref="K1026:L1026"/>
    <mergeCell ref="A1047:L1047"/>
    <mergeCell ref="A1048:M1048"/>
    <mergeCell ref="A1049:M1049"/>
    <mergeCell ref="I1052:J1052"/>
    <mergeCell ref="A1053:H1053"/>
    <mergeCell ref="I1053:J1053"/>
    <mergeCell ref="K1053:L1053"/>
    <mergeCell ref="K1041:L1041"/>
    <mergeCell ref="K1042:L1042"/>
    <mergeCell ref="K1043:L1043"/>
    <mergeCell ref="K1044:L1044"/>
    <mergeCell ref="A1045:H1045"/>
    <mergeCell ref="K1045:L1045"/>
    <mergeCell ref="A1035:H1035"/>
    <mergeCell ref="K1035:L1035"/>
    <mergeCell ref="A1036:H1036"/>
    <mergeCell ref="K1036:L1036"/>
    <mergeCell ref="A1040:H1040"/>
    <mergeCell ref="K1040:L1040"/>
    <mergeCell ref="A1037:H1037"/>
    <mergeCell ref="K1037:L1037"/>
    <mergeCell ref="K1038:L1038"/>
    <mergeCell ref="K1039:L1039"/>
    <mergeCell ref="K1073:L1073"/>
    <mergeCell ref="A1074:H1074"/>
    <mergeCell ref="K1074:L1074"/>
    <mergeCell ref="I1075:J1075"/>
    <mergeCell ref="K1075:L1075"/>
    <mergeCell ref="K1069:L1069"/>
    <mergeCell ref="A1070:H1070"/>
    <mergeCell ref="K1070:L1070"/>
    <mergeCell ref="K1071:L1071"/>
    <mergeCell ref="K1072:L1072"/>
    <mergeCell ref="A1063:H1063"/>
    <mergeCell ref="K1063:L1063"/>
    <mergeCell ref="K1064:L1064"/>
    <mergeCell ref="K1067:L1067"/>
    <mergeCell ref="K1054:L1054"/>
    <mergeCell ref="K1056:L1056"/>
    <mergeCell ref="A1057:H1057"/>
    <mergeCell ref="K1059:L1059"/>
    <mergeCell ref="K1062:L1062"/>
    <mergeCell ref="K1065:L1065"/>
    <mergeCell ref="A1084:H1084"/>
    <mergeCell ref="K1084:L1084"/>
    <mergeCell ref="A1085:H1085"/>
    <mergeCell ref="K1085:L1085"/>
    <mergeCell ref="A1086:H1086"/>
    <mergeCell ref="K1086:L1086"/>
    <mergeCell ref="I1081:J1081"/>
    <mergeCell ref="K1081:L1081"/>
    <mergeCell ref="A1082:H1082"/>
    <mergeCell ref="K1082:L1082"/>
    <mergeCell ref="A1083:H1083"/>
    <mergeCell ref="K1083:L1083"/>
    <mergeCell ref="I1076:J1076"/>
    <mergeCell ref="K1076:L1076"/>
    <mergeCell ref="I1078:J1078"/>
    <mergeCell ref="K1078:L1078"/>
    <mergeCell ref="I1080:J1080"/>
    <mergeCell ref="K1080:L1080"/>
    <mergeCell ref="K1103:L1103"/>
    <mergeCell ref="A1104:H1104"/>
    <mergeCell ref="K1106:L1106"/>
    <mergeCell ref="K1109:L1109"/>
    <mergeCell ref="I1098:J1098"/>
    <mergeCell ref="A1099:H1099"/>
    <mergeCell ref="I1099:J1099"/>
    <mergeCell ref="K1099:L1099"/>
    <mergeCell ref="K1101:L1101"/>
    <mergeCell ref="A1091:H1091"/>
    <mergeCell ref="K1091:L1091"/>
    <mergeCell ref="A1093:L1093"/>
    <mergeCell ref="A1094:M1094"/>
    <mergeCell ref="A1095:M1095"/>
    <mergeCell ref="A1087:H1087"/>
    <mergeCell ref="K1087:L1087"/>
    <mergeCell ref="K1088:L1088"/>
    <mergeCell ref="K1089:L1089"/>
    <mergeCell ref="K1090:L1090"/>
    <mergeCell ref="I1122:J1122"/>
    <mergeCell ref="K1122:L1122"/>
    <mergeCell ref="I1124:J1124"/>
    <mergeCell ref="K1124:L1124"/>
    <mergeCell ref="I1126:J1126"/>
    <mergeCell ref="K1126:L1126"/>
    <mergeCell ref="K1119:L1119"/>
    <mergeCell ref="A1120:H1120"/>
    <mergeCell ref="K1120:L1120"/>
    <mergeCell ref="I1121:J1121"/>
    <mergeCell ref="K1121:L1121"/>
    <mergeCell ref="K1115:L1115"/>
    <mergeCell ref="A1116:H1116"/>
    <mergeCell ref="K1116:L1116"/>
    <mergeCell ref="K1117:L1117"/>
    <mergeCell ref="K1118:L1118"/>
    <mergeCell ref="A1110:H1110"/>
    <mergeCell ref="K1110:L1110"/>
    <mergeCell ref="K1111:L1111"/>
    <mergeCell ref="K1112:L1112"/>
    <mergeCell ref="K1113:L1113"/>
    <mergeCell ref="K1133:L1133"/>
    <mergeCell ref="K1134:L1134"/>
    <mergeCell ref="A1135:H1135"/>
    <mergeCell ref="K1135:L1135"/>
    <mergeCell ref="A1130:H1130"/>
    <mergeCell ref="K1130:L1130"/>
    <mergeCell ref="A1131:H1131"/>
    <mergeCell ref="K1131:L1131"/>
    <mergeCell ref="A1132:H1132"/>
    <mergeCell ref="K1132:L1132"/>
    <mergeCell ref="I1127:J1127"/>
    <mergeCell ref="K1127:L1127"/>
    <mergeCell ref="A1128:H1128"/>
    <mergeCell ref="K1128:L1128"/>
    <mergeCell ref="A1129:H1129"/>
    <mergeCell ref="K1129:L1129"/>
    <mergeCell ref="K1150:L1150"/>
    <mergeCell ref="K1153:L1153"/>
    <mergeCell ref="A1154:H1154"/>
    <mergeCell ref="K1154:L1154"/>
    <mergeCell ref="K1144:L1144"/>
    <mergeCell ref="K1146:L1146"/>
    <mergeCell ref="A1147:H1147"/>
    <mergeCell ref="K1147:L1147"/>
    <mergeCell ref="A1148:H1148"/>
    <mergeCell ref="A1137:L1137"/>
    <mergeCell ref="A1138:M1138"/>
    <mergeCell ref="A1139:M1139"/>
    <mergeCell ref="I1142:J1142"/>
    <mergeCell ref="A1143:H1143"/>
    <mergeCell ref="I1143:J1143"/>
    <mergeCell ref="K1143:L1143"/>
    <mergeCell ref="I1165:J1165"/>
    <mergeCell ref="K1165:L1165"/>
    <mergeCell ref="I1166:J1166"/>
    <mergeCell ref="K1166:L1166"/>
    <mergeCell ref="I1168:J1168"/>
    <mergeCell ref="K1168:L1168"/>
    <mergeCell ref="K1161:L1161"/>
    <mergeCell ref="K1162:L1162"/>
    <mergeCell ref="K1163:L1163"/>
    <mergeCell ref="A1164:H1164"/>
    <mergeCell ref="K1164:L1164"/>
    <mergeCell ref="K1155:L1155"/>
    <mergeCell ref="K1156:L1156"/>
    <mergeCell ref="K1157:L1157"/>
    <mergeCell ref="K1159:L1159"/>
    <mergeCell ref="A1160:H1160"/>
    <mergeCell ref="K1160:L1160"/>
    <mergeCell ref="A1176:H1176"/>
    <mergeCell ref="K1176:L1176"/>
    <mergeCell ref="K1177:L1177"/>
    <mergeCell ref="K1178:L1178"/>
    <mergeCell ref="A1173:H1173"/>
    <mergeCell ref="K1173:L1173"/>
    <mergeCell ref="A1174:H1174"/>
    <mergeCell ref="K1174:L1174"/>
    <mergeCell ref="A1175:H1175"/>
    <mergeCell ref="K1175:L1175"/>
    <mergeCell ref="I1170:J1170"/>
    <mergeCell ref="K1170:L1170"/>
    <mergeCell ref="I1171:J1171"/>
    <mergeCell ref="K1171:L1171"/>
    <mergeCell ref="A1172:H1172"/>
    <mergeCell ref="K1172:L1172"/>
    <mergeCell ref="A1198:H1198"/>
    <mergeCell ref="K1198:L1198"/>
    <mergeCell ref="A1199:H1199"/>
    <mergeCell ref="K1199:L1199"/>
    <mergeCell ref="A1200:H1200"/>
    <mergeCell ref="K1200:L1200"/>
    <mergeCell ref="K1191:L1191"/>
    <mergeCell ref="A1192:H1192"/>
    <mergeCell ref="K1194:L1194"/>
    <mergeCell ref="A1197:H1197"/>
    <mergeCell ref="K1197:L1197"/>
    <mergeCell ref="I1186:J1186"/>
    <mergeCell ref="A1187:H1187"/>
    <mergeCell ref="I1187:J1187"/>
    <mergeCell ref="K1187:L1187"/>
    <mergeCell ref="K1189:L1189"/>
    <mergeCell ref="A1179:H1179"/>
    <mergeCell ref="K1179:L1179"/>
    <mergeCell ref="A1181:L1181"/>
    <mergeCell ref="A1182:M1182"/>
    <mergeCell ref="A1183:M1183"/>
    <mergeCell ref="K1213:L1213"/>
    <mergeCell ref="K1215:L1215"/>
    <mergeCell ref="A1216:H1216"/>
    <mergeCell ref="K1218:L1218"/>
    <mergeCell ref="A1220:H1220"/>
    <mergeCell ref="K1220:L1220"/>
    <mergeCell ref="A1206:L1206"/>
    <mergeCell ref="A1207:M1207"/>
    <mergeCell ref="A1208:M1208"/>
    <mergeCell ref="I1211:J1211"/>
    <mergeCell ref="A1212:H1212"/>
    <mergeCell ref="I1212:J1212"/>
    <mergeCell ref="K1212:L1212"/>
    <mergeCell ref="A1201:H1201"/>
    <mergeCell ref="K1201:L1201"/>
    <mergeCell ref="K1202:L1202"/>
    <mergeCell ref="K1203:L1203"/>
    <mergeCell ref="A1204:H1204"/>
    <mergeCell ref="K1204:L1204"/>
    <mergeCell ref="I1233:J1233"/>
    <mergeCell ref="K1233:L1233"/>
    <mergeCell ref="I1234:J1234"/>
    <mergeCell ref="K1234:L1234"/>
    <mergeCell ref="I1236:J1236"/>
    <mergeCell ref="K1236:L1236"/>
    <mergeCell ref="K1229:L1229"/>
    <mergeCell ref="K1230:L1230"/>
    <mergeCell ref="K1231:L1231"/>
    <mergeCell ref="A1232:H1232"/>
    <mergeCell ref="K1232:L1232"/>
    <mergeCell ref="K1224:L1224"/>
    <mergeCell ref="K1225:L1225"/>
    <mergeCell ref="K1227:L1227"/>
    <mergeCell ref="A1228:H1228"/>
    <mergeCell ref="K1228:L1228"/>
    <mergeCell ref="K1221:L1221"/>
    <mergeCell ref="A1222:H1222"/>
    <mergeCell ref="K1222:L1222"/>
    <mergeCell ref="K1223:L1223"/>
    <mergeCell ref="A1244:H1244"/>
    <mergeCell ref="K1244:L1244"/>
    <mergeCell ref="A1245:H1245"/>
    <mergeCell ref="K1245:L1245"/>
    <mergeCell ref="K1246:L1246"/>
    <mergeCell ref="A1241:H1241"/>
    <mergeCell ref="K1241:L1241"/>
    <mergeCell ref="A1242:H1242"/>
    <mergeCell ref="K1242:L1242"/>
    <mergeCell ref="A1243:H1243"/>
    <mergeCell ref="K1243:L1243"/>
    <mergeCell ref="I1238:J1238"/>
    <mergeCell ref="K1238:L1238"/>
    <mergeCell ref="I1239:J1239"/>
    <mergeCell ref="K1239:L1239"/>
    <mergeCell ref="A1240:H1240"/>
    <mergeCell ref="K1240:L1240"/>
    <mergeCell ref="K1247:L1247"/>
    <mergeCell ref="K1248:L1248"/>
    <mergeCell ref="A1249:H1249"/>
    <mergeCell ref="K1249:L1249"/>
    <mergeCell ref="K1259:L1259"/>
    <mergeCell ref="K1261:L1261"/>
    <mergeCell ref="A1262:H1262"/>
    <mergeCell ref="K1264:L1264"/>
    <mergeCell ref="A1266:H1266"/>
    <mergeCell ref="K1266:L1266"/>
    <mergeCell ref="A1253:M1253"/>
    <mergeCell ref="A1254:M1254"/>
    <mergeCell ref="I1257:J1257"/>
    <mergeCell ref="A1258:H1258"/>
    <mergeCell ref="I1258:J1258"/>
    <mergeCell ref="K1258:L1258"/>
    <mergeCell ref="A1252:L1252"/>
    <mergeCell ref="I1279:J1279"/>
    <mergeCell ref="K1279:L1279"/>
    <mergeCell ref="I1280:J1280"/>
    <mergeCell ref="K1280:L1280"/>
    <mergeCell ref="I1282:J1282"/>
    <mergeCell ref="K1282:L1282"/>
    <mergeCell ref="K1275:L1275"/>
    <mergeCell ref="K1276:L1276"/>
    <mergeCell ref="K1277:L1277"/>
    <mergeCell ref="A1278:H1278"/>
    <mergeCell ref="K1278:L1278"/>
    <mergeCell ref="K1270:L1270"/>
    <mergeCell ref="K1271:L1271"/>
    <mergeCell ref="K1273:L1273"/>
    <mergeCell ref="A1274:H1274"/>
    <mergeCell ref="K1274:L1274"/>
    <mergeCell ref="K1267:L1267"/>
    <mergeCell ref="A1268:H1268"/>
    <mergeCell ref="K1268:L1268"/>
    <mergeCell ref="K1269:L1269"/>
    <mergeCell ref="A1290:H1290"/>
    <mergeCell ref="K1290:L1290"/>
    <mergeCell ref="A1293:H1293"/>
    <mergeCell ref="K1293:L1293"/>
    <mergeCell ref="K1294:L1294"/>
    <mergeCell ref="A1287:H1287"/>
    <mergeCell ref="K1287:L1287"/>
    <mergeCell ref="A1288:H1288"/>
    <mergeCell ref="K1288:L1288"/>
    <mergeCell ref="A1289:H1289"/>
    <mergeCell ref="K1289:L1289"/>
    <mergeCell ref="I1284:J1284"/>
    <mergeCell ref="K1284:L1284"/>
    <mergeCell ref="I1285:J1285"/>
    <mergeCell ref="K1285:L1285"/>
    <mergeCell ref="A1286:H1286"/>
    <mergeCell ref="K1286:L1286"/>
    <mergeCell ref="A1291:H1291"/>
    <mergeCell ref="K1291:L1291"/>
    <mergeCell ref="K1292:L1292"/>
    <mergeCell ref="K1307:L1307"/>
    <mergeCell ref="K1309:L1309"/>
    <mergeCell ref="A1310:H1310"/>
    <mergeCell ref="K1312:L1312"/>
    <mergeCell ref="A1314:H1314"/>
    <mergeCell ref="K1314:L1314"/>
    <mergeCell ref="A1300:L1300"/>
    <mergeCell ref="A1301:M1301"/>
    <mergeCell ref="A1302:M1302"/>
    <mergeCell ref="I1305:J1305"/>
    <mergeCell ref="A1306:H1306"/>
    <mergeCell ref="I1306:J1306"/>
    <mergeCell ref="K1306:L1306"/>
    <mergeCell ref="K1295:L1295"/>
    <mergeCell ref="K1296:L1296"/>
    <mergeCell ref="K1297:L1297"/>
    <mergeCell ref="A1298:H1298"/>
    <mergeCell ref="K1298:L1298"/>
    <mergeCell ref="I1327:J1327"/>
    <mergeCell ref="K1327:L1327"/>
    <mergeCell ref="I1328:J1328"/>
    <mergeCell ref="K1328:L1328"/>
    <mergeCell ref="I1330:J1330"/>
    <mergeCell ref="K1330:L1330"/>
    <mergeCell ref="K1323:L1323"/>
    <mergeCell ref="K1324:L1324"/>
    <mergeCell ref="K1325:L1325"/>
    <mergeCell ref="A1326:H1326"/>
    <mergeCell ref="K1326:L1326"/>
    <mergeCell ref="K1318:L1318"/>
    <mergeCell ref="K1319:L1319"/>
    <mergeCell ref="K1321:L1321"/>
    <mergeCell ref="A1322:H1322"/>
    <mergeCell ref="K1322:L1322"/>
    <mergeCell ref="K1315:L1315"/>
    <mergeCell ref="A1316:H1316"/>
    <mergeCell ref="K1316:L1316"/>
    <mergeCell ref="K1317:L1317"/>
    <mergeCell ref="A1338:H1338"/>
    <mergeCell ref="K1338:L1338"/>
    <mergeCell ref="A1339:H1339"/>
    <mergeCell ref="K1339:L1339"/>
    <mergeCell ref="K1340:L1340"/>
    <mergeCell ref="A1335:H1335"/>
    <mergeCell ref="K1335:L1335"/>
    <mergeCell ref="A1336:H1336"/>
    <mergeCell ref="K1336:L1336"/>
    <mergeCell ref="A1337:H1337"/>
    <mergeCell ref="K1337:L1337"/>
    <mergeCell ref="I1332:J1332"/>
    <mergeCell ref="K1332:L1332"/>
    <mergeCell ref="I1333:J1333"/>
    <mergeCell ref="K1333:L1333"/>
    <mergeCell ref="A1334:H1334"/>
    <mergeCell ref="K1334:L1334"/>
    <mergeCell ref="K1352:L1352"/>
    <mergeCell ref="K1354:L1354"/>
    <mergeCell ref="A1355:H1355"/>
    <mergeCell ref="K1357:L1357"/>
    <mergeCell ref="A1359:H1359"/>
    <mergeCell ref="K1359:L1359"/>
    <mergeCell ref="A1346:M1346"/>
    <mergeCell ref="A1347:M1347"/>
    <mergeCell ref="I1350:J1350"/>
    <mergeCell ref="A1351:H1351"/>
    <mergeCell ref="I1351:J1351"/>
    <mergeCell ref="K1351:L1351"/>
    <mergeCell ref="K1341:L1341"/>
    <mergeCell ref="K1342:L1342"/>
    <mergeCell ref="A1343:H1343"/>
    <mergeCell ref="K1343:L1343"/>
    <mergeCell ref="A1345:L1345"/>
    <mergeCell ref="I1372:J1372"/>
    <mergeCell ref="K1372:L1372"/>
    <mergeCell ref="I1373:J1373"/>
    <mergeCell ref="K1373:L1373"/>
    <mergeCell ref="I1375:J1375"/>
    <mergeCell ref="K1375:L1375"/>
    <mergeCell ref="K1368:L1368"/>
    <mergeCell ref="K1369:L1369"/>
    <mergeCell ref="K1370:L1370"/>
    <mergeCell ref="A1371:H1371"/>
    <mergeCell ref="K1371:L1371"/>
    <mergeCell ref="K1363:L1363"/>
    <mergeCell ref="K1364:L1364"/>
    <mergeCell ref="K1366:L1366"/>
    <mergeCell ref="A1367:H1367"/>
    <mergeCell ref="K1367:L1367"/>
    <mergeCell ref="K1360:L1360"/>
    <mergeCell ref="A1361:H1361"/>
    <mergeCell ref="K1361:L1361"/>
    <mergeCell ref="K1362:L1362"/>
    <mergeCell ref="A1383:H1383"/>
    <mergeCell ref="K1383:L1383"/>
    <mergeCell ref="A1384:H1384"/>
    <mergeCell ref="K1384:L1384"/>
    <mergeCell ref="K1385:L1385"/>
    <mergeCell ref="A1380:H1380"/>
    <mergeCell ref="K1380:L1380"/>
    <mergeCell ref="A1381:H1381"/>
    <mergeCell ref="K1381:L1381"/>
    <mergeCell ref="A1382:H1382"/>
    <mergeCell ref="K1382:L1382"/>
    <mergeCell ref="I1377:J1377"/>
    <mergeCell ref="K1377:L1377"/>
    <mergeCell ref="I1378:J1378"/>
    <mergeCell ref="K1378:L1378"/>
    <mergeCell ref="A1379:H1379"/>
    <mergeCell ref="K1379:L1379"/>
    <mergeCell ref="K1397:L1397"/>
    <mergeCell ref="K1399:L1399"/>
    <mergeCell ref="A1400:H1400"/>
    <mergeCell ref="K1402:L1402"/>
    <mergeCell ref="A1404:H1404"/>
    <mergeCell ref="K1404:L1404"/>
    <mergeCell ref="A1391:M1391"/>
    <mergeCell ref="A1392:M1392"/>
    <mergeCell ref="I1395:J1395"/>
    <mergeCell ref="A1396:H1396"/>
    <mergeCell ref="I1396:J1396"/>
    <mergeCell ref="K1396:L1396"/>
    <mergeCell ref="K1386:L1386"/>
    <mergeCell ref="K1387:L1387"/>
    <mergeCell ref="A1388:H1388"/>
    <mergeCell ref="K1388:L1388"/>
    <mergeCell ref="A1390:L1390"/>
    <mergeCell ref="I1417:J1417"/>
    <mergeCell ref="K1417:L1417"/>
    <mergeCell ref="I1418:J1418"/>
    <mergeCell ref="K1418:L1418"/>
    <mergeCell ref="I1420:J1420"/>
    <mergeCell ref="K1420:L1420"/>
    <mergeCell ref="K1413:L1413"/>
    <mergeCell ref="K1414:L1414"/>
    <mergeCell ref="K1415:L1415"/>
    <mergeCell ref="A1416:H1416"/>
    <mergeCell ref="K1416:L1416"/>
    <mergeCell ref="K1408:L1408"/>
    <mergeCell ref="K1409:L1409"/>
    <mergeCell ref="K1411:L1411"/>
    <mergeCell ref="A1412:H1412"/>
    <mergeCell ref="K1412:L1412"/>
    <mergeCell ref="K1405:L1405"/>
    <mergeCell ref="A1406:H1406"/>
    <mergeCell ref="K1406:L1406"/>
    <mergeCell ref="K1407:L1407"/>
    <mergeCell ref="A1428:H1428"/>
    <mergeCell ref="K1428:L1428"/>
    <mergeCell ref="A1432:H1432"/>
    <mergeCell ref="K1432:L1432"/>
    <mergeCell ref="K1433:L1433"/>
    <mergeCell ref="A1425:H1425"/>
    <mergeCell ref="K1425:L1425"/>
    <mergeCell ref="A1426:H1426"/>
    <mergeCell ref="K1426:L1426"/>
    <mergeCell ref="A1427:H1427"/>
    <mergeCell ref="K1427:L1427"/>
    <mergeCell ref="I1422:J1422"/>
    <mergeCell ref="K1422:L1422"/>
    <mergeCell ref="I1423:J1423"/>
    <mergeCell ref="K1423:L1423"/>
    <mergeCell ref="A1424:H1424"/>
    <mergeCell ref="K1424:L1424"/>
    <mergeCell ref="A1429:H1429"/>
    <mergeCell ref="K1429:L1429"/>
    <mergeCell ref="K1430:L1430"/>
    <mergeCell ref="K1431:L1431"/>
    <mergeCell ref="K1445:L1445"/>
    <mergeCell ref="K1447:L1447"/>
    <mergeCell ref="A1448:H1448"/>
    <mergeCell ref="K1450:L1450"/>
    <mergeCell ref="A1452:H1452"/>
    <mergeCell ref="K1452:L1452"/>
    <mergeCell ref="A1439:M1439"/>
    <mergeCell ref="A1440:M1440"/>
    <mergeCell ref="I1443:J1443"/>
    <mergeCell ref="A1444:H1444"/>
    <mergeCell ref="I1444:J1444"/>
    <mergeCell ref="K1444:L1444"/>
    <mergeCell ref="K1434:L1434"/>
    <mergeCell ref="K1435:L1435"/>
    <mergeCell ref="A1436:H1436"/>
    <mergeCell ref="K1436:L1436"/>
    <mergeCell ref="A1438:L1438"/>
    <mergeCell ref="I1465:J1465"/>
    <mergeCell ref="K1465:L1465"/>
    <mergeCell ref="I1466:J1466"/>
    <mergeCell ref="K1466:L1466"/>
    <mergeCell ref="I1468:J1468"/>
    <mergeCell ref="K1468:L1468"/>
    <mergeCell ref="K1461:L1461"/>
    <mergeCell ref="K1462:L1462"/>
    <mergeCell ref="K1463:L1463"/>
    <mergeCell ref="A1464:H1464"/>
    <mergeCell ref="K1464:L1464"/>
    <mergeCell ref="K1456:L1456"/>
    <mergeCell ref="K1457:L1457"/>
    <mergeCell ref="K1459:L1459"/>
    <mergeCell ref="A1460:H1460"/>
    <mergeCell ref="K1460:L1460"/>
    <mergeCell ref="K1453:L1453"/>
    <mergeCell ref="A1454:H1454"/>
    <mergeCell ref="K1454:L1454"/>
    <mergeCell ref="K1455:L1455"/>
    <mergeCell ref="A1476:H1476"/>
    <mergeCell ref="K1476:L1476"/>
    <mergeCell ref="A1479:H1479"/>
    <mergeCell ref="K1479:L1479"/>
    <mergeCell ref="K1480:L1480"/>
    <mergeCell ref="A1473:H1473"/>
    <mergeCell ref="K1473:L1473"/>
    <mergeCell ref="A1474:H1474"/>
    <mergeCell ref="K1474:L1474"/>
    <mergeCell ref="A1475:H1475"/>
    <mergeCell ref="K1475:L1475"/>
    <mergeCell ref="I1470:J1470"/>
    <mergeCell ref="K1470:L1470"/>
    <mergeCell ref="I1471:J1471"/>
    <mergeCell ref="K1471:L1471"/>
    <mergeCell ref="A1472:H1472"/>
    <mergeCell ref="K1472:L1472"/>
    <mergeCell ref="A1477:H1477"/>
    <mergeCell ref="K1477:L1477"/>
    <mergeCell ref="K1478:L1478"/>
    <mergeCell ref="K1493:L1493"/>
    <mergeCell ref="K1495:L1495"/>
    <mergeCell ref="A1496:H1496"/>
    <mergeCell ref="K1498:L1498"/>
    <mergeCell ref="A1500:H1500"/>
    <mergeCell ref="K1500:L1500"/>
    <mergeCell ref="A1486:L1486"/>
    <mergeCell ref="A1487:M1487"/>
    <mergeCell ref="A1488:M1488"/>
    <mergeCell ref="I1491:J1491"/>
    <mergeCell ref="A1492:H1492"/>
    <mergeCell ref="I1492:J1492"/>
    <mergeCell ref="K1492:L1492"/>
    <mergeCell ref="K1481:L1481"/>
    <mergeCell ref="K1482:L1482"/>
    <mergeCell ref="K1483:L1483"/>
    <mergeCell ref="A1484:H1484"/>
    <mergeCell ref="K1484:L1484"/>
    <mergeCell ref="I1513:J1513"/>
    <mergeCell ref="K1513:L1513"/>
    <mergeCell ref="I1514:J1514"/>
    <mergeCell ref="K1514:L1514"/>
    <mergeCell ref="I1516:J1516"/>
    <mergeCell ref="K1516:L1516"/>
    <mergeCell ref="K1509:L1509"/>
    <mergeCell ref="K1510:L1510"/>
    <mergeCell ref="K1511:L1511"/>
    <mergeCell ref="A1512:H1512"/>
    <mergeCell ref="K1512:L1512"/>
    <mergeCell ref="K1504:L1504"/>
    <mergeCell ref="K1505:L1505"/>
    <mergeCell ref="K1507:L1507"/>
    <mergeCell ref="A1508:H1508"/>
    <mergeCell ref="K1508:L1508"/>
    <mergeCell ref="K1501:L1501"/>
    <mergeCell ref="A1502:H1502"/>
    <mergeCell ref="K1502:L1502"/>
    <mergeCell ref="K1503:L1503"/>
    <mergeCell ref="A1524:H1524"/>
    <mergeCell ref="K1524:L1524"/>
    <mergeCell ref="A1528:H1528"/>
    <mergeCell ref="K1528:L1528"/>
    <mergeCell ref="K1529:L1529"/>
    <mergeCell ref="A1521:H1521"/>
    <mergeCell ref="K1521:L1521"/>
    <mergeCell ref="A1522:H1522"/>
    <mergeCell ref="K1522:L1522"/>
    <mergeCell ref="A1523:H1523"/>
    <mergeCell ref="K1523:L1523"/>
    <mergeCell ref="I1518:J1518"/>
    <mergeCell ref="K1518:L1518"/>
    <mergeCell ref="I1519:J1519"/>
    <mergeCell ref="K1519:L1519"/>
    <mergeCell ref="A1520:H1520"/>
    <mergeCell ref="K1520:L1520"/>
    <mergeCell ref="A1525:H1525"/>
    <mergeCell ref="K1525:L1525"/>
    <mergeCell ref="K1526:L1526"/>
    <mergeCell ref="K1527:L1527"/>
    <mergeCell ref="K1541:L1541"/>
    <mergeCell ref="K1543:L1543"/>
    <mergeCell ref="A1544:H1544"/>
    <mergeCell ref="K1546:L1546"/>
    <mergeCell ref="A1548:H1548"/>
    <mergeCell ref="K1548:L1548"/>
    <mergeCell ref="A1535:M1535"/>
    <mergeCell ref="A1536:M1536"/>
    <mergeCell ref="I1539:J1539"/>
    <mergeCell ref="A1540:H1540"/>
    <mergeCell ref="I1540:J1540"/>
    <mergeCell ref="K1540:L1540"/>
    <mergeCell ref="K1530:L1530"/>
    <mergeCell ref="K1531:L1531"/>
    <mergeCell ref="A1532:H1532"/>
    <mergeCell ref="K1532:L1532"/>
    <mergeCell ref="A1534:L1534"/>
    <mergeCell ref="I1561:J1561"/>
    <mergeCell ref="K1561:L1561"/>
    <mergeCell ref="I1562:J1562"/>
    <mergeCell ref="K1562:L1562"/>
    <mergeCell ref="I1564:J1564"/>
    <mergeCell ref="K1564:L1564"/>
    <mergeCell ref="K1557:L1557"/>
    <mergeCell ref="K1558:L1558"/>
    <mergeCell ref="K1559:L1559"/>
    <mergeCell ref="A1560:H1560"/>
    <mergeCell ref="K1560:L1560"/>
    <mergeCell ref="K1552:L1552"/>
    <mergeCell ref="K1553:L1553"/>
    <mergeCell ref="K1555:L1555"/>
    <mergeCell ref="A1556:H1556"/>
    <mergeCell ref="K1556:L1556"/>
    <mergeCell ref="K1549:L1549"/>
    <mergeCell ref="A1550:H1550"/>
    <mergeCell ref="K1550:L1550"/>
    <mergeCell ref="K1551:L1551"/>
    <mergeCell ref="A1572:H1572"/>
    <mergeCell ref="K1572:L1572"/>
    <mergeCell ref="A1573:H1573"/>
    <mergeCell ref="K1573:L1573"/>
    <mergeCell ref="K1574:L1574"/>
    <mergeCell ref="A1569:H1569"/>
    <mergeCell ref="K1569:L1569"/>
    <mergeCell ref="A1570:H1570"/>
    <mergeCell ref="K1570:L1570"/>
    <mergeCell ref="A1571:H1571"/>
    <mergeCell ref="K1571:L1571"/>
    <mergeCell ref="I1566:J1566"/>
    <mergeCell ref="K1566:L1566"/>
    <mergeCell ref="I1567:J1567"/>
    <mergeCell ref="K1567:L1567"/>
    <mergeCell ref="A1568:H1568"/>
    <mergeCell ref="K1568:L1568"/>
    <mergeCell ref="K1586:L1586"/>
    <mergeCell ref="K1588:L1588"/>
    <mergeCell ref="A1589:H1589"/>
    <mergeCell ref="K1591:L1591"/>
    <mergeCell ref="A1593:H1593"/>
    <mergeCell ref="K1593:L1593"/>
    <mergeCell ref="A1580:M1580"/>
    <mergeCell ref="A1581:M1581"/>
    <mergeCell ref="I1584:J1584"/>
    <mergeCell ref="A1585:H1585"/>
    <mergeCell ref="I1585:J1585"/>
    <mergeCell ref="K1585:L1585"/>
    <mergeCell ref="K1575:L1575"/>
    <mergeCell ref="K1576:L1576"/>
    <mergeCell ref="A1577:H1577"/>
    <mergeCell ref="K1577:L1577"/>
    <mergeCell ref="A1579:L1579"/>
    <mergeCell ref="I1606:J1606"/>
    <mergeCell ref="K1606:L1606"/>
    <mergeCell ref="I1607:J1607"/>
    <mergeCell ref="K1607:L1607"/>
    <mergeCell ref="I1609:J1609"/>
    <mergeCell ref="K1609:L1609"/>
    <mergeCell ref="K1602:L1602"/>
    <mergeCell ref="K1603:L1603"/>
    <mergeCell ref="K1604:L1604"/>
    <mergeCell ref="A1605:H1605"/>
    <mergeCell ref="K1605:L1605"/>
    <mergeCell ref="K1597:L1597"/>
    <mergeCell ref="K1598:L1598"/>
    <mergeCell ref="K1600:L1600"/>
    <mergeCell ref="A1601:H1601"/>
    <mergeCell ref="K1601:L1601"/>
    <mergeCell ref="K1594:L1594"/>
    <mergeCell ref="A1595:H1595"/>
    <mergeCell ref="K1595:L1595"/>
    <mergeCell ref="K1596:L1596"/>
    <mergeCell ref="A1617:H1617"/>
    <mergeCell ref="K1617:L1617"/>
    <mergeCell ref="A1618:H1618"/>
    <mergeCell ref="K1618:L1618"/>
    <mergeCell ref="K1619:L1619"/>
    <mergeCell ref="A1614:H1614"/>
    <mergeCell ref="K1614:L1614"/>
    <mergeCell ref="A1615:H1615"/>
    <mergeCell ref="K1615:L1615"/>
    <mergeCell ref="A1616:H1616"/>
    <mergeCell ref="K1616:L1616"/>
    <mergeCell ref="I1611:J1611"/>
    <mergeCell ref="K1611:L1611"/>
    <mergeCell ref="I1612:J1612"/>
    <mergeCell ref="K1612:L1612"/>
    <mergeCell ref="A1613:H1613"/>
    <mergeCell ref="K1613:L1613"/>
    <mergeCell ref="K1631:L1631"/>
    <mergeCell ref="K1633:L1633"/>
    <mergeCell ref="A1634:H1634"/>
    <mergeCell ref="K1636:L1636"/>
    <mergeCell ref="A1638:H1638"/>
    <mergeCell ref="I1638:J1638"/>
    <mergeCell ref="K1638:L1638"/>
    <mergeCell ref="A1624:L1624"/>
    <mergeCell ref="A1625:M1625"/>
    <mergeCell ref="A1626:M1626"/>
    <mergeCell ref="I1629:J1629"/>
    <mergeCell ref="A1630:H1630"/>
    <mergeCell ref="I1630:J1630"/>
    <mergeCell ref="K1630:L1630"/>
    <mergeCell ref="K1620:L1620"/>
    <mergeCell ref="K1621:L1621"/>
    <mergeCell ref="A1622:H1622"/>
    <mergeCell ref="K1622:L1622"/>
    <mergeCell ref="I1651:J1651"/>
    <mergeCell ref="K1651:L1651"/>
    <mergeCell ref="I1652:J1652"/>
    <mergeCell ref="K1652:L1652"/>
    <mergeCell ref="I1654:J1654"/>
    <mergeCell ref="K1654:L1654"/>
    <mergeCell ref="K1647:L1647"/>
    <mergeCell ref="K1648:L1648"/>
    <mergeCell ref="K1649:L1649"/>
    <mergeCell ref="A1650:H1650"/>
    <mergeCell ref="K1650:L1650"/>
    <mergeCell ref="K1642:L1642"/>
    <mergeCell ref="K1643:L1643"/>
    <mergeCell ref="K1645:L1645"/>
    <mergeCell ref="A1646:H1646"/>
    <mergeCell ref="K1646:L1646"/>
    <mergeCell ref="K1639:L1639"/>
    <mergeCell ref="A1640:H1640"/>
    <mergeCell ref="K1640:L1640"/>
    <mergeCell ref="K1641:L1641"/>
    <mergeCell ref="A1660:H1660"/>
    <mergeCell ref="K1660:L1660"/>
    <mergeCell ref="K1661:L1661"/>
    <mergeCell ref="K1662:L1662"/>
    <mergeCell ref="K1663:L1663"/>
    <mergeCell ref="A1659:H1659"/>
    <mergeCell ref="K1659:L1659"/>
    <mergeCell ref="I1656:J1656"/>
    <mergeCell ref="K1656:L1656"/>
    <mergeCell ref="I1657:J1657"/>
    <mergeCell ref="K1657:L1657"/>
    <mergeCell ref="A1658:H1658"/>
    <mergeCell ref="K1658:L1658"/>
    <mergeCell ref="K1675:L1675"/>
    <mergeCell ref="K1677:L1677"/>
    <mergeCell ref="A1678:H1678"/>
    <mergeCell ref="K1680:L1680"/>
    <mergeCell ref="A1683:H1683"/>
    <mergeCell ref="I1683:J1683"/>
    <mergeCell ref="K1683:L1683"/>
    <mergeCell ref="A1669:M1669"/>
    <mergeCell ref="I1672:J1672"/>
    <mergeCell ref="A1673:H1673"/>
    <mergeCell ref="I1673:J1673"/>
    <mergeCell ref="K1673:L1673"/>
    <mergeCell ref="K1664:L1664"/>
    <mergeCell ref="A1665:H1665"/>
    <mergeCell ref="K1665:L1665"/>
    <mergeCell ref="A1667:L1667"/>
    <mergeCell ref="A1668:M1668"/>
    <mergeCell ref="A1692:H1692"/>
    <mergeCell ref="K1692:L1692"/>
    <mergeCell ref="A1693:H1693"/>
    <mergeCell ref="K1693:L1693"/>
    <mergeCell ref="A1694:H1694"/>
    <mergeCell ref="K1694:L1694"/>
    <mergeCell ref="I1688:J1688"/>
    <mergeCell ref="K1688:L1688"/>
    <mergeCell ref="I1690:J1690"/>
    <mergeCell ref="K1690:L1690"/>
    <mergeCell ref="I1691:J1691"/>
    <mergeCell ref="K1691:L1691"/>
    <mergeCell ref="A1684:H1684"/>
    <mergeCell ref="K1684:L1684"/>
    <mergeCell ref="I1685:J1685"/>
    <mergeCell ref="K1685:L1685"/>
    <mergeCell ref="I1686:J1686"/>
    <mergeCell ref="K1686:L1686"/>
    <mergeCell ref="A1703:L1703"/>
    <mergeCell ref="A1704:M1704"/>
    <mergeCell ref="A1705:M1705"/>
    <mergeCell ref="I1708:J1708"/>
    <mergeCell ref="A1709:H1709"/>
    <mergeCell ref="I1709:J1709"/>
    <mergeCell ref="K1709:L1709"/>
    <mergeCell ref="K1698:L1698"/>
    <mergeCell ref="K1699:L1699"/>
    <mergeCell ref="K1700:L1700"/>
    <mergeCell ref="A1701:H1701"/>
    <mergeCell ref="K1701:L1701"/>
    <mergeCell ref="A1695:H1695"/>
    <mergeCell ref="K1695:L1695"/>
    <mergeCell ref="A1696:H1696"/>
    <mergeCell ref="K1696:L1696"/>
    <mergeCell ref="A1697:H1697"/>
    <mergeCell ref="K1697:L1697"/>
    <mergeCell ref="K1728:L1728"/>
    <mergeCell ref="K1729:L1729"/>
    <mergeCell ref="K1730:L1730"/>
    <mergeCell ref="A1731:H1731"/>
    <mergeCell ref="K1731:L1731"/>
    <mergeCell ref="K1723:L1723"/>
    <mergeCell ref="K1724:L1724"/>
    <mergeCell ref="K1726:L1726"/>
    <mergeCell ref="A1727:H1727"/>
    <mergeCell ref="K1727:L1727"/>
    <mergeCell ref="K1720:L1720"/>
    <mergeCell ref="A1721:H1721"/>
    <mergeCell ref="K1721:L1721"/>
    <mergeCell ref="K1722:L1722"/>
    <mergeCell ref="K1711:L1711"/>
    <mergeCell ref="K1713:L1713"/>
    <mergeCell ref="A1714:H1714"/>
    <mergeCell ref="K1716:L1716"/>
    <mergeCell ref="A1719:H1719"/>
    <mergeCell ref="I1719:J1719"/>
    <mergeCell ref="K1719:L1719"/>
    <mergeCell ref="A1740:H1740"/>
    <mergeCell ref="K1740:L1740"/>
    <mergeCell ref="I1737:J1737"/>
    <mergeCell ref="K1737:L1737"/>
    <mergeCell ref="I1738:J1738"/>
    <mergeCell ref="K1738:L1738"/>
    <mergeCell ref="A1739:H1739"/>
    <mergeCell ref="K1739:L1739"/>
    <mergeCell ref="I1732:J1732"/>
    <mergeCell ref="K1732:L1732"/>
    <mergeCell ref="I1733:J1733"/>
    <mergeCell ref="K1733:L1733"/>
    <mergeCell ref="I1735:J1735"/>
    <mergeCell ref="K1735:L1735"/>
    <mergeCell ref="K1755:L1755"/>
    <mergeCell ref="K1757:L1757"/>
    <mergeCell ref="A1758:H1758"/>
    <mergeCell ref="K1760:L1760"/>
    <mergeCell ref="A1762:H1762"/>
    <mergeCell ref="K1762:L1762"/>
    <mergeCell ref="A1750:M1750"/>
    <mergeCell ref="I1753:J1753"/>
    <mergeCell ref="A1754:H1754"/>
    <mergeCell ref="I1754:J1754"/>
    <mergeCell ref="K1754:L1754"/>
    <mergeCell ref="K1745:L1745"/>
    <mergeCell ref="A1746:H1746"/>
    <mergeCell ref="K1746:L1746"/>
    <mergeCell ref="A1748:L1748"/>
    <mergeCell ref="A1749:M1749"/>
    <mergeCell ref="A1741:H1741"/>
    <mergeCell ref="K1741:L1741"/>
    <mergeCell ref="K1742:L1742"/>
    <mergeCell ref="K1743:L1743"/>
    <mergeCell ref="K1744:L1744"/>
    <mergeCell ref="I1775:J1775"/>
    <mergeCell ref="K1775:L1775"/>
    <mergeCell ref="I1776:J1776"/>
    <mergeCell ref="K1776:L1776"/>
    <mergeCell ref="I1778:J1778"/>
    <mergeCell ref="K1778:L1778"/>
    <mergeCell ref="K1771:L1771"/>
    <mergeCell ref="K1772:L1772"/>
    <mergeCell ref="K1773:L1773"/>
    <mergeCell ref="A1774:H1774"/>
    <mergeCell ref="K1774:L1774"/>
    <mergeCell ref="K1766:L1766"/>
    <mergeCell ref="K1767:L1767"/>
    <mergeCell ref="K1769:L1769"/>
    <mergeCell ref="A1770:H1770"/>
    <mergeCell ref="K1770:L1770"/>
    <mergeCell ref="K1763:L1763"/>
    <mergeCell ref="A1764:H1764"/>
    <mergeCell ref="K1764:L1764"/>
    <mergeCell ref="K1765:L1765"/>
    <mergeCell ref="K1789:L1789"/>
    <mergeCell ref="K1790:L1790"/>
    <mergeCell ref="A1791:H1791"/>
    <mergeCell ref="K1791:L1791"/>
    <mergeCell ref="A1786:H1786"/>
    <mergeCell ref="K1786:L1786"/>
    <mergeCell ref="A1787:H1787"/>
    <mergeCell ref="K1787:L1787"/>
    <mergeCell ref="K1788:L1788"/>
    <mergeCell ref="A1783:H1783"/>
    <mergeCell ref="K1783:L1783"/>
    <mergeCell ref="A1784:H1784"/>
    <mergeCell ref="K1784:L1784"/>
    <mergeCell ref="A1785:H1785"/>
    <mergeCell ref="K1785:L1785"/>
    <mergeCell ref="I1780:J1780"/>
    <mergeCell ref="K1780:L1780"/>
    <mergeCell ref="I1781:J1781"/>
    <mergeCell ref="K1781:L1781"/>
    <mergeCell ref="A1782:H1782"/>
    <mergeCell ref="K1782:L1782"/>
    <mergeCell ref="K1815:L1815"/>
    <mergeCell ref="A1816:H1816"/>
    <mergeCell ref="K1816:L1816"/>
    <mergeCell ref="K1817:L1817"/>
    <mergeCell ref="K1818:L1818"/>
    <mergeCell ref="A1810:H1810"/>
    <mergeCell ref="K1810:L1810"/>
    <mergeCell ref="K1811:L1811"/>
    <mergeCell ref="K1812:L1812"/>
    <mergeCell ref="K1813:L1813"/>
    <mergeCell ref="K1801:L1801"/>
    <mergeCell ref="K1803:L1803"/>
    <mergeCell ref="A1804:H1804"/>
    <mergeCell ref="K1806:L1806"/>
    <mergeCell ref="K1809:L1809"/>
    <mergeCell ref="A1793:L1793"/>
    <mergeCell ref="A1794:M1794"/>
    <mergeCell ref="A1795:M1795"/>
    <mergeCell ref="I1798:J1798"/>
    <mergeCell ref="A1799:H1799"/>
    <mergeCell ref="I1799:J1799"/>
    <mergeCell ref="K1799:L1799"/>
    <mergeCell ref="I1827:J1827"/>
    <mergeCell ref="K1827:L1827"/>
    <mergeCell ref="A1828:H1828"/>
    <mergeCell ref="K1828:L1828"/>
    <mergeCell ref="A1829:H1829"/>
    <mergeCell ref="K1829:L1829"/>
    <mergeCell ref="I1822:J1822"/>
    <mergeCell ref="K1822:L1822"/>
    <mergeCell ref="I1824:J1824"/>
    <mergeCell ref="K1824:L1824"/>
    <mergeCell ref="I1826:J1826"/>
    <mergeCell ref="K1826:L1826"/>
    <mergeCell ref="K1819:L1819"/>
    <mergeCell ref="A1820:H1820"/>
    <mergeCell ref="K1820:L1820"/>
    <mergeCell ref="I1821:J1821"/>
    <mergeCell ref="K1821:L1821"/>
    <mergeCell ref="A1837:L1837"/>
    <mergeCell ref="A1838:M1838"/>
    <mergeCell ref="A1839:M1839"/>
    <mergeCell ref="I1842:J1842"/>
    <mergeCell ref="A1843:H1843"/>
    <mergeCell ref="I1843:J1843"/>
    <mergeCell ref="K1843:L1843"/>
    <mergeCell ref="K1832:L1832"/>
    <mergeCell ref="K1833:L1833"/>
    <mergeCell ref="K1834:L1834"/>
    <mergeCell ref="A1835:H1835"/>
    <mergeCell ref="K1835:L1835"/>
    <mergeCell ref="A1830:H1830"/>
    <mergeCell ref="K1830:L1830"/>
    <mergeCell ref="A1831:H1831"/>
    <mergeCell ref="K1831:L1831"/>
    <mergeCell ref="K1863:L1863"/>
    <mergeCell ref="A1864:H1864"/>
    <mergeCell ref="K1864:L1864"/>
    <mergeCell ref="I1865:J1865"/>
    <mergeCell ref="K1865:L1865"/>
    <mergeCell ref="K1859:L1859"/>
    <mergeCell ref="A1860:H1860"/>
    <mergeCell ref="K1860:L1860"/>
    <mergeCell ref="K1861:L1861"/>
    <mergeCell ref="K1862:L1862"/>
    <mergeCell ref="A1854:H1854"/>
    <mergeCell ref="K1854:L1854"/>
    <mergeCell ref="K1855:L1855"/>
    <mergeCell ref="K1856:L1856"/>
    <mergeCell ref="K1857:L1857"/>
    <mergeCell ref="K1845:L1845"/>
    <mergeCell ref="K1847:L1847"/>
    <mergeCell ref="A1848:H1848"/>
    <mergeCell ref="K1850:L1850"/>
    <mergeCell ref="K1853:L1853"/>
    <mergeCell ref="A1874:H1874"/>
    <mergeCell ref="K1874:L1874"/>
    <mergeCell ref="A1875:H1875"/>
    <mergeCell ref="K1875:L1875"/>
    <mergeCell ref="I1871:J1871"/>
    <mergeCell ref="K1871:L1871"/>
    <mergeCell ref="A1872:H1872"/>
    <mergeCell ref="K1872:L1872"/>
    <mergeCell ref="A1873:H1873"/>
    <mergeCell ref="K1873:L1873"/>
    <mergeCell ref="I1866:J1866"/>
    <mergeCell ref="K1866:L1866"/>
    <mergeCell ref="I1868:J1868"/>
    <mergeCell ref="K1868:L1868"/>
    <mergeCell ref="I1870:J1870"/>
    <mergeCell ref="K1870:L1870"/>
    <mergeCell ref="K1889:L1889"/>
    <mergeCell ref="K1891:L1891"/>
    <mergeCell ref="A1892:H1892"/>
    <mergeCell ref="K1894:L1894"/>
    <mergeCell ref="A1896:H1896"/>
    <mergeCell ref="K1896:L1896"/>
    <mergeCell ref="A1881:L1881"/>
    <mergeCell ref="A1882:M1882"/>
    <mergeCell ref="A1883:M1883"/>
    <mergeCell ref="I1886:J1886"/>
    <mergeCell ref="A1887:H1887"/>
    <mergeCell ref="I1887:J1887"/>
    <mergeCell ref="K1887:L1887"/>
    <mergeCell ref="K1876:L1876"/>
    <mergeCell ref="K1877:L1877"/>
    <mergeCell ref="K1878:L1878"/>
    <mergeCell ref="A1879:H1879"/>
    <mergeCell ref="K1879:L1879"/>
    <mergeCell ref="I1909:J1909"/>
    <mergeCell ref="K1909:L1909"/>
    <mergeCell ref="I1910:J1910"/>
    <mergeCell ref="K1910:L1910"/>
    <mergeCell ref="I1912:J1912"/>
    <mergeCell ref="K1912:L1912"/>
    <mergeCell ref="K1905:L1905"/>
    <mergeCell ref="K1906:L1906"/>
    <mergeCell ref="K1907:L1907"/>
    <mergeCell ref="A1908:H1908"/>
    <mergeCell ref="K1908:L1908"/>
    <mergeCell ref="K1900:L1900"/>
    <mergeCell ref="K1901:L1901"/>
    <mergeCell ref="K1903:L1903"/>
    <mergeCell ref="A1904:H1904"/>
    <mergeCell ref="K1904:L1904"/>
    <mergeCell ref="K1897:L1897"/>
    <mergeCell ref="A1898:H1898"/>
    <mergeCell ref="K1898:L1898"/>
    <mergeCell ref="K1899:L1899"/>
    <mergeCell ref="A1923:H1923"/>
    <mergeCell ref="K1923:L1923"/>
    <mergeCell ref="A1925:L1925"/>
    <mergeCell ref="A1926:M1926"/>
    <mergeCell ref="A1927:M1927"/>
    <mergeCell ref="A1919:H1919"/>
    <mergeCell ref="K1919:L1919"/>
    <mergeCell ref="K1920:L1920"/>
    <mergeCell ref="K1921:L1921"/>
    <mergeCell ref="K1922:L1922"/>
    <mergeCell ref="A1917:H1917"/>
    <mergeCell ref="K1917:L1917"/>
    <mergeCell ref="A1918:H1918"/>
    <mergeCell ref="K1918:L1918"/>
    <mergeCell ref="I1914:J1914"/>
    <mergeCell ref="K1914:L1914"/>
    <mergeCell ref="I1915:J1915"/>
    <mergeCell ref="K1915:L1915"/>
    <mergeCell ref="A1916:H1916"/>
    <mergeCell ref="K1916:L1916"/>
    <mergeCell ref="K1944:L1944"/>
    <mergeCell ref="K1945:L1945"/>
    <mergeCell ref="K1947:L1947"/>
    <mergeCell ref="A1948:H1948"/>
    <mergeCell ref="K1948:L1948"/>
    <mergeCell ref="K1941:L1941"/>
    <mergeCell ref="A1942:H1942"/>
    <mergeCell ref="K1942:L1942"/>
    <mergeCell ref="K1943:L1943"/>
    <mergeCell ref="K1935:L1935"/>
    <mergeCell ref="A1936:H1936"/>
    <mergeCell ref="K1938:L1938"/>
    <mergeCell ref="A1940:H1940"/>
    <mergeCell ref="K1940:L1940"/>
    <mergeCell ref="I1930:J1930"/>
    <mergeCell ref="A1931:H1931"/>
    <mergeCell ref="I1931:J1931"/>
    <mergeCell ref="K1931:L1931"/>
    <mergeCell ref="K1933:L1933"/>
    <mergeCell ref="I1958:J1958"/>
    <mergeCell ref="K1958:L1958"/>
    <mergeCell ref="I1959:J1959"/>
    <mergeCell ref="K1959:L1959"/>
    <mergeCell ref="A1960:H1960"/>
    <mergeCell ref="K1960:L1960"/>
    <mergeCell ref="I1953:J1953"/>
    <mergeCell ref="K1953:L1953"/>
    <mergeCell ref="I1954:J1954"/>
    <mergeCell ref="K1954:L1954"/>
    <mergeCell ref="I1956:J1956"/>
    <mergeCell ref="K1956:L1956"/>
    <mergeCell ref="K1949:L1949"/>
    <mergeCell ref="K1950:L1950"/>
    <mergeCell ref="K1951:L1951"/>
    <mergeCell ref="A1952:H1952"/>
    <mergeCell ref="K1952:L1952"/>
    <mergeCell ref="I1974:J1974"/>
    <mergeCell ref="A1975:H1975"/>
    <mergeCell ref="I1975:J1975"/>
    <mergeCell ref="K1975:L1975"/>
    <mergeCell ref="K1977:L1977"/>
    <mergeCell ref="A1967:H1967"/>
    <mergeCell ref="K1967:L1967"/>
    <mergeCell ref="A1969:L1969"/>
    <mergeCell ref="A1970:M1970"/>
    <mergeCell ref="A1971:M1971"/>
    <mergeCell ref="A1963:H1963"/>
    <mergeCell ref="K1963:L1963"/>
    <mergeCell ref="K1964:L1964"/>
    <mergeCell ref="K1965:L1965"/>
    <mergeCell ref="K1966:L1966"/>
    <mergeCell ref="A1961:H1961"/>
    <mergeCell ref="K1961:L1961"/>
    <mergeCell ref="A1962:H1962"/>
    <mergeCell ref="K1962:L1962"/>
    <mergeCell ref="K1993:L1993"/>
    <mergeCell ref="K1994:L1994"/>
    <mergeCell ref="K1995:L1995"/>
    <mergeCell ref="A1996:H1996"/>
    <mergeCell ref="K1996:L1996"/>
    <mergeCell ref="K1988:L1988"/>
    <mergeCell ref="K1989:L1989"/>
    <mergeCell ref="K1991:L1991"/>
    <mergeCell ref="A1992:H1992"/>
    <mergeCell ref="K1992:L1992"/>
    <mergeCell ref="K1985:L1985"/>
    <mergeCell ref="A1986:H1986"/>
    <mergeCell ref="K1986:L1986"/>
    <mergeCell ref="K1987:L1987"/>
    <mergeCell ref="K1979:L1979"/>
    <mergeCell ref="A1980:H1980"/>
    <mergeCell ref="K1982:L1982"/>
    <mergeCell ref="A1984:H1984"/>
    <mergeCell ref="K1984:L1984"/>
    <mergeCell ref="A2005:H2005"/>
    <mergeCell ref="K2005:L2005"/>
    <mergeCell ref="A2006:H2006"/>
    <mergeCell ref="K2006:L2006"/>
    <mergeCell ref="I2002:J2002"/>
    <mergeCell ref="K2002:L2002"/>
    <mergeCell ref="I2003:J2003"/>
    <mergeCell ref="K2003:L2003"/>
    <mergeCell ref="A2004:H2004"/>
    <mergeCell ref="K2004:L2004"/>
    <mergeCell ref="I1997:J1997"/>
    <mergeCell ref="K1997:L1997"/>
    <mergeCell ref="I1998:J1998"/>
    <mergeCell ref="K1998:L1998"/>
    <mergeCell ref="I2000:J2000"/>
    <mergeCell ref="K2000:L2000"/>
    <mergeCell ref="K2022:L2022"/>
    <mergeCell ref="A2023:H2023"/>
    <mergeCell ref="K2025:L2025"/>
    <mergeCell ref="A2027:H2027"/>
    <mergeCell ref="K2027:L2027"/>
    <mergeCell ref="I2018:J2018"/>
    <mergeCell ref="A2019:H2019"/>
    <mergeCell ref="I2019:J2019"/>
    <mergeCell ref="K2019:L2019"/>
    <mergeCell ref="K2020:L2020"/>
    <mergeCell ref="A2011:H2011"/>
    <mergeCell ref="K2011:L2011"/>
    <mergeCell ref="A2013:L2013"/>
    <mergeCell ref="A2014:M2014"/>
    <mergeCell ref="A2015:M2015"/>
    <mergeCell ref="A2007:H2007"/>
    <mergeCell ref="K2007:L2007"/>
    <mergeCell ref="K2008:L2008"/>
    <mergeCell ref="K2009:L2009"/>
    <mergeCell ref="K2010:L2010"/>
    <mergeCell ref="I2040:J2040"/>
    <mergeCell ref="K2040:L2040"/>
    <mergeCell ref="I2041:J2041"/>
    <mergeCell ref="K2041:L2041"/>
    <mergeCell ref="I2043:J2043"/>
    <mergeCell ref="K2043:L2043"/>
    <mergeCell ref="K2036:L2036"/>
    <mergeCell ref="K2037:L2037"/>
    <mergeCell ref="K2038:L2038"/>
    <mergeCell ref="A2039:H2039"/>
    <mergeCell ref="K2039:L2039"/>
    <mergeCell ref="K2031:L2031"/>
    <mergeCell ref="K2032:L2032"/>
    <mergeCell ref="K2034:L2034"/>
    <mergeCell ref="A2035:H2035"/>
    <mergeCell ref="K2035:L2035"/>
    <mergeCell ref="K2028:L2028"/>
    <mergeCell ref="A2029:H2029"/>
    <mergeCell ref="K2029:L2029"/>
    <mergeCell ref="K2030:L2030"/>
    <mergeCell ref="K2053:L2053"/>
    <mergeCell ref="A2054:H2054"/>
    <mergeCell ref="K2054:L2054"/>
    <mergeCell ref="A2056:L2056"/>
    <mergeCell ref="A2057:M2057"/>
    <mergeCell ref="A2049:H2049"/>
    <mergeCell ref="K2049:L2049"/>
    <mergeCell ref="K2050:L2050"/>
    <mergeCell ref="K2051:L2051"/>
    <mergeCell ref="K2052:L2052"/>
    <mergeCell ref="A2048:H2048"/>
    <mergeCell ref="K2048:L2048"/>
    <mergeCell ref="I2045:J2045"/>
    <mergeCell ref="K2045:L2045"/>
    <mergeCell ref="I2046:J2046"/>
    <mergeCell ref="K2046:L2046"/>
    <mergeCell ref="A2047:H2047"/>
    <mergeCell ref="K2047:L2047"/>
    <mergeCell ref="K2075:L2075"/>
    <mergeCell ref="K2076:L2076"/>
    <mergeCell ref="K2078:L2078"/>
    <mergeCell ref="A2079:H2079"/>
    <mergeCell ref="K2079:L2079"/>
    <mergeCell ref="K2072:L2072"/>
    <mergeCell ref="A2073:H2073"/>
    <mergeCell ref="K2073:L2073"/>
    <mergeCell ref="K2074:L2074"/>
    <mergeCell ref="K2063:L2063"/>
    <mergeCell ref="K2065:L2065"/>
    <mergeCell ref="A2066:H2066"/>
    <mergeCell ref="K2068:L2068"/>
    <mergeCell ref="A2071:H2071"/>
    <mergeCell ref="K2071:L2071"/>
    <mergeCell ref="A2058:M2058"/>
    <mergeCell ref="I2061:J2061"/>
    <mergeCell ref="A2062:H2062"/>
    <mergeCell ref="I2062:J2062"/>
    <mergeCell ref="K2062:L2062"/>
    <mergeCell ref="I2089:J2089"/>
    <mergeCell ref="K2089:L2089"/>
    <mergeCell ref="I2090:J2090"/>
    <mergeCell ref="K2090:L2090"/>
    <mergeCell ref="A2091:H2091"/>
    <mergeCell ref="K2091:L2091"/>
    <mergeCell ref="I2084:J2084"/>
    <mergeCell ref="K2084:L2084"/>
    <mergeCell ref="I2085:J2085"/>
    <mergeCell ref="K2085:L2085"/>
    <mergeCell ref="I2087:J2087"/>
    <mergeCell ref="K2087:L2087"/>
    <mergeCell ref="K2080:L2080"/>
    <mergeCell ref="K2081:L2081"/>
    <mergeCell ref="K2082:L2082"/>
    <mergeCell ref="A2083:H2083"/>
    <mergeCell ref="K2083:L2083"/>
    <mergeCell ref="I2105:J2105"/>
    <mergeCell ref="A2106:H2106"/>
    <mergeCell ref="I2106:J2106"/>
    <mergeCell ref="K2106:L2106"/>
    <mergeCell ref="K2107:L2107"/>
    <mergeCell ref="A2098:H2098"/>
    <mergeCell ref="K2098:L2098"/>
    <mergeCell ref="A2100:L2100"/>
    <mergeCell ref="A2101:M2101"/>
    <mergeCell ref="A2102:M2102"/>
    <mergeCell ref="A2094:H2094"/>
    <mergeCell ref="K2094:L2094"/>
    <mergeCell ref="K2095:L2095"/>
    <mergeCell ref="K2096:L2096"/>
    <mergeCell ref="K2097:L2097"/>
    <mergeCell ref="A2092:H2092"/>
    <mergeCell ref="K2092:L2092"/>
    <mergeCell ref="A2093:H2093"/>
    <mergeCell ref="K2093:L2093"/>
    <mergeCell ref="K2123:L2123"/>
    <mergeCell ref="K2124:L2124"/>
    <mergeCell ref="K2125:L2125"/>
    <mergeCell ref="A2126:H2126"/>
    <mergeCell ref="K2126:L2126"/>
    <mergeCell ref="K2118:L2118"/>
    <mergeCell ref="K2119:L2119"/>
    <mergeCell ref="K2121:L2121"/>
    <mergeCell ref="A2122:H2122"/>
    <mergeCell ref="K2122:L2122"/>
    <mergeCell ref="K2115:L2115"/>
    <mergeCell ref="A2116:H2116"/>
    <mergeCell ref="K2116:L2116"/>
    <mergeCell ref="K2117:L2117"/>
    <mergeCell ref="K2109:L2109"/>
    <mergeCell ref="A2110:H2110"/>
    <mergeCell ref="K2112:L2112"/>
    <mergeCell ref="A2114:H2114"/>
    <mergeCell ref="K2114:L2114"/>
    <mergeCell ref="A2133:H2133"/>
    <mergeCell ref="K2133:L2133"/>
    <mergeCell ref="A2134:H2134"/>
    <mergeCell ref="K2134:L2134"/>
    <mergeCell ref="I2131:J2131"/>
    <mergeCell ref="K2131:L2131"/>
    <mergeCell ref="I2132:J2132"/>
    <mergeCell ref="K2132:L2132"/>
    <mergeCell ref="I2127:J2127"/>
    <mergeCell ref="K2127:L2127"/>
    <mergeCell ref="I2128:J2128"/>
    <mergeCell ref="K2128:L2128"/>
    <mergeCell ref="I2130:J2130"/>
    <mergeCell ref="K2130:L2130"/>
    <mergeCell ref="A2142:L2142"/>
    <mergeCell ref="A2143:M2143"/>
    <mergeCell ref="A2144:M2144"/>
    <mergeCell ref="I2147:J2147"/>
    <mergeCell ref="A2148:H2148"/>
    <mergeCell ref="I2148:J2148"/>
    <mergeCell ref="K2148:L2148"/>
    <mergeCell ref="K2137:L2137"/>
    <mergeCell ref="K2138:L2138"/>
    <mergeCell ref="K2139:L2139"/>
    <mergeCell ref="A2140:H2140"/>
    <mergeCell ref="K2140:L2140"/>
    <mergeCell ref="A2135:H2135"/>
    <mergeCell ref="K2135:L2135"/>
    <mergeCell ref="K2136:L2136"/>
    <mergeCell ref="K2168:L2168"/>
    <mergeCell ref="A2169:H2169"/>
    <mergeCell ref="K2169:L2169"/>
    <mergeCell ref="I2170:J2170"/>
    <mergeCell ref="K2170:L2170"/>
    <mergeCell ref="K2164:L2164"/>
    <mergeCell ref="A2165:H2165"/>
    <mergeCell ref="K2165:L2165"/>
    <mergeCell ref="K2166:L2166"/>
    <mergeCell ref="K2167:L2167"/>
    <mergeCell ref="A2159:H2159"/>
    <mergeCell ref="K2159:L2159"/>
    <mergeCell ref="K2160:L2160"/>
    <mergeCell ref="K2161:L2161"/>
    <mergeCell ref="K2162:L2162"/>
    <mergeCell ref="K2150:L2150"/>
    <mergeCell ref="K2152:L2152"/>
    <mergeCell ref="A2153:H2153"/>
    <mergeCell ref="K2155:L2155"/>
    <mergeCell ref="K2158:L2158"/>
    <mergeCell ref="A2179:H2179"/>
    <mergeCell ref="K2179:L2179"/>
    <mergeCell ref="A2180:H2180"/>
    <mergeCell ref="K2180:L2180"/>
    <mergeCell ref="I2176:J2176"/>
    <mergeCell ref="K2176:L2176"/>
    <mergeCell ref="A2177:H2177"/>
    <mergeCell ref="K2177:L2177"/>
    <mergeCell ref="A2178:H2178"/>
    <mergeCell ref="K2178:L2178"/>
    <mergeCell ref="I2171:J2171"/>
    <mergeCell ref="K2171:L2171"/>
    <mergeCell ref="I2173:J2173"/>
    <mergeCell ref="K2173:L2173"/>
    <mergeCell ref="I2175:J2175"/>
    <mergeCell ref="K2175:L2175"/>
    <mergeCell ref="K2194:L2194"/>
    <mergeCell ref="K2196:L2196"/>
    <mergeCell ref="A2197:H2197"/>
    <mergeCell ref="K2199:L2199"/>
    <mergeCell ref="A2202:H2202"/>
    <mergeCell ref="K2202:L2202"/>
    <mergeCell ref="A2186:L2186"/>
    <mergeCell ref="A2187:M2187"/>
    <mergeCell ref="A2188:M2188"/>
    <mergeCell ref="I2191:J2191"/>
    <mergeCell ref="A2192:H2192"/>
    <mergeCell ref="I2192:J2192"/>
    <mergeCell ref="K2192:L2192"/>
    <mergeCell ref="K2181:L2181"/>
    <mergeCell ref="K2182:L2182"/>
    <mergeCell ref="K2183:L2183"/>
    <mergeCell ref="A2184:H2184"/>
    <mergeCell ref="K2184:L2184"/>
    <mergeCell ref="A2211:H2211"/>
    <mergeCell ref="K2211:L2211"/>
    <mergeCell ref="A2212:H2212"/>
    <mergeCell ref="K2212:L2212"/>
    <mergeCell ref="I2207:J2207"/>
    <mergeCell ref="K2207:L2207"/>
    <mergeCell ref="I2209:J2209"/>
    <mergeCell ref="K2209:L2209"/>
    <mergeCell ref="I2210:J2210"/>
    <mergeCell ref="K2210:L2210"/>
    <mergeCell ref="A2203:H2203"/>
    <mergeCell ref="K2203:L2203"/>
    <mergeCell ref="I2204:J2204"/>
    <mergeCell ref="K2204:L2204"/>
    <mergeCell ref="I2205:J2205"/>
    <mergeCell ref="K2205:L2205"/>
    <mergeCell ref="A2220:L2220"/>
    <mergeCell ref="A2221:M2221"/>
    <mergeCell ref="A2222:M2222"/>
    <mergeCell ref="I2225:J2225"/>
    <mergeCell ref="A2226:H2226"/>
    <mergeCell ref="I2226:J2226"/>
    <mergeCell ref="K2226:L2226"/>
    <mergeCell ref="K2215:L2215"/>
    <mergeCell ref="K2216:L2216"/>
    <mergeCell ref="K2217:L2217"/>
    <mergeCell ref="A2218:H2218"/>
    <mergeCell ref="K2218:L2218"/>
    <mergeCell ref="A2213:H2213"/>
    <mergeCell ref="K2213:L2213"/>
    <mergeCell ref="K2214:L2214"/>
    <mergeCell ref="K2244:L2244"/>
    <mergeCell ref="K2245:L2245"/>
    <mergeCell ref="K2246:L2246"/>
    <mergeCell ref="A2247:H2247"/>
    <mergeCell ref="K2247:L2247"/>
    <mergeCell ref="K2239:L2239"/>
    <mergeCell ref="K2240:L2240"/>
    <mergeCell ref="K2242:L2242"/>
    <mergeCell ref="A2243:H2243"/>
    <mergeCell ref="K2243:L2243"/>
    <mergeCell ref="K2236:L2236"/>
    <mergeCell ref="A2237:H2237"/>
    <mergeCell ref="K2237:L2237"/>
    <mergeCell ref="K2238:L2238"/>
    <mergeCell ref="K2227:L2227"/>
    <mergeCell ref="K2229:L2229"/>
    <mergeCell ref="A2230:H2230"/>
    <mergeCell ref="K2232:L2232"/>
    <mergeCell ref="A2235:H2235"/>
    <mergeCell ref="K2235:L2235"/>
    <mergeCell ref="A2256:H2256"/>
    <mergeCell ref="K2256:L2256"/>
    <mergeCell ref="A2257:H2257"/>
    <mergeCell ref="K2257:L2257"/>
    <mergeCell ref="I2253:J2253"/>
    <mergeCell ref="K2253:L2253"/>
    <mergeCell ref="I2254:J2254"/>
    <mergeCell ref="K2254:L2254"/>
    <mergeCell ref="A2255:H2255"/>
    <mergeCell ref="K2255:L2255"/>
    <mergeCell ref="I2248:J2248"/>
    <mergeCell ref="K2248:L2248"/>
    <mergeCell ref="I2249:J2249"/>
    <mergeCell ref="K2249:L2249"/>
    <mergeCell ref="I2251:J2251"/>
    <mergeCell ref="K2251:L2251"/>
    <mergeCell ref="K2273:L2273"/>
    <mergeCell ref="A2274:H2274"/>
    <mergeCell ref="K2276:L2276"/>
    <mergeCell ref="K2279:L2279"/>
    <mergeCell ref="I2269:J2269"/>
    <mergeCell ref="A2270:H2270"/>
    <mergeCell ref="I2270:J2270"/>
    <mergeCell ref="K2270:L2270"/>
    <mergeCell ref="K2271:L2271"/>
    <mergeCell ref="A2262:H2262"/>
    <mergeCell ref="K2262:L2262"/>
    <mergeCell ref="A2264:L2264"/>
    <mergeCell ref="A2265:M2265"/>
    <mergeCell ref="A2266:M2266"/>
    <mergeCell ref="A2258:H2258"/>
    <mergeCell ref="K2258:L2258"/>
    <mergeCell ref="K2259:L2259"/>
    <mergeCell ref="K2260:L2260"/>
    <mergeCell ref="K2261:L2261"/>
    <mergeCell ref="I2292:J2292"/>
    <mergeCell ref="K2292:L2292"/>
    <mergeCell ref="I2294:J2294"/>
    <mergeCell ref="K2294:L2294"/>
    <mergeCell ref="I2296:J2296"/>
    <mergeCell ref="K2296:L2296"/>
    <mergeCell ref="K2289:L2289"/>
    <mergeCell ref="A2290:H2290"/>
    <mergeCell ref="K2290:L2290"/>
    <mergeCell ref="I2291:J2291"/>
    <mergeCell ref="K2291:L2291"/>
    <mergeCell ref="K2285:L2285"/>
    <mergeCell ref="A2286:H2286"/>
    <mergeCell ref="K2286:L2286"/>
    <mergeCell ref="K2287:L2287"/>
    <mergeCell ref="K2288:L2288"/>
    <mergeCell ref="A2280:H2280"/>
    <mergeCell ref="K2280:L2280"/>
    <mergeCell ref="K2281:L2281"/>
    <mergeCell ref="K2282:L2282"/>
    <mergeCell ref="K2283:L2283"/>
    <mergeCell ref="A2307:L2307"/>
    <mergeCell ref="A2308:M2308"/>
    <mergeCell ref="A2309:M2309"/>
    <mergeCell ref="I2312:J2312"/>
    <mergeCell ref="A2313:H2313"/>
    <mergeCell ref="I2313:J2313"/>
    <mergeCell ref="K2313:L2313"/>
    <mergeCell ref="K2301:L2301"/>
    <mergeCell ref="K2302:L2302"/>
    <mergeCell ref="K2303:L2303"/>
    <mergeCell ref="K2304:L2304"/>
    <mergeCell ref="A2305:H2305"/>
    <mergeCell ref="K2305:L2305"/>
    <mergeCell ref="A2300:H2300"/>
    <mergeCell ref="K2300:L2300"/>
    <mergeCell ref="I2297:J2297"/>
    <mergeCell ref="K2297:L2297"/>
    <mergeCell ref="A2298:H2298"/>
    <mergeCell ref="K2298:L2298"/>
    <mergeCell ref="A2299:H2299"/>
    <mergeCell ref="K2299:L2299"/>
    <mergeCell ref="K2333:L2333"/>
    <mergeCell ref="A2334:H2334"/>
    <mergeCell ref="K2334:L2334"/>
    <mergeCell ref="I2335:J2335"/>
    <mergeCell ref="K2335:L2335"/>
    <mergeCell ref="K2329:L2329"/>
    <mergeCell ref="A2330:H2330"/>
    <mergeCell ref="K2330:L2330"/>
    <mergeCell ref="K2331:L2331"/>
    <mergeCell ref="K2332:L2332"/>
    <mergeCell ref="A2324:H2324"/>
    <mergeCell ref="K2324:L2324"/>
    <mergeCell ref="K2325:L2325"/>
    <mergeCell ref="K2326:L2326"/>
    <mergeCell ref="K2327:L2327"/>
    <mergeCell ref="K2315:L2315"/>
    <mergeCell ref="K2317:L2317"/>
    <mergeCell ref="A2318:H2318"/>
    <mergeCell ref="K2320:L2320"/>
    <mergeCell ref="K2323:L2323"/>
    <mergeCell ref="K2346:L2346"/>
    <mergeCell ref="K2347:L2347"/>
    <mergeCell ref="K2348:L2348"/>
    <mergeCell ref="A2349:H2349"/>
    <mergeCell ref="K2349:L2349"/>
    <mergeCell ref="A2344:H2344"/>
    <mergeCell ref="K2344:L2344"/>
    <mergeCell ref="A2345:H2345"/>
    <mergeCell ref="K2345:L2345"/>
    <mergeCell ref="I2341:J2341"/>
    <mergeCell ref="K2341:L2341"/>
    <mergeCell ref="A2342:H2342"/>
    <mergeCell ref="K2342:L2342"/>
    <mergeCell ref="A2343:H2343"/>
    <mergeCell ref="K2343:L2343"/>
    <mergeCell ref="I2336:J2336"/>
    <mergeCell ref="K2336:L2336"/>
    <mergeCell ref="I2338:J2338"/>
    <mergeCell ref="K2338:L2338"/>
    <mergeCell ref="I2340:J2340"/>
    <mergeCell ref="K2340:L2340"/>
    <mergeCell ref="K2360:L2360"/>
    <mergeCell ref="K2362:L2362"/>
    <mergeCell ref="A2363:H2363"/>
    <mergeCell ref="K2365:L2365"/>
    <mergeCell ref="K2368:L2368"/>
    <mergeCell ref="A2353:M2353"/>
    <mergeCell ref="A2354:M2354"/>
    <mergeCell ref="I2357:J2357"/>
    <mergeCell ref="A2358:H2358"/>
    <mergeCell ref="I2358:J2358"/>
    <mergeCell ref="K2358:L2358"/>
    <mergeCell ref="A2352:L2352"/>
    <mergeCell ref="I2381:J2381"/>
    <mergeCell ref="K2381:L2381"/>
    <mergeCell ref="I2383:J2383"/>
    <mergeCell ref="K2383:L2383"/>
    <mergeCell ref="I2385:J2385"/>
    <mergeCell ref="K2385:L2385"/>
    <mergeCell ref="K2378:L2378"/>
    <mergeCell ref="A2379:H2379"/>
    <mergeCell ref="K2379:L2379"/>
    <mergeCell ref="I2380:J2380"/>
    <mergeCell ref="K2380:L2380"/>
    <mergeCell ref="K2374:L2374"/>
    <mergeCell ref="A2375:H2375"/>
    <mergeCell ref="K2375:L2375"/>
    <mergeCell ref="K2376:L2376"/>
    <mergeCell ref="K2377:L2377"/>
    <mergeCell ref="A2369:H2369"/>
    <mergeCell ref="K2369:L2369"/>
    <mergeCell ref="K2370:L2370"/>
    <mergeCell ref="K2371:L2371"/>
    <mergeCell ref="K2372:L2372"/>
    <mergeCell ref="A2395:M2395"/>
    <mergeCell ref="A2396:M2396"/>
    <mergeCell ref="I2399:J2399"/>
    <mergeCell ref="A2400:H2400"/>
    <mergeCell ref="I2400:J2400"/>
    <mergeCell ref="K2400:L2400"/>
    <mergeCell ref="K2390:L2390"/>
    <mergeCell ref="K2391:L2391"/>
    <mergeCell ref="A2392:H2392"/>
    <mergeCell ref="K2392:L2392"/>
    <mergeCell ref="A2394:L2394"/>
    <mergeCell ref="K2389:L2389"/>
    <mergeCell ref="I2386:J2386"/>
    <mergeCell ref="K2386:L2386"/>
    <mergeCell ref="A2387:H2387"/>
    <mergeCell ref="K2387:L2387"/>
    <mergeCell ref="A2388:H2388"/>
    <mergeCell ref="K2388:L2388"/>
    <mergeCell ref="K2420:L2420"/>
    <mergeCell ref="A2421:H2421"/>
    <mergeCell ref="K2421:L2421"/>
    <mergeCell ref="I2422:J2422"/>
    <mergeCell ref="K2422:L2422"/>
    <mergeCell ref="K2416:L2416"/>
    <mergeCell ref="A2417:H2417"/>
    <mergeCell ref="K2417:L2417"/>
    <mergeCell ref="K2418:L2418"/>
    <mergeCell ref="K2419:L2419"/>
    <mergeCell ref="A2411:H2411"/>
    <mergeCell ref="K2411:L2411"/>
    <mergeCell ref="K2412:L2412"/>
    <mergeCell ref="K2413:L2413"/>
    <mergeCell ref="K2414:L2414"/>
    <mergeCell ref="K2402:L2402"/>
    <mergeCell ref="K2404:L2404"/>
    <mergeCell ref="A2405:H2405"/>
    <mergeCell ref="K2407:L2407"/>
    <mergeCell ref="K2410:L2410"/>
    <mergeCell ref="K2432:L2432"/>
    <mergeCell ref="K2433:L2433"/>
    <mergeCell ref="A2434:H2434"/>
    <mergeCell ref="K2434:L2434"/>
    <mergeCell ref="A2436:L2436"/>
    <mergeCell ref="K2431:L2431"/>
    <mergeCell ref="I2428:J2428"/>
    <mergeCell ref="K2428:L2428"/>
    <mergeCell ref="A2429:H2429"/>
    <mergeCell ref="K2429:L2429"/>
    <mergeCell ref="A2430:H2430"/>
    <mergeCell ref="K2430:L2430"/>
    <mergeCell ref="I2423:J2423"/>
    <mergeCell ref="K2423:L2423"/>
    <mergeCell ref="I2425:J2425"/>
    <mergeCell ref="K2425:L2425"/>
    <mergeCell ref="I2427:J2427"/>
    <mergeCell ref="K2427:L2427"/>
    <mergeCell ref="K2455:L2455"/>
    <mergeCell ref="K2456:L2456"/>
    <mergeCell ref="K2458:L2458"/>
    <mergeCell ref="A2459:H2459"/>
    <mergeCell ref="K2459:L2459"/>
    <mergeCell ref="K2452:L2452"/>
    <mergeCell ref="A2453:H2453"/>
    <mergeCell ref="K2453:L2453"/>
    <mergeCell ref="K2454:L2454"/>
    <mergeCell ref="K2443:L2443"/>
    <mergeCell ref="K2445:L2445"/>
    <mergeCell ref="A2446:H2446"/>
    <mergeCell ref="K2448:L2448"/>
    <mergeCell ref="A2451:H2451"/>
    <mergeCell ref="K2451:L2451"/>
    <mergeCell ref="A2437:M2437"/>
    <mergeCell ref="A2438:M2438"/>
    <mergeCell ref="I2441:J2441"/>
    <mergeCell ref="A2442:H2442"/>
    <mergeCell ref="I2442:J2442"/>
    <mergeCell ref="K2442:L2442"/>
    <mergeCell ref="I2469:J2469"/>
    <mergeCell ref="K2469:L2469"/>
    <mergeCell ref="I2470:J2470"/>
    <mergeCell ref="K2470:L2470"/>
    <mergeCell ref="A2471:H2471"/>
    <mergeCell ref="K2471:L2471"/>
    <mergeCell ref="I2464:J2464"/>
    <mergeCell ref="K2464:L2464"/>
    <mergeCell ref="I2465:J2465"/>
    <mergeCell ref="K2465:L2465"/>
    <mergeCell ref="I2467:J2467"/>
    <mergeCell ref="K2467:L2467"/>
    <mergeCell ref="K2460:L2460"/>
    <mergeCell ref="K2461:L2461"/>
    <mergeCell ref="K2462:L2462"/>
    <mergeCell ref="A2463:H2463"/>
    <mergeCell ref="K2463:L2463"/>
    <mergeCell ref="I2485:J2485"/>
    <mergeCell ref="A2486:H2486"/>
    <mergeCell ref="I2486:J2486"/>
    <mergeCell ref="K2486:L2486"/>
    <mergeCell ref="K2488:L2488"/>
    <mergeCell ref="A2478:H2478"/>
    <mergeCell ref="K2478:L2478"/>
    <mergeCell ref="A2480:L2480"/>
    <mergeCell ref="A2481:M2481"/>
    <mergeCell ref="A2482:M2482"/>
    <mergeCell ref="A2474:H2474"/>
    <mergeCell ref="K2474:L2474"/>
    <mergeCell ref="K2475:L2475"/>
    <mergeCell ref="K2476:L2476"/>
    <mergeCell ref="K2477:L2477"/>
    <mergeCell ref="A2472:H2472"/>
    <mergeCell ref="K2472:L2472"/>
    <mergeCell ref="A2473:H2473"/>
    <mergeCell ref="K2473:L2473"/>
    <mergeCell ref="K2506:L2506"/>
    <mergeCell ref="A2507:H2507"/>
    <mergeCell ref="K2507:L2507"/>
    <mergeCell ref="I2508:J2508"/>
    <mergeCell ref="K2508:L2508"/>
    <mergeCell ref="K2502:L2502"/>
    <mergeCell ref="A2503:H2503"/>
    <mergeCell ref="K2503:L2503"/>
    <mergeCell ref="K2504:L2504"/>
    <mergeCell ref="K2505:L2505"/>
    <mergeCell ref="A2497:H2497"/>
    <mergeCell ref="K2497:L2497"/>
    <mergeCell ref="K2498:L2498"/>
    <mergeCell ref="K2499:L2499"/>
    <mergeCell ref="K2500:L2500"/>
    <mergeCell ref="K2490:L2490"/>
    <mergeCell ref="A2491:H2491"/>
    <mergeCell ref="K2493:L2493"/>
    <mergeCell ref="K2496:L2496"/>
    <mergeCell ref="A2517:H2517"/>
    <mergeCell ref="K2517:L2517"/>
    <mergeCell ref="A2518:H2518"/>
    <mergeCell ref="K2518:L2518"/>
    <mergeCell ref="A2519:H2519"/>
    <mergeCell ref="K2519:L2519"/>
    <mergeCell ref="I2514:J2514"/>
    <mergeCell ref="K2514:L2514"/>
    <mergeCell ref="A2515:H2515"/>
    <mergeCell ref="K2515:L2515"/>
    <mergeCell ref="A2516:H2516"/>
    <mergeCell ref="K2516:L2516"/>
    <mergeCell ref="I2509:J2509"/>
    <mergeCell ref="K2509:L2509"/>
    <mergeCell ref="I2511:J2511"/>
    <mergeCell ref="K2511:L2511"/>
    <mergeCell ref="I2513:J2513"/>
    <mergeCell ref="K2513:L2513"/>
    <mergeCell ref="K2534:L2534"/>
    <mergeCell ref="K2536:L2536"/>
    <mergeCell ref="A2537:H2537"/>
    <mergeCell ref="K2539:L2539"/>
    <mergeCell ref="A2541:H2541"/>
    <mergeCell ref="K2541:L2541"/>
    <mergeCell ref="A2527:L2527"/>
    <mergeCell ref="A2528:M2528"/>
    <mergeCell ref="A2529:M2529"/>
    <mergeCell ref="I2532:J2532"/>
    <mergeCell ref="A2533:H2533"/>
    <mergeCell ref="I2533:J2533"/>
    <mergeCell ref="K2533:L2533"/>
    <mergeCell ref="K2520:L2520"/>
    <mergeCell ref="K2523:L2523"/>
    <mergeCell ref="K2524:L2524"/>
    <mergeCell ref="A2525:H2525"/>
    <mergeCell ref="K2525:L2525"/>
    <mergeCell ref="A2521:H2521"/>
    <mergeCell ref="K2521:L2521"/>
    <mergeCell ref="K2522:L2522"/>
    <mergeCell ref="I2554:J2554"/>
    <mergeCell ref="K2554:L2554"/>
    <mergeCell ref="I2555:J2555"/>
    <mergeCell ref="K2555:L2555"/>
    <mergeCell ref="I2557:J2557"/>
    <mergeCell ref="K2557:L2557"/>
    <mergeCell ref="K2550:L2550"/>
    <mergeCell ref="K2551:L2551"/>
    <mergeCell ref="K2552:L2552"/>
    <mergeCell ref="A2553:H2553"/>
    <mergeCell ref="K2553:L2553"/>
    <mergeCell ref="K2545:L2545"/>
    <mergeCell ref="K2546:L2546"/>
    <mergeCell ref="K2548:L2548"/>
    <mergeCell ref="A2549:H2549"/>
    <mergeCell ref="K2549:L2549"/>
    <mergeCell ref="K2542:L2542"/>
    <mergeCell ref="A2543:H2543"/>
    <mergeCell ref="K2543:L2543"/>
    <mergeCell ref="K2544:L2544"/>
    <mergeCell ref="A2565:H2565"/>
    <mergeCell ref="K2565:L2565"/>
    <mergeCell ref="A2569:H2569"/>
    <mergeCell ref="K2569:L2569"/>
    <mergeCell ref="K2570:L2570"/>
    <mergeCell ref="A2562:H2562"/>
    <mergeCell ref="K2562:L2562"/>
    <mergeCell ref="A2563:H2563"/>
    <mergeCell ref="K2563:L2563"/>
    <mergeCell ref="A2564:H2564"/>
    <mergeCell ref="K2564:L2564"/>
    <mergeCell ref="I2559:J2559"/>
    <mergeCell ref="K2559:L2559"/>
    <mergeCell ref="I2560:J2560"/>
    <mergeCell ref="K2560:L2560"/>
    <mergeCell ref="A2561:H2561"/>
    <mergeCell ref="K2561:L2561"/>
    <mergeCell ref="A2566:H2566"/>
    <mergeCell ref="K2566:L2566"/>
    <mergeCell ref="K2567:L2567"/>
    <mergeCell ref="K2568:L2568"/>
    <mergeCell ref="K2571:L2571"/>
    <mergeCell ref="K2572:L2572"/>
    <mergeCell ref="K2573:L2573"/>
    <mergeCell ref="A2574:H2574"/>
    <mergeCell ref="K2574:L2574"/>
    <mergeCell ref="K2584:L2584"/>
    <mergeCell ref="K2586:L2586"/>
    <mergeCell ref="A2587:H2587"/>
    <mergeCell ref="K2589:L2589"/>
    <mergeCell ref="A2591:H2591"/>
    <mergeCell ref="K2591:L2591"/>
    <mergeCell ref="A2578:M2578"/>
    <mergeCell ref="A2579:M2579"/>
    <mergeCell ref="I2582:J2582"/>
    <mergeCell ref="A2583:H2583"/>
    <mergeCell ref="I2583:J2583"/>
    <mergeCell ref="K2583:L2583"/>
    <mergeCell ref="A2577:L2577"/>
    <mergeCell ref="I2604:J2604"/>
    <mergeCell ref="K2604:L2604"/>
    <mergeCell ref="I2605:J2605"/>
    <mergeCell ref="K2605:L2605"/>
    <mergeCell ref="I2607:J2607"/>
    <mergeCell ref="K2607:L2607"/>
    <mergeCell ref="K2600:L2600"/>
    <mergeCell ref="K2601:L2601"/>
    <mergeCell ref="K2602:L2602"/>
    <mergeCell ref="A2603:H2603"/>
    <mergeCell ref="K2603:L2603"/>
    <mergeCell ref="K2595:L2595"/>
    <mergeCell ref="K2596:L2596"/>
    <mergeCell ref="K2598:L2598"/>
    <mergeCell ref="A2599:H2599"/>
    <mergeCell ref="K2599:L2599"/>
    <mergeCell ref="K2592:L2592"/>
    <mergeCell ref="A2593:H2593"/>
    <mergeCell ref="K2593:L2593"/>
    <mergeCell ref="K2594:L2594"/>
    <mergeCell ref="A2615:H2615"/>
    <mergeCell ref="K2615:L2615"/>
    <mergeCell ref="A2616:H2616"/>
    <mergeCell ref="K2616:L2616"/>
    <mergeCell ref="K2617:L2617"/>
    <mergeCell ref="A2612:H2612"/>
    <mergeCell ref="K2612:L2612"/>
    <mergeCell ref="A2613:H2613"/>
    <mergeCell ref="K2613:L2613"/>
    <mergeCell ref="A2614:H2614"/>
    <mergeCell ref="K2614:L2614"/>
    <mergeCell ref="I2609:J2609"/>
    <mergeCell ref="K2609:L2609"/>
    <mergeCell ref="I2610:J2610"/>
    <mergeCell ref="K2610:L2610"/>
    <mergeCell ref="A2611:H2611"/>
    <mergeCell ref="K2611:L2611"/>
    <mergeCell ref="K2629:L2629"/>
    <mergeCell ref="K2631:L2631"/>
    <mergeCell ref="A2632:H2632"/>
    <mergeCell ref="K2634:L2634"/>
    <mergeCell ref="A2636:H2636"/>
    <mergeCell ref="K2636:L2636"/>
    <mergeCell ref="A2622:L2622"/>
    <mergeCell ref="A2623:M2623"/>
    <mergeCell ref="A2624:M2624"/>
    <mergeCell ref="I2627:J2627"/>
    <mergeCell ref="A2628:H2628"/>
    <mergeCell ref="I2628:J2628"/>
    <mergeCell ref="K2628:L2628"/>
    <mergeCell ref="K2618:L2618"/>
    <mergeCell ref="K2619:L2619"/>
    <mergeCell ref="A2620:H2620"/>
    <mergeCell ref="K2620:L2620"/>
    <mergeCell ref="I2649:J2649"/>
    <mergeCell ref="K2649:L2649"/>
    <mergeCell ref="I2650:J2650"/>
    <mergeCell ref="K2650:L2650"/>
    <mergeCell ref="I2652:J2652"/>
    <mergeCell ref="K2652:L2652"/>
    <mergeCell ref="K2645:L2645"/>
    <mergeCell ref="K2646:L2646"/>
    <mergeCell ref="K2647:L2647"/>
    <mergeCell ref="A2648:H2648"/>
    <mergeCell ref="K2648:L2648"/>
    <mergeCell ref="K2640:L2640"/>
    <mergeCell ref="K2641:L2641"/>
    <mergeCell ref="K2643:L2643"/>
    <mergeCell ref="A2644:H2644"/>
    <mergeCell ref="K2644:L2644"/>
    <mergeCell ref="K2637:L2637"/>
    <mergeCell ref="A2638:H2638"/>
    <mergeCell ref="K2638:L2638"/>
    <mergeCell ref="K2639:L2639"/>
    <mergeCell ref="A2660:H2660"/>
    <mergeCell ref="K2660:L2660"/>
    <mergeCell ref="A2661:H2661"/>
    <mergeCell ref="K2661:L2661"/>
    <mergeCell ref="K2662:L2662"/>
    <mergeCell ref="A2657:H2657"/>
    <mergeCell ref="K2657:L2657"/>
    <mergeCell ref="A2658:H2658"/>
    <mergeCell ref="K2658:L2658"/>
    <mergeCell ref="A2659:H2659"/>
    <mergeCell ref="K2659:L2659"/>
    <mergeCell ref="I2654:J2654"/>
    <mergeCell ref="K2654:L2654"/>
    <mergeCell ref="I2655:J2655"/>
    <mergeCell ref="K2655:L2655"/>
    <mergeCell ref="A2656:H2656"/>
    <mergeCell ref="K2656:L2656"/>
    <mergeCell ref="K2674:L2674"/>
    <mergeCell ref="K2676:L2676"/>
    <mergeCell ref="A2677:H2677"/>
    <mergeCell ref="K2679:L2679"/>
    <mergeCell ref="A2681:H2681"/>
    <mergeCell ref="K2681:L2681"/>
    <mergeCell ref="A2667:L2667"/>
    <mergeCell ref="A2668:M2668"/>
    <mergeCell ref="A2669:M2669"/>
    <mergeCell ref="I2672:J2672"/>
    <mergeCell ref="A2673:H2673"/>
    <mergeCell ref="I2673:J2673"/>
    <mergeCell ref="K2673:L2673"/>
    <mergeCell ref="K2663:L2663"/>
    <mergeCell ref="K2664:L2664"/>
    <mergeCell ref="A2665:H2665"/>
    <mergeCell ref="K2665:L2665"/>
    <mergeCell ref="I2694:J2694"/>
    <mergeCell ref="K2694:L2694"/>
    <mergeCell ref="I2695:J2695"/>
    <mergeCell ref="K2695:L2695"/>
    <mergeCell ref="I2697:J2697"/>
    <mergeCell ref="K2697:L2697"/>
    <mergeCell ref="K2690:L2690"/>
    <mergeCell ref="K2691:L2691"/>
    <mergeCell ref="K2692:L2692"/>
    <mergeCell ref="A2693:H2693"/>
    <mergeCell ref="K2693:L2693"/>
    <mergeCell ref="K2685:L2685"/>
    <mergeCell ref="K2686:L2686"/>
    <mergeCell ref="K2688:L2688"/>
    <mergeCell ref="A2689:H2689"/>
    <mergeCell ref="K2689:L2689"/>
    <mergeCell ref="K2682:L2682"/>
    <mergeCell ref="A2683:H2683"/>
    <mergeCell ref="K2683:L2683"/>
    <mergeCell ref="K2684:L2684"/>
    <mergeCell ref="A2705:H2705"/>
    <mergeCell ref="K2705:L2705"/>
    <mergeCell ref="A2706:H2706"/>
    <mergeCell ref="K2706:L2706"/>
    <mergeCell ref="K2707:L2707"/>
    <mergeCell ref="A2702:H2702"/>
    <mergeCell ref="K2702:L2702"/>
    <mergeCell ref="A2703:H2703"/>
    <mergeCell ref="K2703:L2703"/>
    <mergeCell ref="A2704:H2704"/>
    <mergeCell ref="K2704:L2704"/>
    <mergeCell ref="I2699:J2699"/>
    <mergeCell ref="K2699:L2699"/>
    <mergeCell ref="I2700:J2700"/>
    <mergeCell ref="K2700:L2700"/>
    <mergeCell ref="A2701:H2701"/>
    <mergeCell ref="K2701:L2701"/>
    <mergeCell ref="K2719:L2719"/>
    <mergeCell ref="K2721:L2721"/>
    <mergeCell ref="A2722:H2722"/>
    <mergeCell ref="K2724:L2724"/>
    <mergeCell ref="K2727:L2727"/>
    <mergeCell ref="A2713:M2713"/>
    <mergeCell ref="A2714:M2714"/>
    <mergeCell ref="I2717:J2717"/>
    <mergeCell ref="A2718:H2718"/>
    <mergeCell ref="I2718:J2718"/>
    <mergeCell ref="K2718:L2718"/>
    <mergeCell ref="K2708:L2708"/>
    <mergeCell ref="K2709:L2709"/>
    <mergeCell ref="A2710:H2710"/>
    <mergeCell ref="K2710:L2710"/>
    <mergeCell ref="A2712:L2712"/>
    <mergeCell ref="I2740:J2740"/>
    <mergeCell ref="K2740:L2740"/>
    <mergeCell ref="I2742:J2742"/>
    <mergeCell ref="K2742:L2742"/>
    <mergeCell ref="I2744:J2744"/>
    <mergeCell ref="K2744:L2744"/>
    <mergeCell ref="K2737:L2737"/>
    <mergeCell ref="A2738:H2738"/>
    <mergeCell ref="K2738:L2738"/>
    <mergeCell ref="I2739:J2739"/>
    <mergeCell ref="K2739:L2739"/>
    <mergeCell ref="K2733:L2733"/>
    <mergeCell ref="A2734:H2734"/>
    <mergeCell ref="K2734:L2734"/>
    <mergeCell ref="K2735:L2735"/>
    <mergeCell ref="K2736:L2736"/>
    <mergeCell ref="A2728:H2728"/>
    <mergeCell ref="K2728:L2728"/>
    <mergeCell ref="K2729:L2729"/>
    <mergeCell ref="K2730:L2730"/>
    <mergeCell ref="K2731:L2731"/>
    <mergeCell ref="A2755:H2755"/>
    <mergeCell ref="K2755:L2755"/>
    <mergeCell ref="A2751:H2751"/>
    <mergeCell ref="K2751:L2751"/>
    <mergeCell ref="K2752:L2752"/>
    <mergeCell ref="K2753:L2753"/>
    <mergeCell ref="K2754:L2754"/>
    <mergeCell ref="A2748:H2748"/>
    <mergeCell ref="K2748:L2748"/>
    <mergeCell ref="A2749:H2749"/>
    <mergeCell ref="K2749:L2749"/>
    <mergeCell ref="A2750:H2750"/>
    <mergeCell ref="K2750:L2750"/>
    <mergeCell ref="I2745:J2745"/>
    <mergeCell ref="K2745:L2745"/>
    <mergeCell ref="A2746:H2746"/>
    <mergeCell ref="K2746:L2746"/>
    <mergeCell ref="A2747:H2747"/>
    <mergeCell ref="K2747:L2747"/>
    <mergeCell ref="A2980:M2980"/>
    <mergeCell ref="A2981:M2981"/>
    <mergeCell ref="I2984:J2984"/>
    <mergeCell ref="A2985:H2985"/>
    <mergeCell ref="I2985:J2985"/>
    <mergeCell ref="K2985:L2985"/>
    <mergeCell ref="K2987:L2987"/>
    <mergeCell ref="K2989:L2989"/>
    <mergeCell ref="A2991:H2991"/>
    <mergeCell ref="K2993:L2993"/>
    <mergeCell ref="A2996:H2996"/>
    <mergeCell ref="K2996:L2996"/>
    <mergeCell ref="K2997:L2997"/>
    <mergeCell ref="A2998:H2998"/>
    <mergeCell ref="K2998:L2998"/>
    <mergeCell ref="A3021:H3021"/>
    <mergeCell ref="K3021:L3021"/>
    <mergeCell ref="K3024:L3024"/>
    <mergeCell ref="A3025:H3025"/>
    <mergeCell ref="K3025:L3025"/>
    <mergeCell ref="A3004:H3004"/>
    <mergeCell ref="K3004:L3004"/>
    <mergeCell ref="K3019:L3019"/>
    <mergeCell ref="A3019:H3019"/>
    <mergeCell ref="I3012:J3012"/>
    <mergeCell ref="K3012:L3012"/>
    <mergeCell ref="I3014:J3014"/>
    <mergeCell ref="K3014:L3014"/>
    <mergeCell ref="I3015:J3015"/>
    <mergeCell ref="K3015:L3015"/>
    <mergeCell ref="A3016:H3016"/>
    <mergeCell ref="K3016:L3016"/>
    <mergeCell ref="A3017:H3017"/>
    <mergeCell ref="K3017:L3017"/>
    <mergeCell ref="A3018:H3018"/>
    <mergeCell ref="K3018:L3018"/>
    <mergeCell ref="A3020:H3020"/>
    <mergeCell ref="K3020:L3020"/>
    <mergeCell ref="P1969:AA1969"/>
    <mergeCell ref="P1970:AB1970"/>
    <mergeCell ref="P1971:AB1971"/>
    <mergeCell ref="X1974:Y1974"/>
    <mergeCell ref="P1975:W1975"/>
    <mergeCell ref="X1975:Y1975"/>
    <mergeCell ref="Z1975:AA1975"/>
    <mergeCell ref="Z1977:AA1977"/>
    <mergeCell ref="Z1979:AA1979"/>
    <mergeCell ref="P1980:W1980"/>
    <mergeCell ref="Z1982:AA1982"/>
    <mergeCell ref="P1984:W1984"/>
    <mergeCell ref="Z1984:AA1984"/>
    <mergeCell ref="Z1985:AA1985"/>
    <mergeCell ref="P1986:W1986"/>
    <mergeCell ref="Z1986:AA1986"/>
    <mergeCell ref="Z1987:AA1987"/>
    <mergeCell ref="Z1988:AA1988"/>
    <mergeCell ref="Z1989:AA1989"/>
    <mergeCell ref="Z1991:AA1991"/>
    <mergeCell ref="P1992:W1992"/>
    <mergeCell ref="Z1992:AA1992"/>
    <mergeCell ref="Z1993:AA1993"/>
    <mergeCell ref="Z1994:AA1994"/>
    <mergeCell ref="Z1995:AA1995"/>
    <mergeCell ref="P1996:W1996"/>
    <mergeCell ref="Z1996:AA1996"/>
    <mergeCell ref="X1997:Y1997"/>
    <mergeCell ref="Z1997:AA1997"/>
    <mergeCell ref="X1998:Y1998"/>
    <mergeCell ref="Z1998:AA1998"/>
    <mergeCell ref="X2000:Y2000"/>
    <mergeCell ref="Z2000:AA2000"/>
    <mergeCell ref="X2002:Y2002"/>
    <mergeCell ref="Z2002:AA2002"/>
    <mergeCell ref="Z2014:AA2014"/>
    <mergeCell ref="P2015:W2015"/>
    <mergeCell ref="Z2015:AA2015"/>
    <mergeCell ref="X2003:Y2003"/>
    <mergeCell ref="Z2003:AA2003"/>
    <mergeCell ref="P2004:W2004"/>
    <mergeCell ref="Z2004:AA2004"/>
    <mergeCell ref="P2005:W2005"/>
    <mergeCell ref="Z2005:AA2005"/>
    <mergeCell ref="P2006:W2006"/>
    <mergeCell ref="Z2006:AA2006"/>
    <mergeCell ref="P2007:W2007"/>
    <mergeCell ref="Z2007:AA2007"/>
    <mergeCell ref="Z2008:AA2008"/>
    <mergeCell ref="Z2009:AA2009"/>
    <mergeCell ref="Z2010:AA2010"/>
    <mergeCell ref="P2011:W2011"/>
    <mergeCell ref="Z2011:AA2011"/>
    <mergeCell ref="Z2012:AA2012"/>
    <mergeCell ref="Z2013:AA2013"/>
  </mergeCells>
  <printOptions gridLines="1"/>
  <pageMargins left="0.23622047244094491" right="0.23622047244094491" top="0.74803149606299213" bottom="0.74803149606299213" header="0.31496062992125984" footer="0.31496062992125984"/>
  <pageSetup paperSize="9" scale="1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5"/>
  <sheetViews>
    <sheetView workbookViewId="0">
      <selection activeCell="Q20" sqref="Q20"/>
    </sheetView>
  </sheetViews>
  <sheetFormatPr defaultRowHeight="15"/>
  <cols>
    <col min="13" max="13" width="11.42578125" customWidth="1"/>
  </cols>
  <sheetData>
    <row r="1" spans="1:13">
      <c r="A1" s="481" t="s">
        <v>0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1"/>
    </row>
    <row r="2" spans="1:13">
      <c r="A2" s="482" t="s">
        <v>1</v>
      </c>
      <c r="B2" s="482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</row>
    <row r="3" spans="1:13">
      <c r="A3" s="483" t="s">
        <v>250</v>
      </c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</row>
    <row r="4" spans="1:13">
      <c r="A4" s="2"/>
      <c r="B4" s="3"/>
      <c r="C4" s="3" t="s">
        <v>2</v>
      </c>
      <c r="D4" s="3"/>
      <c r="E4" s="3"/>
      <c r="F4" s="3"/>
      <c r="G4" s="3"/>
      <c r="H4" s="4"/>
      <c r="I4" s="3" t="s">
        <v>3</v>
      </c>
      <c r="J4" s="4"/>
      <c r="K4" s="5" t="s">
        <v>4</v>
      </c>
      <c r="L4" s="6"/>
      <c r="M4" s="7"/>
    </row>
    <row r="5" spans="1:13">
      <c r="A5" s="8"/>
      <c r="B5" s="9"/>
      <c r="C5" s="9"/>
      <c r="D5" s="9"/>
      <c r="E5" s="9"/>
      <c r="F5" s="9"/>
      <c r="G5" s="9"/>
      <c r="H5" s="10"/>
      <c r="I5" s="9"/>
      <c r="J5" s="10"/>
      <c r="K5" s="11" t="s">
        <v>5</v>
      </c>
      <c r="L5" s="12"/>
      <c r="M5" s="13" t="s">
        <v>6</v>
      </c>
    </row>
    <row r="6" spans="1:13">
      <c r="A6" s="14"/>
      <c r="B6" s="15"/>
      <c r="C6" s="15"/>
      <c r="D6" s="15"/>
      <c r="E6" s="15"/>
      <c r="F6" s="15"/>
      <c r="G6" s="15"/>
      <c r="H6" s="16"/>
      <c r="I6" s="472" t="s">
        <v>7</v>
      </c>
      <c r="J6" s="473"/>
      <c r="K6" s="15" t="s">
        <v>8</v>
      </c>
      <c r="L6" s="16"/>
      <c r="M6" s="17" t="s">
        <v>9</v>
      </c>
    </row>
    <row r="7" spans="1:13">
      <c r="A7" s="474"/>
      <c r="B7" s="475"/>
      <c r="C7" s="475"/>
      <c r="D7" s="475"/>
      <c r="E7" s="475"/>
      <c r="F7" s="475"/>
      <c r="G7" s="475"/>
      <c r="H7" s="476"/>
      <c r="I7" s="477">
        <v>380.7</v>
      </c>
      <c r="J7" s="478"/>
      <c r="K7" s="479">
        <f>K10+K12</f>
        <v>9.75</v>
      </c>
      <c r="L7" s="480"/>
      <c r="M7" s="21">
        <f>M10+M12</f>
        <v>44541.9</v>
      </c>
    </row>
    <row r="8" spans="1:13">
      <c r="A8" s="22" t="s">
        <v>10</v>
      </c>
      <c r="F8" s="9"/>
      <c r="H8" s="10"/>
      <c r="J8" s="10"/>
      <c r="L8" s="10"/>
      <c r="M8" s="23"/>
    </row>
    <row r="9" spans="1:13">
      <c r="A9" s="22" t="s">
        <v>11</v>
      </c>
      <c r="F9" s="9"/>
      <c r="H9" s="10"/>
      <c r="J9" s="10"/>
      <c r="L9" s="10"/>
      <c r="M9" s="23"/>
    </row>
    <row r="10" spans="1:13">
      <c r="A10" s="130"/>
      <c r="B10" s="24"/>
      <c r="C10" s="24"/>
      <c r="D10" s="24"/>
      <c r="E10" s="24"/>
      <c r="F10" s="25"/>
      <c r="G10" s="24"/>
      <c r="H10" s="26"/>
      <c r="J10" s="10"/>
      <c r="K10" s="450">
        <v>5.36</v>
      </c>
      <c r="L10" s="451"/>
      <c r="M10" s="23">
        <f>K10*I7*12</f>
        <v>24486.624000000003</v>
      </c>
    </row>
    <row r="11" spans="1:13">
      <c r="A11" s="22" t="s">
        <v>12</v>
      </c>
      <c r="B11" s="24"/>
      <c r="C11" s="24"/>
      <c r="D11" s="24"/>
      <c r="E11" s="24"/>
      <c r="F11" s="25"/>
      <c r="G11" s="24"/>
      <c r="H11" s="26"/>
      <c r="J11" s="10"/>
      <c r="L11" s="10"/>
      <c r="M11" s="23"/>
    </row>
    <row r="12" spans="1:13">
      <c r="A12" s="130"/>
      <c r="B12" s="24"/>
      <c r="C12" s="24"/>
      <c r="D12" s="24"/>
      <c r="E12" s="24"/>
      <c r="F12" s="25"/>
      <c r="G12" s="24"/>
      <c r="H12" s="26"/>
      <c r="I12" s="14"/>
      <c r="J12" s="16"/>
      <c r="K12" s="492">
        <v>4.3899999999999997</v>
      </c>
      <c r="L12" s="493"/>
      <c r="M12" s="21">
        <f>K12*I7*12</f>
        <v>20055.275999999998</v>
      </c>
    </row>
    <row r="13" spans="1:13">
      <c r="A13" s="464" t="s">
        <v>13</v>
      </c>
      <c r="B13" s="465"/>
      <c r="C13" s="465"/>
      <c r="D13" s="465"/>
      <c r="E13" s="465"/>
      <c r="F13" s="465"/>
      <c r="G13" s="465"/>
      <c r="H13" s="466"/>
      <c r="I13" s="89" t="s">
        <v>14</v>
      </c>
      <c r="J13" s="88"/>
      <c r="K13" s="9"/>
      <c r="L13" s="10"/>
      <c r="M13" s="23"/>
    </row>
    <row r="14" spans="1:13">
      <c r="A14" s="8"/>
      <c r="B14" s="9"/>
      <c r="C14" s="9"/>
      <c r="D14" s="9"/>
      <c r="E14" s="9"/>
      <c r="F14" s="9"/>
      <c r="G14" s="9"/>
      <c r="H14" s="10"/>
      <c r="I14" s="89" t="s">
        <v>15</v>
      </c>
      <c r="J14" s="88"/>
      <c r="K14" s="9"/>
      <c r="L14" s="10"/>
      <c r="M14" s="23"/>
    </row>
    <row r="15" spans="1:13">
      <c r="A15" s="8"/>
      <c r="B15" s="9"/>
      <c r="C15" s="9"/>
      <c r="D15" s="9"/>
      <c r="E15" s="9"/>
      <c r="F15" s="9"/>
      <c r="G15" s="9"/>
      <c r="H15" s="10"/>
      <c r="I15" s="89" t="s">
        <v>16</v>
      </c>
      <c r="J15" s="88"/>
      <c r="K15" s="462">
        <v>1.31</v>
      </c>
      <c r="L15" s="463"/>
      <c r="M15" s="23">
        <f>K15*12*I7</f>
        <v>5984.6040000000003</v>
      </c>
    </row>
    <row r="16" spans="1:13">
      <c r="A16" s="8"/>
      <c r="B16" s="9"/>
      <c r="C16" s="9"/>
      <c r="D16" s="9"/>
      <c r="E16" s="9"/>
      <c r="F16" s="9"/>
      <c r="G16" s="9"/>
      <c r="H16" s="10"/>
      <c r="I16" s="89" t="s">
        <v>17</v>
      </c>
      <c r="J16" s="88"/>
      <c r="K16" s="9"/>
      <c r="L16" s="10"/>
      <c r="M16" s="23"/>
    </row>
    <row r="17" spans="1:13">
      <c r="A17" s="14"/>
      <c r="B17" s="15"/>
      <c r="C17" s="15"/>
      <c r="D17" s="15"/>
      <c r="E17" s="15"/>
      <c r="F17" s="15"/>
      <c r="G17" s="15"/>
      <c r="H17" s="16"/>
      <c r="I17" s="90" t="s">
        <v>18</v>
      </c>
      <c r="J17" s="91"/>
      <c r="K17" s="15"/>
      <c r="L17" s="16"/>
      <c r="M17" s="21"/>
    </row>
    <row r="18" spans="1:13">
      <c r="A18" s="474" t="s">
        <v>67</v>
      </c>
      <c r="B18" s="475"/>
      <c r="C18" s="475"/>
      <c r="D18" s="475"/>
      <c r="E18" s="475"/>
      <c r="F18" s="475"/>
      <c r="G18" s="475"/>
      <c r="H18" s="476"/>
      <c r="I18" s="28" t="s">
        <v>19</v>
      </c>
      <c r="J18" s="29"/>
      <c r="K18" s="486">
        <v>1.32</v>
      </c>
      <c r="L18" s="487"/>
      <c r="M18" s="30">
        <f>K18*12*I7</f>
        <v>6030.2879999999996</v>
      </c>
    </row>
    <row r="19" spans="1:13">
      <c r="A19" s="494" t="s">
        <v>20</v>
      </c>
      <c r="B19" s="495"/>
      <c r="C19" s="495"/>
      <c r="D19" s="495"/>
      <c r="E19" s="495"/>
      <c r="F19" s="495"/>
      <c r="G19" s="495"/>
      <c r="H19" s="496"/>
      <c r="I19" s="251"/>
      <c r="J19" s="252"/>
      <c r="K19" s="470">
        <f>K20+K25</f>
        <v>1.9100000000000001</v>
      </c>
      <c r="L19" s="471"/>
      <c r="M19" s="32">
        <f>M20+M25</f>
        <v>8725.6440000000002</v>
      </c>
    </row>
    <row r="20" spans="1:13">
      <c r="A20" s="459" t="s">
        <v>21</v>
      </c>
      <c r="B20" s="460"/>
      <c r="C20" s="460"/>
      <c r="D20" s="460"/>
      <c r="E20" s="460"/>
      <c r="F20" s="460"/>
      <c r="G20" s="460"/>
      <c r="H20" s="461"/>
      <c r="I20" s="253"/>
      <c r="J20" s="252"/>
      <c r="K20" s="462">
        <f>K21+K22+K24</f>
        <v>1.1200000000000001</v>
      </c>
      <c r="L20" s="463"/>
      <c r="M20" s="33">
        <f>M21+M22+M24</f>
        <v>5116.6079999999993</v>
      </c>
    </row>
    <row r="21" spans="1:13">
      <c r="A21" s="8" t="s">
        <v>251</v>
      </c>
      <c r="H21" s="10"/>
      <c r="I21" s="87" t="s">
        <v>26</v>
      </c>
      <c r="J21" s="88"/>
      <c r="K21" s="450">
        <v>0.57999999999999996</v>
      </c>
      <c r="L21" s="451"/>
      <c r="M21" s="23">
        <f>K21*12*I7</f>
        <v>2649.6719999999996</v>
      </c>
    </row>
    <row r="22" spans="1:13">
      <c r="A22" s="8" t="s">
        <v>83</v>
      </c>
      <c r="H22" s="10"/>
      <c r="I22" s="87" t="s">
        <v>24</v>
      </c>
      <c r="J22" s="88"/>
      <c r="K22" s="450">
        <v>0.5</v>
      </c>
      <c r="L22" s="451"/>
      <c r="M22" s="23">
        <f>K22*12*I7</f>
        <v>2284.1999999999998</v>
      </c>
    </row>
    <row r="23" spans="1:13">
      <c r="A23" s="8" t="s">
        <v>25</v>
      </c>
      <c r="H23" s="10"/>
      <c r="I23" s="87"/>
      <c r="J23" s="88"/>
      <c r="L23" s="10"/>
      <c r="M23" s="23"/>
    </row>
    <row r="24" spans="1:13">
      <c r="A24" s="8" t="s">
        <v>84</v>
      </c>
      <c r="H24" s="10"/>
      <c r="I24" s="87" t="s">
        <v>26</v>
      </c>
      <c r="J24" s="88"/>
      <c r="K24" s="450">
        <v>0.04</v>
      </c>
      <c r="L24" s="451"/>
      <c r="M24" s="23">
        <f>K24*12*I7</f>
        <v>182.73599999999999</v>
      </c>
    </row>
    <row r="25" spans="1:13">
      <c r="A25" s="459" t="s">
        <v>27</v>
      </c>
      <c r="B25" s="460"/>
      <c r="C25" s="460"/>
      <c r="D25" s="460"/>
      <c r="E25" s="460"/>
      <c r="F25" s="460"/>
      <c r="G25" s="460"/>
      <c r="H25" s="461"/>
      <c r="I25" s="87"/>
      <c r="J25" s="88"/>
      <c r="K25" s="462">
        <f>K26+K27+K28</f>
        <v>0.79</v>
      </c>
      <c r="L25" s="463"/>
      <c r="M25" s="33">
        <f>M26+M27+M28</f>
        <v>3609.0360000000001</v>
      </c>
    </row>
    <row r="26" spans="1:13">
      <c r="A26" s="8" t="s">
        <v>85</v>
      </c>
      <c r="H26" s="10"/>
      <c r="I26" s="87" t="s">
        <v>24</v>
      </c>
      <c r="J26" s="88"/>
      <c r="K26" s="450">
        <v>0.67</v>
      </c>
      <c r="L26" s="451"/>
      <c r="M26" s="23">
        <f>K26*12*I7</f>
        <v>3060.8280000000004</v>
      </c>
    </row>
    <row r="27" spans="1:13">
      <c r="A27" s="8" t="s">
        <v>86</v>
      </c>
      <c r="H27" s="10"/>
      <c r="I27" s="87" t="s">
        <v>81</v>
      </c>
      <c r="J27" s="88"/>
      <c r="K27" s="450">
        <v>0.06</v>
      </c>
      <c r="L27" s="451"/>
      <c r="M27" s="23">
        <f>K27*12*I7</f>
        <v>274.10399999999998</v>
      </c>
    </row>
    <row r="28" spans="1:13">
      <c r="A28" s="8" t="s">
        <v>87</v>
      </c>
      <c r="H28" s="10"/>
      <c r="I28" s="87" t="s">
        <v>55</v>
      </c>
      <c r="J28" s="88"/>
      <c r="K28" s="492">
        <v>0.06</v>
      </c>
      <c r="L28" s="493"/>
      <c r="M28" s="21">
        <f>K28*12*I7</f>
        <v>274.10399999999998</v>
      </c>
    </row>
    <row r="29" spans="1:13" ht="15.75">
      <c r="A29" s="438" t="s">
        <v>28</v>
      </c>
      <c r="B29" s="439"/>
      <c r="C29" s="439"/>
      <c r="D29" s="439"/>
      <c r="E29" s="439"/>
      <c r="F29" s="439"/>
      <c r="G29" s="439"/>
      <c r="H29" s="440"/>
      <c r="I29" s="34"/>
      <c r="J29" s="29"/>
      <c r="K29" s="486">
        <f>K30+K31+K33+K35+K36</f>
        <v>2.16</v>
      </c>
      <c r="L29" s="487"/>
      <c r="M29" s="35">
        <f>M30+M31+M33+M35+M36</f>
        <v>9867.7440000000006</v>
      </c>
    </row>
    <row r="30" spans="1:13">
      <c r="A30" s="36" t="s">
        <v>29</v>
      </c>
      <c r="B30" s="37"/>
      <c r="C30" s="38"/>
      <c r="D30" s="38"/>
      <c r="E30" s="38"/>
      <c r="F30" s="38"/>
      <c r="G30" s="38"/>
      <c r="H30" s="10"/>
      <c r="I30" s="434" t="s">
        <v>30</v>
      </c>
      <c r="J30" s="435"/>
      <c r="K30" s="457">
        <v>0.59</v>
      </c>
      <c r="L30" s="458"/>
      <c r="M30" s="23">
        <f>K30*12*I7</f>
        <v>2695.3559999999998</v>
      </c>
    </row>
    <row r="31" spans="1:13">
      <c r="A31" s="36" t="s">
        <v>31</v>
      </c>
      <c r="B31" s="37"/>
      <c r="C31" s="38"/>
      <c r="D31" s="38"/>
      <c r="E31" s="38"/>
      <c r="F31" s="38"/>
      <c r="G31" s="38"/>
      <c r="H31" s="10"/>
      <c r="I31" s="434" t="s">
        <v>57</v>
      </c>
      <c r="J31" s="435"/>
      <c r="K31" s="448">
        <v>1.36</v>
      </c>
      <c r="L31" s="449"/>
      <c r="M31" s="23">
        <f>K31*12*I7</f>
        <v>6213.0240000000003</v>
      </c>
    </row>
    <row r="32" spans="1:13">
      <c r="A32" s="36" t="s">
        <v>33</v>
      </c>
      <c r="B32" s="37"/>
      <c r="C32" s="38"/>
      <c r="D32" s="38"/>
      <c r="E32" s="38"/>
      <c r="F32" s="38"/>
      <c r="G32" s="38"/>
      <c r="H32" s="10"/>
      <c r="I32" s="39"/>
      <c r="J32" s="12"/>
      <c r="K32" s="232"/>
      <c r="L32" s="233"/>
      <c r="M32" s="23"/>
    </row>
    <row r="33" spans="1:13">
      <c r="A33" s="36" t="s">
        <v>34</v>
      </c>
      <c r="B33" s="37"/>
      <c r="C33" s="38"/>
      <c r="D33" s="38"/>
      <c r="E33" s="38"/>
      <c r="F33" s="38"/>
      <c r="G33" s="38"/>
      <c r="H33" s="10"/>
      <c r="I33" s="434" t="s">
        <v>35</v>
      </c>
      <c r="J33" s="435"/>
      <c r="K33" s="448">
        <v>0.09</v>
      </c>
      <c r="L33" s="449"/>
      <c r="M33" s="23">
        <f>K33*12*I7</f>
        <v>411.15600000000001</v>
      </c>
    </row>
    <row r="34" spans="1:13">
      <c r="A34" s="36" t="s">
        <v>36</v>
      </c>
      <c r="B34" s="37"/>
      <c r="C34" s="38"/>
      <c r="D34" s="38"/>
      <c r="E34" s="38"/>
      <c r="F34" s="38"/>
      <c r="G34" s="38"/>
      <c r="H34" s="10"/>
      <c r="I34" s="39"/>
      <c r="J34" s="12"/>
      <c r="K34" s="232"/>
      <c r="L34" s="233"/>
      <c r="M34" s="23"/>
    </row>
    <row r="35" spans="1:13">
      <c r="A35" s="36" t="s">
        <v>37</v>
      </c>
      <c r="B35" s="37"/>
      <c r="C35" s="38"/>
      <c r="D35" s="38"/>
      <c r="E35" s="38"/>
      <c r="F35" s="38"/>
      <c r="G35" s="38"/>
      <c r="H35" s="10"/>
      <c r="I35" s="434" t="s">
        <v>19</v>
      </c>
      <c r="J35" s="435"/>
      <c r="K35" s="448">
        <v>0.06</v>
      </c>
      <c r="L35" s="449"/>
      <c r="M35" s="23">
        <f>K35*12*I7</f>
        <v>274.10399999999998</v>
      </c>
    </row>
    <row r="36" spans="1:13">
      <c r="A36" s="42" t="s">
        <v>38</v>
      </c>
      <c r="B36" s="37"/>
      <c r="C36" s="38"/>
      <c r="D36" s="38"/>
      <c r="E36" s="38"/>
      <c r="F36" s="38"/>
      <c r="G36" s="38"/>
      <c r="H36" s="10"/>
      <c r="I36" s="434" t="s">
        <v>19</v>
      </c>
      <c r="J36" s="435"/>
      <c r="K36" s="436">
        <v>0.06</v>
      </c>
      <c r="L36" s="437"/>
      <c r="M36" s="21">
        <f>K36*12*I7</f>
        <v>274.10399999999998</v>
      </c>
    </row>
    <row r="37" spans="1:13" ht="16.5" thickBot="1">
      <c r="A37" s="443" t="s">
        <v>39</v>
      </c>
      <c r="B37" s="444"/>
      <c r="C37" s="444"/>
      <c r="D37" s="444"/>
      <c r="E37" s="444"/>
      <c r="F37" s="444"/>
      <c r="G37" s="444"/>
      <c r="H37" s="445"/>
      <c r="I37" s="3"/>
      <c r="J37" s="4"/>
      <c r="K37" s="513">
        <v>5.7</v>
      </c>
      <c r="L37" s="514"/>
      <c r="M37" s="48">
        <f>K37*12*I7</f>
        <v>26039.88</v>
      </c>
    </row>
    <row r="38" spans="1:13" ht="15.75" thickBot="1">
      <c r="A38" s="424" t="s">
        <v>40</v>
      </c>
      <c r="B38" s="425"/>
      <c r="C38" s="425"/>
      <c r="D38" s="425"/>
      <c r="E38" s="425"/>
      <c r="F38" s="425"/>
      <c r="G38" s="425"/>
      <c r="H38" s="426"/>
      <c r="I38" s="49"/>
      <c r="J38" s="50"/>
      <c r="K38" s="427">
        <f>K10+K12+K15+K18+K19+K37+K29</f>
        <v>22.150000000000002</v>
      </c>
      <c r="L38" s="428"/>
      <c r="M38" s="51">
        <f>M7+M15+M18+M19+M29+M37</f>
        <v>101190.06000000001</v>
      </c>
    </row>
    <row r="39" spans="1:13" ht="15.75" thickBot="1">
      <c r="A39" s="424" t="s">
        <v>77</v>
      </c>
      <c r="B39" s="425"/>
      <c r="C39" s="425"/>
      <c r="D39" s="425"/>
      <c r="E39" s="425"/>
      <c r="F39" s="425"/>
      <c r="G39" s="425"/>
      <c r="H39" s="426"/>
      <c r="I39" s="49"/>
      <c r="J39" s="50"/>
      <c r="K39" s="548">
        <f>K40+K41</f>
        <v>16.350000000000001</v>
      </c>
      <c r="L39" s="549"/>
      <c r="M39" s="51">
        <f>K39*12*I7</f>
        <v>74693.340000000011</v>
      </c>
    </row>
    <row r="40" spans="1:13">
      <c r="A40" s="429" t="s">
        <v>78</v>
      </c>
      <c r="B40" s="430"/>
      <c r="C40" s="430"/>
      <c r="D40" s="430"/>
      <c r="E40" s="430"/>
      <c r="F40" s="430"/>
      <c r="G40" s="430"/>
      <c r="H40" s="431"/>
      <c r="I40" s="78"/>
      <c r="J40" s="79"/>
      <c r="K40" s="432">
        <v>13.35</v>
      </c>
      <c r="L40" s="433"/>
      <c r="M40" s="80">
        <f>K40*12*I7</f>
        <v>60988.139999999992</v>
      </c>
    </row>
    <row r="41" spans="1:13" ht="16.5" thickBot="1">
      <c r="A41" s="234" t="s">
        <v>161</v>
      </c>
      <c r="B41" s="235"/>
      <c r="C41" s="235"/>
      <c r="D41" s="235"/>
      <c r="E41" s="235"/>
      <c r="F41" s="235"/>
      <c r="G41" s="235"/>
      <c r="H41" s="236"/>
      <c r="I41" s="84"/>
      <c r="J41" s="85"/>
      <c r="K41" s="522">
        <v>3</v>
      </c>
      <c r="L41" s="523"/>
      <c r="M41" s="86">
        <f>K41*12*I7</f>
        <v>13705.199999999999</v>
      </c>
    </row>
    <row r="42" spans="1:13">
      <c r="A42" s="499" t="s">
        <v>43</v>
      </c>
      <c r="B42" s="500"/>
      <c r="C42" s="500"/>
      <c r="D42" s="500"/>
      <c r="E42" s="500"/>
      <c r="F42" s="500"/>
      <c r="G42" s="500"/>
      <c r="H42" s="501"/>
      <c r="I42" s="15"/>
      <c r="J42" s="16"/>
      <c r="K42" s="502">
        <v>1.39</v>
      </c>
      <c r="L42" s="503"/>
      <c r="M42" s="21">
        <f>K42*12*I7</f>
        <v>6350.076</v>
      </c>
    </row>
    <row r="43" spans="1:13" ht="15.75">
      <c r="A43" s="237" t="s">
        <v>45</v>
      </c>
      <c r="B43" s="238"/>
      <c r="C43" s="238"/>
      <c r="D43" s="238"/>
      <c r="E43" s="238"/>
      <c r="F43" s="238"/>
      <c r="G43" s="238"/>
      <c r="H43" s="239"/>
      <c r="I43" s="34"/>
      <c r="J43" s="29"/>
      <c r="K43" s="486">
        <v>7.0000000000000007E-2</v>
      </c>
      <c r="L43" s="487"/>
      <c r="M43" s="21">
        <f>K43*12*I7</f>
        <v>319.78800000000001</v>
      </c>
    </row>
    <row r="44" spans="1:13" ht="15.75">
      <c r="A44" s="237" t="s">
        <v>46</v>
      </c>
      <c r="B44" s="238"/>
      <c r="C44" s="238"/>
      <c r="D44" s="238"/>
      <c r="E44" s="238"/>
      <c r="F44" s="238"/>
      <c r="G44" s="238"/>
      <c r="H44" s="239"/>
      <c r="I44" s="34"/>
      <c r="J44" s="29"/>
      <c r="K44" s="486">
        <v>0.18</v>
      </c>
      <c r="L44" s="487"/>
      <c r="M44" s="21">
        <f>K44*12*I7</f>
        <v>822.31200000000001</v>
      </c>
    </row>
    <row r="45" spans="1:13">
      <c r="A45" s="474" t="s">
        <v>47</v>
      </c>
      <c r="B45" s="475"/>
      <c r="C45" s="475"/>
      <c r="D45" s="475"/>
      <c r="E45" s="475"/>
      <c r="F45" s="475"/>
      <c r="G45" s="475"/>
      <c r="H45" s="476"/>
      <c r="I45" s="34"/>
      <c r="J45" s="254"/>
      <c r="K45" s="486">
        <f>K38+K42+K39+K43+K44</f>
        <v>40.14</v>
      </c>
      <c r="L45" s="487"/>
      <c r="M45" s="21">
        <f>M38+M39+M42+M43+M44</f>
        <v>183375.57600000003</v>
      </c>
    </row>
  </sheetData>
  <mergeCells count="52">
    <mergeCell ref="A1:L1"/>
    <mergeCell ref="A2:M2"/>
    <mergeCell ref="A3:M3"/>
    <mergeCell ref="I6:J6"/>
    <mergeCell ref="A7:H7"/>
    <mergeCell ref="I7:J7"/>
    <mergeCell ref="K7:L7"/>
    <mergeCell ref="K10:L10"/>
    <mergeCell ref="K12:L12"/>
    <mergeCell ref="A13:H13"/>
    <mergeCell ref="K15:L15"/>
    <mergeCell ref="A18:H18"/>
    <mergeCell ref="K18:L18"/>
    <mergeCell ref="K28:L28"/>
    <mergeCell ref="A19:H19"/>
    <mergeCell ref="K19:L19"/>
    <mergeCell ref="A20:H20"/>
    <mergeCell ref="K20:L20"/>
    <mergeCell ref="K21:L21"/>
    <mergeCell ref="K22:L22"/>
    <mergeCell ref="K24:L24"/>
    <mergeCell ref="A25:H25"/>
    <mergeCell ref="K25:L25"/>
    <mergeCell ref="K26:L26"/>
    <mergeCell ref="K27:L27"/>
    <mergeCell ref="A29:H29"/>
    <mergeCell ref="K29:L29"/>
    <mergeCell ref="I30:J30"/>
    <mergeCell ref="K30:L30"/>
    <mergeCell ref="I31:J31"/>
    <mergeCell ref="K31:L31"/>
    <mergeCell ref="I33:J33"/>
    <mergeCell ref="K33:L33"/>
    <mergeCell ref="I35:J35"/>
    <mergeCell ref="K35:L35"/>
    <mergeCell ref="I36:J36"/>
    <mergeCell ref="K36:L36"/>
    <mergeCell ref="A37:H37"/>
    <mergeCell ref="K37:L37"/>
    <mergeCell ref="A38:H38"/>
    <mergeCell ref="K38:L38"/>
    <mergeCell ref="A39:H39"/>
    <mergeCell ref="K39:L39"/>
    <mergeCell ref="K44:L44"/>
    <mergeCell ref="A45:H45"/>
    <mergeCell ref="K45:L45"/>
    <mergeCell ref="A40:H40"/>
    <mergeCell ref="K40:L40"/>
    <mergeCell ref="K41:L41"/>
    <mergeCell ref="A42:H42"/>
    <mergeCell ref="K42:L42"/>
    <mergeCell ref="K43:L4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47"/>
  <sheetViews>
    <sheetView workbookViewId="0">
      <selection activeCell="K47" sqref="K47:L47"/>
    </sheetView>
  </sheetViews>
  <sheetFormatPr defaultRowHeight="15"/>
  <cols>
    <col min="13" max="13" width="11.42578125" customWidth="1"/>
  </cols>
  <sheetData>
    <row r="1" spans="1:13">
      <c r="A1" s="481" t="s">
        <v>0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1"/>
    </row>
    <row r="2" spans="1:13">
      <c r="A2" s="482" t="s">
        <v>1</v>
      </c>
      <c r="B2" s="482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</row>
    <row r="3" spans="1:13">
      <c r="A3" s="483" t="s">
        <v>254</v>
      </c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</row>
    <row r="4" spans="1:13">
      <c r="A4" s="2"/>
      <c r="B4" s="3"/>
      <c r="C4" s="3" t="s">
        <v>2</v>
      </c>
      <c r="D4" s="3"/>
      <c r="E4" s="3"/>
      <c r="F4" s="3"/>
      <c r="G4" s="3"/>
      <c r="H4" s="4"/>
      <c r="I4" s="3" t="s">
        <v>3</v>
      </c>
      <c r="J4" s="4"/>
      <c r="K4" s="5" t="s">
        <v>4</v>
      </c>
      <c r="L4" s="6"/>
      <c r="M4" s="7"/>
    </row>
    <row r="5" spans="1:13">
      <c r="A5" s="8"/>
      <c r="B5" s="9"/>
      <c r="C5" s="9"/>
      <c r="D5" s="9"/>
      <c r="E5" s="9"/>
      <c r="F5" s="9"/>
      <c r="G5" s="9"/>
      <c r="H5" s="10"/>
      <c r="I5" s="9"/>
      <c r="J5" s="10"/>
      <c r="K5" s="11" t="s">
        <v>5</v>
      </c>
      <c r="L5" s="12"/>
      <c r="M5" s="13" t="s">
        <v>6</v>
      </c>
    </row>
    <row r="6" spans="1:13">
      <c r="A6" s="14"/>
      <c r="B6" s="15"/>
      <c r="C6" s="15"/>
      <c r="D6" s="15"/>
      <c r="E6" s="15"/>
      <c r="F6" s="15"/>
      <c r="G6" s="15"/>
      <c r="H6" s="16"/>
      <c r="I6" s="472" t="s">
        <v>7</v>
      </c>
      <c r="J6" s="473"/>
      <c r="K6" s="15" t="s">
        <v>8</v>
      </c>
      <c r="L6" s="16"/>
      <c r="M6" s="17" t="s">
        <v>9</v>
      </c>
    </row>
    <row r="7" spans="1:13">
      <c r="A7" s="474"/>
      <c r="B7" s="475"/>
      <c r="C7" s="475"/>
      <c r="D7" s="475"/>
      <c r="E7" s="475"/>
      <c r="F7" s="475"/>
      <c r="G7" s="475"/>
      <c r="H7" s="476"/>
      <c r="I7" s="477">
        <v>2676.93</v>
      </c>
      <c r="J7" s="478"/>
      <c r="K7" s="479">
        <f>K8+K10</f>
        <v>10.24</v>
      </c>
      <c r="L7" s="506"/>
      <c r="M7" s="21">
        <f>M8+M10</f>
        <v>328941.15840000001</v>
      </c>
    </row>
    <row r="8" spans="1:13">
      <c r="A8" s="22" t="s">
        <v>59</v>
      </c>
      <c r="B8" s="24"/>
      <c r="C8" s="24"/>
      <c r="D8" s="24"/>
      <c r="E8" s="24"/>
      <c r="F8" s="25"/>
      <c r="G8" s="24"/>
      <c r="H8" s="26"/>
      <c r="J8" s="10"/>
      <c r="K8" s="450">
        <v>5.63</v>
      </c>
      <c r="L8" s="451"/>
      <c r="M8" s="23">
        <f>K8*I7*12</f>
        <v>180853.39079999999</v>
      </c>
    </row>
    <row r="9" spans="1:13">
      <c r="A9" s="22"/>
      <c r="B9" s="24"/>
      <c r="C9" s="24"/>
      <c r="D9" s="24"/>
      <c r="E9" s="24"/>
      <c r="F9" s="25"/>
      <c r="G9" s="24"/>
      <c r="H9" s="26"/>
      <c r="J9" s="10"/>
      <c r="L9" s="10"/>
      <c r="M9" s="23"/>
    </row>
    <row r="10" spans="1:13">
      <c r="A10" s="22" t="s">
        <v>12</v>
      </c>
      <c r="B10" s="24"/>
      <c r="C10" s="24"/>
      <c r="D10" s="24"/>
      <c r="E10" s="24"/>
      <c r="F10" s="25"/>
      <c r="G10" s="24"/>
      <c r="H10" s="26"/>
      <c r="I10" s="14"/>
      <c r="J10" s="16"/>
      <c r="K10" s="492">
        <v>4.6100000000000003</v>
      </c>
      <c r="L10" s="493"/>
      <c r="M10" s="21">
        <f>K10*I7*12</f>
        <v>148087.76760000002</v>
      </c>
    </row>
    <row r="11" spans="1:13">
      <c r="A11" s="464" t="s">
        <v>13</v>
      </c>
      <c r="B11" s="465"/>
      <c r="C11" s="465"/>
      <c r="D11" s="465"/>
      <c r="E11" s="465"/>
      <c r="F11" s="465"/>
      <c r="G11" s="465"/>
      <c r="H11" s="466"/>
      <c r="I11" s="89" t="s">
        <v>14</v>
      </c>
      <c r="J11" s="88"/>
      <c r="K11" s="9"/>
      <c r="L11" s="10"/>
      <c r="M11" s="23"/>
    </row>
    <row r="12" spans="1:13">
      <c r="A12" s="8"/>
      <c r="B12" s="9"/>
      <c r="C12" s="9"/>
      <c r="D12" s="9"/>
      <c r="E12" s="9"/>
      <c r="F12" s="9"/>
      <c r="G12" s="9"/>
      <c r="H12" s="10"/>
      <c r="I12" s="89" t="s">
        <v>15</v>
      </c>
      <c r="J12" s="88"/>
      <c r="K12" s="9"/>
      <c r="L12" s="10"/>
      <c r="M12" s="23"/>
    </row>
    <row r="13" spans="1:13">
      <c r="A13" s="8"/>
      <c r="B13" s="9"/>
      <c r="C13" s="9"/>
      <c r="D13" s="9"/>
      <c r="E13" s="9"/>
      <c r="F13" s="9"/>
      <c r="G13" s="9"/>
      <c r="H13" s="10"/>
      <c r="I13" s="89" t="s">
        <v>16</v>
      </c>
      <c r="J13" s="88"/>
      <c r="K13" s="462">
        <v>1.38</v>
      </c>
      <c r="L13" s="463"/>
      <c r="M13" s="23">
        <f>K13*12*I7</f>
        <v>44329.960799999993</v>
      </c>
    </row>
    <row r="14" spans="1:13">
      <c r="A14" s="8"/>
      <c r="B14" s="9"/>
      <c r="C14" s="9"/>
      <c r="D14" s="9"/>
      <c r="E14" s="9"/>
      <c r="F14" s="9"/>
      <c r="G14" s="9"/>
      <c r="H14" s="10"/>
      <c r="I14" s="89" t="s">
        <v>63</v>
      </c>
      <c r="J14" s="88"/>
      <c r="K14" s="9"/>
      <c r="L14" s="10"/>
      <c r="M14" s="23"/>
    </row>
    <row r="15" spans="1:13">
      <c r="A15" s="474" t="s">
        <v>67</v>
      </c>
      <c r="B15" s="475"/>
      <c r="C15" s="475"/>
      <c r="D15" s="475"/>
      <c r="E15" s="475"/>
      <c r="F15" s="475"/>
      <c r="G15" s="475"/>
      <c r="H15" s="476"/>
      <c r="I15" s="28" t="s">
        <v>19</v>
      </c>
      <c r="J15" s="29"/>
      <c r="K15" s="486">
        <v>0.89</v>
      </c>
      <c r="L15" s="487"/>
      <c r="M15" s="30">
        <f>K15*12*I7</f>
        <v>28589.612399999998</v>
      </c>
    </row>
    <row r="16" spans="1:13">
      <c r="A16" s="114" t="s">
        <v>20</v>
      </c>
      <c r="B16" s="31"/>
      <c r="C16" s="31"/>
      <c r="D16" s="31"/>
      <c r="E16" s="31"/>
      <c r="F16" s="31"/>
      <c r="G16" s="31"/>
      <c r="H16" s="115"/>
      <c r="I16" s="31"/>
      <c r="J16" s="10"/>
      <c r="K16" s="504">
        <f>K17+K25</f>
        <v>2.0099999999999998</v>
      </c>
      <c r="L16" s="505"/>
      <c r="M16" s="32">
        <f>M17+M25</f>
        <v>64567.551599999999</v>
      </c>
    </row>
    <row r="17" spans="1:13">
      <c r="A17" s="459" t="s">
        <v>21</v>
      </c>
      <c r="B17" s="460"/>
      <c r="C17" s="460"/>
      <c r="D17" s="460"/>
      <c r="E17" s="460"/>
      <c r="F17" s="460"/>
      <c r="G17" s="460"/>
      <c r="H17" s="461"/>
      <c r="J17" s="10"/>
      <c r="K17" s="462">
        <f>K18+K19+K20+K24+K22</f>
        <v>1.19</v>
      </c>
      <c r="L17" s="463"/>
      <c r="M17" s="33">
        <f>M18+M19+M20+M24+M22</f>
        <v>38226.560400000002</v>
      </c>
    </row>
    <row r="18" spans="1:13">
      <c r="A18" s="8" t="s">
        <v>70</v>
      </c>
      <c r="H18" s="10"/>
      <c r="I18" s="87" t="s">
        <v>22</v>
      </c>
      <c r="J18" s="88"/>
      <c r="K18" s="450">
        <v>0.43</v>
      </c>
      <c r="L18" s="451"/>
      <c r="M18" s="23">
        <f>K18*12*I7</f>
        <v>13812.9588</v>
      </c>
    </row>
    <row r="19" spans="1:13">
      <c r="A19" s="8" t="s">
        <v>118</v>
      </c>
      <c r="H19" s="10"/>
      <c r="I19" s="87" t="s">
        <v>253</v>
      </c>
      <c r="J19" s="88"/>
      <c r="K19" s="450">
        <v>0.19</v>
      </c>
      <c r="L19" s="451"/>
      <c r="M19" s="23">
        <f>K19*12*I7</f>
        <v>6103.4004000000004</v>
      </c>
    </row>
    <row r="20" spans="1:13">
      <c r="A20" s="8" t="s">
        <v>72</v>
      </c>
      <c r="H20" s="10"/>
      <c r="I20" s="87" t="s">
        <v>24</v>
      </c>
      <c r="J20" s="88"/>
      <c r="K20" s="450">
        <v>0.09</v>
      </c>
      <c r="L20" s="451"/>
      <c r="M20" s="23">
        <f>K20*12*I7</f>
        <v>2891.0844000000002</v>
      </c>
    </row>
    <row r="21" spans="1:13">
      <c r="A21" s="8" t="s">
        <v>25</v>
      </c>
      <c r="H21" s="10"/>
      <c r="I21" s="87"/>
      <c r="J21" s="88"/>
      <c r="L21" s="10"/>
      <c r="M21" s="23"/>
    </row>
    <row r="22" spans="1:13">
      <c r="A22" s="8" t="s">
        <v>205</v>
      </c>
      <c r="H22" s="10"/>
      <c r="I22" t="s">
        <v>176</v>
      </c>
      <c r="J22" s="10"/>
      <c r="K22" s="450">
        <v>0.44</v>
      </c>
      <c r="L22" s="451"/>
      <c r="M22" s="23">
        <f>K22*12*I7</f>
        <v>14134.190399999999</v>
      </c>
    </row>
    <row r="23" spans="1:13">
      <c r="A23" s="8" t="s">
        <v>69</v>
      </c>
      <c r="H23" s="10"/>
      <c r="I23" t="s">
        <v>80</v>
      </c>
      <c r="J23" s="10"/>
      <c r="L23" s="10"/>
      <c r="M23" s="23"/>
    </row>
    <row r="24" spans="1:13">
      <c r="A24" s="8" t="s">
        <v>206</v>
      </c>
      <c r="H24" s="10"/>
      <c r="I24" s="87" t="s">
        <v>26</v>
      </c>
      <c r="J24" s="88"/>
      <c r="K24" s="450">
        <v>0.04</v>
      </c>
      <c r="L24" s="451"/>
      <c r="M24" s="23">
        <f>K24*12*I7</f>
        <v>1284.9263999999998</v>
      </c>
    </row>
    <row r="25" spans="1:13">
      <c r="A25" s="459" t="s">
        <v>27</v>
      </c>
      <c r="B25" s="460"/>
      <c r="C25" s="460"/>
      <c r="D25" s="460"/>
      <c r="E25" s="460"/>
      <c r="F25" s="460"/>
      <c r="G25" s="460"/>
      <c r="H25" s="461"/>
      <c r="I25" s="87"/>
      <c r="J25" s="88"/>
      <c r="K25" s="462">
        <f>K26+K28+K29+K27</f>
        <v>0.82000000000000006</v>
      </c>
      <c r="L25" s="463"/>
      <c r="M25" s="33">
        <f>M26+M28+M29+M27</f>
        <v>26340.991199999997</v>
      </c>
    </row>
    <row r="26" spans="1:13">
      <c r="A26" s="8" t="s">
        <v>207</v>
      </c>
      <c r="H26" s="10"/>
      <c r="I26" s="87" t="s">
        <v>24</v>
      </c>
      <c r="J26" s="88"/>
      <c r="K26" s="450">
        <v>0.26</v>
      </c>
      <c r="L26" s="451"/>
      <c r="M26" s="23">
        <f>K26*12*I7</f>
        <v>8352.0216</v>
      </c>
    </row>
    <row r="27" spans="1:13">
      <c r="A27" s="8" t="s">
        <v>252</v>
      </c>
      <c r="H27" s="10"/>
      <c r="I27" s="87" t="s">
        <v>81</v>
      </c>
      <c r="J27" s="88"/>
      <c r="K27" s="450">
        <v>0.06</v>
      </c>
      <c r="L27" s="451"/>
      <c r="M27" s="23">
        <f>K27*12*I7</f>
        <v>1927.3895999999997</v>
      </c>
    </row>
    <row r="28" spans="1:13">
      <c r="A28" s="8" t="s">
        <v>209</v>
      </c>
      <c r="H28" s="10"/>
      <c r="I28" s="87" t="s">
        <v>55</v>
      </c>
      <c r="J28" s="88"/>
      <c r="K28" s="450">
        <v>0.46</v>
      </c>
      <c r="L28" s="451"/>
      <c r="M28" s="23">
        <f>K28*12*I7</f>
        <v>14776.6536</v>
      </c>
    </row>
    <row r="29" spans="1:13">
      <c r="A29" s="8" t="s">
        <v>210</v>
      </c>
      <c r="H29" s="10"/>
      <c r="I29" s="87" t="s">
        <v>24</v>
      </c>
      <c r="J29" s="88"/>
      <c r="K29" s="492">
        <v>0.04</v>
      </c>
      <c r="L29" s="493"/>
      <c r="M29" s="21">
        <f>K29*12*I7</f>
        <v>1284.9263999999998</v>
      </c>
    </row>
    <row r="30" spans="1:13" ht="15.75">
      <c r="A30" s="438" t="s">
        <v>28</v>
      </c>
      <c r="B30" s="439"/>
      <c r="C30" s="439"/>
      <c r="D30" s="439"/>
      <c r="E30" s="439"/>
      <c r="F30" s="439"/>
      <c r="G30" s="439"/>
      <c r="H30" s="440"/>
      <c r="I30" s="34"/>
      <c r="J30" s="29"/>
      <c r="K30" s="486">
        <f>K31+K32+K34+K36+K37</f>
        <v>2.16</v>
      </c>
      <c r="L30" s="487"/>
      <c r="M30" s="35">
        <f>M31+M32+M34+M36+M37</f>
        <v>69386.025599999994</v>
      </c>
    </row>
    <row r="31" spans="1:13">
      <c r="A31" s="36" t="s">
        <v>29</v>
      </c>
      <c r="B31" s="37"/>
      <c r="C31" s="38"/>
      <c r="D31" s="38"/>
      <c r="E31" s="38"/>
      <c r="F31" s="38"/>
      <c r="G31" s="38"/>
      <c r="H31" s="10"/>
      <c r="I31" s="434" t="s">
        <v>30</v>
      </c>
      <c r="J31" s="435"/>
      <c r="K31" s="457">
        <v>0.59</v>
      </c>
      <c r="L31" s="458"/>
      <c r="M31" s="23">
        <f>K31*12*I7</f>
        <v>18952.664399999998</v>
      </c>
    </row>
    <row r="32" spans="1:13">
      <c r="A32" s="36" t="s">
        <v>31</v>
      </c>
      <c r="B32" s="37"/>
      <c r="C32" s="38"/>
      <c r="D32" s="38"/>
      <c r="E32" s="38"/>
      <c r="F32" s="38"/>
      <c r="G32" s="38"/>
      <c r="H32" s="10"/>
      <c r="I32" s="434" t="s">
        <v>57</v>
      </c>
      <c r="J32" s="435"/>
      <c r="K32" s="448">
        <v>1.36</v>
      </c>
      <c r="L32" s="449"/>
      <c r="M32" s="23">
        <f>K32*12*I7</f>
        <v>43687.497599999995</v>
      </c>
    </row>
    <row r="33" spans="1:13">
      <c r="A33" s="36" t="s">
        <v>33</v>
      </c>
      <c r="B33" s="37"/>
      <c r="C33" s="38"/>
      <c r="D33" s="38"/>
      <c r="E33" s="38"/>
      <c r="F33" s="38"/>
      <c r="G33" s="38"/>
      <c r="H33" s="10"/>
      <c r="I33" s="39"/>
      <c r="J33" s="12"/>
      <c r="K33" s="250"/>
      <c r="L33" s="243"/>
      <c r="M33" s="23"/>
    </row>
    <row r="34" spans="1:13">
      <c r="A34" s="36" t="s">
        <v>34</v>
      </c>
      <c r="B34" s="37"/>
      <c r="C34" s="38"/>
      <c r="D34" s="38"/>
      <c r="E34" s="38"/>
      <c r="F34" s="38"/>
      <c r="G34" s="38"/>
      <c r="H34" s="10"/>
      <c r="I34" s="434" t="s">
        <v>35</v>
      </c>
      <c r="J34" s="435"/>
      <c r="K34" s="448">
        <v>0.09</v>
      </c>
      <c r="L34" s="449"/>
      <c r="M34" s="23">
        <f>K34*12*I7</f>
        <v>2891.0844000000002</v>
      </c>
    </row>
    <row r="35" spans="1:13">
      <c r="A35" s="36" t="s">
        <v>36</v>
      </c>
      <c r="B35" s="37"/>
      <c r="C35" s="38"/>
      <c r="D35" s="38"/>
      <c r="E35" s="38"/>
      <c r="F35" s="38"/>
      <c r="G35" s="38"/>
      <c r="H35" s="10"/>
      <c r="I35" s="39"/>
      <c r="J35" s="12"/>
      <c r="K35" s="250"/>
      <c r="L35" s="243"/>
      <c r="M35" s="23"/>
    </row>
    <row r="36" spans="1:13">
      <c r="A36" s="36" t="s">
        <v>37</v>
      </c>
      <c r="B36" s="37"/>
      <c r="C36" s="38"/>
      <c r="D36" s="38"/>
      <c r="E36" s="38"/>
      <c r="F36" s="38"/>
      <c r="G36" s="38"/>
      <c r="H36" s="10"/>
      <c r="I36" s="434" t="s">
        <v>19</v>
      </c>
      <c r="J36" s="435"/>
      <c r="K36" s="448">
        <v>0.06</v>
      </c>
      <c r="L36" s="449"/>
      <c r="M36" s="23">
        <f>K36*12*I7</f>
        <v>1927.3895999999997</v>
      </c>
    </row>
    <row r="37" spans="1:13">
      <c r="A37" s="42" t="s">
        <v>38</v>
      </c>
      <c r="B37" s="37"/>
      <c r="C37" s="38"/>
      <c r="D37" s="38"/>
      <c r="E37" s="38"/>
      <c r="F37" s="38"/>
      <c r="G37" s="38"/>
      <c r="H37" s="10"/>
      <c r="I37" s="434" t="s">
        <v>19</v>
      </c>
      <c r="J37" s="435"/>
      <c r="K37" s="436">
        <v>0.06</v>
      </c>
      <c r="L37" s="437"/>
      <c r="M37" s="21">
        <f>K37*12*I7</f>
        <v>1927.3895999999997</v>
      </c>
    </row>
    <row r="38" spans="1:13" ht="16.5" thickBot="1">
      <c r="A38" s="443" t="s">
        <v>39</v>
      </c>
      <c r="B38" s="444"/>
      <c r="C38" s="444"/>
      <c r="D38" s="444"/>
      <c r="E38" s="444"/>
      <c r="F38" s="444"/>
      <c r="G38" s="444"/>
      <c r="H38" s="445"/>
      <c r="I38" s="3"/>
      <c r="J38" s="4"/>
      <c r="K38" s="513">
        <v>5.75</v>
      </c>
      <c r="L38" s="514"/>
      <c r="M38" s="48">
        <f>K38*12*I7</f>
        <v>184708.16999999998</v>
      </c>
    </row>
    <row r="39" spans="1:13" ht="15.75" thickBot="1">
      <c r="A39" s="424" t="s">
        <v>40</v>
      </c>
      <c r="B39" s="425"/>
      <c r="C39" s="425"/>
      <c r="D39" s="425"/>
      <c r="E39" s="425"/>
      <c r="F39" s="425"/>
      <c r="G39" s="425"/>
      <c r="H39" s="426"/>
      <c r="I39" s="49"/>
      <c r="J39" s="50"/>
      <c r="K39" s="427">
        <f>K8+K10+K13+K15+K16+K38+K30</f>
        <v>22.430000000000003</v>
      </c>
      <c r="L39" s="428"/>
      <c r="M39" s="51">
        <f>M7+M13+M15+M16+M30+M38</f>
        <v>720522.47879999992</v>
      </c>
    </row>
    <row r="40" spans="1:13" ht="15.75" thickBot="1">
      <c r="A40" s="424" t="s">
        <v>77</v>
      </c>
      <c r="B40" s="425"/>
      <c r="C40" s="425"/>
      <c r="D40" s="425"/>
      <c r="E40" s="425"/>
      <c r="F40" s="425"/>
      <c r="G40" s="425"/>
      <c r="H40" s="426"/>
      <c r="I40" s="49"/>
      <c r="J40" s="50"/>
      <c r="K40" s="548">
        <f>K41+K42</f>
        <v>16.25</v>
      </c>
      <c r="L40" s="549"/>
      <c r="M40" s="51">
        <f>K40*12*I7</f>
        <v>522001.35</v>
      </c>
    </row>
    <row r="41" spans="1:13">
      <c r="A41" s="429" t="s">
        <v>78</v>
      </c>
      <c r="B41" s="430"/>
      <c r="C41" s="430"/>
      <c r="D41" s="430"/>
      <c r="E41" s="430"/>
      <c r="F41" s="430"/>
      <c r="G41" s="430"/>
      <c r="H41" s="431"/>
      <c r="I41" s="78"/>
      <c r="J41" s="79"/>
      <c r="K41" s="432">
        <v>13.27</v>
      </c>
      <c r="L41" s="433"/>
      <c r="M41" s="80">
        <f>K41*12*I7</f>
        <v>426274.33319999999</v>
      </c>
    </row>
    <row r="42" spans="1:13" ht="16.5" thickBot="1">
      <c r="A42" s="550" t="s">
        <v>79</v>
      </c>
      <c r="B42" s="551"/>
      <c r="C42" s="551"/>
      <c r="D42" s="551"/>
      <c r="E42" s="551"/>
      <c r="F42" s="551"/>
      <c r="G42" s="551"/>
      <c r="H42" s="552"/>
      <c r="I42" s="84"/>
      <c r="J42" s="85"/>
      <c r="K42" s="522">
        <v>2.98</v>
      </c>
      <c r="L42" s="523"/>
      <c r="M42" s="86">
        <f>K42*12*I7</f>
        <v>95727.016799999983</v>
      </c>
    </row>
    <row r="43" spans="1:13">
      <c r="A43" s="499" t="s">
        <v>43</v>
      </c>
      <c r="B43" s="500"/>
      <c r="C43" s="500"/>
      <c r="D43" s="500"/>
      <c r="E43" s="500"/>
      <c r="F43" s="500"/>
      <c r="G43" s="500"/>
      <c r="H43" s="501"/>
      <c r="I43" s="15"/>
      <c r="J43" s="16"/>
      <c r="K43" s="502">
        <v>1.46</v>
      </c>
      <c r="L43" s="503"/>
      <c r="M43" s="21">
        <f>K43*12*I7</f>
        <v>46899.813599999994</v>
      </c>
    </row>
    <row r="44" spans="1:13">
      <c r="A44" s="244" t="s">
        <v>52</v>
      </c>
      <c r="B44" s="245"/>
      <c r="C44" s="245"/>
      <c r="D44" s="245"/>
      <c r="E44" s="245"/>
      <c r="F44" s="245"/>
      <c r="G44" s="245"/>
      <c r="H44" s="246"/>
      <c r="I44" s="34"/>
      <c r="J44" s="29"/>
      <c r="K44" s="486">
        <v>0</v>
      </c>
      <c r="L44" s="487"/>
      <c r="M44" s="21">
        <f>K44*12*I7</f>
        <v>0</v>
      </c>
    </row>
    <row r="45" spans="1:13" ht="15.75">
      <c r="A45" s="240" t="s">
        <v>45</v>
      </c>
      <c r="B45" s="241"/>
      <c r="C45" s="241"/>
      <c r="D45" s="241"/>
      <c r="E45" s="241"/>
      <c r="F45" s="241"/>
      <c r="G45" s="241"/>
      <c r="H45" s="242"/>
      <c r="I45" s="34"/>
      <c r="J45" s="29"/>
      <c r="K45" s="486">
        <v>0.06</v>
      </c>
      <c r="L45" s="487"/>
      <c r="M45" s="21">
        <f>K45*12*I7</f>
        <v>1927.3895999999997</v>
      </c>
    </row>
    <row r="46" spans="1:13" ht="16.5" thickBot="1">
      <c r="A46" s="247" t="s">
        <v>46</v>
      </c>
      <c r="B46" s="248"/>
      <c r="C46" s="248"/>
      <c r="D46" s="248"/>
      <c r="E46" s="248"/>
      <c r="F46" s="248"/>
      <c r="G46" s="248"/>
      <c r="H46" s="249"/>
      <c r="I46" s="3"/>
      <c r="J46" s="4"/>
      <c r="K46" s="446">
        <v>0.75</v>
      </c>
      <c r="L46" s="447"/>
      <c r="M46" s="23">
        <f>K46*12*I7</f>
        <v>24092.37</v>
      </c>
    </row>
    <row r="47" spans="1:13" ht="15.75" thickBot="1">
      <c r="A47" s="424" t="s">
        <v>47</v>
      </c>
      <c r="B47" s="425"/>
      <c r="C47" s="425"/>
      <c r="D47" s="425"/>
      <c r="E47" s="425"/>
      <c r="F47" s="425"/>
      <c r="G47" s="425"/>
      <c r="H47" s="426"/>
      <c r="I47" s="49"/>
      <c r="J47" s="50"/>
      <c r="K47" s="427">
        <f>K39+K40+K43+K45+K46+K44</f>
        <v>40.95000000000001</v>
      </c>
      <c r="L47" s="428"/>
      <c r="M47" s="51">
        <f>M39+M40+M43+M45+M46+M44</f>
        <v>1315443.402</v>
      </c>
    </row>
  </sheetData>
  <mergeCells count="56">
    <mergeCell ref="K8:L8"/>
    <mergeCell ref="K15:L15"/>
    <mergeCell ref="K16:L16"/>
    <mergeCell ref="A17:H17"/>
    <mergeCell ref="K17:L17"/>
    <mergeCell ref="K10:L10"/>
    <mergeCell ref="A11:H11"/>
    <mergeCell ref="K13:L13"/>
    <mergeCell ref="A15:H15"/>
    <mergeCell ref="A1:L1"/>
    <mergeCell ref="A2:M2"/>
    <mergeCell ref="A3:M3"/>
    <mergeCell ref="I6:J6"/>
    <mergeCell ref="A7:H7"/>
    <mergeCell ref="I7:J7"/>
    <mergeCell ref="K7:L7"/>
    <mergeCell ref="A25:H25"/>
    <mergeCell ref="K25:L25"/>
    <mergeCell ref="K26:L26"/>
    <mergeCell ref="K20:L20"/>
    <mergeCell ref="K22:L22"/>
    <mergeCell ref="K24:L24"/>
    <mergeCell ref="K18:L18"/>
    <mergeCell ref="K19:L19"/>
    <mergeCell ref="K27:L27"/>
    <mergeCell ref="K28:L28"/>
    <mergeCell ref="I34:J34"/>
    <mergeCell ref="K34:L34"/>
    <mergeCell ref="I36:J36"/>
    <mergeCell ref="K36:L36"/>
    <mergeCell ref="K29:L29"/>
    <mergeCell ref="A30:H30"/>
    <mergeCell ref="K30:L30"/>
    <mergeCell ref="I31:J31"/>
    <mergeCell ref="K31:L31"/>
    <mergeCell ref="I32:J32"/>
    <mergeCell ref="K32:L32"/>
    <mergeCell ref="A40:H40"/>
    <mergeCell ref="K40:L40"/>
    <mergeCell ref="A41:H41"/>
    <mergeCell ref="K41:L41"/>
    <mergeCell ref="A42:H42"/>
    <mergeCell ref="K42:L42"/>
    <mergeCell ref="I37:J37"/>
    <mergeCell ref="K37:L37"/>
    <mergeCell ref="A38:H38"/>
    <mergeCell ref="K38:L38"/>
    <mergeCell ref="A39:H39"/>
    <mergeCell ref="K39:L39"/>
    <mergeCell ref="A47:H47"/>
    <mergeCell ref="K47:L47"/>
    <mergeCell ref="A43:H43"/>
    <mergeCell ref="K43:L43"/>
    <mergeCell ref="K44:L44"/>
    <mergeCell ref="K45:L45"/>
    <mergeCell ref="K46:L46"/>
  </mergeCells>
  <printOptions gridLines="1"/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92"/>
  <sheetViews>
    <sheetView topLeftCell="A31" workbookViewId="0">
      <selection activeCell="A51" sqref="A51:M51"/>
    </sheetView>
  </sheetViews>
  <sheetFormatPr defaultRowHeight="15"/>
  <cols>
    <col min="13" max="13" width="11.42578125" customWidth="1"/>
  </cols>
  <sheetData>
    <row r="1" spans="1:13">
      <c r="A1" s="481" t="s">
        <v>0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1"/>
    </row>
    <row r="2" spans="1:13">
      <c r="A2" s="482" t="s">
        <v>1</v>
      </c>
      <c r="B2" s="482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</row>
    <row r="3" spans="1:13">
      <c r="A3" s="483" t="s">
        <v>258</v>
      </c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</row>
    <row r="4" spans="1:13">
      <c r="A4" s="2"/>
      <c r="B4" s="3"/>
      <c r="C4" s="3" t="s">
        <v>2</v>
      </c>
      <c r="D4" s="3"/>
      <c r="E4" s="3"/>
      <c r="F4" s="3"/>
      <c r="G4" s="3"/>
      <c r="H4" s="4"/>
      <c r="I4" s="3" t="s">
        <v>3</v>
      </c>
      <c r="J4" s="4"/>
      <c r="K4" s="5" t="s">
        <v>4</v>
      </c>
      <c r="L4" s="6"/>
      <c r="M4" s="7"/>
    </row>
    <row r="5" spans="1:13">
      <c r="A5" s="8"/>
      <c r="B5" s="9"/>
      <c r="C5" s="9"/>
      <c r="D5" s="9"/>
      <c r="E5" s="9"/>
      <c r="F5" s="9"/>
      <c r="G5" s="9"/>
      <c r="H5" s="10"/>
      <c r="I5" s="9"/>
      <c r="J5" s="10"/>
      <c r="K5" s="11" t="s">
        <v>5</v>
      </c>
      <c r="L5" s="12"/>
      <c r="M5" s="13" t="s">
        <v>6</v>
      </c>
    </row>
    <row r="6" spans="1:13">
      <c r="A6" s="14"/>
      <c r="B6" s="15"/>
      <c r="C6" s="15"/>
      <c r="D6" s="15"/>
      <c r="E6" s="15"/>
      <c r="F6" s="15"/>
      <c r="G6" s="15"/>
      <c r="H6" s="16"/>
      <c r="I6" s="472" t="s">
        <v>7</v>
      </c>
      <c r="J6" s="473"/>
      <c r="K6" s="15" t="s">
        <v>8</v>
      </c>
      <c r="L6" s="16"/>
      <c r="M6" s="17" t="s">
        <v>9</v>
      </c>
    </row>
    <row r="7" spans="1:13">
      <c r="A7" s="474"/>
      <c r="B7" s="475"/>
      <c r="C7" s="475"/>
      <c r="D7" s="475"/>
      <c r="E7" s="475"/>
      <c r="F7" s="475"/>
      <c r="G7" s="475"/>
      <c r="H7" s="476"/>
      <c r="I7" s="477">
        <v>930.5</v>
      </c>
      <c r="J7" s="478"/>
      <c r="K7" s="479">
        <f>K10+K12</f>
        <v>9.75</v>
      </c>
      <c r="L7" s="480"/>
      <c r="M7" s="21">
        <f>M10+M12</f>
        <v>108868.5</v>
      </c>
    </row>
    <row r="8" spans="1:13">
      <c r="A8" s="22" t="s">
        <v>10</v>
      </c>
      <c r="F8" s="9"/>
      <c r="H8" s="10"/>
      <c r="J8" s="10"/>
      <c r="L8" s="10"/>
      <c r="M8" s="23"/>
    </row>
    <row r="9" spans="1:13">
      <c r="A9" s="22" t="s">
        <v>11</v>
      </c>
      <c r="F9" s="9"/>
      <c r="H9" s="10"/>
      <c r="J9" s="10"/>
      <c r="L9" s="10"/>
      <c r="M9" s="23"/>
    </row>
    <row r="10" spans="1:13">
      <c r="A10" s="130"/>
      <c r="B10" s="24"/>
      <c r="C10" s="24"/>
      <c r="D10" s="24"/>
      <c r="E10" s="24"/>
      <c r="F10" s="25"/>
      <c r="G10" s="24"/>
      <c r="H10" s="26"/>
      <c r="J10" s="10"/>
      <c r="K10" s="450">
        <v>5.36</v>
      </c>
      <c r="L10" s="451"/>
      <c r="M10" s="23">
        <f>K10*I7*12</f>
        <v>59849.760000000009</v>
      </c>
    </row>
    <row r="11" spans="1:13">
      <c r="A11" s="22" t="s">
        <v>12</v>
      </c>
      <c r="B11" s="24"/>
      <c r="C11" s="24"/>
      <c r="D11" s="24"/>
      <c r="E11" s="24"/>
      <c r="F11" s="25"/>
      <c r="G11" s="24"/>
      <c r="H11" s="26"/>
      <c r="J11" s="10"/>
      <c r="L11" s="10"/>
      <c r="M11" s="23"/>
    </row>
    <row r="12" spans="1:13">
      <c r="A12" s="130"/>
      <c r="B12" s="24"/>
      <c r="C12" s="24"/>
      <c r="D12" s="24"/>
      <c r="E12" s="24"/>
      <c r="F12" s="25"/>
      <c r="G12" s="24"/>
      <c r="H12" s="26"/>
      <c r="I12" s="14"/>
      <c r="J12" s="16"/>
      <c r="K12" s="492">
        <v>4.3899999999999997</v>
      </c>
      <c r="L12" s="493"/>
      <c r="M12" s="21">
        <f>K12*I7*12</f>
        <v>49018.739999999991</v>
      </c>
    </row>
    <row r="13" spans="1:13">
      <c r="A13" s="464" t="s">
        <v>13</v>
      </c>
      <c r="B13" s="465"/>
      <c r="C13" s="465"/>
      <c r="D13" s="465"/>
      <c r="E13" s="465"/>
      <c r="F13" s="465"/>
      <c r="G13" s="465"/>
      <c r="H13" s="466"/>
      <c r="I13" s="9" t="s">
        <v>14</v>
      </c>
      <c r="J13" s="10"/>
      <c r="K13" s="9"/>
      <c r="L13" s="10"/>
      <c r="M13" s="23"/>
    </row>
    <row r="14" spans="1:13">
      <c r="A14" s="8"/>
      <c r="B14" s="9"/>
      <c r="C14" s="9"/>
      <c r="D14" s="9"/>
      <c r="E14" s="9"/>
      <c r="F14" s="9"/>
      <c r="G14" s="9"/>
      <c r="H14" s="10"/>
      <c r="I14" s="9" t="s">
        <v>15</v>
      </c>
      <c r="J14" s="10"/>
      <c r="K14" s="9"/>
      <c r="L14" s="10"/>
      <c r="M14" s="23"/>
    </row>
    <row r="15" spans="1:13">
      <c r="A15" s="8"/>
      <c r="B15" s="9"/>
      <c r="C15" s="9"/>
      <c r="D15" s="9"/>
      <c r="E15" s="9"/>
      <c r="F15" s="9"/>
      <c r="G15" s="9"/>
      <c r="H15" s="10"/>
      <c r="I15" s="9" t="s">
        <v>16</v>
      </c>
      <c r="J15" s="10"/>
      <c r="K15" s="462">
        <v>1.31</v>
      </c>
      <c r="L15" s="463"/>
      <c r="M15" s="23">
        <f>K15*12*I7</f>
        <v>14627.460000000001</v>
      </c>
    </row>
    <row r="16" spans="1:13">
      <c r="A16" s="8"/>
      <c r="B16" s="9"/>
      <c r="C16" s="9"/>
      <c r="D16" s="9"/>
      <c r="E16" s="9"/>
      <c r="F16" s="9"/>
      <c r="G16" s="9"/>
      <c r="H16" s="10"/>
      <c r="I16" s="9" t="s">
        <v>17</v>
      </c>
      <c r="J16" s="10"/>
      <c r="K16" s="9"/>
      <c r="L16" s="10"/>
      <c r="M16" s="23"/>
    </row>
    <row r="17" spans="1:13">
      <c r="A17" s="14"/>
      <c r="B17" s="15"/>
      <c r="C17" s="15"/>
      <c r="D17" s="15"/>
      <c r="E17" s="15"/>
      <c r="F17" s="15"/>
      <c r="G17" s="15"/>
      <c r="H17" s="16"/>
      <c r="I17" s="15" t="s">
        <v>18</v>
      </c>
      <c r="J17" s="16"/>
      <c r="K17" s="15"/>
      <c r="L17" s="16"/>
      <c r="M17" s="21"/>
    </row>
    <row r="18" spans="1:13">
      <c r="A18" s="474" t="s">
        <v>67</v>
      </c>
      <c r="B18" s="475"/>
      <c r="C18" s="475"/>
      <c r="D18" s="475"/>
      <c r="E18" s="475"/>
      <c r="F18" s="475"/>
      <c r="G18" s="475"/>
      <c r="H18" s="476"/>
      <c r="I18" s="28" t="s">
        <v>19</v>
      </c>
      <c r="J18" s="29"/>
      <c r="K18" s="486">
        <v>1.62</v>
      </c>
      <c r="L18" s="487"/>
      <c r="M18" s="30">
        <f>K18*12*I7</f>
        <v>18088.920000000002</v>
      </c>
    </row>
    <row r="19" spans="1:13">
      <c r="A19" s="494" t="s">
        <v>20</v>
      </c>
      <c r="B19" s="495"/>
      <c r="C19" s="495"/>
      <c r="D19" s="495"/>
      <c r="E19" s="495"/>
      <c r="F19" s="495"/>
      <c r="G19" s="495"/>
      <c r="H19" s="496"/>
      <c r="I19" s="251"/>
      <c r="J19" s="252"/>
      <c r="K19" s="470">
        <f>K20+K25</f>
        <v>1.9100000000000001</v>
      </c>
      <c r="L19" s="471"/>
      <c r="M19" s="32">
        <f>M20+M25</f>
        <v>21327.059999999998</v>
      </c>
    </row>
    <row r="20" spans="1:13">
      <c r="A20" s="459" t="s">
        <v>21</v>
      </c>
      <c r="B20" s="460"/>
      <c r="C20" s="460"/>
      <c r="D20" s="460"/>
      <c r="E20" s="460"/>
      <c r="F20" s="460"/>
      <c r="G20" s="460"/>
      <c r="H20" s="461"/>
      <c r="I20" s="253"/>
      <c r="J20" s="252"/>
      <c r="K20" s="462">
        <f>K21+K22+K24</f>
        <v>1.1200000000000001</v>
      </c>
      <c r="L20" s="463"/>
      <c r="M20" s="33">
        <f>M21+M22+M24</f>
        <v>12505.919999999998</v>
      </c>
    </row>
    <row r="21" spans="1:13">
      <c r="A21" s="8" t="s">
        <v>251</v>
      </c>
      <c r="H21" s="10"/>
      <c r="I21" s="87" t="s">
        <v>26</v>
      </c>
      <c r="J21" s="88"/>
      <c r="K21" s="450">
        <v>0.57999999999999996</v>
      </c>
      <c r="L21" s="451"/>
      <c r="M21" s="23">
        <f>K21*12*I7</f>
        <v>6476.2799999999988</v>
      </c>
    </row>
    <row r="22" spans="1:13">
      <c r="A22" s="8" t="s">
        <v>83</v>
      </c>
      <c r="H22" s="10"/>
      <c r="I22" s="87" t="s">
        <v>24</v>
      </c>
      <c r="J22" s="88"/>
      <c r="K22" s="450">
        <v>0.5</v>
      </c>
      <c r="L22" s="451"/>
      <c r="M22" s="23">
        <f>K22*12*I7</f>
        <v>5583</v>
      </c>
    </row>
    <row r="23" spans="1:13">
      <c r="A23" s="8" t="s">
        <v>25</v>
      </c>
      <c r="H23" s="10"/>
      <c r="I23" s="87"/>
      <c r="J23" s="88"/>
      <c r="L23" s="10"/>
      <c r="M23" s="23"/>
    </row>
    <row r="24" spans="1:13">
      <c r="A24" s="8" t="s">
        <v>84</v>
      </c>
      <c r="H24" s="10"/>
      <c r="I24" s="87" t="s">
        <v>26</v>
      </c>
      <c r="J24" s="88"/>
      <c r="K24" s="450">
        <v>0.04</v>
      </c>
      <c r="L24" s="451"/>
      <c r="M24" s="23">
        <f>K24*12*I7</f>
        <v>446.64</v>
      </c>
    </row>
    <row r="25" spans="1:13">
      <c r="A25" s="459" t="s">
        <v>27</v>
      </c>
      <c r="B25" s="460"/>
      <c r="C25" s="460"/>
      <c r="D25" s="460"/>
      <c r="E25" s="460"/>
      <c r="F25" s="460"/>
      <c r="G25" s="460"/>
      <c r="H25" s="461"/>
      <c r="I25" s="87"/>
      <c r="J25" s="88"/>
      <c r="K25" s="462">
        <f>K26+K27+K28</f>
        <v>0.79</v>
      </c>
      <c r="L25" s="463"/>
      <c r="M25" s="33">
        <f>M26+M27+M28</f>
        <v>8821.1400000000012</v>
      </c>
    </row>
    <row r="26" spans="1:13">
      <c r="A26" s="8" t="s">
        <v>85</v>
      </c>
      <c r="H26" s="10"/>
      <c r="I26" s="87" t="s">
        <v>24</v>
      </c>
      <c r="J26" s="88"/>
      <c r="K26" s="450">
        <v>0.67</v>
      </c>
      <c r="L26" s="451"/>
      <c r="M26" s="23">
        <f>K26*12*I7</f>
        <v>7481.2200000000012</v>
      </c>
    </row>
    <row r="27" spans="1:13">
      <c r="A27" s="8" t="s">
        <v>86</v>
      </c>
      <c r="H27" s="10"/>
      <c r="I27" s="87" t="s">
        <v>81</v>
      </c>
      <c r="J27" s="88"/>
      <c r="K27" s="450">
        <v>0.06</v>
      </c>
      <c r="L27" s="451"/>
      <c r="M27" s="23">
        <f>K27*12*I7</f>
        <v>669.95999999999992</v>
      </c>
    </row>
    <row r="28" spans="1:13">
      <c r="A28" s="8" t="s">
        <v>87</v>
      </c>
      <c r="H28" s="10"/>
      <c r="I28" s="87" t="s">
        <v>55</v>
      </c>
      <c r="J28" s="88"/>
      <c r="K28" s="492">
        <v>0.06</v>
      </c>
      <c r="L28" s="493"/>
      <c r="M28" s="21">
        <f>K28*12*I7</f>
        <v>669.95999999999992</v>
      </c>
    </row>
    <row r="29" spans="1:13" ht="15.75">
      <c r="A29" s="438" t="s">
        <v>28</v>
      </c>
      <c r="B29" s="439"/>
      <c r="C29" s="439"/>
      <c r="D29" s="439"/>
      <c r="E29" s="439"/>
      <c r="F29" s="439"/>
      <c r="G29" s="439"/>
      <c r="H29" s="440"/>
      <c r="I29" s="34"/>
      <c r="J29" s="29"/>
      <c r="K29" s="486">
        <f>K30+K31+K33+K35+K36</f>
        <v>2.16</v>
      </c>
      <c r="L29" s="487"/>
      <c r="M29" s="35">
        <f>M30+M31+M33+M35+M36</f>
        <v>24118.559999999998</v>
      </c>
    </row>
    <row r="30" spans="1:13">
      <c r="A30" s="36" t="s">
        <v>29</v>
      </c>
      <c r="B30" s="37"/>
      <c r="C30" s="38"/>
      <c r="D30" s="38"/>
      <c r="E30" s="38"/>
      <c r="F30" s="38"/>
      <c r="G30" s="38"/>
      <c r="H30" s="10"/>
      <c r="I30" s="434" t="s">
        <v>30</v>
      </c>
      <c r="J30" s="435"/>
      <c r="K30" s="457">
        <v>0.59</v>
      </c>
      <c r="L30" s="458"/>
      <c r="M30" s="23">
        <f>K30*12*I7</f>
        <v>6587.9400000000005</v>
      </c>
    </row>
    <row r="31" spans="1:13">
      <c r="A31" s="36" t="s">
        <v>31</v>
      </c>
      <c r="B31" s="37"/>
      <c r="C31" s="38"/>
      <c r="D31" s="38"/>
      <c r="E31" s="38"/>
      <c r="F31" s="38"/>
      <c r="G31" s="38"/>
      <c r="H31" s="10"/>
      <c r="I31" s="434" t="s">
        <v>57</v>
      </c>
      <c r="J31" s="435"/>
      <c r="K31" s="448">
        <v>1.36</v>
      </c>
      <c r="L31" s="449"/>
      <c r="M31" s="23">
        <f>K31*12*I7</f>
        <v>15185.76</v>
      </c>
    </row>
    <row r="32" spans="1:13">
      <c r="A32" s="36" t="s">
        <v>33</v>
      </c>
      <c r="B32" s="37"/>
      <c r="C32" s="38"/>
      <c r="D32" s="38"/>
      <c r="E32" s="38"/>
      <c r="F32" s="38"/>
      <c r="G32" s="38"/>
      <c r="H32" s="10"/>
      <c r="I32" s="39"/>
      <c r="J32" s="12"/>
      <c r="K32" s="250"/>
      <c r="L32" s="243"/>
      <c r="M32" s="23"/>
    </row>
    <row r="33" spans="1:13">
      <c r="A33" s="36" t="s">
        <v>34</v>
      </c>
      <c r="B33" s="37"/>
      <c r="C33" s="38"/>
      <c r="D33" s="38"/>
      <c r="E33" s="38"/>
      <c r="F33" s="38"/>
      <c r="G33" s="38"/>
      <c r="H33" s="10"/>
      <c r="I33" s="434" t="s">
        <v>35</v>
      </c>
      <c r="J33" s="435"/>
      <c r="K33" s="448">
        <v>0.09</v>
      </c>
      <c r="L33" s="449"/>
      <c r="M33" s="23">
        <f>K33*12*I7</f>
        <v>1004.94</v>
      </c>
    </row>
    <row r="34" spans="1:13">
      <c r="A34" s="36" t="s">
        <v>36</v>
      </c>
      <c r="B34" s="37"/>
      <c r="C34" s="38"/>
      <c r="D34" s="38"/>
      <c r="E34" s="38"/>
      <c r="F34" s="38"/>
      <c r="G34" s="38"/>
      <c r="H34" s="10"/>
      <c r="I34" s="39"/>
      <c r="J34" s="12"/>
      <c r="K34" s="250"/>
      <c r="L34" s="243"/>
      <c r="M34" s="23"/>
    </row>
    <row r="35" spans="1:13">
      <c r="A35" s="36" t="s">
        <v>37</v>
      </c>
      <c r="B35" s="37"/>
      <c r="C35" s="38"/>
      <c r="D35" s="38"/>
      <c r="E35" s="38"/>
      <c r="F35" s="38"/>
      <c r="G35" s="38"/>
      <c r="H35" s="10"/>
      <c r="I35" s="434" t="s">
        <v>19</v>
      </c>
      <c r="J35" s="435"/>
      <c r="K35" s="448">
        <v>0.06</v>
      </c>
      <c r="L35" s="449"/>
      <c r="M35" s="23">
        <f>K35*12*I7</f>
        <v>669.95999999999992</v>
      </c>
    </row>
    <row r="36" spans="1:13">
      <c r="A36" s="42" t="s">
        <v>38</v>
      </c>
      <c r="B36" s="37"/>
      <c r="C36" s="38"/>
      <c r="D36" s="38"/>
      <c r="E36" s="38"/>
      <c r="F36" s="38"/>
      <c r="G36" s="38"/>
      <c r="H36" s="10"/>
      <c r="I36" s="434" t="s">
        <v>19</v>
      </c>
      <c r="J36" s="435"/>
      <c r="K36" s="436">
        <v>0.06</v>
      </c>
      <c r="L36" s="437"/>
      <c r="M36" s="21">
        <f>K36*12*I7</f>
        <v>669.95999999999992</v>
      </c>
    </row>
    <row r="37" spans="1:13" ht="16.5" thickBot="1">
      <c r="A37" s="443" t="s">
        <v>39</v>
      </c>
      <c r="B37" s="444"/>
      <c r="C37" s="444"/>
      <c r="D37" s="444"/>
      <c r="E37" s="444"/>
      <c r="F37" s="444"/>
      <c r="G37" s="444"/>
      <c r="H37" s="445"/>
      <c r="I37" s="3"/>
      <c r="J37" s="4"/>
      <c r="K37" s="513">
        <v>5.7</v>
      </c>
      <c r="L37" s="514"/>
      <c r="M37" s="48">
        <f>K37*12*I7</f>
        <v>63646.200000000004</v>
      </c>
    </row>
    <row r="38" spans="1:13" ht="15.75" thickBot="1">
      <c r="A38" s="424" t="s">
        <v>40</v>
      </c>
      <c r="B38" s="425"/>
      <c r="C38" s="425"/>
      <c r="D38" s="425"/>
      <c r="E38" s="425"/>
      <c r="F38" s="425"/>
      <c r="G38" s="425"/>
      <c r="H38" s="426"/>
      <c r="I38" s="49"/>
      <c r="J38" s="50"/>
      <c r="K38" s="427">
        <f>K10+K12+K15+K18+K19+K37+K29</f>
        <v>22.45</v>
      </c>
      <c r="L38" s="428"/>
      <c r="M38" s="51">
        <f>M7+M15+M18+M19+M29+M37</f>
        <v>250676.7</v>
      </c>
    </row>
    <row r="39" spans="1:13" ht="15.75" thickBot="1">
      <c r="A39" s="424" t="s">
        <v>257</v>
      </c>
      <c r="B39" s="425"/>
      <c r="C39" s="425"/>
      <c r="D39" s="425"/>
      <c r="E39" s="425"/>
      <c r="F39" s="425"/>
      <c r="G39" s="425"/>
      <c r="H39" s="426"/>
      <c r="I39" s="49"/>
      <c r="J39" s="50"/>
      <c r="K39" s="548">
        <f>K40+K41</f>
        <v>12.379999999999999</v>
      </c>
      <c r="L39" s="549"/>
      <c r="M39" s="51">
        <f>K39*12*I7</f>
        <v>138235.08000000002</v>
      </c>
    </row>
    <row r="40" spans="1:13" ht="15.75">
      <c r="A40" s="580" t="s">
        <v>256</v>
      </c>
      <c r="B40" s="581"/>
      <c r="C40" s="581"/>
      <c r="D40" s="581"/>
      <c r="E40" s="581"/>
      <c r="F40" s="581"/>
      <c r="G40" s="581"/>
      <c r="H40" s="582"/>
      <c r="I40" s="266"/>
      <c r="J40" s="265"/>
      <c r="K40" s="583">
        <v>10.11</v>
      </c>
      <c r="L40" s="584"/>
      <c r="M40" s="80">
        <f>K40*12*I7</f>
        <v>112888.26</v>
      </c>
    </row>
    <row r="41" spans="1:13" ht="16.5" thickBot="1">
      <c r="A41" s="585" t="s">
        <v>255</v>
      </c>
      <c r="B41" s="586"/>
      <c r="C41" s="586"/>
      <c r="D41" s="586"/>
      <c r="E41" s="586"/>
      <c r="F41" s="586"/>
      <c r="G41" s="586"/>
      <c r="H41" s="587"/>
      <c r="I41" s="264"/>
      <c r="J41" s="263"/>
      <c r="K41" s="588">
        <v>2.27</v>
      </c>
      <c r="L41" s="589"/>
      <c r="M41" s="86">
        <f>K41*12*I7</f>
        <v>25346.820000000003</v>
      </c>
    </row>
    <row r="42" spans="1:13">
      <c r="A42" s="499" t="s">
        <v>43</v>
      </c>
      <c r="B42" s="500"/>
      <c r="C42" s="500"/>
      <c r="D42" s="500"/>
      <c r="E42" s="500"/>
      <c r="F42" s="500"/>
      <c r="G42" s="500"/>
      <c r="H42" s="501"/>
      <c r="I42" s="15"/>
      <c r="J42" s="16"/>
      <c r="K42" s="502">
        <v>1.39</v>
      </c>
      <c r="L42" s="503"/>
      <c r="M42" s="21">
        <f>K42*12*I7</f>
        <v>15520.74</v>
      </c>
    </row>
    <row r="43" spans="1:13" ht="15.75">
      <c r="A43" s="240" t="s">
        <v>52</v>
      </c>
      <c r="B43" s="241"/>
      <c r="C43" s="241"/>
      <c r="D43" s="241"/>
      <c r="E43" s="241"/>
      <c r="F43" s="241"/>
      <c r="G43" s="241"/>
      <c r="H43" s="242"/>
      <c r="I43" s="34"/>
      <c r="J43" s="29"/>
      <c r="K43" s="486">
        <v>0</v>
      </c>
      <c r="L43" s="487"/>
      <c r="M43" s="21">
        <f>K43*12*I7</f>
        <v>0</v>
      </c>
    </row>
    <row r="44" spans="1:13" ht="15.75">
      <c r="A44" s="240" t="s">
        <v>45</v>
      </c>
      <c r="B44" s="241"/>
      <c r="C44" s="241"/>
      <c r="D44" s="241"/>
      <c r="E44" s="241"/>
      <c r="F44" s="241"/>
      <c r="G44" s="241"/>
      <c r="H44" s="242"/>
      <c r="I44" s="34"/>
      <c r="J44" s="29"/>
      <c r="K44" s="486">
        <v>0.06</v>
      </c>
      <c r="L44" s="487"/>
      <c r="M44" s="21">
        <f>K44*12*I7</f>
        <v>669.95999999999992</v>
      </c>
    </row>
    <row r="45" spans="1:13" ht="16.5" thickBot="1">
      <c r="A45" s="247" t="s">
        <v>46</v>
      </c>
      <c r="B45" s="248"/>
      <c r="C45" s="248"/>
      <c r="D45" s="248"/>
      <c r="E45" s="248"/>
      <c r="F45" s="248"/>
      <c r="G45" s="248"/>
      <c r="H45" s="249"/>
      <c r="I45" s="3"/>
      <c r="J45" s="4"/>
      <c r="K45" s="446">
        <v>0.96</v>
      </c>
      <c r="L45" s="447"/>
      <c r="M45" s="23">
        <f>K45*12*I7</f>
        <v>10719.359999999999</v>
      </c>
    </row>
    <row r="46" spans="1:13" ht="15.75" thickBot="1">
      <c r="A46" s="424" t="s">
        <v>47</v>
      </c>
      <c r="B46" s="425"/>
      <c r="C46" s="425"/>
      <c r="D46" s="425"/>
      <c r="E46" s="425"/>
      <c r="F46" s="425"/>
      <c r="G46" s="425"/>
      <c r="H46" s="426"/>
      <c r="I46" s="49"/>
      <c r="J46" s="50"/>
      <c r="K46" s="427">
        <f>K38+K39+K42+K43+K44+K45</f>
        <v>37.24</v>
      </c>
      <c r="L46" s="428"/>
      <c r="M46" s="51">
        <f>M38+M39+M42+M43+M44+M45</f>
        <v>415821.84</v>
      </c>
    </row>
    <row r="49" spans="1:13">
      <c r="A49" s="481" t="s">
        <v>0</v>
      </c>
      <c r="B49" s="481"/>
      <c r="C49" s="481"/>
      <c r="D49" s="481"/>
      <c r="E49" s="481"/>
      <c r="F49" s="481"/>
      <c r="G49" s="481"/>
      <c r="H49" s="481"/>
      <c r="I49" s="481"/>
      <c r="J49" s="481"/>
      <c r="K49" s="481"/>
      <c r="L49" s="481"/>
      <c r="M49" s="1"/>
    </row>
    <row r="50" spans="1:13">
      <c r="A50" s="482" t="s">
        <v>1</v>
      </c>
      <c r="B50" s="482"/>
      <c r="C50" s="482"/>
      <c r="D50" s="482"/>
      <c r="E50" s="482"/>
      <c r="F50" s="482"/>
      <c r="G50" s="482"/>
      <c r="H50" s="482"/>
      <c r="I50" s="482"/>
      <c r="J50" s="482"/>
      <c r="K50" s="482"/>
      <c r="L50" s="482"/>
      <c r="M50" s="482"/>
    </row>
    <row r="51" spans="1:13">
      <c r="A51" s="483" t="s">
        <v>259</v>
      </c>
      <c r="B51" s="483"/>
      <c r="C51" s="483"/>
      <c r="D51" s="483"/>
      <c r="E51" s="483"/>
      <c r="F51" s="483"/>
      <c r="G51" s="483"/>
      <c r="H51" s="483"/>
      <c r="I51" s="483"/>
      <c r="J51" s="483"/>
      <c r="K51" s="483"/>
      <c r="L51" s="483"/>
      <c r="M51" s="483"/>
    </row>
    <row r="52" spans="1:13">
      <c r="A52" s="2"/>
      <c r="B52" s="3"/>
      <c r="C52" s="3" t="s">
        <v>2</v>
      </c>
      <c r="D52" s="3"/>
      <c r="E52" s="3"/>
      <c r="F52" s="3"/>
      <c r="G52" s="3"/>
      <c r="H52" s="4"/>
      <c r="I52" s="3" t="s">
        <v>3</v>
      </c>
      <c r="J52" s="4"/>
      <c r="K52" s="5" t="s">
        <v>4</v>
      </c>
      <c r="L52" s="6"/>
      <c r="M52" s="7"/>
    </row>
    <row r="53" spans="1:13">
      <c r="A53" s="8"/>
      <c r="B53" s="9"/>
      <c r="C53" s="9"/>
      <c r="D53" s="9"/>
      <c r="E53" s="9"/>
      <c r="F53" s="9"/>
      <c r="G53" s="9"/>
      <c r="H53" s="10"/>
      <c r="I53" s="9"/>
      <c r="J53" s="10"/>
      <c r="K53" s="11" t="s">
        <v>5</v>
      </c>
      <c r="L53" s="12"/>
      <c r="M53" s="13" t="s">
        <v>6</v>
      </c>
    </row>
    <row r="54" spans="1:13">
      <c r="A54" s="14"/>
      <c r="B54" s="15"/>
      <c r="C54" s="15"/>
      <c r="D54" s="15"/>
      <c r="E54" s="15"/>
      <c r="F54" s="15"/>
      <c r="G54" s="15"/>
      <c r="H54" s="16"/>
      <c r="I54" s="472" t="s">
        <v>7</v>
      </c>
      <c r="J54" s="473"/>
      <c r="K54" s="15" t="s">
        <v>8</v>
      </c>
      <c r="L54" s="16"/>
      <c r="M54" s="17" t="s">
        <v>9</v>
      </c>
    </row>
    <row r="55" spans="1:13">
      <c r="A55" s="474"/>
      <c r="B55" s="475"/>
      <c r="C55" s="475"/>
      <c r="D55" s="475"/>
      <c r="E55" s="475"/>
      <c r="F55" s="475"/>
      <c r="G55" s="475"/>
      <c r="H55" s="476"/>
      <c r="I55" s="477">
        <v>364.55</v>
      </c>
      <c r="J55" s="478"/>
      <c r="K55" s="479">
        <f>K56+K58</f>
        <v>9.75</v>
      </c>
      <c r="L55" s="480"/>
      <c r="M55" s="21">
        <f>M56+M58</f>
        <v>42652.350000000006</v>
      </c>
    </row>
    <row r="56" spans="1:13">
      <c r="A56" s="22" t="s">
        <v>59</v>
      </c>
      <c r="B56" s="24"/>
      <c r="C56" s="24"/>
      <c r="D56" s="24"/>
      <c r="E56" s="24"/>
      <c r="F56" s="25"/>
      <c r="G56" s="24"/>
      <c r="H56" s="26"/>
      <c r="J56" s="10"/>
      <c r="K56" s="450">
        <v>5.36</v>
      </c>
      <c r="L56" s="451"/>
      <c r="M56" s="23">
        <f>K56*I55*12</f>
        <v>23447.856000000003</v>
      </c>
    </row>
    <row r="57" spans="1:13">
      <c r="A57" s="22"/>
      <c r="B57" s="24"/>
      <c r="C57" s="24"/>
      <c r="D57" s="24"/>
      <c r="E57" s="24"/>
      <c r="F57" s="25"/>
      <c r="G57" s="24"/>
      <c r="H57" s="26"/>
      <c r="J57" s="10"/>
      <c r="L57" s="10"/>
      <c r="M57" s="23"/>
    </row>
    <row r="58" spans="1:13">
      <c r="A58" s="22" t="s">
        <v>12</v>
      </c>
      <c r="B58" s="24"/>
      <c r="C58" s="24"/>
      <c r="D58" s="24"/>
      <c r="E58" s="24"/>
      <c r="F58" s="25"/>
      <c r="G58" s="24"/>
      <c r="H58" s="26"/>
      <c r="I58" s="8"/>
      <c r="J58" s="10"/>
      <c r="K58" s="450">
        <v>4.3899999999999997</v>
      </c>
      <c r="L58" s="451"/>
      <c r="M58" s="23">
        <f>K58*I55*12</f>
        <v>19204.493999999999</v>
      </c>
    </row>
    <row r="59" spans="1:13">
      <c r="A59" s="474" t="s">
        <v>67</v>
      </c>
      <c r="B59" s="475"/>
      <c r="C59" s="475"/>
      <c r="D59" s="475"/>
      <c r="E59" s="475"/>
      <c r="F59" s="475"/>
      <c r="G59" s="475"/>
      <c r="H59" s="476"/>
      <c r="I59" s="28" t="s">
        <v>19</v>
      </c>
      <c r="J59" s="29"/>
      <c r="K59" s="441">
        <v>1.38</v>
      </c>
      <c r="L59" s="442"/>
      <c r="M59" s="35">
        <f>K59*12*I55</f>
        <v>6036.9479999999994</v>
      </c>
    </row>
    <row r="60" spans="1:13">
      <c r="A60" s="563" t="s">
        <v>13</v>
      </c>
      <c r="B60" s="546"/>
      <c r="C60" s="546"/>
      <c r="D60" s="546"/>
      <c r="E60" s="546"/>
      <c r="F60" s="546"/>
      <c r="G60" s="546"/>
      <c r="H60" s="564"/>
      <c r="I60" s="89" t="s">
        <v>14</v>
      </c>
      <c r="J60" s="88"/>
      <c r="K60" s="9"/>
      <c r="L60" s="10"/>
      <c r="M60" s="23"/>
    </row>
    <row r="61" spans="1:13">
      <c r="A61" s="8"/>
      <c r="B61" s="9"/>
      <c r="C61" s="9"/>
      <c r="D61" s="9"/>
      <c r="E61" s="9"/>
      <c r="F61" s="9"/>
      <c r="G61" s="9"/>
      <c r="H61" s="10"/>
      <c r="I61" s="89" t="s">
        <v>15</v>
      </c>
      <c r="J61" s="88"/>
      <c r="K61" s="9"/>
      <c r="L61" s="10"/>
      <c r="M61" s="23"/>
    </row>
    <row r="62" spans="1:13">
      <c r="A62" s="8"/>
      <c r="B62" s="9"/>
      <c r="C62" s="9"/>
      <c r="D62" s="9"/>
      <c r="E62" s="9"/>
      <c r="F62" s="9"/>
      <c r="G62" s="9"/>
      <c r="H62" s="10"/>
      <c r="I62" s="89" t="s">
        <v>16</v>
      </c>
      <c r="J62" s="88"/>
      <c r="K62" s="462">
        <v>1.31</v>
      </c>
      <c r="L62" s="463"/>
      <c r="M62" s="23">
        <f>K62*12*I55</f>
        <v>5730.7260000000006</v>
      </c>
    </row>
    <row r="63" spans="1:13">
      <c r="A63" s="8"/>
      <c r="B63" s="9"/>
      <c r="C63" s="9"/>
      <c r="D63" s="9"/>
      <c r="E63" s="9"/>
      <c r="F63" s="9"/>
      <c r="G63" s="9"/>
      <c r="H63" s="10"/>
      <c r="I63" s="94" t="s">
        <v>62</v>
      </c>
      <c r="J63" s="91"/>
      <c r="K63" s="15"/>
      <c r="L63" s="16"/>
      <c r="M63" s="21"/>
    </row>
    <row r="64" spans="1:13">
      <c r="A64" s="114" t="s">
        <v>20</v>
      </c>
      <c r="B64" s="31"/>
      <c r="C64" s="31"/>
      <c r="D64" s="31"/>
      <c r="E64" s="31"/>
      <c r="F64" s="31"/>
      <c r="G64" s="31"/>
      <c r="H64" s="115"/>
      <c r="I64" s="93"/>
      <c r="J64" s="10"/>
      <c r="K64" s="504">
        <f>K65+K71</f>
        <v>1.9100000000000001</v>
      </c>
      <c r="L64" s="505"/>
      <c r="M64" s="32">
        <f>M65+M71</f>
        <v>8355.4860000000008</v>
      </c>
    </row>
    <row r="65" spans="1:13">
      <c r="A65" s="459" t="s">
        <v>21</v>
      </c>
      <c r="B65" s="460"/>
      <c r="C65" s="460"/>
      <c r="D65" s="460"/>
      <c r="E65" s="460"/>
      <c r="F65" s="460"/>
      <c r="G65" s="460"/>
      <c r="H65" s="461"/>
      <c r="J65" s="10"/>
      <c r="K65" s="462">
        <f>K66+K67+K68+K70</f>
        <v>1.1200000000000001</v>
      </c>
      <c r="L65" s="463"/>
      <c r="M65" s="33">
        <f>M66+M67+M68+M70</f>
        <v>4899.5519999999997</v>
      </c>
    </row>
    <row r="66" spans="1:13">
      <c r="A66" s="8" t="s">
        <v>82</v>
      </c>
      <c r="H66" s="10"/>
      <c r="I66" s="87" t="s">
        <v>26</v>
      </c>
      <c r="J66" s="88"/>
      <c r="K66" s="450">
        <v>0.57999999999999996</v>
      </c>
      <c r="L66" s="451"/>
      <c r="M66" s="23">
        <f>K66*12*I55</f>
        <v>2537.2679999999996</v>
      </c>
    </row>
    <row r="67" spans="1:13">
      <c r="A67" s="8" t="s">
        <v>69</v>
      </c>
      <c r="H67" s="10"/>
      <c r="I67" s="87" t="s">
        <v>80</v>
      </c>
      <c r="J67" s="88"/>
      <c r="K67" s="450"/>
      <c r="L67" s="451"/>
      <c r="M67" s="23"/>
    </row>
    <row r="68" spans="1:13">
      <c r="A68" s="8" t="s">
        <v>83</v>
      </c>
      <c r="H68" s="10"/>
      <c r="I68" s="87" t="s">
        <v>24</v>
      </c>
      <c r="J68" s="88"/>
      <c r="K68" s="450">
        <v>0.5</v>
      </c>
      <c r="L68" s="451"/>
      <c r="M68" s="23">
        <f>K68*12*I55</f>
        <v>2187.3000000000002</v>
      </c>
    </row>
    <row r="69" spans="1:13">
      <c r="A69" s="8" t="s">
        <v>25</v>
      </c>
      <c r="H69" s="10"/>
      <c r="I69" s="87"/>
      <c r="J69" s="88"/>
      <c r="L69" s="10"/>
      <c r="M69" s="23"/>
    </row>
    <row r="70" spans="1:13">
      <c r="A70" s="8" t="s">
        <v>84</v>
      </c>
      <c r="H70" s="10"/>
      <c r="I70" s="87" t="s">
        <v>26</v>
      </c>
      <c r="J70" s="88"/>
      <c r="K70" s="450">
        <v>0.04</v>
      </c>
      <c r="L70" s="451"/>
      <c r="M70" s="23">
        <f>K70*12*I55</f>
        <v>174.98400000000001</v>
      </c>
    </row>
    <row r="71" spans="1:13">
      <c r="A71" s="459" t="s">
        <v>27</v>
      </c>
      <c r="B71" s="460"/>
      <c r="C71" s="460"/>
      <c r="D71" s="460"/>
      <c r="E71" s="460"/>
      <c r="F71" s="460"/>
      <c r="G71" s="460"/>
      <c r="H71" s="461"/>
      <c r="J71" s="10"/>
      <c r="K71" s="462">
        <f>K72+K73+K74</f>
        <v>0.79</v>
      </c>
      <c r="L71" s="463"/>
      <c r="M71" s="33">
        <f>M72+M73+M74</f>
        <v>3455.9340000000007</v>
      </c>
    </row>
    <row r="72" spans="1:13">
      <c r="A72" s="8" t="s">
        <v>85</v>
      </c>
      <c r="H72" s="10"/>
      <c r="I72" s="87" t="s">
        <v>24</v>
      </c>
      <c r="J72" s="88"/>
      <c r="K72" s="450">
        <v>0.67</v>
      </c>
      <c r="L72" s="451"/>
      <c r="M72" s="23">
        <f>K72*12*I55</f>
        <v>2930.9820000000004</v>
      </c>
    </row>
    <row r="73" spans="1:13">
      <c r="A73" s="8" t="s">
        <v>86</v>
      </c>
      <c r="H73" s="10"/>
      <c r="I73" s="87" t="s">
        <v>81</v>
      </c>
      <c r="J73" s="88"/>
      <c r="K73" s="450">
        <v>0.06</v>
      </c>
      <c r="L73" s="451"/>
      <c r="M73" s="23">
        <f>K73*12*I55</f>
        <v>262.476</v>
      </c>
    </row>
    <row r="74" spans="1:13">
      <c r="A74" s="8" t="s">
        <v>87</v>
      </c>
      <c r="H74" s="10"/>
      <c r="I74" s="87" t="s">
        <v>55</v>
      </c>
      <c r="J74" s="88"/>
      <c r="K74" s="492">
        <v>0.06</v>
      </c>
      <c r="L74" s="493"/>
      <c r="M74" s="21">
        <f>K74*12*I55</f>
        <v>262.476</v>
      </c>
    </row>
    <row r="75" spans="1:13" ht="15.75">
      <c r="A75" s="438" t="s">
        <v>28</v>
      </c>
      <c r="B75" s="439"/>
      <c r="C75" s="439"/>
      <c r="D75" s="439"/>
      <c r="E75" s="439"/>
      <c r="F75" s="439"/>
      <c r="G75" s="439"/>
      <c r="H75" s="440"/>
      <c r="I75" s="34"/>
      <c r="J75" s="29"/>
      <c r="K75" s="486">
        <f>K76+K77+K79+K81+K82</f>
        <v>2.16</v>
      </c>
      <c r="L75" s="487"/>
      <c r="M75" s="35">
        <f>M76+M77+M79+M81+M82</f>
        <v>9449.1360000000022</v>
      </c>
    </row>
    <row r="76" spans="1:13">
      <c r="A76" s="36" t="s">
        <v>29</v>
      </c>
      <c r="B76" s="37"/>
      <c r="C76" s="38"/>
      <c r="D76" s="38"/>
      <c r="E76" s="38"/>
      <c r="F76" s="38"/>
      <c r="G76" s="38"/>
      <c r="H76" s="10"/>
      <c r="I76" s="434" t="s">
        <v>30</v>
      </c>
      <c r="J76" s="435"/>
      <c r="K76" s="457">
        <v>0.59</v>
      </c>
      <c r="L76" s="458"/>
      <c r="M76" s="23">
        <f>K76*12*I55</f>
        <v>2581.0140000000001</v>
      </c>
    </row>
    <row r="77" spans="1:13">
      <c r="A77" s="36" t="s">
        <v>31</v>
      </c>
      <c r="B77" s="37"/>
      <c r="C77" s="38"/>
      <c r="D77" s="38"/>
      <c r="E77" s="38"/>
      <c r="F77" s="38"/>
      <c r="G77" s="38"/>
      <c r="H77" s="10"/>
      <c r="I77" s="434" t="s">
        <v>57</v>
      </c>
      <c r="J77" s="435"/>
      <c r="K77" s="448">
        <v>1.36</v>
      </c>
      <c r="L77" s="449"/>
      <c r="M77" s="23">
        <f>K77*12*I55</f>
        <v>5949.4560000000001</v>
      </c>
    </row>
    <row r="78" spans="1:13">
      <c r="A78" s="36" t="s">
        <v>33</v>
      </c>
      <c r="B78" s="37"/>
      <c r="C78" s="38"/>
      <c r="D78" s="38"/>
      <c r="E78" s="38"/>
      <c r="F78" s="38"/>
      <c r="G78" s="38"/>
      <c r="H78" s="10"/>
      <c r="I78" s="39"/>
      <c r="J78" s="12"/>
      <c r="K78" s="262"/>
      <c r="L78" s="261"/>
      <c r="M78" s="23"/>
    </row>
    <row r="79" spans="1:13">
      <c r="A79" s="36" t="s">
        <v>34</v>
      </c>
      <c r="B79" s="37"/>
      <c r="C79" s="38"/>
      <c r="D79" s="38"/>
      <c r="E79" s="38"/>
      <c r="F79" s="38"/>
      <c r="G79" s="38"/>
      <c r="H79" s="10"/>
      <c r="I79" s="434" t="s">
        <v>35</v>
      </c>
      <c r="J79" s="435"/>
      <c r="K79" s="448">
        <v>0.09</v>
      </c>
      <c r="L79" s="449"/>
      <c r="M79" s="23">
        <f>K79*12*I55</f>
        <v>393.71400000000006</v>
      </c>
    </row>
    <row r="80" spans="1:13">
      <c r="A80" s="36" t="s">
        <v>36</v>
      </c>
      <c r="B80" s="37"/>
      <c r="C80" s="38"/>
      <c r="D80" s="38"/>
      <c r="E80" s="38"/>
      <c r="F80" s="38"/>
      <c r="G80" s="38"/>
      <c r="H80" s="10"/>
      <c r="I80" s="39"/>
      <c r="J80" s="12"/>
      <c r="K80" s="262"/>
      <c r="L80" s="261"/>
      <c r="M80" s="23"/>
    </row>
    <row r="81" spans="1:13">
      <c r="A81" s="36" t="s">
        <v>37</v>
      </c>
      <c r="B81" s="37"/>
      <c r="C81" s="38"/>
      <c r="D81" s="38"/>
      <c r="E81" s="38"/>
      <c r="F81" s="38"/>
      <c r="G81" s="38"/>
      <c r="H81" s="10"/>
      <c r="I81" s="434" t="s">
        <v>19</v>
      </c>
      <c r="J81" s="435"/>
      <c r="K81" s="448">
        <v>0.06</v>
      </c>
      <c r="L81" s="449"/>
      <c r="M81" s="23">
        <f>K81*12*I55</f>
        <v>262.476</v>
      </c>
    </row>
    <row r="82" spans="1:13">
      <c r="A82" s="42" t="s">
        <v>38</v>
      </c>
      <c r="B82" s="37"/>
      <c r="C82" s="38"/>
      <c r="D82" s="38"/>
      <c r="E82" s="38"/>
      <c r="F82" s="38"/>
      <c r="G82" s="38"/>
      <c r="H82" s="10"/>
      <c r="I82" s="434" t="s">
        <v>19</v>
      </c>
      <c r="J82" s="435"/>
      <c r="K82" s="436">
        <v>0.06</v>
      </c>
      <c r="L82" s="437"/>
      <c r="M82" s="21">
        <f>K82*12*I55</f>
        <v>262.476</v>
      </c>
    </row>
    <row r="83" spans="1:13" ht="16.5" thickBot="1">
      <c r="A83" s="443" t="s">
        <v>39</v>
      </c>
      <c r="B83" s="444"/>
      <c r="C83" s="444"/>
      <c r="D83" s="444"/>
      <c r="E83" s="444"/>
      <c r="F83" s="444"/>
      <c r="G83" s="444"/>
      <c r="H83" s="445"/>
      <c r="I83" s="3"/>
      <c r="J83" s="4"/>
      <c r="K83" s="513">
        <v>5.7</v>
      </c>
      <c r="L83" s="514"/>
      <c r="M83" s="48">
        <f>K83*12*I55</f>
        <v>24935.22</v>
      </c>
    </row>
    <row r="84" spans="1:13" ht="15.75" thickBot="1">
      <c r="A84" s="424" t="s">
        <v>40</v>
      </c>
      <c r="B84" s="425"/>
      <c r="C84" s="425"/>
      <c r="D84" s="425"/>
      <c r="E84" s="425"/>
      <c r="F84" s="425"/>
      <c r="G84" s="425"/>
      <c r="H84" s="426"/>
      <c r="I84" s="49"/>
      <c r="J84" s="50"/>
      <c r="K84" s="427">
        <f>K56+K58+K62+K64+K83+K75+K59</f>
        <v>22.21</v>
      </c>
      <c r="L84" s="428"/>
      <c r="M84" s="51">
        <f>M55+M62+M64+M75+M83+M59</f>
        <v>97159.866000000009</v>
      </c>
    </row>
    <row r="85" spans="1:13" ht="15.75" thickBot="1">
      <c r="A85" s="424" t="s">
        <v>77</v>
      </c>
      <c r="B85" s="425"/>
      <c r="C85" s="425"/>
      <c r="D85" s="425"/>
      <c r="E85" s="425"/>
      <c r="F85" s="425"/>
      <c r="G85" s="425"/>
      <c r="H85" s="426"/>
      <c r="I85" s="49"/>
      <c r="J85" s="50"/>
      <c r="K85" s="548">
        <f>K86+K87</f>
        <v>18.02</v>
      </c>
      <c r="L85" s="549"/>
      <c r="M85" s="51">
        <f>K85*12*I55</f>
        <v>78830.292000000001</v>
      </c>
    </row>
    <row r="86" spans="1:13">
      <c r="A86" s="429" t="s">
        <v>78</v>
      </c>
      <c r="B86" s="430"/>
      <c r="C86" s="430"/>
      <c r="D86" s="430"/>
      <c r="E86" s="430"/>
      <c r="F86" s="430"/>
      <c r="G86" s="430"/>
      <c r="H86" s="431"/>
      <c r="I86" s="78"/>
      <c r="J86" s="79"/>
      <c r="K86" s="432">
        <v>14.71</v>
      </c>
      <c r="L86" s="433"/>
      <c r="M86" s="80">
        <f>K86*12*I55</f>
        <v>64350.366000000009</v>
      </c>
    </row>
    <row r="87" spans="1:13" ht="16.5" thickBot="1">
      <c r="A87" s="550" t="s">
        <v>79</v>
      </c>
      <c r="B87" s="551"/>
      <c r="C87" s="551"/>
      <c r="D87" s="551"/>
      <c r="E87" s="551"/>
      <c r="F87" s="551"/>
      <c r="G87" s="551"/>
      <c r="H87" s="552"/>
      <c r="I87" s="84"/>
      <c r="J87" s="85"/>
      <c r="K87" s="522">
        <v>3.31</v>
      </c>
      <c r="L87" s="523"/>
      <c r="M87" s="86">
        <f>K87*12*I55</f>
        <v>14479.925999999999</v>
      </c>
    </row>
    <row r="88" spans="1:13">
      <c r="A88" s="499" t="s">
        <v>43</v>
      </c>
      <c r="B88" s="500"/>
      <c r="C88" s="500"/>
      <c r="D88" s="500"/>
      <c r="E88" s="500"/>
      <c r="F88" s="500"/>
      <c r="G88" s="500"/>
      <c r="H88" s="501"/>
      <c r="I88" s="15"/>
      <c r="J88" s="16"/>
      <c r="K88" s="502">
        <v>1.39</v>
      </c>
      <c r="L88" s="503"/>
      <c r="M88" s="21">
        <f>K88*12*I55</f>
        <v>6080.6940000000004</v>
      </c>
    </row>
    <row r="89" spans="1:13" ht="15.75">
      <c r="A89" s="255" t="s">
        <v>52</v>
      </c>
      <c r="B89" s="256"/>
      <c r="C89" s="256"/>
      <c r="D89" s="256"/>
      <c r="E89" s="256"/>
      <c r="F89" s="256"/>
      <c r="G89" s="256"/>
      <c r="H89" s="257"/>
      <c r="I89" s="34"/>
      <c r="J89" s="29"/>
      <c r="K89" s="486">
        <v>0</v>
      </c>
      <c r="L89" s="487"/>
      <c r="M89" s="21">
        <f>K89*12*I55</f>
        <v>0</v>
      </c>
    </row>
    <row r="90" spans="1:13" ht="15.75">
      <c r="A90" s="255" t="s">
        <v>45</v>
      </c>
      <c r="B90" s="256"/>
      <c r="C90" s="256"/>
      <c r="D90" s="256"/>
      <c r="E90" s="256"/>
      <c r="F90" s="256"/>
      <c r="G90" s="256"/>
      <c r="H90" s="257"/>
      <c r="I90" s="34"/>
      <c r="J90" s="29"/>
      <c r="K90" s="486">
        <v>7.0000000000000007E-2</v>
      </c>
      <c r="L90" s="487"/>
      <c r="M90" s="21">
        <f>K90*12*I55</f>
        <v>306.22200000000004</v>
      </c>
    </row>
    <row r="91" spans="1:13" ht="16.5" thickBot="1">
      <c r="A91" s="258" t="s">
        <v>46</v>
      </c>
      <c r="B91" s="259"/>
      <c r="C91" s="259"/>
      <c r="D91" s="259"/>
      <c r="E91" s="259"/>
      <c r="F91" s="259"/>
      <c r="G91" s="259"/>
      <c r="H91" s="260"/>
      <c r="I91" s="3"/>
      <c r="J91" s="4"/>
      <c r="K91" s="446">
        <v>0.2</v>
      </c>
      <c r="L91" s="447"/>
      <c r="M91" s="23">
        <f>K91*12*I55</f>
        <v>874.92000000000019</v>
      </c>
    </row>
    <row r="92" spans="1:13" ht="15.75" thickBot="1">
      <c r="A92" s="424" t="s">
        <v>47</v>
      </c>
      <c r="B92" s="425"/>
      <c r="C92" s="425"/>
      <c r="D92" s="425"/>
      <c r="E92" s="425"/>
      <c r="F92" s="425"/>
      <c r="G92" s="425"/>
      <c r="H92" s="426"/>
      <c r="I92" s="49"/>
      <c r="J92" s="50"/>
      <c r="K92" s="427">
        <f>K84+K88+K85+K89+K90+K91</f>
        <v>41.890000000000008</v>
      </c>
      <c r="L92" s="428"/>
      <c r="M92" s="51">
        <f>M84+M85+M88+M89+M90+M91</f>
        <v>183251.99400000001</v>
      </c>
    </row>
  </sheetData>
  <mergeCells count="108">
    <mergeCell ref="A13:H13"/>
    <mergeCell ref="K15:L15"/>
    <mergeCell ref="A18:H18"/>
    <mergeCell ref="K18:L18"/>
    <mergeCell ref="K21:L21"/>
    <mergeCell ref="I30:J30"/>
    <mergeCell ref="K30:L30"/>
    <mergeCell ref="I31:J31"/>
    <mergeCell ref="A1:L1"/>
    <mergeCell ref="A2:M2"/>
    <mergeCell ref="A3:M3"/>
    <mergeCell ref="I6:J6"/>
    <mergeCell ref="A7:H7"/>
    <mergeCell ref="I7:J7"/>
    <mergeCell ref="K7:L7"/>
    <mergeCell ref="K31:L31"/>
    <mergeCell ref="K10:L10"/>
    <mergeCell ref="K12:L12"/>
    <mergeCell ref="A19:H19"/>
    <mergeCell ref="K19:L19"/>
    <mergeCell ref="A20:H20"/>
    <mergeCell ref="K20:L20"/>
    <mergeCell ref="K22:L22"/>
    <mergeCell ref="K25:L25"/>
    <mergeCell ref="K26:L26"/>
    <mergeCell ref="K27:L27"/>
    <mergeCell ref="K28:L28"/>
    <mergeCell ref="K24:L24"/>
    <mergeCell ref="A25:H25"/>
    <mergeCell ref="A37:H37"/>
    <mergeCell ref="A41:H41"/>
    <mergeCell ref="I33:J33"/>
    <mergeCell ref="K33:L33"/>
    <mergeCell ref="I35:J35"/>
    <mergeCell ref="K35:L35"/>
    <mergeCell ref="I36:J36"/>
    <mergeCell ref="K36:L36"/>
    <mergeCell ref="K37:L37"/>
    <mergeCell ref="K41:L41"/>
    <mergeCell ref="K42:L42"/>
    <mergeCell ref="A29:H29"/>
    <mergeCell ref="K29:L29"/>
    <mergeCell ref="A42:H42"/>
    <mergeCell ref="K44:L44"/>
    <mergeCell ref="K45:L45"/>
    <mergeCell ref="A46:H46"/>
    <mergeCell ref="K46:L46"/>
    <mergeCell ref="A38:H38"/>
    <mergeCell ref="K38:L38"/>
    <mergeCell ref="A39:H39"/>
    <mergeCell ref="K39:L39"/>
    <mergeCell ref="A40:H40"/>
    <mergeCell ref="K40:L40"/>
    <mergeCell ref="K43:L43"/>
    <mergeCell ref="K56:L56"/>
    <mergeCell ref="K58:L58"/>
    <mergeCell ref="A59:H59"/>
    <mergeCell ref="K59:L59"/>
    <mergeCell ref="A60:H60"/>
    <mergeCell ref="A49:L49"/>
    <mergeCell ref="A50:M50"/>
    <mergeCell ref="A51:M51"/>
    <mergeCell ref="I54:J54"/>
    <mergeCell ref="A55:H55"/>
    <mergeCell ref="I55:J55"/>
    <mergeCell ref="K55:L55"/>
    <mergeCell ref="A75:H75"/>
    <mergeCell ref="K75:L75"/>
    <mergeCell ref="K67:L67"/>
    <mergeCell ref="K68:L68"/>
    <mergeCell ref="K70:L70"/>
    <mergeCell ref="A71:H71"/>
    <mergeCell ref="K71:L71"/>
    <mergeCell ref="K62:L62"/>
    <mergeCell ref="K64:L64"/>
    <mergeCell ref="A65:H65"/>
    <mergeCell ref="K65:L65"/>
    <mergeCell ref="K66:L66"/>
    <mergeCell ref="I76:J76"/>
    <mergeCell ref="K76:L76"/>
    <mergeCell ref="I77:J77"/>
    <mergeCell ref="K77:L77"/>
    <mergeCell ref="I79:J79"/>
    <mergeCell ref="K79:L79"/>
    <mergeCell ref="K72:L72"/>
    <mergeCell ref="K73:L73"/>
    <mergeCell ref="K74:L74"/>
    <mergeCell ref="A84:H84"/>
    <mergeCell ref="K84:L84"/>
    <mergeCell ref="A85:H85"/>
    <mergeCell ref="K85:L85"/>
    <mergeCell ref="A86:H86"/>
    <mergeCell ref="K86:L86"/>
    <mergeCell ref="I81:J81"/>
    <mergeCell ref="K81:L81"/>
    <mergeCell ref="I82:J82"/>
    <mergeCell ref="K82:L82"/>
    <mergeCell ref="A83:H83"/>
    <mergeCell ref="K83:L83"/>
    <mergeCell ref="K90:L90"/>
    <mergeCell ref="K91:L91"/>
    <mergeCell ref="A92:H92"/>
    <mergeCell ref="K92:L92"/>
    <mergeCell ref="A87:H87"/>
    <mergeCell ref="K87:L87"/>
    <mergeCell ref="A88:H88"/>
    <mergeCell ref="K88:L88"/>
    <mergeCell ref="K89:L89"/>
  </mergeCells>
  <printOptions gridLines="1"/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M272"/>
  <sheetViews>
    <sheetView workbookViewId="0">
      <selection activeCell="O8" sqref="O8"/>
    </sheetView>
  </sheetViews>
  <sheetFormatPr defaultRowHeight="15"/>
  <cols>
    <col min="13" max="13" width="11.42578125" customWidth="1"/>
  </cols>
  <sheetData>
    <row r="1" spans="1:13">
      <c r="A1" s="481" t="s">
        <v>0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1"/>
    </row>
    <row r="2" spans="1:13">
      <c r="A2" s="482" t="s">
        <v>1</v>
      </c>
      <c r="B2" s="482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</row>
    <row r="3" spans="1:13">
      <c r="A3" s="483" t="s">
        <v>260</v>
      </c>
      <c r="B3" s="483"/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483"/>
    </row>
    <row r="4" spans="1:13">
      <c r="A4" s="2"/>
      <c r="B4" s="3"/>
      <c r="C4" s="3" t="s">
        <v>2</v>
      </c>
      <c r="D4" s="3"/>
      <c r="E4" s="3"/>
      <c r="F4" s="3"/>
      <c r="G4" s="3"/>
      <c r="H4" s="4"/>
      <c r="I4" s="3" t="s">
        <v>3</v>
      </c>
      <c r="J4" s="4"/>
      <c r="K4" s="5" t="s">
        <v>4</v>
      </c>
      <c r="L4" s="6"/>
      <c r="M4" s="7"/>
    </row>
    <row r="5" spans="1:13">
      <c r="A5" s="8"/>
      <c r="B5" s="9"/>
      <c r="C5" s="9"/>
      <c r="D5" s="9"/>
      <c r="E5" s="9"/>
      <c r="F5" s="9"/>
      <c r="G5" s="9"/>
      <c r="H5" s="10"/>
      <c r="I5" s="9"/>
      <c r="J5" s="10"/>
      <c r="K5" s="11" t="s">
        <v>5</v>
      </c>
      <c r="L5" s="12"/>
      <c r="M5" s="13" t="s">
        <v>6</v>
      </c>
    </row>
    <row r="6" spans="1:13">
      <c r="A6" s="14"/>
      <c r="B6" s="15"/>
      <c r="C6" s="15"/>
      <c r="D6" s="15"/>
      <c r="E6" s="15"/>
      <c r="F6" s="15"/>
      <c r="G6" s="15"/>
      <c r="H6" s="16"/>
      <c r="I6" s="472" t="s">
        <v>7</v>
      </c>
      <c r="J6" s="473"/>
      <c r="K6" s="15" t="s">
        <v>8</v>
      </c>
      <c r="L6" s="16"/>
      <c r="M6" s="17" t="s">
        <v>9</v>
      </c>
    </row>
    <row r="7" spans="1:13">
      <c r="A7" s="474"/>
      <c r="B7" s="475"/>
      <c r="C7" s="475"/>
      <c r="D7" s="475"/>
      <c r="E7" s="475"/>
      <c r="F7" s="475"/>
      <c r="G7" s="475"/>
      <c r="H7" s="476"/>
      <c r="I7" s="477">
        <v>201.8</v>
      </c>
      <c r="J7" s="478"/>
      <c r="K7" s="479">
        <f>K10+K12</f>
        <v>9.75</v>
      </c>
      <c r="L7" s="480"/>
      <c r="M7" s="21">
        <f>M10+M12</f>
        <v>23610.6</v>
      </c>
    </row>
    <row r="8" spans="1:13">
      <c r="A8" s="22" t="s">
        <v>10</v>
      </c>
      <c r="F8" s="9"/>
      <c r="H8" s="10"/>
      <c r="J8" s="10"/>
      <c r="L8" s="10"/>
      <c r="M8" s="23"/>
    </row>
    <row r="9" spans="1:13">
      <c r="A9" s="22" t="s">
        <v>11</v>
      </c>
      <c r="F9" s="9"/>
      <c r="H9" s="10"/>
      <c r="J9" s="10"/>
      <c r="L9" s="10"/>
      <c r="M9" s="23"/>
    </row>
    <row r="10" spans="1:13">
      <c r="A10" s="130"/>
      <c r="B10" s="24"/>
      <c r="C10" s="24"/>
      <c r="D10" s="24"/>
      <c r="E10" s="24"/>
      <c r="F10" s="25"/>
      <c r="G10" s="24"/>
      <c r="H10" s="26"/>
      <c r="J10" s="10"/>
      <c r="K10" s="450">
        <v>5.36</v>
      </c>
      <c r="L10" s="451"/>
      <c r="M10" s="23">
        <f>K10*I7*12</f>
        <v>12979.776000000002</v>
      </c>
    </row>
    <row r="11" spans="1:13">
      <c r="A11" s="22" t="s">
        <v>12</v>
      </c>
      <c r="B11" s="24"/>
      <c r="C11" s="24"/>
      <c r="D11" s="24"/>
      <c r="E11" s="24"/>
      <c r="F11" s="25"/>
      <c r="G11" s="24"/>
      <c r="H11" s="26"/>
      <c r="J11" s="10"/>
      <c r="L11" s="10"/>
      <c r="M11" s="23"/>
    </row>
    <row r="12" spans="1:13">
      <c r="A12" s="130"/>
      <c r="B12" s="24"/>
      <c r="C12" s="24"/>
      <c r="D12" s="24"/>
      <c r="E12" s="24"/>
      <c r="F12" s="25"/>
      <c r="G12" s="24"/>
      <c r="H12" s="26"/>
      <c r="I12" s="14"/>
      <c r="J12" s="16"/>
      <c r="K12" s="492">
        <v>4.3899999999999997</v>
      </c>
      <c r="L12" s="493"/>
      <c r="M12" s="21">
        <f>K12*I7*12</f>
        <v>10630.823999999999</v>
      </c>
    </row>
    <row r="13" spans="1:13">
      <c r="A13" s="464" t="s">
        <v>13</v>
      </c>
      <c r="B13" s="465"/>
      <c r="C13" s="465"/>
      <c r="D13" s="465"/>
      <c r="E13" s="465"/>
      <c r="F13" s="465"/>
      <c r="G13" s="465"/>
      <c r="H13" s="466"/>
      <c r="I13" s="273" t="s">
        <v>14</v>
      </c>
      <c r="J13" s="252"/>
      <c r="K13" s="9"/>
      <c r="L13" s="10"/>
      <c r="M13" s="23"/>
    </row>
    <row r="14" spans="1:13">
      <c r="A14" s="8"/>
      <c r="B14" s="9"/>
      <c r="C14" s="9"/>
      <c r="D14" s="9"/>
      <c r="E14" s="9"/>
      <c r="F14" s="9"/>
      <c r="G14" s="9"/>
      <c r="H14" s="10"/>
      <c r="I14" s="273" t="s">
        <v>15</v>
      </c>
      <c r="J14" s="252"/>
      <c r="K14" s="9"/>
      <c r="L14" s="10"/>
      <c r="M14" s="23"/>
    </row>
    <row r="15" spans="1:13">
      <c r="A15" s="8"/>
      <c r="B15" s="9"/>
      <c r="C15" s="9"/>
      <c r="D15" s="9"/>
      <c r="E15" s="9"/>
      <c r="F15" s="9"/>
      <c r="G15" s="9"/>
      <c r="H15" s="10"/>
      <c r="I15" s="273" t="s">
        <v>16</v>
      </c>
      <c r="J15" s="252"/>
      <c r="K15" s="462">
        <v>1.31</v>
      </c>
      <c r="L15" s="463"/>
      <c r="M15" s="23">
        <f>K15*12*I7</f>
        <v>3172.2960000000003</v>
      </c>
    </row>
    <row r="16" spans="1:13">
      <c r="A16" s="8"/>
      <c r="B16" s="9"/>
      <c r="C16" s="9"/>
      <c r="D16" s="9"/>
      <c r="E16" s="9"/>
      <c r="F16" s="9"/>
      <c r="G16" s="9"/>
      <c r="H16" s="10"/>
      <c r="I16" s="273" t="s">
        <v>17</v>
      </c>
      <c r="J16" s="252"/>
      <c r="K16" s="9"/>
      <c r="L16" s="10"/>
      <c r="M16" s="23"/>
    </row>
    <row r="17" spans="1:13">
      <c r="A17" s="14"/>
      <c r="B17" s="15"/>
      <c r="C17" s="15"/>
      <c r="D17" s="15"/>
      <c r="E17" s="15"/>
      <c r="F17" s="15"/>
      <c r="G17" s="15"/>
      <c r="H17" s="16"/>
      <c r="I17" s="274" t="s">
        <v>18</v>
      </c>
      <c r="J17" s="275"/>
      <c r="K17" s="15"/>
      <c r="L17" s="16"/>
      <c r="M17" s="21"/>
    </row>
    <row r="18" spans="1:13">
      <c r="A18" s="494" t="s">
        <v>20</v>
      </c>
      <c r="B18" s="495"/>
      <c r="C18" s="495"/>
      <c r="D18" s="495"/>
      <c r="E18" s="495"/>
      <c r="F18" s="495"/>
      <c r="G18" s="495"/>
      <c r="H18" s="496"/>
      <c r="I18" s="251"/>
      <c r="J18" s="252"/>
      <c r="K18" s="470">
        <f>K19+K24</f>
        <v>1.9100000000000001</v>
      </c>
      <c r="L18" s="471"/>
      <c r="M18" s="32">
        <f>M19+M24</f>
        <v>4625.2560000000003</v>
      </c>
    </row>
    <row r="19" spans="1:13">
      <c r="A19" s="459" t="s">
        <v>21</v>
      </c>
      <c r="B19" s="460"/>
      <c r="C19" s="460"/>
      <c r="D19" s="460"/>
      <c r="E19" s="460"/>
      <c r="F19" s="460"/>
      <c r="G19" s="460"/>
      <c r="H19" s="461"/>
      <c r="I19" s="253"/>
      <c r="J19" s="252"/>
      <c r="K19" s="462">
        <f>K20+K21+K23</f>
        <v>1.1200000000000001</v>
      </c>
      <c r="L19" s="463"/>
      <c r="M19" s="33">
        <f>M20+M21+M23</f>
        <v>2712.192</v>
      </c>
    </row>
    <row r="20" spans="1:13">
      <c r="A20" s="8" t="s">
        <v>251</v>
      </c>
      <c r="H20" s="10"/>
      <c r="I20" s="87" t="s">
        <v>26</v>
      </c>
      <c r="J20" s="88"/>
      <c r="K20" s="450">
        <v>0.57999999999999996</v>
      </c>
      <c r="L20" s="451"/>
      <c r="M20" s="23">
        <f>K20*12*I7</f>
        <v>1404.5279999999998</v>
      </c>
    </row>
    <row r="21" spans="1:13">
      <c r="A21" s="8" t="s">
        <v>83</v>
      </c>
      <c r="H21" s="10"/>
      <c r="I21" s="87" t="s">
        <v>24</v>
      </c>
      <c r="J21" s="88"/>
      <c r="K21" s="450">
        <v>0.5</v>
      </c>
      <c r="L21" s="451"/>
      <c r="M21" s="23">
        <f>K21*12*I7</f>
        <v>1210.8000000000002</v>
      </c>
    </row>
    <row r="22" spans="1:13">
      <c r="A22" s="8" t="s">
        <v>25</v>
      </c>
      <c r="H22" s="10"/>
      <c r="I22" s="87"/>
      <c r="J22" s="88"/>
      <c r="L22" s="10"/>
      <c r="M22" s="23"/>
    </row>
    <row r="23" spans="1:13">
      <c r="A23" s="8" t="s">
        <v>84</v>
      </c>
      <c r="H23" s="10"/>
      <c r="I23" s="87" t="s">
        <v>26</v>
      </c>
      <c r="J23" s="88"/>
      <c r="K23" s="450">
        <v>0.04</v>
      </c>
      <c r="L23" s="451"/>
      <c r="M23" s="23">
        <f>K23*12*I7</f>
        <v>96.864000000000004</v>
      </c>
    </row>
    <row r="24" spans="1:13">
      <c r="A24" s="459" t="s">
        <v>27</v>
      </c>
      <c r="B24" s="460"/>
      <c r="C24" s="460"/>
      <c r="D24" s="460"/>
      <c r="E24" s="460"/>
      <c r="F24" s="460"/>
      <c r="G24" s="460"/>
      <c r="H24" s="461"/>
      <c r="I24" s="87"/>
      <c r="J24" s="88"/>
      <c r="K24" s="462">
        <f>K25+K26+K27</f>
        <v>0.79</v>
      </c>
      <c r="L24" s="463"/>
      <c r="M24" s="33">
        <f>M25+M26+M27</f>
        <v>1913.0640000000003</v>
      </c>
    </row>
    <row r="25" spans="1:13">
      <c r="A25" s="8" t="s">
        <v>85</v>
      </c>
      <c r="H25" s="10"/>
      <c r="I25" s="87" t="s">
        <v>24</v>
      </c>
      <c r="J25" s="88"/>
      <c r="K25" s="450">
        <v>0.67</v>
      </c>
      <c r="L25" s="451"/>
      <c r="M25" s="23">
        <f>K25*12*I7</f>
        <v>1622.4720000000002</v>
      </c>
    </row>
    <row r="26" spans="1:13">
      <c r="A26" s="8" t="s">
        <v>86</v>
      </c>
      <c r="H26" s="10"/>
      <c r="I26" s="87" t="s">
        <v>81</v>
      </c>
      <c r="J26" s="88"/>
      <c r="K26" s="450">
        <v>0.06</v>
      </c>
      <c r="L26" s="451"/>
      <c r="M26" s="23">
        <f>K26*12*I7</f>
        <v>145.29599999999999</v>
      </c>
    </row>
    <row r="27" spans="1:13">
      <c r="A27" s="8" t="s">
        <v>87</v>
      </c>
      <c r="H27" s="10"/>
      <c r="I27" s="87" t="s">
        <v>55</v>
      </c>
      <c r="J27" s="88"/>
      <c r="K27" s="492">
        <v>0.06</v>
      </c>
      <c r="L27" s="493"/>
      <c r="M27" s="21">
        <f>K27*12*I7</f>
        <v>145.29599999999999</v>
      </c>
    </row>
    <row r="28" spans="1:13" ht="15.75">
      <c r="A28" s="438" t="s">
        <v>261</v>
      </c>
      <c r="B28" s="439"/>
      <c r="C28" s="439"/>
      <c r="D28" s="439"/>
      <c r="E28" s="439"/>
      <c r="F28" s="439"/>
      <c r="G28" s="439"/>
      <c r="H28" s="440"/>
      <c r="I28" s="34"/>
      <c r="J28" s="29"/>
      <c r="K28" s="486">
        <v>2.16</v>
      </c>
      <c r="L28" s="487"/>
      <c r="M28" s="35">
        <f>K28*I7*12</f>
        <v>5230.6560000000009</v>
      </c>
    </row>
    <row r="29" spans="1:13" ht="16.5" thickBot="1">
      <c r="A29" s="443" t="s">
        <v>39</v>
      </c>
      <c r="B29" s="444"/>
      <c r="C29" s="444"/>
      <c r="D29" s="444"/>
      <c r="E29" s="444"/>
      <c r="F29" s="444"/>
      <c r="G29" s="444"/>
      <c r="H29" s="445"/>
      <c r="I29" s="3"/>
      <c r="J29" s="4"/>
      <c r="K29" s="513">
        <v>5.7</v>
      </c>
      <c r="L29" s="514"/>
      <c r="M29" s="48">
        <f>K29*12*I7</f>
        <v>13803.120000000003</v>
      </c>
    </row>
    <row r="30" spans="1:13" ht="15.75" thickBot="1">
      <c r="A30" s="424" t="s">
        <v>40</v>
      </c>
      <c r="B30" s="425"/>
      <c r="C30" s="425"/>
      <c r="D30" s="425"/>
      <c r="E30" s="425"/>
      <c r="F30" s="425"/>
      <c r="G30" s="425"/>
      <c r="H30" s="426"/>
      <c r="I30" s="49"/>
      <c r="J30" s="50"/>
      <c r="K30" s="427">
        <f>K10+K12+K15+K18+K29+K28</f>
        <v>20.830000000000002</v>
      </c>
      <c r="L30" s="428"/>
      <c r="M30" s="51">
        <f>M7+M15+M18+M28+M29</f>
        <v>50441.928000000007</v>
      </c>
    </row>
    <row r="31" spans="1:13" ht="15.75" thickBot="1">
      <c r="A31" s="424" t="s">
        <v>257</v>
      </c>
      <c r="B31" s="425"/>
      <c r="C31" s="425"/>
      <c r="D31" s="425"/>
      <c r="E31" s="425"/>
      <c r="F31" s="425"/>
      <c r="G31" s="425"/>
      <c r="H31" s="426"/>
      <c r="I31" s="49"/>
      <c r="J31" s="50"/>
      <c r="K31" s="548">
        <f>K32+K33</f>
        <v>29.29</v>
      </c>
      <c r="L31" s="549"/>
      <c r="M31" s="51">
        <f>K31*12*I7</f>
        <v>70928.664000000004</v>
      </c>
    </row>
    <row r="32" spans="1:13" ht="15.75">
      <c r="A32" s="580" t="s">
        <v>256</v>
      </c>
      <c r="B32" s="581"/>
      <c r="C32" s="581"/>
      <c r="D32" s="581"/>
      <c r="E32" s="581"/>
      <c r="F32" s="581"/>
      <c r="G32" s="581"/>
      <c r="H32" s="582"/>
      <c r="I32" s="266"/>
      <c r="J32" s="265"/>
      <c r="K32" s="583">
        <v>23.91</v>
      </c>
      <c r="L32" s="584"/>
      <c r="M32" s="80">
        <f>K32*12*I7</f>
        <v>57900.456000000006</v>
      </c>
    </row>
    <row r="33" spans="1:13" ht="16.5" thickBot="1">
      <c r="A33" s="585" t="s">
        <v>255</v>
      </c>
      <c r="B33" s="586"/>
      <c r="C33" s="586"/>
      <c r="D33" s="586"/>
      <c r="E33" s="586"/>
      <c r="F33" s="586"/>
      <c r="G33" s="586"/>
      <c r="H33" s="587"/>
      <c r="I33" s="264"/>
      <c r="J33" s="263"/>
      <c r="K33" s="588">
        <v>5.38</v>
      </c>
      <c r="L33" s="589"/>
      <c r="M33" s="86">
        <f>K33*12*I7</f>
        <v>13028.208000000001</v>
      </c>
    </row>
    <row r="34" spans="1:13">
      <c r="A34" s="499" t="s">
        <v>43</v>
      </c>
      <c r="B34" s="500"/>
      <c r="C34" s="500"/>
      <c r="D34" s="500"/>
      <c r="E34" s="500"/>
      <c r="F34" s="500"/>
      <c r="G34" s="500"/>
      <c r="H34" s="501"/>
      <c r="I34" s="15"/>
      <c r="J34" s="16"/>
      <c r="K34" s="502">
        <v>1.39</v>
      </c>
      <c r="L34" s="503"/>
      <c r="M34" s="21">
        <f>K34*12*I7</f>
        <v>3366.0240000000003</v>
      </c>
    </row>
    <row r="35" spans="1:13" ht="15.75">
      <c r="A35" s="267" t="s">
        <v>52</v>
      </c>
      <c r="B35" s="268"/>
      <c r="C35" s="268"/>
      <c r="D35" s="268"/>
      <c r="E35" s="268"/>
      <c r="F35" s="268"/>
      <c r="G35" s="268"/>
      <c r="H35" s="269"/>
      <c r="I35" s="34"/>
      <c r="J35" s="29"/>
      <c r="K35" s="486">
        <v>0</v>
      </c>
      <c r="L35" s="487"/>
      <c r="M35" s="21">
        <f>K35*12*I7</f>
        <v>0</v>
      </c>
    </row>
    <row r="36" spans="1:13" ht="15.75">
      <c r="A36" s="267" t="s">
        <v>45</v>
      </c>
      <c r="B36" s="268"/>
      <c r="C36" s="268"/>
      <c r="D36" s="268"/>
      <c r="E36" s="268"/>
      <c r="F36" s="268"/>
      <c r="G36" s="268"/>
      <c r="H36" s="269"/>
      <c r="I36" s="34"/>
      <c r="J36" s="29"/>
      <c r="K36" s="486">
        <v>0.12</v>
      </c>
      <c r="L36" s="487"/>
      <c r="M36" s="21">
        <f>K36*12*I7</f>
        <v>290.59199999999998</v>
      </c>
    </row>
    <row r="37" spans="1:13" ht="16.5" thickBot="1">
      <c r="A37" s="270" t="s">
        <v>46</v>
      </c>
      <c r="B37" s="271"/>
      <c r="C37" s="271"/>
      <c r="D37" s="271"/>
      <c r="E37" s="271"/>
      <c r="F37" s="271"/>
      <c r="G37" s="271"/>
      <c r="H37" s="272"/>
      <c r="I37" s="3"/>
      <c r="J37" s="4"/>
      <c r="K37" s="446">
        <v>0.33</v>
      </c>
      <c r="L37" s="447"/>
      <c r="M37" s="23">
        <f>K37*12*I7</f>
        <v>799.12800000000004</v>
      </c>
    </row>
    <row r="38" spans="1:13" ht="15.75" thickBot="1">
      <c r="A38" s="424" t="s">
        <v>47</v>
      </c>
      <c r="B38" s="425"/>
      <c r="C38" s="425"/>
      <c r="D38" s="425"/>
      <c r="E38" s="425"/>
      <c r="F38" s="425"/>
      <c r="G38" s="425"/>
      <c r="H38" s="426"/>
      <c r="I38" s="49"/>
      <c r="J38" s="50"/>
      <c r="K38" s="427">
        <f>K30+K31+K34+K35+K36+K37</f>
        <v>51.96</v>
      </c>
      <c r="L38" s="428"/>
      <c r="M38" s="51">
        <f>M30+M31+M34+M35+M36+M37</f>
        <v>125826.33600000001</v>
      </c>
    </row>
    <row r="40" spans="1:13">
      <c r="A40" s="481" t="s">
        <v>0</v>
      </c>
      <c r="B40" s="481"/>
      <c r="C40" s="481"/>
      <c r="D40" s="481"/>
      <c r="E40" s="481"/>
      <c r="F40" s="481"/>
      <c r="G40" s="481"/>
      <c r="H40" s="481"/>
      <c r="I40" s="481"/>
      <c r="J40" s="481"/>
      <c r="K40" s="481"/>
      <c r="L40" s="481"/>
      <c r="M40" s="1"/>
    </row>
    <row r="41" spans="1:13">
      <c r="A41" s="482" t="s">
        <v>1</v>
      </c>
      <c r="B41" s="482"/>
      <c r="C41" s="482"/>
      <c r="D41" s="482"/>
      <c r="E41" s="482"/>
      <c r="F41" s="482"/>
      <c r="G41" s="482"/>
      <c r="H41" s="482"/>
      <c r="I41" s="482"/>
      <c r="J41" s="482"/>
      <c r="K41" s="482"/>
      <c r="L41" s="482"/>
      <c r="M41" s="482"/>
    </row>
    <row r="42" spans="1:13">
      <c r="A42" s="483" t="s">
        <v>262</v>
      </c>
      <c r="B42" s="483"/>
      <c r="C42" s="483"/>
      <c r="D42" s="483"/>
      <c r="E42" s="483"/>
      <c r="F42" s="483"/>
      <c r="G42" s="483"/>
      <c r="H42" s="483"/>
      <c r="I42" s="483"/>
      <c r="J42" s="483"/>
      <c r="K42" s="483"/>
      <c r="L42" s="483"/>
      <c r="M42" s="483"/>
    </row>
    <row r="43" spans="1:13">
      <c r="A43" s="2"/>
      <c r="B43" s="3"/>
      <c r="C43" s="3" t="s">
        <v>2</v>
      </c>
      <c r="D43" s="3"/>
      <c r="E43" s="3"/>
      <c r="F43" s="3"/>
      <c r="G43" s="3"/>
      <c r="H43" s="4"/>
      <c r="I43" s="3" t="s">
        <v>3</v>
      </c>
      <c r="J43" s="4"/>
      <c r="K43" s="5" t="s">
        <v>4</v>
      </c>
      <c r="L43" s="6"/>
      <c r="M43" s="7"/>
    </row>
    <row r="44" spans="1:13">
      <c r="A44" s="8"/>
      <c r="B44" s="9"/>
      <c r="C44" s="9"/>
      <c r="D44" s="9"/>
      <c r="E44" s="9"/>
      <c r="F44" s="9"/>
      <c r="G44" s="9"/>
      <c r="H44" s="10"/>
      <c r="I44" s="9"/>
      <c r="J44" s="10"/>
      <c r="K44" s="11" t="s">
        <v>5</v>
      </c>
      <c r="L44" s="12"/>
      <c r="M44" s="13" t="s">
        <v>6</v>
      </c>
    </row>
    <row r="45" spans="1:13">
      <c r="A45" s="14"/>
      <c r="B45" s="15"/>
      <c r="C45" s="15"/>
      <c r="D45" s="15"/>
      <c r="E45" s="15"/>
      <c r="F45" s="15"/>
      <c r="G45" s="15"/>
      <c r="H45" s="16"/>
      <c r="I45" s="472" t="s">
        <v>7</v>
      </c>
      <c r="J45" s="473"/>
      <c r="K45" s="15" t="s">
        <v>8</v>
      </c>
      <c r="L45" s="16"/>
      <c r="M45" s="17" t="s">
        <v>9</v>
      </c>
    </row>
    <row r="46" spans="1:13">
      <c r="A46" s="474"/>
      <c r="B46" s="475"/>
      <c r="C46" s="475"/>
      <c r="D46" s="475"/>
      <c r="E46" s="475"/>
      <c r="F46" s="475"/>
      <c r="G46" s="475"/>
      <c r="H46" s="476"/>
      <c r="I46" s="477">
        <v>201.8</v>
      </c>
      <c r="J46" s="478"/>
      <c r="K46" s="479">
        <f>K49+K51</f>
        <v>9.75</v>
      </c>
      <c r="L46" s="480"/>
      <c r="M46" s="21">
        <f>M49+M51</f>
        <v>23610.6</v>
      </c>
    </row>
    <row r="47" spans="1:13">
      <c r="A47" s="22" t="s">
        <v>10</v>
      </c>
      <c r="F47" s="9"/>
      <c r="H47" s="10"/>
      <c r="J47" s="10"/>
      <c r="L47" s="10"/>
      <c r="M47" s="23"/>
    </row>
    <row r="48" spans="1:13">
      <c r="A48" s="22" t="s">
        <v>11</v>
      </c>
      <c r="F48" s="9"/>
      <c r="H48" s="10"/>
      <c r="J48" s="10"/>
      <c r="L48" s="10"/>
      <c r="M48" s="23"/>
    </row>
    <row r="49" spans="1:13">
      <c r="A49" s="130"/>
      <c r="B49" s="24"/>
      <c r="C49" s="24"/>
      <c r="D49" s="24"/>
      <c r="E49" s="24"/>
      <c r="F49" s="25"/>
      <c r="G49" s="24"/>
      <c r="H49" s="26"/>
      <c r="J49" s="10"/>
      <c r="K49" s="450">
        <v>5.36</v>
      </c>
      <c r="L49" s="451"/>
      <c r="M49" s="23">
        <f>K49*I46*12</f>
        <v>12979.776000000002</v>
      </c>
    </row>
    <row r="50" spans="1:13">
      <c r="A50" s="22" t="s">
        <v>12</v>
      </c>
      <c r="B50" s="24"/>
      <c r="C50" s="24"/>
      <c r="D50" s="24"/>
      <c r="E50" s="24"/>
      <c r="F50" s="25"/>
      <c r="G50" s="24"/>
      <c r="H50" s="26"/>
      <c r="J50" s="10"/>
      <c r="L50" s="10"/>
      <c r="M50" s="23"/>
    </row>
    <row r="51" spans="1:13">
      <c r="A51" s="130"/>
      <c r="B51" s="24"/>
      <c r="C51" s="24"/>
      <c r="D51" s="24"/>
      <c r="E51" s="24"/>
      <c r="F51" s="25"/>
      <c r="G51" s="24"/>
      <c r="H51" s="26"/>
      <c r="I51" s="14"/>
      <c r="J51" s="16"/>
      <c r="K51" s="492">
        <v>4.3899999999999997</v>
      </c>
      <c r="L51" s="493"/>
      <c r="M51" s="21">
        <f>K51*I46*12</f>
        <v>10630.823999999999</v>
      </c>
    </row>
    <row r="52" spans="1:13">
      <c r="A52" s="464" t="s">
        <v>13</v>
      </c>
      <c r="B52" s="465"/>
      <c r="C52" s="465"/>
      <c r="D52" s="465"/>
      <c r="E52" s="465"/>
      <c r="F52" s="465"/>
      <c r="G52" s="465"/>
      <c r="H52" s="466"/>
      <c r="I52" s="273" t="s">
        <v>14</v>
      </c>
      <c r="J52" s="252"/>
      <c r="K52" s="9"/>
      <c r="L52" s="10"/>
      <c r="M52" s="23"/>
    </row>
    <row r="53" spans="1:13">
      <c r="A53" s="8"/>
      <c r="B53" s="9"/>
      <c r="C53" s="9"/>
      <c r="D53" s="9"/>
      <c r="E53" s="9"/>
      <c r="F53" s="9"/>
      <c r="G53" s="9"/>
      <c r="H53" s="10"/>
      <c r="I53" s="273" t="s">
        <v>15</v>
      </c>
      <c r="J53" s="252"/>
      <c r="K53" s="9"/>
      <c r="L53" s="10"/>
      <c r="M53" s="23"/>
    </row>
    <row r="54" spans="1:13">
      <c r="A54" s="8"/>
      <c r="B54" s="9"/>
      <c r="C54" s="9"/>
      <c r="D54" s="9"/>
      <c r="E54" s="9"/>
      <c r="F54" s="9"/>
      <c r="G54" s="9"/>
      <c r="H54" s="10"/>
      <c r="I54" s="273" t="s">
        <v>16</v>
      </c>
      <c r="J54" s="252"/>
      <c r="K54" s="462">
        <v>1.31</v>
      </c>
      <c r="L54" s="463"/>
      <c r="M54" s="23">
        <f>K54*12*I46</f>
        <v>3172.2960000000003</v>
      </c>
    </row>
    <row r="55" spans="1:13">
      <c r="A55" s="8"/>
      <c r="B55" s="9"/>
      <c r="C55" s="9"/>
      <c r="D55" s="9"/>
      <c r="E55" s="9"/>
      <c r="F55" s="9"/>
      <c r="G55" s="9"/>
      <c r="H55" s="10"/>
      <c r="I55" s="273" t="s">
        <v>17</v>
      </c>
      <c r="J55" s="252"/>
      <c r="K55" s="9"/>
      <c r="L55" s="10"/>
      <c r="M55" s="23"/>
    </row>
    <row r="56" spans="1:13">
      <c r="A56" s="14"/>
      <c r="B56" s="15"/>
      <c r="C56" s="15"/>
      <c r="D56" s="15"/>
      <c r="E56" s="15"/>
      <c r="F56" s="15"/>
      <c r="G56" s="15"/>
      <c r="H56" s="16"/>
      <c r="I56" s="274" t="s">
        <v>18</v>
      </c>
      <c r="J56" s="275"/>
      <c r="K56" s="15"/>
      <c r="L56" s="16"/>
      <c r="M56" s="21"/>
    </row>
    <row r="57" spans="1:13">
      <c r="A57" s="494" t="s">
        <v>20</v>
      </c>
      <c r="B57" s="495"/>
      <c r="C57" s="495"/>
      <c r="D57" s="495"/>
      <c r="E57" s="495"/>
      <c r="F57" s="495"/>
      <c r="G57" s="495"/>
      <c r="H57" s="496"/>
      <c r="I57" s="251"/>
      <c r="J57" s="252"/>
      <c r="K57" s="470">
        <f>K58+K63</f>
        <v>1.9100000000000001</v>
      </c>
      <c r="L57" s="471"/>
      <c r="M57" s="32">
        <f>M58+M63</f>
        <v>4625.2560000000003</v>
      </c>
    </row>
    <row r="58" spans="1:13">
      <c r="A58" s="459" t="s">
        <v>21</v>
      </c>
      <c r="B58" s="460"/>
      <c r="C58" s="460"/>
      <c r="D58" s="460"/>
      <c r="E58" s="460"/>
      <c r="F58" s="460"/>
      <c r="G58" s="460"/>
      <c r="H58" s="461"/>
      <c r="I58" s="253"/>
      <c r="J58" s="252"/>
      <c r="K58" s="462">
        <f>K59+K60+K62</f>
        <v>1.1200000000000001</v>
      </c>
      <c r="L58" s="463"/>
      <c r="M58" s="33">
        <f>M59+M60+M62</f>
        <v>2712.192</v>
      </c>
    </row>
    <row r="59" spans="1:13">
      <c r="A59" s="8" t="s">
        <v>251</v>
      </c>
      <c r="H59" s="10"/>
      <c r="I59" s="87" t="s">
        <v>26</v>
      </c>
      <c r="J59" s="88"/>
      <c r="K59" s="450">
        <v>0.57999999999999996</v>
      </c>
      <c r="L59" s="451"/>
      <c r="M59" s="23">
        <f>K59*12*I46</f>
        <v>1404.5279999999998</v>
      </c>
    </row>
    <row r="60" spans="1:13">
      <c r="A60" s="8" t="s">
        <v>83</v>
      </c>
      <c r="H60" s="10"/>
      <c r="I60" s="87" t="s">
        <v>24</v>
      </c>
      <c r="J60" s="88"/>
      <c r="K60" s="450">
        <v>0.5</v>
      </c>
      <c r="L60" s="451"/>
      <c r="M60" s="23">
        <f>K60*12*I46</f>
        <v>1210.8000000000002</v>
      </c>
    </row>
    <row r="61" spans="1:13">
      <c r="A61" s="8" t="s">
        <v>25</v>
      </c>
      <c r="H61" s="10"/>
      <c r="I61" s="87"/>
      <c r="J61" s="88"/>
      <c r="L61" s="10"/>
      <c r="M61" s="23"/>
    </row>
    <row r="62" spans="1:13">
      <c r="A62" s="8" t="s">
        <v>84</v>
      </c>
      <c r="H62" s="10"/>
      <c r="I62" s="87" t="s">
        <v>26</v>
      </c>
      <c r="J62" s="88"/>
      <c r="K62" s="450">
        <v>0.04</v>
      </c>
      <c r="L62" s="451"/>
      <c r="M62" s="23">
        <f>K62*12*I46</f>
        <v>96.864000000000004</v>
      </c>
    </row>
    <row r="63" spans="1:13">
      <c r="A63" s="459" t="s">
        <v>27</v>
      </c>
      <c r="B63" s="460"/>
      <c r="C63" s="460"/>
      <c r="D63" s="460"/>
      <c r="E63" s="460"/>
      <c r="F63" s="460"/>
      <c r="G63" s="460"/>
      <c r="H63" s="461"/>
      <c r="I63" s="87"/>
      <c r="J63" s="88"/>
      <c r="K63" s="462">
        <f>K64+K65+K66</f>
        <v>0.79</v>
      </c>
      <c r="L63" s="463"/>
      <c r="M63" s="33">
        <f>M64+M65+M66</f>
        <v>1913.0640000000003</v>
      </c>
    </row>
    <row r="64" spans="1:13">
      <c r="A64" s="8" t="s">
        <v>85</v>
      </c>
      <c r="H64" s="10"/>
      <c r="I64" s="87" t="s">
        <v>24</v>
      </c>
      <c r="J64" s="88"/>
      <c r="K64" s="450">
        <v>0.67</v>
      </c>
      <c r="L64" s="451"/>
      <c r="M64" s="23">
        <f>K64*12*I46</f>
        <v>1622.4720000000002</v>
      </c>
    </row>
    <row r="65" spans="1:13">
      <c r="A65" s="8" t="s">
        <v>86</v>
      </c>
      <c r="H65" s="10"/>
      <c r="I65" s="87" t="s">
        <v>81</v>
      </c>
      <c r="J65" s="88"/>
      <c r="K65" s="450">
        <v>0.06</v>
      </c>
      <c r="L65" s="451"/>
      <c r="M65" s="23">
        <f>K65*12*I46</f>
        <v>145.29599999999999</v>
      </c>
    </row>
    <row r="66" spans="1:13">
      <c r="A66" s="8" t="s">
        <v>87</v>
      </c>
      <c r="H66" s="10"/>
      <c r="I66" s="87" t="s">
        <v>55</v>
      </c>
      <c r="J66" s="88"/>
      <c r="K66" s="492">
        <v>0.06</v>
      </c>
      <c r="L66" s="493"/>
      <c r="M66" s="21">
        <f>K66*12*I46</f>
        <v>145.29599999999999</v>
      </c>
    </row>
    <row r="67" spans="1:13" ht="15.75">
      <c r="A67" s="438" t="s">
        <v>261</v>
      </c>
      <c r="B67" s="439"/>
      <c r="C67" s="439"/>
      <c r="D67" s="439"/>
      <c r="E67" s="439"/>
      <c r="F67" s="439"/>
      <c r="G67" s="439"/>
      <c r="H67" s="440"/>
      <c r="I67" s="34"/>
      <c r="J67" s="29"/>
      <c r="K67" s="486">
        <v>2.16</v>
      </c>
      <c r="L67" s="487"/>
      <c r="M67" s="35">
        <f>K67*I46*12</f>
        <v>5230.6560000000009</v>
      </c>
    </row>
    <row r="68" spans="1:13" ht="16.5" thickBot="1">
      <c r="A68" s="443" t="s">
        <v>39</v>
      </c>
      <c r="B68" s="444"/>
      <c r="C68" s="444"/>
      <c r="D68" s="444"/>
      <c r="E68" s="444"/>
      <c r="F68" s="444"/>
      <c r="G68" s="444"/>
      <c r="H68" s="445"/>
      <c r="I68" s="3"/>
      <c r="J68" s="4"/>
      <c r="K68" s="513">
        <v>5.7</v>
      </c>
      <c r="L68" s="514"/>
      <c r="M68" s="48">
        <f>K68*12*I46</f>
        <v>13803.120000000003</v>
      </c>
    </row>
    <row r="69" spans="1:13" ht="15.75" thickBot="1">
      <c r="A69" s="424" t="s">
        <v>40</v>
      </c>
      <c r="B69" s="425"/>
      <c r="C69" s="425"/>
      <c r="D69" s="425"/>
      <c r="E69" s="425"/>
      <c r="F69" s="425"/>
      <c r="G69" s="425"/>
      <c r="H69" s="426"/>
      <c r="I69" s="49"/>
      <c r="J69" s="50"/>
      <c r="K69" s="427">
        <f>K49+K51+K54+K57+K68+K67</f>
        <v>20.830000000000002</v>
      </c>
      <c r="L69" s="428"/>
      <c r="M69" s="51">
        <f>M46+M54+M57+M67+M68</f>
        <v>50441.928000000007</v>
      </c>
    </row>
    <row r="70" spans="1:13" ht="15.75" thickBot="1">
      <c r="A70" s="424" t="s">
        <v>257</v>
      </c>
      <c r="B70" s="425"/>
      <c r="C70" s="425"/>
      <c r="D70" s="425"/>
      <c r="E70" s="425"/>
      <c r="F70" s="425"/>
      <c r="G70" s="425"/>
      <c r="H70" s="426"/>
      <c r="I70" s="49"/>
      <c r="J70" s="50"/>
      <c r="K70" s="548">
        <f>K71+K72</f>
        <v>29.29</v>
      </c>
      <c r="L70" s="549"/>
      <c r="M70" s="51">
        <f>K70*12*I46</f>
        <v>70928.664000000004</v>
      </c>
    </row>
    <row r="71" spans="1:13" ht="15.75">
      <c r="A71" s="580" t="s">
        <v>256</v>
      </c>
      <c r="B71" s="581"/>
      <c r="C71" s="581"/>
      <c r="D71" s="581"/>
      <c r="E71" s="581"/>
      <c r="F71" s="581"/>
      <c r="G71" s="581"/>
      <c r="H71" s="582"/>
      <c r="I71" s="266"/>
      <c r="J71" s="265"/>
      <c r="K71" s="583">
        <v>23.91</v>
      </c>
      <c r="L71" s="584"/>
      <c r="M71" s="80">
        <f>K71*12*I46</f>
        <v>57900.456000000006</v>
      </c>
    </row>
    <row r="72" spans="1:13" ht="16.5" thickBot="1">
      <c r="A72" s="585" t="s">
        <v>255</v>
      </c>
      <c r="B72" s="586"/>
      <c r="C72" s="586"/>
      <c r="D72" s="586"/>
      <c r="E72" s="586"/>
      <c r="F72" s="586"/>
      <c r="G72" s="586"/>
      <c r="H72" s="587"/>
      <c r="I72" s="264"/>
      <c r="J72" s="263"/>
      <c r="K72" s="588">
        <v>5.38</v>
      </c>
      <c r="L72" s="589"/>
      <c r="M72" s="86">
        <f>K72*12*I46</f>
        <v>13028.208000000001</v>
      </c>
    </row>
    <row r="73" spans="1:13">
      <c r="A73" s="499" t="s">
        <v>43</v>
      </c>
      <c r="B73" s="500"/>
      <c r="C73" s="500"/>
      <c r="D73" s="500"/>
      <c r="E73" s="500"/>
      <c r="F73" s="500"/>
      <c r="G73" s="500"/>
      <c r="H73" s="501"/>
      <c r="I73" s="15"/>
      <c r="J73" s="16"/>
      <c r="K73" s="502">
        <v>1.39</v>
      </c>
      <c r="L73" s="503"/>
      <c r="M73" s="21">
        <f>K73*12*I46</f>
        <v>3366.0240000000003</v>
      </c>
    </row>
    <row r="74" spans="1:13" ht="15.75">
      <c r="A74" s="267" t="s">
        <v>52</v>
      </c>
      <c r="B74" s="268"/>
      <c r="C74" s="268"/>
      <c r="D74" s="268"/>
      <c r="E74" s="268"/>
      <c r="F74" s="268"/>
      <c r="G74" s="268"/>
      <c r="H74" s="269"/>
      <c r="I74" s="34"/>
      <c r="J74" s="29"/>
      <c r="K74" s="486">
        <v>0</v>
      </c>
      <c r="L74" s="487"/>
      <c r="M74" s="21">
        <f>K74*12*I46</f>
        <v>0</v>
      </c>
    </row>
    <row r="75" spans="1:13" ht="15.75">
      <c r="A75" s="267" t="s">
        <v>45</v>
      </c>
      <c r="B75" s="268"/>
      <c r="C75" s="268"/>
      <c r="D75" s="268"/>
      <c r="E75" s="268"/>
      <c r="F75" s="268"/>
      <c r="G75" s="268"/>
      <c r="H75" s="269"/>
      <c r="I75" s="34"/>
      <c r="J75" s="29"/>
      <c r="K75" s="486">
        <v>0.12</v>
      </c>
      <c r="L75" s="487"/>
      <c r="M75" s="21">
        <f>K75*12*I46</f>
        <v>290.59199999999998</v>
      </c>
    </row>
    <row r="76" spans="1:13" ht="16.5" thickBot="1">
      <c r="A76" s="270" t="s">
        <v>46</v>
      </c>
      <c r="B76" s="271"/>
      <c r="C76" s="271"/>
      <c r="D76" s="271"/>
      <c r="E76" s="271"/>
      <c r="F76" s="271"/>
      <c r="G76" s="271"/>
      <c r="H76" s="272"/>
      <c r="I76" s="3"/>
      <c r="J76" s="4"/>
      <c r="K76" s="446">
        <v>0.33</v>
      </c>
      <c r="L76" s="447"/>
      <c r="M76" s="23">
        <f>K76*12*I46</f>
        <v>799.12800000000004</v>
      </c>
    </row>
    <row r="77" spans="1:13" ht="15.75" thickBot="1">
      <c r="A77" s="424" t="s">
        <v>47</v>
      </c>
      <c r="B77" s="425"/>
      <c r="C77" s="425"/>
      <c r="D77" s="425"/>
      <c r="E77" s="425"/>
      <c r="F77" s="425"/>
      <c r="G77" s="425"/>
      <c r="H77" s="426"/>
      <c r="I77" s="49"/>
      <c r="J77" s="50"/>
      <c r="K77" s="427">
        <f>K69+K70+K73+K74+K75+K76</f>
        <v>51.96</v>
      </c>
      <c r="L77" s="428"/>
      <c r="M77" s="51">
        <f>M69+M70+M73+M74+M75+M76</f>
        <v>125826.33600000001</v>
      </c>
    </row>
    <row r="79" spans="1:13">
      <c r="A79" s="481" t="s">
        <v>0</v>
      </c>
      <c r="B79" s="481"/>
      <c r="C79" s="481"/>
      <c r="D79" s="481"/>
      <c r="E79" s="481"/>
      <c r="F79" s="481"/>
      <c r="G79" s="481"/>
      <c r="H79" s="481"/>
      <c r="I79" s="481"/>
      <c r="J79" s="481"/>
      <c r="K79" s="481"/>
      <c r="L79" s="481"/>
      <c r="M79" s="1"/>
    </row>
    <row r="80" spans="1:13">
      <c r="A80" s="482" t="s">
        <v>1</v>
      </c>
      <c r="B80" s="482"/>
      <c r="C80" s="482"/>
      <c r="D80" s="482"/>
      <c r="E80" s="482"/>
      <c r="F80" s="482"/>
      <c r="G80" s="482"/>
      <c r="H80" s="482"/>
      <c r="I80" s="482"/>
      <c r="J80" s="482"/>
      <c r="K80" s="482"/>
      <c r="L80" s="482"/>
      <c r="M80" s="482"/>
    </row>
    <row r="81" spans="1:13">
      <c r="A81" s="483" t="s">
        <v>263</v>
      </c>
      <c r="B81" s="483"/>
      <c r="C81" s="483"/>
      <c r="D81" s="483"/>
      <c r="E81" s="483"/>
      <c r="F81" s="483"/>
      <c r="G81" s="483"/>
      <c r="H81" s="483"/>
      <c r="I81" s="483"/>
      <c r="J81" s="483"/>
      <c r="K81" s="483"/>
      <c r="L81" s="483"/>
      <c r="M81" s="483"/>
    </row>
    <row r="82" spans="1:13">
      <c r="A82" s="2"/>
      <c r="B82" s="3"/>
      <c r="C82" s="3" t="s">
        <v>2</v>
      </c>
      <c r="D82" s="3"/>
      <c r="E82" s="3"/>
      <c r="F82" s="3"/>
      <c r="G82" s="3"/>
      <c r="H82" s="4"/>
      <c r="I82" s="3" t="s">
        <v>3</v>
      </c>
      <c r="J82" s="4"/>
      <c r="K82" s="5" t="s">
        <v>4</v>
      </c>
      <c r="L82" s="6"/>
      <c r="M82" s="7"/>
    </row>
    <row r="83" spans="1:13">
      <c r="A83" s="8"/>
      <c r="B83" s="9"/>
      <c r="C83" s="9"/>
      <c r="D83" s="9"/>
      <c r="E83" s="9"/>
      <c r="F83" s="9"/>
      <c r="G83" s="9"/>
      <c r="H83" s="10"/>
      <c r="I83" s="9"/>
      <c r="J83" s="10"/>
      <c r="K83" s="11" t="s">
        <v>5</v>
      </c>
      <c r="L83" s="12"/>
      <c r="M83" s="13" t="s">
        <v>6</v>
      </c>
    </row>
    <row r="84" spans="1:13">
      <c r="A84" s="14"/>
      <c r="B84" s="15"/>
      <c r="C84" s="15"/>
      <c r="D84" s="15"/>
      <c r="E84" s="15"/>
      <c r="F84" s="15"/>
      <c r="G84" s="15"/>
      <c r="H84" s="16"/>
      <c r="I84" s="472" t="s">
        <v>7</v>
      </c>
      <c r="J84" s="473"/>
      <c r="K84" s="15" t="s">
        <v>8</v>
      </c>
      <c r="L84" s="16"/>
      <c r="M84" s="17" t="s">
        <v>9</v>
      </c>
    </row>
    <row r="85" spans="1:13">
      <c r="A85" s="474"/>
      <c r="B85" s="475"/>
      <c r="C85" s="475"/>
      <c r="D85" s="475"/>
      <c r="E85" s="475"/>
      <c r="F85" s="475"/>
      <c r="G85" s="475"/>
      <c r="H85" s="476"/>
      <c r="I85" s="477">
        <v>201.8</v>
      </c>
      <c r="J85" s="478"/>
      <c r="K85" s="479">
        <f>K88+K90</f>
        <v>9.75</v>
      </c>
      <c r="L85" s="480"/>
      <c r="M85" s="21">
        <f>M88+M90</f>
        <v>23610.6</v>
      </c>
    </row>
    <row r="86" spans="1:13">
      <c r="A86" s="22" t="s">
        <v>10</v>
      </c>
      <c r="F86" s="9"/>
      <c r="H86" s="10"/>
      <c r="J86" s="10"/>
      <c r="L86" s="10"/>
      <c r="M86" s="23"/>
    </row>
    <row r="87" spans="1:13">
      <c r="A87" s="22" t="s">
        <v>11</v>
      </c>
      <c r="F87" s="9"/>
      <c r="H87" s="10"/>
      <c r="J87" s="10"/>
      <c r="L87" s="10"/>
      <c r="M87" s="23"/>
    </row>
    <row r="88" spans="1:13">
      <c r="A88" s="130"/>
      <c r="B88" s="24"/>
      <c r="C88" s="24"/>
      <c r="D88" s="24"/>
      <c r="E88" s="24"/>
      <c r="F88" s="25"/>
      <c r="G88" s="24"/>
      <c r="H88" s="26"/>
      <c r="J88" s="10"/>
      <c r="K88" s="450">
        <v>5.36</v>
      </c>
      <c r="L88" s="451"/>
      <c r="M88" s="23">
        <f>K88*I85*12</f>
        <v>12979.776000000002</v>
      </c>
    </row>
    <row r="89" spans="1:13">
      <c r="A89" s="22" t="s">
        <v>12</v>
      </c>
      <c r="B89" s="24"/>
      <c r="C89" s="24"/>
      <c r="D89" s="24"/>
      <c r="E89" s="24"/>
      <c r="F89" s="25"/>
      <c r="G89" s="24"/>
      <c r="H89" s="26"/>
      <c r="J89" s="10"/>
      <c r="L89" s="10"/>
      <c r="M89" s="23"/>
    </row>
    <row r="90" spans="1:13">
      <c r="A90" s="130"/>
      <c r="B90" s="24"/>
      <c r="C90" s="24"/>
      <c r="D90" s="24"/>
      <c r="E90" s="24"/>
      <c r="F90" s="25"/>
      <c r="G90" s="24"/>
      <c r="H90" s="26"/>
      <c r="I90" s="14"/>
      <c r="J90" s="16"/>
      <c r="K90" s="492">
        <v>4.3899999999999997</v>
      </c>
      <c r="L90" s="493"/>
      <c r="M90" s="21">
        <f>K90*I85*12</f>
        <v>10630.823999999999</v>
      </c>
    </row>
    <row r="91" spans="1:13">
      <c r="A91" s="464" t="s">
        <v>13</v>
      </c>
      <c r="B91" s="465"/>
      <c r="C91" s="465"/>
      <c r="D91" s="465"/>
      <c r="E91" s="465"/>
      <c r="F91" s="465"/>
      <c r="G91" s="465"/>
      <c r="H91" s="466"/>
      <c r="I91" s="273" t="s">
        <v>14</v>
      </c>
      <c r="J91" s="252"/>
      <c r="K91" s="9"/>
      <c r="L91" s="10"/>
      <c r="M91" s="23"/>
    </row>
    <row r="92" spans="1:13">
      <c r="A92" s="8"/>
      <c r="B92" s="9"/>
      <c r="C92" s="9"/>
      <c r="D92" s="9"/>
      <c r="E92" s="9"/>
      <c r="F92" s="9"/>
      <c r="G92" s="9"/>
      <c r="H92" s="10"/>
      <c r="I92" s="273" t="s">
        <v>15</v>
      </c>
      <c r="J92" s="252"/>
      <c r="K92" s="9"/>
      <c r="L92" s="10"/>
      <c r="M92" s="23"/>
    </row>
    <row r="93" spans="1:13">
      <c r="A93" s="8"/>
      <c r="B93" s="9"/>
      <c r="C93" s="9"/>
      <c r="D93" s="9"/>
      <c r="E93" s="9"/>
      <c r="F93" s="9"/>
      <c r="G93" s="9"/>
      <c r="H93" s="10"/>
      <c r="I93" s="273" t="s">
        <v>16</v>
      </c>
      <c r="J93" s="252"/>
      <c r="K93" s="462">
        <v>1.31</v>
      </c>
      <c r="L93" s="463"/>
      <c r="M93" s="23">
        <f>K93*12*I85</f>
        <v>3172.2960000000003</v>
      </c>
    </row>
    <row r="94" spans="1:13">
      <c r="A94" s="8"/>
      <c r="B94" s="9"/>
      <c r="C94" s="9"/>
      <c r="D94" s="9"/>
      <c r="E94" s="9"/>
      <c r="F94" s="9"/>
      <c r="G94" s="9"/>
      <c r="H94" s="10"/>
      <c r="I94" s="273" t="s">
        <v>17</v>
      </c>
      <c r="J94" s="252"/>
      <c r="K94" s="9"/>
      <c r="L94" s="10"/>
      <c r="M94" s="23"/>
    </row>
    <row r="95" spans="1:13">
      <c r="A95" s="14"/>
      <c r="B95" s="15"/>
      <c r="C95" s="15"/>
      <c r="D95" s="15"/>
      <c r="E95" s="15"/>
      <c r="F95" s="15"/>
      <c r="G95" s="15"/>
      <c r="H95" s="16"/>
      <c r="I95" s="274" t="s">
        <v>18</v>
      </c>
      <c r="J95" s="275"/>
      <c r="K95" s="15"/>
      <c r="L95" s="16"/>
      <c r="M95" s="21"/>
    </row>
    <row r="96" spans="1:13">
      <c r="A96" s="494" t="s">
        <v>20</v>
      </c>
      <c r="B96" s="495"/>
      <c r="C96" s="495"/>
      <c r="D96" s="495"/>
      <c r="E96" s="495"/>
      <c r="F96" s="495"/>
      <c r="G96" s="495"/>
      <c r="H96" s="496"/>
      <c r="I96" s="251"/>
      <c r="J96" s="252"/>
      <c r="K96" s="470">
        <f>K97+K102</f>
        <v>1.9100000000000001</v>
      </c>
      <c r="L96" s="471"/>
      <c r="M96" s="32">
        <f>M97+M102</f>
        <v>4625.2560000000003</v>
      </c>
    </row>
    <row r="97" spans="1:13">
      <c r="A97" s="459" t="s">
        <v>21</v>
      </c>
      <c r="B97" s="460"/>
      <c r="C97" s="460"/>
      <c r="D97" s="460"/>
      <c r="E97" s="460"/>
      <c r="F97" s="460"/>
      <c r="G97" s="460"/>
      <c r="H97" s="461"/>
      <c r="I97" s="253"/>
      <c r="J97" s="252"/>
      <c r="K97" s="462">
        <f>K98+K99+K101</f>
        <v>1.1200000000000001</v>
      </c>
      <c r="L97" s="463"/>
      <c r="M97" s="33">
        <f>M98+M99+M101</f>
        <v>2712.192</v>
      </c>
    </row>
    <row r="98" spans="1:13">
      <c r="A98" s="8" t="s">
        <v>251</v>
      </c>
      <c r="H98" s="10"/>
      <c r="I98" s="87" t="s">
        <v>26</v>
      </c>
      <c r="J98" s="88"/>
      <c r="K98" s="450">
        <v>0.57999999999999996</v>
      </c>
      <c r="L98" s="451"/>
      <c r="M98" s="23">
        <f>K98*12*I85</f>
        <v>1404.5279999999998</v>
      </c>
    </row>
    <row r="99" spans="1:13">
      <c r="A99" s="8" t="s">
        <v>83</v>
      </c>
      <c r="H99" s="10"/>
      <c r="I99" s="87" t="s">
        <v>24</v>
      </c>
      <c r="J99" s="88"/>
      <c r="K99" s="450">
        <v>0.5</v>
      </c>
      <c r="L99" s="451"/>
      <c r="M99" s="23">
        <f>K99*12*I85</f>
        <v>1210.8000000000002</v>
      </c>
    </row>
    <row r="100" spans="1:13">
      <c r="A100" s="8" t="s">
        <v>25</v>
      </c>
      <c r="H100" s="10"/>
      <c r="I100" s="87"/>
      <c r="J100" s="88"/>
      <c r="L100" s="10"/>
      <c r="M100" s="23"/>
    </row>
    <row r="101" spans="1:13">
      <c r="A101" s="8" t="s">
        <v>84</v>
      </c>
      <c r="H101" s="10"/>
      <c r="I101" s="87" t="s">
        <v>26</v>
      </c>
      <c r="J101" s="88"/>
      <c r="K101" s="450">
        <v>0.04</v>
      </c>
      <c r="L101" s="451"/>
      <c r="M101" s="23">
        <f>K101*12*I85</f>
        <v>96.864000000000004</v>
      </c>
    </row>
    <row r="102" spans="1:13">
      <c r="A102" s="459" t="s">
        <v>27</v>
      </c>
      <c r="B102" s="460"/>
      <c r="C102" s="460"/>
      <c r="D102" s="460"/>
      <c r="E102" s="460"/>
      <c r="F102" s="460"/>
      <c r="G102" s="460"/>
      <c r="H102" s="461"/>
      <c r="I102" s="87"/>
      <c r="J102" s="88"/>
      <c r="K102" s="462">
        <f>K103+K104+K105</f>
        <v>0.79</v>
      </c>
      <c r="L102" s="463"/>
      <c r="M102" s="33">
        <f>M103+M104+M105</f>
        <v>1913.0640000000003</v>
      </c>
    </row>
    <row r="103" spans="1:13">
      <c r="A103" s="8" t="s">
        <v>85</v>
      </c>
      <c r="H103" s="10"/>
      <c r="I103" s="87" t="s">
        <v>24</v>
      </c>
      <c r="J103" s="88"/>
      <c r="K103" s="450">
        <v>0.67</v>
      </c>
      <c r="L103" s="451"/>
      <c r="M103" s="23">
        <f>K103*12*I85</f>
        <v>1622.4720000000002</v>
      </c>
    </row>
    <row r="104" spans="1:13">
      <c r="A104" s="8" t="s">
        <v>86</v>
      </c>
      <c r="H104" s="10"/>
      <c r="I104" s="87" t="s">
        <v>81</v>
      </c>
      <c r="J104" s="88"/>
      <c r="K104" s="450">
        <v>0.06</v>
      </c>
      <c r="L104" s="451"/>
      <c r="M104" s="23">
        <f>K104*12*I85</f>
        <v>145.29599999999999</v>
      </c>
    </row>
    <row r="105" spans="1:13">
      <c r="A105" s="8" t="s">
        <v>87</v>
      </c>
      <c r="H105" s="10"/>
      <c r="I105" s="87" t="s">
        <v>55</v>
      </c>
      <c r="J105" s="88"/>
      <c r="K105" s="492">
        <v>0.06</v>
      </c>
      <c r="L105" s="493"/>
      <c r="M105" s="21">
        <f>K105*12*I85</f>
        <v>145.29599999999999</v>
      </c>
    </row>
    <row r="106" spans="1:13" ht="15.75">
      <c r="A106" s="438" t="s">
        <v>261</v>
      </c>
      <c r="B106" s="439"/>
      <c r="C106" s="439"/>
      <c r="D106" s="439"/>
      <c r="E106" s="439"/>
      <c r="F106" s="439"/>
      <c r="G106" s="439"/>
      <c r="H106" s="440"/>
      <c r="I106" s="34"/>
      <c r="J106" s="29"/>
      <c r="K106" s="486">
        <v>2.16</v>
      </c>
      <c r="L106" s="487"/>
      <c r="M106" s="35">
        <f>K106*I85*12</f>
        <v>5230.6560000000009</v>
      </c>
    </row>
    <row r="107" spans="1:13" ht="16.5" thickBot="1">
      <c r="A107" s="443" t="s">
        <v>39</v>
      </c>
      <c r="B107" s="444"/>
      <c r="C107" s="444"/>
      <c r="D107" s="444"/>
      <c r="E107" s="444"/>
      <c r="F107" s="444"/>
      <c r="G107" s="444"/>
      <c r="H107" s="445"/>
      <c r="I107" s="3"/>
      <c r="J107" s="4"/>
      <c r="K107" s="513">
        <v>5.7</v>
      </c>
      <c r="L107" s="514"/>
      <c r="M107" s="48">
        <f>K107*12*I85</f>
        <v>13803.120000000003</v>
      </c>
    </row>
    <row r="108" spans="1:13" ht="15.75" thickBot="1">
      <c r="A108" s="424" t="s">
        <v>40</v>
      </c>
      <c r="B108" s="425"/>
      <c r="C108" s="425"/>
      <c r="D108" s="425"/>
      <c r="E108" s="425"/>
      <c r="F108" s="425"/>
      <c r="G108" s="425"/>
      <c r="H108" s="426"/>
      <c r="I108" s="49"/>
      <c r="J108" s="50"/>
      <c r="K108" s="427">
        <f>K88+K90+K93+K96+K107+K106</f>
        <v>20.830000000000002</v>
      </c>
      <c r="L108" s="428"/>
      <c r="M108" s="51">
        <f>M85+M93+M96+M106+M107</f>
        <v>50441.928000000007</v>
      </c>
    </row>
    <row r="109" spans="1:13" ht="15.75" thickBot="1">
      <c r="A109" s="424" t="s">
        <v>257</v>
      </c>
      <c r="B109" s="425"/>
      <c r="C109" s="425"/>
      <c r="D109" s="425"/>
      <c r="E109" s="425"/>
      <c r="F109" s="425"/>
      <c r="G109" s="425"/>
      <c r="H109" s="426"/>
      <c r="I109" s="49"/>
      <c r="J109" s="50"/>
      <c r="K109" s="548">
        <f>K110+K111</f>
        <v>29.29</v>
      </c>
      <c r="L109" s="549"/>
      <c r="M109" s="51">
        <f>K109*12*I85</f>
        <v>70928.664000000004</v>
      </c>
    </row>
    <row r="110" spans="1:13" ht="15.75">
      <c r="A110" s="580" t="s">
        <v>256</v>
      </c>
      <c r="B110" s="581"/>
      <c r="C110" s="581"/>
      <c r="D110" s="581"/>
      <c r="E110" s="581"/>
      <c r="F110" s="581"/>
      <c r="G110" s="581"/>
      <c r="H110" s="582"/>
      <c r="I110" s="266"/>
      <c r="J110" s="265"/>
      <c r="K110" s="583">
        <v>23.91</v>
      </c>
      <c r="L110" s="584"/>
      <c r="M110" s="80">
        <f>K110*12*I85</f>
        <v>57900.456000000006</v>
      </c>
    </row>
    <row r="111" spans="1:13" ht="16.5" thickBot="1">
      <c r="A111" s="585" t="s">
        <v>255</v>
      </c>
      <c r="B111" s="586"/>
      <c r="C111" s="586"/>
      <c r="D111" s="586"/>
      <c r="E111" s="586"/>
      <c r="F111" s="586"/>
      <c r="G111" s="586"/>
      <c r="H111" s="587"/>
      <c r="I111" s="264"/>
      <c r="J111" s="263"/>
      <c r="K111" s="588">
        <v>5.38</v>
      </c>
      <c r="L111" s="589"/>
      <c r="M111" s="86">
        <f>K111*12*I85</f>
        <v>13028.208000000001</v>
      </c>
    </row>
    <row r="112" spans="1:13">
      <c r="A112" s="499" t="s">
        <v>43</v>
      </c>
      <c r="B112" s="500"/>
      <c r="C112" s="500"/>
      <c r="D112" s="500"/>
      <c r="E112" s="500"/>
      <c r="F112" s="500"/>
      <c r="G112" s="500"/>
      <c r="H112" s="501"/>
      <c r="I112" s="15"/>
      <c r="J112" s="16"/>
      <c r="K112" s="502">
        <v>1.39</v>
      </c>
      <c r="L112" s="503"/>
      <c r="M112" s="21">
        <f>K112*12*I85</f>
        <v>3366.0240000000003</v>
      </c>
    </row>
    <row r="113" spans="1:13" ht="15.75">
      <c r="A113" s="267" t="s">
        <v>52</v>
      </c>
      <c r="B113" s="268"/>
      <c r="C113" s="268"/>
      <c r="D113" s="268"/>
      <c r="E113" s="268"/>
      <c r="F113" s="268"/>
      <c r="G113" s="268"/>
      <c r="H113" s="269"/>
      <c r="I113" s="34"/>
      <c r="J113" s="29"/>
      <c r="K113" s="486">
        <v>0</v>
      </c>
      <c r="L113" s="487"/>
      <c r="M113" s="21">
        <f>K113*12*I85</f>
        <v>0</v>
      </c>
    </row>
    <row r="114" spans="1:13" ht="15.75">
      <c r="A114" s="267" t="s">
        <v>45</v>
      </c>
      <c r="B114" s="268"/>
      <c r="C114" s="268"/>
      <c r="D114" s="268"/>
      <c r="E114" s="268"/>
      <c r="F114" s="268"/>
      <c r="G114" s="268"/>
      <c r="H114" s="269"/>
      <c r="I114" s="34"/>
      <c r="J114" s="29"/>
      <c r="K114" s="486">
        <v>0.12</v>
      </c>
      <c r="L114" s="487"/>
      <c r="M114" s="21">
        <f>K114*12*I85</f>
        <v>290.59199999999998</v>
      </c>
    </row>
    <row r="115" spans="1:13" ht="16.5" thickBot="1">
      <c r="A115" s="270" t="s">
        <v>46</v>
      </c>
      <c r="B115" s="271"/>
      <c r="C115" s="271"/>
      <c r="D115" s="271"/>
      <c r="E115" s="271"/>
      <c r="F115" s="271"/>
      <c r="G115" s="271"/>
      <c r="H115" s="272"/>
      <c r="I115" s="3"/>
      <c r="J115" s="4"/>
      <c r="K115" s="446">
        <v>0.33</v>
      </c>
      <c r="L115" s="447"/>
      <c r="M115" s="23">
        <f>K115*12*I85</f>
        <v>799.12800000000004</v>
      </c>
    </row>
    <row r="116" spans="1:13" ht="15.75" thickBot="1">
      <c r="A116" s="424" t="s">
        <v>47</v>
      </c>
      <c r="B116" s="425"/>
      <c r="C116" s="425"/>
      <c r="D116" s="425"/>
      <c r="E116" s="425"/>
      <c r="F116" s="425"/>
      <c r="G116" s="425"/>
      <c r="H116" s="426"/>
      <c r="I116" s="49"/>
      <c r="J116" s="50"/>
      <c r="K116" s="427">
        <f>K108+K109+K112+K113+K114+K115</f>
        <v>51.96</v>
      </c>
      <c r="L116" s="428"/>
      <c r="M116" s="51">
        <f>M108+M109+M112+M113+M114+M115</f>
        <v>125826.33600000001</v>
      </c>
    </row>
    <row r="118" spans="1:13">
      <c r="A118" s="481" t="s">
        <v>0</v>
      </c>
      <c r="B118" s="481"/>
      <c r="C118" s="481"/>
      <c r="D118" s="481"/>
      <c r="E118" s="481"/>
      <c r="F118" s="481"/>
      <c r="G118" s="481"/>
      <c r="H118" s="481"/>
      <c r="I118" s="481"/>
      <c r="J118" s="481"/>
      <c r="K118" s="481"/>
      <c r="L118" s="481"/>
      <c r="M118" s="1"/>
    </row>
    <row r="119" spans="1:13">
      <c r="A119" s="482" t="s">
        <v>1</v>
      </c>
      <c r="B119" s="482"/>
      <c r="C119" s="482"/>
      <c r="D119" s="482"/>
      <c r="E119" s="482"/>
      <c r="F119" s="482"/>
      <c r="G119" s="482"/>
      <c r="H119" s="482"/>
      <c r="I119" s="482"/>
      <c r="J119" s="482"/>
      <c r="K119" s="482"/>
      <c r="L119" s="482"/>
      <c r="M119" s="482"/>
    </row>
    <row r="120" spans="1:13">
      <c r="A120" s="483" t="s">
        <v>264</v>
      </c>
      <c r="B120" s="483"/>
      <c r="C120" s="483"/>
      <c r="D120" s="483"/>
      <c r="E120" s="483"/>
      <c r="F120" s="483"/>
      <c r="G120" s="483"/>
      <c r="H120" s="483"/>
      <c r="I120" s="483"/>
      <c r="J120" s="483"/>
      <c r="K120" s="483"/>
      <c r="L120" s="483"/>
      <c r="M120" s="483"/>
    </row>
    <row r="121" spans="1:13">
      <c r="A121" s="2"/>
      <c r="B121" s="3"/>
      <c r="C121" s="3" t="s">
        <v>2</v>
      </c>
      <c r="D121" s="3"/>
      <c r="E121" s="3"/>
      <c r="F121" s="3"/>
      <c r="G121" s="3"/>
      <c r="H121" s="4"/>
      <c r="I121" s="3" t="s">
        <v>3</v>
      </c>
      <c r="J121" s="4"/>
      <c r="K121" s="5" t="s">
        <v>4</v>
      </c>
      <c r="L121" s="6"/>
      <c r="M121" s="7"/>
    </row>
    <row r="122" spans="1:13">
      <c r="A122" s="8"/>
      <c r="B122" s="9"/>
      <c r="C122" s="9"/>
      <c r="D122" s="9"/>
      <c r="E122" s="9"/>
      <c r="F122" s="9"/>
      <c r="G122" s="9"/>
      <c r="H122" s="10"/>
      <c r="I122" s="9"/>
      <c r="J122" s="10"/>
      <c r="K122" s="11" t="s">
        <v>5</v>
      </c>
      <c r="L122" s="12"/>
      <c r="M122" s="13" t="s">
        <v>6</v>
      </c>
    </row>
    <row r="123" spans="1:13">
      <c r="A123" s="14"/>
      <c r="B123" s="15"/>
      <c r="C123" s="15"/>
      <c r="D123" s="15"/>
      <c r="E123" s="15"/>
      <c r="F123" s="15"/>
      <c r="G123" s="15"/>
      <c r="H123" s="16"/>
      <c r="I123" s="472" t="s">
        <v>7</v>
      </c>
      <c r="J123" s="473"/>
      <c r="K123" s="15" t="s">
        <v>8</v>
      </c>
      <c r="L123" s="16"/>
      <c r="M123" s="17" t="s">
        <v>9</v>
      </c>
    </row>
    <row r="124" spans="1:13">
      <c r="A124" s="474"/>
      <c r="B124" s="475"/>
      <c r="C124" s="475"/>
      <c r="D124" s="475"/>
      <c r="E124" s="475"/>
      <c r="F124" s="475"/>
      <c r="G124" s="475"/>
      <c r="H124" s="476"/>
      <c r="I124" s="477">
        <v>201.8</v>
      </c>
      <c r="J124" s="478"/>
      <c r="K124" s="479">
        <f>K127+K129</f>
        <v>9.75</v>
      </c>
      <c r="L124" s="480"/>
      <c r="M124" s="21">
        <f>M127+M129</f>
        <v>23610.6</v>
      </c>
    </row>
    <row r="125" spans="1:13">
      <c r="A125" s="22" t="s">
        <v>10</v>
      </c>
      <c r="F125" s="9"/>
      <c r="H125" s="10"/>
      <c r="J125" s="10"/>
      <c r="L125" s="10"/>
      <c r="M125" s="23"/>
    </row>
    <row r="126" spans="1:13">
      <c r="A126" s="22" t="s">
        <v>11</v>
      </c>
      <c r="F126" s="9"/>
      <c r="H126" s="10"/>
      <c r="J126" s="10"/>
      <c r="L126" s="10"/>
      <c r="M126" s="23"/>
    </row>
    <row r="127" spans="1:13">
      <c r="A127" s="130"/>
      <c r="B127" s="24"/>
      <c r="C127" s="24"/>
      <c r="D127" s="24"/>
      <c r="E127" s="24"/>
      <c r="F127" s="25"/>
      <c r="G127" s="24"/>
      <c r="H127" s="26"/>
      <c r="J127" s="10"/>
      <c r="K127" s="450">
        <v>5.36</v>
      </c>
      <c r="L127" s="451"/>
      <c r="M127" s="23">
        <f>K127*I124*12</f>
        <v>12979.776000000002</v>
      </c>
    </row>
    <row r="128" spans="1:13">
      <c r="A128" s="22" t="s">
        <v>12</v>
      </c>
      <c r="B128" s="24"/>
      <c r="C128" s="24"/>
      <c r="D128" s="24"/>
      <c r="E128" s="24"/>
      <c r="F128" s="25"/>
      <c r="G128" s="24"/>
      <c r="H128" s="26"/>
      <c r="J128" s="10"/>
      <c r="L128" s="10"/>
      <c r="M128" s="23"/>
    </row>
    <row r="129" spans="1:13">
      <c r="A129" s="130"/>
      <c r="B129" s="24"/>
      <c r="C129" s="24"/>
      <c r="D129" s="24"/>
      <c r="E129" s="24"/>
      <c r="F129" s="25"/>
      <c r="G129" s="24"/>
      <c r="H129" s="26"/>
      <c r="I129" s="14"/>
      <c r="J129" s="16"/>
      <c r="K129" s="492">
        <v>4.3899999999999997</v>
      </c>
      <c r="L129" s="493"/>
      <c r="M129" s="21">
        <f>K129*I124*12</f>
        <v>10630.823999999999</v>
      </c>
    </row>
    <row r="130" spans="1:13">
      <c r="A130" s="464" t="s">
        <v>13</v>
      </c>
      <c r="B130" s="465"/>
      <c r="C130" s="465"/>
      <c r="D130" s="465"/>
      <c r="E130" s="465"/>
      <c r="F130" s="465"/>
      <c r="G130" s="465"/>
      <c r="H130" s="466"/>
      <c r="I130" s="273" t="s">
        <v>14</v>
      </c>
      <c r="J130" s="252"/>
      <c r="K130" s="9"/>
      <c r="L130" s="10"/>
      <c r="M130" s="23"/>
    </row>
    <row r="131" spans="1:13">
      <c r="A131" s="8"/>
      <c r="B131" s="9"/>
      <c r="C131" s="9"/>
      <c r="D131" s="9"/>
      <c r="E131" s="9"/>
      <c r="F131" s="9"/>
      <c r="G131" s="9"/>
      <c r="H131" s="10"/>
      <c r="I131" s="273" t="s">
        <v>15</v>
      </c>
      <c r="J131" s="252"/>
      <c r="K131" s="9"/>
      <c r="L131" s="10"/>
      <c r="M131" s="23"/>
    </row>
    <row r="132" spans="1:13">
      <c r="A132" s="8"/>
      <c r="B132" s="9"/>
      <c r="C132" s="9"/>
      <c r="D132" s="9"/>
      <c r="E132" s="9"/>
      <c r="F132" s="9"/>
      <c r="G132" s="9"/>
      <c r="H132" s="10"/>
      <c r="I132" s="273" t="s">
        <v>16</v>
      </c>
      <c r="J132" s="252"/>
      <c r="K132" s="462">
        <v>1.31</v>
      </c>
      <c r="L132" s="463"/>
      <c r="M132" s="23">
        <f>K132*12*I124</f>
        <v>3172.2960000000003</v>
      </c>
    </row>
    <row r="133" spans="1:13">
      <c r="A133" s="8"/>
      <c r="B133" s="9"/>
      <c r="C133" s="9"/>
      <c r="D133" s="9"/>
      <c r="E133" s="9"/>
      <c r="F133" s="9"/>
      <c r="G133" s="9"/>
      <c r="H133" s="10"/>
      <c r="I133" s="273" t="s">
        <v>17</v>
      </c>
      <c r="J133" s="252"/>
      <c r="K133" s="9"/>
      <c r="L133" s="10"/>
      <c r="M133" s="23"/>
    </row>
    <row r="134" spans="1:13">
      <c r="A134" s="14"/>
      <c r="B134" s="15"/>
      <c r="C134" s="15"/>
      <c r="D134" s="15"/>
      <c r="E134" s="15"/>
      <c r="F134" s="15"/>
      <c r="G134" s="15"/>
      <c r="H134" s="16"/>
      <c r="I134" s="274" t="s">
        <v>18</v>
      </c>
      <c r="J134" s="275"/>
      <c r="K134" s="15"/>
      <c r="L134" s="16"/>
      <c r="M134" s="21"/>
    </row>
    <row r="135" spans="1:13">
      <c r="A135" s="494" t="s">
        <v>20</v>
      </c>
      <c r="B135" s="495"/>
      <c r="C135" s="495"/>
      <c r="D135" s="495"/>
      <c r="E135" s="495"/>
      <c r="F135" s="495"/>
      <c r="G135" s="495"/>
      <c r="H135" s="496"/>
      <c r="I135" s="251"/>
      <c r="J135" s="252"/>
      <c r="K135" s="470">
        <f>K136+K141</f>
        <v>1.9100000000000001</v>
      </c>
      <c r="L135" s="471"/>
      <c r="M135" s="32">
        <f>M136+M141</f>
        <v>4625.2560000000003</v>
      </c>
    </row>
    <row r="136" spans="1:13">
      <c r="A136" s="459" t="s">
        <v>21</v>
      </c>
      <c r="B136" s="460"/>
      <c r="C136" s="460"/>
      <c r="D136" s="460"/>
      <c r="E136" s="460"/>
      <c r="F136" s="460"/>
      <c r="G136" s="460"/>
      <c r="H136" s="461"/>
      <c r="I136" s="253"/>
      <c r="J136" s="252"/>
      <c r="K136" s="462">
        <f>K137+K138+K140</f>
        <v>1.1200000000000001</v>
      </c>
      <c r="L136" s="463"/>
      <c r="M136" s="33">
        <f>M137+M138+M140</f>
        <v>2712.192</v>
      </c>
    </row>
    <row r="137" spans="1:13">
      <c r="A137" s="8" t="s">
        <v>251</v>
      </c>
      <c r="H137" s="10"/>
      <c r="I137" s="87" t="s">
        <v>26</v>
      </c>
      <c r="J137" s="88"/>
      <c r="K137" s="450">
        <v>0.57999999999999996</v>
      </c>
      <c r="L137" s="451"/>
      <c r="M137" s="23">
        <f>K137*12*I124</f>
        <v>1404.5279999999998</v>
      </c>
    </row>
    <row r="138" spans="1:13">
      <c r="A138" s="8" t="s">
        <v>83</v>
      </c>
      <c r="H138" s="10"/>
      <c r="I138" s="87" t="s">
        <v>24</v>
      </c>
      <c r="J138" s="88"/>
      <c r="K138" s="450">
        <v>0.5</v>
      </c>
      <c r="L138" s="451"/>
      <c r="M138" s="23">
        <f>K138*12*I124</f>
        <v>1210.8000000000002</v>
      </c>
    </row>
    <row r="139" spans="1:13">
      <c r="A139" s="8" t="s">
        <v>25</v>
      </c>
      <c r="H139" s="10"/>
      <c r="I139" s="87"/>
      <c r="J139" s="88"/>
      <c r="L139" s="10"/>
      <c r="M139" s="23"/>
    </row>
    <row r="140" spans="1:13">
      <c r="A140" s="8" t="s">
        <v>84</v>
      </c>
      <c r="H140" s="10"/>
      <c r="I140" s="87" t="s">
        <v>26</v>
      </c>
      <c r="J140" s="88"/>
      <c r="K140" s="450">
        <v>0.04</v>
      </c>
      <c r="L140" s="451"/>
      <c r="M140" s="23">
        <f>K140*12*I124</f>
        <v>96.864000000000004</v>
      </c>
    </row>
    <row r="141" spans="1:13">
      <c r="A141" s="459" t="s">
        <v>27</v>
      </c>
      <c r="B141" s="460"/>
      <c r="C141" s="460"/>
      <c r="D141" s="460"/>
      <c r="E141" s="460"/>
      <c r="F141" s="460"/>
      <c r="G141" s="460"/>
      <c r="H141" s="461"/>
      <c r="I141" s="87"/>
      <c r="J141" s="88"/>
      <c r="K141" s="462">
        <f>K142+K143+K144</f>
        <v>0.79</v>
      </c>
      <c r="L141" s="463"/>
      <c r="M141" s="33">
        <f>M142+M143+M144</f>
        <v>1913.0640000000003</v>
      </c>
    </row>
    <row r="142" spans="1:13">
      <c r="A142" s="8" t="s">
        <v>85</v>
      </c>
      <c r="H142" s="10"/>
      <c r="I142" s="87" t="s">
        <v>24</v>
      </c>
      <c r="J142" s="88"/>
      <c r="K142" s="450">
        <v>0.67</v>
      </c>
      <c r="L142" s="451"/>
      <c r="M142" s="23">
        <f>K142*12*I124</f>
        <v>1622.4720000000002</v>
      </c>
    </row>
    <row r="143" spans="1:13">
      <c r="A143" s="8" t="s">
        <v>86</v>
      </c>
      <c r="H143" s="10"/>
      <c r="I143" s="87" t="s">
        <v>81</v>
      </c>
      <c r="J143" s="88"/>
      <c r="K143" s="450">
        <v>0.06</v>
      </c>
      <c r="L143" s="451"/>
      <c r="M143" s="23">
        <f>K143*12*I124</f>
        <v>145.29599999999999</v>
      </c>
    </row>
    <row r="144" spans="1:13">
      <c r="A144" s="8" t="s">
        <v>87</v>
      </c>
      <c r="H144" s="10"/>
      <c r="I144" s="87" t="s">
        <v>55</v>
      </c>
      <c r="J144" s="88"/>
      <c r="K144" s="492">
        <v>0.06</v>
      </c>
      <c r="L144" s="493"/>
      <c r="M144" s="21">
        <f>K144*12*I124</f>
        <v>145.29599999999999</v>
      </c>
    </row>
    <row r="145" spans="1:13" ht="15.75">
      <c r="A145" s="438" t="s">
        <v>261</v>
      </c>
      <c r="B145" s="439"/>
      <c r="C145" s="439"/>
      <c r="D145" s="439"/>
      <c r="E145" s="439"/>
      <c r="F145" s="439"/>
      <c r="G145" s="439"/>
      <c r="H145" s="440"/>
      <c r="I145" s="34"/>
      <c r="J145" s="29"/>
      <c r="K145" s="486">
        <v>2.16</v>
      </c>
      <c r="L145" s="487"/>
      <c r="M145" s="35">
        <f>K145*I124*12</f>
        <v>5230.6560000000009</v>
      </c>
    </row>
    <row r="146" spans="1:13" ht="16.5" thickBot="1">
      <c r="A146" s="443" t="s">
        <v>39</v>
      </c>
      <c r="B146" s="444"/>
      <c r="C146" s="444"/>
      <c r="D146" s="444"/>
      <c r="E146" s="444"/>
      <c r="F146" s="444"/>
      <c r="G146" s="444"/>
      <c r="H146" s="445"/>
      <c r="I146" s="3"/>
      <c r="J146" s="4"/>
      <c r="K146" s="513">
        <v>5.7</v>
      </c>
      <c r="L146" s="514"/>
      <c r="M146" s="48">
        <f>K146*12*I124</f>
        <v>13803.120000000003</v>
      </c>
    </row>
    <row r="147" spans="1:13" ht="15.75" thickBot="1">
      <c r="A147" s="424" t="s">
        <v>40</v>
      </c>
      <c r="B147" s="425"/>
      <c r="C147" s="425"/>
      <c r="D147" s="425"/>
      <c r="E147" s="425"/>
      <c r="F147" s="425"/>
      <c r="G147" s="425"/>
      <c r="H147" s="426"/>
      <c r="I147" s="49"/>
      <c r="J147" s="50"/>
      <c r="K147" s="427">
        <f>K127+K129+K132+K135+K146+K145</f>
        <v>20.830000000000002</v>
      </c>
      <c r="L147" s="428"/>
      <c r="M147" s="51">
        <f>M124+M132+M135+M145+M146</f>
        <v>50441.928000000007</v>
      </c>
    </row>
    <row r="148" spans="1:13" ht="15.75" thickBot="1">
      <c r="A148" s="424" t="s">
        <v>257</v>
      </c>
      <c r="B148" s="425"/>
      <c r="C148" s="425"/>
      <c r="D148" s="425"/>
      <c r="E148" s="425"/>
      <c r="F148" s="425"/>
      <c r="G148" s="425"/>
      <c r="H148" s="426"/>
      <c r="I148" s="49"/>
      <c r="J148" s="50"/>
      <c r="K148" s="548">
        <f>K149+K150</f>
        <v>29.29</v>
      </c>
      <c r="L148" s="549"/>
      <c r="M148" s="51">
        <f>K148*12*I124</f>
        <v>70928.664000000004</v>
      </c>
    </row>
    <row r="149" spans="1:13" ht="15.75">
      <c r="A149" s="580" t="s">
        <v>256</v>
      </c>
      <c r="B149" s="581"/>
      <c r="C149" s="581"/>
      <c r="D149" s="581"/>
      <c r="E149" s="581"/>
      <c r="F149" s="581"/>
      <c r="G149" s="581"/>
      <c r="H149" s="582"/>
      <c r="I149" s="266"/>
      <c r="J149" s="265"/>
      <c r="K149" s="583">
        <v>23.91</v>
      </c>
      <c r="L149" s="584"/>
      <c r="M149" s="80">
        <f>K149*12*I124</f>
        <v>57900.456000000006</v>
      </c>
    </row>
    <row r="150" spans="1:13" ht="16.5" thickBot="1">
      <c r="A150" s="585" t="s">
        <v>255</v>
      </c>
      <c r="B150" s="586"/>
      <c r="C150" s="586"/>
      <c r="D150" s="586"/>
      <c r="E150" s="586"/>
      <c r="F150" s="586"/>
      <c r="G150" s="586"/>
      <c r="H150" s="587"/>
      <c r="I150" s="264"/>
      <c r="J150" s="263"/>
      <c r="K150" s="588">
        <v>5.38</v>
      </c>
      <c r="L150" s="589"/>
      <c r="M150" s="86">
        <f>K150*12*I124</f>
        <v>13028.208000000001</v>
      </c>
    </row>
    <row r="151" spans="1:13">
      <c r="A151" s="499" t="s">
        <v>43</v>
      </c>
      <c r="B151" s="500"/>
      <c r="C151" s="500"/>
      <c r="D151" s="500"/>
      <c r="E151" s="500"/>
      <c r="F151" s="500"/>
      <c r="G151" s="500"/>
      <c r="H151" s="501"/>
      <c r="I151" s="15"/>
      <c r="J151" s="16"/>
      <c r="K151" s="502">
        <v>1.39</v>
      </c>
      <c r="L151" s="503"/>
      <c r="M151" s="21">
        <f>K151*12*I124</f>
        <v>3366.0240000000003</v>
      </c>
    </row>
    <row r="152" spans="1:13" ht="15.75">
      <c r="A152" s="267" t="s">
        <v>52</v>
      </c>
      <c r="B152" s="268"/>
      <c r="C152" s="268"/>
      <c r="D152" s="268"/>
      <c r="E152" s="268"/>
      <c r="F152" s="268"/>
      <c r="G152" s="268"/>
      <c r="H152" s="269"/>
      <c r="I152" s="34"/>
      <c r="J152" s="29"/>
      <c r="K152" s="486">
        <v>0</v>
      </c>
      <c r="L152" s="487"/>
      <c r="M152" s="21">
        <f>K152*12*I124</f>
        <v>0</v>
      </c>
    </row>
    <row r="153" spans="1:13" ht="15.75">
      <c r="A153" s="267" t="s">
        <v>45</v>
      </c>
      <c r="B153" s="268"/>
      <c r="C153" s="268"/>
      <c r="D153" s="268"/>
      <c r="E153" s="268"/>
      <c r="F153" s="268"/>
      <c r="G153" s="268"/>
      <c r="H153" s="269"/>
      <c r="I153" s="34"/>
      <c r="J153" s="29"/>
      <c r="K153" s="486">
        <v>0.12</v>
      </c>
      <c r="L153" s="487"/>
      <c r="M153" s="21">
        <f>K153*12*I124</f>
        <v>290.59199999999998</v>
      </c>
    </row>
    <row r="154" spans="1:13" ht="16.5" thickBot="1">
      <c r="A154" s="270" t="s">
        <v>46</v>
      </c>
      <c r="B154" s="271"/>
      <c r="C154" s="271"/>
      <c r="D154" s="271"/>
      <c r="E154" s="271"/>
      <c r="F154" s="271"/>
      <c r="G154" s="271"/>
      <c r="H154" s="272"/>
      <c r="I154" s="3"/>
      <c r="J154" s="4"/>
      <c r="K154" s="446">
        <v>0.33</v>
      </c>
      <c r="L154" s="447"/>
      <c r="M154" s="23">
        <f>K154*12*I124</f>
        <v>799.12800000000004</v>
      </c>
    </row>
    <row r="155" spans="1:13" ht="15.75" thickBot="1">
      <c r="A155" s="424" t="s">
        <v>47</v>
      </c>
      <c r="B155" s="425"/>
      <c r="C155" s="425"/>
      <c r="D155" s="425"/>
      <c r="E155" s="425"/>
      <c r="F155" s="425"/>
      <c r="G155" s="425"/>
      <c r="H155" s="426"/>
      <c r="I155" s="49"/>
      <c r="J155" s="50"/>
      <c r="K155" s="427">
        <f>K147+K148+K151+K152+K153+K154</f>
        <v>51.96</v>
      </c>
      <c r="L155" s="428"/>
      <c r="M155" s="51">
        <f>M147+M148+M151+M152+M153+M154</f>
        <v>125826.33600000001</v>
      </c>
    </row>
    <row r="157" spans="1:13">
      <c r="A157" s="481" t="s">
        <v>0</v>
      </c>
      <c r="B157" s="481"/>
      <c r="C157" s="481"/>
      <c r="D157" s="481"/>
      <c r="E157" s="481"/>
      <c r="F157" s="481"/>
      <c r="G157" s="481"/>
      <c r="H157" s="481"/>
      <c r="I157" s="481"/>
      <c r="J157" s="481"/>
      <c r="K157" s="481"/>
      <c r="L157" s="481"/>
      <c r="M157" s="1"/>
    </row>
    <row r="158" spans="1:13">
      <c r="A158" s="482" t="s">
        <v>1</v>
      </c>
      <c r="B158" s="482"/>
      <c r="C158" s="482"/>
      <c r="D158" s="482"/>
      <c r="E158" s="482"/>
      <c r="F158" s="482"/>
      <c r="G158" s="482"/>
      <c r="H158" s="482"/>
      <c r="I158" s="482"/>
      <c r="J158" s="482"/>
      <c r="K158" s="482"/>
      <c r="L158" s="482"/>
      <c r="M158" s="482"/>
    </row>
    <row r="159" spans="1:13">
      <c r="A159" s="483" t="s">
        <v>265</v>
      </c>
      <c r="B159" s="483"/>
      <c r="C159" s="483"/>
      <c r="D159" s="483"/>
      <c r="E159" s="483"/>
      <c r="F159" s="483"/>
      <c r="G159" s="483"/>
      <c r="H159" s="483"/>
      <c r="I159" s="483"/>
      <c r="J159" s="483"/>
      <c r="K159" s="483"/>
      <c r="L159" s="483"/>
      <c r="M159" s="483"/>
    </row>
    <row r="160" spans="1:13">
      <c r="A160" s="2"/>
      <c r="B160" s="3"/>
      <c r="C160" s="3" t="s">
        <v>2</v>
      </c>
      <c r="D160" s="3"/>
      <c r="E160" s="3"/>
      <c r="F160" s="3"/>
      <c r="G160" s="3"/>
      <c r="H160" s="4"/>
      <c r="I160" s="3" t="s">
        <v>3</v>
      </c>
      <c r="J160" s="4"/>
      <c r="K160" s="5" t="s">
        <v>4</v>
      </c>
      <c r="L160" s="6"/>
      <c r="M160" s="7"/>
    </row>
    <row r="161" spans="1:13">
      <c r="A161" s="8"/>
      <c r="B161" s="9"/>
      <c r="C161" s="9"/>
      <c r="D161" s="9"/>
      <c r="E161" s="9"/>
      <c r="F161" s="9"/>
      <c r="G161" s="9"/>
      <c r="H161" s="10"/>
      <c r="I161" s="9"/>
      <c r="J161" s="10"/>
      <c r="K161" s="11" t="s">
        <v>5</v>
      </c>
      <c r="L161" s="12"/>
      <c r="M161" s="13" t="s">
        <v>6</v>
      </c>
    </row>
    <row r="162" spans="1:13">
      <c r="A162" s="14"/>
      <c r="B162" s="15"/>
      <c r="C162" s="15"/>
      <c r="D162" s="15"/>
      <c r="E162" s="15"/>
      <c r="F162" s="15"/>
      <c r="G162" s="15"/>
      <c r="H162" s="16"/>
      <c r="I162" s="472" t="s">
        <v>7</v>
      </c>
      <c r="J162" s="473"/>
      <c r="K162" s="15" t="s">
        <v>8</v>
      </c>
      <c r="L162" s="16"/>
      <c r="M162" s="17" t="s">
        <v>9</v>
      </c>
    </row>
    <row r="163" spans="1:13">
      <c r="A163" s="474"/>
      <c r="B163" s="475"/>
      <c r="C163" s="475"/>
      <c r="D163" s="475"/>
      <c r="E163" s="475"/>
      <c r="F163" s="475"/>
      <c r="G163" s="475"/>
      <c r="H163" s="476"/>
      <c r="I163" s="477">
        <v>201.8</v>
      </c>
      <c r="J163" s="478"/>
      <c r="K163" s="479">
        <f>K166+K168</f>
        <v>9.75</v>
      </c>
      <c r="L163" s="480"/>
      <c r="M163" s="21">
        <f>M166+M168</f>
        <v>23610.6</v>
      </c>
    </row>
    <row r="164" spans="1:13">
      <c r="A164" s="22" t="s">
        <v>10</v>
      </c>
      <c r="F164" s="9"/>
      <c r="H164" s="10"/>
      <c r="J164" s="10"/>
      <c r="L164" s="10"/>
      <c r="M164" s="23"/>
    </row>
    <row r="165" spans="1:13">
      <c r="A165" s="22" t="s">
        <v>11</v>
      </c>
      <c r="F165" s="9"/>
      <c r="H165" s="10"/>
      <c r="J165" s="10"/>
      <c r="L165" s="10"/>
      <c r="M165" s="23"/>
    </row>
    <row r="166" spans="1:13">
      <c r="A166" s="130"/>
      <c r="B166" s="24"/>
      <c r="C166" s="24"/>
      <c r="D166" s="24"/>
      <c r="E166" s="24"/>
      <c r="F166" s="25"/>
      <c r="G166" s="24"/>
      <c r="H166" s="26"/>
      <c r="J166" s="10"/>
      <c r="K166" s="450">
        <v>5.36</v>
      </c>
      <c r="L166" s="451"/>
      <c r="M166" s="23">
        <f>K166*I163*12</f>
        <v>12979.776000000002</v>
      </c>
    </row>
    <row r="167" spans="1:13">
      <c r="A167" s="22" t="s">
        <v>12</v>
      </c>
      <c r="B167" s="24"/>
      <c r="C167" s="24"/>
      <c r="D167" s="24"/>
      <c r="E167" s="24"/>
      <c r="F167" s="25"/>
      <c r="G167" s="24"/>
      <c r="H167" s="26"/>
      <c r="J167" s="10"/>
      <c r="L167" s="10"/>
      <c r="M167" s="23"/>
    </row>
    <row r="168" spans="1:13">
      <c r="A168" s="130"/>
      <c r="B168" s="24"/>
      <c r="C168" s="24"/>
      <c r="D168" s="24"/>
      <c r="E168" s="24"/>
      <c r="F168" s="25"/>
      <c r="G168" s="24"/>
      <c r="H168" s="26"/>
      <c r="I168" s="14"/>
      <c r="J168" s="16"/>
      <c r="K168" s="492">
        <v>4.3899999999999997</v>
      </c>
      <c r="L168" s="493"/>
      <c r="M168" s="21">
        <f>K168*I163*12</f>
        <v>10630.823999999999</v>
      </c>
    </row>
    <row r="169" spans="1:13">
      <c r="A169" s="464" t="s">
        <v>13</v>
      </c>
      <c r="B169" s="465"/>
      <c r="C169" s="465"/>
      <c r="D169" s="465"/>
      <c r="E169" s="465"/>
      <c r="F169" s="465"/>
      <c r="G169" s="465"/>
      <c r="H169" s="466"/>
      <c r="I169" s="273" t="s">
        <v>14</v>
      </c>
      <c r="J169" s="252"/>
      <c r="K169" s="9"/>
      <c r="L169" s="10"/>
      <c r="M169" s="23"/>
    </row>
    <row r="170" spans="1:13">
      <c r="A170" s="8"/>
      <c r="B170" s="9"/>
      <c r="C170" s="9"/>
      <c r="D170" s="9"/>
      <c r="E170" s="9"/>
      <c r="F170" s="9"/>
      <c r="G170" s="9"/>
      <c r="H170" s="10"/>
      <c r="I170" s="273" t="s">
        <v>15</v>
      </c>
      <c r="J170" s="252"/>
      <c r="K170" s="9"/>
      <c r="L170" s="10"/>
      <c r="M170" s="23"/>
    </row>
    <row r="171" spans="1:13">
      <c r="A171" s="8"/>
      <c r="B171" s="9"/>
      <c r="C171" s="9"/>
      <c r="D171" s="9"/>
      <c r="E171" s="9"/>
      <c r="F171" s="9"/>
      <c r="G171" s="9"/>
      <c r="H171" s="10"/>
      <c r="I171" s="273" t="s">
        <v>16</v>
      </c>
      <c r="J171" s="252"/>
      <c r="K171" s="462">
        <v>1.31</v>
      </c>
      <c r="L171" s="463"/>
      <c r="M171" s="23">
        <f>K171*12*I163</f>
        <v>3172.2960000000003</v>
      </c>
    </row>
    <row r="172" spans="1:13">
      <c r="A172" s="8"/>
      <c r="B172" s="9"/>
      <c r="C172" s="9"/>
      <c r="D172" s="9"/>
      <c r="E172" s="9"/>
      <c r="F172" s="9"/>
      <c r="G172" s="9"/>
      <c r="H172" s="10"/>
      <c r="I172" s="273" t="s">
        <v>17</v>
      </c>
      <c r="J172" s="252"/>
      <c r="K172" s="9"/>
      <c r="L172" s="10"/>
      <c r="M172" s="23"/>
    </row>
    <row r="173" spans="1:13">
      <c r="A173" s="14"/>
      <c r="B173" s="15"/>
      <c r="C173" s="15"/>
      <c r="D173" s="15"/>
      <c r="E173" s="15"/>
      <c r="F173" s="15"/>
      <c r="G173" s="15"/>
      <c r="H173" s="16"/>
      <c r="I173" s="274" t="s">
        <v>18</v>
      </c>
      <c r="J173" s="275"/>
      <c r="K173" s="15"/>
      <c r="L173" s="16"/>
      <c r="M173" s="21"/>
    </row>
    <row r="174" spans="1:13">
      <c r="A174" s="494" t="s">
        <v>20</v>
      </c>
      <c r="B174" s="495"/>
      <c r="C174" s="495"/>
      <c r="D174" s="495"/>
      <c r="E174" s="495"/>
      <c r="F174" s="495"/>
      <c r="G174" s="495"/>
      <c r="H174" s="496"/>
      <c r="I174" s="251"/>
      <c r="J174" s="252"/>
      <c r="K174" s="470">
        <f>K175+K180</f>
        <v>1.9100000000000001</v>
      </c>
      <c r="L174" s="471"/>
      <c r="M174" s="32">
        <f>M175+M180</f>
        <v>4625.2560000000003</v>
      </c>
    </row>
    <row r="175" spans="1:13">
      <c r="A175" s="459" t="s">
        <v>21</v>
      </c>
      <c r="B175" s="460"/>
      <c r="C175" s="460"/>
      <c r="D175" s="460"/>
      <c r="E175" s="460"/>
      <c r="F175" s="460"/>
      <c r="G175" s="460"/>
      <c r="H175" s="461"/>
      <c r="I175" s="253"/>
      <c r="J175" s="252"/>
      <c r="K175" s="462">
        <f>K176+K177+K179</f>
        <v>1.1200000000000001</v>
      </c>
      <c r="L175" s="463"/>
      <c r="M175" s="33">
        <f>M176+M177+M179</f>
        <v>2712.192</v>
      </c>
    </row>
    <row r="176" spans="1:13">
      <c r="A176" s="8" t="s">
        <v>251</v>
      </c>
      <c r="H176" s="10"/>
      <c r="I176" s="87" t="s">
        <v>26</v>
      </c>
      <c r="J176" s="88"/>
      <c r="K176" s="450">
        <v>0.57999999999999996</v>
      </c>
      <c r="L176" s="451"/>
      <c r="M176" s="23">
        <f>K176*12*I163</f>
        <v>1404.5279999999998</v>
      </c>
    </row>
    <row r="177" spans="1:13">
      <c r="A177" s="8" t="s">
        <v>83</v>
      </c>
      <c r="H177" s="10"/>
      <c r="I177" s="87" t="s">
        <v>24</v>
      </c>
      <c r="J177" s="88"/>
      <c r="K177" s="450">
        <v>0.5</v>
      </c>
      <c r="L177" s="451"/>
      <c r="M177" s="23">
        <f>K177*12*I163</f>
        <v>1210.8000000000002</v>
      </c>
    </row>
    <row r="178" spans="1:13">
      <c r="A178" s="8" t="s">
        <v>25</v>
      </c>
      <c r="H178" s="10"/>
      <c r="I178" s="87"/>
      <c r="J178" s="88"/>
      <c r="L178" s="10"/>
      <c r="M178" s="23"/>
    </row>
    <row r="179" spans="1:13">
      <c r="A179" s="8" t="s">
        <v>84</v>
      </c>
      <c r="H179" s="10"/>
      <c r="I179" s="87" t="s">
        <v>26</v>
      </c>
      <c r="J179" s="88"/>
      <c r="K179" s="450">
        <v>0.04</v>
      </c>
      <c r="L179" s="451"/>
      <c r="M179" s="23">
        <f>K179*12*I163</f>
        <v>96.864000000000004</v>
      </c>
    </row>
    <row r="180" spans="1:13">
      <c r="A180" s="459" t="s">
        <v>27</v>
      </c>
      <c r="B180" s="460"/>
      <c r="C180" s="460"/>
      <c r="D180" s="460"/>
      <c r="E180" s="460"/>
      <c r="F180" s="460"/>
      <c r="G180" s="460"/>
      <c r="H180" s="461"/>
      <c r="I180" s="87"/>
      <c r="J180" s="88"/>
      <c r="K180" s="462">
        <f>K181+K182+K183</f>
        <v>0.79</v>
      </c>
      <c r="L180" s="463"/>
      <c r="M180" s="33">
        <f>M181+M182+M183</f>
        <v>1913.0640000000003</v>
      </c>
    </row>
    <row r="181" spans="1:13">
      <c r="A181" s="8" t="s">
        <v>85</v>
      </c>
      <c r="H181" s="10"/>
      <c r="I181" s="87" t="s">
        <v>24</v>
      </c>
      <c r="J181" s="88"/>
      <c r="K181" s="450">
        <v>0.67</v>
      </c>
      <c r="L181" s="451"/>
      <c r="M181" s="23">
        <f>K181*12*I163</f>
        <v>1622.4720000000002</v>
      </c>
    </row>
    <row r="182" spans="1:13">
      <c r="A182" s="8" t="s">
        <v>86</v>
      </c>
      <c r="H182" s="10"/>
      <c r="I182" s="87" t="s">
        <v>81</v>
      </c>
      <c r="J182" s="88"/>
      <c r="K182" s="450">
        <v>0.06</v>
      </c>
      <c r="L182" s="451"/>
      <c r="M182" s="23">
        <f>K182*12*I163</f>
        <v>145.29599999999999</v>
      </c>
    </row>
    <row r="183" spans="1:13">
      <c r="A183" s="8" t="s">
        <v>87</v>
      </c>
      <c r="H183" s="10"/>
      <c r="I183" s="87" t="s">
        <v>55</v>
      </c>
      <c r="J183" s="88"/>
      <c r="K183" s="492">
        <v>0.06</v>
      </c>
      <c r="L183" s="493"/>
      <c r="M183" s="21">
        <f>K183*12*I163</f>
        <v>145.29599999999999</v>
      </c>
    </row>
    <row r="184" spans="1:13" ht="15.75">
      <c r="A184" s="438" t="s">
        <v>261</v>
      </c>
      <c r="B184" s="439"/>
      <c r="C184" s="439"/>
      <c r="D184" s="439"/>
      <c r="E184" s="439"/>
      <c r="F184" s="439"/>
      <c r="G184" s="439"/>
      <c r="H184" s="440"/>
      <c r="I184" s="34"/>
      <c r="J184" s="29"/>
      <c r="K184" s="486">
        <v>2.16</v>
      </c>
      <c r="L184" s="487"/>
      <c r="M184" s="35">
        <f>K184*I163*12</f>
        <v>5230.6560000000009</v>
      </c>
    </row>
    <row r="185" spans="1:13" ht="16.5" thickBot="1">
      <c r="A185" s="443" t="s">
        <v>39</v>
      </c>
      <c r="B185" s="444"/>
      <c r="C185" s="444"/>
      <c r="D185" s="444"/>
      <c r="E185" s="444"/>
      <c r="F185" s="444"/>
      <c r="G185" s="444"/>
      <c r="H185" s="445"/>
      <c r="I185" s="3"/>
      <c r="J185" s="4"/>
      <c r="K185" s="513">
        <v>5.7</v>
      </c>
      <c r="L185" s="514"/>
      <c r="M185" s="48">
        <f>K185*12*I163</f>
        <v>13803.120000000003</v>
      </c>
    </row>
    <row r="186" spans="1:13" ht="15.75" thickBot="1">
      <c r="A186" s="424" t="s">
        <v>40</v>
      </c>
      <c r="B186" s="425"/>
      <c r="C186" s="425"/>
      <c r="D186" s="425"/>
      <c r="E186" s="425"/>
      <c r="F186" s="425"/>
      <c r="G186" s="425"/>
      <c r="H186" s="426"/>
      <c r="I186" s="49"/>
      <c r="J186" s="50"/>
      <c r="K186" s="427">
        <f>K166+K168+K171+K174+K185+K184</f>
        <v>20.830000000000002</v>
      </c>
      <c r="L186" s="428"/>
      <c r="M186" s="51">
        <f>M163+M171+M174+M184+M185</f>
        <v>50441.928000000007</v>
      </c>
    </row>
    <row r="187" spans="1:13" ht="15.75" thickBot="1">
      <c r="A187" s="424" t="s">
        <v>257</v>
      </c>
      <c r="B187" s="425"/>
      <c r="C187" s="425"/>
      <c r="D187" s="425"/>
      <c r="E187" s="425"/>
      <c r="F187" s="425"/>
      <c r="G187" s="425"/>
      <c r="H187" s="426"/>
      <c r="I187" s="49"/>
      <c r="J187" s="50"/>
      <c r="K187" s="548">
        <f>K188+K189</f>
        <v>29.29</v>
      </c>
      <c r="L187" s="549"/>
      <c r="M187" s="51">
        <f>K187*12*I163</f>
        <v>70928.664000000004</v>
      </c>
    </row>
    <row r="188" spans="1:13" ht="15.75">
      <c r="A188" s="580" t="s">
        <v>256</v>
      </c>
      <c r="B188" s="581"/>
      <c r="C188" s="581"/>
      <c r="D188" s="581"/>
      <c r="E188" s="581"/>
      <c r="F188" s="581"/>
      <c r="G188" s="581"/>
      <c r="H188" s="582"/>
      <c r="I188" s="266"/>
      <c r="J188" s="265"/>
      <c r="K188" s="583">
        <v>23.91</v>
      </c>
      <c r="L188" s="584"/>
      <c r="M188" s="80">
        <f>K188*12*I163</f>
        <v>57900.456000000006</v>
      </c>
    </row>
    <row r="189" spans="1:13" ht="16.5" thickBot="1">
      <c r="A189" s="585" t="s">
        <v>255</v>
      </c>
      <c r="B189" s="586"/>
      <c r="C189" s="586"/>
      <c r="D189" s="586"/>
      <c r="E189" s="586"/>
      <c r="F189" s="586"/>
      <c r="G189" s="586"/>
      <c r="H189" s="587"/>
      <c r="I189" s="264"/>
      <c r="J189" s="263"/>
      <c r="K189" s="588">
        <v>5.38</v>
      </c>
      <c r="L189" s="589"/>
      <c r="M189" s="86">
        <f>K189*12*I163</f>
        <v>13028.208000000001</v>
      </c>
    </row>
    <row r="190" spans="1:13">
      <c r="A190" s="499" t="s">
        <v>43</v>
      </c>
      <c r="B190" s="500"/>
      <c r="C190" s="500"/>
      <c r="D190" s="500"/>
      <c r="E190" s="500"/>
      <c r="F190" s="500"/>
      <c r="G190" s="500"/>
      <c r="H190" s="501"/>
      <c r="I190" s="15"/>
      <c r="J190" s="16"/>
      <c r="K190" s="502">
        <v>1.39</v>
      </c>
      <c r="L190" s="503"/>
      <c r="M190" s="21">
        <f>K190*12*I163</f>
        <v>3366.0240000000003</v>
      </c>
    </row>
    <row r="191" spans="1:13" ht="15.75">
      <c r="A191" s="267" t="s">
        <v>52</v>
      </c>
      <c r="B191" s="268"/>
      <c r="C191" s="268"/>
      <c r="D191" s="268"/>
      <c r="E191" s="268"/>
      <c r="F191" s="268"/>
      <c r="G191" s="268"/>
      <c r="H191" s="269"/>
      <c r="I191" s="34"/>
      <c r="J191" s="29"/>
      <c r="K191" s="486">
        <v>0</v>
      </c>
      <c r="L191" s="487"/>
      <c r="M191" s="21">
        <f>K191*12*I163</f>
        <v>0</v>
      </c>
    </row>
    <row r="192" spans="1:13" ht="15.75">
      <c r="A192" s="267" t="s">
        <v>45</v>
      </c>
      <c r="B192" s="268"/>
      <c r="C192" s="268"/>
      <c r="D192" s="268"/>
      <c r="E192" s="268"/>
      <c r="F192" s="268"/>
      <c r="G192" s="268"/>
      <c r="H192" s="269"/>
      <c r="I192" s="34"/>
      <c r="J192" s="29"/>
      <c r="K192" s="486">
        <v>0.12</v>
      </c>
      <c r="L192" s="487"/>
      <c r="M192" s="21">
        <f>K192*12*I163</f>
        <v>290.59199999999998</v>
      </c>
    </row>
    <row r="193" spans="1:13" ht="16.5" thickBot="1">
      <c r="A193" s="270" t="s">
        <v>46</v>
      </c>
      <c r="B193" s="271"/>
      <c r="C193" s="271"/>
      <c r="D193" s="271"/>
      <c r="E193" s="271"/>
      <c r="F193" s="271"/>
      <c r="G193" s="271"/>
      <c r="H193" s="272"/>
      <c r="I193" s="3"/>
      <c r="J193" s="4"/>
      <c r="K193" s="446">
        <v>0.33</v>
      </c>
      <c r="L193" s="447"/>
      <c r="M193" s="23">
        <f>K193*12*I163</f>
        <v>799.12800000000004</v>
      </c>
    </row>
    <row r="194" spans="1:13" ht="15.75" thickBot="1">
      <c r="A194" s="424" t="s">
        <v>47</v>
      </c>
      <c r="B194" s="425"/>
      <c r="C194" s="425"/>
      <c r="D194" s="425"/>
      <c r="E194" s="425"/>
      <c r="F194" s="425"/>
      <c r="G194" s="425"/>
      <c r="H194" s="426"/>
      <c r="I194" s="49"/>
      <c r="J194" s="50"/>
      <c r="K194" s="427">
        <f>K186+K187+K190+K191+K192+K193</f>
        <v>51.96</v>
      </c>
      <c r="L194" s="428"/>
      <c r="M194" s="51">
        <f>M186+M187+M190+M191+M192+M193</f>
        <v>125826.33600000001</v>
      </c>
    </row>
    <row r="196" spans="1:13">
      <c r="A196" s="481" t="s">
        <v>0</v>
      </c>
      <c r="B196" s="481"/>
      <c r="C196" s="481"/>
      <c r="D196" s="481"/>
      <c r="E196" s="481"/>
      <c r="F196" s="481"/>
      <c r="G196" s="481"/>
      <c r="H196" s="481"/>
      <c r="I196" s="481"/>
      <c r="J196" s="481"/>
      <c r="K196" s="481"/>
      <c r="L196" s="481"/>
      <c r="M196" s="1"/>
    </row>
    <row r="197" spans="1:13">
      <c r="A197" s="482" t="s">
        <v>1</v>
      </c>
      <c r="B197" s="482"/>
      <c r="C197" s="482"/>
      <c r="D197" s="482"/>
      <c r="E197" s="482"/>
      <c r="F197" s="482"/>
      <c r="G197" s="482"/>
      <c r="H197" s="482"/>
      <c r="I197" s="482"/>
      <c r="J197" s="482"/>
      <c r="K197" s="482"/>
      <c r="L197" s="482"/>
      <c r="M197" s="482"/>
    </row>
    <row r="198" spans="1:13">
      <c r="A198" s="483" t="s">
        <v>266</v>
      </c>
      <c r="B198" s="483"/>
      <c r="C198" s="483"/>
      <c r="D198" s="483"/>
      <c r="E198" s="483"/>
      <c r="F198" s="483"/>
      <c r="G198" s="483"/>
      <c r="H198" s="483"/>
      <c r="I198" s="483"/>
      <c r="J198" s="483"/>
      <c r="K198" s="483"/>
      <c r="L198" s="483"/>
      <c r="M198" s="483"/>
    </row>
    <row r="199" spans="1:13">
      <c r="A199" s="2"/>
      <c r="B199" s="3"/>
      <c r="C199" s="3" t="s">
        <v>2</v>
      </c>
      <c r="D199" s="3"/>
      <c r="E199" s="3"/>
      <c r="F199" s="3"/>
      <c r="G199" s="3"/>
      <c r="H199" s="4"/>
      <c r="I199" s="3" t="s">
        <v>3</v>
      </c>
      <c r="J199" s="4"/>
      <c r="K199" s="5" t="s">
        <v>4</v>
      </c>
      <c r="L199" s="6"/>
      <c r="M199" s="7"/>
    </row>
    <row r="200" spans="1:13">
      <c r="A200" s="8"/>
      <c r="B200" s="9"/>
      <c r="C200" s="9"/>
      <c r="D200" s="9"/>
      <c r="E200" s="9"/>
      <c r="F200" s="9"/>
      <c r="G200" s="9"/>
      <c r="H200" s="10"/>
      <c r="I200" s="9"/>
      <c r="J200" s="10"/>
      <c r="K200" s="11" t="s">
        <v>5</v>
      </c>
      <c r="L200" s="12"/>
      <c r="M200" s="13" t="s">
        <v>6</v>
      </c>
    </row>
    <row r="201" spans="1:13">
      <c r="A201" s="14"/>
      <c r="B201" s="15"/>
      <c r="C201" s="15"/>
      <c r="D201" s="15"/>
      <c r="E201" s="15"/>
      <c r="F201" s="15"/>
      <c r="G201" s="15"/>
      <c r="H201" s="16"/>
      <c r="I201" s="472" t="s">
        <v>7</v>
      </c>
      <c r="J201" s="473"/>
      <c r="K201" s="15" t="s">
        <v>8</v>
      </c>
      <c r="L201" s="16"/>
      <c r="M201" s="17" t="s">
        <v>9</v>
      </c>
    </row>
    <row r="202" spans="1:13">
      <c r="A202" s="474"/>
      <c r="B202" s="475"/>
      <c r="C202" s="475"/>
      <c r="D202" s="475"/>
      <c r="E202" s="475"/>
      <c r="F202" s="475"/>
      <c r="G202" s="475"/>
      <c r="H202" s="476"/>
      <c r="I202" s="477">
        <v>201.8</v>
      </c>
      <c r="J202" s="478"/>
      <c r="K202" s="479">
        <f>K205+K207</f>
        <v>9.75</v>
      </c>
      <c r="L202" s="480"/>
      <c r="M202" s="21">
        <f>M205+M207</f>
        <v>23610.6</v>
      </c>
    </row>
    <row r="203" spans="1:13">
      <c r="A203" s="22" t="s">
        <v>10</v>
      </c>
      <c r="F203" s="9"/>
      <c r="H203" s="10"/>
      <c r="J203" s="10"/>
      <c r="L203" s="10"/>
      <c r="M203" s="23"/>
    </row>
    <row r="204" spans="1:13">
      <c r="A204" s="22" t="s">
        <v>11</v>
      </c>
      <c r="F204" s="9"/>
      <c r="H204" s="10"/>
      <c r="J204" s="10"/>
      <c r="L204" s="10"/>
      <c r="M204" s="23"/>
    </row>
    <row r="205" spans="1:13">
      <c r="A205" s="130"/>
      <c r="B205" s="24"/>
      <c r="C205" s="24"/>
      <c r="D205" s="24"/>
      <c r="E205" s="24"/>
      <c r="F205" s="25"/>
      <c r="G205" s="24"/>
      <c r="H205" s="26"/>
      <c r="J205" s="10"/>
      <c r="K205" s="450">
        <v>5.36</v>
      </c>
      <c r="L205" s="451"/>
      <c r="M205" s="23">
        <f>K205*I202*12</f>
        <v>12979.776000000002</v>
      </c>
    </row>
    <row r="206" spans="1:13">
      <c r="A206" s="22" t="s">
        <v>12</v>
      </c>
      <c r="B206" s="24"/>
      <c r="C206" s="24"/>
      <c r="D206" s="24"/>
      <c r="E206" s="24"/>
      <c r="F206" s="25"/>
      <c r="G206" s="24"/>
      <c r="H206" s="26"/>
      <c r="J206" s="10"/>
      <c r="L206" s="10"/>
      <c r="M206" s="23"/>
    </row>
    <row r="207" spans="1:13">
      <c r="A207" s="130"/>
      <c r="B207" s="24"/>
      <c r="C207" s="24"/>
      <c r="D207" s="24"/>
      <c r="E207" s="24"/>
      <c r="F207" s="25"/>
      <c r="G207" s="24"/>
      <c r="H207" s="26"/>
      <c r="I207" s="14"/>
      <c r="J207" s="16"/>
      <c r="K207" s="492">
        <v>4.3899999999999997</v>
      </c>
      <c r="L207" s="493"/>
      <c r="M207" s="21">
        <f>K207*I202*12</f>
        <v>10630.823999999999</v>
      </c>
    </row>
    <row r="208" spans="1:13">
      <c r="A208" s="464" t="s">
        <v>13</v>
      </c>
      <c r="B208" s="465"/>
      <c r="C208" s="465"/>
      <c r="D208" s="465"/>
      <c r="E208" s="465"/>
      <c r="F208" s="465"/>
      <c r="G208" s="465"/>
      <c r="H208" s="466"/>
      <c r="I208" s="273" t="s">
        <v>14</v>
      </c>
      <c r="J208" s="252"/>
      <c r="K208" s="9"/>
      <c r="L208" s="10"/>
      <c r="M208" s="23"/>
    </row>
    <row r="209" spans="1:13">
      <c r="A209" s="8"/>
      <c r="B209" s="9"/>
      <c r="C209" s="9"/>
      <c r="D209" s="9"/>
      <c r="E209" s="9"/>
      <c r="F209" s="9"/>
      <c r="G209" s="9"/>
      <c r="H209" s="10"/>
      <c r="I209" s="273" t="s">
        <v>15</v>
      </c>
      <c r="J209" s="252"/>
      <c r="K209" s="9"/>
      <c r="L209" s="10"/>
      <c r="M209" s="23"/>
    </row>
    <row r="210" spans="1:13">
      <c r="A210" s="8"/>
      <c r="B210" s="9"/>
      <c r="C210" s="9"/>
      <c r="D210" s="9"/>
      <c r="E210" s="9"/>
      <c r="F210" s="9"/>
      <c r="G210" s="9"/>
      <c r="H210" s="10"/>
      <c r="I210" s="273" t="s">
        <v>16</v>
      </c>
      <c r="J210" s="252"/>
      <c r="K210" s="462">
        <v>1.31</v>
      </c>
      <c r="L210" s="463"/>
      <c r="M210" s="23">
        <f>K210*12*I202</f>
        <v>3172.2960000000003</v>
      </c>
    </row>
    <row r="211" spans="1:13">
      <c r="A211" s="8"/>
      <c r="B211" s="9"/>
      <c r="C211" s="9"/>
      <c r="D211" s="9"/>
      <c r="E211" s="9"/>
      <c r="F211" s="9"/>
      <c r="G211" s="9"/>
      <c r="H211" s="10"/>
      <c r="I211" s="273" t="s">
        <v>17</v>
      </c>
      <c r="J211" s="252"/>
      <c r="K211" s="9"/>
      <c r="L211" s="10"/>
      <c r="M211" s="23"/>
    </row>
    <row r="212" spans="1:13">
      <c r="A212" s="14"/>
      <c r="B212" s="15"/>
      <c r="C212" s="15"/>
      <c r="D212" s="15"/>
      <c r="E212" s="15"/>
      <c r="F212" s="15"/>
      <c r="G212" s="15"/>
      <c r="H212" s="16"/>
      <c r="I212" s="274" t="s">
        <v>18</v>
      </c>
      <c r="J212" s="275"/>
      <c r="K212" s="15"/>
      <c r="L212" s="16"/>
      <c r="M212" s="21"/>
    </row>
    <row r="213" spans="1:13">
      <c r="A213" s="494" t="s">
        <v>20</v>
      </c>
      <c r="B213" s="495"/>
      <c r="C213" s="495"/>
      <c r="D213" s="495"/>
      <c r="E213" s="495"/>
      <c r="F213" s="495"/>
      <c r="G213" s="495"/>
      <c r="H213" s="496"/>
      <c r="I213" s="251"/>
      <c r="J213" s="252"/>
      <c r="K213" s="470">
        <f>K214+K219</f>
        <v>1.9100000000000001</v>
      </c>
      <c r="L213" s="471"/>
      <c r="M213" s="32">
        <f>M214+M219</f>
        <v>4625.2560000000003</v>
      </c>
    </row>
    <row r="214" spans="1:13">
      <c r="A214" s="459" t="s">
        <v>21</v>
      </c>
      <c r="B214" s="460"/>
      <c r="C214" s="460"/>
      <c r="D214" s="460"/>
      <c r="E214" s="460"/>
      <c r="F214" s="460"/>
      <c r="G214" s="460"/>
      <c r="H214" s="461"/>
      <c r="I214" s="253"/>
      <c r="J214" s="252"/>
      <c r="K214" s="462">
        <f>K215+K216+K218</f>
        <v>1.1200000000000001</v>
      </c>
      <c r="L214" s="463"/>
      <c r="M214" s="33">
        <f>M215+M216+M218</f>
        <v>2712.192</v>
      </c>
    </row>
    <row r="215" spans="1:13">
      <c r="A215" s="8" t="s">
        <v>251</v>
      </c>
      <c r="H215" s="10"/>
      <c r="I215" s="87" t="s">
        <v>26</v>
      </c>
      <c r="J215" s="88"/>
      <c r="K215" s="450">
        <v>0.57999999999999996</v>
      </c>
      <c r="L215" s="451"/>
      <c r="M215" s="23">
        <f>K215*12*I202</f>
        <v>1404.5279999999998</v>
      </c>
    </row>
    <row r="216" spans="1:13">
      <c r="A216" s="8" t="s">
        <v>83</v>
      </c>
      <c r="H216" s="10"/>
      <c r="I216" s="87" t="s">
        <v>24</v>
      </c>
      <c r="J216" s="88"/>
      <c r="K216" s="450">
        <v>0.5</v>
      </c>
      <c r="L216" s="451"/>
      <c r="M216" s="23">
        <f>K216*12*I202</f>
        <v>1210.8000000000002</v>
      </c>
    </row>
    <row r="217" spans="1:13">
      <c r="A217" s="8" t="s">
        <v>25</v>
      </c>
      <c r="H217" s="10"/>
      <c r="I217" s="87"/>
      <c r="J217" s="88"/>
      <c r="L217" s="10"/>
      <c r="M217" s="23"/>
    </row>
    <row r="218" spans="1:13">
      <c r="A218" s="8" t="s">
        <v>84</v>
      </c>
      <c r="H218" s="10"/>
      <c r="I218" s="87" t="s">
        <v>26</v>
      </c>
      <c r="J218" s="88"/>
      <c r="K218" s="450">
        <v>0.04</v>
      </c>
      <c r="L218" s="451"/>
      <c r="M218" s="23">
        <f>K218*12*I202</f>
        <v>96.864000000000004</v>
      </c>
    </row>
    <row r="219" spans="1:13">
      <c r="A219" s="459" t="s">
        <v>27</v>
      </c>
      <c r="B219" s="460"/>
      <c r="C219" s="460"/>
      <c r="D219" s="460"/>
      <c r="E219" s="460"/>
      <c r="F219" s="460"/>
      <c r="G219" s="460"/>
      <c r="H219" s="461"/>
      <c r="I219" s="87"/>
      <c r="J219" s="88"/>
      <c r="K219" s="462">
        <f>K220+K221+K222</f>
        <v>0.79</v>
      </c>
      <c r="L219" s="463"/>
      <c r="M219" s="33">
        <f>M220+M221+M222</f>
        <v>1913.0640000000003</v>
      </c>
    </row>
    <row r="220" spans="1:13">
      <c r="A220" s="8" t="s">
        <v>85</v>
      </c>
      <c r="H220" s="10"/>
      <c r="I220" s="87" t="s">
        <v>24</v>
      </c>
      <c r="J220" s="88"/>
      <c r="K220" s="450">
        <v>0.67</v>
      </c>
      <c r="L220" s="451"/>
      <c r="M220" s="23">
        <f>K220*12*I202</f>
        <v>1622.4720000000002</v>
      </c>
    </row>
    <row r="221" spans="1:13">
      <c r="A221" s="8" t="s">
        <v>86</v>
      </c>
      <c r="H221" s="10"/>
      <c r="I221" s="87" t="s">
        <v>81</v>
      </c>
      <c r="J221" s="88"/>
      <c r="K221" s="450">
        <v>0.06</v>
      </c>
      <c r="L221" s="451"/>
      <c r="M221" s="23">
        <f>K221*12*I202</f>
        <v>145.29599999999999</v>
      </c>
    </row>
    <row r="222" spans="1:13">
      <c r="A222" s="8" t="s">
        <v>87</v>
      </c>
      <c r="H222" s="10"/>
      <c r="I222" s="87" t="s">
        <v>55</v>
      </c>
      <c r="J222" s="88"/>
      <c r="K222" s="492">
        <v>0.06</v>
      </c>
      <c r="L222" s="493"/>
      <c r="M222" s="21">
        <f>K222*12*I202</f>
        <v>145.29599999999999</v>
      </c>
    </row>
    <row r="223" spans="1:13" ht="15.75">
      <c r="A223" s="438" t="s">
        <v>261</v>
      </c>
      <c r="B223" s="439"/>
      <c r="C223" s="439"/>
      <c r="D223" s="439"/>
      <c r="E223" s="439"/>
      <c r="F223" s="439"/>
      <c r="G223" s="439"/>
      <c r="H223" s="440"/>
      <c r="I223" s="34"/>
      <c r="J223" s="29"/>
      <c r="K223" s="486">
        <v>2.16</v>
      </c>
      <c r="L223" s="487"/>
      <c r="M223" s="35">
        <f>K223*I202*12</f>
        <v>5230.6560000000009</v>
      </c>
    </row>
    <row r="224" spans="1:13" ht="16.5" thickBot="1">
      <c r="A224" s="443" t="s">
        <v>39</v>
      </c>
      <c r="B224" s="444"/>
      <c r="C224" s="444"/>
      <c r="D224" s="444"/>
      <c r="E224" s="444"/>
      <c r="F224" s="444"/>
      <c r="G224" s="444"/>
      <c r="H224" s="445"/>
      <c r="I224" s="3"/>
      <c r="J224" s="4"/>
      <c r="K224" s="513">
        <v>5.7</v>
      </c>
      <c r="L224" s="514"/>
      <c r="M224" s="48">
        <f>K224*12*I202</f>
        <v>13803.120000000003</v>
      </c>
    </row>
    <row r="225" spans="1:13" ht="15.75" thickBot="1">
      <c r="A225" s="424" t="s">
        <v>40</v>
      </c>
      <c r="B225" s="425"/>
      <c r="C225" s="425"/>
      <c r="D225" s="425"/>
      <c r="E225" s="425"/>
      <c r="F225" s="425"/>
      <c r="G225" s="425"/>
      <c r="H225" s="426"/>
      <c r="I225" s="49"/>
      <c r="J225" s="50"/>
      <c r="K225" s="427">
        <f>K205+K207+K210+K213+K224+K223</f>
        <v>20.830000000000002</v>
      </c>
      <c r="L225" s="428"/>
      <c r="M225" s="51">
        <f>M202+M210+M213+M223+M224</f>
        <v>50441.928000000007</v>
      </c>
    </row>
    <row r="226" spans="1:13" ht="15.75" thickBot="1">
      <c r="A226" s="424" t="s">
        <v>257</v>
      </c>
      <c r="B226" s="425"/>
      <c r="C226" s="425"/>
      <c r="D226" s="425"/>
      <c r="E226" s="425"/>
      <c r="F226" s="425"/>
      <c r="G226" s="425"/>
      <c r="H226" s="426"/>
      <c r="I226" s="49"/>
      <c r="J226" s="50"/>
      <c r="K226" s="548">
        <f>K227+K228</f>
        <v>29.29</v>
      </c>
      <c r="L226" s="549"/>
      <c r="M226" s="51">
        <f>K226*12*I202</f>
        <v>70928.664000000004</v>
      </c>
    </row>
    <row r="227" spans="1:13" ht="15.75">
      <c r="A227" s="580" t="s">
        <v>256</v>
      </c>
      <c r="B227" s="581"/>
      <c r="C227" s="581"/>
      <c r="D227" s="581"/>
      <c r="E227" s="581"/>
      <c r="F227" s="581"/>
      <c r="G227" s="581"/>
      <c r="H227" s="582"/>
      <c r="I227" s="266"/>
      <c r="J227" s="265"/>
      <c r="K227" s="583">
        <v>23.91</v>
      </c>
      <c r="L227" s="584"/>
      <c r="M227" s="80">
        <f>K227*12*I202</f>
        <v>57900.456000000006</v>
      </c>
    </row>
    <row r="228" spans="1:13" ht="16.5" thickBot="1">
      <c r="A228" s="585" t="s">
        <v>255</v>
      </c>
      <c r="B228" s="586"/>
      <c r="C228" s="586"/>
      <c r="D228" s="586"/>
      <c r="E228" s="586"/>
      <c r="F228" s="586"/>
      <c r="G228" s="586"/>
      <c r="H228" s="587"/>
      <c r="I228" s="264"/>
      <c r="J228" s="263"/>
      <c r="K228" s="588">
        <v>5.38</v>
      </c>
      <c r="L228" s="589"/>
      <c r="M228" s="86">
        <f>K228*12*I202</f>
        <v>13028.208000000001</v>
      </c>
    </row>
    <row r="229" spans="1:13">
      <c r="A229" s="499" t="s">
        <v>43</v>
      </c>
      <c r="B229" s="500"/>
      <c r="C229" s="500"/>
      <c r="D229" s="500"/>
      <c r="E229" s="500"/>
      <c r="F229" s="500"/>
      <c r="G229" s="500"/>
      <c r="H229" s="501"/>
      <c r="I229" s="15"/>
      <c r="J229" s="16"/>
      <c r="K229" s="502">
        <v>1.39</v>
      </c>
      <c r="L229" s="503"/>
      <c r="M229" s="21">
        <f>K229*12*I202</f>
        <v>3366.0240000000003</v>
      </c>
    </row>
    <row r="230" spans="1:13" ht="15.75">
      <c r="A230" s="267" t="s">
        <v>52</v>
      </c>
      <c r="B230" s="268"/>
      <c r="C230" s="268"/>
      <c r="D230" s="268"/>
      <c r="E230" s="268"/>
      <c r="F230" s="268"/>
      <c r="G230" s="268"/>
      <c r="H230" s="269"/>
      <c r="I230" s="34"/>
      <c r="J230" s="29"/>
      <c r="K230" s="486">
        <v>0</v>
      </c>
      <c r="L230" s="487"/>
      <c r="M230" s="21">
        <f>K230*12*I202</f>
        <v>0</v>
      </c>
    </row>
    <row r="231" spans="1:13" ht="15.75">
      <c r="A231" s="267" t="s">
        <v>45</v>
      </c>
      <c r="B231" s="268"/>
      <c r="C231" s="268"/>
      <c r="D231" s="268"/>
      <c r="E231" s="268"/>
      <c r="F231" s="268"/>
      <c r="G231" s="268"/>
      <c r="H231" s="269"/>
      <c r="I231" s="34"/>
      <c r="J231" s="29"/>
      <c r="K231" s="486">
        <v>0.12</v>
      </c>
      <c r="L231" s="487"/>
      <c r="M231" s="21">
        <f>K231*12*I202</f>
        <v>290.59199999999998</v>
      </c>
    </row>
    <row r="232" spans="1:13" ht="16.5" thickBot="1">
      <c r="A232" s="270" t="s">
        <v>46</v>
      </c>
      <c r="B232" s="271"/>
      <c r="C232" s="271"/>
      <c r="D232" s="271"/>
      <c r="E232" s="271"/>
      <c r="F232" s="271"/>
      <c r="G232" s="271"/>
      <c r="H232" s="272"/>
      <c r="I232" s="3"/>
      <c r="J232" s="4"/>
      <c r="K232" s="446">
        <v>0.33</v>
      </c>
      <c r="L232" s="447"/>
      <c r="M232" s="23">
        <f>K232*12*I202</f>
        <v>799.12800000000004</v>
      </c>
    </row>
    <row r="233" spans="1:13" ht="15.75" thickBot="1">
      <c r="A233" s="424" t="s">
        <v>47</v>
      </c>
      <c r="B233" s="425"/>
      <c r="C233" s="425"/>
      <c r="D233" s="425"/>
      <c r="E233" s="425"/>
      <c r="F233" s="425"/>
      <c r="G233" s="425"/>
      <c r="H233" s="426"/>
      <c r="I233" s="49"/>
      <c r="J233" s="50"/>
      <c r="K233" s="427">
        <f>K225+K226+K229+K230+K231+K232</f>
        <v>51.96</v>
      </c>
      <c r="L233" s="428"/>
      <c r="M233" s="51">
        <f>M225+M226+M229+M230+M231+M232</f>
        <v>125826.33600000001</v>
      </c>
    </row>
    <row r="235" spans="1:13">
      <c r="A235" s="481" t="s">
        <v>0</v>
      </c>
      <c r="B235" s="481"/>
      <c r="C235" s="481"/>
      <c r="D235" s="481"/>
      <c r="E235" s="481"/>
      <c r="F235" s="481"/>
      <c r="G235" s="481"/>
      <c r="H235" s="481"/>
      <c r="I235" s="481"/>
      <c r="J235" s="481"/>
      <c r="K235" s="481"/>
      <c r="L235" s="481"/>
      <c r="M235" s="1"/>
    </row>
    <row r="236" spans="1:13">
      <c r="A236" s="482" t="s">
        <v>1</v>
      </c>
      <c r="B236" s="482"/>
      <c r="C236" s="482"/>
      <c r="D236" s="482"/>
      <c r="E236" s="482"/>
      <c r="F236" s="482"/>
      <c r="G236" s="482"/>
      <c r="H236" s="482"/>
      <c r="I236" s="482"/>
      <c r="J236" s="482"/>
      <c r="K236" s="482"/>
      <c r="L236" s="482"/>
      <c r="M236" s="482"/>
    </row>
    <row r="237" spans="1:13">
      <c r="A237" s="483" t="s">
        <v>267</v>
      </c>
      <c r="B237" s="483"/>
      <c r="C237" s="483"/>
      <c r="D237" s="483"/>
      <c r="E237" s="483"/>
      <c r="F237" s="483"/>
      <c r="G237" s="483"/>
      <c r="H237" s="483"/>
      <c r="I237" s="483"/>
      <c r="J237" s="483"/>
      <c r="K237" s="483"/>
      <c r="L237" s="483"/>
      <c r="M237" s="483"/>
    </row>
    <row r="238" spans="1:13">
      <c r="A238" s="2"/>
      <c r="B238" s="3"/>
      <c r="C238" s="3" t="s">
        <v>2</v>
      </c>
      <c r="D238" s="3"/>
      <c r="E238" s="3"/>
      <c r="F238" s="3"/>
      <c r="G238" s="3"/>
      <c r="H238" s="4"/>
      <c r="I238" s="3" t="s">
        <v>3</v>
      </c>
      <c r="J238" s="4"/>
      <c r="K238" s="5" t="s">
        <v>4</v>
      </c>
      <c r="L238" s="6"/>
      <c r="M238" s="7"/>
    </row>
    <row r="239" spans="1:13">
      <c r="A239" s="8"/>
      <c r="B239" s="9"/>
      <c r="C239" s="9"/>
      <c r="D239" s="9"/>
      <c r="E239" s="9"/>
      <c r="F239" s="9"/>
      <c r="G239" s="9"/>
      <c r="H239" s="10"/>
      <c r="I239" s="9"/>
      <c r="J239" s="10"/>
      <c r="K239" s="11" t="s">
        <v>5</v>
      </c>
      <c r="L239" s="12"/>
      <c r="M239" s="13" t="s">
        <v>6</v>
      </c>
    </row>
    <row r="240" spans="1:13">
      <c r="A240" s="14"/>
      <c r="B240" s="15"/>
      <c r="C240" s="15"/>
      <c r="D240" s="15"/>
      <c r="E240" s="15"/>
      <c r="F240" s="15"/>
      <c r="G240" s="15"/>
      <c r="H240" s="16"/>
      <c r="I240" s="472" t="s">
        <v>7</v>
      </c>
      <c r="J240" s="473"/>
      <c r="K240" s="15" t="s">
        <v>8</v>
      </c>
      <c r="L240" s="16"/>
      <c r="M240" s="17" t="s">
        <v>9</v>
      </c>
    </row>
    <row r="241" spans="1:13">
      <c r="A241" s="474"/>
      <c r="B241" s="475"/>
      <c r="C241" s="475"/>
      <c r="D241" s="475"/>
      <c r="E241" s="475"/>
      <c r="F241" s="475"/>
      <c r="G241" s="475"/>
      <c r="H241" s="476"/>
      <c r="I241" s="477">
        <v>201.8</v>
      </c>
      <c r="J241" s="478"/>
      <c r="K241" s="479">
        <f>K244+K246</f>
        <v>9.75</v>
      </c>
      <c r="L241" s="480"/>
      <c r="M241" s="21">
        <f>M244+M246</f>
        <v>23610.6</v>
      </c>
    </row>
    <row r="242" spans="1:13">
      <c r="A242" s="22" t="s">
        <v>10</v>
      </c>
      <c r="F242" s="9"/>
      <c r="H242" s="10"/>
      <c r="J242" s="10"/>
      <c r="L242" s="10"/>
      <c r="M242" s="23"/>
    </row>
    <row r="243" spans="1:13">
      <c r="A243" s="22" t="s">
        <v>11</v>
      </c>
      <c r="F243" s="9"/>
      <c r="H243" s="10"/>
      <c r="J243" s="10"/>
      <c r="L243" s="10"/>
      <c r="M243" s="23"/>
    </row>
    <row r="244" spans="1:13">
      <c r="A244" s="130"/>
      <c r="B244" s="24"/>
      <c r="C244" s="24"/>
      <c r="D244" s="24"/>
      <c r="E244" s="24"/>
      <c r="F244" s="25"/>
      <c r="G244" s="24"/>
      <c r="H244" s="26"/>
      <c r="J244" s="10"/>
      <c r="K244" s="450">
        <v>5.36</v>
      </c>
      <c r="L244" s="451"/>
      <c r="M244" s="23">
        <f>K244*I241*12</f>
        <v>12979.776000000002</v>
      </c>
    </row>
    <row r="245" spans="1:13">
      <c r="A245" s="22" t="s">
        <v>12</v>
      </c>
      <c r="B245" s="24"/>
      <c r="C245" s="24"/>
      <c r="D245" s="24"/>
      <c r="E245" s="24"/>
      <c r="F245" s="25"/>
      <c r="G245" s="24"/>
      <c r="H245" s="26"/>
      <c r="J245" s="10"/>
      <c r="L245" s="10"/>
      <c r="M245" s="23"/>
    </row>
    <row r="246" spans="1:13">
      <c r="A246" s="130"/>
      <c r="B246" s="24"/>
      <c r="C246" s="24"/>
      <c r="D246" s="24"/>
      <c r="E246" s="24"/>
      <c r="F246" s="25"/>
      <c r="G246" s="24"/>
      <c r="H246" s="26"/>
      <c r="I246" s="14"/>
      <c r="J246" s="16"/>
      <c r="K246" s="492">
        <v>4.3899999999999997</v>
      </c>
      <c r="L246" s="493"/>
      <c r="M246" s="21">
        <f>K246*I241*12</f>
        <v>10630.823999999999</v>
      </c>
    </row>
    <row r="247" spans="1:13">
      <c r="A247" s="464" t="s">
        <v>13</v>
      </c>
      <c r="B247" s="465"/>
      <c r="C247" s="465"/>
      <c r="D247" s="465"/>
      <c r="E247" s="465"/>
      <c r="F247" s="465"/>
      <c r="G247" s="465"/>
      <c r="H247" s="466"/>
      <c r="I247" s="273" t="s">
        <v>14</v>
      </c>
      <c r="J247" s="252"/>
      <c r="K247" s="9"/>
      <c r="L247" s="10"/>
      <c r="M247" s="23"/>
    </row>
    <row r="248" spans="1:13">
      <c r="A248" s="8"/>
      <c r="B248" s="9"/>
      <c r="C248" s="9"/>
      <c r="D248" s="9"/>
      <c r="E248" s="9"/>
      <c r="F248" s="9"/>
      <c r="G248" s="9"/>
      <c r="H248" s="10"/>
      <c r="I248" s="273" t="s">
        <v>15</v>
      </c>
      <c r="J248" s="252"/>
      <c r="K248" s="9"/>
      <c r="L248" s="10"/>
      <c r="M248" s="23"/>
    </row>
    <row r="249" spans="1:13">
      <c r="A249" s="8"/>
      <c r="B249" s="9"/>
      <c r="C249" s="9"/>
      <c r="D249" s="9"/>
      <c r="E249" s="9"/>
      <c r="F249" s="9"/>
      <c r="G249" s="9"/>
      <c r="H249" s="10"/>
      <c r="I249" s="273" t="s">
        <v>16</v>
      </c>
      <c r="J249" s="252"/>
      <c r="K249" s="462">
        <v>1.31</v>
      </c>
      <c r="L249" s="463"/>
      <c r="M249" s="23">
        <f>K249*12*I241</f>
        <v>3172.2960000000003</v>
      </c>
    </row>
    <row r="250" spans="1:13">
      <c r="A250" s="8"/>
      <c r="B250" s="9"/>
      <c r="C250" s="9"/>
      <c r="D250" s="9"/>
      <c r="E250" s="9"/>
      <c r="F250" s="9"/>
      <c r="G250" s="9"/>
      <c r="H250" s="10"/>
      <c r="I250" s="273" t="s">
        <v>17</v>
      </c>
      <c r="J250" s="252"/>
      <c r="K250" s="9"/>
      <c r="L250" s="10"/>
      <c r="M250" s="23"/>
    </row>
    <row r="251" spans="1:13">
      <c r="A251" s="14"/>
      <c r="B251" s="15"/>
      <c r="C251" s="15"/>
      <c r="D251" s="15"/>
      <c r="E251" s="15"/>
      <c r="F251" s="15"/>
      <c r="G251" s="15"/>
      <c r="H251" s="16"/>
      <c r="I251" s="274" t="s">
        <v>18</v>
      </c>
      <c r="J251" s="275"/>
      <c r="K251" s="15"/>
      <c r="L251" s="16"/>
      <c r="M251" s="21"/>
    </row>
    <row r="252" spans="1:13">
      <c r="A252" s="494" t="s">
        <v>20</v>
      </c>
      <c r="B252" s="495"/>
      <c r="C252" s="495"/>
      <c r="D252" s="495"/>
      <c r="E252" s="495"/>
      <c r="F252" s="495"/>
      <c r="G252" s="495"/>
      <c r="H252" s="496"/>
      <c r="I252" s="251"/>
      <c r="J252" s="252"/>
      <c r="K252" s="470">
        <f>K253+K258</f>
        <v>1.9100000000000001</v>
      </c>
      <c r="L252" s="471"/>
      <c r="M252" s="32">
        <f>M253+M258</f>
        <v>4625.2560000000003</v>
      </c>
    </row>
    <row r="253" spans="1:13">
      <c r="A253" s="459" t="s">
        <v>21</v>
      </c>
      <c r="B253" s="460"/>
      <c r="C253" s="460"/>
      <c r="D253" s="460"/>
      <c r="E253" s="460"/>
      <c r="F253" s="460"/>
      <c r="G253" s="460"/>
      <c r="H253" s="461"/>
      <c r="I253" s="253"/>
      <c r="J253" s="252"/>
      <c r="K253" s="462">
        <f>K254+K255+K257</f>
        <v>1.1200000000000001</v>
      </c>
      <c r="L253" s="463"/>
      <c r="M253" s="33">
        <f>M254+M255+M257</f>
        <v>2712.192</v>
      </c>
    </row>
    <row r="254" spans="1:13">
      <c r="A254" s="8" t="s">
        <v>251</v>
      </c>
      <c r="H254" s="10"/>
      <c r="I254" s="87" t="s">
        <v>26</v>
      </c>
      <c r="J254" s="88"/>
      <c r="K254" s="450">
        <v>0.57999999999999996</v>
      </c>
      <c r="L254" s="451"/>
      <c r="M254" s="23">
        <f>K254*12*I241</f>
        <v>1404.5279999999998</v>
      </c>
    </row>
    <row r="255" spans="1:13">
      <c r="A255" s="8" t="s">
        <v>83</v>
      </c>
      <c r="H255" s="10"/>
      <c r="I255" s="87" t="s">
        <v>24</v>
      </c>
      <c r="J255" s="88"/>
      <c r="K255" s="450">
        <v>0.5</v>
      </c>
      <c r="L255" s="451"/>
      <c r="M255" s="23">
        <f>K255*12*I241</f>
        <v>1210.8000000000002</v>
      </c>
    </row>
    <row r="256" spans="1:13">
      <c r="A256" s="8" t="s">
        <v>25</v>
      </c>
      <c r="H256" s="10"/>
      <c r="I256" s="87"/>
      <c r="J256" s="88"/>
      <c r="L256" s="10"/>
      <c r="M256" s="23"/>
    </row>
    <row r="257" spans="1:13">
      <c r="A257" s="8" t="s">
        <v>84</v>
      </c>
      <c r="H257" s="10"/>
      <c r="I257" s="87" t="s">
        <v>26</v>
      </c>
      <c r="J257" s="88"/>
      <c r="K257" s="450">
        <v>0.04</v>
      </c>
      <c r="L257" s="451"/>
      <c r="M257" s="23">
        <f>K257*12*I241</f>
        <v>96.864000000000004</v>
      </c>
    </row>
    <row r="258" spans="1:13">
      <c r="A258" s="459" t="s">
        <v>27</v>
      </c>
      <c r="B258" s="460"/>
      <c r="C258" s="460"/>
      <c r="D258" s="460"/>
      <c r="E258" s="460"/>
      <c r="F258" s="460"/>
      <c r="G258" s="460"/>
      <c r="H258" s="461"/>
      <c r="I258" s="87"/>
      <c r="J258" s="88"/>
      <c r="K258" s="462">
        <f>K259+K260+K261</f>
        <v>0.79</v>
      </c>
      <c r="L258" s="463"/>
      <c r="M258" s="33">
        <f>M259+M260+M261</f>
        <v>1913.0640000000003</v>
      </c>
    </row>
    <row r="259" spans="1:13">
      <c r="A259" s="8" t="s">
        <v>85</v>
      </c>
      <c r="H259" s="10"/>
      <c r="I259" s="87" t="s">
        <v>24</v>
      </c>
      <c r="J259" s="88"/>
      <c r="K259" s="450">
        <v>0.67</v>
      </c>
      <c r="L259" s="451"/>
      <c r="M259" s="23">
        <f>K259*12*I241</f>
        <v>1622.4720000000002</v>
      </c>
    </row>
    <row r="260" spans="1:13">
      <c r="A260" s="8" t="s">
        <v>86</v>
      </c>
      <c r="H260" s="10"/>
      <c r="I260" s="87" t="s">
        <v>81</v>
      </c>
      <c r="J260" s="88"/>
      <c r="K260" s="450">
        <v>0.06</v>
      </c>
      <c r="L260" s="451"/>
      <c r="M260" s="23">
        <f>K260*12*I241</f>
        <v>145.29599999999999</v>
      </c>
    </row>
    <row r="261" spans="1:13">
      <c r="A261" s="8" t="s">
        <v>87</v>
      </c>
      <c r="H261" s="10"/>
      <c r="I261" s="87" t="s">
        <v>55</v>
      </c>
      <c r="J261" s="88"/>
      <c r="K261" s="492">
        <v>0.06</v>
      </c>
      <c r="L261" s="493"/>
      <c r="M261" s="21">
        <f>K261*12*I241</f>
        <v>145.29599999999999</v>
      </c>
    </row>
    <row r="262" spans="1:13" ht="15.75">
      <c r="A262" s="438" t="s">
        <v>261</v>
      </c>
      <c r="B262" s="439"/>
      <c r="C262" s="439"/>
      <c r="D262" s="439"/>
      <c r="E262" s="439"/>
      <c r="F262" s="439"/>
      <c r="G262" s="439"/>
      <c r="H262" s="440"/>
      <c r="I262" s="34"/>
      <c r="J262" s="29"/>
      <c r="K262" s="486">
        <v>2.16</v>
      </c>
      <c r="L262" s="487"/>
      <c r="M262" s="35">
        <f>K262*I241*12</f>
        <v>5230.6560000000009</v>
      </c>
    </row>
    <row r="263" spans="1:13" ht="16.5" thickBot="1">
      <c r="A263" s="443" t="s">
        <v>39</v>
      </c>
      <c r="B263" s="444"/>
      <c r="C263" s="444"/>
      <c r="D263" s="444"/>
      <c r="E263" s="444"/>
      <c r="F263" s="444"/>
      <c r="G263" s="444"/>
      <c r="H263" s="445"/>
      <c r="I263" s="3"/>
      <c r="J263" s="4"/>
      <c r="K263" s="513">
        <v>5.7</v>
      </c>
      <c r="L263" s="514"/>
      <c r="M263" s="48">
        <f>K263*12*I241</f>
        <v>13803.120000000003</v>
      </c>
    </row>
    <row r="264" spans="1:13" ht="15.75" thickBot="1">
      <c r="A264" s="424" t="s">
        <v>40</v>
      </c>
      <c r="B264" s="425"/>
      <c r="C264" s="425"/>
      <c r="D264" s="425"/>
      <c r="E264" s="425"/>
      <c r="F264" s="425"/>
      <c r="G264" s="425"/>
      <c r="H264" s="426"/>
      <c r="I264" s="49"/>
      <c r="J264" s="50"/>
      <c r="K264" s="427">
        <f>K244+K246+K249+K252+K263+K262</f>
        <v>20.830000000000002</v>
      </c>
      <c r="L264" s="428"/>
      <c r="M264" s="51">
        <f>M241+M249+M252+M262+M263</f>
        <v>50441.928000000007</v>
      </c>
    </row>
    <row r="265" spans="1:13" ht="15.75" thickBot="1">
      <c r="A265" s="424" t="s">
        <v>257</v>
      </c>
      <c r="B265" s="425"/>
      <c r="C265" s="425"/>
      <c r="D265" s="425"/>
      <c r="E265" s="425"/>
      <c r="F265" s="425"/>
      <c r="G265" s="425"/>
      <c r="H265" s="426"/>
      <c r="I265" s="49"/>
      <c r="J265" s="50"/>
      <c r="K265" s="548">
        <f>K266+K267</f>
        <v>29.29</v>
      </c>
      <c r="L265" s="549"/>
      <c r="M265" s="51">
        <f>K265*12*I241</f>
        <v>70928.664000000004</v>
      </c>
    </row>
    <row r="266" spans="1:13" ht="15.75">
      <c r="A266" s="580" t="s">
        <v>256</v>
      </c>
      <c r="B266" s="581"/>
      <c r="C266" s="581"/>
      <c r="D266" s="581"/>
      <c r="E266" s="581"/>
      <c r="F266" s="581"/>
      <c r="G266" s="581"/>
      <c r="H266" s="582"/>
      <c r="I266" s="266"/>
      <c r="J266" s="265"/>
      <c r="K266" s="583">
        <v>23.91</v>
      </c>
      <c r="L266" s="584"/>
      <c r="M266" s="80">
        <f>K266*12*I241</f>
        <v>57900.456000000006</v>
      </c>
    </row>
    <row r="267" spans="1:13" ht="16.5" thickBot="1">
      <c r="A267" s="585" t="s">
        <v>255</v>
      </c>
      <c r="B267" s="586"/>
      <c r="C267" s="586"/>
      <c r="D267" s="586"/>
      <c r="E267" s="586"/>
      <c r="F267" s="586"/>
      <c r="G267" s="586"/>
      <c r="H267" s="587"/>
      <c r="I267" s="264"/>
      <c r="J267" s="263"/>
      <c r="K267" s="588">
        <v>5.38</v>
      </c>
      <c r="L267" s="589"/>
      <c r="M267" s="86">
        <f>K267*12*I241</f>
        <v>13028.208000000001</v>
      </c>
    </row>
    <row r="268" spans="1:13">
      <c r="A268" s="499" t="s">
        <v>43</v>
      </c>
      <c r="B268" s="500"/>
      <c r="C268" s="500"/>
      <c r="D268" s="500"/>
      <c r="E268" s="500"/>
      <c r="F268" s="500"/>
      <c r="G268" s="500"/>
      <c r="H268" s="501"/>
      <c r="I268" s="15"/>
      <c r="J268" s="16"/>
      <c r="K268" s="502">
        <v>1.39</v>
      </c>
      <c r="L268" s="503"/>
      <c r="M268" s="21">
        <f>K268*12*I241</f>
        <v>3366.0240000000003</v>
      </c>
    </row>
    <row r="269" spans="1:13" ht="15.75">
      <c r="A269" s="267" t="s">
        <v>52</v>
      </c>
      <c r="B269" s="268"/>
      <c r="C269" s="268"/>
      <c r="D269" s="268"/>
      <c r="E269" s="268"/>
      <c r="F269" s="268"/>
      <c r="G269" s="268"/>
      <c r="H269" s="269"/>
      <c r="I269" s="34"/>
      <c r="J269" s="29"/>
      <c r="K269" s="486">
        <v>0</v>
      </c>
      <c r="L269" s="487"/>
      <c r="M269" s="21">
        <f>K269*12*I241</f>
        <v>0</v>
      </c>
    </row>
    <row r="270" spans="1:13" ht="15.75">
      <c r="A270" s="267" t="s">
        <v>45</v>
      </c>
      <c r="B270" s="268"/>
      <c r="C270" s="268"/>
      <c r="D270" s="268"/>
      <c r="E270" s="268"/>
      <c r="F270" s="268"/>
      <c r="G270" s="268"/>
      <c r="H270" s="269"/>
      <c r="I270" s="34"/>
      <c r="J270" s="29"/>
      <c r="K270" s="486">
        <v>0.12</v>
      </c>
      <c r="L270" s="487"/>
      <c r="M270" s="21">
        <f>K270*12*I241</f>
        <v>290.59199999999998</v>
      </c>
    </row>
    <row r="271" spans="1:13" ht="16.5" thickBot="1">
      <c r="A271" s="270" t="s">
        <v>46</v>
      </c>
      <c r="B271" s="271"/>
      <c r="C271" s="271"/>
      <c r="D271" s="271"/>
      <c r="E271" s="271"/>
      <c r="F271" s="271"/>
      <c r="G271" s="271"/>
      <c r="H271" s="272"/>
      <c r="I271" s="3"/>
      <c r="J271" s="4"/>
      <c r="K271" s="446">
        <v>0.33</v>
      </c>
      <c r="L271" s="447"/>
      <c r="M271" s="23">
        <f>K271*12*I241</f>
        <v>799.12800000000004</v>
      </c>
    </row>
    <row r="272" spans="1:13" ht="15.75" thickBot="1">
      <c r="A272" s="424" t="s">
        <v>47</v>
      </c>
      <c r="B272" s="425"/>
      <c r="C272" s="425"/>
      <c r="D272" s="425"/>
      <c r="E272" s="425"/>
      <c r="F272" s="425"/>
      <c r="G272" s="425"/>
      <c r="H272" s="426"/>
      <c r="I272" s="49"/>
      <c r="J272" s="50"/>
      <c r="K272" s="427">
        <f>K264+K265+K268+K269+K270+K271</f>
        <v>51.96</v>
      </c>
      <c r="L272" s="428"/>
      <c r="M272" s="51">
        <f>M264+M265+M268+M269+M270+M271</f>
        <v>125826.33600000001</v>
      </c>
    </row>
  </sheetData>
  <mergeCells count="294">
    <mergeCell ref="A1:L1"/>
    <mergeCell ref="A2:M2"/>
    <mergeCell ref="A3:M3"/>
    <mergeCell ref="I6:J6"/>
    <mergeCell ref="A7:H7"/>
    <mergeCell ref="I7:J7"/>
    <mergeCell ref="K7:L7"/>
    <mergeCell ref="A19:H19"/>
    <mergeCell ref="K19:L19"/>
    <mergeCell ref="K20:L20"/>
    <mergeCell ref="K21:L21"/>
    <mergeCell ref="K23:L23"/>
    <mergeCell ref="A24:H24"/>
    <mergeCell ref="K24:L24"/>
    <mergeCell ref="K10:L10"/>
    <mergeCell ref="K12:L12"/>
    <mergeCell ref="A13:H13"/>
    <mergeCell ref="K15:L15"/>
    <mergeCell ref="A18:H18"/>
    <mergeCell ref="K18:L18"/>
    <mergeCell ref="A30:H30"/>
    <mergeCell ref="K30:L30"/>
    <mergeCell ref="A31:H31"/>
    <mergeCell ref="K31:L31"/>
    <mergeCell ref="A32:H32"/>
    <mergeCell ref="K32:L32"/>
    <mergeCell ref="K25:L25"/>
    <mergeCell ref="K26:L26"/>
    <mergeCell ref="K27:L27"/>
    <mergeCell ref="A28:H28"/>
    <mergeCell ref="K28:L28"/>
    <mergeCell ref="A29:H29"/>
    <mergeCell ref="K29:L29"/>
    <mergeCell ref="K37:L37"/>
    <mergeCell ref="A38:H38"/>
    <mergeCell ref="K38:L38"/>
    <mergeCell ref="A40:L40"/>
    <mergeCell ref="A41:M41"/>
    <mergeCell ref="A42:M42"/>
    <mergeCell ref="A33:H33"/>
    <mergeCell ref="K33:L33"/>
    <mergeCell ref="A34:H34"/>
    <mergeCell ref="K34:L34"/>
    <mergeCell ref="K35:L35"/>
    <mergeCell ref="K36:L36"/>
    <mergeCell ref="A52:H52"/>
    <mergeCell ref="K54:L54"/>
    <mergeCell ref="A57:H57"/>
    <mergeCell ref="K57:L57"/>
    <mergeCell ref="A58:H58"/>
    <mergeCell ref="K58:L58"/>
    <mergeCell ref="I45:J45"/>
    <mergeCell ref="A46:H46"/>
    <mergeCell ref="I46:J46"/>
    <mergeCell ref="K46:L46"/>
    <mergeCell ref="K49:L49"/>
    <mergeCell ref="K51:L51"/>
    <mergeCell ref="K65:L65"/>
    <mergeCell ref="K66:L66"/>
    <mergeCell ref="A67:H67"/>
    <mergeCell ref="K67:L67"/>
    <mergeCell ref="A68:H68"/>
    <mergeCell ref="K68:L68"/>
    <mergeCell ref="K59:L59"/>
    <mergeCell ref="K60:L60"/>
    <mergeCell ref="K62:L62"/>
    <mergeCell ref="A63:H63"/>
    <mergeCell ref="K63:L63"/>
    <mergeCell ref="K64:L64"/>
    <mergeCell ref="A72:H72"/>
    <mergeCell ref="K72:L72"/>
    <mergeCell ref="A73:H73"/>
    <mergeCell ref="K73:L73"/>
    <mergeCell ref="K74:L74"/>
    <mergeCell ref="K75:L75"/>
    <mergeCell ref="A69:H69"/>
    <mergeCell ref="K69:L69"/>
    <mergeCell ref="A70:H70"/>
    <mergeCell ref="K70:L70"/>
    <mergeCell ref="A71:H71"/>
    <mergeCell ref="K71:L71"/>
    <mergeCell ref="I84:J84"/>
    <mergeCell ref="A85:H85"/>
    <mergeCell ref="I85:J85"/>
    <mergeCell ref="K85:L85"/>
    <mergeCell ref="K88:L88"/>
    <mergeCell ref="K90:L90"/>
    <mergeCell ref="K76:L76"/>
    <mergeCell ref="A77:H77"/>
    <mergeCell ref="K77:L77"/>
    <mergeCell ref="A79:L79"/>
    <mergeCell ref="A80:M80"/>
    <mergeCell ref="A81:M81"/>
    <mergeCell ref="K98:L98"/>
    <mergeCell ref="K99:L99"/>
    <mergeCell ref="K101:L101"/>
    <mergeCell ref="A102:H102"/>
    <mergeCell ref="K102:L102"/>
    <mergeCell ref="K103:L103"/>
    <mergeCell ref="A91:H91"/>
    <mergeCell ref="K93:L93"/>
    <mergeCell ref="A96:H96"/>
    <mergeCell ref="K96:L96"/>
    <mergeCell ref="A97:H97"/>
    <mergeCell ref="K97:L97"/>
    <mergeCell ref="A108:H108"/>
    <mergeCell ref="K108:L108"/>
    <mergeCell ref="A109:H109"/>
    <mergeCell ref="K109:L109"/>
    <mergeCell ref="A110:H110"/>
    <mergeCell ref="K110:L110"/>
    <mergeCell ref="K104:L104"/>
    <mergeCell ref="K105:L105"/>
    <mergeCell ref="A106:H106"/>
    <mergeCell ref="K106:L106"/>
    <mergeCell ref="A107:H107"/>
    <mergeCell ref="K107:L107"/>
    <mergeCell ref="K115:L115"/>
    <mergeCell ref="A116:H116"/>
    <mergeCell ref="K116:L116"/>
    <mergeCell ref="A118:L118"/>
    <mergeCell ref="A119:M119"/>
    <mergeCell ref="A120:M120"/>
    <mergeCell ref="A111:H111"/>
    <mergeCell ref="K111:L111"/>
    <mergeCell ref="A112:H112"/>
    <mergeCell ref="K112:L112"/>
    <mergeCell ref="K113:L113"/>
    <mergeCell ref="K114:L114"/>
    <mergeCell ref="A130:H130"/>
    <mergeCell ref="K132:L132"/>
    <mergeCell ref="A135:H135"/>
    <mergeCell ref="K135:L135"/>
    <mergeCell ref="A136:H136"/>
    <mergeCell ref="K136:L136"/>
    <mergeCell ref="I123:J123"/>
    <mergeCell ref="A124:H124"/>
    <mergeCell ref="I124:J124"/>
    <mergeCell ref="K124:L124"/>
    <mergeCell ref="K127:L127"/>
    <mergeCell ref="K129:L129"/>
    <mergeCell ref="K143:L143"/>
    <mergeCell ref="K144:L144"/>
    <mergeCell ref="A145:H145"/>
    <mergeCell ref="K145:L145"/>
    <mergeCell ref="A146:H146"/>
    <mergeCell ref="K146:L146"/>
    <mergeCell ref="K137:L137"/>
    <mergeCell ref="K138:L138"/>
    <mergeCell ref="K140:L140"/>
    <mergeCell ref="A141:H141"/>
    <mergeCell ref="K141:L141"/>
    <mergeCell ref="K142:L142"/>
    <mergeCell ref="A150:H150"/>
    <mergeCell ref="K150:L150"/>
    <mergeCell ref="A151:H151"/>
    <mergeCell ref="K151:L151"/>
    <mergeCell ref="K152:L152"/>
    <mergeCell ref="K153:L153"/>
    <mergeCell ref="A147:H147"/>
    <mergeCell ref="K147:L147"/>
    <mergeCell ref="A148:H148"/>
    <mergeCell ref="K148:L148"/>
    <mergeCell ref="A149:H149"/>
    <mergeCell ref="K149:L149"/>
    <mergeCell ref="I162:J162"/>
    <mergeCell ref="A163:H163"/>
    <mergeCell ref="I163:J163"/>
    <mergeCell ref="K163:L163"/>
    <mergeCell ref="K166:L166"/>
    <mergeCell ref="K168:L168"/>
    <mergeCell ref="K154:L154"/>
    <mergeCell ref="A155:H155"/>
    <mergeCell ref="K155:L155"/>
    <mergeCell ref="A157:L157"/>
    <mergeCell ref="A158:M158"/>
    <mergeCell ref="A159:M159"/>
    <mergeCell ref="K176:L176"/>
    <mergeCell ref="K177:L177"/>
    <mergeCell ref="K179:L179"/>
    <mergeCell ref="A180:H180"/>
    <mergeCell ref="K180:L180"/>
    <mergeCell ref="K181:L181"/>
    <mergeCell ref="A169:H169"/>
    <mergeCell ref="K171:L171"/>
    <mergeCell ref="A174:H174"/>
    <mergeCell ref="K174:L174"/>
    <mergeCell ref="A175:H175"/>
    <mergeCell ref="K175:L175"/>
    <mergeCell ref="A186:H186"/>
    <mergeCell ref="K186:L186"/>
    <mergeCell ref="A187:H187"/>
    <mergeCell ref="K187:L187"/>
    <mergeCell ref="A188:H188"/>
    <mergeCell ref="K188:L188"/>
    <mergeCell ref="K182:L182"/>
    <mergeCell ref="K183:L183"/>
    <mergeCell ref="A184:H184"/>
    <mergeCell ref="K184:L184"/>
    <mergeCell ref="A185:H185"/>
    <mergeCell ref="K185:L185"/>
    <mergeCell ref="K193:L193"/>
    <mergeCell ref="A194:H194"/>
    <mergeCell ref="K194:L194"/>
    <mergeCell ref="A196:L196"/>
    <mergeCell ref="A197:M197"/>
    <mergeCell ref="A198:M198"/>
    <mergeCell ref="A189:H189"/>
    <mergeCell ref="K189:L189"/>
    <mergeCell ref="A190:H190"/>
    <mergeCell ref="K190:L190"/>
    <mergeCell ref="K191:L191"/>
    <mergeCell ref="K192:L192"/>
    <mergeCell ref="A208:H208"/>
    <mergeCell ref="K210:L210"/>
    <mergeCell ref="A213:H213"/>
    <mergeCell ref="K213:L213"/>
    <mergeCell ref="A214:H214"/>
    <mergeCell ref="K214:L214"/>
    <mergeCell ref="I201:J201"/>
    <mergeCell ref="A202:H202"/>
    <mergeCell ref="I202:J202"/>
    <mergeCell ref="K202:L202"/>
    <mergeCell ref="K205:L205"/>
    <mergeCell ref="K207:L207"/>
    <mergeCell ref="K221:L221"/>
    <mergeCell ref="K222:L222"/>
    <mergeCell ref="A223:H223"/>
    <mergeCell ref="K223:L223"/>
    <mergeCell ref="A224:H224"/>
    <mergeCell ref="K224:L224"/>
    <mergeCell ref="K215:L215"/>
    <mergeCell ref="K216:L216"/>
    <mergeCell ref="K218:L218"/>
    <mergeCell ref="A219:H219"/>
    <mergeCell ref="K219:L219"/>
    <mergeCell ref="K220:L220"/>
    <mergeCell ref="A228:H228"/>
    <mergeCell ref="K228:L228"/>
    <mergeCell ref="A229:H229"/>
    <mergeCell ref="K229:L229"/>
    <mergeCell ref="K230:L230"/>
    <mergeCell ref="K231:L231"/>
    <mergeCell ref="A225:H225"/>
    <mergeCell ref="K225:L225"/>
    <mergeCell ref="A226:H226"/>
    <mergeCell ref="K226:L226"/>
    <mergeCell ref="A227:H227"/>
    <mergeCell ref="K227:L227"/>
    <mergeCell ref="I240:J240"/>
    <mergeCell ref="A241:H241"/>
    <mergeCell ref="I241:J241"/>
    <mergeCell ref="K241:L241"/>
    <mergeCell ref="K244:L244"/>
    <mergeCell ref="K246:L246"/>
    <mergeCell ref="K232:L232"/>
    <mergeCell ref="A233:H233"/>
    <mergeCell ref="K233:L233"/>
    <mergeCell ref="A235:L235"/>
    <mergeCell ref="A236:M236"/>
    <mergeCell ref="A237:M237"/>
    <mergeCell ref="K254:L254"/>
    <mergeCell ref="K255:L255"/>
    <mergeCell ref="K257:L257"/>
    <mergeCell ref="A258:H258"/>
    <mergeCell ref="K258:L258"/>
    <mergeCell ref="K259:L259"/>
    <mergeCell ref="A247:H247"/>
    <mergeCell ref="K249:L249"/>
    <mergeCell ref="A252:H252"/>
    <mergeCell ref="K252:L252"/>
    <mergeCell ref="A253:H253"/>
    <mergeCell ref="K253:L253"/>
    <mergeCell ref="A264:H264"/>
    <mergeCell ref="K264:L264"/>
    <mergeCell ref="A265:H265"/>
    <mergeCell ref="K265:L265"/>
    <mergeCell ref="A266:H266"/>
    <mergeCell ref="K266:L266"/>
    <mergeCell ref="K260:L260"/>
    <mergeCell ref="K261:L261"/>
    <mergeCell ref="A262:H262"/>
    <mergeCell ref="K262:L262"/>
    <mergeCell ref="A263:H263"/>
    <mergeCell ref="K263:L263"/>
    <mergeCell ref="K271:L271"/>
    <mergeCell ref="A272:H272"/>
    <mergeCell ref="K272:L272"/>
    <mergeCell ref="A267:H267"/>
    <mergeCell ref="K267:L267"/>
    <mergeCell ref="A268:H268"/>
    <mergeCell ref="K268:L268"/>
    <mergeCell ref="K269:L269"/>
    <mergeCell ref="K270:L27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4317"/>
  <sheetViews>
    <sheetView workbookViewId="0">
      <selection activeCell="O4312" sqref="O4312"/>
    </sheetView>
  </sheetViews>
  <sheetFormatPr defaultRowHeight="15"/>
  <cols>
    <col min="7" max="7" width="9.140625" customWidth="1"/>
    <col min="8" max="8" width="4.7109375" customWidth="1"/>
    <col min="10" max="10" width="9.85546875" customWidth="1"/>
    <col min="12" max="12" width="9.140625" customWidth="1"/>
    <col min="13" max="13" width="14.5703125" customWidth="1"/>
  </cols>
  <sheetData>
    <row r="1" spans="1:13" ht="15.75">
      <c r="A1" s="601" t="s">
        <v>0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327"/>
    </row>
    <row r="2" spans="1:13" ht="15.75">
      <c r="A2" s="600" t="s">
        <v>353</v>
      </c>
      <c r="B2" s="600"/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327"/>
    </row>
    <row r="3" spans="1:13" ht="15.75">
      <c r="A3" s="370"/>
      <c r="B3" s="370"/>
      <c r="C3" s="370"/>
      <c r="D3" s="370"/>
      <c r="E3" s="370"/>
      <c r="F3" s="370" t="s">
        <v>420</v>
      </c>
      <c r="G3" s="370"/>
      <c r="H3" s="370"/>
      <c r="I3" s="370"/>
      <c r="J3" s="370"/>
      <c r="K3" s="370"/>
      <c r="L3" s="370"/>
      <c r="M3" s="327"/>
    </row>
    <row r="4" spans="1:13">
      <c r="A4" s="329"/>
      <c r="B4" s="328"/>
      <c r="C4" s="602" t="s">
        <v>351</v>
      </c>
      <c r="D4" s="602"/>
      <c r="E4" s="602"/>
      <c r="F4" s="328"/>
      <c r="G4" s="328"/>
      <c r="H4" s="368"/>
      <c r="I4" s="590" t="s">
        <v>3</v>
      </c>
      <c r="J4" s="591"/>
      <c r="K4" s="592" t="s">
        <v>4</v>
      </c>
      <c r="L4" s="593"/>
      <c r="M4" s="382"/>
    </row>
    <row r="5" spans="1:13">
      <c r="A5" s="381"/>
      <c r="B5" s="355"/>
      <c r="C5" s="355"/>
      <c r="D5" s="355"/>
      <c r="E5" s="355"/>
      <c r="F5" s="355"/>
      <c r="G5" s="355"/>
      <c r="H5" s="356"/>
      <c r="I5" s="295"/>
      <c r="J5" s="294"/>
      <c r="K5" s="594" t="s">
        <v>5</v>
      </c>
      <c r="L5" s="595"/>
      <c r="M5" s="380" t="s">
        <v>6</v>
      </c>
    </row>
    <row r="6" spans="1:13">
      <c r="A6" s="381"/>
      <c r="B6" s="355"/>
      <c r="C6" s="355"/>
      <c r="D6" s="355"/>
      <c r="E6" s="355"/>
      <c r="F6" s="355"/>
      <c r="G6" s="355"/>
      <c r="H6" s="356"/>
      <c r="I6" s="598" t="s">
        <v>7</v>
      </c>
      <c r="J6" s="599"/>
      <c r="K6" s="623" t="s">
        <v>8</v>
      </c>
      <c r="L6" s="624"/>
      <c r="M6" s="380" t="s">
        <v>9</v>
      </c>
    </row>
    <row r="7" spans="1:13" ht="16.5" thickBot="1">
      <c r="A7" s="379"/>
      <c r="B7" s="351"/>
      <c r="C7" s="351"/>
      <c r="D7" s="351"/>
      <c r="E7" s="351"/>
      <c r="F7" s="351"/>
      <c r="G7" s="351"/>
      <c r="H7" s="350"/>
      <c r="I7" s="631">
        <v>277.5</v>
      </c>
      <c r="J7" s="632"/>
      <c r="K7" s="633"/>
      <c r="L7" s="634"/>
      <c r="M7" s="378"/>
    </row>
    <row r="8" spans="1:13">
      <c r="A8" s="367" t="s">
        <v>350</v>
      </c>
      <c r="B8" s="344"/>
      <c r="C8" s="344"/>
      <c r="D8" s="344"/>
      <c r="E8" s="344"/>
      <c r="F8" s="344"/>
      <c r="G8" s="344"/>
      <c r="H8" s="377"/>
      <c r="I8" s="341"/>
      <c r="J8" s="340"/>
      <c r="K8" s="635">
        <f>K11+K14</f>
        <v>6.17</v>
      </c>
      <c r="L8" s="628"/>
      <c r="M8" s="286">
        <f>K8*12*I7</f>
        <v>20546.099999999999</v>
      </c>
    </row>
    <row r="9" spans="1:13">
      <c r="A9" s="376" t="s">
        <v>349</v>
      </c>
      <c r="B9" s="375"/>
      <c r="C9" s="375"/>
      <c r="D9" s="375"/>
      <c r="E9" s="375"/>
      <c r="F9" s="375"/>
      <c r="G9" s="375"/>
      <c r="H9" s="374"/>
      <c r="I9" s="295"/>
      <c r="J9" s="294"/>
      <c r="K9" s="293"/>
      <c r="L9" s="292"/>
      <c r="M9" s="373"/>
    </row>
    <row r="10" spans="1:13" ht="15.75" thickBot="1">
      <c r="A10" s="363" t="s">
        <v>348</v>
      </c>
      <c r="B10" s="372"/>
      <c r="C10" s="372"/>
      <c r="D10" s="372"/>
      <c r="E10" s="372"/>
      <c r="F10" s="372"/>
      <c r="G10" s="372"/>
      <c r="H10" s="371"/>
      <c r="I10" s="336"/>
      <c r="J10" s="282"/>
      <c r="K10" s="281"/>
      <c r="L10" s="280"/>
      <c r="M10" s="279"/>
    </row>
    <row r="11" spans="1:13">
      <c r="A11" s="323" t="s">
        <v>347</v>
      </c>
      <c r="B11" s="331"/>
      <c r="C11" s="331"/>
      <c r="D11" s="331"/>
      <c r="E11" s="331"/>
      <c r="F11" s="331"/>
      <c r="G11" s="331"/>
      <c r="H11" s="357"/>
      <c r="I11" s="596" t="s">
        <v>19</v>
      </c>
      <c r="J11" s="597"/>
      <c r="K11" s="629">
        <v>3.7</v>
      </c>
      <c r="L11" s="630"/>
      <c r="M11" s="291">
        <f>K11*12*I7</f>
        <v>12321.000000000002</v>
      </c>
    </row>
    <row r="12" spans="1:13">
      <c r="A12" s="301" t="s">
        <v>338</v>
      </c>
      <c r="B12" s="355"/>
      <c r="C12" s="355"/>
      <c r="D12" s="355"/>
      <c r="E12" s="355"/>
      <c r="F12" s="355"/>
      <c r="G12" s="355"/>
      <c r="H12" s="356"/>
      <c r="I12" s="598" t="s">
        <v>328</v>
      </c>
      <c r="J12" s="599"/>
      <c r="K12" s="327"/>
      <c r="L12" s="292"/>
      <c r="M12" s="291"/>
    </row>
    <row r="13" spans="1:13">
      <c r="A13" s="323" t="s">
        <v>337</v>
      </c>
      <c r="B13" s="331"/>
      <c r="C13" s="331"/>
      <c r="D13" s="331"/>
      <c r="E13" s="331"/>
      <c r="F13" s="331"/>
      <c r="G13" s="331"/>
      <c r="H13" s="357"/>
      <c r="I13" s="596"/>
      <c r="J13" s="597"/>
      <c r="K13" s="327"/>
      <c r="L13" s="292"/>
      <c r="M13" s="291"/>
    </row>
    <row r="14" spans="1:13">
      <c r="A14" s="323" t="s">
        <v>346</v>
      </c>
      <c r="B14" s="331"/>
      <c r="C14" s="331"/>
      <c r="D14" s="331"/>
      <c r="E14" s="331"/>
      <c r="F14" s="331"/>
      <c r="G14" s="331"/>
      <c r="H14" s="357"/>
      <c r="I14" s="608" t="s">
        <v>35</v>
      </c>
      <c r="J14" s="609"/>
      <c r="K14" s="625">
        <v>2.4700000000000002</v>
      </c>
      <c r="L14" s="626"/>
      <c r="M14" s="291">
        <f>K14*12*I7</f>
        <v>8225.1</v>
      </c>
    </row>
    <row r="15" spans="1:13" ht="15.75">
      <c r="A15" s="320" t="s">
        <v>345</v>
      </c>
      <c r="B15" s="354"/>
      <c r="C15" s="354"/>
      <c r="D15" s="354"/>
      <c r="E15" s="354"/>
      <c r="F15" s="354"/>
      <c r="G15" s="354"/>
      <c r="H15" s="353"/>
      <c r="I15" s="598" t="s">
        <v>328</v>
      </c>
      <c r="J15" s="599"/>
      <c r="K15" s="370"/>
      <c r="L15" s="369"/>
      <c r="M15" s="291"/>
    </row>
    <row r="16" spans="1:13">
      <c r="A16" s="313" t="s">
        <v>344</v>
      </c>
      <c r="B16" s="328"/>
      <c r="C16" s="328"/>
      <c r="D16" s="328"/>
      <c r="E16" s="328"/>
      <c r="F16" s="328"/>
      <c r="G16" s="328"/>
      <c r="H16" s="368"/>
      <c r="I16" s="598"/>
      <c r="J16" s="599"/>
      <c r="K16" s="352"/>
      <c r="L16" s="292"/>
      <c r="M16" s="291"/>
    </row>
    <row r="17" spans="1:14" ht="15.75" thickBot="1">
      <c r="A17" s="323" t="s">
        <v>343</v>
      </c>
      <c r="B17" s="322"/>
      <c r="C17" s="322"/>
      <c r="D17" s="322"/>
      <c r="E17" s="322"/>
      <c r="F17" s="322"/>
      <c r="G17" s="322"/>
      <c r="H17" s="321"/>
      <c r="I17" s="334"/>
      <c r="J17" s="333"/>
      <c r="K17" s="636"/>
      <c r="L17" s="637"/>
      <c r="M17" s="291"/>
    </row>
    <row r="18" spans="1:14">
      <c r="A18" s="367" t="s">
        <v>342</v>
      </c>
      <c r="B18" s="366"/>
      <c r="C18" s="366"/>
      <c r="D18" s="366"/>
      <c r="E18" s="366"/>
      <c r="F18" s="366"/>
      <c r="G18" s="366"/>
      <c r="H18" s="365"/>
      <c r="I18" s="341"/>
      <c r="J18" s="364"/>
      <c r="K18" s="627">
        <f>K20+K25+K28</f>
        <v>5.05</v>
      </c>
      <c r="L18" s="628"/>
      <c r="M18" s="286">
        <f>K18*12*I7</f>
        <v>16816.5</v>
      </c>
    </row>
    <row r="19" spans="1:14" ht="15.75" thickBot="1">
      <c r="A19" s="363" t="s">
        <v>341</v>
      </c>
      <c r="B19" s="362"/>
      <c r="C19" s="362"/>
      <c r="D19" s="362"/>
      <c r="E19" s="362"/>
      <c r="F19" s="362"/>
      <c r="G19" s="362"/>
      <c r="H19" s="361"/>
      <c r="I19" s="336"/>
      <c r="J19" s="360"/>
      <c r="K19" s="281"/>
      <c r="L19" s="280"/>
      <c r="M19" s="279"/>
    </row>
    <row r="20" spans="1:14">
      <c r="A20" s="301" t="s">
        <v>340</v>
      </c>
      <c r="B20" s="300"/>
      <c r="C20" s="300"/>
      <c r="D20" s="300"/>
      <c r="E20" s="300"/>
      <c r="F20" s="300"/>
      <c r="G20" s="300"/>
      <c r="H20" s="298"/>
      <c r="I20" s="598" t="s">
        <v>19</v>
      </c>
      <c r="J20" s="599"/>
      <c r="K20" s="629">
        <v>2.5299999999999998</v>
      </c>
      <c r="L20" s="630"/>
      <c r="M20" s="291">
        <f>K20*12*I7</f>
        <v>8424.9</v>
      </c>
    </row>
    <row r="21" spans="1:14">
      <c r="A21" s="323" t="s">
        <v>339</v>
      </c>
      <c r="B21" s="322"/>
      <c r="C21" s="322"/>
      <c r="D21" s="322"/>
      <c r="E21" s="322"/>
      <c r="F21" s="322"/>
      <c r="G21" s="322"/>
      <c r="H21" s="321"/>
      <c r="I21" s="359"/>
      <c r="J21" s="358"/>
      <c r="K21" s="327"/>
      <c r="L21" s="292"/>
      <c r="M21" s="291"/>
    </row>
    <row r="22" spans="1:14">
      <c r="A22" s="301" t="s">
        <v>338</v>
      </c>
      <c r="B22" s="355"/>
      <c r="C22" s="355"/>
      <c r="D22" s="355"/>
      <c r="E22" s="355"/>
      <c r="F22" s="355"/>
      <c r="G22" s="355"/>
      <c r="H22" s="356"/>
      <c r="I22" s="598" t="s">
        <v>328</v>
      </c>
      <c r="J22" s="599"/>
      <c r="K22" s="327"/>
      <c r="L22" s="292"/>
      <c r="M22" s="291"/>
    </row>
    <row r="23" spans="1:14">
      <c r="A23" s="323" t="s">
        <v>337</v>
      </c>
      <c r="B23" s="331"/>
      <c r="C23" s="331"/>
      <c r="D23" s="331"/>
      <c r="E23" s="331"/>
      <c r="F23" s="331"/>
      <c r="G23" s="331"/>
      <c r="H23" s="357"/>
      <c r="I23" s="596"/>
      <c r="J23" s="597"/>
      <c r="K23" s="327"/>
      <c r="L23" s="292"/>
      <c r="M23" s="291"/>
    </row>
    <row r="24" spans="1:14">
      <c r="A24" s="320" t="s">
        <v>336</v>
      </c>
      <c r="B24" s="354"/>
      <c r="C24" s="353"/>
      <c r="D24" s="355"/>
      <c r="E24" s="355"/>
      <c r="F24" s="355"/>
      <c r="G24" s="355"/>
      <c r="H24" s="356"/>
      <c r="I24" s="598" t="s">
        <v>328</v>
      </c>
      <c r="J24" s="599"/>
      <c r="K24" s="327"/>
      <c r="L24" s="292"/>
      <c r="M24" s="291"/>
    </row>
    <row r="25" spans="1:14">
      <c r="A25" s="301" t="s">
        <v>335</v>
      </c>
      <c r="B25" s="355"/>
      <c r="C25" s="355"/>
      <c r="D25" s="354"/>
      <c r="E25" s="354"/>
      <c r="F25" s="354"/>
      <c r="G25" s="354"/>
      <c r="H25" s="353"/>
      <c r="I25" s="608" t="s">
        <v>35</v>
      </c>
      <c r="J25" s="609"/>
      <c r="K25" s="625">
        <v>1.1200000000000001</v>
      </c>
      <c r="L25" s="626"/>
      <c r="M25" s="291">
        <f>K25*12*I7</f>
        <v>3729.6000000000004</v>
      </c>
    </row>
    <row r="26" spans="1:14">
      <c r="A26" s="313" t="s">
        <v>334</v>
      </c>
      <c r="B26" s="312"/>
      <c r="C26" s="312"/>
      <c r="D26" s="312"/>
      <c r="E26" s="312"/>
      <c r="F26" s="312"/>
      <c r="G26" s="312"/>
      <c r="H26" s="311"/>
      <c r="I26" s="590" t="s">
        <v>333</v>
      </c>
      <c r="J26" s="591"/>
      <c r="K26" s="327"/>
      <c r="L26" s="292"/>
      <c r="M26" s="291"/>
    </row>
    <row r="27" spans="1:14">
      <c r="A27" s="323"/>
      <c r="B27" s="322"/>
      <c r="C27" s="322"/>
      <c r="D27" s="322"/>
      <c r="E27" s="322"/>
      <c r="F27" s="322"/>
      <c r="G27" s="322"/>
      <c r="H27" s="321"/>
      <c r="I27" s="334" t="s">
        <v>332</v>
      </c>
      <c r="J27" s="333"/>
      <c r="K27" s="352"/>
      <c r="L27" s="292"/>
      <c r="M27" s="291"/>
    </row>
    <row r="28" spans="1:14">
      <c r="A28" s="313" t="s">
        <v>331</v>
      </c>
      <c r="B28" s="312"/>
      <c r="C28" s="312"/>
      <c r="D28" s="312"/>
      <c r="E28" s="312"/>
      <c r="F28" s="312"/>
      <c r="G28" s="312"/>
      <c r="H28" s="311"/>
      <c r="I28" s="590" t="s">
        <v>35</v>
      </c>
      <c r="J28" s="591"/>
      <c r="K28" s="625">
        <v>1.4</v>
      </c>
      <c r="L28" s="626"/>
      <c r="M28" s="291">
        <f>K28*12*I7</f>
        <v>4661.9999999999991</v>
      </c>
    </row>
    <row r="29" spans="1:14">
      <c r="A29" s="323" t="s">
        <v>330</v>
      </c>
      <c r="B29" s="322"/>
      <c r="C29" s="322"/>
      <c r="D29" s="322"/>
      <c r="E29" s="322"/>
      <c r="F29" s="322"/>
      <c r="G29" s="322"/>
      <c r="H29" s="321"/>
      <c r="I29" s="334"/>
      <c r="J29" s="333"/>
      <c r="K29" s="327"/>
      <c r="L29" s="292"/>
      <c r="M29" s="291"/>
    </row>
    <row r="30" spans="1:14">
      <c r="A30" s="313" t="s">
        <v>329</v>
      </c>
      <c r="B30" s="312"/>
      <c r="C30" s="312"/>
      <c r="D30" s="312"/>
      <c r="E30" s="312"/>
      <c r="F30" s="312"/>
      <c r="G30" s="312"/>
      <c r="H30" s="311"/>
      <c r="I30" s="598" t="s">
        <v>328</v>
      </c>
      <c r="J30" s="599"/>
      <c r="K30" s="327"/>
      <c r="L30" s="292"/>
      <c r="M30" s="291"/>
    </row>
    <row r="31" spans="1:14">
      <c r="A31" s="313" t="s">
        <v>327</v>
      </c>
      <c r="B31" s="312"/>
      <c r="C31" s="312"/>
      <c r="D31" s="312"/>
      <c r="E31" s="312"/>
      <c r="F31" s="312"/>
      <c r="G31" s="312"/>
      <c r="H31" s="311"/>
      <c r="I31" s="590" t="s">
        <v>326</v>
      </c>
      <c r="J31" s="591"/>
      <c r="K31" s="351"/>
      <c r="L31" s="350"/>
      <c r="M31" s="349"/>
      <c r="N31" s="388"/>
    </row>
    <row r="32" spans="1:14" ht="15.75" thickBot="1">
      <c r="A32" s="323"/>
      <c r="B32" s="322"/>
      <c r="C32" s="322"/>
      <c r="D32" s="322"/>
      <c r="E32" s="322"/>
      <c r="F32" s="322"/>
      <c r="G32" s="322"/>
      <c r="H32" s="321"/>
      <c r="I32" s="606" t="s">
        <v>325</v>
      </c>
      <c r="J32" s="607"/>
      <c r="K32" s="348"/>
      <c r="L32" s="347"/>
      <c r="M32" s="346"/>
    </row>
    <row r="33" spans="1:15">
      <c r="A33" s="345" t="s">
        <v>324</v>
      </c>
      <c r="B33" s="344"/>
      <c r="C33" s="344"/>
      <c r="D33" s="344"/>
      <c r="E33" s="344"/>
      <c r="F33" s="344"/>
      <c r="G33" s="343"/>
      <c r="H33" s="342"/>
      <c r="I33" s="341"/>
      <c r="J33" s="340"/>
      <c r="K33" s="648">
        <f>K35+K42+K50+K54+K55+K59</f>
        <v>28.07</v>
      </c>
      <c r="L33" s="628"/>
      <c r="M33" s="286">
        <f>M35+M42+M50+M54+M55+M59</f>
        <v>93473.099999999991</v>
      </c>
    </row>
    <row r="34" spans="1:15" ht="15.75" thickBot="1">
      <c r="A34" s="339"/>
      <c r="B34" s="338"/>
      <c r="C34" s="338"/>
      <c r="D34" s="338"/>
      <c r="E34" s="338"/>
      <c r="F34" s="338"/>
      <c r="G34" s="338"/>
      <c r="H34" s="337"/>
      <c r="I34" s="336"/>
      <c r="J34" s="282"/>
      <c r="K34" s="281"/>
      <c r="L34" s="280"/>
      <c r="M34" s="279"/>
    </row>
    <row r="35" spans="1:15" ht="15.75" thickBot="1">
      <c r="A35" s="603" t="s">
        <v>323</v>
      </c>
      <c r="B35" s="604"/>
      <c r="C35" s="604"/>
      <c r="D35" s="604"/>
      <c r="E35" s="604"/>
      <c r="F35" s="604"/>
      <c r="G35" s="604"/>
      <c r="H35" s="605"/>
      <c r="I35" s="305"/>
      <c r="J35" s="304"/>
      <c r="K35" s="646">
        <f>K36+K37+K38+K40+K41</f>
        <v>7.74</v>
      </c>
      <c r="L35" s="647"/>
      <c r="M35" s="303">
        <f>K35*12*I7</f>
        <v>25774.199999999997</v>
      </c>
    </row>
    <row r="36" spans="1:15">
      <c r="A36" s="323" t="s">
        <v>322</v>
      </c>
      <c r="B36" s="322"/>
      <c r="C36" s="322"/>
      <c r="D36" s="322"/>
      <c r="E36" s="322"/>
      <c r="F36" s="322"/>
      <c r="G36" s="322"/>
      <c r="H36" s="321"/>
      <c r="I36" s="596" t="s">
        <v>321</v>
      </c>
      <c r="J36" s="597"/>
      <c r="K36" s="629">
        <v>0.63</v>
      </c>
      <c r="L36" s="630"/>
      <c r="M36" s="291">
        <f>K36*12*I7</f>
        <v>2097.9</v>
      </c>
    </row>
    <row r="37" spans="1:15">
      <c r="A37" s="320" t="s">
        <v>320</v>
      </c>
      <c r="B37" s="319"/>
      <c r="C37" s="319"/>
      <c r="D37" s="319"/>
      <c r="E37" s="319"/>
      <c r="F37" s="319"/>
      <c r="G37" s="319"/>
      <c r="H37" s="318"/>
      <c r="I37" s="608" t="s">
        <v>57</v>
      </c>
      <c r="J37" s="609"/>
      <c r="K37" s="625">
        <v>1.48</v>
      </c>
      <c r="L37" s="626"/>
      <c r="M37" s="291">
        <f>K37*12*I7</f>
        <v>4928.3999999999996</v>
      </c>
    </row>
    <row r="38" spans="1:15">
      <c r="A38" s="313" t="s">
        <v>319</v>
      </c>
      <c r="B38" s="312"/>
      <c r="C38" s="312"/>
      <c r="D38" s="312"/>
      <c r="E38" s="312"/>
      <c r="F38" s="312"/>
      <c r="G38" s="312"/>
      <c r="H38" s="311"/>
      <c r="I38" s="590" t="s">
        <v>35</v>
      </c>
      <c r="J38" s="591"/>
      <c r="K38" s="625">
        <v>0.17</v>
      </c>
      <c r="L38" s="626"/>
      <c r="M38" s="291">
        <f>K38*12*I7</f>
        <v>566.1</v>
      </c>
    </row>
    <row r="39" spans="1:15">
      <c r="A39" s="335" t="s">
        <v>318</v>
      </c>
      <c r="B39" s="331"/>
      <c r="C39" s="331"/>
      <c r="D39" s="331"/>
      <c r="E39" s="322"/>
      <c r="F39" s="322"/>
      <c r="G39" s="322"/>
      <c r="H39" s="321"/>
      <c r="I39" s="334"/>
      <c r="J39" s="333"/>
      <c r="K39" s="293"/>
      <c r="L39" s="292"/>
      <c r="M39" s="291"/>
    </row>
    <row r="40" spans="1:15">
      <c r="A40" s="320" t="s">
        <v>317</v>
      </c>
      <c r="B40" s="319"/>
      <c r="C40" s="319"/>
      <c r="D40" s="319"/>
      <c r="E40" s="319"/>
      <c r="F40" s="319"/>
      <c r="G40" s="319"/>
      <c r="H40" s="318"/>
      <c r="I40" s="608" t="s">
        <v>19</v>
      </c>
      <c r="J40" s="609"/>
      <c r="K40" s="625">
        <v>0.05</v>
      </c>
      <c r="L40" s="626"/>
      <c r="M40" s="291">
        <f>K40*12*I7</f>
        <v>166.50000000000003</v>
      </c>
    </row>
    <row r="41" spans="1:15" ht="15.75" thickBot="1">
      <c r="A41" s="313" t="s">
        <v>316</v>
      </c>
      <c r="B41" s="312"/>
      <c r="C41" s="312"/>
      <c r="D41" s="312"/>
      <c r="E41" s="312"/>
      <c r="F41" s="312"/>
      <c r="G41" s="312"/>
      <c r="H41" s="311"/>
      <c r="I41" s="614" t="s">
        <v>19</v>
      </c>
      <c r="J41" s="615"/>
      <c r="K41" s="650">
        <v>5.41</v>
      </c>
      <c r="L41" s="651"/>
      <c r="M41" s="291">
        <f>K41*12*I7</f>
        <v>18015.3</v>
      </c>
    </row>
    <row r="42" spans="1:15" ht="15.75" thickBot="1">
      <c r="A42" s="654" t="s">
        <v>315</v>
      </c>
      <c r="B42" s="655"/>
      <c r="C42" s="655"/>
      <c r="D42" s="655"/>
      <c r="E42" s="655"/>
      <c r="F42" s="655"/>
      <c r="G42" s="655"/>
      <c r="H42" s="656"/>
      <c r="I42" s="305"/>
      <c r="J42" s="304"/>
      <c r="K42" s="642">
        <f>K43+K44+K46+K47+K48+K49</f>
        <v>1.35</v>
      </c>
      <c r="L42" s="647"/>
      <c r="M42" s="303">
        <f>K42*12*I7</f>
        <v>4495.5000000000009</v>
      </c>
    </row>
    <row r="43" spans="1:15">
      <c r="A43" s="332" t="s">
        <v>314</v>
      </c>
      <c r="B43" s="331"/>
      <c r="C43" s="331"/>
      <c r="D43" s="331"/>
      <c r="E43" s="331"/>
      <c r="F43" s="322"/>
      <c r="G43" s="322"/>
      <c r="H43" s="321"/>
      <c r="I43" s="330"/>
      <c r="J43" s="294"/>
      <c r="K43" s="629">
        <v>0.08</v>
      </c>
      <c r="L43" s="630"/>
      <c r="M43" s="291">
        <f>K43*12*I7</f>
        <v>266.39999999999998</v>
      </c>
      <c r="O43" s="9"/>
    </row>
    <row r="44" spans="1:15">
      <c r="A44" s="329" t="s">
        <v>313</v>
      </c>
      <c r="B44" s="328"/>
      <c r="C44" s="328"/>
      <c r="D44" s="328"/>
      <c r="E44" s="328"/>
      <c r="F44" s="312"/>
      <c r="G44" s="312"/>
      <c r="H44" s="311"/>
      <c r="I44" s="598" t="s">
        <v>312</v>
      </c>
      <c r="J44" s="599"/>
      <c r="K44" s="625">
        <v>0.65</v>
      </c>
      <c r="L44" s="626"/>
      <c r="M44" s="291">
        <f>K44*12*I7</f>
        <v>2164.5</v>
      </c>
    </row>
    <row r="45" spans="1:15">
      <c r="A45" s="323" t="s">
        <v>311</v>
      </c>
      <c r="B45" s="322"/>
      <c r="C45" s="322"/>
      <c r="D45" s="322"/>
      <c r="E45" s="322"/>
      <c r="F45" s="322"/>
      <c r="G45" s="322"/>
      <c r="H45" s="321"/>
      <c r="I45" s="596" t="s">
        <v>310</v>
      </c>
      <c r="J45" s="597"/>
      <c r="K45" s="327"/>
      <c r="L45" s="292"/>
      <c r="M45" s="291"/>
    </row>
    <row r="46" spans="1:15">
      <c r="A46" s="320" t="s">
        <v>309</v>
      </c>
      <c r="B46" s="319"/>
      <c r="C46" s="319"/>
      <c r="D46" s="319"/>
      <c r="E46" s="319"/>
      <c r="F46" s="319"/>
      <c r="G46" s="319"/>
      <c r="H46" s="318"/>
      <c r="I46" s="608" t="s">
        <v>308</v>
      </c>
      <c r="J46" s="609"/>
      <c r="K46" s="625">
        <v>0.4</v>
      </c>
      <c r="L46" s="626"/>
      <c r="M46" s="291">
        <f>K46*12*I7</f>
        <v>1332.0000000000002</v>
      </c>
    </row>
    <row r="47" spans="1:15">
      <c r="A47" s="320" t="s">
        <v>307</v>
      </c>
      <c r="B47" s="319"/>
      <c r="C47" s="319"/>
      <c r="D47" s="319"/>
      <c r="E47" s="319"/>
      <c r="F47" s="319"/>
      <c r="G47" s="319"/>
      <c r="H47" s="318"/>
      <c r="I47" s="608" t="s">
        <v>306</v>
      </c>
      <c r="J47" s="609"/>
      <c r="K47" s="625">
        <v>0.1</v>
      </c>
      <c r="L47" s="626"/>
      <c r="M47" s="291">
        <f>K47*12*I7</f>
        <v>333.00000000000006</v>
      </c>
    </row>
    <row r="48" spans="1:15">
      <c r="A48" s="313" t="s">
        <v>299</v>
      </c>
      <c r="B48" s="312"/>
      <c r="C48" s="312"/>
      <c r="D48" s="312"/>
      <c r="E48" s="312"/>
      <c r="F48" s="312"/>
      <c r="G48" s="312"/>
      <c r="H48" s="311"/>
      <c r="I48" s="608" t="s">
        <v>298</v>
      </c>
      <c r="J48" s="609"/>
      <c r="K48" s="636">
        <v>0.05</v>
      </c>
      <c r="L48" s="637"/>
      <c r="M48" s="291">
        <f>K48*12*I7</f>
        <v>166.50000000000003</v>
      </c>
    </row>
    <row r="49" spans="1:13" ht="15.75" thickBot="1">
      <c r="A49" s="313" t="s">
        <v>305</v>
      </c>
      <c r="B49" s="312"/>
      <c r="C49" s="312"/>
      <c r="D49" s="312"/>
      <c r="E49" s="312"/>
      <c r="F49" s="312"/>
      <c r="G49" s="312"/>
      <c r="H49" s="311"/>
      <c r="I49" s="614" t="s">
        <v>88</v>
      </c>
      <c r="J49" s="615"/>
      <c r="K49" s="638">
        <v>7.0000000000000007E-2</v>
      </c>
      <c r="L49" s="639"/>
      <c r="M49" s="326">
        <f>K49*12*I7</f>
        <v>233.10000000000002</v>
      </c>
    </row>
    <row r="50" spans="1:13" ht="15.75" thickBot="1">
      <c r="A50" s="654" t="s">
        <v>304</v>
      </c>
      <c r="B50" s="655"/>
      <c r="C50" s="655"/>
      <c r="D50" s="655"/>
      <c r="E50" s="655"/>
      <c r="F50" s="655"/>
      <c r="G50" s="655"/>
      <c r="H50" s="656"/>
      <c r="I50" s="325"/>
      <c r="J50" s="324"/>
      <c r="K50" s="649">
        <f>K51+K52+K53</f>
        <v>0.88</v>
      </c>
      <c r="L50" s="643"/>
      <c r="M50" s="303">
        <f>K50*12*I7</f>
        <v>2930.4</v>
      </c>
    </row>
    <row r="51" spans="1:13">
      <c r="A51" s="323" t="s">
        <v>303</v>
      </c>
      <c r="B51" s="322"/>
      <c r="C51" s="322"/>
      <c r="D51" s="322"/>
      <c r="E51" s="322"/>
      <c r="F51" s="322"/>
      <c r="G51" s="322"/>
      <c r="H51" s="321"/>
      <c r="I51" s="612" t="s">
        <v>302</v>
      </c>
      <c r="J51" s="613"/>
      <c r="K51" s="644">
        <v>0.42</v>
      </c>
      <c r="L51" s="645"/>
      <c r="M51" s="291">
        <f>K51*12*I7</f>
        <v>1398.6</v>
      </c>
    </row>
    <row r="52" spans="1:13">
      <c r="A52" s="320" t="s">
        <v>301</v>
      </c>
      <c r="B52" s="319"/>
      <c r="C52" s="319"/>
      <c r="D52" s="319"/>
      <c r="E52" s="319"/>
      <c r="F52" s="319"/>
      <c r="G52" s="319"/>
      <c r="H52" s="318"/>
      <c r="I52" s="317" t="s">
        <v>300</v>
      </c>
      <c r="J52" s="316"/>
      <c r="K52" s="636">
        <v>0.37</v>
      </c>
      <c r="L52" s="637"/>
      <c r="M52" s="291">
        <f>K52*12*I7</f>
        <v>1232.0999999999999</v>
      </c>
    </row>
    <row r="53" spans="1:13" ht="15.75" thickBot="1">
      <c r="A53" s="313" t="s">
        <v>299</v>
      </c>
      <c r="B53" s="312"/>
      <c r="C53" s="312"/>
      <c r="D53" s="312"/>
      <c r="E53" s="312"/>
      <c r="F53" s="312"/>
      <c r="G53" s="312"/>
      <c r="H53" s="311"/>
      <c r="I53" s="614" t="s">
        <v>298</v>
      </c>
      <c r="J53" s="615"/>
      <c r="K53" s="638">
        <v>0.09</v>
      </c>
      <c r="L53" s="639"/>
      <c r="M53" s="291">
        <f>K53*12*I7</f>
        <v>299.70000000000005</v>
      </c>
    </row>
    <row r="54" spans="1:13" ht="15.75" thickBot="1">
      <c r="A54" s="309" t="s">
        <v>297</v>
      </c>
      <c r="B54" s="308"/>
      <c r="C54" s="308"/>
      <c r="D54" s="308"/>
      <c r="E54" s="308"/>
      <c r="F54" s="308"/>
      <c r="G54" s="308"/>
      <c r="H54" s="307"/>
      <c r="I54" s="619" t="s">
        <v>296</v>
      </c>
      <c r="J54" s="620"/>
      <c r="K54" s="640">
        <v>16.45</v>
      </c>
      <c r="L54" s="641"/>
      <c r="M54" s="303">
        <f>K54*12*I7</f>
        <v>54778.499999999993</v>
      </c>
    </row>
    <row r="55" spans="1:13" ht="15.75" thickBot="1">
      <c r="A55" s="603" t="s">
        <v>295</v>
      </c>
      <c r="B55" s="604"/>
      <c r="C55" s="604"/>
      <c r="D55" s="604"/>
      <c r="E55" s="604"/>
      <c r="F55" s="604"/>
      <c r="G55" s="604"/>
      <c r="H55" s="605"/>
      <c r="I55" s="305"/>
      <c r="J55" s="304"/>
      <c r="K55" s="642">
        <v>1.58</v>
      </c>
      <c r="L55" s="643"/>
      <c r="M55" s="303">
        <f>K55*12*I7</f>
        <v>5261.4000000000005</v>
      </c>
    </row>
    <row r="56" spans="1:13">
      <c r="A56" s="301" t="s">
        <v>294</v>
      </c>
      <c r="B56" s="300"/>
      <c r="C56" s="300"/>
      <c r="D56" s="300"/>
      <c r="E56" s="300"/>
      <c r="F56" s="300"/>
      <c r="G56" s="300"/>
      <c r="H56" s="298"/>
      <c r="I56" s="621" t="s">
        <v>293</v>
      </c>
      <c r="J56" s="622"/>
      <c r="K56" s="297"/>
      <c r="L56" s="296"/>
      <c r="M56" s="291"/>
    </row>
    <row r="57" spans="1:13">
      <c r="A57" s="301" t="s">
        <v>292</v>
      </c>
      <c r="B57" s="300"/>
      <c r="C57" s="300"/>
      <c r="D57" s="300"/>
      <c r="E57" s="300"/>
      <c r="F57" s="300"/>
      <c r="G57" s="300"/>
      <c r="H57" s="298"/>
      <c r="I57" s="295"/>
      <c r="J57" s="294"/>
      <c r="K57" s="297"/>
      <c r="L57" s="296"/>
      <c r="M57" s="291"/>
    </row>
    <row r="58" spans="1:13" ht="15.75" thickBot="1">
      <c r="A58" s="301" t="s">
        <v>291</v>
      </c>
      <c r="B58" s="300"/>
      <c r="C58" s="300"/>
      <c r="D58" s="300"/>
      <c r="E58" s="300"/>
      <c r="F58" s="300"/>
      <c r="G58" s="300"/>
      <c r="H58" s="298"/>
      <c r="I58" s="310"/>
      <c r="J58" s="294"/>
      <c r="K58" s="297"/>
      <c r="L58" s="296"/>
      <c r="M58" s="291"/>
    </row>
    <row r="59" spans="1:13" ht="15.75" thickBot="1">
      <c r="A59" s="309" t="s">
        <v>290</v>
      </c>
      <c r="B59" s="308"/>
      <c r="C59" s="308"/>
      <c r="D59" s="308"/>
      <c r="E59" s="308"/>
      <c r="F59" s="308"/>
      <c r="G59" s="308"/>
      <c r="H59" s="307"/>
      <c r="I59" s="305"/>
      <c r="J59" s="304"/>
      <c r="K59" s="642">
        <v>7.0000000000000007E-2</v>
      </c>
      <c r="L59" s="643"/>
      <c r="M59" s="303">
        <f>K59*12*I7</f>
        <v>233.10000000000002</v>
      </c>
    </row>
    <row r="60" spans="1:13">
      <c r="A60" s="301" t="s">
        <v>289</v>
      </c>
      <c r="B60" s="300"/>
      <c r="C60" s="300"/>
      <c r="D60" s="300"/>
      <c r="E60" s="300"/>
      <c r="F60" s="300"/>
      <c r="G60" s="300"/>
      <c r="H60" s="298"/>
      <c r="I60" s="621" t="s">
        <v>19</v>
      </c>
      <c r="J60" s="622"/>
      <c r="K60" s="306"/>
      <c r="L60" s="296"/>
      <c r="M60" s="291"/>
    </row>
    <row r="61" spans="1:13" ht="15.75" thickBot="1">
      <c r="A61" s="301" t="s">
        <v>288</v>
      </c>
      <c r="B61" s="300"/>
      <c r="C61" s="300"/>
      <c r="D61" s="300"/>
      <c r="E61" s="300"/>
      <c r="F61" s="300"/>
      <c r="G61" s="300"/>
      <c r="H61" s="298"/>
      <c r="I61" s="295"/>
      <c r="J61" s="294"/>
      <c r="K61" s="306"/>
      <c r="L61" s="296"/>
      <c r="M61" s="291"/>
    </row>
    <row r="62" spans="1:13" ht="15.75" thickBot="1">
      <c r="A62" s="603" t="s">
        <v>287</v>
      </c>
      <c r="B62" s="604"/>
      <c r="C62" s="604"/>
      <c r="D62" s="604"/>
      <c r="E62" s="604"/>
      <c r="F62" s="604"/>
      <c r="G62" s="604"/>
      <c r="H62" s="605"/>
      <c r="I62" s="305"/>
      <c r="J62" s="304"/>
      <c r="K62" s="642">
        <v>6</v>
      </c>
      <c r="L62" s="643"/>
      <c r="M62" s="303">
        <f>K62*12*I7</f>
        <v>19980</v>
      </c>
    </row>
    <row r="63" spans="1:13">
      <c r="A63" s="301" t="s">
        <v>286</v>
      </c>
      <c r="B63" s="299"/>
      <c r="C63" s="299"/>
      <c r="D63" s="299"/>
      <c r="E63" s="299"/>
      <c r="F63" s="300"/>
      <c r="G63" s="299"/>
      <c r="H63" s="298"/>
      <c r="I63" s="598" t="s">
        <v>285</v>
      </c>
      <c r="J63" s="599"/>
      <c r="K63" s="297"/>
      <c r="L63" s="296"/>
      <c r="M63" s="291"/>
    </row>
    <row r="64" spans="1:13">
      <c r="A64" s="301" t="s">
        <v>284</v>
      </c>
      <c r="B64" s="299"/>
      <c r="C64" s="299"/>
      <c r="D64" s="299"/>
      <c r="E64" s="299"/>
      <c r="F64" s="300"/>
      <c r="G64" s="299"/>
      <c r="H64" s="298"/>
      <c r="I64" s="598" t="s">
        <v>283</v>
      </c>
      <c r="J64" s="599"/>
      <c r="K64" s="297"/>
      <c r="L64" s="296"/>
      <c r="M64" s="291"/>
    </row>
    <row r="65" spans="1:13">
      <c r="A65" s="301" t="s">
        <v>282</v>
      </c>
      <c r="B65" s="299"/>
      <c r="C65" s="299"/>
      <c r="D65" s="299"/>
      <c r="E65" s="299"/>
      <c r="F65" s="300"/>
      <c r="G65" s="299"/>
      <c r="H65" s="298"/>
      <c r="I65" s="598" t="s">
        <v>281</v>
      </c>
      <c r="J65" s="599"/>
      <c r="K65" s="297"/>
      <c r="L65" s="296"/>
      <c r="M65" s="291"/>
    </row>
    <row r="66" spans="1:13">
      <c r="A66" s="301" t="s">
        <v>280</v>
      </c>
      <c r="B66" s="299"/>
      <c r="C66" s="299"/>
      <c r="D66" s="299"/>
      <c r="E66" s="299"/>
      <c r="F66" s="300"/>
      <c r="G66" s="299"/>
      <c r="H66" s="298"/>
      <c r="I66" s="598" t="s">
        <v>279</v>
      </c>
      <c r="J66" s="599"/>
      <c r="K66" s="297"/>
      <c r="L66" s="296"/>
      <c r="M66" s="291"/>
    </row>
    <row r="67" spans="1:13">
      <c r="A67" s="301" t="s">
        <v>278</v>
      </c>
      <c r="B67" s="299"/>
      <c r="C67" s="299"/>
      <c r="D67" s="299"/>
      <c r="E67" s="299"/>
      <c r="F67" s="300"/>
      <c r="G67" s="299"/>
      <c r="H67" s="298"/>
      <c r="I67" s="598" t="s">
        <v>277</v>
      </c>
      <c r="J67" s="599"/>
      <c r="K67" s="297"/>
      <c r="L67" s="296"/>
      <c r="M67" s="291"/>
    </row>
    <row r="68" spans="1:13">
      <c r="A68" s="301" t="s">
        <v>276</v>
      </c>
      <c r="B68" s="299"/>
      <c r="C68" s="299"/>
      <c r="D68" s="299"/>
      <c r="E68" s="299"/>
      <c r="F68" s="300"/>
      <c r="G68" s="299"/>
      <c r="H68" s="298"/>
      <c r="I68" s="295"/>
      <c r="J68" s="294"/>
      <c r="K68" s="297"/>
      <c r="L68" s="302"/>
      <c r="M68" s="291"/>
    </row>
    <row r="69" spans="1:13">
      <c r="A69" s="301" t="s">
        <v>275</v>
      </c>
      <c r="B69" s="299"/>
      <c r="C69" s="299"/>
      <c r="D69" s="299"/>
      <c r="E69" s="299"/>
      <c r="F69" s="300"/>
      <c r="G69" s="299"/>
      <c r="H69" s="298"/>
      <c r="I69" s="295"/>
      <c r="J69" s="294"/>
      <c r="K69" s="297"/>
      <c r="L69" s="296"/>
      <c r="M69" s="291"/>
    </row>
    <row r="70" spans="1:13">
      <c r="A70" s="301" t="s">
        <v>274</v>
      </c>
      <c r="B70" s="299"/>
      <c r="C70" s="299"/>
      <c r="D70" s="299"/>
      <c r="E70" s="299"/>
      <c r="F70" s="300"/>
      <c r="G70" s="299"/>
      <c r="H70" s="298"/>
      <c r="I70" s="295"/>
      <c r="J70" s="294"/>
      <c r="K70" s="297"/>
      <c r="L70" s="296"/>
      <c r="M70" s="291"/>
    </row>
    <row r="71" spans="1:13">
      <c r="A71" s="301" t="s">
        <v>273</v>
      </c>
      <c r="B71" s="299"/>
      <c r="C71" s="299"/>
      <c r="D71" s="299"/>
      <c r="E71" s="299"/>
      <c r="F71" s="300"/>
      <c r="G71" s="299"/>
      <c r="H71" s="298"/>
      <c r="I71" s="295"/>
      <c r="J71" s="294"/>
      <c r="K71" s="297"/>
      <c r="L71" s="296"/>
      <c r="M71" s="291"/>
    </row>
    <row r="72" spans="1:13">
      <c r="A72" s="301" t="s">
        <v>272</v>
      </c>
      <c r="B72" s="299"/>
      <c r="C72" s="299"/>
      <c r="D72" s="299"/>
      <c r="E72" s="299"/>
      <c r="F72" s="300"/>
      <c r="G72" s="299"/>
      <c r="H72" s="298"/>
      <c r="I72" s="295"/>
      <c r="J72" s="294"/>
      <c r="K72" s="297"/>
      <c r="L72" s="296"/>
      <c r="M72" s="291"/>
    </row>
    <row r="73" spans="1:13" ht="15.75" thickBot="1">
      <c r="A73" s="616" t="s">
        <v>271</v>
      </c>
      <c r="B73" s="617"/>
      <c r="C73" s="617"/>
      <c r="D73" s="617"/>
      <c r="E73" s="617"/>
      <c r="F73" s="617"/>
      <c r="G73" s="617"/>
      <c r="H73" s="618"/>
      <c r="I73" s="295"/>
      <c r="J73" s="294"/>
      <c r="K73" s="293"/>
      <c r="L73" s="292"/>
      <c r="M73" s="291"/>
    </row>
    <row r="74" spans="1:13">
      <c r="A74" s="290" t="s">
        <v>270</v>
      </c>
      <c r="B74" s="289"/>
      <c r="C74" s="289"/>
      <c r="D74" s="289"/>
      <c r="E74" s="289"/>
      <c r="F74" s="289"/>
      <c r="G74" s="289"/>
      <c r="H74" s="289"/>
      <c r="I74" s="621" t="s">
        <v>55</v>
      </c>
      <c r="J74" s="622"/>
      <c r="K74" s="288"/>
      <c r="L74" s="287"/>
      <c r="M74" s="286"/>
    </row>
    <row r="75" spans="1:13" ht="15.75" thickBot="1">
      <c r="A75" s="285" t="s">
        <v>269</v>
      </c>
      <c r="B75" s="284"/>
      <c r="C75" s="284"/>
      <c r="D75" s="284"/>
      <c r="E75" s="284"/>
      <c r="F75" s="284"/>
      <c r="G75" s="284"/>
      <c r="H75" s="284"/>
      <c r="I75" s="283"/>
      <c r="J75" s="282"/>
      <c r="K75" s="281"/>
      <c r="L75" s="280"/>
      <c r="M75" s="279"/>
    </row>
    <row r="76" spans="1:13" ht="15.75" thickBot="1">
      <c r="A76" s="652" t="s">
        <v>268</v>
      </c>
      <c r="B76" s="653"/>
      <c r="C76" s="653"/>
      <c r="D76" s="653"/>
      <c r="E76" s="653"/>
      <c r="F76" s="653"/>
      <c r="G76" s="653"/>
      <c r="H76" s="653"/>
      <c r="I76" s="278"/>
      <c r="J76" s="277"/>
      <c r="K76" s="610">
        <f>K8+K18+K33+K62</f>
        <v>45.29</v>
      </c>
      <c r="L76" s="611"/>
      <c r="M76" s="276">
        <f>M8+M18+M33+M62</f>
        <v>150815.69999999998</v>
      </c>
    </row>
    <row r="78" spans="1:13" ht="15.75">
      <c r="A78" s="601" t="s">
        <v>0</v>
      </c>
      <c r="B78" s="601"/>
      <c r="C78" s="601"/>
      <c r="D78" s="601"/>
      <c r="E78" s="601"/>
      <c r="F78" s="601"/>
      <c r="G78" s="601"/>
      <c r="H78" s="601"/>
      <c r="I78" s="601"/>
      <c r="J78" s="601"/>
      <c r="K78" s="601"/>
      <c r="L78" s="601"/>
      <c r="M78" s="327"/>
    </row>
    <row r="79" spans="1:13" ht="15.75">
      <c r="A79" s="600" t="s">
        <v>353</v>
      </c>
      <c r="B79" s="600"/>
      <c r="C79" s="600"/>
      <c r="D79" s="600"/>
      <c r="E79" s="600"/>
      <c r="F79" s="600"/>
      <c r="G79" s="600"/>
      <c r="H79" s="600"/>
      <c r="I79" s="600"/>
      <c r="J79" s="600"/>
      <c r="K79" s="600"/>
      <c r="L79" s="600"/>
      <c r="M79" s="327"/>
    </row>
    <row r="80" spans="1:13" ht="15.75">
      <c r="A80" s="370"/>
      <c r="B80" s="370"/>
      <c r="C80" s="370"/>
      <c r="D80" s="370"/>
      <c r="E80" s="370"/>
      <c r="F80" s="370" t="s">
        <v>419</v>
      </c>
      <c r="G80" s="370"/>
      <c r="H80" s="370"/>
      <c r="I80" s="370"/>
      <c r="J80" s="370"/>
      <c r="K80" s="370"/>
      <c r="L80" s="370"/>
      <c r="M80" s="327"/>
    </row>
    <row r="81" spans="1:13">
      <c r="A81" s="329"/>
      <c r="B81" s="328"/>
      <c r="C81" s="602" t="s">
        <v>351</v>
      </c>
      <c r="D81" s="602"/>
      <c r="E81" s="602"/>
      <c r="F81" s="328"/>
      <c r="G81" s="328"/>
      <c r="H81" s="368"/>
      <c r="I81" s="590" t="s">
        <v>3</v>
      </c>
      <c r="J81" s="591"/>
      <c r="K81" s="592" t="s">
        <v>4</v>
      </c>
      <c r="L81" s="593"/>
      <c r="M81" s="382"/>
    </row>
    <row r="82" spans="1:13">
      <c r="A82" s="381"/>
      <c r="B82" s="355"/>
      <c r="C82" s="355"/>
      <c r="D82" s="355"/>
      <c r="E82" s="355"/>
      <c r="F82" s="355"/>
      <c r="G82" s="355"/>
      <c r="H82" s="356"/>
      <c r="I82" s="295"/>
      <c r="J82" s="294"/>
      <c r="K82" s="594" t="s">
        <v>5</v>
      </c>
      <c r="L82" s="595"/>
      <c r="M82" s="380" t="s">
        <v>6</v>
      </c>
    </row>
    <row r="83" spans="1:13">
      <c r="A83" s="381"/>
      <c r="B83" s="355"/>
      <c r="C83" s="355"/>
      <c r="D83" s="355"/>
      <c r="E83" s="355"/>
      <c r="F83" s="355"/>
      <c r="G83" s="355"/>
      <c r="H83" s="356"/>
      <c r="I83" s="598" t="s">
        <v>7</v>
      </c>
      <c r="J83" s="599"/>
      <c r="K83" s="623" t="s">
        <v>8</v>
      </c>
      <c r="L83" s="624"/>
      <c r="M83" s="380" t="s">
        <v>9</v>
      </c>
    </row>
    <row r="84" spans="1:13" ht="16.5" thickBot="1">
      <c r="A84" s="379"/>
      <c r="B84" s="351"/>
      <c r="C84" s="351"/>
      <c r="D84" s="351"/>
      <c r="E84" s="351"/>
      <c r="F84" s="351"/>
      <c r="G84" s="351"/>
      <c r="H84" s="350"/>
      <c r="I84" s="631">
        <v>375.2</v>
      </c>
      <c r="J84" s="632"/>
      <c r="K84" s="633"/>
      <c r="L84" s="634"/>
      <c r="M84" s="378"/>
    </row>
    <row r="85" spans="1:13">
      <c r="A85" s="367" t="s">
        <v>350</v>
      </c>
      <c r="B85" s="344"/>
      <c r="C85" s="344"/>
      <c r="D85" s="344"/>
      <c r="E85" s="344"/>
      <c r="F85" s="344"/>
      <c r="G85" s="344"/>
      <c r="H85" s="377"/>
      <c r="I85" s="341"/>
      <c r="J85" s="340"/>
      <c r="K85" s="635">
        <f>K88+K91</f>
        <v>6.17</v>
      </c>
      <c r="L85" s="628"/>
      <c r="M85" s="286">
        <f>K85*12*I84</f>
        <v>27779.807999999997</v>
      </c>
    </row>
    <row r="86" spans="1:13">
      <c r="A86" s="376" t="s">
        <v>349</v>
      </c>
      <c r="B86" s="375"/>
      <c r="C86" s="375"/>
      <c r="D86" s="375"/>
      <c r="E86" s="375"/>
      <c r="F86" s="375"/>
      <c r="G86" s="375"/>
      <c r="H86" s="374"/>
      <c r="I86" s="295"/>
      <c r="J86" s="294"/>
      <c r="K86" s="293"/>
      <c r="L86" s="292"/>
      <c r="M86" s="373"/>
    </row>
    <row r="87" spans="1:13" ht="15.75" thickBot="1">
      <c r="A87" s="363" t="s">
        <v>348</v>
      </c>
      <c r="B87" s="372"/>
      <c r="C87" s="372"/>
      <c r="D87" s="372"/>
      <c r="E87" s="372"/>
      <c r="F87" s="372"/>
      <c r="G87" s="372"/>
      <c r="H87" s="371"/>
      <c r="I87" s="336"/>
      <c r="J87" s="282"/>
      <c r="K87" s="281"/>
      <c r="L87" s="280"/>
      <c r="M87" s="279"/>
    </row>
    <row r="88" spans="1:13">
      <c r="A88" s="323" t="s">
        <v>347</v>
      </c>
      <c r="B88" s="331"/>
      <c r="C88" s="331"/>
      <c r="D88" s="331"/>
      <c r="E88" s="331"/>
      <c r="F88" s="331"/>
      <c r="G88" s="331"/>
      <c r="H88" s="357"/>
      <c r="I88" s="596" t="s">
        <v>19</v>
      </c>
      <c r="J88" s="597"/>
      <c r="K88" s="629">
        <v>3.7</v>
      </c>
      <c r="L88" s="630"/>
      <c r="M88" s="291">
        <f>K88*12*I84</f>
        <v>16658.88</v>
      </c>
    </row>
    <row r="89" spans="1:13">
      <c r="A89" s="301" t="s">
        <v>338</v>
      </c>
      <c r="B89" s="355"/>
      <c r="C89" s="355"/>
      <c r="D89" s="355"/>
      <c r="E89" s="355"/>
      <c r="F89" s="355"/>
      <c r="G89" s="355"/>
      <c r="H89" s="356"/>
      <c r="I89" s="598" t="s">
        <v>328</v>
      </c>
      <c r="J89" s="599"/>
      <c r="K89" s="327"/>
      <c r="L89" s="292"/>
      <c r="M89" s="291"/>
    </row>
    <row r="90" spans="1:13">
      <c r="A90" s="323" t="s">
        <v>337</v>
      </c>
      <c r="B90" s="331"/>
      <c r="C90" s="331"/>
      <c r="D90" s="331"/>
      <c r="E90" s="331"/>
      <c r="F90" s="331"/>
      <c r="G90" s="331"/>
      <c r="H90" s="357"/>
      <c r="I90" s="596"/>
      <c r="J90" s="597"/>
      <c r="K90" s="327"/>
      <c r="L90" s="292"/>
      <c r="M90" s="291"/>
    </row>
    <row r="91" spans="1:13">
      <c r="A91" s="323" t="s">
        <v>346</v>
      </c>
      <c r="B91" s="331"/>
      <c r="C91" s="331"/>
      <c r="D91" s="331"/>
      <c r="E91" s="331"/>
      <c r="F91" s="331"/>
      <c r="G91" s="331"/>
      <c r="H91" s="357"/>
      <c r="I91" s="608" t="s">
        <v>35</v>
      </c>
      <c r="J91" s="609"/>
      <c r="K91" s="625">
        <v>2.4700000000000002</v>
      </c>
      <c r="L91" s="626"/>
      <c r="M91" s="291">
        <f>K91*12*I84</f>
        <v>11120.928</v>
      </c>
    </row>
    <row r="92" spans="1:13" ht="15.75">
      <c r="A92" s="320" t="s">
        <v>345</v>
      </c>
      <c r="B92" s="354"/>
      <c r="C92" s="354"/>
      <c r="D92" s="354"/>
      <c r="E92" s="354"/>
      <c r="F92" s="354"/>
      <c r="G92" s="354"/>
      <c r="H92" s="353"/>
      <c r="I92" s="598" t="s">
        <v>328</v>
      </c>
      <c r="J92" s="599"/>
      <c r="K92" s="370"/>
      <c r="L92" s="369"/>
      <c r="M92" s="291"/>
    </row>
    <row r="93" spans="1:13">
      <c r="A93" s="313" t="s">
        <v>344</v>
      </c>
      <c r="B93" s="328"/>
      <c r="C93" s="328"/>
      <c r="D93" s="328"/>
      <c r="E93" s="328"/>
      <c r="F93" s="328"/>
      <c r="G93" s="328"/>
      <c r="H93" s="368"/>
      <c r="I93" s="598"/>
      <c r="J93" s="599"/>
      <c r="K93" s="352"/>
      <c r="L93" s="292"/>
      <c r="M93" s="291"/>
    </row>
    <row r="94" spans="1:13" ht="15.75" thickBot="1">
      <c r="A94" s="323" t="s">
        <v>343</v>
      </c>
      <c r="B94" s="322"/>
      <c r="C94" s="322"/>
      <c r="D94" s="322"/>
      <c r="E94" s="322"/>
      <c r="F94" s="322"/>
      <c r="G94" s="322"/>
      <c r="H94" s="321"/>
      <c r="I94" s="334"/>
      <c r="J94" s="333"/>
      <c r="K94" s="636"/>
      <c r="L94" s="637"/>
      <c r="M94" s="291"/>
    </row>
    <row r="95" spans="1:13">
      <c r="A95" s="367" t="s">
        <v>342</v>
      </c>
      <c r="B95" s="366"/>
      <c r="C95" s="366"/>
      <c r="D95" s="366"/>
      <c r="E95" s="366"/>
      <c r="F95" s="366"/>
      <c r="G95" s="366"/>
      <c r="H95" s="365"/>
      <c r="I95" s="341"/>
      <c r="J95" s="364"/>
      <c r="K95" s="627">
        <f>K97+K102+K105</f>
        <v>5.05</v>
      </c>
      <c r="L95" s="628"/>
      <c r="M95" s="286">
        <f>K95*12*I84</f>
        <v>22737.119999999999</v>
      </c>
    </row>
    <row r="96" spans="1:13" ht="15.75" thickBot="1">
      <c r="A96" s="363" t="s">
        <v>341</v>
      </c>
      <c r="B96" s="362"/>
      <c r="C96" s="362"/>
      <c r="D96" s="362"/>
      <c r="E96" s="362"/>
      <c r="F96" s="362"/>
      <c r="G96" s="362"/>
      <c r="H96" s="361"/>
      <c r="I96" s="336"/>
      <c r="J96" s="360"/>
      <c r="K96" s="281"/>
      <c r="L96" s="280"/>
      <c r="M96" s="279"/>
    </row>
    <row r="97" spans="1:13">
      <c r="A97" s="301" t="s">
        <v>340</v>
      </c>
      <c r="B97" s="300"/>
      <c r="C97" s="300"/>
      <c r="D97" s="300"/>
      <c r="E97" s="300"/>
      <c r="F97" s="300"/>
      <c r="G97" s="300"/>
      <c r="H97" s="298"/>
      <c r="I97" s="598" t="s">
        <v>19</v>
      </c>
      <c r="J97" s="599"/>
      <c r="K97" s="629">
        <v>2.5299999999999998</v>
      </c>
      <c r="L97" s="630"/>
      <c r="M97" s="291">
        <f>K97*12*I84</f>
        <v>11391.072</v>
      </c>
    </row>
    <row r="98" spans="1:13">
      <c r="A98" s="323" t="s">
        <v>339</v>
      </c>
      <c r="B98" s="322"/>
      <c r="C98" s="322"/>
      <c r="D98" s="322"/>
      <c r="E98" s="322"/>
      <c r="F98" s="322"/>
      <c r="G98" s="322"/>
      <c r="H98" s="321"/>
      <c r="I98" s="359"/>
      <c r="J98" s="358"/>
      <c r="K98" s="327"/>
      <c r="L98" s="292"/>
      <c r="M98" s="291"/>
    </row>
    <row r="99" spans="1:13">
      <c r="A99" s="301" t="s">
        <v>338</v>
      </c>
      <c r="B99" s="355"/>
      <c r="C99" s="355"/>
      <c r="D99" s="355"/>
      <c r="E99" s="355"/>
      <c r="F99" s="355"/>
      <c r="G99" s="355"/>
      <c r="H99" s="356"/>
      <c r="I99" s="598" t="s">
        <v>328</v>
      </c>
      <c r="J99" s="599"/>
      <c r="K99" s="327"/>
      <c r="L99" s="292"/>
      <c r="M99" s="291"/>
    </row>
    <row r="100" spans="1:13">
      <c r="A100" s="323" t="s">
        <v>337</v>
      </c>
      <c r="B100" s="331"/>
      <c r="C100" s="331"/>
      <c r="D100" s="331"/>
      <c r="E100" s="331"/>
      <c r="F100" s="331"/>
      <c r="G100" s="331"/>
      <c r="H100" s="357"/>
      <c r="I100" s="596"/>
      <c r="J100" s="597"/>
      <c r="K100" s="327"/>
      <c r="L100" s="292"/>
      <c r="M100" s="291"/>
    </row>
    <row r="101" spans="1:13">
      <c r="A101" s="320" t="s">
        <v>336</v>
      </c>
      <c r="B101" s="354"/>
      <c r="C101" s="353"/>
      <c r="D101" s="355"/>
      <c r="E101" s="355"/>
      <c r="F101" s="355"/>
      <c r="G101" s="355"/>
      <c r="H101" s="356"/>
      <c r="I101" s="598" t="s">
        <v>328</v>
      </c>
      <c r="J101" s="599"/>
      <c r="K101" s="327"/>
      <c r="L101" s="292"/>
      <c r="M101" s="291"/>
    </row>
    <row r="102" spans="1:13">
      <c r="A102" s="301" t="s">
        <v>335</v>
      </c>
      <c r="B102" s="355"/>
      <c r="C102" s="355"/>
      <c r="D102" s="354"/>
      <c r="E102" s="354"/>
      <c r="F102" s="354"/>
      <c r="G102" s="354"/>
      <c r="H102" s="353"/>
      <c r="I102" s="608" t="s">
        <v>35</v>
      </c>
      <c r="J102" s="609"/>
      <c r="K102" s="625">
        <v>1.1200000000000001</v>
      </c>
      <c r="L102" s="626"/>
      <c r="M102" s="291">
        <f>K102*12*I84</f>
        <v>5042.6880000000001</v>
      </c>
    </row>
    <row r="103" spans="1:13">
      <c r="A103" s="313" t="s">
        <v>334</v>
      </c>
      <c r="B103" s="312"/>
      <c r="C103" s="312"/>
      <c r="D103" s="312"/>
      <c r="E103" s="312"/>
      <c r="F103" s="312"/>
      <c r="G103" s="312"/>
      <c r="H103" s="311"/>
      <c r="I103" s="590" t="s">
        <v>333</v>
      </c>
      <c r="J103" s="591"/>
      <c r="K103" s="327"/>
      <c r="L103" s="292"/>
      <c r="M103" s="291"/>
    </row>
    <row r="104" spans="1:13">
      <c r="A104" s="323"/>
      <c r="B104" s="322"/>
      <c r="C104" s="322"/>
      <c r="D104" s="322"/>
      <c r="E104" s="322"/>
      <c r="F104" s="322"/>
      <c r="G104" s="322"/>
      <c r="H104" s="321"/>
      <c r="I104" s="334" t="s">
        <v>332</v>
      </c>
      <c r="J104" s="333"/>
      <c r="K104" s="352"/>
      <c r="L104" s="292"/>
      <c r="M104" s="291"/>
    </row>
    <row r="105" spans="1:13">
      <c r="A105" s="313" t="s">
        <v>331</v>
      </c>
      <c r="B105" s="312"/>
      <c r="C105" s="312"/>
      <c r="D105" s="312"/>
      <c r="E105" s="312"/>
      <c r="F105" s="312"/>
      <c r="G105" s="312"/>
      <c r="H105" s="311"/>
      <c r="I105" s="590" t="s">
        <v>35</v>
      </c>
      <c r="J105" s="591"/>
      <c r="K105" s="625">
        <v>1.4</v>
      </c>
      <c r="L105" s="626"/>
      <c r="M105" s="291">
        <f>K105*12*I84</f>
        <v>6303.3599999999988</v>
      </c>
    </row>
    <row r="106" spans="1:13">
      <c r="A106" s="323" t="s">
        <v>330</v>
      </c>
      <c r="B106" s="322"/>
      <c r="C106" s="322"/>
      <c r="D106" s="322"/>
      <c r="E106" s="322"/>
      <c r="F106" s="322"/>
      <c r="G106" s="322"/>
      <c r="H106" s="321"/>
      <c r="I106" s="334"/>
      <c r="J106" s="333"/>
      <c r="K106" s="327"/>
      <c r="L106" s="292"/>
      <c r="M106" s="291"/>
    </row>
    <row r="107" spans="1:13">
      <c r="A107" s="313" t="s">
        <v>329</v>
      </c>
      <c r="B107" s="312"/>
      <c r="C107" s="312"/>
      <c r="D107" s="312"/>
      <c r="E107" s="312"/>
      <c r="F107" s="312"/>
      <c r="G107" s="312"/>
      <c r="H107" s="311"/>
      <c r="I107" s="598" t="s">
        <v>328</v>
      </c>
      <c r="J107" s="599"/>
      <c r="K107" s="327"/>
      <c r="L107" s="292"/>
      <c r="M107" s="291"/>
    </row>
    <row r="108" spans="1:13">
      <c r="A108" s="313" t="s">
        <v>327</v>
      </c>
      <c r="B108" s="312"/>
      <c r="C108" s="312"/>
      <c r="D108" s="312"/>
      <c r="E108" s="312"/>
      <c r="F108" s="312"/>
      <c r="G108" s="312"/>
      <c r="H108" s="311"/>
      <c r="I108" s="590" t="s">
        <v>326</v>
      </c>
      <c r="J108" s="591"/>
      <c r="K108" s="351"/>
      <c r="L108" s="350"/>
      <c r="M108" s="349"/>
    </row>
    <row r="109" spans="1:13" ht="15.75" thickBot="1">
      <c r="A109" s="323"/>
      <c r="B109" s="322"/>
      <c r="C109" s="322"/>
      <c r="D109" s="322"/>
      <c r="E109" s="322"/>
      <c r="F109" s="322"/>
      <c r="G109" s="322"/>
      <c r="H109" s="321"/>
      <c r="I109" s="606" t="s">
        <v>325</v>
      </c>
      <c r="J109" s="607"/>
      <c r="K109" s="348"/>
      <c r="L109" s="347"/>
      <c r="M109" s="346"/>
    </row>
    <row r="110" spans="1:13">
      <c r="A110" s="345" t="s">
        <v>324</v>
      </c>
      <c r="B110" s="344"/>
      <c r="C110" s="344"/>
      <c r="D110" s="344"/>
      <c r="E110" s="344"/>
      <c r="F110" s="344"/>
      <c r="G110" s="343"/>
      <c r="H110" s="342"/>
      <c r="I110" s="341"/>
      <c r="J110" s="340"/>
      <c r="K110" s="648">
        <f>K112+K119+K127+K131+K132+K136</f>
        <v>25.409999999999997</v>
      </c>
      <c r="L110" s="628"/>
      <c r="M110" s="286">
        <f>M112+M119+M127+M131+M132+M136</f>
        <v>114405.984</v>
      </c>
    </row>
    <row r="111" spans="1:13" ht="15.75" thickBot="1">
      <c r="A111" s="339"/>
      <c r="B111" s="338"/>
      <c r="C111" s="338"/>
      <c r="D111" s="338"/>
      <c r="E111" s="338"/>
      <c r="F111" s="338"/>
      <c r="G111" s="338"/>
      <c r="H111" s="337"/>
      <c r="I111" s="336"/>
      <c r="J111" s="282"/>
      <c r="K111" s="281"/>
      <c r="L111" s="280"/>
      <c r="M111" s="279"/>
    </row>
    <row r="112" spans="1:13" ht="15.75" thickBot="1">
      <c r="A112" s="603" t="s">
        <v>323</v>
      </c>
      <c r="B112" s="604"/>
      <c r="C112" s="604"/>
      <c r="D112" s="604"/>
      <c r="E112" s="604"/>
      <c r="F112" s="604"/>
      <c r="G112" s="604"/>
      <c r="H112" s="605"/>
      <c r="I112" s="305"/>
      <c r="J112" s="304"/>
      <c r="K112" s="646">
        <f>K113+K114+K115+K117+K118</f>
        <v>6.5499999999999989</v>
      </c>
      <c r="L112" s="647"/>
      <c r="M112" s="303">
        <f>K112*12*I84</f>
        <v>29490.719999999998</v>
      </c>
    </row>
    <row r="113" spans="1:13">
      <c r="A113" s="323" t="s">
        <v>322</v>
      </c>
      <c r="B113" s="322"/>
      <c r="C113" s="322"/>
      <c r="D113" s="322"/>
      <c r="E113" s="322"/>
      <c r="F113" s="322"/>
      <c r="G113" s="322"/>
      <c r="H113" s="321"/>
      <c r="I113" s="596" t="s">
        <v>321</v>
      </c>
      <c r="J113" s="597"/>
      <c r="K113" s="629">
        <v>0.63</v>
      </c>
      <c r="L113" s="630"/>
      <c r="M113" s="291">
        <f>K113*12*I84</f>
        <v>2836.5120000000002</v>
      </c>
    </row>
    <row r="114" spans="1:13">
      <c r="A114" s="320" t="s">
        <v>320</v>
      </c>
      <c r="B114" s="319"/>
      <c r="C114" s="319"/>
      <c r="D114" s="319"/>
      <c r="E114" s="319"/>
      <c r="F114" s="319"/>
      <c r="G114" s="319"/>
      <c r="H114" s="318"/>
      <c r="I114" s="608" t="s">
        <v>57</v>
      </c>
      <c r="J114" s="609"/>
      <c r="K114" s="625">
        <v>1.48</v>
      </c>
      <c r="L114" s="626"/>
      <c r="M114" s="291">
        <f>K114*12*I84</f>
        <v>6663.5519999999988</v>
      </c>
    </row>
    <row r="115" spans="1:13">
      <c r="A115" s="313" t="s">
        <v>319</v>
      </c>
      <c r="B115" s="312"/>
      <c r="C115" s="312"/>
      <c r="D115" s="312"/>
      <c r="E115" s="312"/>
      <c r="F115" s="312"/>
      <c r="G115" s="312"/>
      <c r="H115" s="311"/>
      <c r="I115" s="590" t="s">
        <v>35</v>
      </c>
      <c r="J115" s="591"/>
      <c r="K115" s="625">
        <v>0.17</v>
      </c>
      <c r="L115" s="626"/>
      <c r="M115" s="291">
        <f>K115*12*I84</f>
        <v>765.40800000000002</v>
      </c>
    </row>
    <row r="116" spans="1:13">
      <c r="A116" s="335" t="s">
        <v>318</v>
      </c>
      <c r="B116" s="331"/>
      <c r="C116" s="331"/>
      <c r="D116" s="331"/>
      <c r="E116" s="322"/>
      <c r="F116" s="322"/>
      <c r="G116" s="322"/>
      <c r="H116" s="321"/>
      <c r="I116" s="334"/>
      <c r="J116" s="333"/>
      <c r="K116" s="293"/>
      <c r="L116" s="292"/>
      <c r="M116" s="291"/>
    </row>
    <row r="117" spans="1:13">
      <c r="A117" s="320" t="s">
        <v>317</v>
      </c>
      <c r="B117" s="319"/>
      <c r="C117" s="319"/>
      <c r="D117" s="319"/>
      <c r="E117" s="319"/>
      <c r="F117" s="319"/>
      <c r="G117" s="319"/>
      <c r="H117" s="318"/>
      <c r="I117" s="608" t="s">
        <v>19</v>
      </c>
      <c r="J117" s="609"/>
      <c r="K117" s="625">
        <v>0.05</v>
      </c>
      <c r="L117" s="626"/>
      <c r="M117" s="291">
        <f>K117*12*I84</f>
        <v>225.12000000000003</v>
      </c>
    </row>
    <row r="118" spans="1:13" ht="15.75" thickBot="1">
      <c r="A118" s="313" t="s">
        <v>316</v>
      </c>
      <c r="B118" s="312"/>
      <c r="C118" s="312"/>
      <c r="D118" s="312"/>
      <c r="E118" s="312"/>
      <c r="F118" s="312"/>
      <c r="G118" s="312"/>
      <c r="H118" s="311"/>
      <c r="I118" s="614" t="s">
        <v>19</v>
      </c>
      <c r="J118" s="615"/>
      <c r="K118" s="650">
        <v>4.22</v>
      </c>
      <c r="L118" s="651"/>
      <c r="M118" s="291">
        <f>K118*12*I84</f>
        <v>19000.128000000001</v>
      </c>
    </row>
    <row r="119" spans="1:13" ht="15.75" thickBot="1">
      <c r="A119" s="654" t="s">
        <v>315</v>
      </c>
      <c r="B119" s="655"/>
      <c r="C119" s="655"/>
      <c r="D119" s="655"/>
      <c r="E119" s="655"/>
      <c r="F119" s="655"/>
      <c r="G119" s="655"/>
      <c r="H119" s="656"/>
      <c r="I119" s="305"/>
      <c r="J119" s="304"/>
      <c r="K119" s="642">
        <f>K120+K121+K123+K124+K125+K126</f>
        <v>1.35</v>
      </c>
      <c r="L119" s="647"/>
      <c r="M119" s="303">
        <f>K119*12*I84</f>
        <v>6078.2400000000007</v>
      </c>
    </row>
    <row r="120" spans="1:13">
      <c r="A120" s="332" t="s">
        <v>314</v>
      </c>
      <c r="B120" s="331"/>
      <c r="C120" s="331"/>
      <c r="D120" s="331"/>
      <c r="E120" s="331"/>
      <c r="F120" s="322"/>
      <c r="G120" s="322"/>
      <c r="H120" s="321"/>
      <c r="I120" s="330"/>
      <c r="J120" s="294"/>
      <c r="K120" s="629">
        <v>0.08</v>
      </c>
      <c r="L120" s="630"/>
      <c r="M120" s="291">
        <f>K120*12*I84</f>
        <v>360.19199999999995</v>
      </c>
    </row>
    <row r="121" spans="1:13">
      <c r="A121" s="329" t="s">
        <v>313</v>
      </c>
      <c r="B121" s="328"/>
      <c r="C121" s="328"/>
      <c r="D121" s="328"/>
      <c r="E121" s="328"/>
      <c r="F121" s="312"/>
      <c r="G121" s="312"/>
      <c r="H121" s="311"/>
      <c r="I121" s="598" t="s">
        <v>312</v>
      </c>
      <c r="J121" s="599"/>
      <c r="K121" s="625">
        <v>0.65</v>
      </c>
      <c r="L121" s="626"/>
      <c r="M121" s="291">
        <f>K121*12*I84</f>
        <v>2926.5600000000004</v>
      </c>
    </row>
    <row r="122" spans="1:13">
      <c r="A122" s="323" t="s">
        <v>311</v>
      </c>
      <c r="B122" s="322"/>
      <c r="C122" s="322"/>
      <c r="D122" s="322"/>
      <c r="E122" s="322"/>
      <c r="F122" s="322"/>
      <c r="G122" s="322"/>
      <c r="H122" s="321"/>
      <c r="I122" s="596" t="s">
        <v>310</v>
      </c>
      <c r="J122" s="597"/>
      <c r="K122" s="327"/>
      <c r="L122" s="292"/>
      <c r="M122" s="291"/>
    </row>
    <row r="123" spans="1:13">
      <c r="A123" s="320" t="s">
        <v>309</v>
      </c>
      <c r="B123" s="319"/>
      <c r="C123" s="319"/>
      <c r="D123" s="319"/>
      <c r="E123" s="319"/>
      <c r="F123" s="319"/>
      <c r="G123" s="319"/>
      <c r="H123" s="318"/>
      <c r="I123" s="608" t="s">
        <v>308</v>
      </c>
      <c r="J123" s="609"/>
      <c r="K123" s="625">
        <v>0.4</v>
      </c>
      <c r="L123" s="626"/>
      <c r="M123" s="291">
        <f>K123*12*I84</f>
        <v>1800.9600000000003</v>
      </c>
    </row>
    <row r="124" spans="1:13">
      <c r="A124" s="320" t="s">
        <v>307</v>
      </c>
      <c r="B124" s="319"/>
      <c r="C124" s="319"/>
      <c r="D124" s="319"/>
      <c r="E124" s="319"/>
      <c r="F124" s="319"/>
      <c r="G124" s="319"/>
      <c r="H124" s="318"/>
      <c r="I124" s="608" t="s">
        <v>306</v>
      </c>
      <c r="J124" s="609"/>
      <c r="K124" s="625">
        <v>0.1</v>
      </c>
      <c r="L124" s="626"/>
      <c r="M124" s="291">
        <f>K124*12*I84</f>
        <v>450.24000000000007</v>
      </c>
    </row>
    <row r="125" spans="1:13">
      <c r="A125" s="313" t="s">
        <v>299</v>
      </c>
      <c r="B125" s="312"/>
      <c r="C125" s="312"/>
      <c r="D125" s="312"/>
      <c r="E125" s="312"/>
      <c r="F125" s="312"/>
      <c r="G125" s="312"/>
      <c r="H125" s="311"/>
      <c r="I125" s="608" t="s">
        <v>298</v>
      </c>
      <c r="J125" s="609"/>
      <c r="K125" s="636">
        <v>0.05</v>
      </c>
      <c r="L125" s="637"/>
      <c r="M125" s="291">
        <f>K125*12*I84</f>
        <v>225.12000000000003</v>
      </c>
    </row>
    <row r="126" spans="1:13" ht="15.75" thickBot="1">
      <c r="A126" s="313" t="s">
        <v>305</v>
      </c>
      <c r="B126" s="312"/>
      <c r="C126" s="312"/>
      <c r="D126" s="312"/>
      <c r="E126" s="312"/>
      <c r="F126" s="312"/>
      <c r="G126" s="312"/>
      <c r="H126" s="311"/>
      <c r="I126" s="614" t="s">
        <v>88</v>
      </c>
      <c r="J126" s="615"/>
      <c r="K126" s="638">
        <v>7.0000000000000007E-2</v>
      </c>
      <c r="L126" s="639"/>
      <c r="M126" s="326">
        <f>K126*12*I84</f>
        <v>315.16800000000001</v>
      </c>
    </row>
    <row r="127" spans="1:13" ht="15.75" thickBot="1">
      <c r="A127" s="654" t="s">
        <v>304</v>
      </c>
      <c r="B127" s="655"/>
      <c r="C127" s="655"/>
      <c r="D127" s="655"/>
      <c r="E127" s="655"/>
      <c r="F127" s="655"/>
      <c r="G127" s="655"/>
      <c r="H127" s="656"/>
      <c r="I127" s="325"/>
      <c r="J127" s="324"/>
      <c r="K127" s="649">
        <f>K128+K129+K130</f>
        <v>0.88</v>
      </c>
      <c r="L127" s="643"/>
      <c r="M127" s="303">
        <f>K127*12*I84</f>
        <v>3962.1120000000001</v>
      </c>
    </row>
    <row r="128" spans="1:13">
      <c r="A128" s="323" t="s">
        <v>303</v>
      </c>
      <c r="B128" s="322"/>
      <c r="C128" s="322"/>
      <c r="D128" s="322"/>
      <c r="E128" s="322"/>
      <c r="F128" s="322"/>
      <c r="G128" s="322"/>
      <c r="H128" s="321"/>
      <c r="I128" s="612" t="s">
        <v>302</v>
      </c>
      <c r="J128" s="613"/>
      <c r="K128" s="644">
        <v>0.42</v>
      </c>
      <c r="L128" s="645"/>
      <c r="M128" s="291">
        <f>K128*12*I84</f>
        <v>1891.008</v>
      </c>
    </row>
    <row r="129" spans="1:13">
      <c r="A129" s="320" t="s">
        <v>301</v>
      </c>
      <c r="B129" s="319"/>
      <c r="C129" s="319"/>
      <c r="D129" s="319"/>
      <c r="E129" s="319"/>
      <c r="F129" s="319"/>
      <c r="G129" s="319"/>
      <c r="H129" s="318"/>
      <c r="I129" s="317" t="s">
        <v>300</v>
      </c>
      <c r="J129" s="316"/>
      <c r="K129" s="636">
        <v>0.37</v>
      </c>
      <c r="L129" s="637"/>
      <c r="M129" s="291">
        <f>K129*12*I84</f>
        <v>1665.8879999999997</v>
      </c>
    </row>
    <row r="130" spans="1:13" ht="15.75" thickBot="1">
      <c r="A130" s="313" t="s">
        <v>299</v>
      </c>
      <c r="B130" s="312"/>
      <c r="C130" s="312"/>
      <c r="D130" s="312"/>
      <c r="E130" s="312"/>
      <c r="F130" s="312"/>
      <c r="G130" s="312"/>
      <c r="H130" s="311"/>
      <c r="I130" s="614" t="s">
        <v>298</v>
      </c>
      <c r="J130" s="615"/>
      <c r="K130" s="638">
        <v>0.09</v>
      </c>
      <c r="L130" s="639"/>
      <c r="M130" s="291">
        <f>K130*12*I84</f>
        <v>405.21600000000001</v>
      </c>
    </row>
    <row r="131" spans="1:13" ht="15.75" thickBot="1">
      <c r="A131" s="309" t="s">
        <v>297</v>
      </c>
      <c r="B131" s="308"/>
      <c r="C131" s="308"/>
      <c r="D131" s="308"/>
      <c r="E131" s="308"/>
      <c r="F131" s="308"/>
      <c r="G131" s="308"/>
      <c r="H131" s="307"/>
      <c r="I131" s="619" t="s">
        <v>296</v>
      </c>
      <c r="J131" s="620"/>
      <c r="K131" s="640">
        <v>14.98</v>
      </c>
      <c r="L131" s="641"/>
      <c r="M131" s="303">
        <f>K131*12*I84</f>
        <v>67445.95199999999</v>
      </c>
    </row>
    <row r="132" spans="1:13" ht="15.75" thickBot="1">
      <c r="A132" s="603" t="s">
        <v>295</v>
      </c>
      <c r="B132" s="604"/>
      <c r="C132" s="604"/>
      <c r="D132" s="604"/>
      <c r="E132" s="604"/>
      <c r="F132" s="604"/>
      <c r="G132" s="604"/>
      <c r="H132" s="605"/>
      <c r="I132" s="305"/>
      <c r="J132" s="304"/>
      <c r="K132" s="642">
        <v>1.58</v>
      </c>
      <c r="L132" s="643"/>
      <c r="M132" s="303">
        <f>K132*12*I84</f>
        <v>7113.7920000000004</v>
      </c>
    </row>
    <row r="133" spans="1:13">
      <c r="A133" s="301" t="s">
        <v>294</v>
      </c>
      <c r="B133" s="300"/>
      <c r="C133" s="300"/>
      <c r="D133" s="300"/>
      <c r="E133" s="300"/>
      <c r="F133" s="300"/>
      <c r="G133" s="300"/>
      <c r="H133" s="298"/>
      <c r="I133" s="621" t="s">
        <v>293</v>
      </c>
      <c r="J133" s="622"/>
      <c r="K133" s="297"/>
      <c r="L133" s="296"/>
      <c r="M133" s="291"/>
    </row>
    <row r="134" spans="1:13">
      <c r="A134" s="301" t="s">
        <v>292</v>
      </c>
      <c r="B134" s="300"/>
      <c r="C134" s="300"/>
      <c r="D134" s="300"/>
      <c r="E134" s="300"/>
      <c r="F134" s="300"/>
      <c r="G134" s="300"/>
      <c r="H134" s="298"/>
      <c r="I134" s="295"/>
      <c r="J134" s="294"/>
      <c r="K134" s="297"/>
      <c r="L134" s="296"/>
      <c r="M134" s="291"/>
    </row>
    <row r="135" spans="1:13" ht="15.75" thickBot="1">
      <c r="A135" s="301" t="s">
        <v>291</v>
      </c>
      <c r="B135" s="300"/>
      <c r="C135" s="300"/>
      <c r="D135" s="300"/>
      <c r="E135" s="300"/>
      <c r="F135" s="300"/>
      <c r="G135" s="300"/>
      <c r="H135" s="298"/>
      <c r="I135" s="310"/>
      <c r="J135" s="294"/>
      <c r="K135" s="297"/>
      <c r="L135" s="296"/>
      <c r="M135" s="291"/>
    </row>
    <row r="136" spans="1:13" ht="15.75" thickBot="1">
      <c r="A136" s="309" t="s">
        <v>290</v>
      </c>
      <c r="B136" s="308"/>
      <c r="C136" s="308"/>
      <c r="D136" s="308"/>
      <c r="E136" s="308"/>
      <c r="F136" s="308"/>
      <c r="G136" s="308"/>
      <c r="H136" s="307"/>
      <c r="I136" s="305"/>
      <c r="J136" s="304"/>
      <c r="K136" s="642">
        <v>7.0000000000000007E-2</v>
      </c>
      <c r="L136" s="643"/>
      <c r="M136" s="303">
        <f>K136*12*I84</f>
        <v>315.16800000000001</v>
      </c>
    </row>
    <row r="137" spans="1:13">
      <c r="A137" s="301" t="s">
        <v>289</v>
      </c>
      <c r="B137" s="300"/>
      <c r="C137" s="300"/>
      <c r="D137" s="300"/>
      <c r="E137" s="300"/>
      <c r="F137" s="300"/>
      <c r="G137" s="300"/>
      <c r="H137" s="298"/>
      <c r="I137" s="621" t="s">
        <v>19</v>
      </c>
      <c r="J137" s="622"/>
      <c r="K137" s="306"/>
      <c r="L137" s="296"/>
      <c r="M137" s="291"/>
    </row>
    <row r="138" spans="1:13" ht="15.75" thickBot="1">
      <c r="A138" s="301" t="s">
        <v>288</v>
      </c>
      <c r="B138" s="300"/>
      <c r="C138" s="300"/>
      <c r="D138" s="300"/>
      <c r="E138" s="300"/>
      <c r="F138" s="300"/>
      <c r="G138" s="300"/>
      <c r="H138" s="298"/>
      <c r="I138" s="295"/>
      <c r="J138" s="294"/>
      <c r="K138" s="306"/>
      <c r="L138" s="296"/>
      <c r="M138" s="291"/>
    </row>
    <row r="139" spans="1:13" ht="15.75" thickBot="1">
      <c r="A139" s="603" t="s">
        <v>287</v>
      </c>
      <c r="B139" s="604"/>
      <c r="C139" s="604"/>
      <c r="D139" s="604"/>
      <c r="E139" s="604"/>
      <c r="F139" s="604"/>
      <c r="G139" s="604"/>
      <c r="H139" s="605"/>
      <c r="I139" s="305"/>
      <c r="J139" s="304"/>
      <c r="K139" s="642">
        <v>6</v>
      </c>
      <c r="L139" s="643"/>
      <c r="M139" s="303">
        <f>K139*12*I84</f>
        <v>27014.399999999998</v>
      </c>
    </row>
    <row r="140" spans="1:13">
      <c r="A140" s="301" t="s">
        <v>286</v>
      </c>
      <c r="B140" s="299"/>
      <c r="C140" s="299"/>
      <c r="D140" s="299"/>
      <c r="E140" s="299"/>
      <c r="F140" s="300"/>
      <c r="G140" s="299"/>
      <c r="H140" s="298"/>
      <c r="I140" s="598" t="s">
        <v>285</v>
      </c>
      <c r="J140" s="599"/>
      <c r="K140" s="297"/>
      <c r="L140" s="296"/>
      <c r="M140" s="291"/>
    </row>
    <row r="141" spans="1:13">
      <c r="A141" s="301" t="s">
        <v>284</v>
      </c>
      <c r="B141" s="299"/>
      <c r="C141" s="299"/>
      <c r="D141" s="299"/>
      <c r="E141" s="299"/>
      <c r="F141" s="300"/>
      <c r="G141" s="299"/>
      <c r="H141" s="298"/>
      <c r="I141" s="598" t="s">
        <v>283</v>
      </c>
      <c r="J141" s="599"/>
      <c r="K141" s="297"/>
      <c r="L141" s="296"/>
      <c r="M141" s="291"/>
    </row>
    <row r="142" spans="1:13">
      <c r="A142" s="301" t="s">
        <v>282</v>
      </c>
      <c r="B142" s="299"/>
      <c r="C142" s="299"/>
      <c r="D142" s="299"/>
      <c r="E142" s="299"/>
      <c r="F142" s="300"/>
      <c r="G142" s="299"/>
      <c r="H142" s="298"/>
      <c r="I142" s="598" t="s">
        <v>281</v>
      </c>
      <c r="J142" s="599"/>
      <c r="K142" s="297"/>
      <c r="L142" s="296"/>
      <c r="M142" s="291"/>
    </row>
    <row r="143" spans="1:13">
      <c r="A143" s="301" t="s">
        <v>280</v>
      </c>
      <c r="B143" s="299"/>
      <c r="C143" s="299"/>
      <c r="D143" s="299"/>
      <c r="E143" s="299"/>
      <c r="F143" s="300"/>
      <c r="G143" s="299"/>
      <c r="H143" s="298"/>
      <c r="I143" s="598" t="s">
        <v>279</v>
      </c>
      <c r="J143" s="599"/>
      <c r="K143" s="297"/>
      <c r="L143" s="296"/>
      <c r="M143" s="291"/>
    </row>
    <row r="144" spans="1:13">
      <c r="A144" s="301" t="s">
        <v>278</v>
      </c>
      <c r="B144" s="299"/>
      <c r="C144" s="299"/>
      <c r="D144" s="299"/>
      <c r="E144" s="299"/>
      <c r="F144" s="300"/>
      <c r="G144" s="299"/>
      <c r="H144" s="298"/>
      <c r="I144" s="598" t="s">
        <v>277</v>
      </c>
      <c r="J144" s="599"/>
      <c r="K144" s="297"/>
      <c r="L144" s="296"/>
      <c r="M144" s="291"/>
    </row>
    <row r="145" spans="1:13">
      <c r="A145" s="301" t="s">
        <v>276</v>
      </c>
      <c r="B145" s="299"/>
      <c r="C145" s="299"/>
      <c r="D145" s="299"/>
      <c r="E145" s="299"/>
      <c r="F145" s="300"/>
      <c r="G145" s="299"/>
      <c r="H145" s="298"/>
      <c r="I145" s="295"/>
      <c r="J145" s="294"/>
      <c r="K145" s="297"/>
      <c r="L145" s="302"/>
      <c r="M145" s="291"/>
    </row>
    <row r="146" spans="1:13">
      <c r="A146" s="301" t="s">
        <v>275</v>
      </c>
      <c r="B146" s="299"/>
      <c r="C146" s="299"/>
      <c r="D146" s="299"/>
      <c r="E146" s="299"/>
      <c r="F146" s="300"/>
      <c r="G146" s="299"/>
      <c r="H146" s="298"/>
      <c r="I146" s="295"/>
      <c r="J146" s="294"/>
      <c r="K146" s="297"/>
      <c r="L146" s="296"/>
      <c r="M146" s="291"/>
    </row>
    <row r="147" spans="1:13">
      <c r="A147" s="301" t="s">
        <v>274</v>
      </c>
      <c r="B147" s="299"/>
      <c r="C147" s="299"/>
      <c r="D147" s="299"/>
      <c r="E147" s="299"/>
      <c r="F147" s="300"/>
      <c r="G147" s="299"/>
      <c r="H147" s="298"/>
      <c r="I147" s="295"/>
      <c r="J147" s="294"/>
      <c r="K147" s="297"/>
      <c r="L147" s="296"/>
      <c r="M147" s="291"/>
    </row>
    <row r="148" spans="1:13">
      <c r="A148" s="301" t="s">
        <v>273</v>
      </c>
      <c r="B148" s="299"/>
      <c r="C148" s="299"/>
      <c r="D148" s="299"/>
      <c r="E148" s="299"/>
      <c r="F148" s="300"/>
      <c r="G148" s="299"/>
      <c r="H148" s="298"/>
      <c r="I148" s="295"/>
      <c r="J148" s="294"/>
      <c r="K148" s="297"/>
      <c r="L148" s="296"/>
      <c r="M148" s="291"/>
    </row>
    <row r="149" spans="1:13">
      <c r="A149" s="301" t="s">
        <v>272</v>
      </c>
      <c r="B149" s="299"/>
      <c r="C149" s="299"/>
      <c r="D149" s="299"/>
      <c r="E149" s="299"/>
      <c r="F149" s="300"/>
      <c r="G149" s="299"/>
      <c r="H149" s="298"/>
      <c r="I149" s="295"/>
      <c r="J149" s="294"/>
      <c r="K149" s="297"/>
      <c r="L149" s="296"/>
      <c r="M149" s="291"/>
    </row>
    <row r="150" spans="1:13" ht="15.75" thickBot="1">
      <c r="A150" s="616" t="s">
        <v>271</v>
      </c>
      <c r="B150" s="617"/>
      <c r="C150" s="617"/>
      <c r="D150" s="617"/>
      <c r="E150" s="617"/>
      <c r="F150" s="617"/>
      <c r="G150" s="617"/>
      <c r="H150" s="618"/>
      <c r="I150" s="295"/>
      <c r="J150" s="294"/>
      <c r="K150" s="293"/>
      <c r="L150" s="292"/>
      <c r="M150" s="291"/>
    </row>
    <row r="151" spans="1:13">
      <c r="A151" s="290" t="s">
        <v>270</v>
      </c>
      <c r="B151" s="289"/>
      <c r="C151" s="289"/>
      <c r="D151" s="289"/>
      <c r="E151" s="289"/>
      <c r="F151" s="289"/>
      <c r="G151" s="289"/>
      <c r="H151" s="289"/>
      <c r="I151" s="621" t="s">
        <v>55</v>
      </c>
      <c r="J151" s="622"/>
      <c r="K151" s="288"/>
      <c r="L151" s="287"/>
      <c r="M151" s="286"/>
    </row>
    <row r="152" spans="1:13" ht="15.75" thickBot="1">
      <c r="A152" s="285" t="s">
        <v>269</v>
      </c>
      <c r="B152" s="284"/>
      <c r="C152" s="284"/>
      <c r="D152" s="284"/>
      <c r="E152" s="284"/>
      <c r="F152" s="284"/>
      <c r="G152" s="284"/>
      <c r="H152" s="284"/>
      <c r="I152" s="283"/>
      <c r="J152" s="282"/>
      <c r="K152" s="281"/>
      <c r="L152" s="280"/>
      <c r="M152" s="279"/>
    </row>
    <row r="153" spans="1:13" ht="15.75" thickBot="1">
      <c r="A153" s="652" t="s">
        <v>268</v>
      </c>
      <c r="B153" s="653"/>
      <c r="C153" s="653"/>
      <c r="D153" s="653"/>
      <c r="E153" s="653"/>
      <c r="F153" s="653"/>
      <c r="G153" s="653"/>
      <c r="H153" s="653"/>
      <c r="I153" s="278"/>
      <c r="J153" s="277"/>
      <c r="K153" s="610">
        <f>K85+K95+K110+K139</f>
        <v>42.629999999999995</v>
      </c>
      <c r="L153" s="611"/>
      <c r="M153" s="276">
        <f>M85+M95+M110+M139</f>
        <v>191937.31200000001</v>
      </c>
    </row>
    <row r="155" spans="1:13" ht="15.75">
      <c r="A155" s="601" t="s">
        <v>0</v>
      </c>
      <c r="B155" s="601"/>
      <c r="C155" s="601"/>
      <c r="D155" s="601"/>
      <c r="E155" s="601"/>
      <c r="F155" s="601"/>
      <c r="G155" s="601"/>
      <c r="H155" s="601"/>
      <c r="I155" s="601"/>
      <c r="J155" s="601"/>
      <c r="K155" s="601"/>
      <c r="L155" s="601"/>
      <c r="M155" s="327"/>
    </row>
    <row r="156" spans="1:13" ht="15.75">
      <c r="A156" s="600" t="s">
        <v>353</v>
      </c>
      <c r="B156" s="600"/>
      <c r="C156" s="600"/>
      <c r="D156" s="600"/>
      <c r="E156" s="600"/>
      <c r="F156" s="600"/>
      <c r="G156" s="600"/>
      <c r="H156" s="600"/>
      <c r="I156" s="600"/>
      <c r="J156" s="600"/>
      <c r="K156" s="600"/>
      <c r="L156" s="600"/>
      <c r="M156" s="327"/>
    </row>
    <row r="157" spans="1:13" ht="15.75">
      <c r="A157" s="370"/>
      <c r="B157" s="370"/>
      <c r="C157" s="370"/>
      <c r="D157" s="370"/>
      <c r="E157" s="370"/>
      <c r="F157" s="370" t="s">
        <v>418</v>
      </c>
      <c r="G157" s="370"/>
      <c r="H157" s="370"/>
      <c r="I157" s="370"/>
      <c r="J157" s="370"/>
      <c r="K157" s="370"/>
      <c r="L157" s="370"/>
      <c r="M157" s="327"/>
    </row>
    <row r="158" spans="1:13">
      <c r="A158" s="329"/>
      <c r="B158" s="328"/>
      <c r="C158" s="602" t="s">
        <v>351</v>
      </c>
      <c r="D158" s="602"/>
      <c r="E158" s="602"/>
      <c r="F158" s="328"/>
      <c r="G158" s="328"/>
      <c r="H158" s="368"/>
      <c r="I158" s="590" t="s">
        <v>3</v>
      </c>
      <c r="J158" s="591"/>
      <c r="K158" s="592" t="s">
        <v>4</v>
      </c>
      <c r="L158" s="593"/>
      <c r="M158" s="382"/>
    </row>
    <row r="159" spans="1:13">
      <c r="A159" s="381"/>
      <c r="B159" s="355"/>
      <c r="C159" s="355"/>
      <c r="D159" s="355"/>
      <c r="E159" s="355"/>
      <c r="F159" s="355"/>
      <c r="G159" s="355"/>
      <c r="H159" s="356"/>
      <c r="I159" s="295"/>
      <c r="J159" s="294"/>
      <c r="K159" s="594" t="s">
        <v>5</v>
      </c>
      <c r="L159" s="595"/>
      <c r="M159" s="380" t="s">
        <v>6</v>
      </c>
    </row>
    <row r="160" spans="1:13">
      <c r="A160" s="381"/>
      <c r="B160" s="355"/>
      <c r="C160" s="355"/>
      <c r="D160" s="355"/>
      <c r="E160" s="355"/>
      <c r="F160" s="355"/>
      <c r="G160" s="355"/>
      <c r="H160" s="356"/>
      <c r="I160" s="598" t="s">
        <v>7</v>
      </c>
      <c r="J160" s="599"/>
      <c r="K160" s="623" t="s">
        <v>8</v>
      </c>
      <c r="L160" s="624"/>
      <c r="M160" s="380" t="s">
        <v>9</v>
      </c>
    </row>
    <row r="161" spans="1:13" ht="16.5" thickBot="1">
      <c r="A161" s="379"/>
      <c r="B161" s="351"/>
      <c r="C161" s="351"/>
      <c r="D161" s="351"/>
      <c r="E161" s="351"/>
      <c r="F161" s="351"/>
      <c r="G161" s="351"/>
      <c r="H161" s="350"/>
      <c r="I161" s="631">
        <v>714.7</v>
      </c>
      <c r="J161" s="632"/>
      <c r="K161" s="633"/>
      <c r="L161" s="634"/>
      <c r="M161" s="378"/>
    </row>
    <row r="162" spans="1:13">
      <c r="A162" s="367" t="s">
        <v>350</v>
      </c>
      <c r="B162" s="344"/>
      <c r="C162" s="344"/>
      <c r="D162" s="344"/>
      <c r="E162" s="344"/>
      <c r="F162" s="344"/>
      <c r="G162" s="344"/>
      <c r="H162" s="377"/>
      <c r="I162" s="341"/>
      <c r="J162" s="340"/>
      <c r="K162" s="635">
        <f>K165+K168</f>
        <v>6.17</v>
      </c>
      <c r="L162" s="628"/>
      <c r="M162" s="286">
        <f>K162*12*I161</f>
        <v>52916.387999999999</v>
      </c>
    </row>
    <row r="163" spans="1:13">
      <c r="A163" s="376" t="s">
        <v>349</v>
      </c>
      <c r="B163" s="375"/>
      <c r="C163" s="375"/>
      <c r="D163" s="375"/>
      <c r="E163" s="375"/>
      <c r="F163" s="375"/>
      <c r="G163" s="375"/>
      <c r="H163" s="374"/>
      <c r="I163" s="295"/>
      <c r="J163" s="294"/>
      <c r="K163" s="293"/>
      <c r="L163" s="292"/>
      <c r="M163" s="373"/>
    </row>
    <row r="164" spans="1:13" ht="15.75" thickBot="1">
      <c r="A164" s="363" t="s">
        <v>348</v>
      </c>
      <c r="B164" s="372"/>
      <c r="C164" s="372"/>
      <c r="D164" s="372"/>
      <c r="E164" s="372"/>
      <c r="F164" s="372"/>
      <c r="G164" s="372"/>
      <c r="H164" s="371"/>
      <c r="I164" s="336"/>
      <c r="J164" s="282"/>
      <c r="K164" s="281"/>
      <c r="L164" s="280"/>
      <c r="M164" s="279"/>
    </row>
    <row r="165" spans="1:13">
      <c r="A165" s="323" t="s">
        <v>347</v>
      </c>
      <c r="B165" s="331"/>
      <c r="C165" s="331"/>
      <c r="D165" s="331"/>
      <c r="E165" s="331"/>
      <c r="F165" s="331"/>
      <c r="G165" s="331"/>
      <c r="H165" s="357"/>
      <c r="I165" s="596" t="s">
        <v>19</v>
      </c>
      <c r="J165" s="597"/>
      <c r="K165" s="629">
        <v>3.7</v>
      </c>
      <c r="L165" s="630"/>
      <c r="M165" s="291">
        <f>K165*12*I161</f>
        <v>31732.680000000008</v>
      </c>
    </row>
    <row r="166" spans="1:13">
      <c r="A166" s="301" t="s">
        <v>338</v>
      </c>
      <c r="B166" s="355"/>
      <c r="C166" s="355"/>
      <c r="D166" s="355"/>
      <c r="E166" s="355"/>
      <c r="F166" s="355"/>
      <c r="G166" s="355"/>
      <c r="H166" s="356"/>
      <c r="I166" s="598" t="s">
        <v>328</v>
      </c>
      <c r="J166" s="599"/>
      <c r="K166" s="327"/>
      <c r="L166" s="292"/>
      <c r="M166" s="291"/>
    </row>
    <row r="167" spans="1:13">
      <c r="A167" s="323" t="s">
        <v>337</v>
      </c>
      <c r="B167" s="331"/>
      <c r="C167" s="331"/>
      <c r="D167" s="331"/>
      <c r="E167" s="331"/>
      <c r="F167" s="331"/>
      <c r="G167" s="331"/>
      <c r="H167" s="357"/>
      <c r="I167" s="596"/>
      <c r="J167" s="597"/>
      <c r="K167" s="327"/>
      <c r="L167" s="292"/>
      <c r="M167" s="291"/>
    </row>
    <row r="168" spans="1:13">
      <c r="A168" s="323" t="s">
        <v>346</v>
      </c>
      <c r="B168" s="331"/>
      <c r="C168" s="331"/>
      <c r="D168" s="331"/>
      <c r="E168" s="331"/>
      <c r="F168" s="331"/>
      <c r="G168" s="331"/>
      <c r="H168" s="357"/>
      <c r="I168" s="608" t="s">
        <v>35</v>
      </c>
      <c r="J168" s="609"/>
      <c r="K168" s="625">
        <v>2.4700000000000002</v>
      </c>
      <c r="L168" s="626"/>
      <c r="M168" s="291">
        <f>K168*12*I161</f>
        <v>21183.708000000002</v>
      </c>
    </row>
    <row r="169" spans="1:13" ht="15.75">
      <c r="A169" s="320" t="s">
        <v>345</v>
      </c>
      <c r="B169" s="354"/>
      <c r="C169" s="354"/>
      <c r="D169" s="354"/>
      <c r="E169" s="354"/>
      <c r="F169" s="354"/>
      <c r="G169" s="354"/>
      <c r="H169" s="353"/>
      <c r="I169" s="598" t="s">
        <v>328</v>
      </c>
      <c r="J169" s="599"/>
      <c r="K169" s="370"/>
      <c r="L169" s="369"/>
      <c r="M169" s="291"/>
    </row>
    <row r="170" spans="1:13">
      <c r="A170" s="313" t="s">
        <v>344</v>
      </c>
      <c r="B170" s="328"/>
      <c r="C170" s="328"/>
      <c r="D170" s="328"/>
      <c r="E170" s="328"/>
      <c r="F170" s="328"/>
      <c r="G170" s="328"/>
      <c r="H170" s="368"/>
      <c r="I170" s="598"/>
      <c r="J170" s="599"/>
      <c r="K170" s="352"/>
      <c r="L170" s="292"/>
      <c r="M170" s="291"/>
    </row>
    <row r="171" spans="1:13" ht="15.75" thickBot="1">
      <c r="A171" s="323" t="s">
        <v>343</v>
      </c>
      <c r="B171" s="322"/>
      <c r="C171" s="322"/>
      <c r="D171" s="322"/>
      <c r="E171" s="322"/>
      <c r="F171" s="322"/>
      <c r="G171" s="322"/>
      <c r="H171" s="321"/>
      <c r="I171" s="334"/>
      <c r="J171" s="333"/>
      <c r="K171" s="636"/>
      <c r="L171" s="637"/>
      <c r="M171" s="291"/>
    </row>
    <row r="172" spans="1:13">
      <c r="A172" s="367" t="s">
        <v>342</v>
      </c>
      <c r="B172" s="366"/>
      <c r="C172" s="366"/>
      <c r="D172" s="366"/>
      <c r="E172" s="366"/>
      <c r="F172" s="366"/>
      <c r="G172" s="366"/>
      <c r="H172" s="365"/>
      <c r="I172" s="341"/>
      <c r="J172" s="364"/>
      <c r="K172" s="627">
        <f>K174+K179+K182</f>
        <v>5.05</v>
      </c>
      <c r="L172" s="628"/>
      <c r="M172" s="286">
        <f>K172*12*I161</f>
        <v>43310.82</v>
      </c>
    </row>
    <row r="173" spans="1:13" ht="15.75" thickBot="1">
      <c r="A173" s="363" t="s">
        <v>341</v>
      </c>
      <c r="B173" s="362"/>
      <c r="C173" s="362"/>
      <c r="D173" s="362"/>
      <c r="E173" s="362"/>
      <c r="F173" s="362"/>
      <c r="G173" s="362"/>
      <c r="H173" s="361"/>
      <c r="I173" s="336"/>
      <c r="J173" s="360"/>
      <c r="K173" s="281"/>
      <c r="L173" s="280"/>
      <c r="M173" s="279"/>
    </row>
    <row r="174" spans="1:13">
      <c r="A174" s="301" t="s">
        <v>340</v>
      </c>
      <c r="B174" s="300"/>
      <c r="C174" s="300"/>
      <c r="D174" s="300"/>
      <c r="E174" s="300"/>
      <c r="F174" s="300"/>
      <c r="G174" s="300"/>
      <c r="H174" s="298"/>
      <c r="I174" s="598" t="s">
        <v>19</v>
      </c>
      <c r="J174" s="599"/>
      <c r="K174" s="629">
        <v>2.5299999999999998</v>
      </c>
      <c r="L174" s="630"/>
      <c r="M174" s="291">
        <f>K174*12*I161</f>
        <v>21698.292000000001</v>
      </c>
    </row>
    <row r="175" spans="1:13">
      <c r="A175" s="323" t="s">
        <v>339</v>
      </c>
      <c r="B175" s="322"/>
      <c r="C175" s="322"/>
      <c r="D175" s="322"/>
      <c r="E175" s="322"/>
      <c r="F175" s="322"/>
      <c r="G175" s="322"/>
      <c r="H175" s="321"/>
      <c r="I175" s="359"/>
      <c r="J175" s="358"/>
      <c r="K175" s="327"/>
      <c r="L175" s="292"/>
      <c r="M175" s="291"/>
    </row>
    <row r="176" spans="1:13">
      <c r="A176" s="301" t="s">
        <v>338</v>
      </c>
      <c r="B176" s="355"/>
      <c r="C176" s="355"/>
      <c r="D176" s="355"/>
      <c r="E176" s="355"/>
      <c r="F176" s="355"/>
      <c r="G176" s="355"/>
      <c r="H176" s="356"/>
      <c r="I176" s="598" t="s">
        <v>328</v>
      </c>
      <c r="J176" s="599"/>
      <c r="K176" s="327"/>
      <c r="L176" s="292"/>
      <c r="M176" s="291"/>
    </row>
    <row r="177" spans="1:13">
      <c r="A177" s="323" t="s">
        <v>337</v>
      </c>
      <c r="B177" s="331"/>
      <c r="C177" s="331"/>
      <c r="D177" s="331"/>
      <c r="E177" s="331"/>
      <c r="F177" s="331"/>
      <c r="G177" s="331"/>
      <c r="H177" s="357"/>
      <c r="I177" s="596"/>
      <c r="J177" s="597"/>
      <c r="K177" s="327"/>
      <c r="L177" s="292"/>
      <c r="M177" s="291"/>
    </row>
    <row r="178" spans="1:13">
      <c r="A178" s="320" t="s">
        <v>336</v>
      </c>
      <c r="B178" s="354"/>
      <c r="C178" s="353"/>
      <c r="D178" s="355"/>
      <c r="E178" s="355"/>
      <c r="F178" s="355"/>
      <c r="G178" s="355"/>
      <c r="H178" s="356"/>
      <c r="I178" s="598" t="s">
        <v>328</v>
      </c>
      <c r="J178" s="599"/>
      <c r="K178" s="327"/>
      <c r="L178" s="292"/>
      <c r="M178" s="291"/>
    </row>
    <row r="179" spans="1:13">
      <c r="A179" s="301" t="s">
        <v>335</v>
      </c>
      <c r="B179" s="355"/>
      <c r="C179" s="355"/>
      <c r="D179" s="354"/>
      <c r="E179" s="354"/>
      <c r="F179" s="354"/>
      <c r="G179" s="354"/>
      <c r="H179" s="353"/>
      <c r="I179" s="608" t="s">
        <v>35</v>
      </c>
      <c r="J179" s="609"/>
      <c r="K179" s="625">
        <v>1.1200000000000001</v>
      </c>
      <c r="L179" s="626"/>
      <c r="M179" s="291">
        <f>K179*12*I161</f>
        <v>9605.5680000000011</v>
      </c>
    </row>
    <row r="180" spans="1:13">
      <c r="A180" s="313" t="s">
        <v>334</v>
      </c>
      <c r="B180" s="312"/>
      <c r="C180" s="312"/>
      <c r="D180" s="312"/>
      <c r="E180" s="312"/>
      <c r="F180" s="312"/>
      <c r="G180" s="312"/>
      <c r="H180" s="311"/>
      <c r="I180" s="590" t="s">
        <v>333</v>
      </c>
      <c r="J180" s="591"/>
      <c r="K180" s="327"/>
      <c r="L180" s="292"/>
      <c r="M180" s="291"/>
    </row>
    <row r="181" spans="1:13">
      <c r="A181" s="323"/>
      <c r="B181" s="322"/>
      <c r="C181" s="322"/>
      <c r="D181" s="322"/>
      <c r="E181" s="322"/>
      <c r="F181" s="322"/>
      <c r="G181" s="322"/>
      <c r="H181" s="321"/>
      <c r="I181" s="334" t="s">
        <v>332</v>
      </c>
      <c r="J181" s="333"/>
      <c r="K181" s="352"/>
      <c r="L181" s="292"/>
      <c r="M181" s="291"/>
    </row>
    <row r="182" spans="1:13">
      <c r="A182" s="313" t="s">
        <v>331</v>
      </c>
      <c r="B182" s="312"/>
      <c r="C182" s="312"/>
      <c r="D182" s="312"/>
      <c r="E182" s="312"/>
      <c r="F182" s="312"/>
      <c r="G182" s="312"/>
      <c r="H182" s="311"/>
      <c r="I182" s="590" t="s">
        <v>35</v>
      </c>
      <c r="J182" s="591"/>
      <c r="K182" s="625">
        <v>1.4</v>
      </c>
      <c r="L182" s="626"/>
      <c r="M182" s="291">
        <f>K182*12*I161</f>
        <v>12006.96</v>
      </c>
    </row>
    <row r="183" spans="1:13">
      <c r="A183" s="323" t="s">
        <v>330</v>
      </c>
      <c r="B183" s="322"/>
      <c r="C183" s="322"/>
      <c r="D183" s="322"/>
      <c r="E183" s="322"/>
      <c r="F183" s="322"/>
      <c r="G183" s="322"/>
      <c r="H183" s="321"/>
      <c r="I183" s="334"/>
      <c r="J183" s="333"/>
      <c r="K183" s="327"/>
      <c r="L183" s="292"/>
      <c r="M183" s="291"/>
    </row>
    <row r="184" spans="1:13">
      <c r="A184" s="313" t="s">
        <v>329</v>
      </c>
      <c r="B184" s="312"/>
      <c r="C184" s="312"/>
      <c r="D184" s="312"/>
      <c r="E184" s="312"/>
      <c r="F184" s="312"/>
      <c r="G184" s="312"/>
      <c r="H184" s="311"/>
      <c r="I184" s="598" t="s">
        <v>328</v>
      </c>
      <c r="J184" s="599"/>
      <c r="K184" s="327"/>
      <c r="L184" s="292"/>
      <c r="M184" s="291"/>
    </row>
    <row r="185" spans="1:13">
      <c r="A185" s="313" t="s">
        <v>327</v>
      </c>
      <c r="B185" s="312"/>
      <c r="C185" s="312"/>
      <c r="D185" s="312"/>
      <c r="E185" s="312"/>
      <c r="F185" s="312"/>
      <c r="G185" s="312"/>
      <c r="H185" s="311"/>
      <c r="I185" s="590" t="s">
        <v>326</v>
      </c>
      <c r="J185" s="591"/>
      <c r="K185" s="351"/>
      <c r="L185" s="350"/>
      <c r="M185" s="349"/>
    </row>
    <row r="186" spans="1:13" ht="15.75" thickBot="1">
      <c r="A186" s="323"/>
      <c r="B186" s="322"/>
      <c r="C186" s="322"/>
      <c r="D186" s="322"/>
      <c r="E186" s="322"/>
      <c r="F186" s="322"/>
      <c r="G186" s="322"/>
      <c r="H186" s="321"/>
      <c r="I186" s="606" t="s">
        <v>325</v>
      </c>
      <c r="J186" s="607"/>
      <c r="K186" s="348"/>
      <c r="L186" s="347"/>
      <c r="M186" s="346"/>
    </row>
    <row r="187" spans="1:13">
      <c r="A187" s="345" t="s">
        <v>324</v>
      </c>
      <c r="B187" s="344"/>
      <c r="C187" s="344"/>
      <c r="D187" s="344"/>
      <c r="E187" s="344"/>
      <c r="F187" s="344"/>
      <c r="G187" s="343"/>
      <c r="H187" s="342"/>
      <c r="I187" s="341"/>
      <c r="J187" s="340"/>
      <c r="K187" s="648">
        <f>K189+K196+K204+K208+K209+K213</f>
        <v>19.450000000000003</v>
      </c>
      <c r="L187" s="628"/>
      <c r="M187" s="286">
        <f>M189+M196+M204+M208+M209+M213</f>
        <v>166810.98000000001</v>
      </c>
    </row>
    <row r="188" spans="1:13" ht="15.75" thickBot="1">
      <c r="A188" s="339"/>
      <c r="B188" s="338"/>
      <c r="C188" s="338"/>
      <c r="D188" s="338"/>
      <c r="E188" s="338"/>
      <c r="F188" s="338"/>
      <c r="G188" s="338"/>
      <c r="H188" s="337"/>
      <c r="I188" s="336"/>
      <c r="J188" s="282"/>
      <c r="K188" s="281"/>
      <c r="L188" s="280"/>
      <c r="M188" s="279"/>
    </row>
    <row r="189" spans="1:13" ht="15.75" thickBot="1">
      <c r="A189" s="603" t="s">
        <v>323</v>
      </c>
      <c r="B189" s="604"/>
      <c r="C189" s="604"/>
      <c r="D189" s="604"/>
      <c r="E189" s="604"/>
      <c r="F189" s="604"/>
      <c r="G189" s="604"/>
      <c r="H189" s="605"/>
      <c r="I189" s="305"/>
      <c r="J189" s="304"/>
      <c r="K189" s="646">
        <f>K190+K191+K192+K194+K195</f>
        <v>2.3299999999999996</v>
      </c>
      <c r="L189" s="647"/>
      <c r="M189" s="303">
        <f>K189*12*I161</f>
        <v>19983.011999999995</v>
      </c>
    </row>
    <row r="190" spans="1:13">
      <c r="A190" s="323" t="s">
        <v>322</v>
      </c>
      <c r="B190" s="322"/>
      <c r="C190" s="322"/>
      <c r="D190" s="322"/>
      <c r="E190" s="322"/>
      <c r="F190" s="322"/>
      <c r="G190" s="322"/>
      <c r="H190" s="321"/>
      <c r="I190" s="596" t="s">
        <v>321</v>
      </c>
      <c r="J190" s="597"/>
      <c r="K190" s="629">
        <v>0.63</v>
      </c>
      <c r="L190" s="630"/>
      <c r="M190" s="291">
        <f>K190*12*I161</f>
        <v>5403.1320000000005</v>
      </c>
    </row>
    <row r="191" spans="1:13">
      <c r="A191" s="320" t="s">
        <v>320</v>
      </c>
      <c r="B191" s="319"/>
      <c r="C191" s="319"/>
      <c r="D191" s="319"/>
      <c r="E191" s="319"/>
      <c r="F191" s="319"/>
      <c r="G191" s="319"/>
      <c r="H191" s="318"/>
      <c r="I191" s="608" t="s">
        <v>57</v>
      </c>
      <c r="J191" s="609"/>
      <c r="K191" s="625">
        <v>1.48</v>
      </c>
      <c r="L191" s="626"/>
      <c r="M191" s="291">
        <f>K191*12*I161</f>
        <v>12693.072</v>
      </c>
    </row>
    <row r="192" spans="1:13">
      <c r="A192" s="313" t="s">
        <v>319</v>
      </c>
      <c r="B192" s="312"/>
      <c r="C192" s="312"/>
      <c r="D192" s="312"/>
      <c r="E192" s="312"/>
      <c r="F192" s="312"/>
      <c r="G192" s="312"/>
      <c r="H192" s="311"/>
      <c r="I192" s="590" t="s">
        <v>35</v>
      </c>
      <c r="J192" s="591"/>
      <c r="K192" s="625">
        <v>0.17</v>
      </c>
      <c r="L192" s="626"/>
      <c r="M192" s="291">
        <f>K192*12*I161</f>
        <v>1457.9880000000001</v>
      </c>
    </row>
    <row r="193" spans="1:13">
      <c r="A193" s="335" t="s">
        <v>318</v>
      </c>
      <c r="B193" s="331"/>
      <c r="C193" s="331"/>
      <c r="D193" s="331"/>
      <c r="E193" s="322"/>
      <c r="F193" s="322"/>
      <c r="G193" s="322"/>
      <c r="H193" s="321"/>
      <c r="I193" s="334"/>
      <c r="J193" s="333"/>
      <c r="K193" s="293"/>
      <c r="L193" s="292"/>
      <c r="M193" s="291"/>
    </row>
    <row r="194" spans="1:13">
      <c r="A194" s="320" t="s">
        <v>317</v>
      </c>
      <c r="B194" s="319"/>
      <c r="C194" s="319"/>
      <c r="D194" s="319"/>
      <c r="E194" s="319"/>
      <c r="F194" s="319"/>
      <c r="G194" s="319"/>
      <c r="H194" s="318"/>
      <c r="I194" s="608" t="s">
        <v>19</v>
      </c>
      <c r="J194" s="609"/>
      <c r="K194" s="625">
        <v>0.05</v>
      </c>
      <c r="L194" s="626"/>
      <c r="M194" s="291">
        <f>K194*12*I161</f>
        <v>428.82000000000011</v>
      </c>
    </row>
    <row r="195" spans="1:13" ht="15.75" thickBot="1">
      <c r="A195" s="313" t="s">
        <v>316</v>
      </c>
      <c r="B195" s="312"/>
      <c r="C195" s="312"/>
      <c r="D195" s="312"/>
      <c r="E195" s="312"/>
      <c r="F195" s="312"/>
      <c r="G195" s="312"/>
      <c r="H195" s="311"/>
      <c r="I195" s="614" t="s">
        <v>19</v>
      </c>
      <c r="J195" s="615"/>
      <c r="K195" s="650"/>
      <c r="L195" s="651"/>
      <c r="M195" s="291"/>
    </row>
    <row r="196" spans="1:13" ht="15.75" thickBot="1">
      <c r="A196" s="654" t="s">
        <v>315</v>
      </c>
      <c r="B196" s="655"/>
      <c r="C196" s="655"/>
      <c r="D196" s="655"/>
      <c r="E196" s="655"/>
      <c r="F196" s="655"/>
      <c r="G196" s="655"/>
      <c r="H196" s="656"/>
      <c r="I196" s="305"/>
      <c r="J196" s="304"/>
      <c r="K196" s="642">
        <f>K197+K198+K200+K201+K202+K203</f>
        <v>1.35</v>
      </c>
      <c r="L196" s="647"/>
      <c r="M196" s="303">
        <f>K196*12*I161</f>
        <v>11578.140000000003</v>
      </c>
    </row>
    <row r="197" spans="1:13">
      <c r="A197" s="332" t="s">
        <v>314</v>
      </c>
      <c r="B197" s="331"/>
      <c r="C197" s="331"/>
      <c r="D197" s="331"/>
      <c r="E197" s="331"/>
      <c r="F197" s="322"/>
      <c r="G197" s="322"/>
      <c r="H197" s="321"/>
      <c r="I197" s="330"/>
      <c r="J197" s="294"/>
      <c r="K197" s="629">
        <v>0.08</v>
      </c>
      <c r="L197" s="630"/>
      <c r="M197" s="291">
        <f>K197*12*I161</f>
        <v>686.11199999999997</v>
      </c>
    </row>
    <row r="198" spans="1:13">
      <c r="A198" s="329" t="s">
        <v>313</v>
      </c>
      <c r="B198" s="328"/>
      <c r="C198" s="328"/>
      <c r="D198" s="328"/>
      <c r="E198" s="328"/>
      <c r="F198" s="312"/>
      <c r="G198" s="312"/>
      <c r="H198" s="311"/>
      <c r="I198" s="598" t="s">
        <v>312</v>
      </c>
      <c r="J198" s="599"/>
      <c r="K198" s="625">
        <v>0.65</v>
      </c>
      <c r="L198" s="626"/>
      <c r="M198" s="291">
        <f>K198*12*I161</f>
        <v>5574.6600000000008</v>
      </c>
    </row>
    <row r="199" spans="1:13">
      <c r="A199" s="323" t="s">
        <v>311</v>
      </c>
      <c r="B199" s="322"/>
      <c r="C199" s="322"/>
      <c r="D199" s="322"/>
      <c r="E199" s="322"/>
      <c r="F199" s="322"/>
      <c r="G199" s="322"/>
      <c r="H199" s="321"/>
      <c r="I199" s="596" t="s">
        <v>310</v>
      </c>
      <c r="J199" s="597"/>
      <c r="K199" s="327"/>
      <c r="L199" s="292"/>
      <c r="M199" s="291"/>
    </row>
    <row r="200" spans="1:13">
      <c r="A200" s="320" t="s">
        <v>309</v>
      </c>
      <c r="B200" s="319"/>
      <c r="C200" s="319"/>
      <c r="D200" s="319"/>
      <c r="E200" s="319"/>
      <c r="F200" s="319"/>
      <c r="G200" s="319"/>
      <c r="H200" s="318"/>
      <c r="I200" s="608" t="s">
        <v>308</v>
      </c>
      <c r="J200" s="609"/>
      <c r="K200" s="625">
        <v>0.4</v>
      </c>
      <c r="L200" s="626"/>
      <c r="M200" s="291">
        <f>K200*12*I161</f>
        <v>3430.5600000000009</v>
      </c>
    </row>
    <row r="201" spans="1:13">
      <c r="A201" s="320" t="s">
        <v>307</v>
      </c>
      <c r="B201" s="319"/>
      <c r="C201" s="319"/>
      <c r="D201" s="319"/>
      <c r="E201" s="319"/>
      <c r="F201" s="319"/>
      <c r="G201" s="319"/>
      <c r="H201" s="318"/>
      <c r="I201" s="608" t="s">
        <v>306</v>
      </c>
      <c r="J201" s="609"/>
      <c r="K201" s="625">
        <v>0.1</v>
      </c>
      <c r="L201" s="626"/>
      <c r="M201" s="291">
        <f>K201*12*I161</f>
        <v>857.64000000000021</v>
      </c>
    </row>
    <row r="202" spans="1:13">
      <c r="A202" s="313" t="s">
        <v>299</v>
      </c>
      <c r="B202" s="312"/>
      <c r="C202" s="312"/>
      <c r="D202" s="312"/>
      <c r="E202" s="312"/>
      <c r="F202" s="312"/>
      <c r="G202" s="312"/>
      <c r="H202" s="311"/>
      <c r="I202" s="608" t="s">
        <v>298</v>
      </c>
      <c r="J202" s="609"/>
      <c r="K202" s="636">
        <v>0.05</v>
      </c>
      <c r="L202" s="637"/>
      <c r="M202" s="291">
        <f>K202*12*I161</f>
        <v>428.82000000000011</v>
      </c>
    </row>
    <row r="203" spans="1:13" ht="15.75" thickBot="1">
      <c r="A203" s="313" t="s">
        <v>305</v>
      </c>
      <c r="B203" s="312"/>
      <c r="C203" s="312"/>
      <c r="D203" s="312"/>
      <c r="E203" s="312"/>
      <c r="F203" s="312"/>
      <c r="G203" s="312"/>
      <c r="H203" s="311"/>
      <c r="I203" s="614" t="s">
        <v>88</v>
      </c>
      <c r="J203" s="615"/>
      <c r="K203" s="638">
        <v>7.0000000000000007E-2</v>
      </c>
      <c r="L203" s="639"/>
      <c r="M203" s="326">
        <f>K203*12*I161</f>
        <v>600.34800000000007</v>
      </c>
    </row>
    <row r="204" spans="1:13" ht="15.75" thickBot="1">
      <c r="A204" s="654" t="s">
        <v>304</v>
      </c>
      <c r="B204" s="655"/>
      <c r="C204" s="655"/>
      <c r="D204" s="655"/>
      <c r="E204" s="655"/>
      <c r="F204" s="655"/>
      <c r="G204" s="655"/>
      <c r="H204" s="656"/>
      <c r="I204" s="325"/>
      <c r="J204" s="324"/>
      <c r="K204" s="649">
        <f>K205+K206+K207</f>
        <v>0.88</v>
      </c>
      <c r="L204" s="643"/>
      <c r="M204" s="303">
        <f>K204*12*I161</f>
        <v>7547.2320000000009</v>
      </c>
    </row>
    <row r="205" spans="1:13">
      <c r="A205" s="323" t="s">
        <v>303</v>
      </c>
      <c r="B205" s="322"/>
      <c r="C205" s="322"/>
      <c r="D205" s="322"/>
      <c r="E205" s="322"/>
      <c r="F205" s="322"/>
      <c r="G205" s="322"/>
      <c r="H205" s="321"/>
      <c r="I205" s="612" t="s">
        <v>302</v>
      </c>
      <c r="J205" s="613"/>
      <c r="K205" s="644">
        <v>0.42</v>
      </c>
      <c r="L205" s="645"/>
      <c r="M205" s="291">
        <f>K205*12*I161</f>
        <v>3602.0880000000002</v>
      </c>
    </row>
    <row r="206" spans="1:13">
      <c r="A206" s="320" t="s">
        <v>301</v>
      </c>
      <c r="B206" s="319"/>
      <c r="C206" s="319"/>
      <c r="D206" s="319"/>
      <c r="E206" s="319"/>
      <c r="F206" s="319"/>
      <c r="G206" s="319"/>
      <c r="H206" s="318"/>
      <c r="I206" s="317" t="s">
        <v>300</v>
      </c>
      <c r="J206" s="316"/>
      <c r="K206" s="636">
        <v>0.37</v>
      </c>
      <c r="L206" s="637"/>
      <c r="M206" s="291">
        <f>K206*12*I161</f>
        <v>3173.268</v>
      </c>
    </row>
    <row r="207" spans="1:13" ht="15.75" thickBot="1">
      <c r="A207" s="313" t="s">
        <v>299</v>
      </c>
      <c r="B207" s="312"/>
      <c r="C207" s="312"/>
      <c r="D207" s="312"/>
      <c r="E207" s="312"/>
      <c r="F207" s="312"/>
      <c r="G207" s="312"/>
      <c r="H207" s="311"/>
      <c r="I207" s="614" t="s">
        <v>298</v>
      </c>
      <c r="J207" s="615"/>
      <c r="K207" s="638">
        <v>0.09</v>
      </c>
      <c r="L207" s="639"/>
      <c r="M207" s="291">
        <f>K207*12*I161</f>
        <v>771.87600000000009</v>
      </c>
    </row>
    <row r="208" spans="1:13" ht="15.75" thickBot="1">
      <c r="A208" s="309" t="s">
        <v>297</v>
      </c>
      <c r="B208" s="308"/>
      <c r="C208" s="308"/>
      <c r="D208" s="308"/>
      <c r="E208" s="308"/>
      <c r="F208" s="308"/>
      <c r="G208" s="308"/>
      <c r="H208" s="307"/>
      <c r="I208" s="619" t="s">
        <v>296</v>
      </c>
      <c r="J208" s="620"/>
      <c r="K208" s="640">
        <v>13.24</v>
      </c>
      <c r="L208" s="641"/>
      <c r="M208" s="303">
        <f>K208*12*I161</f>
        <v>113551.53600000001</v>
      </c>
    </row>
    <row r="209" spans="1:13" ht="15.75" thickBot="1">
      <c r="A209" s="603" t="s">
        <v>295</v>
      </c>
      <c r="B209" s="604"/>
      <c r="C209" s="604"/>
      <c r="D209" s="604"/>
      <c r="E209" s="604"/>
      <c r="F209" s="604"/>
      <c r="G209" s="604"/>
      <c r="H209" s="605"/>
      <c r="I209" s="305"/>
      <c r="J209" s="304"/>
      <c r="K209" s="642">
        <v>1.58</v>
      </c>
      <c r="L209" s="643"/>
      <c r="M209" s="303">
        <f>K209*12*I161</f>
        <v>13550.712000000001</v>
      </c>
    </row>
    <row r="210" spans="1:13">
      <c r="A210" s="301" t="s">
        <v>294</v>
      </c>
      <c r="B210" s="300"/>
      <c r="C210" s="300"/>
      <c r="D210" s="300"/>
      <c r="E210" s="300"/>
      <c r="F210" s="300"/>
      <c r="G210" s="300"/>
      <c r="H210" s="298"/>
      <c r="I210" s="621" t="s">
        <v>293</v>
      </c>
      <c r="J210" s="622"/>
      <c r="K210" s="297"/>
      <c r="L210" s="296"/>
      <c r="M210" s="291"/>
    </row>
    <row r="211" spans="1:13">
      <c r="A211" s="301" t="s">
        <v>292</v>
      </c>
      <c r="B211" s="300"/>
      <c r="C211" s="300"/>
      <c r="D211" s="300"/>
      <c r="E211" s="300"/>
      <c r="F211" s="300"/>
      <c r="G211" s="300"/>
      <c r="H211" s="298"/>
      <c r="I211" s="295"/>
      <c r="J211" s="294"/>
      <c r="K211" s="297"/>
      <c r="L211" s="296"/>
      <c r="M211" s="291"/>
    </row>
    <row r="212" spans="1:13" ht="15.75" thickBot="1">
      <c r="A212" s="301" t="s">
        <v>291</v>
      </c>
      <c r="B212" s="300"/>
      <c r="C212" s="300"/>
      <c r="D212" s="300"/>
      <c r="E212" s="300"/>
      <c r="F212" s="300"/>
      <c r="G212" s="300"/>
      <c r="H212" s="298"/>
      <c r="I212" s="310"/>
      <c r="J212" s="294"/>
      <c r="K212" s="297"/>
      <c r="L212" s="296"/>
      <c r="M212" s="291"/>
    </row>
    <row r="213" spans="1:13" ht="15.75" thickBot="1">
      <c r="A213" s="309" t="s">
        <v>290</v>
      </c>
      <c r="B213" s="308"/>
      <c r="C213" s="308"/>
      <c r="D213" s="308"/>
      <c r="E213" s="308"/>
      <c r="F213" s="308"/>
      <c r="G213" s="308"/>
      <c r="H213" s="307"/>
      <c r="I213" s="305"/>
      <c r="J213" s="304"/>
      <c r="K213" s="642">
        <v>7.0000000000000007E-2</v>
      </c>
      <c r="L213" s="643"/>
      <c r="M213" s="303">
        <f>K213*12*I161</f>
        <v>600.34800000000007</v>
      </c>
    </row>
    <row r="214" spans="1:13">
      <c r="A214" s="301" t="s">
        <v>289</v>
      </c>
      <c r="B214" s="300"/>
      <c r="C214" s="300"/>
      <c r="D214" s="300"/>
      <c r="E214" s="300"/>
      <c r="F214" s="300"/>
      <c r="G214" s="300"/>
      <c r="H214" s="298"/>
      <c r="I214" s="621" t="s">
        <v>19</v>
      </c>
      <c r="J214" s="622"/>
      <c r="K214" s="306"/>
      <c r="L214" s="296"/>
      <c r="M214" s="291"/>
    </row>
    <row r="215" spans="1:13" ht="15.75" thickBot="1">
      <c r="A215" s="301" t="s">
        <v>288</v>
      </c>
      <c r="B215" s="300"/>
      <c r="C215" s="300"/>
      <c r="D215" s="300"/>
      <c r="E215" s="300"/>
      <c r="F215" s="300"/>
      <c r="G215" s="300"/>
      <c r="H215" s="298"/>
      <c r="I215" s="295"/>
      <c r="J215" s="294"/>
      <c r="K215" s="306"/>
      <c r="L215" s="296"/>
      <c r="M215" s="291"/>
    </row>
    <row r="216" spans="1:13" ht="15.75" thickBot="1">
      <c r="A216" s="603" t="s">
        <v>287</v>
      </c>
      <c r="B216" s="604"/>
      <c r="C216" s="604"/>
      <c r="D216" s="604"/>
      <c r="E216" s="604"/>
      <c r="F216" s="604"/>
      <c r="G216" s="604"/>
      <c r="H216" s="605"/>
      <c r="I216" s="305"/>
      <c r="J216" s="304"/>
      <c r="K216" s="642">
        <v>6</v>
      </c>
      <c r="L216" s="643"/>
      <c r="M216" s="303">
        <f>K216*12*I161</f>
        <v>51458.400000000001</v>
      </c>
    </row>
    <row r="217" spans="1:13">
      <c r="A217" s="301" t="s">
        <v>286</v>
      </c>
      <c r="B217" s="299"/>
      <c r="C217" s="299"/>
      <c r="D217" s="299"/>
      <c r="E217" s="299"/>
      <c r="F217" s="300"/>
      <c r="G217" s="299"/>
      <c r="H217" s="298"/>
      <c r="I217" s="598" t="s">
        <v>285</v>
      </c>
      <c r="J217" s="599"/>
      <c r="K217" s="297"/>
      <c r="L217" s="296"/>
      <c r="M217" s="291"/>
    </row>
    <row r="218" spans="1:13">
      <c r="A218" s="301" t="s">
        <v>284</v>
      </c>
      <c r="B218" s="299"/>
      <c r="C218" s="299"/>
      <c r="D218" s="299"/>
      <c r="E218" s="299"/>
      <c r="F218" s="300"/>
      <c r="G218" s="299"/>
      <c r="H218" s="298"/>
      <c r="I218" s="598" t="s">
        <v>283</v>
      </c>
      <c r="J218" s="599"/>
      <c r="K218" s="297"/>
      <c r="L218" s="296"/>
      <c r="M218" s="291"/>
    </row>
    <row r="219" spans="1:13">
      <c r="A219" s="301" t="s">
        <v>282</v>
      </c>
      <c r="B219" s="299"/>
      <c r="C219" s="299"/>
      <c r="D219" s="299"/>
      <c r="E219" s="299"/>
      <c r="F219" s="300"/>
      <c r="G219" s="299"/>
      <c r="H219" s="298"/>
      <c r="I219" s="598" t="s">
        <v>281</v>
      </c>
      <c r="J219" s="599"/>
      <c r="K219" s="297"/>
      <c r="L219" s="296"/>
      <c r="M219" s="291"/>
    </row>
    <row r="220" spans="1:13">
      <c r="A220" s="301" t="s">
        <v>280</v>
      </c>
      <c r="B220" s="299"/>
      <c r="C220" s="299"/>
      <c r="D220" s="299"/>
      <c r="E220" s="299"/>
      <c r="F220" s="300"/>
      <c r="G220" s="299"/>
      <c r="H220" s="298"/>
      <c r="I220" s="598" t="s">
        <v>279</v>
      </c>
      <c r="J220" s="599"/>
      <c r="K220" s="297"/>
      <c r="L220" s="296"/>
      <c r="M220" s="291"/>
    </row>
    <row r="221" spans="1:13">
      <c r="A221" s="301" t="s">
        <v>278</v>
      </c>
      <c r="B221" s="299"/>
      <c r="C221" s="299"/>
      <c r="D221" s="299"/>
      <c r="E221" s="299"/>
      <c r="F221" s="300"/>
      <c r="G221" s="299"/>
      <c r="H221" s="298"/>
      <c r="I221" s="598" t="s">
        <v>277</v>
      </c>
      <c r="J221" s="599"/>
      <c r="K221" s="297"/>
      <c r="L221" s="296"/>
      <c r="M221" s="291"/>
    </row>
    <row r="222" spans="1:13">
      <c r="A222" s="301" t="s">
        <v>276</v>
      </c>
      <c r="B222" s="299"/>
      <c r="C222" s="299"/>
      <c r="D222" s="299"/>
      <c r="E222" s="299"/>
      <c r="F222" s="300"/>
      <c r="G222" s="299"/>
      <c r="H222" s="298"/>
      <c r="I222" s="295"/>
      <c r="J222" s="294"/>
      <c r="K222" s="297"/>
      <c r="L222" s="302"/>
      <c r="M222" s="291"/>
    </row>
    <row r="223" spans="1:13">
      <c r="A223" s="301" t="s">
        <v>275</v>
      </c>
      <c r="B223" s="299"/>
      <c r="C223" s="299"/>
      <c r="D223" s="299"/>
      <c r="E223" s="299"/>
      <c r="F223" s="300"/>
      <c r="G223" s="299"/>
      <c r="H223" s="298"/>
      <c r="I223" s="295"/>
      <c r="J223" s="294"/>
      <c r="K223" s="297"/>
      <c r="L223" s="296"/>
      <c r="M223" s="291"/>
    </row>
    <row r="224" spans="1:13">
      <c r="A224" s="301" t="s">
        <v>274</v>
      </c>
      <c r="B224" s="299"/>
      <c r="C224" s="299"/>
      <c r="D224" s="299"/>
      <c r="E224" s="299"/>
      <c r="F224" s="300"/>
      <c r="G224" s="299"/>
      <c r="H224" s="298"/>
      <c r="I224" s="295"/>
      <c r="J224" s="294"/>
      <c r="K224" s="297"/>
      <c r="L224" s="296"/>
      <c r="M224" s="291"/>
    </row>
    <row r="225" spans="1:13">
      <c r="A225" s="301" t="s">
        <v>273</v>
      </c>
      <c r="B225" s="299"/>
      <c r="C225" s="299"/>
      <c r="D225" s="299"/>
      <c r="E225" s="299"/>
      <c r="F225" s="300"/>
      <c r="G225" s="299"/>
      <c r="H225" s="298"/>
      <c r="I225" s="295"/>
      <c r="J225" s="294"/>
      <c r="K225" s="297"/>
      <c r="L225" s="296"/>
      <c r="M225" s="291"/>
    </row>
    <row r="226" spans="1:13">
      <c r="A226" s="301" t="s">
        <v>272</v>
      </c>
      <c r="B226" s="299"/>
      <c r="C226" s="299"/>
      <c r="D226" s="299"/>
      <c r="E226" s="299"/>
      <c r="F226" s="300"/>
      <c r="G226" s="299"/>
      <c r="H226" s="298"/>
      <c r="I226" s="295"/>
      <c r="J226" s="294"/>
      <c r="K226" s="297"/>
      <c r="L226" s="296"/>
      <c r="M226" s="291"/>
    </row>
    <row r="227" spans="1:13" ht="15.75" thickBot="1">
      <c r="A227" s="616" t="s">
        <v>271</v>
      </c>
      <c r="B227" s="617"/>
      <c r="C227" s="617"/>
      <c r="D227" s="617"/>
      <c r="E227" s="617"/>
      <c r="F227" s="617"/>
      <c r="G227" s="617"/>
      <c r="H227" s="618"/>
      <c r="I227" s="295"/>
      <c r="J227" s="294"/>
      <c r="K227" s="293"/>
      <c r="L227" s="292"/>
      <c r="M227" s="291"/>
    </row>
    <row r="228" spans="1:13">
      <c r="A228" s="290" t="s">
        <v>270</v>
      </c>
      <c r="B228" s="289"/>
      <c r="C228" s="289"/>
      <c r="D228" s="289"/>
      <c r="E228" s="289"/>
      <c r="F228" s="289"/>
      <c r="G228" s="289"/>
      <c r="H228" s="289"/>
      <c r="I228" s="621" t="s">
        <v>55</v>
      </c>
      <c r="J228" s="622"/>
      <c r="K228" s="288"/>
      <c r="L228" s="287"/>
      <c r="M228" s="286"/>
    </row>
    <row r="229" spans="1:13" ht="15.75" thickBot="1">
      <c r="A229" s="285" t="s">
        <v>269</v>
      </c>
      <c r="B229" s="284"/>
      <c r="C229" s="284"/>
      <c r="D229" s="284"/>
      <c r="E229" s="284"/>
      <c r="F229" s="284"/>
      <c r="G229" s="284"/>
      <c r="H229" s="284"/>
      <c r="I229" s="283"/>
      <c r="J229" s="282"/>
      <c r="K229" s="281"/>
      <c r="L229" s="280"/>
      <c r="M229" s="279"/>
    </row>
    <row r="230" spans="1:13" ht="15.75" thickBot="1">
      <c r="A230" s="603" t="s">
        <v>355</v>
      </c>
      <c r="B230" s="604"/>
      <c r="C230" s="604"/>
      <c r="D230" s="604"/>
      <c r="E230" s="604"/>
      <c r="F230" s="604"/>
      <c r="G230" s="604"/>
      <c r="H230" s="657"/>
      <c r="I230" s="658" t="s">
        <v>32</v>
      </c>
      <c r="J230" s="659"/>
      <c r="K230" s="660">
        <v>1.46</v>
      </c>
      <c r="L230" s="661"/>
      <c r="M230" s="276">
        <f>K230*12*I161</f>
        <v>12521.544</v>
      </c>
    </row>
    <row r="231" spans="1:13" ht="15.75" thickBot="1">
      <c r="A231" s="386" t="s">
        <v>354</v>
      </c>
      <c r="B231" s="385"/>
      <c r="C231" s="385"/>
      <c r="D231" s="385"/>
      <c r="E231" s="385"/>
      <c r="F231" s="385"/>
      <c r="G231" s="385"/>
      <c r="H231" s="385"/>
      <c r="I231" s="384"/>
      <c r="J231" s="383"/>
      <c r="K231" s="660">
        <v>1.88</v>
      </c>
      <c r="L231" s="661"/>
      <c r="M231" s="276">
        <f>K231*12*I161</f>
        <v>16123.632</v>
      </c>
    </row>
    <row r="232" spans="1:13" ht="15.75" thickBot="1">
      <c r="A232" s="652" t="s">
        <v>268</v>
      </c>
      <c r="B232" s="653"/>
      <c r="C232" s="653"/>
      <c r="D232" s="653"/>
      <c r="E232" s="653"/>
      <c r="F232" s="653"/>
      <c r="G232" s="653"/>
      <c r="H232" s="653"/>
      <c r="I232" s="278"/>
      <c r="J232" s="277"/>
      <c r="K232" s="610">
        <f>K162+K172+K187+K216+K230+K231</f>
        <v>40.010000000000005</v>
      </c>
      <c r="L232" s="611"/>
      <c r="M232" s="276">
        <f>M162+M172+M187+M216+M230+M231</f>
        <v>343141.76400000002</v>
      </c>
    </row>
    <row r="234" spans="1:13" ht="15.75">
      <c r="A234" s="601" t="s">
        <v>0</v>
      </c>
      <c r="B234" s="601"/>
      <c r="C234" s="601"/>
      <c r="D234" s="601"/>
      <c r="E234" s="601"/>
      <c r="F234" s="601"/>
      <c r="G234" s="601"/>
      <c r="H234" s="601"/>
      <c r="I234" s="601"/>
      <c r="J234" s="601"/>
      <c r="K234" s="601"/>
      <c r="L234" s="601"/>
      <c r="M234" s="327"/>
    </row>
    <row r="235" spans="1:13" ht="15.75">
      <c r="A235" s="600" t="s">
        <v>353</v>
      </c>
      <c r="B235" s="600"/>
      <c r="C235" s="600"/>
      <c r="D235" s="600"/>
      <c r="E235" s="600"/>
      <c r="F235" s="600"/>
      <c r="G235" s="600"/>
      <c r="H235" s="600"/>
      <c r="I235" s="600"/>
      <c r="J235" s="600"/>
      <c r="K235" s="600"/>
      <c r="L235" s="600"/>
      <c r="M235" s="327"/>
    </row>
    <row r="236" spans="1:13" ht="15.75">
      <c r="A236" s="370"/>
      <c r="B236" s="370"/>
      <c r="C236" s="370"/>
      <c r="D236" s="370"/>
      <c r="E236" s="370"/>
      <c r="F236" s="370" t="s">
        <v>417</v>
      </c>
      <c r="G236" s="370"/>
      <c r="H236" s="370"/>
      <c r="I236" s="370"/>
      <c r="J236" s="370"/>
      <c r="K236" s="370"/>
      <c r="L236" s="370"/>
      <c r="M236" s="327"/>
    </row>
    <row r="237" spans="1:13">
      <c r="A237" s="329"/>
      <c r="B237" s="328"/>
      <c r="C237" s="602" t="s">
        <v>351</v>
      </c>
      <c r="D237" s="602"/>
      <c r="E237" s="602"/>
      <c r="F237" s="328"/>
      <c r="G237" s="328"/>
      <c r="H237" s="368"/>
      <c r="I237" s="590" t="s">
        <v>3</v>
      </c>
      <c r="J237" s="591"/>
      <c r="K237" s="592" t="s">
        <v>4</v>
      </c>
      <c r="L237" s="593"/>
      <c r="M237" s="382"/>
    </row>
    <row r="238" spans="1:13">
      <c r="A238" s="381"/>
      <c r="B238" s="355"/>
      <c r="C238" s="355"/>
      <c r="D238" s="355"/>
      <c r="E238" s="355"/>
      <c r="F238" s="355"/>
      <c r="G238" s="355"/>
      <c r="H238" s="356"/>
      <c r="I238" s="295"/>
      <c r="J238" s="294"/>
      <c r="K238" s="594" t="s">
        <v>5</v>
      </c>
      <c r="L238" s="595"/>
      <c r="M238" s="380" t="s">
        <v>6</v>
      </c>
    </row>
    <row r="239" spans="1:13">
      <c r="A239" s="381"/>
      <c r="B239" s="355"/>
      <c r="C239" s="355"/>
      <c r="D239" s="355"/>
      <c r="E239" s="355"/>
      <c r="F239" s="355"/>
      <c r="G239" s="355"/>
      <c r="H239" s="356"/>
      <c r="I239" s="598" t="s">
        <v>7</v>
      </c>
      <c r="J239" s="599"/>
      <c r="K239" s="623" t="s">
        <v>8</v>
      </c>
      <c r="L239" s="624"/>
      <c r="M239" s="380" t="s">
        <v>9</v>
      </c>
    </row>
    <row r="240" spans="1:13" ht="16.5" thickBot="1">
      <c r="A240" s="379"/>
      <c r="B240" s="351"/>
      <c r="C240" s="351"/>
      <c r="D240" s="351"/>
      <c r="E240" s="351"/>
      <c r="F240" s="351"/>
      <c r="G240" s="351"/>
      <c r="H240" s="350"/>
      <c r="I240" s="631">
        <v>2545.5</v>
      </c>
      <c r="J240" s="632"/>
      <c r="K240" s="633"/>
      <c r="L240" s="634"/>
      <c r="M240" s="378"/>
    </row>
    <row r="241" spans="1:13">
      <c r="A241" s="367" t="s">
        <v>350</v>
      </c>
      <c r="B241" s="344"/>
      <c r="C241" s="344"/>
      <c r="D241" s="344"/>
      <c r="E241" s="344"/>
      <c r="F241" s="344"/>
      <c r="G241" s="344"/>
      <c r="H241" s="377"/>
      <c r="I241" s="341"/>
      <c r="J241" s="340"/>
      <c r="K241" s="635">
        <f>K244+K247</f>
        <v>6.17</v>
      </c>
      <c r="L241" s="628"/>
      <c r="M241" s="286">
        <f>K241*12*I240</f>
        <v>188468.81999999998</v>
      </c>
    </row>
    <row r="242" spans="1:13">
      <c r="A242" s="376" t="s">
        <v>349</v>
      </c>
      <c r="B242" s="375"/>
      <c r="C242" s="375"/>
      <c r="D242" s="375"/>
      <c r="E242" s="375"/>
      <c r="F242" s="375"/>
      <c r="G242" s="375"/>
      <c r="H242" s="374"/>
      <c r="I242" s="295"/>
      <c r="J242" s="294"/>
      <c r="K242" s="293"/>
      <c r="L242" s="292"/>
      <c r="M242" s="373"/>
    </row>
    <row r="243" spans="1:13" ht="15.75" thickBot="1">
      <c r="A243" s="363" t="s">
        <v>348</v>
      </c>
      <c r="B243" s="372"/>
      <c r="C243" s="372"/>
      <c r="D243" s="372"/>
      <c r="E243" s="372"/>
      <c r="F243" s="372"/>
      <c r="G243" s="372"/>
      <c r="H243" s="371"/>
      <c r="I243" s="336"/>
      <c r="J243" s="282"/>
      <c r="K243" s="281"/>
      <c r="L243" s="280"/>
      <c r="M243" s="279"/>
    </row>
    <row r="244" spans="1:13">
      <c r="A244" s="323" t="s">
        <v>347</v>
      </c>
      <c r="B244" s="331"/>
      <c r="C244" s="331"/>
      <c r="D244" s="331"/>
      <c r="E244" s="331"/>
      <c r="F244" s="331"/>
      <c r="G244" s="331"/>
      <c r="H244" s="357"/>
      <c r="I244" s="596" t="s">
        <v>19</v>
      </c>
      <c r="J244" s="597"/>
      <c r="K244" s="629">
        <v>3.7</v>
      </c>
      <c r="L244" s="630"/>
      <c r="M244" s="291">
        <f>K244*12*I240</f>
        <v>113020.20000000001</v>
      </c>
    </row>
    <row r="245" spans="1:13">
      <c r="A245" s="301" t="s">
        <v>338</v>
      </c>
      <c r="B245" s="355"/>
      <c r="C245" s="355"/>
      <c r="D245" s="355"/>
      <c r="E245" s="355"/>
      <c r="F245" s="355"/>
      <c r="G245" s="355"/>
      <c r="H245" s="356"/>
      <c r="I245" s="598" t="s">
        <v>328</v>
      </c>
      <c r="J245" s="599"/>
      <c r="K245" s="327"/>
      <c r="L245" s="292"/>
      <c r="M245" s="291"/>
    </row>
    <row r="246" spans="1:13">
      <c r="A246" s="323" t="s">
        <v>337</v>
      </c>
      <c r="B246" s="331"/>
      <c r="C246" s="331"/>
      <c r="D246" s="331"/>
      <c r="E246" s="331"/>
      <c r="F246" s="331"/>
      <c r="G246" s="331"/>
      <c r="H246" s="357"/>
      <c r="I246" s="596"/>
      <c r="J246" s="597"/>
      <c r="K246" s="327"/>
      <c r="L246" s="292"/>
      <c r="M246" s="291"/>
    </row>
    <row r="247" spans="1:13">
      <c r="A247" s="323" t="s">
        <v>346</v>
      </c>
      <c r="B247" s="331"/>
      <c r="C247" s="331"/>
      <c r="D247" s="331"/>
      <c r="E247" s="331"/>
      <c r="F247" s="331"/>
      <c r="G247" s="331"/>
      <c r="H247" s="357"/>
      <c r="I247" s="608" t="s">
        <v>35</v>
      </c>
      <c r="J247" s="609"/>
      <c r="K247" s="625">
        <v>2.4700000000000002</v>
      </c>
      <c r="L247" s="626"/>
      <c r="M247" s="291">
        <f>K247*12*I240</f>
        <v>75448.62</v>
      </c>
    </row>
    <row r="248" spans="1:13" ht="15.75">
      <c r="A248" s="320" t="s">
        <v>345</v>
      </c>
      <c r="B248" s="354"/>
      <c r="C248" s="354"/>
      <c r="D248" s="354"/>
      <c r="E248" s="354"/>
      <c r="F248" s="354"/>
      <c r="G248" s="354"/>
      <c r="H248" s="353"/>
      <c r="I248" s="598" t="s">
        <v>328</v>
      </c>
      <c r="J248" s="599"/>
      <c r="K248" s="370"/>
      <c r="L248" s="369"/>
      <c r="M248" s="291"/>
    </row>
    <row r="249" spans="1:13">
      <c r="A249" s="313" t="s">
        <v>344</v>
      </c>
      <c r="B249" s="328"/>
      <c r="C249" s="328"/>
      <c r="D249" s="328"/>
      <c r="E249" s="328"/>
      <c r="F249" s="328"/>
      <c r="G249" s="328"/>
      <c r="H249" s="368"/>
      <c r="I249" s="598"/>
      <c r="J249" s="599"/>
      <c r="K249" s="352"/>
      <c r="L249" s="292"/>
      <c r="M249" s="291"/>
    </row>
    <row r="250" spans="1:13" ht="15.75" thickBot="1">
      <c r="A250" s="323" t="s">
        <v>343</v>
      </c>
      <c r="B250" s="322"/>
      <c r="C250" s="322"/>
      <c r="D250" s="322"/>
      <c r="E250" s="322"/>
      <c r="F250" s="322"/>
      <c r="G250" s="322"/>
      <c r="H250" s="321"/>
      <c r="I250" s="334"/>
      <c r="J250" s="333"/>
      <c r="K250" s="636"/>
      <c r="L250" s="637"/>
      <c r="M250" s="291"/>
    </row>
    <row r="251" spans="1:13">
      <c r="A251" s="367" t="s">
        <v>342</v>
      </c>
      <c r="B251" s="366"/>
      <c r="C251" s="366"/>
      <c r="D251" s="366"/>
      <c r="E251" s="366"/>
      <c r="F251" s="366"/>
      <c r="G251" s="366"/>
      <c r="H251" s="365"/>
      <c r="I251" s="341"/>
      <c r="J251" s="364"/>
      <c r="K251" s="627">
        <f>K253+K258+K261</f>
        <v>5.05</v>
      </c>
      <c r="L251" s="628"/>
      <c r="M251" s="286">
        <f>K251*12*I240</f>
        <v>154257.29999999999</v>
      </c>
    </row>
    <row r="252" spans="1:13" ht="15.75" thickBot="1">
      <c r="A252" s="363" t="s">
        <v>341</v>
      </c>
      <c r="B252" s="362"/>
      <c r="C252" s="362"/>
      <c r="D252" s="362"/>
      <c r="E252" s="362"/>
      <c r="F252" s="362"/>
      <c r="G252" s="362"/>
      <c r="H252" s="361"/>
      <c r="I252" s="336"/>
      <c r="J252" s="360"/>
      <c r="K252" s="281"/>
      <c r="L252" s="280"/>
      <c r="M252" s="279"/>
    </row>
    <row r="253" spans="1:13">
      <c r="A253" s="301" t="s">
        <v>340</v>
      </c>
      <c r="B253" s="300"/>
      <c r="C253" s="300"/>
      <c r="D253" s="300"/>
      <c r="E253" s="300"/>
      <c r="F253" s="300"/>
      <c r="G253" s="300"/>
      <c r="H253" s="298"/>
      <c r="I253" s="598" t="s">
        <v>19</v>
      </c>
      <c r="J253" s="599"/>
      <c r="K253" s="629">
        <v>2.5299999999999998</v>
      </c>
      <c r="L253" s="630"/>
      <c r="M253" s="291">
        <f>K253*12*I240</f>
        <v>77281.38</v>
      </c>
    </row>
    <row r="254" spans="1:13">
      <c r="A254" s="323" t="s">
        <v>339</v>
      </c>
      <c r="B254" s="322"/>
      <c r="C254" s="322"/>
      <c r="D254" s="322"/>
      <c r="E254" s="322"/>
      <c r="F254" s="322"/>
      <c r="G254" s="322"/>
      <c r="H254" s="321"/>
      <c r="I254" s="359"/>
      <c r="J254" s="358"/>
      <c r="K254" s="327"/>
      <c r="L254" s="292"/>
      <c r="M254" s="291"/>
    </row>
    <row r="255" spans="1:13">
      <c r="A255" s="301" t="s">
        <v>338</v>
      </c>
      <c r="B255" s="355"/>
      <c r="C255" s="355"/>
      <c r="D255" s="355"/>
      <c r="E255" s="355"/>
      <c r="F255" s="355"/>
      <c r="G255" s="355"/>
      <c r="H255" s="356"/>
      <c r="I255" s="598" t="s">
        <v>328</v>
      </c>
      <c r="J255" s="599"/>
      <c r="K255" s="327"/>
      <c r="L255" s="292"/>
      <c r="M255" s="291"/>
    </row>
    <row r="256" spans="1:13">
      <c r="A256" s="323" t="s">
        <v>337</v>
      </c>
      <c r="B256" s="331"/>
      <c r="C256" s="331"/>
      <c r="D256" s="331"/>
      <c r="E256" s="331"/>
      <c r="F256" s="331"/>
      <c r="G256" s="331"/>
      <c r="H256" s="357"/>
      <c r="I256" s="596"/>
      <c r="J256" s="597"/>
      <c r="K256" s="327"/>
      <c r="L256" s="292"/>
      <c r="M256" s="291"/>
    </row>
    <row r="257" spans="1:13">
      <c r="A257" s="320" t="s">
        <v>336</v>
      </c>
      <c r="B257" s="354"/>
      <c r="C257" s="353"/>
      <c r="D257" s="355"/>
      <c r="E257" s="355"/>
      <c r="F257" s="355"/>
      <c r="G257" s="355"/>
      <c r="H257" s="356"/>
      <c r="I257" s="598" t="s">
        <v>328</v>
      </c>
      <c r="J257" s="599"/>
      <c r="K257" s="327"/>
      <c r="L257" s="292"/>
      <c r="M257" s="291"/>
    </row>
    <row r="258" spans="1:13">
      <c r="A258" s="301" t="s">
        <v>335</v>
      </c>
      <c r="B258" s="355"/>
      <c r="C258" s="355"/>
      <c r="D258" s="354"/>
      <c r="E258" s="354"/>
      <c r="F258" s="354"/>
      <c r="G258" s="354"/>
      <c r="H258" s="353"/>
      <c r="I258" s="608" t="s">
        <v>35</v>
      </c>
      <c r="J258" s="609"/>
      <c r="K258" s="625">
        <v>1.1200000000000001</v>
      </c>
      <c r="L258" s="626"/>
      <c r="M258" s="291">
        <f>K258*12*I240</f>
        <v>34211.520000000004</v>
      </c>
    </row>
    <row r="259" spans="1:13">
      <c r="A259" s="313" t="s">
        <v>334</v>
      </c>
      <c r="B259" s="312"/>
      <c r="C259" s="312"/>
      <c r="D259" s="312"/>
      <c r="E259" s="312"/>
      <c r="F259" s="312"/>
      <c r="G259" s="312"/>
      <c r="H259" s="311"/>
      <c r="I259" s="590" t="s">
        <v>333</v>
      </c>
      <c r="J259" s="591"/>
      <c r="K259" s="327"/>
      <c r="L259" s="292"/>
      <c r="M259" s="291"/>
    </row>
    <row r="260" spans="1:13">
      <c r="A260" s="323"/>
      <c r="B260" s="322"/>
      <c r="C260" s="322"/>
      <c r="D260" s="322"/>
      <c r="E260" s="322"/>
      <c r="F260" s="322"/>
      <c r="G260" s="322"/>
      <c r="H260" s="321"/>
      <c r="I260" s="334" t="s">
        <v>332</v>
      </c>
      <c r="J260" s="333"/>
      <c r="K260" s="352"/>
      <c r="L260" s="292"/>
      <c r="M260" s="291"/>
    </row>
    <row r="261" spans="1:13">
      <c r="A261" s="313" t="s">
        <v>331</v>
      </c>
      <c r="B261" s="312"/>
      <c r="C261" s="312"/>
      <c r="D261" s="312"/>
      <c r="E261" s="312"/>
      <c r="F261" s="312"/>
      <c r="G261" s="312"/>
      <c r="H261" s="311"/>
      <c r="I261" s="590" t="s">
        <v>35</v>
      </c>
      <c r="J261" s="591"/>
      <c r="K261" s="625">
        <v>1.4</v>
      </c>
      <c r="L261" s="626"/>
      <c r="M261" s="291">
        <f>K261*12*I240</f>
        <v>42764.399999999994</v>
      </c>
    </row>
    <row r="262" spans="1:13">
      <c r="A262" s="323" t="s">
        <v>330</v>
      </c>
      <c r="B262" s="322"/>
      <c r="C262" s="322"/>
      <c r="D262" s="322"/>
      <c r="E262" s="322"/>
      <c r="F262" s="322"/>
      <c r="G262" s="322"/>
      <c r="H262" s="321"/>
      <c r="I262" s="334"/>
      <c r="J262" s="333"/>
      <c r="K262" s="327"/>
      <c r="L262" s="292"/>
      <c r="M262" s="291"/>
    </row>
    <row r="263" spans="1:13">
      <c r="A263" s="313" t="s">
        <v>329</v>
      </c>
      <c r="B263" s="312"/>
      <c r="C263" s="312"/>
      <c r="D263" s="312"/>
      <c r="E263" s="312"/>
      <c r="F263" s="312"/>
      <c r="G263" s="312"/>
      <c r="H263" s="311"/>
      <c r="I263" s="598" t="s">
        <v>328</v>
      </c>
      <c r="J263" s="599"/>
      <c r="K263" s="327"/>
      <c r="L263" s="292"/>
      <c r="M263" s="291"/>
    </row>
    <row r="264" spans="1:13">
      <c r="A264" s="313" t="s">
        <v>327</v>
      </c>
      <c r="B264" s="312"/>
      <c r="C264" s="312"/>
      <c r="D264" s="312"/>
      <c r="E264" s="312"/>
      <c r="F264" s="312"/>
      <c r="G264" s="312"/>
      <c r="H264" s="311"/>
      <c r="I264" s="590" t="s">
        <v>326</v>
      </c>
      <c r="J264" s="591"/>
      <c r="K264" s="351"/>
      <c r="L264" s="350"/>
      <c r="M264" s="349"/>
    </row>
    <row r="265" spans="1:13" ht="15.75" thickBot="1">
      <c r="A265" s="323"/>
      <c r="B265" s="322"/>
      <c r="C265" s="322"/>
      <c r="D265" s="322"/>
      <c r="E265" s="322"/>
      <c r="F265" s="322"/>
      <c r="G265" s="322"/>
      <c r="H265" s="321"/>
      <c r="I265" s="606" t="s">
        <v>325</v>
      </c>
      <c r="J265" s="607"/>
      <c r="K265" s="348"/>
      <c r="L265" s="347"/>
      <c r="M265" s="346"/>
    </row>
    <row r="266" spans="1:13">
      <c r="A266" s="345" t="s">
        <v>324</v>
      </c>
      <c r="B266" s="344"/>
      <c r="C266" s="344"/>
      <c r="D266" s="344"/>
      <c r="E266" s="344"/>
      <c r="F266" s="344"/>
      <c r="G266" s="343"/>
      <c r="H266" s="342"/>
      <c r="I266" s="341"/>
      <c r="J266" s="340"/>
      <c r="K266" s="648">
        <f>K268+K275+K283+K287+K288+K292</f>
        <v>27.18</v>
      </c>
      <c r="L266" s="628"/>
      <c r="M266" s="286">
        <f>M268+M275+M283+M287+M288+M292</f>
        <v>830240.28</v>
      </c>
    </row>
    <row r="267" spans="1:13" ht="15.75" thickBot="1">
      <c r="A267" s="339"/>
      <c r="B267" s="338"/>
      <c r="C267" s="338"/>
      <c r="D267" s="338"/>
      <c r="E267" s="338"/>
      <c r="F267" s="338"/>
      <c r="G267" s="338"/>
      <c r="H267" s="337"/>
      <c r="I267" s="336"/>
      <c r="J267" s="282"/>
      <c r="K267" s="281"/>
      <c r="L267" s="280"/>
      <c r="M267" s="279"/>
    </row>
    <row r="268" spans="1:13" ht="15.75" thickBot="1">
      <c r="A268" s="603" t="s">
        <v>323</v>
      </c>
      <c r="B268" s="604"/>
      <c r="C268" s="604"/>
      <c r="D268" s="604"/>
      <c r="E268" s="604"/>
      <c r="F268" s="604"/>
      <c r="G268" s="604"/>
      <c r="H268" s="605"/>
      <c r="I268" s="305"/>
      <c r="J268" s="304"/>
      <c r="K268" s="646">
        <f>K269+K270+K271+K273+K274</f>
        <v>3.6399999999999997</v>
      </c>
      <c r="L268" s="647"/>
      <c r="M268" s="303">
        <f>K268*12*I240</f>
        <v>111187.43999999999</v>
      </c>
    </row>
    <row r="269" spans="1:13">
      <c r="A269" s="323" t="s">
        <v>322</v>
      </c>
      <c r="B269" s="322"/>
      <c r="C269" s="322"/>
      <c r="D269" s="322"/>
      <c r="E269" s="322"/>
      <c r="F269" s="322"/>
      <c r="G269" s="322"/>
      <c r="H269" s="321"/>
      <c r="I269" s="596" t="s">
        <v>321</v>
      </c>
      <c r="J269" s="597"/>
      <c r="K269" s="629">
        <v>0.63</v>
      </c>
      <c r="L269" s="630"/>
      <c r="M269" s="291">
        <f>K269*12*I240</f>
        <v>19243.98</v>
      </c>
    </row>
    <row r="270" spans="1:13">
      <c r="A270" s="320" t="s">
        <v>320</v>
      </c>
      <c r="B270" s="319"/>
      <c r="C270" s="319"/>
      <c r="D270" s="319"/>
      <c r="E270" s="319"/>
      <c r="F270" s="319"/>
      <c r="G270" s="319"/>
      <c r="H270" s="318"/>
      <c r="I270" s="608" t="s">
        <v>57</v>
      </c>
      <c r="J270" s="609"/>
      <c r="K270" s="625">
        <v>1.48</v>
      </c>
      <c r="L270" s="626"/>
      <c r="M270" s="291">
        <f>K270*12*I240</f>
        <v>45208.079999999994</v>
      </c>
    </row>
    <row r="271" spans="1:13">
      <c r="A271" s="313" t="s">
        <v>319</v>
      </c>
      <c r="B271" s="312"/>
      <c r="C271" s="312"/>
      <c r="D271" s="312"/>
      <c r="E271" s="312"/>
      <c r="F271" s="312"/>
      <c r="G271" s="312"/>
      <c r="H271" s="311"/>
      <c r="I271" s="590" t="s">
        <v>35</v>
      </c>
      <c r="J271" s="591"/>
      <c r="K271" s="625">
        <v>0.17</v>
      </c>
      <c r="L271" s="626"/>
      <c r="M271" s="291">
        <f>K271*12*I240</f>
        <v>5192.82</v>
      </c>
    </row>
    <row r="272" spans="1:13">
      <c r="A272" s="335" t="s">
        <v>318</v>
      </c>
      <c r="B272" s="331"/>
      <c r="C272" s="331"/>
      <c r="D272" s="331"/>
      <c r="E272" s="322"/>
      <c r="F272" s="322"/>
      <c r="G272" s="322"/>
      <c r="H272" s="321"/>
      <c r="I272" s="334"/>
      <c r="J272" s="333"/>
      <c r="K272" s="293"/>
      <c r="L272" s="292"/>
      <c r="M272" s="291"/>
    </row>
    <row r="273" spans="1:13">
      <c r="A273" s="320" t="s">
        <v>317</v>
      </c>
      <c r="B273" s="319"/>
      <c r="C273" s="319"/>
      <c r="D273" s="319"/>
      <c r="E273" s="319"/>
      <c r="F273" s="319"/>
      <c r="G273" s="319"/>
      <c r="H273" s="318"/>
      <c r="I273" s="608" t="s">
        <v>19</v>
      </c>
      <c r="J273" s="609"/>
      <c r="K273" s="625">
        <v>0.05</v>
      </c>
      <c r="L273" s="626"/>
      <c r="M273" s="291">
        <f>K273*12*I240</f>
        <v>1527.3000000000002</v>
      </c>
    </row>
    <row r="274" spans="1:13" ht="15.75" thickBot="1">
      <c r="A274" s="313" t="s">
        <v>316</v>
      </c>
      <c r="B274" s="312"/>
      <c r="C274" s="312"/>
      <c r="D274" s="312"/>
      <c r="E274" s="312"/>
      <c r="F274" s="312"/>
      <c r="G274" s="312"/>
      <c r="H274" s="311"/>
      <c r="I274" s="614" t="s">
        <v>19</v>
      </c>
      <c r="J274" s="615"/>
      <c r="K274" s="650">
        <v>1.31</v>
      </c>
      <c r="L274" s="651"/>
      <c r="M274" s="291">
        <f>K274*12*I240</f>
        <v>40015.26</v>
      </c>
    </row>
    <row r="275" spans="1:13" ht="15.75" thickBot="1">
      <c r="A275" s="654" t="s">
        <v>315</v>
      </c>
      <c r="B275" s="655"/>
      <c r="C275" s="655"/>
      <c r="D275" s="655"/>
      <c r="E275" s="655"/>
      <c r="F275" s="655"/>
      <c r="G275" s="655"/>
      <c r="H275" s="656"/>
      <c r="I275" s="305"/>
      <c r="J275" s="304"/>
      <c r="K275" s="642">
        <f>K276+K277+K279+K280+K281+K282</f>
        <v>1.35</v>
      </c>
      <c r="L275" s="647"/>
      <c r="M275" s="303">
        <f>K275*12*I240</f>
        <v>41237.100000000006</v>
      </c>
    </row>
    <row r="276" spans="1:13">
      <c r="A276" s="332" t="s">
        <v>314</v>
      </c>
      <c r="B276" s="331"/>
      <c r="C276" s="331"/>
      <c r="D276" s="331"/>
      <c r="E276" s="331"/>
      <c r="F276" s="322"/>
      <c r="G276" s="322"/>
      <c r="H276" s="321"/>
      <c r="I276" s="330"/>
      <c r="J276" s="294"/>
      <c r="K276" s="629">
        <v>0.08</v>
      </c>
      <c r="L276" s="630"/>
      <c r="M276" s="291">
        <f>K276*12*I240</f>
        <v>2443.6799999999998</v>
      </c>
    </row>
    <row r="277" spans="1:13">
      <c r="A277" s="329" t="s">
        <v>313</v>
      </c>
      <c r="B277" s="328"/>
      <c r="C277" s="328"/>
      <c r="D277" s="328"/>
      <c r="E277" s="328"/>
      <c r="F277" s="312"/>
      <c r="G277" s="312"/>
      <c r="H277" s="311"/>
      <c r="I277" s="598" t="s">
        <v>312</v>
      </c>
      <c r="J277" s="599"/>
      <c r="K277" s="625">
        <v>0.65</v>
      </c>
      <c r="L277" s="626"/>
      <c r="M277" s="291">
        <f>K277*12*I240</f>
        <v>19854.900000000001</v>
      </c>
    </row>
    <row r="278" spans="1:13">
      <c r="A278" s="323" t="s">
        <v>311</v>
      </c>
      <c r="B278" s="322"/>
      <c r="C278" s="322"/>
      <c r="D278" s="322"/>
      <c r="E278" s="322"/>
      <c r="F278" s="322"/>
      <c r="G278" s="322"/>
      <c r="H278" s="321"/>
      <c r="I278" s="596" t="s">
        <v>310</v>
      </c>
      <c r="J278" s="597"/>
      <c r="K278" s="327"/>
      <c r="L278" s="292"/>
      <c r="M278" s="291"/>
    </row>
    <row r="279" spans="1:13">
      <c r="A279" s="320" t="s">
        <v>309</v>
      </c>
      <c r="B279" s="319"/>
      <c r="C279" s="319"/>
      <c r="D279" s="319"/>
      <c r="E279" s="319"/>
      <c r="F279" s="319"/>
      <c r="G279" s="319"/>
      <c r="H279" s="318"/>
      <c r="I279" s="608" t="s">
        <v>308</v>
      </c>
      <c r="J279" s="609"/>
      <c r="K279" s="625">
        <v>0.4</v>
      </c>
      <c r="L279" s="626"/>
      <c r="M279" s="291">
        <f>K279*12*I240</f>
        <v>12218.400000000001</v>
      </c>
    </row>
    <row r="280" spans="1:13">
      <c r="A280" s="320" t="s">
        <v>307</v>
      </c>
      <c r="B280" s="319"/>
      <c r="C280" s="319"/>
      <c r="D280" s="319"/>
      <c r="E280" s="319"/>
      <c r="F280" s="319"/>
      <c r="G280" s="319"/>
      <c r="H280" s="318"/>
      <c r="I280" s="608" t="s">
        <v>306</v>
      </c>
      <c r="J280" s="609"/>
      <c r="K280" s="625">
        <v>0.1</v>
      </c>
      <c r="L280" s="626"/>
      <c r="M280" s="291">
        <f>K280*12*I240</f>
        <v>3054.6000000000004</v>
      </c>
    </row>
    <row r="281" spans="1:13">
      <c r="A281" s="313" t="s">
        <v>299</v>
      </c>
      <c r="B281" s="312"/>
      <c r="C281" s="312"/>
      <c r="D281" s="312"/>
      <c r="E281" s="312"/>
      <c r="F281" s="312"/>
      <c r="G281" s="312"/>
      <c r="H281" s="311"/>
      <c r="I281" s="608" t="s">
        <v>298</v>
      </c>
      <c r="J281" s="609"/>
      <c r="K281" s="636">
        <v>0.05</v>
      </c>
      <c r="L281" s="637"/>
      <c r="M281" s="291">
        <f>K281*12*I240</f>
        <v>1527.3000000000002</v>
      </c>
    </row>
    <row r="282" spans="1:13" ht="15.75" thickBot="1">
      <c r="A282" s="313" t="s">
        <v>305</v>
      </c>
      <c r="B282" s="312"/>
      <c r="C282" s="312"/>
      <c r="D282" s="312"/>
      <c r="E282" s="312"/>
      <c r="F282" s="312"/>
      <c r="G282" s="312"/>
      <c r="H282" s="311"/>
      <c r="I282" s="614" t="s">
        <v>88</v>
      </c>
      <c r="J282" s="615"/>
      <c r="K282" s="638">
        <v>7.0000000000000007E-2</v>
      </c>
      <c r="L282" s="639"/>
      <c r="M282" s="326">
        <f>K282*12*I240</f>
        <v>2138.2200000000003</v>
      </c>
    </row>
    <row r="283" spans="1:13" ht="15.75" thickBot="1">
      <c r="A283" s="654" t="s">
        <v>304</v>
      </c>
      <c r="B283" s="655"/>
      <c r="C283" s="655"/>
      <c r="D283" s="655"/>
      <c r="E283" s="655"/>
      <c r="F283" s="655"/>
      <c r="G283" s="655"/>
      <c r="H283" s="656"/>
      <c r="I283" s="325"/>
      <c r="J283" s="324"/>
      <c r="K283" s="649">
        <f>K284+K285+K286</f>
        <v>0.88</v>
      </c>
      <c r="L283" s="643"/>
      <c r="M283" s="303">
        <f>K283*12*I240</f>
        <v>26880.48</v>
      </c>
    </row>
    <row r="284" spans="1:13">
      <c r="A284" s="323" t="s">
        <v>303</v>
      </c>
      <c r="B284" s="322"/>
      <c r="C284" s="322"/>
      <c r="D284" s="322"/>
      <c r="E284" s="322"/>
      <c r="F284" s="322"/>
      <c r="G284" s="322"/>
      <c r="H284" s="321"/>
      <c r="I284" s="612" t="s">
        <v>302</v>
      </c>
      <c r="J284" s="613"/>
      <c r="K284" s="644">
        <v>0.42</v>
      </c>
      <c r="L284" s="645"/>
      <c r="M284" s="291">
        <f>K284*12*I240</f>
        <v>12829.32</v>
      </c>
    </row>
    <row r="285" spans="1:13">
      <c r="A285" s="320" t="s">
        <v>301</v>
      </c>
      <c r="B285" s="319"/>
      <c r="C285" s="319"/>
      <c r="D285" s="319"/>
      <c r="E285" s="319"/>
      <c r="F285" s="319"/>
      <c r="G285" s="319"/>
      <c r="H285" s="318"/>
      <c r="I285" s="317" t="s">
        <v>300</v>
      </c>
      <c r="J285" s="316"/>
      <c r="K285" s="636">
        <v>0.37</v>
      </c>
      <c r="L285" s="637"/>
      <c r="M285" s="291">
        <f>K285*12*I240</f>
        <v>11302.019999999999</v>
      </c>
    </row>
    <row r="286" spans="1:13" ht="15.75" thickBot="1">
      <c r="A286" s="313" t="s">
        <v>299</v>
      </c>
      <c r="B286" s="312"/>
      <c r="C286" s="312"/>
      <c r="D286" s="312"/>
      <c r="E286" s="312"/>
      <c r="F286" s="312"/>
      <c r="G286" s="312"/>
      <c r="H286" s="311"/>
      <c r="I286" s="614" t="s">
        <v>298</v>
      </c>
      <c r="J286" s="615"/>
      <c r="K286" s="638">
        <v>0.09</v>
      </c>
      <c r="L286" s="639"/>
      <c r="M286" s="291">
        <f>K286*12*I240</f>
        <v>2749.1400000000003</v>
      </c>
    </row>
    <row r="287" spans="1:13" ht="15.75" thickBot="1">
      <c r="A287" s="309" t="s">
        <v>297</v>
      </c>
      <c r="B287" s="308"/>
      <c r="C287" s="308"/>
      <c r="D287" s="308"/>
      <c r="E287" s="308"/>
      <c r="F287" s="308"/>
      <c r="G287" s="308"/>
      <c r="H287" s="307"/>
      <c r="I287" s="619" t="s">
        <v>296</v>
      </c>
      <c r="J287" s="620"/>
      <c r="K287" s="640">
        <v>19.66</v>
      </c>
      <c r="L287" s="641"/>
      <c r="M287" s="303">
        <f>K287*12*I240</f>
        <v>600534.36</v>
      </c>
    </row>
    <row r="288" spans="1:13" ht="15.75" thickBot="1">
      <c r="A288" s="603" t="s">
        <v>295</v>
      </c>
      <c r="B288" s="604"/>
      <c r="C288" s="604"/>
      <c r="D288" s="604"/>
      <c r="E288" s="604"/>
      <c r="F288" s="604"/>
      <c r="G288" s="604"/>
      <c r="H288" s="605"/>
      <c r="I288" s="305"/>
      <c r="J288" s="304"/>
      <c r="K288" s="642">
        <v>1.58</v>
      </c>
      <c r="L288" s="643"/>
      <c r="M288" s="303">
        <f>K288*12*I240</f>
        <v>48262.68</v>
      </c>
    </row>
    <row r="289" spans="1:13">
      <c r="A289" s="301" t="s">
        <v>294</v>
      </c>
      <c r="B289" s="300"/>
      <c r="C289" s="300"/>
      <c r="D289" s="300"/>
      <c r="E289" s="300"/>
      <c r="F289" s="300"/>
      <c r="G289" s="300"/>
      <c r="H289" s="298"/>
      <c r="I289" s="621" t="s">
        <v>293</v>
      </c>
      <c r="J289" s="622"/>
      <c r="K289" s="297"/>
      <c r="L289" s="296"/>
      <c r="M289" s="291"/>
    </row>
    <row r="290" spans="1:13">
      <c r="A290" s="301" t="s">
        <v>292</v>
      </c>
      <c r="B290" s="300"/>
      <c r="C290" s="300"/>
      <c r="D290" s="300"/>
      <c r="E290" s="300"/>
      <c r="F290" s="300"/>
      <c r="G290" s="300"/>
      <c r="H290" s="298"/>
      <c r="I290" s="295"/>
      <c r="J290" s="294"/>
      <c r="K290" s="297"/>
      <c r="L290" s="296"/>
      <c r="M290" s="291"/>
    </row>
    <row r="291" spans="1:13" ht="15.75" thickBot="1">
      <c r="A291" s="301" t="s">
        <v>291</v>
      </c>
      <c r="B291" s="300"/>
      <c r="C291" s="300"/>
      <c r="D291" s="300"/>
      <c r="E291" s="300"/>
      <c r="F291" s="300"/>
      <c r="G291" s="300"/>
      <c r="H291" s="298"/>
      <c r="I291" s="310"/>
      <c r="J291" s="294"/>
      <c r="K291" s="297"/>
      <c r="L291" s="296"/>
      <c r="M291" s="291"/>
    </row>
    <row r="292" spans="1:13" ht="15.75" thickBot="1">
      <c r="A292" s="309" t="s">
        <v>290</v>
      </c>
      <c r="B292" s="308"/>
      <c r="C292" s="308"/>
      <c r="D292" s="308"/>
      <c r="E292" s="308"/>
      <c r="F292" s="308"/>
      <c r="G292" s="308"/>
      <c r="H292" s="307"/>
      <c r="I292" s="305"/>
      <c r="J292" s="304"/>
      <c r="K292" s="642">
        <v>7.0000000000000007E-2</v>
      </c>
      <c r="L292" s="643"/>
      <c r="M292" s="303">
        <f>K292*12*I240</f>
        <v>2138.2200000000003</v>
      </c>
    </row>
    <row r="293" spans="1:13">
      <c r="A293" s="301" t="s">
        <v>289</v>
      </c>
      <c r="B293" s="300"/>
      <c r="C293" s="300"/>
      <c r="D293" s="300"/>
      <c r="E293" s="300"/>
      <c r="F293" s="300"/>
      <c r="G293" s="300"/>
      <c r="H293" s="298"/>
      <c r="I293" s="621" t="s">
        <v>19</v>
      </c>
      <c r="J293" s="622"/>
      <c r="K293" s="306"/>
      <c r="L293" s="296"/>
      <c r="M293" s="291"/>
    </row>
    <row r="294" spans="1:13" ht="15.75" thickBot="1">
      <c r="A294" s="301" t="s">
        <v>288</v>
      </c>
      <c r="B294" s="300"/>
      <c r="C294" s="300"/>
      <c r="D294" s="300"/>
      <c r="E294" s="300"/>
      <c r="F294" s="300"/>
      <c r="G294" s="300"/>
      <c r="H294" s="298"/>
      <c r="I294" s="295"/>
      <c r="J294" s="294"/>
      <c r="K294" s="306"/>
      <c r="L294" s="296"/>
      <c r="M294" s="291"/>
    </row>
    <row r="295" spans="1:13" ht="15.75" thickBot="1">
      <c r="A295" s="603" t="s">
        <v>287</v>
      </c>
      <c r="B295" s="604"/>
      <c r="C295" s="604"/>
      <c r="D295" s="604"/>
      <c r="E295" s="604"/>
      <c r="F295" s="604"/>
      <c r="G295" s="604"/>
      <c r="H295" s="605"/>
      <c r="I295" s="305"/>
      <c r="J295" s="304"/>
      <c r="K295" s="642">
        <v>6</v>
      </c>
      <c r="L295" s="643"/>
      <c r="M295" s="303">
        <f>K295*12*I240</f>
        <v>183276</v>
      </c>
    </row>
    <row r="296" spans="1:13">
      <c r="A296" s="301" t="s">
        <v>286</v>
      </c>
      <c r="B296" s="299"/>
      <c r="C296" s="299"/>
      <c r="D296" s="299"/>
      <c r="E296" s="299"/>
      <c r="F296" s="300"/>
      <c r="G296" s="299"/>
      <c r="H296" s="298"/>
      <c r="I296" s="598" t="s">
        <v>285</v>
      </c>
      <c r="J296" s="599"/>
      <c r="K296" s="297"/>
      <c r="L296" s="296"/>
      <c r="M296" s="291"/>
    </row>
    <row r="297" spans="1:13">
      <c r="A297" s="301" t="s">
        <v>284</v>
      </c>
      <c r="B297" s="299"/>
      <c r="C297" s="299"/>
      <c r="D297" s="299"/>
      <c r="E297" s="299"/>
      <c r="F297" s="300"/>
      <c r="G297" s="299"/>
      <c r="H297" s="298"/>
      <c r="I297" s="598" t="s">
        <v>283</v>
      </c>
      <c r="J297" s="599"/>
      <c r="K297" s="297"/>
      <c r="L297" s="296"/>
      <c r="M297" s="291"/>
    </row>
    <row r="298" spans="1:13">
      <c r="A298" s="301" t="s">
        <v>282</v>
      </c>
      <c r="B298" s="299"/>
      <c r="C298" s="299"/>
      <c r="D298" s="299"/>
      <c r="E298" s="299"/>
      <c r="F298" s="300"/>
      <c r="G298" s="299"/>
      <c r="H298" s="298"/>
      <c r="I298" s="598" t="s">
        <v>281</v>
      </c>
      <c r="J298" s="599"/>
      <c r="K298" s="297"/>
      <c r="L298" s="296"/>
      <c r="M298" s="291"/>
    </row>
    <row r="299" spans="1:13">
      <c r="A299" s="301" t="s">
        <v>280</v>
      </c>
      <c r="B299" s="299"/>
      <c r="C299" s="299"/>
      <c r="D299" s="299"/>
      <c r="E299" s="299"/>
      <c r="F299" s="300"/>
      <c r="G299" s="299"/>
      <c r="H299" s="298"/>
      <c r="I299" s="598" t="s">
        <v>279</v>
      </c>
      <c r="J299" s="599"/>
      <c r="K299" s="297"/>
      <c r="L299" s="296"/>
      <c r="M299" s="291"/>
    </row>
    <row r="300" spans="1:13">
      <c r="A300" s="301" t="s">
        <v>278</v>
      </c>
      <c r="B300" s="299"/>
      <c r="C300" s="299"/>
      <c r="D300" s="299"/>
      <c r="E300" s="299"/>
      <c r="F300" s="300"/>
      <c r="G300" s="299"/>
      <c r="H300" s="298"/>
      <c r="I300" s="598" t="s">
        <v>277</v>
      </c>
      <c r="J300" s="599"/>
      <c r="K300" s="297"/>
      <c r="L300" s="296"/>
      <c r="M300" s="291"/>
    </row>
    <row r="301" spans="1:13">
      <c r="A301" s="301" t="s">
        <v>276</v>
      </c>
      <c r="B301" s="299"/>
      <c r="C301" s="299"/>
      <c r="D301" s="299"/>
      <c r="E301" s="299"/>
      <c r="F301" s="300"/>
      <c r="G301" s="299"/>
      <c r="H301" s="298"/>
      <c r="I301" s="295"/>
      <c r="J301" s="294"/>
      <c r="K301" s="297"/>
      <c r="L301" s="302"/>
      <c r="M301" s="291"/>
    </row>
    <row r="302" spans="1:13">
      <c r="A302" s="301" t="s">
        <v>275</v>
      </c>
      <c r="B302" s="299"/>
      <c r="C302" s="299"/>
      <c r="D302" s="299"/>
      <c r="E302" s="299"/>
      <c r="F302" s="300"/>
      <c r="G302" s="299"/>
      <c r="H302" s="298"/>
      <c r="I302" s="295"/>
      <c r="J302" s="294"/>
      <c r="K302" s="297"/>
      <c r="L302" s="296"/>
      <c r="M302" s="291"/>
    </row>
    <row r="303" spans="1:13">
      <c r="A303" s="301" t="s">
        <v>274</v>
      </c>
      <c r="B303" s="299"/>
      <c r="C303" s="299"/>
      <c r="D303" s="299"/>
      <c r="E303" s="299"/>
      <c r="F303" s="300"/>
      <c r="G303" s="299"/>
      <c r="H303" s="298"/>
      <c r="I303" s="295"/>
      <c r="J303" s="294"/>
      <c r="K303" s="297"/>
      <c r="L303" s="296"/>
      <c r="M303" s="291"/>
    </row>
    <row r="304" spans="1:13">
      <c r="A304" s="301" t="s">
        <v>273</v>
      </c>
      <c r="B304" s="299"/>
      <c r="C304" s="299"/>
      <c r="D304" s="299"/>
      <c r="E304" s="299"/>
      <c r="F304" s="300"/>
      <c r="G304" s="299"/>
      <c r="H304" s="298"/>
      <c r="I304" s="295"/>
      <c r="J304" s="294"/>
      <c r="K304" s="297"/>
      <c r="L304" s="296"/>
      <c r="M304" s="291"/>
    </row>
    <row r="305" spans="1:13">
      <c r="A305" s="301" t="s">
        <v>272</v>
      </c>
      <c r="B305" s="299"/>
      <c r="C305" s="299"/>
      <c r="D305" s="299"/>
      <c r="E305" s="299"/>
      <c r="F305" s="300"/>
      <c r="G305" s="299"/>
      <c r="H305" s="298"/>
      <c r="I305" s="295"/>
      <c r="J305" s="294"/>
      <c r="K305" s="297"/>
      <c r="L305" s="296"/>
      <c r="M305" s="291"/>
    </row>
    <row r="306" spans="1:13" ht="15.75" thickBot="1">
      <c r="A306" s="616" t="s">
        <v>271</v>
      </c>
      <c r="B306" s="617"/>
      <c r="C306" s="617"/>
      <c r="D306" s="617"/>
      <c r="E306" s="617"/>
      <c r="F306" s="617"/>
      <c r="G306" s="617"/>
      <c r="H306" s="618"/>
      <c r="I306" s="295"/>
      <c r="J306" s="294"/>
      <c r="K306" s="293"/>
      <c r="L306" s="292"/>
      <c r="M306" s="291"/>
    </row>
    <row r="307" spans="1:13">
      <c r="A307" s="290" t="s">
        <v>270</v>
      </c>
      <c r="B307" s="289"/>
      <c r="C307" s="289"/>
      <c r="D307" s="289"/>
      <c r="E307" s="289"/>
      <c r="F307" s="289"/>
      <c r="G307" s="289"/>
      <c r="H307" s="289"/>
      <c r="I307" s="621" t="s">
        <v>55</v>
      </c>
      <c r="J307" s="622"/>
      <c r="K307" s="288"/>
      <c r="L307" s="287"/>
      <c r="M307" s="286"/>
    </row>
    <row r="308" spans="1:13" ht="15.75" thickBot="1">
      <c r="A308" s="285" t="s">
        <v>269</v>
      </c>
      <c r="B308" s="284"/>
      <c r="C308" s="284"/>
      <c r="D308" s="284"/>
      <c r="E308" s="284"/>
      <c r="F308" s="284"/>
      <c r="G308" s="284"/>
      <c r="H308" s="284"/>
      <c r="I308" s="283"/>
      <c r="J308" s="282"/>
      <c r="K308" s="281"/>
      <c r="L308" s="280"/>
      <c r="M308" s="279"/>
    </row>
    <row r="309" spans="1:13" ht="15.75" thickBot="1">
      <c r="A309" s="603" t="s">
        <v>355</v>
      </c>
      <c r="B309" s="604"/>
      <c r="C309" s="604"/>
      <c r="D309" s="604"/>
      <c r="E309" s="604"/>
      <c r="F309" s="604"/>
      <c r="G309" s="604"/>
      <c r="H309" s="657"/>
      <c r="I309" s="658" t="s">
        <v>32</v>
      </c>
      <c r="J309" s="659"/>
      <c r="K309" s="660">
        <v>1.46</v>
      </c>
      <c r="L309" s="661"/>
      <c r="M309" s="276">
        <f>K309*12*I240</f>
        <v>44597.159999999996</v>
      </c>
    </row>
    <row r="310" spans="1:13" ht="15.75" thickBot="1">
      <c r="A310" s="386" t="s">
        <v>354</v>
      </c>
      <c r="B310" s="385"/>
      <c r="C310" s="385"/>
      <c r="D310" s="385"/>
      <c r="E310" s="385"/>
      <c r="F310" s="385"/>
      <c r="G310" s="385"/>
      <c r="H310" s="385"/>
      <c r="I310" s="384"/>
      <c r="J310" s="383"/>
      <c r="K310" s="662"/>
      <c r="L310" s="663"/>
      <c r="M310" s="276"/>
    </row>
    <row r="311" spans="1:13" ht="15.75" thickBot="1">
      <c r="A311" s="652" t="s">
        <v>268</v>
      </c>
      <c r="B311" s="653"/>
      <c r="C311" s="653"/>
      <c r="D311" s="653"/>
      <c r="E311" s="653"/>
      <c r="F311" s="653"/>
      <c r="G311" s="653"/>
      <c r="H311" s="653"/>
      <c r="I311" s="278"/>
      <c r="J311" s="277"/>
      <c r="K311" s="610">
        <f>K241+K251+K266+K295+K309+K310</f>
        <v>45.86</v>
      </c>
      <c r="L311" s="611"/>
      <c r="M311" s="276">
        <f>M241+M251+M266+M295+M309+M310</f>
        <v>1400839.5599999998</v>
      </c>
    </row>
    <row r="313" spans="1:13" ht="15.75">
      <c r="A313" s="601" t="s">
        <v>0</v>
      </c>
      <c r="B313" s="601"/>
      <c r="C313" s="601"/>
      <c r="D313" s="601"/>
      <c r="E313" s="601"/>
      <c r="F313" s="601"/>
      <c r="G313" s="601"/>
      <c r="H313" s="601"/>
      <c r="I313" s="601"/>
      <c r="J313" s="601"/>
      <c r="K313" s="601"/>
      <c r="L313" s="601"/>
      <c r="M313" s="327"/>
    </row>
    <row r="314" spans="1:13" ht="15.75">
      <c r="A314" s="600" t="s">
        <v>353</v>
      </c>
      <c r="B314" s="600"/>
      <c r="C314" s="600"/>
      <c r="D314" s="600"/>
      <c r="E314" s="600"/>
      <c r="F314" s="600"/>
      <c r="G314" s="600"/>
      <c r="H314" s="600"/>
      <c r="I314" s="600"/>
      <c r="J314" s="600"/>
      <c r="K314" s="600"/>
      <c r="L314" s="600"/>
      <c r="M314" s="327"/>
    </row>
    <row r="315" spans="1:13" ht="15.75">
      <c r="A315" s="370"/>
      <c r="B315" s="370"/>
      <c r="C315" s="370"/>
      <c r="D315" s="370"/>
      <c r="E315" s="370"/>
      <c r="F315" s="370" t="s">
        <v>416</v>
      </c>
      <c r="G315" s="370"/>
      <c r="H315" s="370"/>
      <c r="I315" s="370"/>
      <c r="J315" s="370"/>
      <c r="K315" s="370"/>
      <c r="L315" s="370"/>
      <c r="M315" s="327"/>
    </row>
    <row r="316" spans="1:13">
      <c r="A316" s="329"/>
      <c r="B316" s="328"/>
      <c r="C316" s="602" t="s">
        <v>351</v>
      </c>
      <c r="D316" s="602"/>
      <c r="E316" s="602"/>
      <c r="F316" s="328"/>
      <c r="G316" s="328"/>
      <c r="H316" s="368"/>
      <c r="I316" s="590" t="s">
        <v>3</v>
      </c>
      <c r="J316" s="591"/>
      <c r="K316" s="592" t="s">
        <v>4</v>
      </c>
      <c r="L316" s="593"/>
      <c r="M316" s="382"/>
    </row>
    <row r="317" spans="1:13">
      <c r="A317" s="381"/>
      <c r="B317" s="355"/>
      <c r="C317" s="355"/>
      <c r="D317" s="355"/>
      <c r="E317" s="355"/>
      <c r="F317" s="355"/>
      <c r="G317" s="355"/>
      <c r="H317" s="356"/>
      <c r="I317" s="295"/>
      <c r="J317" s="294"/>
      <c r="K317" s="594" t="s">
        <v>5</v>
      </c>
      <c r="L317" s="595"/>
      <c r="M317" s="380" t="s">
        <v>6</v>
      </c>
    </row>
    <row r="318" spans="1:13">
      <c r="A318" s="381"/>
      <c r="B318" s="355"/>
      <c r="C318" s="355"/>
      <c r="D318" s="355"/>
      <c r="E318" s="355"/>
      <c r="F318" s="355"/>
      <c r="G318" s="355"/>
      <c r="H318" s="356"/>
      <c r="I318" s="598" t="s">
        <v>7</v>
      </c>
      <c r="J318" s="599"/>
      <c r="K318" s="623" t="s">
        <v>8</v>
      </c>
      <c r="L318" s="624"/>
      <c r="M318" s="380" t="s">
        <v>9</v>
      </c>
    </row>
    <row r="319" spans="1:13" ht="16.5" thickBot="1">
      <c r="A319" s="379"/>
      <c r="B319" s="351"/>
      <c r="C319" s="351"/>
      <c r="D319" s="351"/>
      <c r="E319" s="351"/>
      <c r="F319" s="351"/>
      <c r="G319" s="351"/>
      <c r="H319" s="350"/>
      <c r="I319" s="631">
        <v>1488.7</v>
      </c>
      <c r="J319" s="632"/>
      <c r="K319" s="633"/>
      <c r="L319" s="634"/>
      <c r="M319" s="378"/>
    </row>
    <row r="320" spans="1:13">
      <c r="A320" s="367" t="s">
        <v>350</v>
      </c>
      <c r="B320" s="344"/>
      <c r="C320" s="344"/>
      <c r="D320" s="344"/>
      <c r="E320" s="344"/>
      <c r="F320" s="344"/>
      <c r="G320" s="344"/>
      <c r="H320" s="377"/>
      <c r="I320" s="341"/>
      <c r="J320" s="340"/>
      <c r="K320" s="635">
        <f>K323+K326</f>
        <v>6.17</v>
      </c>
      <c r="L320" s="628"/>
      <c r="M320" s="286">
        <f>K320*12*I319</f>
        <v>110223.348</v>
      </c>
    </row>
    <row r="321" spans="1:13">
      <c r="A321" s="376" t="s">
        <v>349</v>
      </c>
      <c r="B321" s="375"/>
      <c r="C321" s="375"/>
      <c r="D321" s="375"/>
      <c r="E321" s="375"/>
      <c r="F321" s="375"/>
      <c r="G321" s="375"/>
      <c r="H321" s="374"/>
      <c r="I321" s="295"/>
      <c r="J321" s="294"/>
      <c r="K321" s="293"/>
      <c r="L321" s="292"/>
      <c r="M321" s="373"/>
    </row>
    <row r="322" spans="1:13" ht="15.75" thickBot="1">
      <c r="A322" s="363" t="s">
        <v>348</v>
      </c>
      <c r="B322" s="372"/>
      <c r="C322" s="372"/>
      <c r="D322" s="372"/>
      <c r="E322" s="372"/>
      <c r="F322" s="372"/>
      <c r="G322" s="372"/>
      <c r="H322" s="371"/>
      <c r="I322" s="336"/>
      <c r="J322" s="282"/>
      <c r="K322" s="281"/>
      <c r="L322" s="280"/>
      <c r="M322" s="279"/>
    </row>
    <row r="323" spans="1:13">
      <c r="A323" s="323" t="s">
        <v>347</v>
      </c>
      <c r="B323" s="331"/>
      <c r="C323" s="331"/>
      <c r="D323" s="331"/>
      <c r="E323" s="331"/>
      <c r="F323" s="331"/>
      <c r="G323" s="331"/>
      <c r="H323" s="357"/>
      <c r="I323" s="596" t="s">
        <v>19</v>
      </c>
      <c r="J323" s="597"/>
      <c r="K323" s="629">
        <v>3.7</v>
      </c>
      <c r="L323" s="630"/>
      <c r="M323" s="291">
        <f>K323*12*I319</f>
        <v>66098.280000000013</v>
      </c>
    </row>
    <row r="324" spans="1:13">
      <c r="A324" s="301" t="s">
        <v>338</v>
      </c>
      <c r="B324" s="355"/>
      <c r="C324" s="355"/>
      <c r="D324" s="355"/>
      <c r="E324" s="355"/>
      <c r="F324" s="355"/>
      <c r="G324" s="355"/>
      <c r="H324" s="356"/>
      <c r="I324" s="598" t="s">
        <v>328</v>
      </c>
      <c r="J324" s="599"/>
      <c r="K324" s="327"/>
      <c r="L324" s="292"/>
      <c r="M324" s="291"/>
    </row>
    <row r="325" spans="1:13">
      <c r="A325" s="323" t="s">
        <v>337</v>
      </c>
      <c r="B325" s="331"/>
      <c r="C325" s="331"/>
      <c r="D325" s="331"/>
      <c r="E325" s="331"/>
      <c r="F325" s="331"/>
      <c r="G325" s="331"/>
      <c r="H325" s="357"/>
      <c r="I325" s="596"/>
      <c r="J325" s="597"/>
      <c r="K325" s="327"/>
      <c r="L325" s="292"/>
      <c r="M325" s="291"/>
    </row>
    <row r="326" spans="1:13">
      <c r="A326" s="323" t="s">
        <v>346</v>
      </c>
      <c r="B326" s="331"/>
      <c r="C326" s="331"/>
      <c r="D326" s="331"/>
      <c r="E326" s="331"/>
      <c r="F326" s="331"/>
      <c r="G326" s="331"/>
      <c r="H326" s="357"/>
      <c r="I326" s="608" t="s">
        <v>35</v>
      </c>
      <c r="J326" s="609"/>
      <c r="K326" s="625">
        <v>2.4700000000000002</v>
      </c>
      <c r="L326" s="626"/>
      <c r="M326" s="291">
        <f>K326*12*I319</f>
        <v>44125.067999999999</v>
      </c>
    </row>
    <row r="327" spans="1:13" ht="15.75">
      <c r="A327" s="320" t="s">
        <v>345</v>
      </c>
      <c r="B327" s="354"/>
      <c r="C327" s="354"/>
      <c r="D327" s="354"/>
      <c r="E327" s="354"/>
      <c r="F327" s="354"/>
      <c r="G327" s="354"/>
      <c r="H327" s="353"/>
      <c r="I327" s="598" t="s">
        <v>328</v>
      </c>
      <c r="J327" s="599"/>
      <c r="K327" s="370"/>
      <c r="L327" s="369"/>
      <c r="M327" s="291"/>
    </row>
    <row r="328" spans="1:13">
      <c r="A328" s="313" t="s">
        <v>344</v>
      </c>
      <c r="B328" s="328"/>
      <c r="C328" s="328"/>
      <c r="D328" s="328"/>
      <c r="E328" s="328"/>
      <c r="F328" s="328"/>
      <c r="G328" s="328"/>
      <c r="H328" s="368"/>
      <c r="I328" s="598"/>
      <c r="J328" s="599"/>
      <c r="K328" s="352"/>
      <c r="L328" s="292"/>
      <c r="M328" s="291"/>
    </row>
    <row r="329" spans="1:13" ht="15.75" thickBot="1">
      <c r="A329" s="323" t="s">
        <v>343</v>
      </c>
      <c r="B329" s="322"/>
      <c r="C329" s="322"/>
      <c r="D329" s="322"/>
      <c r="E329" s="322"/>
      <c r="F329" s="322"/>
      <c r="G329" s="322"/>
      <c r="H329" s="321"/>
      <c r="I329" s="334"/>
      <c r="J329" s="333"/>
      <c r="K329" s="636"/>
      <c r="L329" s="637"/>
      <c r="M329" s="291"/>
    </row>
    <row r="330" spans="1:13">
      <c r="A330" s="367" t="s">
        <v>342</v>
      </c>
      <c r="B330" s="366"/>
      <c r="C330" s="366"/>
      <c r="D330" s="366"/>
      <c r="E330" s="366"/>
      <c r="F330" s="366"/>
      <c r="G330" s="366"/>
      <c r="H330" s="365"/>
      <c r="I330" s="341"/>
      <c r="J330" s="364"/>
      <c r="K330" s="627">
        <f>K332+K337+K340</f>
        <v>5.05</v>
      </c>
      <c r="L330" s="628"/>
      <c r="M330" s="286">
        <f>K330*12*I319</f>
        <v>90215.22</v>
      </c>
    </row>
    <row r="331" spans="1:13" ht="15.75" thickBot="1">
      <c r="A331" s="363" t="s">
        <v>341</v>
      </c>
      <c r="B331" s="362"/>
      <c r="C331" s="362"/>
      <c r="D331" s="362"/>
      <c r="E331" s="362"/>
      <c r="F331" s="362"/>
      <c r="G331" s="362"/>
      <c r="H331" s="361"/>
      <c r="I331" s="336"/>
      <c r="J331" s="360"/>
      <c r="K331" s="281"/>
      <c r="L331" s="280"/>
      <c r="M331" s="279"/>
    </row>
    <row r="332" spans="1:13">
      <c r="A332" s="301" t="s">
        <v>340</v>
      </c>
      <c r="B332" s="300"/>
      <c r="C332" s="300"/>
      <c r="D332" s="300"/>
      <c r="E332" s="300"/>
      <c r="F332" s="300"/>
      <c r="G332" s="300"/>
      <c r="H332" s="298"/>
      <c r="I332" s="598" t="s">
        <v>19</v>
      </c>
      <c r="J332" s="599"/>
      <c r="K332" s="629">
        <v>2.5299999999999998</v>
      </c>
      <c r="L332" s="630"/>
      <c r="M332" s="291">
        <f>K332*12*I319</f>
        <v>45196.932000000001</v>
      </c>
    </row>
    <row r="333" spans="1:13">
      <c r="A333" s="323" t="s">
        <v>339</v>
      </c>
      <c r="B333" s="322"/>
      <c r="C333" s="322"/>
      <c r="D333" s="322"/>
      <c r="E333" s="322"/>
      <c r="F333" s="322"/>
      <c r="G333" s="322"/>
      <c r="H333" s="321"/>
      <c r="I333" s="359"/>
      <c r="J333" s="358"/>
      <c r="K333" s="327"/>
      <c r="L333" s="292"/>
      <c r="M333" s="291"/>
    </row>
    <row r="334" spans="1:13">
      <c r="A334" s="301" t="s">
        <v>338</v>
      </c>
      <c r="B334" s="355"/>
      <c r="C334" s="355"/>
      <c r="D334" s="355"/>
      <c r="E334" s="355"/>
      <c r="F334" s="355"/>
      <c r="G334" s="355"/>
      <c r="H334" s="356"/>
      <c r="I334" s="598" t="s">
        <v>328</v>
      </c>
      <c r="J334" s="599"/>
      <c r="K334" s="327"/>
      <c r="L334" s="292"/>
      <c r="M334" s="291"/>
    </row>
    <row r="335" spans="1:13">
      <c r="A335" s="323" t="s">
        <v>337</v>
      </c>
      <c r="B335" s="331"/>
      <c r="C335" s="331"/>
      <c r="D335" s="331"/>
      <c r="E335" s="331"/>
      <c r="F335" s="331"/>
      <c r="G335" s="331"/>
      <c r="H335" s="357"/>
      <c r="I335" s="596"/>
      <c r="J335" s="597"/>
      <c r="K335" s="327"/>
      <c r="L335" s="292"/>
      <c r="M335" s="291"/>
    </row>
    <row r="336" spans="1:13">
      <c r="A336" s="320" t="s">
        <v>336</v>
      </c>
      <c r="B336" s="354"/>
      <c r="C336" s="353"/>
      <c r="D336" s="355"/>
      <c r="E336" s="355"/>
      <c r="F336" s="355"/>
      <c r="G336" s="355"/>
      <c r="H336" s="356"/>
      <c r="I336" s="598" t="s">
        <v>328</v>
      </c>
      <c r="J336" s="599"/>
      <c r="K336" s="327"/>
      <c r="L336" s="292"/>
      <c r="M336" s="291"/>
    </row>
    <row r="337" spans="1:13">
      <c r="A337" s="301" t="s">
        <v>335</v>
      </c>
      <c r="B337" s="355"/>
      <c r="C337" s="355"/>
      <c r="D337" s="354"/>
      <c r="E337" s="354"/>
      <c r="F337" s="354"/>
      <c r="G337" s="354"/>
      <c r="H337" s="353"/>
      <c r="I337" s="608" t="s">
        <v>35</v>
      </c>
      <c r="J337" s="609"/>
      <c r="K337" s="625">
        <v>1.1200000000000001</v>
      </c>
      <c r="L337" s="626"/>
      <c r="M337" s="291">
        <f>K337*12*I319</f>
        <v>20008.128000000004</v>
      </c>
    </row>
    <row r="338" spans="1:13">
      <c r="A338" s="313" t="s">
        <v>334</v>
      </c>
      <c r="B338" s="312"/>
      <c r="C338" s="312"/>
      <c r="D338" s="312"/>
      <c r="E338" s="312"/>
      <c r="F338" s="312"/>
      <c r="G338" s="312"/>
      <c r="H338" s="311"/>
      <c r="I338" s="590" t="s">
        <v>333</v>
      </c>
      <c r="J338" s="591"/>
      <c r="K338" s="327"/>
      <c r="L338" s="292"/>
      <c r="M338" s="291"/>
    </row>
    <row r="339" spans="1:13">
      <c r="A339" s="323"/>
      <c r="B339" s="322"/>
      <c r="C339" s="322"/>
      <c r="D339" s="322"/>
      <c r="E339" s="322"/>
      <c r="F339" s="322"/>
      <c r="G339" s="322"/>
      <c r="H339" s="321"/>
      <c r="I339" s="334" t="s">
        <v>332</v>
      </c>
      <c r="J339" s="333"/>
      <c r="K339" s="352"/>
      <c r="L339" s="292"/>
      <c r="M339" s="291"/>
    </row>
    <row r="340" spans="1:13">
      <c r="A340" s="313" t="s">
        <v>331</v>
      </c>
      <c r="B340" s="312"/>
      <c r="C340" s="312"/>
      <c r="D340" s="312"/>
      <c r="E340" s="312"/>
      <c r="F340" s="312"/>
      <c r="G340" s="312"/>
      <c r="H340" s="311"/>
      <c r="I340" s="590" t="s">
        <v>35</v>
      </c>
      <c r="J340" s="591"/>
      <c r="K340" s="625">
        <v>1.4</v>
      </c>
      <c r="L340" s="626"/>
      <c r="M340" s="291">
        <f>K340*12*I319</f>
        <v>25010.159999999996</v>
      </c>
    </row>
    <row r="341" spans="1:13">
      <c r="A341" s="323" t="s">
        <v>330</v>
      </c>
      <c r="B341" s="322"/>
      <c r="C341" s="322"/>
      <c r="D341" s="322"/>
      <c r="E341" s="322"/>
      <c r="F341" s="322"/>
      <c r="G341" s="322"/>
      <c r="H341" s="321"/>
      <c r="I341" s="334"/>
      <c r="J341" s="333"/>
      <c r="K341" s="327"/>
      <c r="L341" s="292"/>
      <c r="M341" s="291"/>
    </row>
    <row r="342" spans="1:13">
      <c r="A342" s="313" t="s">
        <v>329</v>
      </c>
      <c r="B342" s="312"/>
      <c r="C342" s="312"/>
      <c r="D342" s="312"/>
      <c r="E342" s="312"/>
      <c r="F342" s="312"/>
      <c r="G342" s="312"/>
      <c r="H342" s="311"/>
      <c r="I342" s="598" t="s">
        <v>328</v>
      </c>
      <c r="J342" s="599"/>
      <c r="K342" s="327"/>
      <c r="L342" s="292"/>
      <c r="M342" s="291"/>
    </row>
    <row r="343" spans="1:13">
      <c r="A343" s="313" t="s">
        <v>327</v>
      </c>
      <c r="B343" s="312"/>
      <c r="C343" s="312"/>
      <c r="D343" s="312"/>
      <c r="E343" s="312"/>
      <c r="F343" s="312"/>
      <c r="G343" s="312"/>
      <c r="H343" s="311"/>
      <c r="I343" s="590" t="s">
        <v>326</v>
      </c>
      <c r="J343" s="591"/>
      <c r="K343" s="351"/>
      <c r="L343" s="350"/>
      <c r="M343" s="349"/>
    </row>
    <row r="344" spans="1:13" ht="15.75" thickBot="1">
      <c r="A344" s="323"/>
      <c r="B344" s="322"/>
      <c r="C344" s="322"/>
      <c r="D344" s="322"/>
      <c r="E344" s="322"/>
      <c r="F344" s="322"/>
      <c r="G344" s="322"/>
      <c r="H344" s="321"/>
      <c r="I344" s="606" t="s">
        <v>325</v>
      </c>
      <c r="J344" s="607"/>
      <c r="K344" s="348"/>
      <c r="L344" s="347"/>
      <c r="M344" s="346"/>
    </row>
    <row r="345" spans="1:13">
      <c r="A345" s="345" t="s">
        <v>324</v>
      </c>
      <c r="B345" s="344"/>
      <c r="C345" s="344"/>
      <c r="D345" s="344"/>
      <c r="E345" s="344"/>
      <c r="F345" s="344"/>
      <c r="G345" s="343"/>
      <c r="H345" s="342"/>
      <c r="I345" s="341"/>
      <c r="J345" s="340"/>
      <c r="K345" s="648">
        <f>K347+K354+K362+K366+K367+K371</f>
        <v>28.240000000000002</v>
      </c>
      <c r="L345" s="628"/>
      <c r="M345" s="286">
        <f>M347+M354+M362+M366+M367+M371</f>
        <v>504490.65600000002</v>
      </c>
    </row>
    <row r="346" spans="1:13" ht="15.75" thickBot="1">
      <c r="A346" s="339"/>
      <c r="B346" s="338"/>
      <c r="C346" s="338"/>
      <c r="D346" s="338"/>
      <c r="E346" s="338"/>
      <c r="F346" s="338"/>
      <c r="G346" s="338"/>
      <c r="H346" s="337"/>
      <c r="I346" s="336"/>
      <c r="J346" s="282"/>
      <c r="K346" s="281"/>
      <c r="L346" s="280"/>
      <c r="M346" s="279"/>
    </row>
    <row r="347" spans="1:13" ht="15.75" thickBot="1">
      <c r="A347" s="603" t="s">
        <v>323</v>
      </c>
      <c r="B347" s="604"/>
      <c r="C347" s="604"/>
      <c r="D347" s="604"/>
      <c r="E347" s="604"/>
      <c r="F347" s="604"/>
      <c r="G347" s="604"/>
      <c r="H347" s="605"/>
      <c r="I347" s="305"/>
      <c r="J347" s="304"/>
      <c r="K347" s="646">
        <f>K348+K349+K350+K352+K353</f>
        <v>4.47</v>
      </c>
      <c r="L347" s="647"/>
      <c r="M347" s="303">
        <f>K347*12*I319</f>
        <v>79853.868000000002</v>
      </c>
    </row>
    <row r="348" spans="1:13">
      <c r="A348" s="323" t="s">
        <v>322</v>
      </c>
      <c r="B348" s="322"/>
      <c r="C348" s="322"/>
      <c r="D348" s="322"/>
      <c r="E348" s="322"/>
      <c r="F348" s="322"/>
      <c r="G348" s="322"/>
      <c r="H348" s="321"/>
      <c r="I348" s="596" t="s">
        <v>321</v>
      </c>
      <c r="J348" s="597"/>
      <c r="K348" s="629">
        <v>0.63</v>
      </c>
      <c r="L348" s="630"/>
      <c r="M348" s="291">
        <f>K348*12*I319</f>
        <v>11254.572000000002</v>
      </c>
    </row>
    <row r="349" spans="1:13">
      <c r="A349" s="320" t="s">
        <v>320</v>
      </c>
      <c r="B349" s="319"/>
      <c r="C349" s="319"/>
      <c r="D349" s="319"/>
      <c r="E349" s="319"/>
      <c r="F349" s="319"/>
      <c r="G349" s="319"/>
      <c r="H349" s="318"/>
      <c r="I349" s="608" t="s">
        <v>57</v>
      </c>
      <c r="J349" s="609"/>
      <c r="K349" s="625">
        <v>1.48</v>
      </c>
      <c r="L349" s="626"/>
      <c r="M349" s="291">
        <f>K349*12*I319</f>
        <v>26439.311999999998</v>
      </c>
    </row>
    <row r="350" spans="1:13">
      <c r="A350" s="313" t="s">
        <v>319</v>
      </c>
      <c r="B350" s="312"/>
      <c r="C350" s="312"/>
      <c r="D350" s="312"/>
      <c r="E350" s="312"/>
      <c r="F350" s="312"/>
      <c r="G350" s="312"/>
      <c r="H350" s="311"/>
      <c r="I350" s="590" t="s">
        <v>35</v>
      </c>
      <c r="J350" s="591"/>
      <c r="K350" s="625">
        <v>0.17</v>
      </c>
      <c r="L350" s="626"/>
      <c r="M350" s="291">
        <f>K350*12*I319</f>
        <v>3036.9480000000003</v>
      </c>
    </row>
    <row r="351" spans="1:13">
      <c r="A351" s="335" t="s">
        <v>318</v>
      </c>
      <c r="B351" s="331"/>
      <c r="C351" s="331"/>
      <c r="D351" s="331"/>
      <c r="E351" s="322"/>
      <c r="F351" s="322"/>
      <c r="G351" s="322"/>
      <c r="H351" s="321"/>
      <c r="I351" s="334"/>
      <c r="J351" s="333"/>
      <c r="K351" s="293"/>
      <c r="L351" s="292"/>
      <c r="M351" s="291"/>
    </row>
    <row r="352" spans="1:13">
      <c r="A352" s="320" t="s">
        <v>317</v>
      </c>
      <c r="B352" s="319"/>
      <c r="C352" s="319"/>
      <c r="D352" s="319"/>
      <c r="E352" s="319"/>
      <c r="F352" s="319"/>
      <c r="G352" s="319"/>
      <c r="H352" s="318"/>
      <c r="I352" s="608" t="s">
        <v>19</v>
      </c>
      <c r="J352" s="609"/>
      <c r="K352" s="625">
        <v>0.05</v>
      </c>
      <c r="L352" s="626"/>
      <c r="M352" s="291">
        <f>K352*12*I319</f>
        <v>893.22000000000014</v>
      </c>
    </row>
    <row r="353" spans="1:13" ht="15.75" thickBot="1">
      <c r="A353" s="313" t="s">
        <v>316</v>
      </c>
      <c r="B353" s="312"/>
      <c r="C353" s="312"/>
      <c r="D353" s="312"/>
      <c r="E353" s="312"/>
      <c r="F353" s="312"/>
      <c r="G353" s="312"/>
      <c r="H353" s="311"/>
      <c r="I353" s="614" t="s">
        <v>19</v>
      </c>
      <c r="J353" s="615"/>
      <c r="K353" s="650">
        <v>2.14</v>
      </c>
      <c r="L353" s="651"/>
      <c r="M353" s="291">
        <f>K353*12*I319</f>
        <v>38229.815999999999</v>
      </c>
    </row>
    <row r="354" spans="1:13" ht="15.75" thickBot="1">
      <c r="A354" s="654" t="s">
        <v>315</v>
      </c>
      <c r="B354" s="655"/>
      <c r="C354" s="655"/>
      <c r="D354" s="655"/>
      <c r="E354" s="655"/>
      <c r="F354" s="655"/>
      <c r="G354" s="655"/>
      <c r="H354" s="656"/>
      <c r="I354" s="305"/>
      <c r="J354" s="304"/>
      <c r="K354" s="642">
        <f>K355+K356+K358+K359+K360+K361</f>
        <v>1.35</v>
      </c>
      <c r="L354" s="647"/>
      <c r="M354" s="303">
        <f>K354*12*I319</f>
        <v>24116.940000000006</v>
      </c>
    </row>
    <row r="355" spans="1:13">
      <c r="A355" s="332" t="s">
        <v>314</v>
      </c>
      <c r="B355" s="331"/>
      <c r="C355" s="331"/>
      <c r="D355" s="331"/>
      <c r="E355" s="331"/>
      <c r="F355" s="322"/>
      <c r="G355" s="322"/>
      <c r="H355" s="321"/>
      <c r="I355" s="330"/>
      <c r="J355" s="294"/>
      <c r="K355" s="629">
        <v>0.08</v>
      </c>
      <c r="L355" s="630"/>
      <c r="M355" s="291">
        <f>K355*12*I319</f>
        <v>1429.152</v>
      </c>
    </row>
    <row r="356" spans="1:13">
      <c r="A356" s="329" t="s">
        <v>313</v>
      </c>
      <c r="B356" s="328"/>
      <c r="C356" s="328"/>
      <c r="D356" s="328"/>
      <c r="E356" s="328"/>
      <c r="F356" s="312"/>
      <c r="G356" s="312"/>
      <c r="H356" s="311"/>
      <c r="I356" s="598" t="s">
        <v>312</v>
      </c>
      <c r="J356" s="599"/>
      <c r="K356" s="625">
        <v>0.65</v>
      </c>
      <c r="L356" s="626"/>
      <c r="M356" s="291">
        <f>K356*12*I319</f>
        <v>11611.86</v>
      </c>
    </row>
    <row r="357" spans="1:13">
      <c r="A357" s="323" t="s">
        <v>311</v>
      </c>
      <c r="B357" s="322"/>
      <c r="C357" s="322"/>
      <c r="D357" s="322"/>
      <c r="E357" s="322"/>
      <c r="F357" s="322"/>
      <c r="G357" s="322"/>
      <c r="H357" s="321"/>
      <c r="I357" s="596" t="s">
        <v>310</v>
      </c>
      <c r="J357" s="597"/>
      <c r="K357" s="327"/>
      <c r="L357" s="292"/>
      <c r="M357" s="291"/>
    </row>
    <row r="358" spans="1:13">
      <c r="A358" s="320" t="s">
        <v>309</v>
      </c>
      <c r="B358" s="319"/>
      <c r="C358" s="319"/>
      <c r="D358" s="319"/>
      <c r="E358" s="319"/>
      <c r="F358" s="319"/>
      <c r="G358" s="319"/>
      <c r="H358" s="318"/>
      <c r="I358" s="608" t="s">
        <v>308</v>
      </c>
      <c r="J358" s="609"/>
      <c r="K358" s="625">
        <v>0.4</v>
      </c>
      <c r="L358" s="626"/>
      <c r="M358" s="291">
        <f>K358*12*I319</f>
        <v>7145.7600000000011</v>
      </c>
    </row>
    <row r="359" spans="1:13">
      <c r="A359" s="320" t="s">
        <v>307</v>
      </c>
      <c r="B359" s="319"/>
      <c r="C359" s="319"/>
      <c r="D359" s="319"/>
      <c r="E359" s="319"/>
      <c r="F359" s="319"/>
      <c r="G359" s="319"/>
      <c r="H359" s="318"/>
      <c r="I359" s="608" t="s">
        <v>306</v>
      </c>
      <c r="J359" s="609"/>
      <c r="K359" s="625">
        <v>0.1</v>
      </c>
      <c r="L359" s="626"/>
      <c r="M359" s="291">
        <f>K359*12*I319</f>
        <v>1786.4400000000003</v>
      </c>
    </row>
    <row r="360" spans="1:13">
      <c r="A360" s="313" t="s">
        <v>299</v>
      </c>
      <c r="B360" s="312"/>
      <c r="C360" s="312"/>
      <c r="D360" s="312"/>
      <c r="E360" s="312"/>
      <c r="F360" s="312"/>
      <c r="G360" s="312"/>
      <c r="H360" s="311"/>
      <c r="I360" s="608" t="s">
        <v>298</v>
      </c>
      <c r="J360" s="609"/>
      <c r="K360" s="636">
        <v>0.05</v>
      </c>
      <c r="L360" s="637"/>
      <c r="M360" s="291">
        <f>K360*12*I319</f>
        <v>893.22000000000014</v>
      </c>
    </row>
    <row r="361" spans="1:13" ht="15.75" thickBot="1">
      <c r="A361" s="313" t="s">
        <v>305</v>
      </c>
      <c r="B361" s="312"/>
      <c r="C361" s="312"/>
      <c r="D361" s="312"/>
      <c r="E361" s="312"/>
      <c r="F361" s="312"/>
      <c r="G361" s="312"/>
      <c r="H361" s="311"/>
      <c r="I361" s="614" t="s">
        <v>88</v>
      </c>
      <c r="J361" s="615"/>
      <c r="K361" s="638">
        <v>7.0000000000000007E-2</v>
      </c>
      <c r="L361" s="639"/>
      <c r="M361" s="326">
        <f>K361*12*I319</f>
        <v>1250.5080000000003</v>
      </c>
    </row>
    <row r="362" spans="1:13" ht="15.75" thickBot="1">
      <c r="A362" s="654" t="s">
        <v>304</v>
      </c>
      <c r="B362" s="655"/>
      <c r="C362" s="655"/>
      <c r="D362" s="655"/>
      <c r="E362" s="655"/>
      <c r="F362" s="655"/>
      <c r="G362" s="655"/>
      <c r="H362" s="656"/>
      <c r="I362" s="325"/>
      <c r="J362" s="324"/>
      <c r="K362" s="649">
        <f>K363+K364+K365</f>
        <v>0.88</v>
      </c>
      <c r="L362" s="643"/>
      <c r="M362" s="303">
        <f>K362*12*I319</f>
        <v>15720.672</v>
      </c>
    </row>
    <row r="363" spans="1:13">
      <c r="A363" s="323" t="s">
        <v>303</v>
      </c>
      <c r="B363" s="322"/>
      <c r="C363" s="322"/>
      <c r="D363" s="322"/>
      <c r="E363" s="322"/>
      <c r="F363" s="322"/>
      <c r="G363" s="322"/>
      <c r="H363" s="321"/>
      <c r="I363" s="612" t="s">
        <v>302</v>
      </c>
      <c r="J363" s="613"/>
      <c r="K363" s="644">
        <v>0.42</v>
      </c>
      <c r="L363" s="645"/>
      <c r="M363" s="291">
        <f>K363*12*I319</f>
        <v>7503.0480000000007</v>
      </c>
    </row>
    <row r="364" spans="1:13">
      <c r="A364" s="320" t="s">
        <v>301</v>
      </c>
      <c r="B364" s="319"/>
      <c r="C364" s="319"/>
      <c r="D364" s="319"/>
      <c r="E364" s="319"/>
      <c r="F364" s="319"/>
      <c r="G364" s="319"/>
      <c r="H364" s="318"/>
      <c r="I364" s="317" t="s">
        <v>300</v>
      </c>
      <c r="J364" s="316"/>
      <c r="K364" s="636">
        <v>0.37</v>
      </c>
      <c r="L364" s="637"/>
      <c r="M364" s="291">
        <f>K364*12*I319</f>
        <v>6609.8279999999995</v>
      </c>
    </row>
    <row r="365" spans="1:13" ht="15.75" thickBot="1">
      <c r="A365" s="313" t="s">
        <v>299</v>
      </c>
      <c r="B365" s="312"/>
      <c r="C365" s="312"/>
      <c r="D365" s="312"/>
      <c r="E365" s="312"/>
      <c r="F365" s="312"/>
      <c r="G365" s="312"/>
      <c r="H365" s="311"/>
      <c r="I365" s="614" t="s">
        <v>298</v>
      </c>
      <c r="J365" s="615"/>
      <c r="K365" s="638">
        <v>0.09</v>
      </c>
      <c r="L365" s="639"/>
      <c r="M365" s="291">
        <f>K365*12*I319</f>
        <v>1607.796</v>
      </c>
    </row>
    <row r="366" spans="1:13" ht="15.75" thickBot="1">
      <c r="A366" s="309" t="s">
        <v>297</v>
      </c>
      <c r="B366" s="308"/>
      <c r="C366" s="308"/>
      <c r="D366" s="308"/>
      <c r="E366" s="308"/>
      <c r="F366" s="308"/>
      <c r="G366" s="308"/>
      <c r="H366" s="307"/>
      <c r="I366" s="619" t="s">
        <v>296</v>
      </c>
      <c r="J366" s="620"/>
      <c r="K366" s="640">
        <v>19.89</v>
      </c>
      <c r="L366" s="641"/>
      <c r="M366" s="303">
        <f>K366*12*I319</f>
        <v>355322.91600000003</v>
      </c>
    </row>
    <row r="367" spans="1:13" ht="15.75" thickBot="1">
      <c r="A367" s="603" t="s">
        <v>295</v>
      </c>
      <c r="B367" s="604"/>
      <c r="C367" s="604"/>
      <c r="D367" s="604"/>
      <c r="E367" s="604"/>
      <c r="F367" s="604"/>
      <c r="G367" s="604"/>
      <c r="H367" s="605"/>
      <c r="I367" s="305"/>
      <c r="J367" s="304"/>
      <c r="K367" s="642">
        <v>1.58</v>
      </c>
      <c r="L367" s="643"/>
      <c r="M367" s="303">
        <f>K367*12*I319</f>
        <v>28225.752</v>
      </c>
    </row>
    <row r="368" spans="1:13">
      <c r="A368" s="301" t="s">
        <v>294</v>
      </c>
      <c r="B368" s="300"/>
      <c r="C368" s="300"/>
      <c r="D368" s="300"/>
      <c r="E368" s="300"/>
      <c r="F368" s="300"/>
      <c r="G368" s="300"/>
      <c r="H368" s="298"/>
      <c r="I368" s="621" t="s">
        <v>293</v>
      </c>
      <c r="J368" s="622"/>
      <c r="K368" s="297"/>
      <c r="L368" s="296"/>
      <c r="M368" s="291"/>
    </row>
    <row r="369" spans="1:13">
      <c r="A369" s="301" t="s">
        <v>292</v>
      </c>
      <c r="B369" s="300"/>
      <c r="C369" s="300"/>
      <c r="D369" s="300"/>
      <c r="E369" s="300"/>
      <c r="F369" s="300"/>
      <c r="G369" s="300"/>
      <c r="H369" s="298"/>
      <c r="I369" s="295"/>
      <c r="J369" s="294"/>
      <c r="K369" s="297"/>
      <c r="L369" s="296"/>
      <c r="M369" s="291"/>
    </row>
    <row r="370" spans="1:13" ht="15.75" thickBot="1">
      <c r="A370" s="301" t="s">
        <v>291</v>
      </c>
      <c r="B370" s="300"/>
      <c r="C370" s="300"/>
      <c r="D370" s="300"/>
      <c r="E370" s="300"/>
      <c r="F370" s="300"/>
      <c r="G370" s="300"/>
      <c r="H370" s="298"/>
      <c r="I370" s="310"/>
      <c r="J370" s="294"/>
      <c r="K370" s="297"/>
      <c r="L370" s="296"/>
      <c r="M370" s="291"/>
    </row>
    <row r="371" spans="1:13" ht="15.75" thickBot="1">
      <c r="A371" s="309" t="s">
        <v>290</v>
      </c>
      <c r="B371" s="308"/>
      <c r="C371" s="308"/>
      <c r="D371" s="308"/>
      <c r="E371" s="308"/>
      <c r="F371" s="308"/>
      <c r="G371" s="308"/>
      <c r="H371" s="307"/>
      <c r="I371" s="305"/>
      <c r="J371" s="304"/>
      <c r="K371" s="642">
        <v>7.0000000000000007E-2</v>
      </c>
      <c r="L371" s="643"/>
      <c r="M371" s="303">
        <f>K371*12*I319</f>
        <v>1250.5080000000003</v>
      </c>
    </row>
    <row r="372" spans="1:13">
      <c r="A372" s="301" t="s">
        <v>289</v>
      </c>
      <c r="B372" s="300"/>
      <c r="C372" s="300"/>
      <c r="D372" s="300"/>
      <c r="E372" s="300"/>
      <c r="F372" s="300"/>
      <c r="G372" s="300"/>
      <c r="H372" s="298"/>
      <c r="I372" s="621" t="s">
        <v>19</v>
      </c>
      <c r="J372" s="622"/>
      <c r="K372" s="306"/>
      <c r="L372" s="296"/>
      <c r="M372" s="291"/>
    </row>
    <row r="373" spans="1:13" ht="15.75" thickBot="1">
      <c r="A373" s="301" t="s">
        <v>288</v>
      </c>
      <c r="B373" s="300"/>
      <c r="C373" s="300"/>
      <c r="D373" s="300"/>
      <c r="E373" s="300"/>
      <c r="F373" s="300"/>
      <c r="G373" s="300"/>
      <c r="H373" s="298"/>
      <c r="I373" s="295"/>
      <c r="J373" s="294"/>
      <c r="K373" s="306"/>
      <c r="L373" s="296"/>
      <c r="M373" s="291"/>
    </row>
    <row r="374" spans="1:13" ht="15.75" thickBot="1">
      <c r="A374" s="603" t="s">
        <v>287</v>
      </c>
      <c r="B374" s="604"/>
      <c r="C374" s="604"/>
      <c r="D374" s="604"/>
      <c r="E374" s="604"/>
      <c r="F374" s="604"/>
      <c r="G374" s="604"/>
      <c r="H374" s="605"/>
      <c r="I374" s="305"/>
      <c r="J374" s="304"/>
      <c r="K374" s="642">
        <v>6</v>
      </c>
      <c r="L374" s="643"/>
      <c r="M374" s="303">
        <f>K374*12*I319</f>
        <v>107186.40000000001</v>
      </c>
    </row>
    <row r="375" spans="1:13">
      <c r="A375" s="301" t="s">
        <v>286</v>
      </c>
      <c r="B375" s="299"/>
      <c r="C375" s="299"/>
      <c r="D375" s="299"/>
      <c r="E375" s="299"/>
      <c r="F375" s="300"/>
      <c r="G375" s="299"/>
      <c r="H375" s="298"/>
      <c r="I375" s="598" t="s">
        <v>285</v>
      </c>
      <c r="J375" s="599"/>
      <c r="K375" s="297"/>
      <c r="L375" s="296"/>
      <c r="M375" s="291"/>
    </row>
    <row r="376" spans="1:13">
      <c r="A376" s="301" t="s">
        <v>284</v>
      </c>
      <c r="B376" s="299"/>
      <c r="C376" s="299"/>
      <c r="D376" s="299"/>
      <c r="E376" s="299"/>
      <c r="F376" s="300"/>
      <c r="G376" s="299"/>
      <c r="H376" s="298"/>
      <c r="I376" s="598" t="s">
        <v>283</v>
      </c>
      <c r="J376" s="599"/>
      <c r="K376" s="297"/>
      <c r="L376" s="296"/>
      <c r="M376" s="291"/>
    </row>
    <row r="377" spans="1:13">
      <c r="A377" s="301" t="s">
        <v>282</v>
      </c>
      <c r="B377" s="299"/>
      <c r="C377" s="299"/>
      <c r="D377" s="299"/>
      <c r="E377" s="299"/>
      <c r="F377" s="300"/>
      <c r="G377" s="299"/>
      <c r="H377" s="298"/>
      <c r="I377" s="598" t="s">
        <v>281</v>
      </c>
      <c r="J377" s="599"/>
      <c r="K377" s="297"/>
      <c r="L377" s="296"/>
      <c r="M377" s="291"/>
    </row>
    <row r="378" spans="1:13">
      <c r="A378" s="301" t="s">
        <v>280</v>
      </c>
      <c r="B378" s="299"/>
      <c r="C378" s="299"/>
      <c r="D378" s="299"/>
      <c r="E378" s="299"/>
      <c r="F378" s="300"/>
      <c r="G378" s="299"/>
      <c r="H378" s="298"/>
      <c r="I378" s="598" t="s">
        <v>279</v>
      </c>
      <c r="J378" s="599"/>
      <c r="K378" s="297"/>
      <c r="L378" s="296"/>
      <c r="M378" s="291"/>
    </row>
    <row r="379" spans="1:13">
      <c r="A379" s="301" t="s">
        <v>278</v>
      </c>
      <c r="B379" s="299"/>
      <c r="C379" s="299"/>
      <c r="D379" s="299"/>
      <c r="E379" s="299"/>
      <c r="F379" s="300"/>
      <c r="G379" s="299"/>
      <c r="H379" s="298"/>
      <c r="I379" s="598" t="s">
        <v>277</v>
      </c>
      <c r="J379" s="599"/>
      <c r="K379" s="297"/>
      <c r="L379" s="296"/>
      <c r="M379" s="291"/>
    </row>
    <row r="380" spans="1:13">
      <c r="A380" s="301" t="s">
        <v>276</v>
      </c>
      <c r="B380" s="299"/>
      <c r="C380" s="299"/>
      <c r="D380" s="299"/>
      <c r="E380" s="299"/>
      <c r="F380" s="300"/>
      <c r="G380" s="299"/>
      <c r="H380" s="298"/>
      <c r="I380" s="295"/>
      <c r="J380" s="294"/>
      <c r="K380" s="297"/>
      <c r="L380" s="302"/>
      <c r="M380" s="291"/>
    </row>
    <row r="381" spans="1:13">
      <c r="A381" s="301" t="s">
        <v>275</v>
      </c>
      <c r="B381" s="299"/>
      <c r="C381" s="299"/>
      <c r="D381" s="299"/>
      <c r="E381" s="299"/>
      <c r="F381" s="300"/>
      <c r="G381" s="299"/>
      <c r="H381" s="298"/>
      <c r="I381" s="295"/>
      <c r="J381" s="294"/>
      <c r="K381" s="297"/>
      <c r="L381" s="296"/>
      <c r="M381" s="291"/>
    </row>
    <row r="382" spans="1:13">
      <c r="A382" s="301" t="s">
        <v>274</v>
      </c>
      <c r="B382" s="299"/>
      <c r="C382" s="299"/>
      <c r="D382" s="299"/>
      <c r="E382" s="299"/>
      <c r="F382" s="300"/>
      <c r="G382" s="299"/>
      <c r="H382" s="298"/>
      <c r="I382" s="295"/>
      <c r="J382" s="294"/>
      <c r="K382" s="297"/>
      <c r="L382" s="296"/>
      <c r="M382" s="291"/>
    </row>
    <row r="383" spans="1:13">
      <c r="A383" s="301" t="s">
        <v>273</v>
      </c>
      <c r="B383" s="299"/>
      <c r="C383" s="299"/>
      <c r="D383" s="299"/>
      <c r="E383" s="299"/>
      <c r="F383" s="300"/>
      <c r="G383" s="299"/>
      <c r="H383" s="298"/>
      <c r="I383" s="295"/>
      <c r="J383" s="294"/>
      <c r="K383" s="297"/>
      <c r="L383" s="296"/>
      <c r="M383" s="291"/>
    </row>
    <row r="384" spans="1:13">
      <c r="A384" s="301" t="s">
        <v>272</v>
      </c>
      <c r="B384" s="299"/>
      <c r="C384" s="299"/>
      <c r="D384" s="299"/>
      <c r="E384" s="299"/>
      <c r="F384" s="300"/>
      <c r="G384" s="299"/>
      <c r="H384" s="298"/>
      <c r="I384" s="295"/>
      <c r="J384" s="294"/>
      <c r="K384" s="297"/>
      <c r="L384" s="296"/>
      <c r="M384" s="291"/>
    </row>
    <row r="385" spans="1:13" ht="15.75" thickBot="1">
      <c r="A385" s="616" t="s">
        <v>271</v>
      </c>
      <c r="B385" s="617"/>
      <c r="C385" s="617"/>
      <c r="D385" s="617"/>
      <c r="E385" s="617"/>
      <c r="F385" s="617"/>
      <c r="G385" s="617"/>
      <c r="H385" s="618"/>
      <c r="I385" s="295"/>
      <c r="J385" s="294"/>
      <c r="K385" s="293"/>
      <c r="L385" s="292"/>
      <c r="M385" s="291"/>
    </row>
    <row r="386" spans="1:13">
      <c r="A386" s="290" t="s">
        <v>270</v>
      </c>
      <c r="B386" s="289"/>
      <c r="C386" s="289"/>
      <c r="D386" s="289"/>
      <c r="E386" s="289"/>
      <c r="F386" s="289"/>
      <c r="G386" s="289"/>
      <c r="H386" s="289"/>
      <c r="I386" s="621" t="s">
        <v>55</v>
      </c>
      <c r="J386" s="622"/>
      <c r="K386" s="288"/>
      <c r="L386" s="287"/>
      <c r="M386" s="286"/>
    </row>
    <row r="387" spans="1:13" ht="15.75" thickBot="1">
      <c r="A387" s="285" t="s">
        <v>269</v>
      </c>
      <c r="B387" s="284"/>
      <c r="C387" s="284"/>
      <c r="D387" s="284"/>
      <c r="E387" s="284"/>
      <c r="F387" s="284"/>
      <c r="G387" s="284"/>
      <c r="H387" s="284"/>
      <c r="I387" s="283"/>
      <c r="J387" s="282"/>
      <c r="K387" s="281"/>
      <c r="L387" s="280"/>
      <c r="M387" s="279"/>
    </row>
    <row r="388" spans="1:13" ht="15.75" thickBot="1">
      <c r="A388" s="603" t="s">
        <v>355</v>
      </c>
      <c r="B388" s="604"/>
      <c r="C388" s="604"/>
      <c r="D388" s="604"/>
      <c r="E388" s="604"/>
      <c r="F388" s="604"/>
      <c r="G388" s="604"/>
      <c r="H388" s="657"/>
      <c r="I388" s="658" t="s">
        <v>32</v>
      </c>
      <c r="J388" s="659"/>
      <c r="K388" s="660">
        <v>1.46</v>
      </c>
      <c r="L388" s="661"/>
      <c r="M388" s="276">
        <f>K388*12*I319</f>
        <v>26082.024000000001</v>
      </c>
    </row>
    <row r="389" spans="1:13" ht="15.75" thickBot="1">
      <c r="A389" s="386" t="s">
        <v>354</v>
      </c>
      <c r="B389" s="385"/>
      <c r="C389" s="385"/>
      <c r="D389" s="385"/>
      <c r="E389" s="385"/>
      <c r="F389" s="385"/>
      <c r="G389" s="385"/>
      <c r="H389" s="385"/>
      <c r="I389" s="384"/>
      <c r="J389" s="383"/>
      <c r="K389" s="662"/>
      <c r="L389" s="663"/>
      <c r="M389" s="276"/>
    </row>
    <row r="390" spans="1:13" ht="15.75" thickBot="1">
      <c r="A390" s="652" t="s">
        <v>268</v>
      </c>
      <c r="B390" s="653"/>
      <c r="C390" s="653"/>
      <c r="D390" s="653"/>
      <c r="E390" s="653"/>
      <c r="F390" s="653"/>
      <c r="G390" s="653"/>
      <c r="H390" s="653"/>
      <c r="I390" s="278"/>
      <c r="J390" s="277"/>
      <c r="K390" s="610">
        <f>K320+K330+K345+K374+K388+K389</f>
        <v>46.92</v>
      </c>
      <c r="L390" s="611"/>
      <c r="M390" s="276">
        <f>M320+M330+M345+M374+M388+M389</f>
        <v>838197.64800000004</v>
      </c>
    </row>
    <row r="392" spans="1:13" ht="15.75">
      <c r="A392" s="601" t="s">
        <v>0</v>
      </c>
      <c r="B392" s="601"/>
      <c r="C392" s="601"/>
      <c r="D392" s="601"/>
      <c r="E392" s="601"/>
      <c r="F392" s="601"/>
      <c r="G392" s="601"/>
      <c r="H392" s="601"/>
      <c r="I392" s="601"/>
      <c r="J392" s="601"/>
      <c r="K392" s="601"/>
      <c r="L392" s="601"/>
      <c r="M392" s="327"/>
    </row>
    <row r="393" spans="1:13" ht="15.75">
      <c r="A393" s="600" t="s">
        <v>353</v>
      </c>
      <c r="B393" s="600"/>
      <c r="C393" s="600"/>
      <c r="D393" s="600"/>
      <c r="E393" s="600"/>
      <c r="F393" s="600"/>
      <c r="G393" s="600"/>
      <c r="H393" s="600"/>
      <c r="I393" s="600"/>
      <c r="J393" s="600"/>
      <c r="K393" s="600"/>
      <c r="L393" s="600"/>
      <c r="M393" s="327"/>
    </row>
    <row r="394" spans="1:13" ht="15.75">
      <c r="A394" s="370"/>
      <c r="B394" s="370"/>
      <c r="C394" s="370"/>
      <c r="D394" s="370"/>
      <c r="E394" s="370"/>
      <c r="F394" s="370" t="s">
        <v>415</v>
      </c>
      <c r="G394" s="370"/>
      <c r="H394" s="370"/>
      <c r="I394" s="370"/>
      <c r="J394" s="370"/>
      <c r="K394" s="370"/>
      <c r="L394" s="370"/>
      <c r="M394" s="327"/>
    </row>
    <row r="395" spans="1:13">
      <c r="A395" s="329"/>
      <c r="B395" s="328"/>
      <c r="C395" s="602" t="s">
        <v>351</v>
      </c>
      <c r="D395" s="602"/>
      <c r="E395" s="602"/>
      <c r="F395" s="328"/>
      <c r="G395" s="328"/>
      <c r="H395" s="368"/>
      <c r="I395" s="590" t="s">
        <v>3</v>
      </c>
      <c r="J395" s="591"/>
      <c r="K395" s="592" t="s">
        <v>4</v>
      </c>
      <c r="L395" s="593"/>
      <c r="M395" s="382"/>
    </row>
    <row r="396" spans="1:13">
      <c r="A396" s="381"/>
      <c r="B396" s="355"/>
      <c r="C396" s="355"/>
      <c r="D396" s="355"/>
      <c r="E396" s="355"/>
      <c r="F396" s="355"/>
      <c r="G396" s="355"/>
      <c r="H396" s="356"/>
      <c r="I396" s="295"/>
      <c r="J396" s="294"/>
      <c r="K396" s="594" t="s">
        <v>5</v>
      </c>
      <c r="L396" s="595"/>
      <c r="M396" s="380" t="s">
        <v>6</v>
      </c>
    </row>
    <row r="397" spans="1:13">
      <c r="A397" s="381"/>
      <c r="B397" s="355"/>
      <c r="C397" s="355"/>
      <c r="D397" s="355"/>
      <c r="E397" s="355"/>
      <c r="F397" s="355"/>
      <c r="G397" s="355"/>
      <c r="H397" s="356"/>
      <c r="I397" s="598" t="s">
        <v>7</v>
      </c>
      <c r="J397" s="599"/>
      <c r="K397" s="623" t="s">
        <v>8</v>
      </c>
      <c r="L397" s="624"/>
      <c r="M397" s="380" t="s">
        <v>9</v>
      </c>
    </row>
    <row r="398" spans="1:13" ht="16.5" thickBot="1">
      <c r="A398" s="379"/>
      <c r="B398" s="351"/>
      <c r="C398" s="351"/>
      <c r="D398" s="351"/>
      <c r="E398" s="351"/>
      <c r="F398" s="351"/>
      <c r="G398" s="351"/>
      <c r="H398" s="350"/>
      <c r="I398" s="631">
        <v>1641.1</v>
      </c>
      <c r="J398" s="632"/>
      <c r="K398" s="633"/>
      <c r="L398" s="634"/>
      <c r="M398" s="378"/>
    </row>
    <row r="399" spans="1:13">
      <c r="A399" s="367" t="s">
        <v>350</v>
      </c>
      <c r="B399" s="344"/>
      <c r="C399" s="344"/>
      <c r="D399" s="344"/>
      <c r="E399" s="344"/>
      <c r="F399" s="344"/>
      <c r="G399" s="344"/>
      <c r="H399" s="377"/>
      <c r="I399" s="341"/>
      <c r="J399" s="340"/>
      <c r="K399" s="635">
        <f>K402+K405</f>
        <v>6.17</v>
      </c>
      <c r="L399" s="628"/>
      <c r="M399" s="286">
        <f>K399*12*I398</f>
        <v>121507.04399999998</v>
      </c>
    </row>
    <row r="400" spans="1:13">
      <c r="A400" s="376" t="s">
        <v>349</v>
      </c>
      <c r="B400" s="375"/>
      <c r="C400" s="375"/>
      <c r="D400" s="375"/>
      <c r="E400" s="375"/>
      <c r="F400" s="375"/>
      <c r="G400" s="375"/>
      <c r="H400" s="374"/>
      <c r="I400" s="295"/>
      <c r="J400" s="294"/>
      <c r="K400" s="293"/>
      <c r="L400" s="292"/>
      <c r="M400" s="373"/>
    </row>
    <row r="401" spans="1:13" ht="15.75" thickBot="1">
      <c r="A401" s="363" t="s">
        <v>348</v>
      </c>
      <c r="B401" s="372"/>
      <c r="C401" s="372"/>
      <c r="D401" s="372"/>
      <c r="E401" s="372"/>
      <c r="F401" s="372"/>
      <c r="G401" s="372"/>
      <c r="H401" s="371"/>
      <c r="I401" s="336"/>
      <c r="J401" s="282"/>
      <c r="K401" s="281"/>
      <c r="L401" s="280"/>
      <c r="M401" s="279"/>
    </row>
    <row r="402" spans="1:13">
      <c r="A402" s="323" t="s">
        <v>347</v>
      </c>
      <c r="B402" s="331"/>
      <c r="C402" s="331"/>
      <c r="D402" s="331"/>
      <c r="E402" s="331"/>
      <c r="F402" s="331"/>
      <c r="G402" s="331"/>
      <c r="H402" s="357"/>
      <c r="I402" s="596" t="s">
        <v>19</v>
      </c>
      <c r="J402" s="597"/>
      <c r="K402" s="629">
        <v>3.7</v>
      </c>
      <c r="L402" s="630"/>
      <c r="M402" s="291">
        <f>K402*12*I398</f>
        <v>72864.840000000011</v>
      </c>
    </row>
    <row r="403" spans="1:13">
      <c r="A403" s="301" t="s">
        <v>338</v>
      </c>
      <c r="B403" s="355"/>
      <c r="C403" s="355"/>
      <c r="D403" s="355"/>
      <c r="E403" s="355"/>
      <c r="F403" s="355"/>
      <c r="G403" s="355"/>
      <c r="H403" s="356"/>
      <c r="I403" s="598" t="s">
        <v>328</v>
      </c>
      <c r="J403" s="599"/>
      <c r="K403" s="327"/>
      <c r="L403" s="292"/>
      <c r="M403" s="291"/>
    </row>
    <row r="404" spans="1:13">
      <c r="A404" s="323" t="s">
        <v>337</v>
      </c>
      <c r="B404" s="331"/>
      <c r="C404" s="331"/>
      <c r="D404" s="331"/>
      <c r="E404" s="331"/>
      <c r="F404" s="331"/>
      <c r="G404" s="331"/>
      <c r="H404" s="357"/>
      <c r="I404" s="596"/>
      <c r="J404" s="597"/>
      <c r="K404" s="327"/>
      <c r="L404" s="292"/>
      <c r="M404" s="291"/>
    </row>
    <row r="405" spans="1:13">
      <c r="A405" s="323" t="s">
        <v>346</v>
      </c>
      <c r="B405" s="331"/>
      <c r="C405" s="331"/>
      <c r="D405" s="331"/>
      <c r="E405" s="331"/>
      <c r="F405" s="331"/>
      <c r="G405" s="331"/>
      <c r="H405" s="357"/>
      <c r="I405" s="608" t="s">
        <v>35</v>
      </c>
      <c r="J405" s="609"/>
      <c r="K405" s="625">
        <v>2.4700000000000002</v>
      </c>
      <c r="L405" s="626"/>
      <c r="M405" s="291">
        <f>K405*12*I398</f>
        <v>48642.203999999998</v>
      </c>
    </row>
    <row r="406" spans="1:13" ht="15.75">
      <c r="A406" s="320" t="s">
        <v>345</v>
      </c>
      <c r="B406" s="354"/>
      <c r="C406" s="354"/>
      <c r="D406" s="354"/>
      <c r="E406" s="354"/>
      <c r="F406" s="354"/>
      <c r="G406" s="354"/>
      <c r="H406" s="353"/>
      <c r="I406" s="598" t="s">
        <v>328</v>
      </c>
      <c r="J406" s="599"/>
      <c r="K406" s="370"/>
      <c r="L406" s="369"/>
      <c r="M406" s="291"/>
    </row>
    <row r="407" spans="1:13">
      <c r="A407" s="313" t="s">
        <v>344</v>
      </c>
      <c r="B407" s="328"/>
      <c r="C407" s="328"/>
      <c r="D407" s="328"/>
      <c r="E407" s="328"/>
      <c r="F407" s="328"/>
      <c r="G407" s="328"/>
      <c r="H407" s="368"/>
      <c r="I407" s="598"/>
      <c r="J407" s="599"/>
      <c r="K407" s="352"/>
      <c r="L407" s="292"/>
      <c r="M407" s="291"/>
    </row>
    <row r="408" spans="1:13" ht="15.75" thickBot="1">
      <c r="A408" s="323" t="s">
        <v>343</v>
      </c>
      <c r="B408" s="322"/>
      <c r="C408" s="322"/>
      <c r="D408" s="322"/>
      <c r="E408" s="322"/>
      <c r="F408" s="322"/>
      <c r="G408" s="322"/>
      <c r="H408" s="321"/>
      <c r="I408" s="334"/>
      <c r="J408" s="333"/>
      <c r="K408" s="636"/>
      <c r="L408" s="637"/>
      <c r="M408" s="291"/>
    </row>
    <row r="409" spans="1:13">
      <c r="A409" s="367" t="s">
        <v>342</v>
      </c>
      <c r="B409" s="366"/>
      <c r="C409" s="366"/>
      <c r="D409" s="366"/>
      <c r="E409" s="366"/>
      <c r="F409" s="366"/>
      <c r="G409" s="366"/>
      <c r="H409" s="365"/>
      <c r="I409" s="341"/>
      <c r="J409" s="364"/>
      <c r="K409" s="627">
        <f>K411+K416+K419</f>
        <v>5.05</v>
      </c>
      <c r="L409" s="628"/>
      <c r="M409" s="286">
        <f>K409*12*I398</f>
        <v>99450.659999999989</v>
      </c>
    </row>
    <row r="410" spans="1:13" ht="15.75" thickBot="1">
      <c r="A410" s="363" t="s">
        <v>341</v>
      </c>
      <c r="B410" s="362"/>
      <c r="C410" s="362"/>
      <c r="D410" s="362"/>
      <c r="E410" s="362"/>
      <c r="F410" s="362"/>
      <c r="G410" s="362"/>
      <c r="H410" s="361"/>
      <c r="I410" s="336"/>
      <c r="J410" s="360"/>
      <c r="K410" s="281"/>
      <c r="L410" s="280"/>
      <c r="M410" s="279"/>
    </row>
    <row r="411" spans="1:13">
      <c r="A411" s="301" t="s">
        <v>340</v>
      </c>
      <c r="B411" s="300"/>
      <c r="C411" s="300"/>
      <c r="D411" s="300"/>
      <c r="E411" s="300"/>
      <c r="F411" s="300"/>
      <c r="G411" s="300"/>
      <c r="H411" s="298"/>
      <c r="I411" s="598" t="s">
        <v>19</v>
      </c>
      <c r="J411" s="599"/>
      <c r="K411" s="629">
        <v>2.5299999999999998</v>
      </c>
      <c r="L411" s="630"/>
      <c r="M411" s="291">
        <f>K411*12*I398</f>
        <v>49823.795999999995</v>
      </c>
    </row>
    <row r="412" spans="1:13">
      <c r="A412" s="323" t="s">
        <v>339</v>
      </c>
      <c r="B412" s="322"/>
      <c r="C412" s="322"/>
      <c r="D412" s="322"/>
      <c r="E412" s="322"/>
      <c r="F412" s="322"/>
      <c r="G412" s="322"/>
      <c r="H412" s="321"/>
      <c r="I412" s="359"/>
      <c r="J412" s="358"/>
      <c r="K412" s="327"/>
      <c r="L412" s="292"/>
      <c r="M412" s="291"/>
    </row>
    <row r="413" spans="1:13">
      <c r="A413" s="301" t="s">
        <v>338</v>
      </c>
      <c r="B413" s="355"/>
      <c r="C413" s="355"/>
      <c r="D413" s="355"/>
      <c r="E413" s="355"/>
      <c r="F413" s="355"/>
      <c r="G413" s="355"/>
      <c r="H413" s="356"/>
      <c r="I413" s="598" t="s">
        <v>328</v>
      </c>
      <c r="J413" s="599"/>
      <c r="K413" s="327"/>
      <c r="L413" s="292"/>
      <c r="M413" s="291"/>
    </row>
    <row r="414" spans="1:13">
      <c r="A414" s="323" t="s">
        <v>337</v>
      </c>
      <c r="B414" s="331"/>
      <c r="C414" s="331"/>
      <c r="D414" s="331"/>
      <c r="E414" s="331"/>
      <c r="F414" s="331"/>
      <c r="G414" s="331"/>
      <c r="H414" s="357"/>
      <c r="I414" s="596"/>
      <c r="J414" s="597"/>
      <c r="K414" s="327"/>
      <c r="L414" s="292"/>
      <c r="M414" s="291"/>
    </row>
    <row r="415" spans="1:13">
      <c r="A415" s="320" t="s">
        <v>336</v>
      </c>
      <c r="B415" s="354"/>
      <c r="C415" s="353"/>
      <c r="D415" s="355"/>
      <c r="E415" s="355"/>
      <c r="F415" s="355"/>
      <c r="G415" s="355"/>
      <c r="H415" s="356"/>
      <c r="I415" s="598" t="s">
        <v>328</v>
      </c>
      <c r="J415" s="599"/>
      <c r="K415" s="327"/>
      <c r="L415" s="292"/>
      <c r="M415" s="291"/>
    </row>
    <row r="416" spans="1:13">
      <c r="A416" s="301" t="s">
        <v>335</v>
      </c>
      <c r="B416" s="355"/>
      <c r="C416" s="355"/>
      <c r="D416" s="354"/>
      <c r="E416" s="354"/>
      <c r="F416" s="354"/>
      <c r="G416" s="354"/>
      <c r="H416" s="353"/>
      <c r="I416" s="608" t="s">
        <v>35</v>
      </c>
      <c r="J416" s="609"/>
      <c r="K416" s="625">
        <v>1.1200000000000001</v>
      </c>
      <c r="L416" s="626"/>
      <c r="M416" s="291">
        <f>K416*12*I398</f>
        <v>22056.384000000002</v>
      </c>
    </row>
    <row r="417" spans="1:13">
      <c r="A417" s="313" t="s">
        <v>334</v>
      </c>
      <c r="B417" s="312"/>
      <c r="C417" s="312"/>
      <c r="D417" s="312"/>
      <c r="E417" s="312"/>
      <c r="F417" s="312"/>
      <c r="G417" s="312"/>
      <c r="H417" s="311"/>
      <c r="I417" s="590" t="s">
        <v>333</v>
      </c>
      <c r="J417" s="591"/>
      <c r="K417" s="327"/>
      <c r="L417" s="292"/>
      <c r="M417" s="291"/>
    </row>
    <row r="418" spans="1:13">
      <c r="A418" s="323"/>
      <c r="B418" s="322"/>
      <c r="C418" s="322"/>
      <c r="D418" s="322"/>
      <c r="E418" s="322"/>
      <c r="F418" s="322"/>
      <c r="G418" s="322"/>
      <c r="H418" s="321"/>
      <c r="I418" s="334" t="s">
        <v>332</v>
      </c>
      <c r="J418" s="333"/>
      <c r="K418" s="352"/>
      <c r="L418" s="292"/>
      <c r="M418" s="291"/>
    </row>
    <row r="419" spans="1:13">
      <c r="A419" s="313" t="s">
        <v>331</v>
      </c>
      <c r="B419" s="312"/>
      <c r="C419" s="312"/>
      <c r="D419" s="312"/>
      <c r="E419" s="312"/>
      <c r="F419" s="312"/>
      <c r="G419" s="312"/>
      <c r="H419" s="311"/>
      <c r="I419" s="590" t="s">
        <v>35</v>
      </c>
      <c r="J419" s="591"/>
      <c r="K419" s="625">
        <v>1.4</v>
      </c>
      <c r="L419" s="626"/>
      <c r="M419" s="291">
        <f>K419*12*I398</f>
        <v>27570.479999999992</v>
      </c>
    </row>
    <row r="420" spans="1:13">
      <c r="A420" s="323" t="s">
        <v>330</v>
      </c>
      <c r="B420" s="322"/>
      <c r="C420" s="322"/>
      <c r="D420" s="322"/>
      <c r="E420" s="322"/>
      <c r="F420" s="322"/>
      <c r="G420" s="322"/>
      <c r="H420" s="321"/>
      <c r="I420" s="334"/>
      <c r="J420" s="333"/>
      <c r="K420" s="327"/>
      <c r="L420" s="292"/>
      <c r="M420" s="291"/>
    </row>
    <row r="421" spans="1:13">
      <c r="A421" s="313" t="s">
        <v>329</v>
      </c>
      <c r="B421" s="312"/>
      <c r="C421" s="312"/>
      <c r="D421" s="312"/>
      <c r="E421" s="312"/>
      <c r="F421" s="312"/>
      <c r="G421" s="312"/>
      <c r="H421" s="311"/>
      <c r="I421" s="598" t="s">
        <v>328</v>
      </c>
      <c r="J421" s="599"/>
      <c r="K421" s="327"/>
      <c r="L421" s="292"/>
      <c r="M421" s="291"/>
    </row>
    <row r="422" spans="1:13">
      <c r="A422" s="313" t="s">
        <v>327</v>
      </c>
      <c r="B422" s="312"/>
      <c r="C422" s="312"/>
      <c r="D422" s="312"/>
      <c r="E422" s="312"/>
      <c r="F422" s="312"/>
      <c r="G422" s="312"/>
      <c r="H422" s="311"/>
      <c r="I422" s="590" t="s">
        <v>326</v>
      </c>
      <c r="J422" s="591"/>
      <c r="K422" s="351"/>
      <c r="L422" s="350"/>
      <c r="M422" s="349"/>
    </row>
    <row r="423" spans="1:13" ht="15.75" thickBot="1">
      <c r="A423" s="323"/>
      <c r="B423" s="322"/>
      <c r="C423" s="322"/>
      <c r="D423" s="322"/>
      <c r="E423" s="322"/>
      <c r="F423" s="322"/>
      <c r="G423" s="322"/>
      <c r="H423" s="321"/>
      <c r="I423" s="606" t="s">
        <v>325</v>
      </c>
      <c r="J423" s="607"/>
      <c r="K423" s="348"/>
      <c r="L423" s="347"/>
      <c r="M423" s="346"/>
    </row>
    <row r="424" spans="1:13">
      <c r="A424" s="345" t="s">
        <v>324</v>
      </c>
      <c r="B424" s="344"/>
      <c r="C424" s="344"/>
      <c r="D424" s="344"/>
      <c r="E424" s="344"/>
      <c r="F424" s="344"/>
      <c r="G424" s="343"/>
      <c r="H424" s="342"/>
      <c r="I424" s="341"/>
      <c r="J424" s="340"/>
      <c r="K424" s="648">
        <f>K426+K433+K441+K445+K446+K450</f>
        <v>22.590000000000003</v>
      </c>
      <c r="L424" s="628"/>
      <c r="M424" s="286">
        <f>M426+M433+M441+M445+M446+M450</f>
        <v>444869.38799999998</v>
      </c>
    </row>
    <row r="425" spans="1:13" ht="15.75" thickBot="1">
      <c r="A425" s="339"/>
      <c r="B425" s="338"/>
      <c r="C425" s="338"/>
      <c r="D425" s="338"/>
      <c r="E425" s="338"/>
      <c r="F425" s="338"/>
      <c r="G425" s="338"/>
      <c r="H425" s="337"/>
      <c r="I425" s="336"/>
      <c r="J425" s="282"/>
      <c r="K425" s="281"/>
      <c r="L425" s="280"/>
      <c r="M425" s="279"/>
    </row>
    <row r="426" spans="1:13" ht="15.75" thickBot="1">
      <c r="A426" s="603" t="s">
        <v>323</v>
      </c>
      <c r="B426" s="604"/>
      <c r="C426" s="604"/>
      <c r="D426" s="604"/>
      <c r="E426" s="604"/>
      <c r="F426" s="604"/>
      <c r="G426" s="604"/>
      <c r="H426" s="605"/>
      <c r="I426" s="305"/>
      <c r="J426" s="304"/>
      <c r="K426" s="646">
        <f>K427+K428+K429+K431+K432</f>
        <v>4.3199999999999994</v>
      </c>
      <c r="L426" s="647"/>
      <c r="M426" s="303">
        <f>K426*12*I398</f>
        <v>85074.623999999982</v>
      </c>
    </row>
    <row r="427" spans="1:13">
      <c r="A427" s="323" t="s">
        <v>322</v>
      </c>
      <c r="B427" s="322"/>
      <c r="C427" s="322"/>
      <c r="D427" s="322"/>
      <c r="E427" s="322"/>
      <c r="F427" s="322"/>
      <c r="G427" s="322"/>
      <c r="H427" s="321"/>
      <c r="I427" s="596" t="s">
        <v>321</v>
      </c>
      <c r="J427" s="597"/>
      <c r="K427" s="629">
        <v>0.63</v>
      </c>
      <c r="L427" s="630"/>
      <c r="M427" s="291">
        <f>K427*12*I398</f>
        <v>12406.716</v>
      </c>
    </row>
    <row r="428" spans="1:13">
      <c r="A428" s="320" t="s">
        <v>320</v>
      </c>
      <c r="B428" s="319"/>
      <c r="C428" s="319"/>
      <c r="D428" s="319"/>
      <c r="E428" s="319"/>
      <c r="F428" s="319"/>
      <c r="G428" s="319"/>
      <c r="H428" s="318"/>
      <c r="I428" s="608" t="s">
        <v>57</v>
      </c>
      <c r="J428" s="609"/>
      <c r="K428" s="625">
        <v>1.48</v>
      </c>
      <c r="L428" s="626"/>
      <c r="M428" s="291">
        <f>K428*12*I398</f>
        <v>29145.935999999994</v>
      </c>
    </row>
    <row r="429" spans="1:13">
      <c r="A429" s="313" t="s">
        <v>319</v>
      </c>
      <c r="B429" s="312"/>
      <c r="C429" s="312"/>
      <c r="D429" s="312"/>
      <c r="E429" s="312"/>
      <c r="F429" s="312"/>
      <c r="G429" s="312"/>
      <c r="H429" s="311"/>
      <c r="I429" s="590" t="s">
        <v>35</v>
      </c>
      <c r="J429" s="591"/>
      <c r="K429" s="625">
        <v>0.17</v>
      </c>
      <c r="L429" s="626"/>
      <c r="M429" s="291">
        <f>K429*12*I398</f>
        <v>3347.8440000000001</v>
      </c>
    </row>
    <row r="430" spans="1:13">
      <c r="A430" s="335" t="s">
        <v>318</v>
      </c>
      <c r="B430" s="331"/>
      <c r="C430" s="331"/>
      <c r="D430" s="331"/>
      <c r="E430" s="322"/>
      <c r="F430" s="322"/>
      <c r="G430" s="322"/>
      <c r="H430" s="321"/>
      <c r="I430" s="334"/>
      <c r="J430" s="333"/>
      <c r="K430" s="293"/>
      <c r="L430" s="292"/>
      <c r="M430" s="291"/>
    </row>
    <row r="431" spans="1:13">
      <c r="A431" s="320" t="s">
        <v>317</v>
      </c>
      <c r="B431" s="319"/>
      <c r="C431" s="319"/>
      <c r="D431" s="319"/>
      <c r="E431" s="319"/>
      <c r="F431" s="319"/>
      <c r="G431" s="319"/>
      <c r="H431" s="318"/>
      <c r="I431" s="608" t="s">
        <v>19</v>
      </c>
      <c r="J431" s="609"/>
      <c r="K431" s="625">
        <v>0.05</v>
      </c>
      <c r="L431" s="626"/>
      <c r="M431" s="291">
        <f>K431*12*I398</f>
        <v>984.66000000000008</v>
      </c>
    </row>
    <row r="432" spans="1:13" ht="15.75" thickBot="1">
      <c r="A432" s="313" t="s">
        <v>316</v>
      </c>
      <c r="B432" s="312"/>
      <c r="C432" s="312"/>
      <c r="D432" s="312"/>
      <c r="E432" s="312"/>
      <c r="F432" s="312"/>
      <c r="G432" s="312"/>
      <c r="H432" s="311"/>
      <c r="I432" s="614" t="s">
        <v>19</v>
      </c>
      <c r="J432" s="615"/>
      <c r="K432" s="650">
        <v>1.99</v>
      </c>
      <c r="L432" s="651"/>
      <c r="M432" s="291">
        <f>K432*12*I398</f>
        <v>39189.467999999993</v>
      </c>
    </row>
    <row r="433" spans="1:13" ht="15.75" thickBot="1">
      <c r="A433" s="654" t="s">
        <v>315</v>
      </c>
      <c r="B433" s="655"/>
      <c r="C433" s="655"/>
      <c r="D433" s="655"/>
      <c r="E433" s="655"/>
      <c r="F433" s="655"/>
      <c r="G433" s="655"/>
      <c r="H433" s="656"/>
      <c r="I433" s="305"/>
      <c r="J433" s="304"/>
      <c r="K433" s="642">
        <f>K434+K435+K437+K438+K439+K440</f>
        <v>1.35</v>
      </c>
      <c r="L433" s="647"/>
      <c r="M433" s="303">
        <f>K433*12*I398</f>
        <v>26585.820000000003</v>
      </c>
    </row>
    <row r="434" spans="1:13">
      <c r="A434" s="332" t="s">
        <v>314</v>
      </c>
      <c r="B434" s="331"/>
      <c r="C434" s="331"/>
      <c r="D434" s="331"/>
      <c r="E434" s="331"/>
      <c r="F434" s="322"/>
      <c r="G434" s="322"/>
      <c r="H434" s="321"/>
      <c r="I434" s="330"/>
      <c r="J434" s="294"/>
      <c r="K434" s="629">
        <v>0.08</v>
      </c>
      <c r="L434" s="630"/>
      <c r="M434" s="291">
        <f>K434*12*I398</f>
        <v>1575.4559999999999</v>
      </c>
    </row>
    <row r="435" spans="1:13">
      <c r="A435" s="329" t="s">
        <v>313</v>
      </c>
      <c r="B435" s="328"/>
      <c r="C435" s="328"/>
      <c r="D435" s="328"/>
      <c r="E435" s="328"/>
      <c r="F435" s="312"/>
      <c r="G435" s="312"/>
      <c r="H435" s="311"/>
      <c r="I435" s="598" t="s">
        <v>312</v>
      </c>
      <c r="J435" s="599"/>
      <c r="K435" s="625">
        <v>0.65</v>
      </c>
      <c r="L435" s="626"/>
      <c r="M435" s="291">
        <f>K435*12*I398</f>
        <v>12800.58</v>
      </c>
    </row>
    <row r="436" spans="1:13">
      <c r="A436" s="323" t="s">
        <v>311</v>
      </c>
      <c r="B436" s="322"/>
      <c r="C436" s="322"/>
      <c r="D436" s="322"/>
      <c r="E436" s="322"/>
      <c r="F436" s="322"/>
      <c r="G436" s="322"/>
      <c r="H436" s="321"/>
      <c r="I436" s="596" t="s">
        <v>310</v>
      </c>
      <c r="J436" s="597"/>
      <c r="K436" s="327"/>
      <c r="L436" s="292"/>
      <c r="M436" s="291"/>
    </row>
    <row r="437" spans="1:13">
      <c r="A437" s="320" t="s">
        <v>309</v>
      </c>
      <c r="B437" s="319"/>
      <c r="C437" s="319"/>
      <c r="D437" s="319"/>
      <c r="E437" s="319"/>
      <c r="F437" s="319"/>
      <c r="G437" s="319"/>
      <c r="H437" s="318"/>
      <c r="I437" s="608" t="s">
        <v>308</v>
      </c>
      <c r="J437" s="609"/>
      <c r="K437" s="625">
        <v>0.4</v>
      </c>
      <c r="L437" s="626"/>
      <c r="M437" s="291">
        <f>K437*12*I398</f>
        <v>7877.2800000000007</v>
      </c>
    </row>
    <row r="438" spans="1:13">
      <c r="A438" s="320" t="s">
        <v>307</v>
      </c>
      <c r="B438" s="319"/>
      <c r="C438" s="319"/>
      <c r="D438" s="319"/>
      <c r="E438" s="319"/>
      <c r="F438" s="319"/>
      <c r="G438" s="319"/>
      <c r="H438" s="318"/>
      <c r="I438" s="608" t="s">
        <v>306</v>
      </c>
      <c r="J438" s="609"/>
      <c r="K438" s="625">
        <v>0.1</v>
      </c>
      <c r="L438" s="626"/>
      <c r="M438" s="291">
        <f>K438*12*I398</f>
        <v>1969.3200000000002</v>
      </c>
    </row>
    <row r="439" spans="1:13">
      <c r="A439" s="313" t="s">
        <v>299</v>
      </c>
      <c r="B439" s="312"/>
      <c r="C439" s="312"/>
      <c r="D439" s="312"/>
      <c r="E439" s="312"/>
      <c r="F439" s="312"/>
      <c r="G439" s="312"/>
      <c r="H439" s="311"/>
      <c r="I439" s="608" t="s">
        <v>298</v>
      </c>
      <c r="J439" s="609"/>
      <c r="K439" s="636">
        <v>0.05</v>
      </c>
      <c r="L439" s="637"/>
      <c r="M439" s="291">
        <f>K439*12*I398</f>
        <v>984.66000000000008</v>
      </c>
    </row>
    <row r="440" spans="1:13" ht="15.75" thickBot="1">
      <c r="A440" s="313" t="s">
        <v>305</v>
      </c>
      <c r="B440" s="312"/>
      <c r="C440" s="312"/>
      <c r="D440" s="312"/>
      <c r="E440" s="312"/>
      <c r="F440" s="312"/>
      <c r="G440" s="312"/>
      <c r="H440" s="311"/>
      <c r="I440" s="614" t="s">
        <v>88</v>
      </c>
      <c r="J440" s="615"/>
      <c r="K440" s="638">
        <v>7.0000000000000007E-2</v>
      </c>
      <c r="L440" s="639"/>
      <c r="M440" s="326">
        <f>K440*12*I398</f>
        <v>1378.5240000000001</v>
      </c>
    </row>
    <row r="441" spans="1:13" ht="15.75" thickBot="1">
      <c r="A441" s="654" t="s">
        <v>304</v>
      </c>
      <c r="B441" s="655"/>
      <c r="C441" s="655"/>
      <c r="D441" s="655"/>
      <c r="E441" s="655"/>
      <c r="F441" s="655"/>
      <c r="G441" s="655"/>
      <c r="H441" s="656"/>
      <c r="I441" s="325"/>
      <c r="J441" s="324"/>
      <c r="K441" s="649">
        <f>K442+K443+K444</f>
        <v>0.88</v>
      </c>
      <c r="L441" s="643"/>
      <c r="M441" s="303">
        <f>K441*12*I398</f>
        <v>17330.016</v>
      </c>
    </row>
    <row r="442" spans="1:13">
      <c r="A442" s="323" t="s">
        <v>303</v>
      </c>
      <c r="B442" s="322"/>
      <c r="C442" s="322"/>
      <c r="D442" s="322"/>
      <c r="E442" s="322"/>
      <c r="F442" s="322"/>
      <c r="G442" s="322"/>
      <c r="H442" s="321"/>
      <c r="I442" s="612" t="s">
        <v>302</v>
      </c>
      <c r="J442" s="613"/>
      <c r="K442" s="644">
        <v>0.42</v>
      </c>
      <c r="L442" s="645"/>
      <c r="M442" s="291">
        <f>K442*12*I398</f>
        <v>8271.1440000000002</v>
      </c>
    </row>
    <row r="443" spans="1:13">
      <c r="A443" s="320" t="s">
        <v>301</v>
      </c>
      <c r="B443" s="319"/>
      <c r="C443" s="319"/>
      <c r="D443" s="319"/>
      <c r="E443" s="319"/>
      <c r="F443" s="319"/>
      <c r="G443" s="319"/>
      <c r="H443" s="318"/>
      <c r="I443" s="317" t="s">
        <v>300</v>
      </c>
      <c r="J443" s="316"/>
      <c r="K443" s="636">
        <v>0.37</v>
      </c>
      <c r="L443" s="637"/>
      <c r="M443" s="291">
        <f>K443*12*I398</f>
        <v>7286.4839999999986</v>
      </c>
    </row>
    <row r="444" spans="1:13" ht="15.75" thickBot="1">
      <c r="A444" s="313" t="s">
        <v>299</v>
      </c>
      <c r="B444" s="312"/>
      <c r="C444" s="312"/>
      <c r="D444" s="312"/>
      <c r="E444" s="312"/>
      <c r="F444" s="312"/>
      <c r="G444" s="312"/>
      <c r="H444" s="311"/>
      <c r="I444" s="614" t="s">
        <v>298</v>
      </c>
      <c r="J444" s="615"/>
      <c r="K444" s="638">
        <v>0.09</v>
      </c>
      <c r="L444" s="639"/>
      <c r="M444" s="291">
        <f>K444*12*I398</f>
        <v>1772.3879999999999</v>
      </c>
    </row>
    <row r="445" spans="1:13" ht="15.75" thickBot="1">
      <c r="A445" s="309" t="s">
        <v>297</v>
      </c>
      <c r="B445" s="308"/>
      <c r="C445" s="308"/>
      <c r="D445" s="308"/>
      <c r="E445" s="308"/>
      <c r="F445" s="308"/>
      <c r="G445" s="308"/>
      <c r="H445" s="307"/>
      <c r="I445" s="619" t="s">
        <v>296</v>
      </c>
      <c r="J445" s="620"/>
      <c r="K445" s="640">
        <v>14.39</v>
      </c>
      <c r="L445" s="641"/>
      <c r="M445" s="303">
        <f>K445*12*I398</f>
        <v>283385.14799999999</v>
      </c>
    </row>
    <row r="446" spans="1:13" ht="15.75" thickBot="1">
      <c r="A446" s="603" t="s">
        <v>295</v>
      </c>
      <c r="B446" s="604"/>
      <c r="C446" s="604"/>
      <c r="D446" s="604"/>
      <c r="E446" s="604"/>
      <c r="F446" s="604"/>
      <c r="G446" s="604"/>
      <c r="H446" s="605"/>
      <c r="I446" s="305"/>
      <c r="J446" s="304"/>
      <c r="K446" s="642">
        <v>1.58</v>
      </c>
      <c r="L446" s="643"/>
      <c r="M446" s="303">
        <f>K446*12*I398</f>
        <v>31115.256000000001</v>
      </c>
    </row>
    <row r="447" spans="1:13">
      <c r="A447" s="301" t="s">
        <v>294</v>
      </c>
      <c r="B447" s="300"/>
      <c r="C447" s="300"/>
      <c r="D447" s="300"/>
      <c r="E447" s="300"/>
      <c r="F447" s="300"/>
      <c r="G447" s="300"/>
      <c r="H447" s="298"/>
      <c r="I447" s="621" t="s">
        <v>293</v>
      </c>
      <c r="J447" s="622"/>
      <c r="K447" s="297"/>
      <c r="L447" s="296"/>
      <c r="M447" s="291"/>
    </row>
    <row r="448" spans="1:13">
      <c r="A448" s="301" t="s">
        <v>292</v>
      </c>
      <c r="B448" s="300"/>
      <c r="C448" s="300"/>
      <c r="D448" s="300"/>
      <c r="E448" s="300"/>
      <c r="F448" s="300"/>
      <c r="G448" s="300"/>
      <c r="H448" s="298"/>
      <c r="I448" s="295"/>
      <c r="J448" s="294"/>
      <c r="K448" s="297"/>
      <c r="L448" s="296"/>
      <c r="M448" s="291"/>
    </row>
    <row r="449" spans="1:13" ht="15.75" thickBot="1">
      <c r="A449" s="301" t="s">
        <v>291</v>
      </c>
      <c r="B449" s="300"/>
      <c r="C449" s="300"/>
      <c r="D449" s="300"/>
      <c r="E449" s="300"/>
      <c r="F449" s="300"/>
      <c r="G449" s="300"/>
      <c r="H449" s="298"/>
      <c r="I449" s="310"/>
      <c r="J449" s="294"/>
      <c r="K449" s="297"/>
      <c r="L449" s="296"/>
      <c r="M449" s="291"/>
    </row>
    <row r="450" spans="1:13" ht="15.75" thickBot="1">
      <c r="A450" s="309" t="s">
        <v>290</v>
      </c>
      <c r="B450" s="308"/>
      <c r="C450" s="308"/>
      <c r="D450" s="308"/>
      <c r="E450" s="308"/>
      <c r="F450" s="308"/>
      <c r="G450" s="308"/>
      <c r="H450" s="307"/>
      <c r="I450" s="305"/>
      <c r="J450" s="304"/>
      <c r="K450" s="642">
        <v>7.0000000000000007E-2</v>
      </c>
      <c r="L450" s="643"/>
      <c r="M450" s="303">
        <f>K450*12*I398</f>
        <v>1378.5240000000001</v>
      </c>
    </row>
    <row r="451" spans="1:13">
      <c r="A451" s="301" t="s">
        <v>289</v>
      </c>
      <c r="B451" s="300"/>
      <c r="C451" s="300"/>
      <c r="D451" s="300"/>
      <c r="E451" s="300"/>
      <c r="F451" s="300"/>
      <c r="G451" s="300"/>
      <c r="H451" s="298"/>
      <c r="I451" s="621" t="s">
        <v>19</v>
      </c>
      <c r="J451" s="622"/>
      <c r="K451" s="306"/>
      <c r="L451" s="296"/>
      <c r="M451" s="291"/>
    </row>
    <row r="452" spans="1:13" ht="15.75" thickBot="1">
      <c r="A452" s="301" t="s">
        <v>288</v>
      </c>
      <c r="B452" s="300"/>
      <c r="C452" s="300"/>
      <c r="D452" s="300"/>
      <c r="E452" s="300"/>
      <c r="F452" s="300"/>
      <c r="G452" s="300"/>
      <c r="H452" s="298"/>
      <c r="I452" s="295"/>
      <c r="J452" s="294"/>
      <c r="K452" s="306"/>
      <c r="L452" s="296"/>
      <c r="M452" s="291"/>
    </row>
    <row r="453" spans="1:13" ht="15.75" thickBot="1">
      <c r="A453" s="603" t="s">
        <v>287</v>
      </c>
      <c r="B453" s="604"/>
      <c r="C453" s="604"/>
      <c r="D453" s="604"/>
      <c r="E453" s="604"/>
      <c r="F453" s="604"/>
      <c r="G453" s="604"/>
      <c r="H453" s="605"/>
      <c r="I453" s="305"/>
      <c r="J453" s="304"/>
      <c r="K453" s="642">
        <v>6</v>
      </c>
      <c r="L453" s="643"/>
      <c r="M453" s="303">
        <f>K453*12*I398</f>
        <v>118159.2</v>
      </c>
    </row>
    <row r="454" spans="1:13">
      <c r="A454" s="301" t="s">
        <v>286</v>
      </c>
      <c r="B454" s="299"/>
      <c r="C454" s="299"/>
      <c r="D454" s="299"/>
      <c r="E454" s="299"/>
      <c r="F454" s="300"/>
      <c r="G454" s="299"/>
      <c r="H454" s="298"/>
      <c r="I454" s="598" t="s">
        <v>285</v>
      </c>
      <c r="J454" s="599"/>
      <c r="K454" s="297"/>
      <c r="L454" s="296"/>
      <c r="M454" s="291"/>
    </row>
    <row r="455" spans="1:13">
      <c r="A455" s="301" t="s">
        <v>284</v>
      </c>
      <c r="B455" s="299"/>
      <c r="C455" s="299"/>
      <c r="D455" s="299"/>
      <c r="E455" s="299"/>
      <c r="F455" s="300"/>
      <c r="G455" s="299"/>
      <c r="H455" s="298"/>
      <c r="I455" s="598" t="s">
        <v>283</v>
      </c>
      <c r="J455" s="599"/>
      <c r="K455" s="297"/>
      <c r="L455" s="296"/>
      <c r="M455" s="291"/>
    </row>
    <row r="456" spans="1:13">
      <c r="A456" s="301" t="s">
        <v>282</v>
      </c>
      <c r="B456" s="299"/>
      <c r="C456" s="299"/>
      <c r="D456" s="299"/>
      <c r="E456" s="299"/>
      <c r="F456" s="300"/>
      <c r="G456" s="299"/>
      <c r="H456" s="298"/>
      <c r="I456" s="598" t="s">
        <v>281</v>
      </c>
      <c r="J456" s="599"/>
      <c r="K456" s="297"/>
      <c r="L456" s="296"/>
      <c r="M456" s="291"/>
    </row>
    <row r="457" spans="1:13">
      <c r="A457" s="301" t="s">
        <v>280</v>
      </c>
      <c r="B457" s="299"/>
      <c r="C457" s="299"/>
      <c r="D457" s="299"/>
      <c r="E457" s="299"/>
      <c r="F457" s="300"/>
      <c r="G457" s="299"/>
      <c r="H457" s="298"/>
      <c r="I457" s="598" t="s">
        <v>279</v>
      </c>
      <c r="J457" s="599"/>
      <c r="K457" s="297"/>
      <c r="L457" s="296"/>
      <c r="M457" s="291"/>
    </row>
    <row r="458" spans="1:13">
      <c r="A458" s="301" t="s">
        <v>278</v>
      </c>
      <c r="B458" s="299"/>
      <c r="C458" s="299"/>
      <c r="D458" s="299"/>
      <c r="E458" s="299"/>
      <c r="F458" s="300"/>
      <c r="G458" s="299"/>
      <c r="H458" s="298"/>
      <c r="I458" s="598" t="s">
        <v>277</v>
      </c>
      <c r="J458" s="599"/>
      <c r="K458" s="297"/>
      <c r="L458" s="296"/>
      <c r="M458" s="291"/>
    </row>
    <row r="459" spans="1:13">
      <c r="A459" s="301" t="s">
        <v>276</v>
      </c>
      <c r="B459" s="299"/>
      <c r="C459" s="299"/>
      <c r="D459" s="299"/>
      <c r="E459" s="299"/>
      <c r="F459" s="300"/>
      <c r="G459" s="299"/>
      <c r="H459" s="298"/>
      <c r="I459" s="295"/>
      <c r="J459" s="294"/>
      <c r="K459" s="297"/>
      <c r="L459" s="302"/>
      <c r="M459" s="291"/>
    </row>
    <row r="460" spans="1:13">
      <c r="A460" s="301" t="s">
        <v>275</v>
      </c>
      <c r="B460" s="299"/>
      <c r="C460" s="299"/>
      <c r="D460" s="299"/>
      <c r="E460" s="299"/>
      <c r="F460" s="300"/>
      <c r="G460" s="299"/>
      <c r="H460" s="298"/>
      <c r="I460" s="295"/>
      <c r="J460" s="294"/>
      <c r="K460" s="297"/>
      <c r="L460" s="296"/>
      <c r="M460" s="291"/>
    </row>
    <row r="461" spans="1:13">
      <c r="A461" s="301" t="s">
        <v>274</v>
      </c>
      <c r="B461" s="299"/>
      <c r="C461" s="299"/>
      <c r="D461" s="299"/>
      <c r="E461" s="299"/>
      <c r="F461" s="300"/>
      <c r="G461" s="299"/>
      <c r="H461" s="298"/>
      <c r="I461" s="295"/>
      <c r="J461" s="294"/>
      <c r="K461" s="297"/>
      <c r="L461" s="296"/>
      <c r="M461" s="291"/>
    </row>
    <row r="462" spans="1:13">
      <c r="A462" s="301" t="s">
        <v>273</v>
      </c>
      <c r="B462" s="299"/>
      <c r="C462" s="299"/>
      <c r="D462" s="299"/>
      <c r="E462" s="299"/>
      <c r="F462" s="300"/>
      <c r="G462" s="299"/>
      <c r="H462" s="298"/>
      <c r="I462" s="295"/>
      <c r="J462" s="294"/>
      <c r="K462" s="297"/>
      <c r="L462" s="296"/>
      <c r="M462" s="291"/>
    </row>
    <row r="463" spans="1:13">
      <c r="A463" s="301" t="s">
        <v>272</v>
      </c>
      <c r="B463" s="299"/>
      <c r="C463" s="299"/>
      <c r="D463" s="299"/>
      <c r="E463" s="299"/>
      <c r="F463" s="300"/>
      <c r="G463" s="299"/>
      <c r="H463" s="298"/>
      <c r="I463" s="295"/>
      <c r="J463" s="294"/>
      <c r="K463" s="297"/>
      <c r="L463" s="296"/>
      <c r="M463" s="291"/>
    </row>
    <row r="464" spans="1:13" ht="15.75" thickBot="1">
      <c r="A464" s="616" t="s">
        <v>271</v>
      </c>
      <c r="B464" s="617"/>
      <c r="C464" s="617"/>
      <c r="D464" s="617"/>
      <c r="E464" s="617"/>
      <c r="F464" s="617"/>
      <c r="G464" s="617"/>
      <c r="H464" s="618"/>
      <c r="I464" s="295"/>
      <c r="J464" s="294"/>
      <c r="K464" s="293"/>
      <c r="L464" s="292"/>
      <c r="M464" s="291"/>
    </row>
    <row r="465" spans="1:13">
      <c r="A465" s="290" t="s">
        <v>270</v>
      </c>
      <c r="B465" s="289"/>
      <c r="C465" s="289"/>
      <c r="D465" s="289"/>
      <c r="E465" s="289"/>
      <c r="F465" s="289"/>
      <c r="G465" s="289"/>
      <c r="H465" s="289"/>
      <c r="I465" s="621" t="s">
        <v>55</v>
      </c>
      <c r="J465" s="622"/>
      <c r="K465" s="288"/>
      <c r="L465" s="287"/>
      <c r="M465" s="286"/>
    </row>
    <row r="466" spans="1:13" ht="15.75" thickBot="1">
      <c r="A466" s="285" t="s">
        <v>269</v>
      </c>
      <c r="B466" s="284"/>
      <c r="C466" s="284"/>
      <c r="D466" s="284"/>
      <c r="E466" s="284"/>
      <c r="F466" s="284"/>
      <c r="G466" s="284"/>
      <c r="H466" s="284"/>
      <c r="I466" s="283"/>
      <c r="J466" s="282"/>
      <c r="K466" s="281"/>
      <c r="L466" s="280"/>
      <c r="M466" s="279"/>
    </row>
    <row r="467" spans="1:13" ht="15.75" thickBot="1">
      <c r="A467" s="603" t="s">
        <v>355</v>
      </c>
      <c r="B467" s="604"/>
      <c r="C467" s="604"/>
      <c r="D467" s="604"/>
      <c r="E467" s="604"/>
      <c r="F467" s="604"/>
      <c r="G467" s="604"/>
      <c r="H467" s="657"/>
      <c r="I467" s="658" t="s">
        <v>32</v>
      </c>
      <c r="J467" s="659"/>
      <c r="K467" s="660">
        <v>1.46</v>
      </c>
      <c r="L467" s="661"/>
      <c r="M467" s="276">
        <f>K467*12*I398</f>
        <v>28752.071999999996</v>
      </c>
    </row>
    <row r="468" spans="1:13" ht="15.75" thickBot="1">
      <c r="A468" s="386" t="s">
        <v>354</v>
      </c>
      <c r="B468" s="385"/>
      <c r="C468" s="385"/>
      <c r="D468" s="385"/>
      <c r="E468" s="385"/>
      <c r="F468" s="385"/>
      <c r="G468" s="385"/>
      <c r="H468" s="385"/>
      <c r="I468" s="384"/>
      <c r="J468" s="383"/>
      <c r="K468" s="662"/>
      <c r="L468" s="663"/>
      <c r="M468" s="276"/>
    </row>
    <row r="469" spans="1:13" ht="15.75" thickBot="1">
      <c r="A469" s="652" t="s">
        <v>268</v>
      </c>
      <c r="B469" s="653"/>
      <c r="C469" s="653"/>
      <c r="D469" s="653"/>
      <c r="E469" s="653"/>
      <c r="F469" s="653"/>
      <c r="G469" s="653"/>
      <c r="H469" s="653"/>
      <c r="I469" s="278"/>
      <c r="J469" s="277"/>
      <c r="K469" s="610">
        <f>K399+K409+K424+K453+K467+K468</f>
        <v>41.27</v>
      </c>
      <c r="L469" s="611"/>
      <c r="M469" s="276">
        <f>M399+M409+M424+M453+M467+M468</f>
        <v>812738.36399999994</v>
      </c>
    </row>
    <row r="471" spans="1:13" ht="15.75">
      <c r="A471" s="601" t="s">
        <v>0</v>
      </c>
      <c r="B471" s="601"/>
      <c r="C471" s="601"/>
      <c r="D471" s="601"/>
      <c r="E471" s="601"/>
      <c r="F471" s="601"/>
      <c r="G471" s="601"/>
      <c r="H471" s="601"/>
      <c r="I471" s="601"/>
      <c r="J471" s="601"/>
      <c r="K471" s="601"/>
      <c r="L471" s="601"/>
      <c r="M471" s="327"/>
    </row>
    <row r="472" spans="1:13" ht="15.75">
      <c r="A472" s="600" t="s">
        <v>353</v>
      </c>
      <c r="B472" s="600"/>
      <c r="C472" s="600"/>
      <c r="D472" s="600"/>
      <c r="E472" s="600"/>
      <c r="F472" s="600"/>
      <c r="G472" s="600"/>
      <c r="H472" s="600"/>
      <c r="I472" s="600"/>
      <c r="J472" s="600"/>
      <c r="K472" s="600"/>
      <c r="L472" s="600"/>
      <c r="M472" s="327"/>
    </row>
    <row r="473" spans="1:13" ht="15.75">
      <c r="A473" s="370"/>
      <c r="B473" s="370"/>
      <c r="C473" s="370"/>
      <c r="D473" s="370"/>
      <c r="E473" s="370"/>
      <c r="F473" s="370" t="s">
        <v>414</v>
      </c>
      <c r="G473" s="370"/>
      <c r="H473" s="370"/>
      <c r="I473" s="370"/>
      <c r="J473" s="370"/>
      <c r="K473" s="370"/>
      <c r="L473" s="370"/>
      <c r="M473" s="327"/>
    </row>
    <row r="474" spans="1:13">
      <c r="A474" s="329"/>
      <c r="B474" s="328"/>
      <c r="C474" s="602" t="s">
        <v>351</v>
      </c>
      <c r="D474" s="602"/>
      <c r="E474" s="602"/>
      <c r="F474" s="328"/>
      <c r="G474" s="328"/>
      <c r="H474" s="368"/>
      <c r="I474" s="590" t="s">
        <v>3</v>
      </c>
      <c r="J474" s="591"/>
      <c r="K474" s="592" t="s">
        <v>4</v>
      </c>
      <c r="L474" s="593"/>
      <c r="M474" s="382"/>
    </row>
    <row r="475" spans="1:13">
      <c r="A475" s="381"/>
      <c r="B475" s="355"/>
      <c r="C475" s="355"/>
      <c r="D475" s="355"/>
      <c r="E475" s="355"/>
      <c r="F475" s="355"/>
      <c r="G475" s="355"/>
      <c r="H475" s="356"/>
      <c r="I475" s="295"/>
      <c r="J475" s="294"/>
      <c r="K475" s="594" t="s">
        <v>5</v>
      </c>
      <c r="L475" s="595"/>
      <c r="M475" s="380" t="s">
        <v>6</v>
      </c>
    </row>
    <row r="476" spans="1:13">
      <c r="A476" s="381"/>
      <c r="B476" s="355"/>
      <c r="C476" s="355"/>
      <c r="D476" s="355"/>
      <c r="E476" s="355"/>
      <c r="F476" s="355"/>
      <c r="G476" s="355"/>
      <c r="H476" s="356"/>
      <c r="I476" s="598" t="s">
        <v>7</v>
      </c>
      <c r="J476" s="599"/>
      <c r="K476" s="623" t="s">
        <v>8</v>
      </c>
      <c r="L476" s="624"/>
      <c r="M476" s="380" t="s">
        <v>9</v>
      </c>
    </row>
    <row r="477" spans="1:13" ht="16.5" thickBot="1">
      <c r="A477" s="379"/>
      <c r="B477" s="351"/>
      <c r="C477" s="351"/>
      <c r="D477" s="351"/>
      <c r="E477" s="351"/>
      <c r="F477" s="351"/>
      <c r="G477" s="351"/>
      <c r="H477" s="350"/>
      <c r="I477" s="631">
        <v>940.3</v>
      </c>
      <c r="J477" s="632"/>
      <c r="K477" s="633"/>
      <c r="L477" s="634"/>
      <c r="M477" s="378"/>
    </row>
    <row r="478" spans="1:13">
      <c r="A478" s="367" t="s">
        <v>350</v>
      </c>
      <c r="B478" s="344"/>
      <c r="C478" s="344"/>
      <c r="D478" s="344"/>
      <c r="E478" s="344"/>
      <c r="F478" s="344"/>
      <c r="G478" s="344"/>
      <c r="H478" s="377"/>
      <c r="I478" s="341"/>
      <c r="J478" s="340"/>
      <c r="K478" s="635">
        <f>K481+K484</f>
        <v>6.17</v>
      </c>
      <c r="L478" s="628"/>
      <c r="M478" s="286">
        <f>K478*12*I477</f>
        <v>69619.811999999991</v>
      </c>
    </row>
    <row r="479" spans="1:13">
      <c r="A479" s="376" t="s">
        <v>349</v>
      </c>
      <c r="B479" s="375"/>
      <c r="C479" s="375"/>
      <c r="D479" s="375"/>
      <c r="E479" s="375"/>
      <c r="F479" s="375"/>
      <c r="G479" s="375"/>
      <c r="H479" s="374"/>
      <c r="I479" s="295"/>
      <c r="J479" s="294"/>
      <c r="K479" s="293"/>
      <c r="L479" s="292"/>
      <c r="M479" s="373"/>
    </row>
    <row r="480" spans="1:13" ht="15.75" thickBot="1">
      <c r="A480" s="363" t="s">
        <v>348</v>
      </c>
      <c r="B480" s="372"/>
      <c r="C480" s="372"/>
      <c r="D480" s="372"/>
      <c r="E480" s="372"/>
      <c r="F480" s="372"/>
      <c r="G480" s="372"/>
      <c r="H480" s="371"/>
      <c r="I480" s="336"/>
      <c r="J480" s="282"/>
      <c r="K480" s="281"/>
      <c r="L480" s="280"/>
      <c r="M480" s="279"/>
    </row>
    <row r="481" spans="1:13">
      <c r="A481" s="323" t="s">
        <v>347</v>
      </c>
      <c r="B481" s="331"/>
      <c r="C481" s="331"/>
      <c r="D481" s="331"/>
      <c r="E481" s="331"/>
      <c r="F481" s="331"/>
      <c r="G481" s="331"/>
      <c r="H481" s="357"/>
      <c r="I481" s="596" t="s">
        <v>19</v>
      </c>
      <c r="J481" s="597"/>
      <c r="K481" s="629">
        <v>3.7</v>
      </c>
      <c r="L481" s="630"/>
      <c r="M481" s="291">
        <f>K481*12*I477</f>
        <v>41749.32</v>
      </c>
    </row>
    <row r="482" spans="1:13">
      <c r="A482" s="301" t="s">
        <v>338</v>
      </c>
      <c r="B482" s="355"/>
      <c r="C482" s="355"/>
      <c r="D482" s="355"/>
      <c r="E482" s="355"/>
      <c r="F482" s="355"/>
      <c r="G482" s="355"/>
      <c r="H482" s="356"/>
      <c r="I482" s="598" t="s">
        <v>328</v>
      </c>
      <c r="J482" s="599"/>
      <c r="K482" s="327"/>
      <c r="L482" s="292"/>
      <c r="M482" s="291"/>
    </row>
    <row r="483" spans="1:13">
      <c r="A483" s="323" t="s">
        <v>337</v>
      </c>
      <c r="B483" s="331"/>
      <c r="C483" s="331"/>
      <c r="D483" s="331"/>
      <c r="E483" s="331"/>
      <c r="F483" s="331"/>
      <c r="G483" s="331"/>
      <c r="H483" s="357"/>
      <c r="I483" s="596"/>
      <c r="J483" s="597"/>
      <c r="K483" s="327"/>
      <c r="L483" s="292"/>
      <c r="M483" s="291"/>
    </row>
    <row r="484" spans="1:13">
      <c r="A484" s="323" t="s">
        <v>346</v>
      </c>
      <c r="B484" s="331"/>
      <c r="C484" s="331"/>
      <c r="D484" s="331"/>
      <c r="E484" s="331"/>
      <c r="F484" s="331"/>
      <c r="G484" s="331"/>
      <c r="H484" s="357"/>
      <c r="I484" s="608" t="s">
        <v>35</v>
      </c>
      <c r="J484" s="609"/>
      <c r="K484" s="625">
        <v>2.4700000000000002</v>
      </c>
      <c r="L484" s="626"/>
      <c r="M484" s="291">
        <f>K484*12*I477</f>
        <v>27870.491999999998</v>
      </c>
    </row>
    <row r="485" spans="1:13" ht="15.75">
      <c r="A485" s="320" t="s">
        <v>345</v>
      </c>
      <c r="B485" s="354"/>
      <c r="C485" s="354"/>
      <c r="D485" s="354"/>
      <c r="E485" s="354"/>
      <c r="F485" s="354"/>
      <c r="G485" s="354"/>
      <c r="H485" s="353"/>
      <c r="I485" s="598" t="s">
        <v>328</v>
      </c>
      <c r="J485" s="599"/>
      <c r="K485" s="370"/>
      <c r="L485" s="369"/>
      <c r="M485" s="291"/>
    </row>
    <row r="486" spans="1:13">
      <c r="A486" s="313" t="s">
        <v>344</v>
      </c>
      <c r="B486" s="328"/>
      <c r="C486" s="328"/>
      <c r="D486" s="328"/>
      <c r="E486" s="328"/>
      <c r="F486" s="328"/>
      <c r="G486" s="328"/>
      <c r="H486" s="368"/>
      <c r="I486" s="598"/>
      <c r="J486" s="599"/>
      <c r="K486" s="352"/>
      <c r="L486" s="292"/>
      <c r="M486" s="291"/>
    </row>
    <row r="487" spans="1:13" ht="15.75" thickBot="1">
      <c r="A487" s="323" t="s">
        <v>343</v>
      </c>
      <c r="B487" s="322"/>
      <c r="C487" s="322"/>
      <c r="D487" s="322"/>
      <c r="E487" s="322"/>
      <c r="F487" s="322"/>
      <c r="G487" s="322"/>
      <c r="H487" s="321"/>
      <c r="I487" s="334"/>
      <c r="J487" s="333"/>
      <c r="K487" s="636"/>
      <c r="L487" s="637"/>
      <c r="M487" s="291"/>
    </row>
    <row r="488" spans="1:13">
      <c r="A488" s="367" t="s">
        <v>342</v>
      </c>
      <c r="B488" s="366"/>
      <c r="C488" s="366"/>
      <c r="D488" s="366"/>
      <c r="E488" s="366"/>
      <c r="F488" s="366"/>
      <c r="G488" s="366"/>
      <c r="H488" s="365"/>
      <c r="I488" s="341"/>
      <c r="J488" s="364"/>
      <c r="K488" s="627">
        <f>K490+K495+K498</f>
        <v>5.05</v>
      </c>
      <c r="L488" s="628"/>
      <c r="M488" s="286">
        <f>K488*12*I477</f>
        <v>56982.179999999993</v>
      </c>
    </row>
    <row r="489" spans="1:13" ht="15.75" thickBot="1">
      <c r="A489" s="363" t="s">
        <v>341</v>
      </c>
      <c r="B489" s="362"/>
      <c r="C489" s="362"/>
      <c r="D489" s="362"/>
      <c r="E489" s="362"/>
      <c r="F489" s="362"/>
      <c r="G489" s="362"/>
      <c r="H489" s="361"/>
      <c r="I489" s="336"/>
      <c r="J489" s="360"/>
      <c r="K489" s="281"/>
      <c r="L489" s="280"/>
      <c r="M489" s="279"/>
    </row>
    <row r="490" spans="1:13">
      <c r="A490" s="301" t="s">
        <v>340</v>
      </c>
      <c r="B490" s="300"/>
      <c r="C490" s="300"/>
      <c r="D490" s="300"/>
      <c r="E490" s="300"/>
      <c r="F490" s="300"/>
      <c r="G490" s="300"/>
      <c r="H490" s="298"/>
      <c r="I490" s="598" t="s">
        <v>19</v>
      </c>
      <c r="J490" s="599"/>
      <c r="K490" s="629">
        <v>2.5299999999999998</v>
      </c>
      <c r="L490" s="630"/>
      <c r="M490" s="291">
        <f>K490*12*I477</f>
        <v>28547.507999999998</v>
      </c>
    </row>
    <row r="491" spans="1:13">
      <c r="A491" s="323" t="s">
        <v>339</v>
      </c>
      <c r="B491" s="322"/>
      <c r="C491" s="322"/>
      <c r="D491" s="322"/>
      <c r="E491" s="322"/>
      <c r="F491" s="322"/>
      <c r="G491" s="322"/>
      <c r="H491" s="321"/>
      <c r="I491" s="359"/>
      <c r="J491" s="358"/>
      <c r="K491" s="327"/>
      <c r="L491" s="292"/>
      <c r="M491" s="291"/>
    </row>
    <row r="492" spans="1:13">
      <c r="A492" s="301" t="s">
        <v>338</v>
      </c>
      <c r="B492" s="355"/>
      <c r="C492" s="355"/>
      <c r="D492" s="355"/>
      <c r="E492" s="355"/>
      <c r="F492" s="355"/>
      <c r="G492" s="355"/>
      <c r="H492" s="356"/>
      <c r="I492" s="598" t="s">
        <v>328</v>
      </c>
      <c r="J492" s="599"/>
      <c r="K492" s="327"/>
      <c r="L492" s="292"/>
      <c r="M492" s="291"/>
    </row>
    <row r="493" spans="1:13">
      <c r="A493" s="323" t="s">
        <v>337</v>
      </c>
      <c r="B493" s="331"/>
      <c r="C493" s="331"/>
      <c r="D493" s="331"/>
      <c r="E493" s="331"/>
      <c r="F493" s="331"/>
      <c r="G493" s="331"/>
      <c r="H493" s="357"/>
      <c r="I493" s="596"/>
      <c r="J493" s="597"/>
      <c r="K493" s="327"/>
      <c r="L493" s="292"/>
      <c r="M493" s="291"/>
    </row>
    <row r="494" spans="1:13">
      <c r="A494" s="320" t="s">
        <v>336</v>
      </c>
      <c r="B494" s="354"/>
      <c r="C494" s="353"/>
      <c r="D494" s="355"/>
      <c r="E494" s="355"/>
      <c r="F494" s="355"/>
      <c r="G494" s="355"/>
      <c r="H494" s="356"/>
      <c r="I494" s="598" t="s">
        <v>328</v>
      </c>
      <c r="J494" s="599"/>
      <c r="K494" s="327"/>
      <c r="L494" s="292"/>
      <c r="M494" s="291"/>
    </row>
    <row r="495" spans="1:13">
      <c r="A495" s="301" t="s">
        <v>335</v>
      </c>
      <c r="B495" s="355"/>
      <c r="C495" s="355"/>
      <c r="D495" s="354"/>
      <c r="E495" s="354"/>
      <c r="F495" s="354"/>
      <c r="G495" s="354"/>
      <c r="H495" s="353"/>
      <c r="I495" s="608" t="s">
        <v>35</v>
      </c>
      <c r="J495" s="609"/>
      <c r="K495" s="625">
        <v>1.1200000000000001</v>
      </c>
      <c r="L495" s="626"/>
      <c r="M495" s="291">
        <f>K495*12*I477</f>
        <v>12637.632000000001</v>
      </c>
    </row>
    <row r="496" spans="1:13">
      <c r="A496" s="313" t="s">
        <v>334</v>
      </c>
      <c r="B496" s="312"/>
      <c r="C496" s="312"/>
      <c r="D496" s="312"/>
      <c r="E496" s="312"/>
      <c r="F496" s="312"/>
      <c r="G496" s="312"/>
      <c r="H496" s="311"/>
      <c r="I496" s="590" t="s">
        <v>333</v>
      </c>
      <c r="J496" s="591"/>
      <c r="K496" s="327"/>
      <c r="L496" s="292"/>
      <c r="M496" s="291"/>
    </row>
    <row r="497" spans="1:13">
      <c r="A497" s="323"/>
      <c r="B497" s="322"/>
      <c r="C497" s="322"/>
      <c r="D497" s="322"/>
      <c r="E497" s="322"/>
      <c r="F497" s="322"/>
      <c r="G497" s="322"/>
      <c r="H497" s="321"/>
      <c r="I497" s="334" t="s">
        <v>332</v>
      </c>
      <c r="J497" s="333"/>
      <c r="K497" s="352"/>
      <c r="L497" s="292"/>
      <c r="M497" s="291"/>
    </row>
    <row r="498" spans="1:13">
      <c r="A498" s="313" t="s">
        <v>331</v>
      </c>
      <c r="B498" s="312"/>
      <c r="C498" s="312"/>
      <c r="D498" s="312"/>
      <c r="E498" s="312"/>
      <c r="F498" s="312"/>
      <c r="G498" s="312"/>
      <c r="H498" s="311"/>
      <c r="I498" s="590" t="s">
        <v>35</v>
      </c>
      <c r="J498" s="591"/>
      <c r="K498" s="625">
        <v>1.4</v>
      </c>
      <c r="L498" s="626"/>
      <c r="M498" s="291">
        <f>K498*12*I477</f>
        <v>15797.039999999997</v>
      </c>
    </row>
    <row r="499" spans="1:13">
      <c r="A499" s="323" t="s">
        <v>330</v>
      </c>
      <c r="B499" s="322"/>
      <c r="C499" s="322"/>
      <c r="D499" s="322"/>
      <c r="E499" s="322"/>
      <c r="F499" s="322"/>
      <c r="G499" s="322"/>
      <c r="H499" s="321"/>
      <c r="I499" s="334"/>
      <c r="J499" s="333"/>
      <c r="K499" s="327"/>
      <c r="L499" s="292"/>
      <c r="M499" s="291"/>
    </row>
    <row r="500" spans="1:13">
      <c r="A500" s="313" t="s">
        <v>329</v>
      </c>
      <c r="B500" s="312"/>
      <c r="C500" s="312"/>
      <c r="D500" s="312"/>
      <c r="E500" s="312"/>
      <c r="F500" s="312"/>
      <c r="G500" s="312"/>
      <c r="H500" s="311"/>
      <c r="I500" s="598" t="s">
        <v>328</v>
      </c>
      <c r="J500" s="599"/>
      <c r="K500" s="327"/>
      <c r="L500" s="292"/>
      <c r="M500" s="291"/>
    </row>
    <row r="501" spans="1:13">
      <c r="A501" s="313" t="s">
        <v>327</v>
      </c>
      <c r="B501" s="312"/>
      <c r="C501" s="312"/>
      <c r="D501" s="312"/>
      <c r="E501" s="312"/>
      <c r="F501" s="312"/>
      <c r="G501" s="312"/>
      <c r="H501" s="311"/>
      <c r="I501" s="590" t="s">
        <v>326</v>
      </c>
      <c r="J501" s="591"/>
      <c r="K501" s="351"/>
      <c r="L501" s="350"/>
      <c r="M501" s="349"/>
    </row>
    <row r="502" spans="1:13" ht="15.75" thickBot="1">
      <c r="A502" s="323"/>
      <c r="B502" s="322"/>
      <c r="C502" s="322"/>
      <c r="D502" s="322"/>
      <c r="E502" s="322"/>
      <c r="F502" s="322"/>
      <c r="G502" s="322"/>
      <c r="H502" s="321"/>
      <c r="I502" s="606" t="s">
        <v>325</v>
      </c>
      <c r="J502" s="607"/>
      <c r="K502" s="348"/>
      <c r="L502" s="347"/>
      <c r="M502" s="346"/>
    </row>
    <row r="503" spans="1:13">
      <c r="A503" s="345" t="s">
        <v>324</v>
      </c>
      <c r="B503" s="344"/>
      <c r="C503" s="344"/>
      <c r="D503" s="344"/>
      <c r="E503" s="344"/>
      <c r="F503" s="344"/>
      <c r="G503" s="343"/>
      <c r="H503" s="342"/>
      <c r="I503" s="341"/>
      <c r="J503" s="340"/>
      <c r="K503" s="648">
        <f>K505+K512+K520+K524+K525+K529</f>
        <v>22.450000000000003</v>
      </c>
      <c r="L503" s="628"/>
      <c r="M503" s="286">
        <f>M505+M512+M520+M524+M525+M529</f>
        <v>253316.82</v>
      </c>
    </row>
    <row r="504" spans="1:13" ht="15.75" thickBot="1">
      <c r="A504" s="339"/>
      <c r="B504" s="338"/>
      <c r="C504" s="338"/>
      <c r="D504" s="338"/>
      <c r="E504" s="338"/>
      <c r="F504" s="338"/>
      <c r="G504" s="338"/>
      <c r="H504" s="337"/>
      <c r="I504" s="336"/>
      <c r="J504" s="282"/>
      <c r="K504" s="281"/>
      <c r="L504" s="280"/>
      <c r="M504" s="279"/>
    </row>
    <row r="505" spans="1:13" ht="15.75" thickBot="1">
      <c r="A505" s="603" t="s">
        <v>323</v>
      </c>
      <c r="B505" s="604"/>
      <c r="C505" s="604"/>
      <c r="D505" s="604"/>
      <c r="E505" s="604"/>
      <c r="F505" s="604"/>
      <c r="G505" s="604"/>
      <c r="H505" s="605"/>
      <c r="I505" s="305"/>
      <c r="J505" s="304"/>
      <c r="K505" s="646">
        <f>K506+K507+K508+K510+K511</f>
        <v>4.0199999999999996</v>
      </c>
      <c r="L505" s="647"/>
      <c r="M505" s="303">
        <f>K505*12*I477</f>
        <v>45360.071999999993</v>
      </c>
    </row>
    <row r="506" spans="1:13">
      <c r="A506" s="323" t="s">
        <v>322</v>
      </c>
      <c r="B506" s="322"/>
      <c r="C506" s="322"/>
      <c r="D506" s="322"/>
      <c r="E506" s="322"/>
      <c r="F506" s="322"/>
      <c r="G506" s="322"/>
      <c r="H506" s="321"/>
      <c r="I506" s="596" t="s">
        <v>321</v>
      </c>
      <c r="J506" s="597"/>
      <c r="K506" s="629">
        <v>0.63</v>
      </c>
      <c r="L506" s="630"/>
      <c r="M506" s="291">
        <f>K506*12*I477</f>
        <v>7108.6680000000006</v>
      </c>
    </row>
    <row r="507" spans="1:13">
      <c r="A507" s="320" t="s">
        <v>320</v>
      </c>
      <c r="B507" s="319"/>
      <c r="C507" s="319"/>
      <c r="D507" s="319"/>
      <c r="E507" s="319"/>
      <c r="F507" s="319"/>
      <c r="G507" s="319"/>
      <c r="H507" s="318"/>
      <c r="I507" s="608" t="s">
        <v>57</v>
      </c>
      <c r="J507" s="609"/>
      <c r="K507" s="625">
        <v>1.48</v>
      </c>
      <c r="L507" s="626"/>
      <c r="M507" s="291">
        <f>K507*12*I477</f>
        <v>16699.727999999996</v>
      </c>
    </row>
    <row r="508" spans="1:13">
      <c r="A508" s="313" t="s">
        <v>319</v>
      </c>
      <c r="B508" s="312"/>
      <c r="C508" s="312"/>
      <c r="D508" s="312"/>
      <c r="E508" s="312"/>
      <c r="F508" s="312"/>
      <c r="G508" s="312"/>
      <c r="H508" s="311"/>
      <c r="I508" s="590" t="s">
        <v>35</v>
      </c>
      <c r="J508" s="591"/>
      <c r="K508" s="625">
        <v>0.17</v>
      </c>
      <c r="L508" s="626"/>
      <c r="M508" s="291">
        <f>K508*12*I477</f>
        <v>1918.212</v>
      </c>
    </row>
    <row r="509" spans="1:13">
      <c r="A509" s="335" t="s">
        <v>318</v>
      </c>
      <c r="B509" s="331"/>
      <c r="C509" s="331"/>
      <c r="D509" s="331"/>
      <c r="E509" s="322"/>
      <c r="F509" s="322"/>
      <c r="G509" s="322"/>
      <c r="H509" s="321"/>
      <c r="I509" s="334"/>
      <c r="J509" s="333"/>
      <c r="K509" s="293"/>
      <c r="L509" s="292"/>
      <c r="M509" s="291"/>
    </row>
    <row r="510" spans="1:13">
      <c r="A510" s="320" t="s">
        <v>317</v>
      </c>
      <c r="B510" s="319"/>
      <c r="C510" s="319"/>
      <c r="D510" s="319"/>
      <c r="E510" s="319"/>
      <c r="F510" s="319"/>
      <c r="G510" s="319"/>
      <c r="H510" s="318"/>
      <c r="I510" s="608" t="s">
        <v>19</v>
      </c>
      <c r="J510" s="609"/>
      <c r="K510" s="625">
        <v>0.05</v>
      </c>
      <c r="L510" s="626"/>
      <c r="M510" s="291">
        <f>K510*12*I477</f>
        <v>564.18000000000006</v>
      </c>
    </row>
    <row r="511" spans="1:13" ht="15.75" thickBot="1">
      <c r="A511" s="313" t="s">
        <v>316</v>
      </c>
      <c r="B511" s="312"/>
      <c r="C511" s="312"/>
      <c r="D511" s="312"/>
      <c r="E511" s="312"/>
      <c r="F511" s="312"/>
      <c r="G511" s="312"/>
      <c r="H511" s="311"/>
      <c r="I511" s="614" t="s">
        <v>19</v>
      </c>
      <c r="J511" s="615"/>
      <c r="K511" s="650">
        <v>1.69</v>
      </c>
      <c r="L511" s="651"/>
      <c r="M511" s="291">
        <f>K511*12*I477</f>
        <v>19069.284</v>
      </c>
    </row>
    <row r="512" spans="1:13" ht="15.75" thickBot="1">
      <c r="A512" s="654" t="s">
        <v>315</v>
      </c>
      <c r="B512" s="655"/>
      <c r="C512" s="655"/>
      <c r="D512" s="655"/>
      <c r="E512" s="655"/>
      <c r="F512" s="655"/>
      <c r="G512" s="655"/>
      <c r="H512" s="656"/>
      <c r="I512" s="305"/>
      <c r="J512" s="304"/>
      <c r="K512" s="642">
        <f>K513+K514+K516+K517+K518+K519</f>
        <v>1.35</v>
      </c>
      <c r="L512" s="647"/>
      <c r="M512" s="303">
        <f>K512*12*I477</f>
        <v>15232.860000000002</v>
      </c>
    </row>
    <row r="513" spans="1:13">
      <c r="A513" s="332" t="s">
        <v>314</v>
      </c>
      <c r="B513" s="331"/>
      <c r="C513" s="331"/>
      <c r="D513" s="331"/>
      <c r="E513" s="331"/>
      <c r="F513" s="322"/>
      <c r="G513" s="322"/>
      <c r="H513" s="321"/>
      <c r="I513" s="330"/>
      <c r="J513" s="294"/>
      <c r="K513" s="629">
        <v>0.08</v>
      </c>
      <c r="L513" s="630"/>
      <c r="M513" s="291">
        <f>K513*12*I477</f>
        <v>902.68799999999987</v>
      </c>
    </row>
    <row r="514" spans="1:13">
      <c r="A514" s="329" t="s">
        <v>313</v>
      </c>
      <c r="B514" s="328"/>
      <c r="C514" s="328"/>
      <c r="D514" s="328"/>
      <c r="E514" s="328"/>
      <c r="F514" s="312"/>
      <c r="G514" s="312"/>
      <c r="H514" s="311"/>
      <c r="I514" s="598" t="s">
        <v>312</v>
      </c>
      <c r="J514" s="599"/>
      <c r="K514" s="625">
        <v>0.65</v>
      </c>
      <c r="L514" s="626"/>
      <c r="M514" s="291">
        <f>K514*12*I477</f>
        <v>7334.34</v>
      </c>
    </row>
    <row r="515" spans="1:13">
      <c r="A515" s="323" t="s">
        <v>311</v>
      </c>
      <c r="B515" s="322"/>
      <c r="C515" s="322"/>
      <c r="D515" s="322"/>
      <c r="E515" s="322"/>
      <c r="F515" s="322"/>
      <c r="G515" s="322"/>
      <c r="H515" s="321"/>
      <c r="I515" s="596" t="s">
        <v>310</v>
      </c>
      <c r="J515" s="597"/>
      <c r="K515" s="327"/>
      <c r="L515" s="292"/>
      <c r="M515" s="291"/>
    </row>
    <row r="516" spans="1:13">
      <c r="A516" s="320" t="s">
        <v>309</v>
      </c>
      <c r="B516" s="319"/>
      <c r="C516" s="319"/>
      <c r="D516" s="319"/>
      <c r="E516" s="319"/>
      <c r="F516" s="319"/>
      <c r="G516" s="319"/>
      <c r="H516" s="318"/>
      <c r="I516" s="608" t="s">
        <v>308</v>
      </c>
      <c r="J516" s="609"/>
      <c r="K516" s="625">
        <v>0.4</v>
      </c>
      <c r="L516" s="626"/>
      <c r="M516" s="291">
        <f>K516*12*I477</f>
        <v>4513.4400000000005</v>
      </c>
    </row>
    <row r="517" spans="1:13">
      <c r="A517" s="320" t="s">
        <v>307</v>
      </c>
      <c r="B517" s="319"/>
      <c r="C517" s="319"/>
      <c r="D517" s="319"/>
      <c r="E517" s="319"/>
      <c r="F517" s="319"/>
      <c r="G517" s="319"/>
      <c r="H517" s="318"/>
      <c r="I517" s="608" t="s">
        <v>306</v>
      </c>
      <c r="J517" s="609"/>
      <c r="K517" s="625">
        <v>0.1</v>
      </c>
      <c r="L517" s="626"/>
      <c r="M517" s="291">
        <f>K517*12*I477</f>
        <v>1128.3600000000001</v>
      </c>
    </row>
    <row r="518" spans="1:13">
      <c r="A518" s="313" t="s">
        <v>299</v>
      </c>
      <c r="B518" s="312"/>
      <c r="C518" s="312"/>
      <c r="D518" s="312"/>
      <c r="E518" s="312"/>
      <c r="F518" s="312"/>
      <c r="G518" s="312"/>
      <c r="H518" s="311"/>
      <c r="I518" s="608" t="s">
        <v>298</v>
      </c>
      <c r="J518" s="609"/>
      <c r="K518" s="636">
        <v>0.05</v>
      </c>
      <c r="L518" s="637"/>
      <c r="M518" s="291">
        <f>K518*12*I477</f>
        <v>564.18000000000006</v>
      </c>
    </row>
    <row r="519" spans="1:13" ht="15.75" thickBot="1">
      <c r="A519" s="313" t="s">
        <v>305</v>
      </c>
      <c r="B519" s="312"/>
      <c r="C519" s="312"/>
      <c r="D519" s="312"/>
      <c r="E519" s="312"/>
      <c r="F519" s="312"/>
      <c r="G519" s="312"/>
      <c r="H519" s="311"/>
      <c r="I519" s="614" t="s">
        <v>88</v>
      </c>
      <c r="J519" s="615"/>
      <c r="K519" s="638">
        <v>7.0000000000000007E-2</v>
      </c>
      <c r="L519" s="639"/>
      <c r="M519" s="326">
        <f>K519*12*I477</f>
        <v>789.85200000000009</v>
      </c>
    </row>
    <row r="520" spans="1:13" ht="15.75" thickBot="1">
      <c r="A520" s="654" t="s">
        <v>304</v>
      </c>
      <c r="B520" s="655"/>
      <c r="C520" s="655"/>
      <c r="D520" s="655"/>
      <c r="E520" s="655"/>
      <c r="F520" s="655"/>
      <c r="G520" s="655"/>
      <c r="H520" s="656"/>
      <c r="I520" s="325"/>
      <c r="J520" s="324"/>
      <c r="K520" s="649">
        <f>K521+K522+K523</f>
        <v>0.88</v>
      </c>
      <c r="L520" s="643"/>
      <c r="M520" s="303">
        <f>K520*12*I477</f>
        <v>9929.5679999999993</v>
      </c>
    </row>
    <row r="521" spans="1:13">
      <c r="A521" s="323" t="s">
        <v>303</v>
      </c>
      <c r="B521" s="322"/>
      <c r="C521" s="322"/>
      <c r="D521" s="322"/>
      <c r="E521" s="322"/>
      <c r="F521" s="322"/>
      <c r="G521" s="322"/>
      <c r="H521" s="321"/>
      <c r="I521" s="612" t="s">
        <v>302</v>
      </c>
      <c r="J521" s="613"/>
      <c r="K521" s="644">
        <v>0.42</v>
      </c>
      <c r="L521" s="645"/>
      <c r="M521" s="291">
        <f>K521*12*I477</f>
        <v>4739.1120000000001</v>
      </c>
    </row>
    <row r="522" spans="1:13">
      <c r="A522" s="320" t="s">
        <v>301</v>
      </c>
      <c r="B522" s="319"/>
      <c r="C522" s="319"/>
      <c r="D522" s="319"/>
      <c r="E522" s="319"/>
      <c r="F522" s="319"/>
      <c r="G522" s="319"/>
      <c r="H522" s="318"/>
      <c r="I522" s="317" t="s">
        <v>300</v>
      </c>
      <c r="J522" s="316"/>
      <c r="K522" s="636">
        <v>0.37</v>
      </c>
      <c r="L522" s="637"/>
      <c r="M522" s="291">
        <f>K522*12*I477</f>
        <v>4174.9319999999989</v>
      </c>
    </row>
    <row r="523" spans="1:13" ht="15.75" thickBot="1">
      <c r="A523" s="313" t="s">
        <v>299</v>
      </c>
      <c r="B523" s="312"/>
      <c r="C523" s="312"/>
      <c r="D523" s="312"/>
      <c r="E523" s="312"/>
      <c r="F523" s="312"/>
      <c r="G523" s="312"/>
      <c r="H523" s="311"/>
      <c r="I523" s="614" t="s">
        <v>298</v>
      </c>
      <c r="J523" s="615"/>
      <c r="K523" s="638">
        <v>0.09</v>
      </c>
      <c r="L523" s="639"/>
      <c r="M523" s="291">
        <f>K523*12*I477</f>
        <v>1015.524</v>
      </c>
    </row>
    <row r="524" spans="1:13" ht="15.75" thickBot="1">
      <c r="A524" s="309" t="s">
        <v>297</v>
      </c>
      <c r="B524" s="308"/>
      <c r="C524" s="308"/>
      <c r="D524" s="308"/>
      <c r="E524" s="308"/>
      <c r="F524" s="308"/>
      <c r="G524" s="308"/>
      <c r="H524" s="307"/>
      <c r="I524" s="619" t="s">
        <v>296</v>
      </c>
      <c r="J524" s="620"/>
      <c r="K524" s="640">
        <v>14.55</v>
      </c>
      <c r="L524" s="641"/>
      <c r="M524" s="303">
        <f>K524*12*I477</f>
        <v>164176.38</v>
      </c>
    </row>
    <row r="525" spans="1:13" ht="15.75" thickBot="1">
      <c r="A525" s="603" t="s">
        <v>295</v>
      </c>
      <c r="B525" s="604"/>
      <c r="C525" s="604"/>
      <c r="D525" s="604"/>
      <c r="E525" s="604"/>
      <c r="F525" s="604"/>
      <c r="G525" s="604"/>
      <c r="H525" s="605"/>
      <c r="I525" s="305"/>
      <c r="J525" s="304"/>
      <c r="K525" s="642">
        <v>1.58</v>
      </c>
      <c r="L525" s="643"/>
      <c r="M525" s="303">
        <f>K525*12*I477</f>
        <v>17828.088</v>
      </c>
    </row>
    <row r="526" spans="1:13">
      <c r="A526" s="301" t="s">
        <v>294</v>
      </c>
      <c r="B526" s="300"/>
      <c r="C526" s="300"/>
      <c r="D526" s="300"/>
      <c r="E526" s="300"/>
      <c r="F526" s="300"/>
      <c r="G526" s="300"/>
      <c r="H526" s="298"/>
      <c r="I526" s="621" t="s">
        <v>293</v>
      </c>
      <c r="J526" s="622"/>
      <c r="K526" s="297"/>
      <c r="L526" s="296"/>
      <c r="M526" s="291"/>
    </row>
    <row r="527" spans="1:13">
      <c r="A527" s="301" t="s">
        <v>292</v>
      </c>
      <c r="B527" s="300"/>
      <c r="C527" s="300"/>
      <c r="D527" s="300"/>
      <c r="E527" s="300"/>
      <c r="F527" s="300"/>
      <c r="G527" s="300"/>
      <c r="H527" s="298"/>
      <c r="I527" s="295"/>
      <c r="J527" s="294"/>
      <c r="K527" s="297"/>
      <c r="L527" s="296"/>
      <c r="M527" s="291"/>
    </row>
    <row r="528" spans="1:13" ht="15.75" thickBot="1">
      <c r="A528" s="301" t="s">
        <v>291</v>
      </c>
      <c r="B528" s="300"/>
      <c r="C528" s="300"/>
      <c r="D528" s="300"/>
      <c r="E528" s="300"/>
      <c r="F528" s="300"/>
      <c r="G528" s="300"/>
      <c r="H528" s="298"/>
      <c r="I528" s="310"/>
      <c r="J528" s="294"/>
      <c r="K528" s="297"/>
      <c r="L528" s="296"/>
      <c r="M528" s="291"/>
    </row>
    <row r="529" spans="1:13" ht="15.75" thickBot="1">
      <c r="A529" s="309" t="s">
        <v>290</v>
      </c>
      <c r="B529" s="308"/>
      <c r="C529" s="308"/>
      <c r="D529" s="308"/>
      <c r="E529" s="308"/>
      <c r="F529" s="308"/>
      <c r="G529" s="308"/>
      <c r="H529" s="307"/>
      <c r="I529" s="305"/>
      <c r="J529" s="304"/>
      <c r="K529" s="642">
        <v>7.0000000000000007E-2</v>
      </c>
      <c r="L529" s="643"/>
      <c r="M529" s="303">
        <f>K529*12*I477</f>
        <v>789.85200000000009</v>
      </c>
    </row>
    <row r="530" spans="1:13">
      <c r="A530" s="301" t="s">
        <v>289</v>
      </c>
      <c r="B530" s="300"/>
      <c r="C530" s="300"/>
      <c r="D530" s="300"/>
      <c r="E530" s="300"/>
      <c r="F530" s="300"/>
      <c r="G530" s="300"/>
      <c r="H530" s="298"/>
      <c r="I530" s="621" t="s">
        <v>19</v>
      </c>
      <c r="J530" s="622"/>
      <c r="K530" s="306"/>
      <c r="L530" s="296"/>
      <c r="M530" s="291"/>
    </row>
    <row r="531" spans="1:13" ht="15.75" thickBot="1">
      <c r="A531" s="301" t="s">
        <v>288</v>
      </c>
      <c r="B531" s="300"/>
      <c r="C531" s="300"/>
      <c r="D531" s="300"/>
      <c r="E531" s="300"/>
      <c r="F531" s="300"/>
      <c r="G531" s="300"/>
      <c r="H531" s="298"/>
      <c r="I531" s="295"/>
      <c r="J531" s="294"/>
      <c r="K531" s="306"/>
      <c r="L531" s="296"/>
      <c r="M531" s="291"/>
    </row>
    <row r="532" spans="1:13" ht="15.75" thickBot="1">
      <c r="A532" s="603" t="s">
        <v>287</v>
      </c>
      <c r="B532" s="604"/>
      <c r="C532" s="604"/>
      <c r="D532" s="604"/>
      <c r="E532" s="604"/>
      <c r="F532" s="604"/>
      <c r="G532" s="604"/>
      <c r="H532" s="605"/>
      <c r="I532" s="305"/>
      <c r="J532" s="304"/>
      <c r="K532" s="642">
        <v>6</v>
      </c>
      <c r="L532" s="643"/>
      <c r="M532" s="303">
        <f>K532*12*I477</f>
        <v>67701.599999999991</v>
      </c>
    </row>
    <row r="533" spans="1:13">
      <c r="A533" s="301" t="s">
        <v>286</v>
      </c>
      <c r="B533" s="299"/>
      <c r="C533" s="299"/>
      <c r="D533" s="299"/>
      <c r="E533" s="299"/>
      <c r="F533" s="300"/>
      <c r="G533" s="299"/>
      <c r="H533" s="298"/>
      <c r="I533" s="598" t="s">
        <v>285</v>
      </c>
      <c r="J533" s="599"/>
      <c r="K533" s="297"/>
      <c r="L533" s="296"/>
      <c r="M533" s="291"/>
    </row>
    <row r="534" spans="1:13">
      <c r="A534" s="301" t="s">
        <v>284</v>
      </c>
      <c r="B534" s="299"/>
      <c r="C534" s="299"/>
      <c r="D534" s="299"/>
      <c r="E534" s="299"/>
      <c r="F534" s="300"/>
      <c r="G534" s="299"/>
      <c r="H534" s="298"/>
      <c r="I534" s="598" t="s">
        <v>283</v>
      </c>
      <c r="J534" s="599"/>
      <c r="K534" s="297"/>
      <c r="L534" s="296"/>
      <c r="M534" s="291"/>
    </row>
    <row r="535" spans="1:13">
      <c r="A535" s="301" t="s">
        <v>282</v>
      </c>
      <c r="B535" s="299"/>
      <c r="C535" s="299"/>
      <c r="D535" s="299"/>
      <c r="E535" s="299"/>
      <c r="F535" s="300"/>
      <c r="G535" s="299"/>
      <c r="H535" s="298"/>
      <c r="I535" s="598" t="s">
        <v>281</v>
      </c>
      <c r="J535" s="599"/>
      <c r="K535" s="297"/>
      <c r="L535" s="296"/>
      <c r="M535" s="291"/>
    </row>
    <row r="536" spans="1:13">
      <c r="A536" s="301" t="s">
        <v>280</v>
      </c>
      <c r="B536" s="299"/>
      <c r="C536" s="299"/>
      <c r="D536" s="299"/>
      <c r="E536" s="299"/>
      <c r="F536" s="300"/>
      <c r="G536" s="299"/>
      <c r="H536" s="298"/>
      <c r="I536" s="598" t="s">
        <v>279</v>
      </c>
      <c r="J536" s="599"/>
      <c r="K536" s="297"/>
      <c r="L536" s="296"/>
      <c r="M536" s="291"/>
    </row>
    <row r="537" spans="1:13">
      <c r="A537" s="301" t="s">
        <v>278</v>
      </c>
      <c r="B537" s="299"/>
      <c r="C537" s="299"/>
      <c r="D537" s="299"/>
      <c r="E537" s="299"/>
      <c r="F537" s="300"/>
      <c r="G537" s="299"/>
      <c r="H537" s="298"/>
      <c r="I537" s="598" t="s">
        <v>277</v>
      </c>
      <c r="J537" s="599"/>
      <c r="K537" s="297"/>
      <c r="L537" s="296"/>
      <c r="M537" s="291"/>
    </row>
    <row r="538" spans="1:13">
      <c r="A538" s="301" t="s">
        <v>276</v>
      </c>
      <c r="B538" s="299"/>
      <c r="C538" s="299"/>
      <c r="D538" s="299"/>
      <c r="E538" s="299"/>
      <c r="F538" s="300"/>
      <c r="G538" s="299"/>
      <c r="H538" s="298"/>
      <c r="I538" s="295"/>
      <c r="J538" s="294"/>
      <c r="K538" s="297"/>
      <c r="L538" s="302"/>
      <c r="M538" s="291"/>
    </row>
    <row r="539" spans="1:13">
      <c r="A539" s="301" t="s">
        <v>275</v>
      </c>
      <c r="B539" s="299"/>
      <c r="C539" s="299"/>
      <c r="D539" s="299"/>
      <c r="E539" s="299"/>
      <c r="F539" s="300"/>
      <c r="G539" s="299"/>
      <c r="H539" s="298"/>
      <c r="I539" s="295"/>
      <c r="J539" s="294"/>
      <c r="K539" s="297"/>
      <c r="L539" s="296"/>
      <c r="M539" s="291"/>
    </row>
    <row r="540" spans="1:13">
      <c r="A540" s="301" t="s">
        <v>274</v>
      </c>
      <c r="B540" s="299"/>
      <c r="C540" s="299"/>
      <c r="D540" s="299"/>
      <c r="E540" s="299"/>
      <c r="F540" s="300"/>
      <c r="G540" s="299"/>
      <c r="H540" s="298"/>
      <c r="I540" s="295"/>
      <c r="J540" s="294"/>
      <c r="K540" s="297"/>
      <c r="L540" s="296"/>
      <c r="M540" s="291"/>
    </row>
    <row r="541" spans="1:13">
      <c r="A541" s="301" t="s">
        <v>273</v>
      </c>
      <c r="B541" s="299"/>
      <c r="C541" s="299"/>
      <c r="D541" s="299"/>
      <c r="E541" s="299"/>
      <c r="F541" s="300"/>
      <c r="G541" s="299"/>
      <c r="H541" s="298"/>
      <c r="I541" s="295"/>
      <c r="J541" s="294"/>
      <c r="K541" s="297"/>
      <c r="L541" s="296"/>
      <c r="M541" s="291"/>
    </row>
    <row r="542" spans="1:13">
      <c r="A542" s="301" t="s">
        <v>272</v>
      </c>
      <c r="B542" s="299"/>
      <c r="C542" s="299"/>
      <c r="D542" s="299"/>
      <c r="E542" s="299"/>
      <c r="F542" s="300"/>
      <c r="G542" s="299"/>
      <c r="H542" s="298"/>
      <c r="I542" s="295"/>
      <c r="J542" s="294"/>
      <c r="K542" s="297"/>
      <c r="L542" s="296"/>
      <c r="M542" s="291"/>
    </row>
    <row r="543" spans="1:13" ht="15.75" thickBot="1">
      <c r="A543" s="616" t="s">
        <v>271</v>
      </c>
      <c r="B543" s="617"/>
      <c r="C543" s="617"/>
      <c r="D543" s="617"/>
      <c r="E543" s="617"/>
      <c r="F543" s="617"/>
      <c r="G543" s="617"/>
      <c r="H543" s="618"/>
      <c r="I543" s="295"/>
      <c r="J543" s="294"/>
      <c r="K543" s="293"/>
      <c r="L543" s="292"/>
      <c r="M543" s="291"/>
    </row>
    <row r="544" spans="1:13">
      <c r="A544" s="290" t="s">
        <v>270</v>
      </c>
      <c r="B544" s="289"/>
      <c r="C544" s="289"/>
      <c r="D544" s="289"/>
      <c r="E544" s="289"/>
      <c r="F544" s="289"/>
      <c r="G544" s="289"/>
      <c r="H544" s="289"/>
      <c r="I544" s="621" t="s">
        <v>55</v>
      </c>
      <c r="J544" s="622"/>
      <c r="K544" s="288"/>
      <c r="L544" s="287"/>
      <c r="M544" s="286"/>
    </row>
    <row r="545" spans="1:13" ht="15.75" thickBot="1">
      <c r="A545" s="285" t="s">
        <v>269</v>
      </c>
      <c r="B545" s="284"/>
      <c r="C545" s="284"/>
      <c r="D545" s="284"/>
      <c r="E545" s="284"/>
      <c r="F545" s="284"/>
      <c r="G545" s="284"/>
      <c r="H545" s="284"/>
      <c r="I545" s="283"/>
      <c r="J545" s="282"/>
      <c r="K545" s="281"/>
      <c r="L545" s="280"/>
      <c r="M545" s="279"/>
    </row>
    <row r="546" spans="1:13" ht="15.75" thickBot="1">
      <c r="A546" s="603" t="s">
        <v>355</v>
      </c>
      <c r="B546" s="604"/>
      <c r="C546" s="604"/>
      <c r="D546" s="604"/>
      <c r="E546" s="604"/>
      <c r="F546" s="604"/>
      <c r="G546" s="604"/>
      <c r="H546" s="657"/>
      <c r="I546" s="658" t="s">
        <v>32</v>
      </c>
      <c r="J546" s="659"/>
      <c r="K546" s="660">
        <v>1.46</v>
      </c>
      <c r="L546" s="661"/>
      <c r="M546" s="276">
        <f>K546*12*I477</f>
        <v>16474.056</v>
      </c>
    </row>
    <row r="547" spans="1:13" ht="15.75" thickBot="1">
      <c r="A547" s="386" t="s">
        <v>354</v>
      </c>
      <c r="B547" s="385"/>
      <c r="C547" s="385"/>
      <c r="D547" s="385"/>
      <c r="E547" s="385"/>
      <c r="F547" s="385"/>
      <c r="G547" s="385"/>
      <c r="H547" s="385"/>
      <c r="I547" s="384"/>
      <c r="J547" s="383"/>
      <c r="K547" s="662"/>
      <c r="L547" s="663"/>
      <c r="M547" s="276"/>
    </row>
    <row r="548" spans="1:13" ht="15.75" thickBot="1">
      <c r="A548" s="652" t="s">
        <v>268</v>
      </c>
      <c r="B548" s="653"/>
      <c r="C548" s="653"/>
      <c r="D548" s="653"/>
      <c r="E548" s="653"/>
      <c r="F548" s="653"/>
      <c r="G548" s="653"/>
      <c r="H548" s="653"/>
      <c r="I548" s="278"/>
      <c r="J548" s="277"/>
      <c r="K548" s="610">
        <f>K478+K488+K503+K532+K546+K547</f>
        <v>41.13</v>
      </c>
      <c r="L548" s="611"/>
      <c r="M548" s="276">
        <f>M478+M488+M503+M532+M546+M547</f>
        <v>464094.46799999994</v>
      </c>
    </row>
    <row r="550" spans="1:13" ht="15.75">
      <c r="A550" s="601" t="s">
        <v>0</v>
      </c>
      <c r="B550" s="601"/>
      <c r="C550" s="601"/>
      <c r="D550" s="601"/>
      <c r="E550" s="601"/>
      <c r="F550" s="601"/>
      <c r="G550" s="601"/>
      <c r="H550" s="601"/>
      <c r="I550" s="601"/>
      <c r="J550" s="601"/>
      <c r="K550" s="601"/>
      <c r="L550" s="601"/>
      <c r="M550" s="327"/>
    </row>
    <row r="551" spans="1:13" ht="15.75">
      <c r="A551" s="600" t="s">
        <v>353</v>
      </c>
      <c r="B551" s="600"/>
      <c r="C551" s="600"/>
      <c r="D551" s="600"/>
      <c r="E551" s="600"/>
      <c r="F551" s="600"/>
      <c r="G551" s="600"/>
      <c r="H551" s="600"/>
      <c r="I551" s="600"/>
      <c r="J551" s="600"/>
      <c r="K551" s="600"/>
      <c r="L551" s="600"/>
      <c r="M551" s="327"/>
    </row>
    <row r="552" spans="1:13" ht="15.75">
      <c r="A552" s="370"/>
      <c r="B552" s="370"/>
      <c r="C552" s="370"/>
      <c r="D552" s="370"/>
      <c r="E552" s="370"/>
      <c r="F552" s="370" t="s">
        <v>413</v>
      </c>
      <c r="G552" s="370"/>
      <c r="H552" s="370"/>
      <c r="I552" s="370"/>
      <c r="J552" s="370"/>
      <c r="K552" s="370"/>
      <c r="L552" s="370"/>
      <c r="M552" s="327"/>
    </row>
    <row r="553" spans="1:13">
      <c r="A553" s="329"/>
      <c r="B553" s="328"/>
      <c r="C553" s="602" t="s">
        <v>351</v>
      </c>
      <c r="D553" s="602"/>
      <c r="E553" s="602"/>
      <c r="F553" s="328"/>
      <c r="G553" s="328"/>
      <c r="H553" s="368"/>
      <c r="I553" s="590" t="s">
        <v>3</v>
      </c>
      <c r="J553" s="591"/>
      <c r="K553" s="592" t="s">
        <v>4</v>
      </c>
      <c r="L553" s="593"/>
      <c r="M553" s="382"/>
    </row>
    <row r="554" spans="1:13">
      <c r="A554" s="381"/>
      <c r="B554" s="355"/>
      <c r="C554" s="355"/>
      <c r="D554" s="355"/>
      <c r="E554" s="355"/>
      <c r="F554" s="355"/>
      <c r="G554" s="355"/>
      <c r="H554" s="356"/>
      <c r="I554" s="295"/>
      <c r="J554" s="294"/>
      <c r="K554" s="594" t="s">
        <v>5</v>
      </c>
      <c r="L554" s="595"/>
      <c r="M554" s="380" t="s">
        <v>6</v>
      </c>
    </row>
    <row r="555" spans="1:13">
      <c r="A555" s="381"/>
      <c r="B555" s="355"/>
      <c r="C555" s="355"/>
      <c r="D555" s="355"/>
      <c r="E555" s="355"/>
      <c r="F555" s="355"/>
      <c r="G555" s="355"/>
      <c r="H555" s="356"/>
      <c r="I555" s="598" t="s">
        <v>7</v>
      </c>
      <c r="J555" s="599"/>
      <c r="K555" s="623" t="s">
        <v>8</v>
      </c>
      <c r="L555" s="624"/>
      <c r="M555" s="380" t="s">
        <v>9</v>
      </c>
    </row>
    <row r="556" spans="1:13" ht="16.5" thickBot="1">
      <c r="A556" s="379"/>
      <c r="B556" s="351"/>
      <c r="C556" s="351"/>
      <c r="D556" s="351"/>
      <c r="E556" s="351"/>
      <c r="F556" s="351"/>
      <c r="G556" s="351"/>
      <c r="H556" s="350"/>
      <c r="I556" s="631">
        <v>1624.6</v>
      </c>
      <c r="J556" s="632"/>
      <c r="K556" s="633"/>
      <c r="L556" s="634"/>
      <c r="M556" s="378"/>
    </row>
    <row r="557" spans="1:13">
      <c r="A557" s="367" t="s">
        <v>350</v>
      </c>
      <c r="B557" s="344"/>
      <c r="C557" s="344"/>
      <c r="D557" s="344"/>
      <c r="E557" s="344"/>
      <c r="F557" s="344"/>
      <c r="G557" s="344"/>
      <c r="H557" s="377"/>
      <c r="I557" s="341"/>
      <c r="J557" s="340"/>
      <c r="K557" s="635">
        <f>K560+K563</f>
        <v>6.17</v>
      </c>
      <c r="L557" s="628"/>
      <c r="M557" s="286">
        <f>K557*12*I556</f>
        <v>120285.38399999998</v>
      </c>
    </row>
    <row r="558" spans="1:13">
      <c r="A558" s="376" t="s">
        <v>349</v>
      </c>
      <c r="B558" s="375"/>
      <c r="C558" s="375"/>
      <c r="D558" s="375"/>
      <c r="E558" s="375"/>
      <c r="F558" s="375"/>
      <c r="G558" s="375"/>
      <c r="H558" s="374"/>
      <c r="I558" s="295"/>
      <c r="J558" s="294"/>
      <c r="K558" s="293"/>
      <c r="L558" s="292"/>
      <c r="M558" s="373"/>
    </row>
    <row r="559" spans="1:13" ht="15.75" thickBot="1">
      <c r="A559" s="363" t="s">
        <v>348</v>
      </c>
      <c r="B559" s="372"/>
      <c r="C559" s="372"/>
      <c r="D559" s="372"/>
      <c r="E559" s="372"/>
      <c r="F559" s="372"/>
      <c r="G559" s="372"/>
      <c r="H559" s="371"/>
      <c r="I559" s="336"/>
      <c r="J559" s="282"/>
      <c r="K559" s="281"/>
      <c r="L559" s="280"/>
      <c r="M559" s="279"/>
    </row>
    <row r="560" spans="1:13">
      <c r="A560" s="323" t="s">
        <v>347</v>
      </c>
      <c r="B560" s="331"/>
      <c r="C560" s="331"/>
      <c r="D560" s="331"/>
      <c r="E560" s="331"/>
      <c r="F560" s="331"/>
      <c r="G560" s="331"/>
      <c r="H560" s="357"/>
      <c r="I560" s="596" t="s">
        <v>19</v>
      </c>
      <c r="J560" s="597"/>
      <c r="K560" s="629">
        <v>3.7</v>
      </c>
      <c r="L560" s="630"/>
      <c r="M560" s="291">
        <f>K560*12*I556</f>
        <v>72132.240000000005</v>
      </c>
    </row>
    <row r="561" spans="1:13">
      <c r="A561" s="301" t="s">
        <v>338</v>
      </c>
      <c r="B561" s="355"/>
      <c r="C561" s="355"/>
      <c r="D561" s="355"/>
      <c r="E561" s="355"/>
      <c r="F561" s="355"/>
      <c r="G561" s="355"/>
      <c r="H561" s="356"/>
      <c r="I561" s="598" t="s">
        <v>328</v>
      </c>
      <c r="J561" s="599"/>
      <c r="K561" s="327"/>
      <c r="L561" s="292"/>
      <c r="M561" s="291"/>
    </row>
    <row r="562" spans="1:13">
      <c r="A562" s="323" t="s">
        <v>337</v>
      </c>
      <c r="B562" s="331"/>
      <c r="C562" s="331"/>
      <c r="D562" s="331"/>
      <c r="E562" s="331"/>
      <c r="F562" s="331"/>
      <c r="G562" s="331"/>
      <c r="H562" s="357"/>
      <c r="I562" s="596"/>
      <c r="J562" s="597"/>
      <c r="K562" s="327"/>
      <c r="L562" s="292"/>
      <c r="M562" s="291"/>
    </row>
    <row r="563" spans="1:13">
      <c r="A563" s="323" t="s">
        <v>346</v>
      </c>
      <c r="B563" s="331"/>
      <c r="C563" s="331"/>
      <c r="D563" s="331"/>
      <c r="E563" s="331"/>
      <c r="F563" s="331"/>
      <c r="G563" s="331"/>
      <c r="H563" s="357"/>
      <c r="I563" s="608" t="s">
        <v>35</v>
      </c>
      <c r="J563" s="609"/>
      <c r="K563" s="625">
        <v>2.4700000000000002</v>
      </c>
      <c r="L563" s="626"/>
      <c r="M563" s="291">
        <f>K563*12*I556</f>
        <v>48153.144</v>
      </c>
    </row>
    <row r="564" spans="1:13" ht="15.75">
      <c r="A564" s="320" t="s">
        <v>345</v>
      </c>
      <c r="B564" s="354"/>
      <c r="C564" s="354"/>
      <c r="D564" s="354"/>
      <c r="E564" s="354"/>
      <c r="F564" s="354"/>
      <c r="G564" s="354"/>
      <c r="H564" s="353"/>
      <c r="I564" s="598" t="s">
        <v>328</v>
      </c>
      <c r="J564" s="599"/>
      <c r="K564" s="370"/>
      <c r="L564" s="369"/>
      <c r="M564" s="291"/>
    </row>
    <row r="565" spans="1:13">
      <c r="A565" s="313" t="s">
        <v>344</v>
      </c>
      <c r="B565" s="328"/>
      <c r="C565" s="328"/>
      <c r="D565" s="328"/>
      <c r="E565" s="328"/>
      <c r="F565" s="328"/>
      <c r="G565" s="328"/>
      <c r="H565" s="368"/>
      <c r="I565" s="598"/>
      <c r="J565" s="599"/>
      <c r="K565" s="352"/>
      <c r="L565" s="292"/>
      <c r="M565" s="291"/>
    </row>
    <row r="566" spans="1:13" ht="15.75" thickBot="1">
      <c r="A566" s="323" t="s">
        <v>343</v>
      </c>
      <c r="B566" s="322"/>
      <c r="C566" s="322"/>
      <c r="D566" s="322"/>
      <c r="E566" s="322"/>
      <c r="F566" s="322"/>
      <c r="G566" s="322"/>
      <c r="H566" s="321"/>
      <c r="I566" s="334"/>
      <c r="J566" s="333"/>
      <c r="K566" s="636"/>
      <c r="L566" s="637"/>
      <c r="M566" s="291"/>
    </row>
    <row r="567" spans="1:13">
      <c r="A567" s="367" t="s">
        <v>342</v>
      </c>
      <c r="B567" s="366"/>
      <c r="C567" s="366"/>
      <c r="D567" s="366"/>
      <c r="E567" s="366"/>
      <c r="F567" s="366"/>
      <c r="G567" s="366"/>
      <c r="H567" s="365"/>
      <c r="I567" s="341"/>
      <c r="J567" s="364"/>
      <c r="K567" s="627">
        <f>K569+K574+K577</f>
        <v>5.05</v>
      </c>
      <c r="L567" s="628"/>
      <c r="M567" s="286">
        <f>K567*12*I556</f>
        <v>98450.75999999998</v>
      </c>
    </row>
    <row r="568" spans="1:13" ht="15.75" thickBot="1">
      <c r="A568" s="363" t="s">
        <v>341</v>
      </c>
      <c r="B568" s="362"/>
      <c r="C568" s="362"/>
      <c r="D568" s="362"/>
      <c r="E568" s="362"/>
      <c r="F568" s="362"/>
      <c r="G568" s="362"/>
      <c r="H568" s="361"/>
      <c r="I568" s="336"/>
      <c r="J568" s="360"/>
      <c r="K568" s="281"/>
      <c r="L568" s="280"/>
      <c r="M568" s="279"/>
    </row>
    <row r="569" spans="1:13">
      <c r="A569" s="301" t="s">
        <v>340</v>
      </c>
      <c r="B569" s="300"/>
      <c r="C569" s="300"/>
      <c r="D569" s="300"/>
      <c r="E569" s="300"/>
      <c r="F569" s="300"/>
      <c r="G569" s="300"/>
      <c r="H569" s="298"/>
      <c r="I569" s="598" t="s">
        <v>19</v>
      </c>
      <c r="J569" s="599"/>
      <c r="K569" s="629">
        <v>2.5299999999999998</v>
      </c>
      <c r="L569" s="630"/>
      <c r="M569" s="291">
        <f>K569*12*I556</f>
        <v>49322.856</v>
      </c>
    </row>
    <row r="570" spans="1:13">
      <c r="A570" s="323" t="s">
        <v>339</v>
      </c>
      <c r="B570" s="322"/>
      <c r="C570" s="322"/>
      <c r="D570" s="322"/>
      <c r="E570" s="322"/>
      <c r="F570" s="322"/>
      <c r="G570" s="322"/>
      <c r="H570" s="321"/>
      <c r="I570" s="359"/>
      <c r="J570" s="358"/>
      <c r="K570" s="327"/>
      <c r="L570" s="292"/>
      <c r="M570" s="291"/>
    </row>
    <row r="571" spans="1:13">
      <c r="A571" s="301" t="s">
        <v>338</v>
      </c>
      <c r="B571" s="355"/>
      <c r="C571" s="355"/>
      <c r="D571" s="355"/>
      <c r="E571" s="355"/>
      <c r="F571" s="355"/>
      <c r="G571" s="355"/>
      <c r="H571" s="356"/>
      <c r="I571" s="598" t="s">
        <v>328</v>
      </c>
      <c r="J571" s="599"/>
      <c r="K571" s="327"/>
      <c r="L571" s="292"/>
      <c r="M571" s="291"/>
    </row>
    <row r="572" spans="1:13">
      <c r="A572" s="323" t="s">
        <v>337</v>
      </c>
      <c r="B572" s="331"/>
      <c r="C572" s="331"/>
      <c r="D572" s="331"/>
      <c r="E572" s="331"/>
      <c r="F572" s="331"/>
      <c r="G572" s="331"/>
      <c r="H572" s="357"/>
      <c r="I572" s="596"/>
      <c r="J572" s="597"/>
      <c r="K572" s="327"/>
      <c r="L572" s="292"/>
      <c r="M572" s="291"/>
    </row>
    <row r="573" spans="1:13">
      <c r="A573" s="320" t="s">
        <v>336</v>
      </c>
      <c r="B573" s="354"/>
      <c r="C573" s="353"/>
      <c r="D573" s="355"/>
      <c r="E573" s="355"/>
      <c r="F573" s="355"/>
      <c r="G573" s="355"/>
      <c r="H573" s="356"/>
      <c r="I573" s="598" t="s">
        <v>328</v>
      </c>
      <c r="J573" s="599"/>
      <c r="K573" s="327"/>
      <c r="L573" s="292"/>
      <c r="M573" s="291"/>
    </row>
    <row r="574" spans="1:13">
      <c r="A574" s="301" t="s">
        <v>335</v>
      </c>
      <c r="B574" s="355"/>
      <c r="C574" s="355"/>
      <c r="D574" s="354"/>
      <c r="E574" s="354"/>
      <c r="F574" s="354"/>
      <c r="G574" s="354"/>
      <c r="H574" s="353"/>
      <c r="I574" s="608" t="s">
        <v>35</v>
      </c>
      <c r="J574" s="609"/>
      <c r="K574" s="625">
        <v>1.1200000000000001</v>
      </c>
      <c r="L574" s="626"/>
      <c r="M574" s="291">
        <f>K574*12*I556</f>
        <v>21834.624</v>
      </c>
    </row>
    <row r="575" spans="1:13">
      <c r="A575" s="313" t="s">
        <v>334</v>
      </c>
      <c r="B575" s="312"/>
      <c r="C575" s="312"/>
      <c r="D575" s="312"/>
      <c r="E575" s="312"/>
      <c r="F575" s="312"/>
      <c r="G575" s="312"/>
      <c r="H575" s="311"/>
      <c r="I575" s="590" t="s">
        <v>333</v>
      </c>
      <c r="J575" s="591"/>
      <c r="K575" s="327"/>
      <c r="L575" s="292"/>
      <c r="M575" s="291"/>
    </row>
    <row r="576" spans="1:13">
      <c r="A576" s="323"/>
      <c r="B576" s="322"/>
      <c r="C576" s="322"/>
      <c r="D576" s="322"/>
      <c r="E576" s="322"/>
      <c r="F576" s="322"/>
      <c r="G576" s="322"/>
      <c r="H576" s="321"/>
      <c r="I576" s="334" t="s">
        <v>332</v>
      </c>
      <c r="J576" s="333"/>
      <c r="K576" s="352"/>
      <c r="L576" s="292"/>
      <c r="M576" s="291"/>
    </row>
    <row r="577" spans="1:13">
      <c r="A577" s="313" t="s">
        <v>331</v>
      </c>
      <c r="B577" s="312"/>
      <c r="C577" s="312"/>
      <c r="D577" s="312"/>
      <c r="E577" s="312"/>
      <c r="F577" s="312"/>
      <c r="G577" s="312"/>
      <c r="H577" s="311"/>
      <c r="I577" s="590" t="s">
        <v>35</v>
      </c>
      <c r="J577" s="591"/>
      <c r="K577" s="625">
        <v>1.4</v>
      </c>
      <c r="L577" s="626"/>
      <c r="M577" s="291">
        <f>K577*12*I556</f>
        <v>27293.279999999995</v>
      </c>
    </row>
    <row r="578" spans="1:13">
      <c r="A578" s="323" t="s">
        <v>330</v>
      </c>
      <c r="B578" s="322"/>
      <c r="C578" s="322"/>
      <c r="D578" s="322"/>
      <c r="E578" s="322"/>
      <c r="F578" s="322"/>
      <c r="G578" s="322"/>
      <c r="H578" s="321"/>
      <c r="I578" s="334"/>
      <c r="J578" s="333"/>
      <c r="K578" s="327"/>
      <c r="L578" s="292"/>
      <c r="M578" s="291"/>
    </row>
    <row r="579" spans="1:13">
      <c r="A579" s="313" t="s">
        <v>329</v>
      </c>
      <c r="B579" s="312"/>
      <c r="C579" s="312"/>
      <c r="D579" s="312"/>
      <c r="E579" s="312"/>
      <c r="F579" s="312"/>
      <c r="G579" s="312"/>
      <c r="H579" s="311"/>
      <c r="I579" s="598" t="s">
        <v>328</v>
      </c>
      <c r="J579" s="599"/>
      <c r="K579" s="327"/>
      <c r="L579" s="292"/>
      <c r="M579" s="291"/>
    </row>
    <row r="580" spans="1:13">
      <c r="A580" s="313" t="s">
        <v>327</v>
      </c>
      <c r="B580" s="312"/>
      <c r="C580" s="312"/>
      <c r="D580" s="312"/>
      <c r="E580" s="312"/>
      <c r="F580" s="312"/>
      <c r="G580" s="312"/>
      <c r="H580" s="311"/>
      <c r="I580" s="590" t="s">
        <v>326</v>
      </c>
      <c r="J580" s="591"/>
      <c r="K580" s="351"/>
      <c r="L580" s="350"/>
      <c r="M580" s="349"/>
    </row>
    <row r="581" spans="1:13" ht="15.75" thickBot="1">
      <c r="A581" s="323"/>
      <c r="B581" s="322"/>
      <c r="C581" s="322"/>
      <c r="D581" s="322"/>
      <c r="E581" s="322"/>
      <c r="F581" s="322"/>
      <c r="G581" s="322"/>
      <c r="H581" s="321"/>
      <c r="I581" s="606" t="s">
        <v>325</v>
      </c>
      <c r="J581" s="607"/>
      <c r="K581" s="348"/>
      <c r="L581" s="347"/>
      <c r="M581" s="346"/>
    </row>
    <row r="582" spans="1:13">
      <c r="A582" s="345" t="s">
        <v>324</v>
      </c>
      <c r="B582" s="344"/>
      <c r="C582" s="344"/>
      <c r="D582" s="344"/>
      <c r="E582" s="344"/>
      <c r="F582" s="344"/>
      <c r="G582" s="343"/>
      <c r="H582" s="342"/>
      <c r="I582" s="341"/>
      <c r="J582" s="340"/>
      <c r="K582" s="648">
        <f>K584+K591+K599+K603+K604+K608</f>
        <v>22.58</v>
      </c>
      <c r="L582" s="628"/>
      <c r="M582" s="286">
        <f>M584+M591+M599+M603+M604+M608</f>
        <v>440201.61599999998</v>
      </c>
    </row>
    <row r="583" spans="1:13" ht="15.75" thickBot="1">
      <c r="A583" s="339"/>
      <c r="B583" s="338"/>
      <c r="C583" s="338"/>
      <c r="D583" s="338"/>
      <c r="E583" s="338"/>
      <c r="F583" s="338"/>
      <c r="G583" s="338"/>
      <c r="H583" s="337"/>
      <c r="I583" s="336"/>
      <c r="J583" s="282"/>
      <c r="K583" s="281"/>
      <c r="L583" s="280"/>
      <c r="M583" s="279"/>
    </row>
    <row r="584" spans="1:13" ht="15.75" thickBot="1">
      <c r="A584" s="603" t="s">
        <v>323</v>
      </c>
      <c r="B584" s="604"/>
      <c r="C584" s="604"/>
      <c r="D584" s="604"/>
      <c r="E584" s="604"/>
      <c r="F584" s="604"/>
      <c r="G584" s="604"/>
      <c r="H584" s="605"/>
      <c r="I584" s="305"/>
      <c r="J584" s="304"/>
      <c r="K584" s="646">
        <f>K585+K586+K587+K589+K590</f>
        <v>3.7199999999999998</v>
      </c>
      <c r="L584" s="647"/>
      <c r="M584" s="303">
        <f>K584*12*I556</f>
        <v>72522.144</v>
      </c>
    </row>
    <row r="585" spans="1:13">
      <c r="A585" s="323" t="s">
        <v>322</v>
      </c>
      <c r="B585" s="322"/>
      <c r="C585" s="322"/>
      <c r="D585" s="322"/>
      <c r="E585" s="322"/>
      <c r="F585" s="322"/>
      <c r="G585" s="322"/>
      <c r="H585" s="321"/>
      <c r="I585" s="596" t="s">
        <v>321</v>
      </c>
      <c r="J585" s="597"/>
      <c r="K585" s="629">
        <v>0.63</v>
      </c>
      <c r="L585" s="630"/>
      <c r="M585" s="291">
        <f>K585*12*I556</f>
        <v>12281.976000000001</v>
      </c>
    </row>
    <row r="586" spans="1:13">
      <c r="A586" s="320" t="s">
        <v>320</v>
      </c>
      <c r="B586" s="319"/>
      <c r="C586" s="319"/>
      <c r="D586" s="319"/>
      <c r="E586" s="319"/>
      <c r="F586" s="319"/>
      <c r="G586" s="319"/>
      <c r="H586" s="318"/>
      <c r="I586" s="608" t="s">
        <v>57</v>
      </c>
      <c r="J586" s="609"/>
      <c r="K586" s="625">
        <v>1.48</v>
      </c>
      <c r="L586" s="626"/>
      <c r="M586" s="291">
        <f>K586*12*I556</f>
        <v>28852.895999999993</v>
      </c>
    </row>
    <row r="587" spans="1:13">
      <c r="A587" s="313" t="s">
        <v>319</v>
      </c>
      <c r="B587" s="312"/>
      <c r="C587" s="312"/>
      <c r="D587" s="312"/>
      <c r="E587" s="312"/>
      <c r="F587" s="312"/>
      <c r="G587" s="312"/>
      <c r="H587" s="311"/>
      <c r="I587" s="590" t="s">
        <v>35</v>
      </c>
      <c r="J587" s="591"/>
      <c r="K587" s="625">
        <v>0.17</v>
      </c>
      <c r="L587" s="626"/>
      <c r="M587" s="291">
        <f>K587*12*I556</f>
        <v>3314.1839999999997</v>
      </c>
    </row>
    <row r="588" spans="1:13">
      <c r="A588" s="335" t="s">
        <v>318</v>
      </c>
      <c r="B588" s="331"/>
      <c r="C588" s="331"/>
      <c r="D588" s="331"/>
      <c r="E588" s="322"/>
      <c r="F588" s="322"/>
      <c r="G588" s="322"/>
      <c r="H588" s="321"/>
      <c r="I588" s="334"/>
      <c r="J588" s="333"/>
      <c r="K588" s="293"/>
      <c r="L588" s="292"/>
      <c r="M588" s="291"/>
    </row>
    <row r="589" spans="1:13">
      <c r="A589" s="320" t="s">
        <v>317</v>
      </c>
      <c r="B589" s="319"/>
      <c r="C589" s="319"/>
      <c r="D589" s="319"/>
      <c r="E589" s="319"/>
      <c r="F589" s="319"/>
      <c r="G589" s="319"/>
      <c r="H589" s="318"/>
      <c r="I589" s="608" t="s">
        <v>19</v>
      </c>
      <c r="J589" s="609"/>
      <c r="K589" s="625">
        <v>0.05</v>
      </c>
      <c r="L589" s="626"/>
      <c r="M589" s="291">
        <f>K589*12*I556</f>
        <v>974.7600000000001</v>
      </c>
    </row>
    <row r="590" spans="1:13" ht="15.75" thickBot="1">
      <c r="A590" s="313" t="s">
        <v>316</v>
      </c>
      <c r="B590" s="312"/>
      <c r="C590" s="312"/>
      <c r="D590" s="312"/>
      <c r="E590" s="312"/>
      <c r="F590" s="312"/>
      <c r="G590" s="312"/>
      <c r="H590" s="311"/>
      <c r="I590" s="614" t="s">
        <v>19</v>
      </c>
      <c r="J590" s="615"/>
      <c r="K590" s="650">
        <v>1.39</v>
      </c>
      <c r="L590" s="651"/>
      <c r="M590" s="291">
        <f>K590*12*I556</f>
        <v>27098.327999999998</v>
      </c>
    </row>
    <row r="591" spans="1:13" ht="15.75" thickBot="1">
      <c r="A591" s="654" t="s">
        <v>315</v>
      </c>
      <c r="B591" s="655"/>
      <c r="C591" s="655"/>
      <c r="D591" s="655"/>
      <c r="E591" s="655"/>
      <c r="F591" s="655"/>
      <c r="G591" s="655"/>
      <c r="H591" s="656"/>
      <c r="I591" s="305"/>
      <c r="J591" s="304"/>
      <c r="K591" s="642">
        <f>K592+K593+K595+K596+K597+K598</f>
        <v>1.35</v>
      </c>
      <c r="L591" s="647"/>
      <c r="M591" s="303">
        <f>K591*12*I556</f>
        <v>26318.520000000004</v>
      </c>
    </row>
    <row r="592" spans="1:13">
      <c r="A592" s="332" t="s">
        <v>314</v>
      </c>
      <c r="B592" s="331"/>
      <c r="C592" s="331"/>
      <c r="D592" s="331"/>
      <c r="E592" s="331"/>
      <c r="F592" s="322"/>
      <c r="G592" s="322"/>
      <c r="H592" s="321"/>
      <c r="I592" s="330"/>
      <c r="J592" s="294"/>
      <c r="K592" s="629">
        <v>0.08</v>
      </c>
      <c r="L592" s="630"/>
      <c r="M592" s="291">
        <f>K592*12*I556</f>
        <v>1559.6159999999998</v>
      </c>
    </row>
    <row r="593" spans="1:13">
      <c r="A593" s="329" t="s">
        <v>313</v>
      </c>
      <c r="B593" s="328"/>
      <c r="C593" s="328"/>
      <c r="D593" s="328"/>
      <c r="E593" s="328"/>
      <c r="F593" s="312"/>
      <c r="G593" s="312"/>
      <c r="H593" s="311"/>
      <c r="I593" s="598" t="s">
        <v>312</v>
      </c>
      <c r="J593" s="599"/>
      <c r="K593" s="625">
        <v>0.65</v>
      </c>
      <c r="L593" s="626"/>
      <c r="M593" s="291">
        <f>K593*12*I556</f>
        <v>12671.880000000001</v>
      </c>
    </row>
    <row r="594" spans="1:13">
      <c r="A594" s="323" t="s">
        <v>311</v>
      </c>
      <c r="B594" s="322"/>
      <c r="C594" s="322"/>
      <c r="D594" s="322"/>
      <c r="E594" s="322"/>
      <c r="F594" s="322"/>
      <c r="G594" s="322"/>
      <c r="H594" s="321"/>
      <c r="I594" s="596" t="s">
        <v>310</v>
      </c>
      <c r="J594" s="597"/>
      <c r="K594" s="327"/>
      <c r="L594" s="292"/>
      <c r="M594" s="291"/>
    </row>
    <row r="595" spans="1:13">
      <c r="A595" s="320" t="s">
        <v>309</v>
      </c>
      <c r="B595" s="319"/>
      <c r="C595" s="319"/>
      <c r="D595" s="319"/>
      <c r="E595" s="319"/>
      <c r="F595" s="319"/>
      <c r="G595" s="319"/>
      <c r="H595" s="318"/>
      <c r="I595" s="608" t="s">
        <v>308</v>
      </c>
      <c r="J595" s="609"/>
      <c r="K595" s="625">
        <v>0.4</v>
      </c>
      <c r="L595" s="626"/>
      <c r="M595" s="291">
        <f>K595*12*I556</f>
        <v>7798.0800000000008</v>
      </c>
    </row>
    <row r="596" spans="1:13">
      <c r="A596" s="320" t="s">
        <v>307</v>
      </c>
      <c r="B596" s="319"/>
      <c r="C596" s="319"/>
      <c r="D596" s="319"/>
      <c r="E596" s="319"/>
      <c r="F596" s="319"/>
      <c r="G596" s="319"/>
      <c r="H596" s="318"/>
      <c r="I596" s="608" t="s">
        <v>306</v>
      </c>
      <c r="J596" s="609"/>
      <c r="K596" s="625">
        <v>0.1</v>
      </c>
      <c r="L596" s="626"/>
      <c r="M596" s="291">
        <f>K596*12*I556</f>
        <v>1949.5200000000002</v>
      </c>
    </row>
    <row r="597" spans="1:13">
      <c r="A597" s="313" t="s">
        <v>299</v>
      </c>
      <c r="B597" s="312"/>
      <c r="C597" s="312"/>
      <c r="D597" s="312"/>
      <c r="E597" s="312"/>
      <c r="F597" s="312"/>
      <c r="G597" s="312"/>
      <c r="H597" s="311"/>
      <c r="I597" s="608" t="s">
        <v>298</v>
      </c>
      <c r="J597" s="609"/>
      <c r="K597" s="636">
        <v>0.05</v>
      </c>
      <c r="L597" s="637"/>
      <c r="M597" s="291">
        <f>K597*12*I556</f>
        <v>974.7600000000001</v>
      </c>
    </row>
    <row r="598" spans="1:13" ht="15.75" thickBot="1">
      <c r="A598" s="313" t="s">
        <v>305</v>
      </c>
      <c r="B598" s="312"/>
      <c r="C598" s="312"/>
      <c r="D598" s="312"/>
      <c r="E598" s="312"/>
      <c r="F598" s="312"/>
      <c r="G598" s="312"/>
      <c r="H598" s="311"/>
      <c r="I598" s="614" t="s">
        <v>88</v>
      </c>
      <c r="J598" s="615"/>
      <c r="K598" s="638">
        <v>7.0000000000000007E-2</v>
      </c>
      <c r="L598" s="639"/>
      <c r="M598" s="326">
        <f>K598*12*I556</f>
        <v>1364.664</v>
      </c>
    </row>
    <row r="599" spans="1:13" ht="15.75" thickBot="1">
      <c r="A599" s="654" t="s">
        <v>304</v>
      </c>
      <c r="B599" s="655"/>
      <c r="C599" s="655"/>
      <c r="D599" s="655"/>
      <c r="E599" s="655"/>
      <c r="F599" s="655"/>
      <c r="G599" s="655"/>
      <c r="H599" s="656"/>
      <c r="I599" s="325"/>
      <c r="J599" s="324"/>
      <c r="K599" s="649">
        <f>K600+K601+K602</f>
        <v>0.88</v>
      </c>
      <c r="L599" s="643"/>
      <c r="M599" s="303">
        <f>K599*12*I556</f>
        <v>17155.776000000002</v>
      </c>
    </row>
    <row r="600" spans="1:13">
      <c r="A600" s="323" t="s">
        <v>303</v>
      </c>
      <c r="B600" s="322"/>
      <c r="C600" s="322"/>
      <c r="D600" s="322"/>
      <c r="E600" s="322"/>
      <c r="F600" s="322"/>
      <c r="G600" s="322"/>
      <c r="H600" s="321"/>
      <c r="I600" s="612" t="s">
        <v>302</v>
      </c>
      <c r="J600" s="613"/>
      <c r="K600" s="644">
        <v>0.42</v>
      </c>
      <c r="L600" s="645"/>
      <c r="M600" s="291">
        <f>K600*12*I556</f>
        <v>8187.9839999999995</v>
      </c>
    </row>
    <row r="601" spans="1:13">
      <c r="A601" s="320" t="s">
        <v>301</v>
      </c>
      <c r="B601" s="319"/>
      <c r="C601" s="319"/>
      <c r="D601" s="319"/>
      <c r="E601" s="319"/>
      <c r="F601" s="319"/>
      <c r="G601" s="319"/>
      <c r="H601" s="318"/>
      <c r="I601" s="317" t="s">
        <v>300</v>
      </c>
      <c r="J601" s="316"/>
      <c r="K601" s="636">
        <v>0.37</v>
      </c>
      <c r="L601" s="637"/>
      <c r="M601" s="291">
        <f>K601*12*I556</f>
        <v>7213.2239999999983</v>
      </c>
    </row>
    <row r="602" spans="1:13" ht="15.75" thickBot="1">
      <c r="A602" s="313" t="s">
        <v>299</v>
      </c>
      <c r="B602" s="312"/>
      <c r="C602" s="312"/>
      <c r="D602" s="312"/>
      <c r="E602" s="312"/>
      <c r="F602" s="312"/>
      <c r="G602" s="312"/>
      <c r="H602" s="311"/>
      <c r="I602" s="614" t="s">
        <v>298</v>
      </c>
      <c r="J602" s="615"/>
      <c r="K602" s="638">
        <v>0.09</v>
      </c>
      <c r="L602" s="639"/>
      <c r="M602" s="291">
        <f>K602*12*I556</f>
        <v>1754.568</v>
      </c>
    </row>
    <row r="603" spans="1:13" ht="15.75" thickBot="1">
      <c r="A603" s="309" t="s">
        <v>297</v>
      </c>
      <c r="B603" s="308"/>
      <c r="C603" s="308"/>
      <c r="D603" s="308"/>
      <c r="E603" s="308"/>
      <c r="F603" s="308"/>
      <c r="G603" s="308"/>
      <c r="H603" s="307"/>
      <c r="I603" s="619" t="s">
        <v>296</v>
      </c>
      <c r="J603" s="620"/>
      <c r="K603" s="640">
        <v>14.98</v>
      </c>
      <c r="L603" s="641"/>
      <c r="M603" s="303">
        <f>K603*12*I556</f>
        <v>292038.09599999996</v>
      </c>
    </row>
    <row r="604" spans="1:13" ht="15.75" thickBot="1">
      <c r="A604" s="603" t="s">
        <v>295</v>
      </c>
      <c r="B604" s="604"/>
      <c r="C604" s="604"/>
      <c r="D604" s="604"/>
      <c r="E604" s="604"/>
      <c r="F604" s="604"/>
      <c r="G604" s="604"/>
      <c r="H604" s="605"/>
      <c r="I604" s="305"/>
      <c r="J604" s="304"/>
      <c r="K604" s="642">
        <v>1.58</v>
      </c>
      <c r="L604" s="643"/>
      <c r="M604" s="303">
        <f>K604*12*I556</f>
        <v>30802.416000000001</v>
      </c>
    </row>
    <row r="605" spans="1:13">
      <c r="A605" s="301" t="s">
        <v>294</v>
      </c>
      <c r="B605" s="300"/>
      <c r="C605" s="300"/>
      <c r="D605" s="300"/>
      <c r="E605" s="300"/>
      <c r="F605" s="300"/>
      <c r="G605" s="300"/>
      <c r="H605" s="298"/>
      <c r="I605" s="621" t="s">
        <v>293</v>
      </c>
      <c r="J605" s="622"/>
      <c r="K605" s="297"/>
      <c r="L605" s="296"/>
      <c r="M605" s="291"/>
    </row>
    <row r="606" spans="1:13">
      <c r="A606" s="301" t="s">
        <v>292</v>
      </c>
      <c r="B606" s="300"/>
      <c r="C606" s="300"/>
      <c r="D606" s="300"/>
      <c r="E606" s="300"/>
      <c r="F606" s="300"/>
      <c r="G606" s="300"/>
      <c r="H606" s="298"/>
      <c r="I606" s="295"/>
      <c r="J606" s="294"/>
      <c r="K606" s="297"/>
      <c r="L606" s="296"/>
      <c r="M606" s="291"/>
    </row>
    <row r="607" spans="1:13" ht="15.75" thickBot="1">
      <c r="A607" s="301" t="s">
        <v>291</v>
      </c>
      <c r="B607" s="300"/>
      <c r="C607" s="300"/>
      <c r="D607" s="300"/>
      <c r="E607" s="300"/>
      <c r="F607" s="300"/>
      <c r="G607" s="300"/>
      <c r="H607" s="298"/>
      <c r="I607" s="310"/>
      <c r="J607" s="294"/>
      <c r="K607" s="297"/>
      <c r="L607" s="296"/>
      <c r="M607" s="291"/>
    </row>
    <row r="608" spans="1:13" ht="15.75" thickBot="1">
      <c r="A608" s="309" t="s">
        <v>290</v>
      </c>
      <c r="B608" s="308"/>
      <c r="C608" s="308"/>
      <c r="D608" s="308"/>
      <c r="E608" s="308"/>
      <c r="F608" s="308"/>
      <c r="G608" s="308"/>
      <c r="H608" s="307"/>
      <c r="I608" s="305"/>
      <c r="J608" s="304"/>
      <c r="K608" s="642">
        <v>7.0000000000000007E-2</v>
      </c>
      <c r="L608" s="643"/>
      <c r="M608" s="303">
        <f>K608*12*I556</f>
        <v>1364.664</v>
      </c>
    </row>
    <row r="609" spans="1:13">
      <c r="A609" s="301" t="s">
        <v>289</v>
      </c>
      <c r="B609" s="300"/>
      <c r="C609" s="300"/>
      <c r="D609" s="300"/>
      <c r="E609" s="300"/>
      <c r="F609" s="300"/>
      <c r="G609" s="300"/>
      <c r="H609" s="298"/>
      <c r="I609" s="621" t="s">
        <v>19</v>
      </c>
      <c r="J609" s="622"/>
      <c r="K609" s="306"/>
      <c r="L609" s="296"/>
      <c r="M609" s="291"/>
    </row>
    <row r="610" spans="1:13" ht="15.75" thickBot="1">
      <c r="A610" s="301" t="s">
        <v>288</v>
      </c>
      <c r="B610" s="300"/>
      <c r="C610" s="300"/>
      <c r="D610" s="300"/>
      <c r="E610" s="300"/>
      <c r="F610" s="300"/>
      <c r="G610" s="300"/>
      <c r="H610" s="298"/>
      <c r="I610" s="295"/>
      <c r="J610" s="294"/>
      <c r="K610" s="306"/>
      <c r="L610" s="296"/>
      <c r="M610" s="291"/>
    </row>
    <row r="611" spans="1:13" ht="15.75" thickBot="1">
      <c r="A611" s="603" t="s">
        <v>287</v>
      </c>
      <c r="B611" s="604"/>
      <c r="C611" s="604"/>
      <c r="D611" s="604"/>
      <c r="E611" s="604"/>
      <c r="F611" s="604"/>
      <c r="G611" s="604"/>
      <c r="H611" s="605"/>
      <c r="I611" s="305"/>
      <c r="J611" s="304"/>
      <c r="K611" s="642">
        <v>6</v>
      </c>
      <c r="L611" s="643"/>
      <c r="M611" s="303">
        <f>K611*12*I556</f>
        <v>116971.2</v>
      </c>
    </row>
    <row r="612" spans="1:13">
      <c r="A612" s="301" t="s">
        <v>286</v>
      </c>
      <c r="B612" s="299"/>
      <c r="C612" s="299"/>
      <c r="D612" s="299"/>
      <c r="E612" s="299"/>
      <c r="F612" s="300"/>
      <c r="G612" s="299"/>
      <c r="H612" s="298"/>
      <c r="I612" s="598" t="s">
        <v>285</v>
      </c>
      <c r="J612" s="599"/>
      <c r="K612" s="297"/>
      <c r="L612" s="296"/>
      <c r="M612" s="291"/>
    </row>
    <row r="613" spans="1:13">
      <c r="A613" s="301" t="s">
        <v>284</v>
      </c>
      <c r="B613" s="299"/>
      <c r="C613" s="299"/>
      <c r="D613" s="299"/>
      <c r="E613" s="299"/>
      <c r="F613" s="300"/>
      <c r="G613" s="299"/>
      <c r="H613" s="298"/>
      <c r="I613" s="598" t="s">
        <v>283</v>
      </c>
      <c r="J613" s="599"/>
      <c r="K613" s="297"/>
      <c r="L613" s="296"/>
      <c r="M613" s="291"/>
    </row>
    <row r="614" spans="1:13">
      <c r="A614" s="301" t="s">
        <v>282</v>
      </c>
      <c r="B614" s="299"/>
      <c r="C614" s="299"/>
      <c r="D614" s="299"/>
      <c r="E614" s="299"/>
      <c r="F614" s="300"/>
      <c r="G614" s="299"/>
      <c r="H614" s="298"/>
      <c r="I614" s="598" t="s">
        <v>281</v>
      </c>
      <c r="J614" s="599"/>
      <c r="K614" s="297"/>
      <c r="L614" s="296"/>
      <c r="M614" s="291"/>
    </row>
    <row r="615" spans="1:13">
      <c r="A615" s="301" t="s">
        <v>280</v>
      </c>
      <c r="B615" s="299"/>
      <c r="C615" s="299"/>
      <c r="D615" s="299"/>
      <c r="E615" s="299"/>
      <c r="F615" s="300"/>
      <c r="G615" s="299"/>
      <c r="H615" s="298"/>
      <c r="I615" s="598" t="s">
        <v>279</v>
      </c>
      <c r="J615" s="599"/>
      <c r="K615" s="297"/>
      <c r="L615" s="296"/>
      <c r="M615" s="291"/>
    </row>
    <row r="616" spans="1:13">
      <c r="A616" s="301" t="s">
        <v>278</v>
      </c>
      <c r="B616" s="299"/>
      <c r="C616" s="299"/>
      <c r="D616" s="299"/>
      <c r="E616" s="299"/>
      <c r="F616" s="300"/>
      <c r="G616" s="299"/>
      <c r="H616" s="298"/>
      <c r="I616" s="598" t="s">
        <v>277</v>
      </c>
      <c r="J616" s="599"/>
      <c r="K616" s="297"/>
      <c r="L616" s="296"/>
      <c r="M616" s="291"/>
    </row>
    <row r="617" spans="1:13">
      <c r="A617" s="301" t="s">
        <v>276</v>
      </c>
      <c r="B617" s="299"/>
      <c r="C617" s="299"/>
      <c r="D617" s="299"/>
      <c r="E617" s="299"/>
      <c r="F617" s="300"/>
      <c r="G617" s="299"/>
      <c r="H617" s="298"/>
      <c r="I617" s="295"/>
      <c r="J617" s="294"/>
      <c r="K617" s="297"/>
      <c r="L617" s="302"/>
      <c r="M617" s="291"/>
    </row>
    <row r="618" spans="1:13">
      <c r="A618" s="301" t="s">
        <v>275</v>
      </c>
      <c r="B618" s="299"/>
      <c r="C618" s="299"/>
      <c r="D618" s="299"/>
      <c r="E618" s="299"/>
      <c r="F618" s="300"/>
      <c r="G618" s="299"/>
      <c r="H618" s="298"/>
      <c r="I618" s="295"/>
      <c r="J618" s="294"/>
      <c r="K618" s="297"/>
      <c r="L618" s="296"/>
      <c r="M618" s="291"/>
    </row>
    <row r="619" spans="1:13">
      <c r="A619" s="301" t="s">
        <v>274</v>
      </c>
      <c r="B619" s="299"/>
      <c r="C619" s="299"/>
      <c r="D619" s="299"/>
      <c r="E619" s="299"/>
      <c r="F619" s="300"/>
      <c r="G619" s="299"/>
      <c r="H619" s="298"/>
      <c r="I619" s="295"/>
      <c r="J619" s="294"/>
      <c r="K619" s="297"/>
      <c r="L619" s="296"/>
      <c r="M619" s="291"/>
    </row>
    <row r="620" spans="1:13">
      <c r="A620" s="301" t="s">
        <v>273</v>
      </c>
      <c r="B620" s="299"/>
      <c r="C620" s="299"/>
      <c r="D620" s="299"/>
      <c r="E620" s="299"/>
      <c r="F620" s="300"/>
      <c r="G620" s="299"/>
      <c r="H620" s="298"/>
      <c r="I620" s="295"/>
      <c r="J620" s="294"/>
      <c r="K620" s="297"/>
      <c r="L620" s="296"/>
      <c r="M620" s="291"/>
    </row>
    <row r="621" spans="1:13">
      <c r="A621" s="301" t="s">
        <v>272</v>
      </c>
      <c r="B621" s="299"/>
      <c r="C621" s="299"/>
      <c r="D621" s="299"/>
      <c r="E621" s="299"/>
      <c r="F621" s="300"/>
      <c r="G621" s="299"/>
      <c r="H621" s="298"/>
      <c r="I621" s="295"/>
      <c r="J621" s="294"/>
      <c r="K621" s="297"/>
      <c r="L621" s="296"/>
      <c r="M621" s="291"/>
    </row>
    <row r="622" spans="1:13" ht="15.75" thickBot="1">
      <c r="A622" s="616" t="s">
        <v>271</v>
      </c>
      <c r="B622" s="617"/>
      <c r="C622" s="617"/>
      <c r="D622" s="617"/>
      <c r="E622" s="617"/>
      <c r="F622" s="617"/>
      <c r="G622" s="617"/>
      <c r="H622" s="618"/>
      <c r="I622" s="295"/>
      <c r="J622" s="294"/>
      <c r="K622" s="293"/>
      <c r="L622" s="292"/>
      <c r="M622" s="291"/>
    </row>
    <row r="623" spans="1:13">
      <c r="A623" s="290" t="s">
        <v>270</v>
      </c>
      <c r="B623" s="289"/>
      <c r="C623" s="289"/>
      <c r="D623" s="289"/>
      <c r="E623" s="289"/>
      <c r="F623" s="289"/>
      <c r="G623" s="289"/>
      <c r="H623" s="289"/>
      <c r="I623" s="621" t="s">
        <v>55</v>
      </c>
      <c r="J623" s="622"/>
      <c r="K623" s="288"/>
      <c r="L623" s="287"/>
      <c r="M623" s="286"/>
    </row>
    <row r="624" spans="1:13" ht="15.75" thickBot="1">
      <c r="A624" s="285" t="s">
        <v>269</v>
      </c>
      <c r="B624" s="284"/>
      <c r="C624" s="284"/>
      <c r="D624" s="284"/>
      <c r="E624" s="284"/>
      <c r="F624" s="284"/>
      <c r="G624" s="284"/>
      <c r="H624" s="284"/>
      <c r="I624" s="283"/>
      <c r="J624" s="282"/>
      <c r="K624" s="281"/>
      <c r="L624" s="280"/>
      <c r="M624" s="279"/>
    </row>
    <row r="625" spans="1:13" ht="15.75" thickBot="1">
      <c r="A625" s="603" t="s">
        <v>355</v>
      </c>
      <c r="B625" s="604"/>
      <c r="C625" s="604"/>
      <c r="D625" s="604"/>
      <c r="E625" s="604"/>
      <c r="F625" s="604"/>
      <c r="G625" s="604"/>
      <c r="H625" s="657"/>
      <c r="I625" s="658" t="s">
        <v>32</v>
      </c>
      <c r="J625" s="659"/>
      <c r="K625" s="660">
        <v>1.46</v>
      </c>
      <c r="L625" s="661"/>
      <c r="M625" s="276">
        <f>K625*12*I556</f>
        <v>28462.991999999998</v>
      </c>
    </row>
    <row r="626" spans="1:13" ht="15.75" thickBot="1">
      <c r="A626" s="386" t="s">
        <v>354</v>
      </c>
      <c r="B626" s="385"/>
      <c r="C626" s="385"/>
      <c r="D626" s="385"/>
      <c r="E626" s="385"/>
      <c r="F626" s="385"/>
      <c r="G626" s="385"/>
      <c r="H626" s="385"/>
      <c r="I626" s="384"/>
      <c r="J626" s="383"/>
      <c r="K626" s="662"/>
      <c r="L626" s="663"/>
      <c r="M626" s="276"/>
    </row>
    <row r="627" spans="1:13" ht="15.75" thickBot="1">
      <c r="A627" s="652" t="s">
        <v>268</v>
      </c>
      <c r="B627" s="653"/>
      <c r="C627" s="653"/>
      <c r="D627" s="653"/>
      <c r="E627" s="653"/>
      <c r="F627" s="653"/>
      <c r="G627" s="653"/>
      <c r="H627" s="653"/>
      <c r="I627" s="278"/>
      <c r="J627" s="277"/>
      <c r="K627" s="610">
        <f>K557+K567+K582+K611+K625+K626</f>
        <v>41.26</v>
      </c>
      <c r="L627" s="611"/>
      <c r="M627" s="276">
        <f>M557+M567+M582+M611+M625+M626</f>
        <v>804371.95199999993</v>
      </c>
    </row>
    <row r="629" spans="1:13" ht="15.75">
      <c r="A629" s="601" t="s">
        <v>0</v>
      </c>
      <c r="B629" s="601"/>
      <c r="C629" s="601"/>
      <c r="D629" s="601"/>
      <c r="E629" s="601"/>
      <c r="F629" s="601"/>
      <c r="G629" s="601"/>
      <c r="H629" s="601"/>
      <c r="I629" s="601"/>
      <c r="J629" s="601"/>
      <c r="K629" s="601"/>
      <c r="L629" s="601"/>
      <c r="M629" s="327"/>
    </row>
    <row r="630" spans="1:13" ht="15.75">
      <c r="A630" s="600" t="s">
        <v>353</v>
      </c>
      <c r="B630" s="600"/>
      <c r="C630" s="600"/>
      <c r="D630" s="600"/>
      <c r="E630" s="600"/>
      <c r="F630" s="600"/>
      <c r="G630" s="600"/>
      <c r="H630" s="600"/>
      <c r="I630" s="600"/>
      <c r="J630" s="600"/>
      <c r="K630" s="600"/>
      <c r="L630" s="600"/>
      <c r="M630" s="327"/>
    </row>
    <row r="631" spans="1:13" ht="15.75">
      <c r="A631" s="370"/>
      <c r="B631" s="370"/>
      <c r="C631" s="370"/>
      <c r="D631" s="370"/>
      <c r="E631" s="370"/>
      <c r="F631" s="370" t="s">
        <v>412</v>
      </c>
      <c r="G631" s="370"/>
      <c r="H631" s="370"/>
      <c r="I631" s="370"/>
      <c r="J631" s="370"/>
      <c r="K631" s="370"/>
      <c r="L631" s="370"/>
      <c r="M631" s="327"/>
    </row>
    <row r="632" spans="1:13">
      <c r="A632" s="329"/>
      <c r="B632" s="328"/>
      <c r="C632" s="602" t="s">
        <v>351</v>
      </c>
      <c r="D632" s="602"/>
      <c r="E632" s="602"/>
      <c r="F632" s="328"/>
      <c r="G632" s="328"/>
      <c r="H632" s="368"/>
      <c r="I632" s="590" t="s">
        <v>3</v>
      </c>
      <c r="J632" s="591"/>
      <c r="K632" s="592" t="s">
        <v>4</v>
      </c>
      <c r="L632" s="593"/>
      <c r="M632" s="382"/>
    </row>
    <row r="633" spans="1:13">
      <c r="A633" s="381"/>
      <c r="B633" s="355"/>
      <c r="C633" s="355"/>
      <c r="D633" s="355"/>
      <c r="E633" s="355"/>
      <c r="F633" s="355"/>
      <c r="G633" s="355"/>
      <c r="H633" s="356"/>
      <c r="I633" s="295"/>
      <c r="J633" s="294"/>
      <c r="K633" s="594" t="s">
        <v>5</v>
      </c>
      <c r="L633" s="595"/>
      <c r="M633" s="380" t="s">
        <v>6</v>
      </c>
    </row>
    <row r="634" spans="1:13">
      <c r="A634" s="381"/>
      <c r="B634" s="355"/>
      <c r="C634" s="355"/>
      <c r="D634" s="355"/>
      <c r="E634" s="355"/>
      <c r="F634" s="355"/>
      <c r="G634" s="355"/>
      <c r="H634" s="356"/>
      <c r="I634" s="598" t="s">
        <v>7</v>
      </c>
      <c r="J634" s="599"/>
      <c r="K634" s="623" t="s">
        <v>8</v>
      </c>
      <c r="L634" s="624"/>
      <c r="M634" s="380" t="s">
        <v>9</v>
      </c>
    </row>
    <row r="635" spans="1:13" ht="16.5" thickBot="1">
      <c r="A635" s="379"/>
      <c r="B635" s="351"/>
      <c r="C635" s="351"/>
      <c r="D635" s="351"/>
      <c r="E635" s="351"/>
      <c r="F635" s="351"/>
      <c r="G635" s="351"/>
      <c r="H635" s="350"/>
      <c r="I635" s="631">
        <v>1113.5999999999999</v>
      </c>
      <c r="J635" s="632"/>
      <c r="K635" s="633"/>
      <c r="L635" s="634"/>
      <c r="M635" s="378"/>
    </row>
    <row r="636" spans="1:13">
      <c r="A636" s="367" t="s">
        <v>350</v>
      </c>
      <c r="B636" s="344"/>
      <c r="C636" s="344"/>
      <c r="D636" s="344"/>
      <c r="E636" s="344"/>
      <c r="F636" s="344"/>
      <c r="G636" s="344"/>
      <c r="H636" s="377"/>
      <c r="I636" s="341"/>
      <c r="J636" s="340"/>
      <c r="K636" s="635">
        <f>K639+K642</f>
        <v>6.17</v>
      </c>
      <c r="L636" s="628"/>
      <c r="M636" s="286">
        <f>K636*12*I635</f>
        <v>82450.943999999989</v>
      </c>
    </row>
    <row r="637" spans="1:13">
      <c r="A637" s="376" t="s">
        <v>349</v>
      </c>
      <c r="B637" s="375"/>
      <c r="C637" s="375"/>
      <c r="D637" s="375"/>
      <c r="E637" s="375"/>
      <c r="F637" s="375"/>
      <c r="G637" s="375"/>
      <c r="H637" s="374"/>
      <c r="I637" s="295"/>
      <c r="J637" s="294"/>
      <c r="K637" s="293"/>
      <c r="L637" s="292"/>
      <c r="M637" s="373"/>
    </row>
    <row r="638" spans="1:13" ht="15.75" thickBot="1">
      <c r="A638" s="363" t="s">
        <v>348</v>
      </c>
      <c r="B638" s="372"/>
      <c r="C638" s="372"/>
      <c r="D638" s="372"/>
      <c r="E638" s="372"/>
      <c r="F638" s="372"/>
      <c r="G638" s="372"/>
      <c r="H638" s="371"/>
      <c r="I638" s="336"/>
      <c r="J638" s="282"/>
      <c r="K638" s="281"/>
      <c r="L638" s="280"/>
      <c r="M638" s="279"/>
    </row>
    <row r="639" spans="1:13">
      <c r="A639" s="323" t="s">
        <v>347</v>
      </c>
      <c r="B639" s="331"/>
      <c r="C639" s="331"/>
      <c r="D639" s="331"/>
      <c r="E639" s="331"/>
      <c r="F639" s="331"/>
      <c r="G639" s="331"/>
      <c r="H639" s="357"/>
      <c r="I639" s="596" t="s">
        <v>19</v>
      </c>
      <c r="J639" s="597"/>
      <c r="K639" s="629">
        <v>3.7</v>
      </c>
      <c r="L639" s="630"/>
      <c r="M639" s="291">
        <f>K639*12*I635</f>
        <v>49443.840000000004</v>
      </c>
    </row>
    <row r="640" spans="1:13">
      <c r="A640" s="301" t="s">
        <v>338</v>
      </c>
      <c r="B640" s="355"/>
      <c r="C640" s="355"/>
      <c r="D640" s="355"/>
      <c r="E640" s="355"/>
      <c r="F640" s="355"/>
      <c r="G640" s="355"/>
      <c r="H640" s="356"/>
      <c r="I640" s="598" t="s">
        <v>328</v>
      </c>
      <c r="J640" s="599"/>
      <c r="K640" s="327"/>
      <c r="L640" s="292"/>
      <c r="M640" s="291"/>
    </row>
    <row r="641" spans="1:13">
      <c r="A641" s="323" t="s">
        <v>337</v>
      </c>
      <c r="B641" s="331"/>
      <c r="C641" s="331"/>
      <c r="D641" s="331"/>
      <c r="E641" s="331"/>
      <c r="F641" s="331"/>
      <c r="G641" s="331"/>
      <c r="H641" s="357"/>
      <c r="I641" s="596"/>
      <c r="J641" s="597"/>
      <c r="K641" s="327"/>
      <c r="L641" s="292"/>
      <c r="M641" s="291"/>
    </row>
    <row r="642" spans="1:13">
      <c r="A642" s="323" t="s">
        <v>346</v>
      </c>
      <c r="B642" s="331"/>
      <c r="C642" s="331"/>
      <c r="D642" s="331"/>
      <c r="E642" s="331"/>
      <c r="F642" s="331"/>
      <c r="G642" s="331"/>
      <c r="H642" s="357"/>
      <c r="I642" s="608" t="s">
        <v>35</v>
      </c>
      <c r="J642" s="609"/>
      <c r="K642" s="625">
        <v>2.4700000000000002</v>
      </c>
      <c r="L642" s="626"/>
      <c r="M642" s="291">
        <f>K642*12*I635</f>
        <v>33007.103999999999</v>
      </c>
    </row>
    <row r="643" spans="1:13" ht="15.75">
      <c r="A643" s="320" t="s">
        <v>345</v>
      </c>
      <c r="B643" s="354"/>
      <c r="C643" s="354"/>
      <c r="D643" s="354"/>
      <c r="E643" s="354"/>
      <c r="F643" s="354"/>
      <c r="G643" s="354"/>
      <c r="H643" s="353"/>
      <c r="I643" s="598" t="s">
        <v>328</v>
      </c>
      <c r="J643" s="599"/>
      <c r="K643" s="370"/>
      <c r="L643" s="369"/>
      <c r="M643" s="291"/>
    </row>
    <row r="644" spans="1:13">
      <c r="A644" s="313" t="s">
        <v>344</v>
      </c>
      <c r="B644" s="328"/>
      <c r="C644" s="328"/>
      <c r="D644" s="328"/>
      <c r="E644" s="328"/>
      <c r="F644" s="328"/>
      <c r="G644" s="328"/>
      <c r="H644" s="368"/>
      <c r="I644" s="598"/>
      <c r="J644" s="599"/>
      <c r="K644" s="352"/>
      <c r="L644" s="292"/>
      <c r="M644" s="291"/>
    </row>
    <row r="645" spans="1:13" ht="15.75" thickBot="1">
      <c r="A645" s="323" t="s">
        <v>343</v>
      </c>
      <c r="B645" s="322"/>
      <c r="C645" s="322"/>
      <c r="D645" s="322"/>
      <c r="E645" s="322"/>
      <c r="F645" s="322"/>
      <c r="G645" s="322"/>
      <c r="H645" s="321"/>
      <c r="I645" s="334"/>
      <c r="J645" s="333"/>
      <c r="K645" s="636"/>
      <c r="L645" s="637"/>
      <c r="M645" s="291"/>
    </row>
    <row r="646" spans="1:13">
      <c r="A646" s="367" t="s">
        <v>342</v>
      </c>
      <c r="B646" s="366"/>
      <c r="C646" s="366"/>
      <c r="D646" s="366"/>
      <c r="E646" s="366"/>
      <c r="F646" s="366"/>
      <c r="G646" s="366"/>
      <c r="H646" s="365"/>
      <c r="I646" s="341"/>
      <c r="J646" s="364"/>
      <c r="K646" s="627">
        <f>K648+K653+K656</f>
        <v>5.05</v>
      </c>
      <c r="L646" s="628"/>
      <c r="M646" s="286">
        <f>K646*12*I635</f>
        <v>67484.159999999989</v>
      </c>
    </row>
    <row r="647" spans="1:13" ht="15.75" thickBot="1">
      <c r="A647" s="363" t="s">
        <v>341</v>
      </c>
      <c r="B647" s="362"/>
      <c r="C647" s="362"/>
      <c r="D647" s="362"/>
      <c r="E647" s="362"/>
      <c r="F647" s="362"/>
      <c r="G647" s="362"/>
      <c r="H647" s="361"/>
      <c r="I647" s="336"/>
      <c r="J647" s="360"/>
      <c r="K647" s="281"/>
      <c r="L647" s="280"/>
      <c r="M647" s="279"/>
    </row>
    <row r="648" spans="1:13">
      <c r="A648" s="301" t="s">
        <v>340</v>
      </c>
      <c r="B648" s="300"/>
      <c r="C648" s="300"/>
      <c r="D648" s="300"/>
      <c r="E648" s="300"/>
      <c r="F648" s="300"/>
      <c r="G648" s="300"/>
      <c r="H648" s="298"/>
      <c r="I648" s="598" t="s">
        <v>19</v>
      </c>
      <c r="J648" s="599"/>
      <c r="K648" s="629">
        <v>2.5299999999999998</v>
      </c>
      <c r="L648" s="630"/>
      <c r="M648" s="291">
        <f>K648*12*I635</f>
        <v>33808.895999999993</v>
      </c>
    </row>
    <row r="649" spans="1:13">
      <c r="A649" s="323" t="s">
        <v>339</v>
      </c>
      <c r="B649" s="322"/>
      <c r="C649" s="322"/>
      <c r="D649" s="322"/>
      <c r="E649" s="322"/>
      <c r="F649" s="322"/>
      <c r="G649" s="322"/>
      <c r="H649" s="321"/>
      <c r="I649" s="359"/>
      <c r="J649" s="358"/>
      <c r="K649" s="327"/>
      <c r="L649" s="292"/>
      <c r="M649" s="291"/>
    </row>
    <row r="650" spans="1:13">
      <c r="A650" s="301" t="s">
        <v>338</v>
      </c>
      <c r="B650" s="355"/>
      <c r="C650" s="355"/>
      <c r="D650" s="355"/>
      <c r="E650" s="355"/>
      <c r="F650" s="355"/>
      <c r="G650" s="355"/>
      <c r="H650" s="356"/>
      <c r="I650" s="598" t="s">
        <v>328</v>
      </c>
      <c r="J650" s="599"/>
      <c r="K650" s="327"/>
      <c r="L650" s="292"/>
      <c r="M650" s="291"/>
    </row>
    <row r="651" spans="1:13">
      <c r="A651" s="323" t="s">
        <v>337</v>
      </c>
      <c r="B651" s="331"/>
      <c r="C651" s="331"/>
      <c r="D651" s="331"/>
      <c r="E651" s="331"/>
      <c r="F651" s="331"/>
      <c r="G651" s="331"/>
      <c r="H651" s="357"/>
      <c r="I651" s="596"/>
      <c r="J651" s="597"/>
      <c r="K651" s="327"/>
      <c r="L651" s="292"/>
      <c r="M651" s="291"/>
    </row>
    <row r="652" spans="1:13">
      <c r="A652" s="320" t="s">
        <v>336</v>
      </c>
      <c r="B652" s="354"/>
      <c r="C652" s="353"/>
      <c r="D652" s="355"/>
      <c r="E652" s="355"/>
      <c r="F652" s="355"/>
      <c r="G652" s="355"/>
      <c r="H652" s="356"/>
      <c r="I652" s="598" t="s">
        <v>328</v>
      </c>
      <c r="J652" s="599"/>
      <c r="K652" s="327"/>
      <c r="L652" s="292"/>
      <c r="M652" s="291"/>
    </row>
    <row r="653" spans="1:13">
      <c r="A653" s="301" t="s">
        <v>335</v>
      </c>
      <c r="B653" s="355"/>
      <c r="C653" s="355"/>
      <c r="D653" s="354"/>
      <c r="E653" s="354"/>
      <c r="F653" s="354"/>
      <c r="G653" s="354"/>
      <c r="H653" s="353"/>
      <c r="I653" s="608" t="s">
        <v>35</v>
      </c>
      <c r="J653" s="609"/>
      <c r="K653" s="625">
        <v>1.1200000000000001</v>
      </c>
      <c r="L653" s="626"/>
      <c r="M653" s="291">
        <f>K653*12*I635</f>
        <v>14966.784</v>
      </c>
    </row>
    <row r="654" spans="1:13">
      <c r="A654" s="313" t="s">
        <v>334</v>
      </c>
      <c r="B654" s="312"/>
      <c r="C654" s="312"/>
      <c r="D654" s="312"/>
      <c r="E654" s="312"/>
      <c r="F654" s="312"/>
      <c r="G654" s="312"/>
      <c r="H654" s="311"/>
      <c r="I654" s="590" t="s">
        <v>333</v>
      </c>
      <c r="J654" s="591"/>
      <c r="K654" s="327"/>
      <c r="L654" s="292"/>
      <c r="M654" s="291"/>
    </row>
    <row r="655" spans="1:13">
      <c r="A655" s="323"/>
      <c r="B655" s="322"/>
      <c r="C655" s="322"/>
      <c r="D655" s="322"/>
      <c r="E655" s="322"/>
      <c r="F655" s="322"/>
      <c r="G655" s="322"/>
      <c r="H655" s="321"/>
      <c r="I655" s="334" t="s">
        <v>332</v>
      </c>
      <c r="J655" s="333"/>
      <c r="K655" s="352"/>
      <c r="L655" s="292"/>
      <c r="M655" s="291"/>
    </row>
    <row r="656" spans="1:13">
      <c r="A656" s="313" t="s">
        <v>331</v>
      </c>
      <c r="B656" s="312"/>
      <c r="C656" s="312"/>
      <c r="D656" s="312"/>
      <c r="E656" s="312"/>
      <c r="F656" s="312"/>
      <c r="G656" s="312"/>
      <c r="H656" s="311"/>
      <c r="I656" s="590" t="s">
        <v>35</v>
      </c>
      <c r="J656" s="591"/>
      <c r="K656" s="625">
        <v>1.4</v>
      </c>
      <c r="L656" s="626"/>
      <c r="M656" s="291">
        <f>K656*12*I635</f>
        <v>18708.479999999996</v>
      </c>
    </row>
    <row r="657" spans="1:13">
      <c r="A657" s="323" t="s">
        <v>330</v>
      </c>
      <c r="B657" s="322"/>
      <c r="C657" s="322"/>
      <c r="D657" s="322"/>
      <c r="E657" s="322"/>
      <c r="F657" s="322"/>
      <c r="G657" s="322"/>
      <c r="H657" s="321"/>
      <c r="I657" s="334"/>
      <c r="J657" s="333"/>
      <c r="K657" s="327"/>
      <c r="L657" s="292"/>
      <c r="M657" s="291"/>
    </row>
    <row r="658" spans="1:13">
      <c r="A658" s="313" t="s">
        <v>329</v>
      </c>
      <c r="B658" s="312"/>
      <c r="C658" s="312"/>
      <c r="D658" s="312"/>
      <c r="E658" s="312"/>
      <c r="F658" s="312"/>
      <c r="G658" s="312"/>
      <c r="H658" s="311"/>
      <c r="I658" s="598" t="s">
        <v>328</v>
      </c>
      <c r="J658" s="599"/>
      <c r="K658" s="327"/>
      <c r="L658" s="292"/>
      <c r="M658" s="291"/>
    </row>
    <row r="659" spans="1:13">
      <c r="A659" s="313" t="s">
        <v>327</v>
      </c>
      <c r="B659" s="312"/>
      <c r="C659" s="312"/>
      <c r="D659" s="312"/>
      <c r="E659" s="312"/>
      <c r="F659" s="312"/>
      <c r="G659" s="312"/>
      <c r="H659" s="311"/>
      <c r="I659" s="590" t="s">
        <v>326</v>
      </c>
      <c r="J659" s="591"/>
      <c r="K659" s="351"/>
      <c r="L659" s="350"/>
      <c r="M659" s="349"/>
    </row>
    <row r="660" spans="1:13" ht="15.75" thickBot="1">
      <c r="A660" s="323"/>
      <c r="B660" s="322"/>
      <c r="C660" s="322"/>
      <c r="D660" s="322"/>
      <c r="E660" s="322"/>
      <c r="F660" s="322"/>
      <c r="G660" s="322"/>
      <c r="H660" s="321"/>
      <c r="I660" s="606" t="s">
        <v>325</v>
      </c>
      <c r="J660" s="607"/>
      <c r="K660" s="348"/>
      <c r="L660" s="347"/>
      <c r="M660" s="346"/>
    </row>
    <row r="661" spans="1:13">
      <c r="A661" s="345" t="s">
        <v>324</v>
      </c>
      <c r="B661" s="344"/>
      <c r="C661" s="344"/>
      <c r="D661" s="344"/>
      <c r="E661" s="344"/>
      <c r="F661" s="344"/>
      <c r="G661" s="343"/>
      <c r="H661" s="342"/>
      <c r="I661" s="341"/>
      <c r="J661" s="340"/>
      <c r="K661" s="648">
        <f>K663+K670+K678+K682+K683+K687</f>
        <v>27.5</v>
      </c>
      <c r="L661" s="628"/>
      <c r="M661" s="286">
        <f>M663+M670+M678+M682+M683+M687</f>
        <v>367488</v>
      </c>
    </row>
    <row r="662" spans="1:13" ht="15.75" thickBot="1">
      <c r="A662" s="339"/>
      <c r="B662" s="338"/>
      <c r="C662" s="338"/>
      <c r="D662" s="338"/>
      <c r="E662" s="338"/>
      <c r="F662" s="338"/>
      <c r="G662" s="338"/>
      <c r="H662" s="337"/>
      <c r="I662" s="336"/>
      <c r="J662" s="282"/>
      <c r="K662" s="281"/>
      <c r="L662" s="280"/>
      <c r="M662" s="279"/>
    </row>
    <row r="663" spans="1:13" ht="15.75" thickBot="1">
      <c r="A663" s="603" t="s">
        <v>323</v>
      </c>
      <c r="B663" s="604"/>
      <c r="C663" s="604"/>
      <c r="D663" s="604"/>
      <c r="E663" s="604"/>
      <c r="F663" s="604"/>
      <c r="G663" s="604"/>
      <c r="H663" s="605"/>
      <c r="I663" s="305"/>
      <c r="J663" s="304"/>
      <c r="K663" s="646">
        <f>K664+K665+K666+K668+K669</f>
        <v>4.3599999999999994</v>
      </c>
      <c r="L663" s="647"/>
      <c r="M663" s="303">
        <f>K663*12*I635</f>
        <v>58263.551999999989</v>
      </c>
    </row>
    <row r="664" spans="1:13">
      <c r="A664" s="323" t="s">
        <v>322</v>
      </c>
      <c r="B664" s="322"/>
      <c r="C664" s="322"/>
      <c r="D664" s="322"/>
      <c r="E664" s="322"/>
      <c r="F664" s="322"/>
      <c r="G664" s="322"/>
      <c r="H664" s="321"/>
      <c r="I664" s="596" t="s">
        <v>321</v>
      </c>
      <c r="J664" s="597"/>
      <c r="K664" s="629">
        <v>0.63</v>
      </c>
      <c r="L664" s="630"/>
      <c r="M664" s="291">
        <f>K664*12*I635</f>
        <v>8418.8160000000007</v>
      </c>
    </row>
    <row r="665" spans="1:13">
      <c r="A665" s="320" t="s">
        <v>320</v>
      </c>
      <c r="B665" s="319"/>
      <c r="C665" s="319"/>
      <c r="D665" s="319"/>
      <c r="E665" s="319"/>
      <c r="F665" s="319"/>
      <c r="G665" s="319"/>
      <c r="H665" s="318"/>
      <c r="I665" s="608" t="s">
        <v>57</v>
      </c>
      <c r="J665" s="609"/>
      <c r="K665" s="625">
        <v>1.48</v>
      </c>
      <c r="L665" s="626"/>
      <c r="M665" s="291">
        <f>K665*12*I635</f>
        <v>19777.535999999996</v>
      </c>
    </row>
    <row r="666" spans="1:13">
      <c r="A666" s="313" t="s">
        <v>319</v>
      </c>
      <c r="B666" s="312"/>
      <c r="C666" s="312"/>
      <c r="D666" s="312"/>
      <c r="E666" s="312"/>
      <c r="F666" s="312"/>
      <c r="G666" s="312"/>
      <c r="H666" s="311"/>
      <c r="I666" s="590" t="s">
        <v>35</v>
      </c>
      <c r="J666" s="591"/>
      <c r="K666" s="625">
        <v>0.17</v>
      </c>
      <c r="L666" s="626"/>
      <c r="M666" s="291">
        <f>K666*12*I635</f>
        <v>2271.7439999999997</v>
      </c>
    </row>
    <row r="667" spans="1:13">
      <c r="A667" s="335" t="s">
        <v>318</v>
      </c>
      <c r="B667" s="331"/>
      <c r="C667" s="331"/>
      <c r="D667" s="331"/>
      <c r="E667" s="322"/>
      <c r="F667" s="322"/>
      <c r="G667" s="322"/>
      <c r="H667" s="321"/>
      <c r="I667" s="334"/>
      <c r="J667" s="333"/>
      <c r="K667" s="293"/>
      <c r="L667" s="292"/>
      <c r="M667" s="291"/>
    </row>
    <row r="668" spans="1:13">
      <c r="A668" s="320" t="s">
        <v>317</v>
      </c>
      <c r="B668" s="319"/>
      <c r="C668" s="319"/>
      <c r="D668" s="319"/>
      <c r="E668" s="319"/>
      <c r="F668" s="319"/>
      <c r="G668" s="319"/>
      <c r="H668" s="318"/>
      <c r="I668" s="608" t="s">
        <v>19</v>
      </c>
      <c r="J668" s="609"/>
      <c r="K668" s="625">
        <v>0.05</v>
      </c>
      <c r="L668" s="626"/>
      <c r="M668" s="291">
        <f>K668*12*I635</f>
        <v>668.16000000000008</v>
      </c>
    </row>
    <row r="669" spans="1:13" ht="15.75" thickBot="1">
      <c r="A669" s="313" t="s">
        <v>316</v>
      </c>
      <c r="B669" s="312"/>
      <c r="C669" s="312"/>
      <c r="D669" s="312"/>
      <c r="E669" s="312"/>
      <c r="F669" s="312"/>
      <c r="G669" s="312"/>
      <c r="H669" s="311"/>
      <c r="I669" s="614" t="s">
        <v>19</v>
      </c>
      <c r="J669" s="615"/>
      <c r="K669" s="650">
        <v>2.0299999999999998</v>
      </c>
      <c r="L669" s="651"/>
      <c r="M669" s="291">
        <f>K669*12*I635</f>
        <v>27127.295999999998</v>
      </c>
    </row>
    <row r="670" spans="1:13" ht="15.75" thickBot="1">
      <c r="A670" s="654" t="s">
        <v>315</v>
      </c>
      <c r="B670" s="655"/>
      <c r="C670" s="655"/>
      <c r="D670" s="655"/>
      <c r="E670" s="655"/>
      <c r="F670" s="655"/>
      <c r="G670" s="655"/>
      <c r="H670" s="656"/>
      <c r="I670" s="305"/>
      <c r="J670" s="304"/>
      <c r="K670" s="642">
        <f>K671+K672+K674+K675+K676+K677</f>
        <v>1.35</v>
      </c>
      <c r="L670" s="647"/>
      <c r="M670" s="303">
        <f>K670*12*I635</f>
        <v>18040.320000000003</v>
      </c>
    </row>
    <row r="671" spans="1:13">
      <c r="A671" s="332" t="s">
        <v>314</v>
      </c>
      <c r="B671" s="331"/>
      <c r="C671" s="331"/>
      <c r="D671" s="331"/>
      <c r="E671" s="331"/>
      <c r="F671" s="322"/>
      <c r="G671" s="322"/>
      <c r="H671" s="321"/>
      <c r="I671" s="330"/>
      <c r="J671" s="294"/>
      <c r="K671" s="629">
        <v>0.08</v>
      </c>
      <c r="L671" s="630"/>
      <c r="M671" s="291">
        <f>K671*12*I635</f>
        <v>1069.0559999999998</v>
      </c>
    </row>
    <row r="672" spans="1:13">
      <c r="A672" s="329" t="s">
        <v>313</v>
      </c>
      <c r="B672" s="328"/>
      <c r="C672" s="328"/>
      <c r="D672" s="328"/>
      <c r="E672" s="328"/>
      <c r="F672" s="312"/>
      <c r="G672" s="312"/>
      <c r="H672" s="311"/>
      <c r="I672" s="598" t="s">
        <v>312</v>
      </c>
      <c r="J672" s="599"/>
      <c r="K672" s="625">
        <v>0.65</v>
      </c>
      <c r="L672" s="626"/>
      <c r="M672" s="291">
        <f>K672*12*I635</f>
        <v>8686.08</v>
      </c>
    </row>
    <row r="673" spans="1:13">
      <c r="A673" s="323" t="s">
        <v>311</v>
      </c>
      <c r="B673" s="322"/>
      <c r="C673" s="322"/>
      <c r="D673" s="322"/>
      <c r="E673" s="322"/>
      <c r="F673" s="322"/>
      <c r="G673" s="322"/>
      <c r="H673" s="321"/>
      <c r="I673" s="596" t="s">
        <v>310</v>
      </c>
      <c r="J673" s="597"/>
      <c r="K673" s="327"/>
      <c r="L673" s="292"/>
      <c r="M673" s="291"/>
    </row>
    <row r="674" spans="1:13">
      <c r="A674" s="320" t="s">
        <v>309</v>
      </c>
      <c r="B674" s="319"/>
      <c r="C674" s="319"/>
      <c r="D674" s="319"/>
      <c r="E674" s="319"/>
      <c r="F674" s="319"/>
      <c r="G674" s="319"/>
      <c r="H674" s="318"/>
      <c r="I674" s="608" t="s">
        <v>308</v>
      </c>
      <c r="J674" s="609"/>
      <c r="K674" s="625">
        <v>0.4</v>
      </c>
      <c r="L674" s="626"/>
      <c r="M674" s="291">
        <f>K674*12*I635</f>
        <v>5345.2800000000007</v>
      </c>
    </row>
    <row r="675" spans="1:13">
      <c r="A675" s="320" t="s">
        <v>307</v>
      </c>
      <c r="B675" s="319"/>
      <c r="C675" s="319"/>
      <c r="D675" s="319"/>
      <c r="E675" s="319"/>
      <c r="F675" s="319"/>
      <c r="G675" s="319"/>
      <c r="H675" s="318"/>
      <c r="I675" s="608" t="s">
        <v>306</v>
      </c>
      <c r="J675" s="609"/>
      <c r="K675" s="625">
        <v>0.1</v>
      </c>
      <c r="L675" s="626"/>
      <c r="M675" s="291">
        <f>K675*12*I635</f>
        <v>1336.3200000000002</v>
      </c>
    </row>
    <row r="676" spans="1:13">
      <c r="A676" s="313" t="s">
        <v>299</v>
      </c>
      <c r="B676" s="312"/>
      <c r="C676" s="312"/>
      <c r="D676" s="312"/>
      <c r="E676" s="312"/>
      <c r="F676" s="312"/>
      <c r="G676" s="312"/>
      <c r="H676" s="311"/>
      <c r="I676" s="608" t="s">
        <v>298</v>
      </c>
      <c r="J676" s="609"/>
      <c r="K676" s="636">
        <v>0.05</v>
      </c>
      <c r="L676" s="637"/>
      <c r="M676" s="291">
        <f>K676*12*I635</f>
        <v>668.16000000000008</v>
      </c>
    </row>
    <row r="677" spans="1:13" ht="15.75" thickBot="1">
      <c r="A677" s="313" t="s">
        <v>305</v>
      </c>
      <c r="B677" s="312"/>
      <c r="C677" s="312"/>
      <c r="D677" s="312"/>
      <c r="E677" s="312"/>
      <c r="F677" s="312"/>
      <c r="G677" s="312"/>
      <c r="H677" s="311"/>
      <c r="I677" s="614" t="s">
        <v>88</v>
      </c>
      <c r="J677" s="615"/>
      <c r="K677" s="638">
        <v>7.0000000000000007E-2</v>
      </c>
      <c r="L677" s="639"/>
      <c r="M677" s="326">
        <f>K677*12*I635</f>
        <v>935.42399999999998</v>
      </c>
    </row>
    <row r="678" spans="1:13" ht="15.75" thickBot="1">
      <c r="A678" s="654" t="s">
        <v>304</v>
      </c>
      <c r="B678" s="655"/>
      <c r="C678" s="655"/>
      <c r="D678" s="655"/>
      <c r="E678" s="655"/>
      <c r="F678" s="655"/>
      <c r="G678" s="655"/>
      <c r="H678" s="656"/>
      <c r="I678" s="325"/>
      <c r="J678" s="324"/>
      <c r="K678" s="649">
        <f>K679+K680+K681</f>
        <v>0.88</v>
      </c>
      <c r="L678" s="643"/>
      <c r="M678" s="303">
        <f>K678*12*I635</f>
        <v>11759.616</v>
      </c>
    </row>
    <row r="679" spans="1:13">
      <c r="A679" s="323" t="s">
        <v>303</v>
      </c>
      <c r="B679" s="322"/>
      <c r="C679" s="322"/>
      <c r="D679" s="322"/>
      <c r="E679" s="322"/>
      <c r="F679" s="322"/>
      <c r="G679" s="322"/>
      <c r="H679" s="321"/>
      <c r="I679" s="612" t="s">
        <v>302</v>
      </c>
      <c r="J679" s="613"/>
      <c r="K679" s="644">
        <v>0.42</v>
      </c>
      <c r="L679" s="645"/>
      <c r="M679" s="291">
        <f>K679*12*I635</f>
        <v>5612.5439999999999</v>
      </c>
    </row>
    <row r="680" spans="1:13">
      <c r="A680" s="320" t="s">
        <v>301</v>
      </c>
      <c r="B680" s="319"/>
      <c r="C680" s="319"/>
      <c r="D680" s="319"/>
      <c r="E680" s="319"/>
      <c r="F680" s="319"/>
      <c r="G680" s="319"/>
      <c r="H680" s="318"/>
      <c r="I680" s="317" t="s">
        <v>300</v>
      </c>
      <c r="J680" s="316"/>
      <c r="K680" s="636">
        <v>0.37</v>
      </c>
      <c r="L680" s="637"/>
      <c r="M680" s="291">
        <f>K680*12*I635</f>
        <v>4944.3839999999991</v>
      </c>
    </row>
    <row r="681" spans="1:13" ht="15.75" thickBot="1">
      <c r="A681" s="313" t="s">
        <v>299</v>
      </c>
      <c r="B681" s="312"/>
      <c r="C681" s="312"/>
      <c r="D681" s="312"/>
      <c r="E681" s="312"/>
      <c r="F681" s="312"/>
      <c r="G681" s="312"/>
      <c r="H681" s="311"/>
      <c r="I681" s="614" t="s">
        <v>298</v>
      </c>
      <c r="J681" s="615"/>
      <c r="K681" s="638">
        <v>0.09</v>
      </c>
      <c r="L681" s="639"/>
      <c r="M681" s="291">
        <f>K681*12*I635</f>
        <v>1202.6879999999999</v>
      </c>
    </row>
    <row r="682" spans="1:13" ht="15.75" thickBot="1">
      <c r="A682" s="309" t="s">
        <v>297</v>
      </c>
      <c r="B682" s="308"/>
      <c r="C682" s="308"/>
      <c r="D682" s="308"/>
      <c r="E682" s="308"/>
      <c r="F682" s="308"/>
      <c r="G682" s="308"/>
      <c r="H682" s="307"/>
      <c r="I682" s="619" t="s">
        <v>296</v>
      </c>
      <c r="J682" s="620"/>
      <c r="K682" s="640">
        <v>19.260000000000002</v>
      </c>
      <c r="L682" s="641"/>
      <c r="M682" s="303">
        <f>K682*12*I635</f>
        <v>257375.23199999999</v>
      </c>
    </row>
    <row r="683" spans="1:13" ht="15.75" thickBot="1">
      <c r="A683" s="603" t="s">
        <v>295</v>
      </c>
      <c r="B683" s="604"/>
      <c r="C683" s="604"/>
      <c r="D683" s="604"/>
      <c r="E683" s="604"/>
      <c r="F683" s="604"/>
      <c r="G683" s="604"/>
      <c r="H683" s="605"/>
      <c r="I683" s="305"/>
      <c r="J683" s="304"/>
      <c r="K683" s="642">
        <v>1.58</v>
      </c>
      <c r="L683" s="643"/>
      <c r="M683" s="303">
        <f>K683*12*I635</f>
        <v>21113.856</v>
      </c>
    </row>
    <row r="684" spans="1:13">
      <c r="A684" s="301" t="s">
        <v>294</v>
      </c>
      <c r="B684" s="300"/>
      <c r="C684" s="300"/>
      <c r="D684" s="300"/>
      <c r="E684" s="300"/>
      <c r="F684" s="300"/>
      <c r="G684" s="300"/>
      <c r="H684" s="298"/>
      <c r="I684" s="621" t="s">
        <v>293</v>
      </c>
      <c r="J684" s="622"/>
      <c r="K684" s="297"/>
      <c r="L684" s="296"/>
      <c r="M684" s="291"/>
    </row>
    <row r="685" spans="1:13">
      <c r="A685" s="301" t="s">
        <v>292</v>
      </c>
      <c r="B685" s="300"/>
      <c r="C685" s="300"/>
      <c r="D685" s="300"/>
      <c r="E685" s="300"/>
      <c r="F685" s="300"/>
      <c r="G685" s="300"/>
      <c r="H685" s="298"/>
      <c r="I685" s="295"/>
      <c r="J685" s="294"/>
      <c r="K685" s="297"/>
      <c r="L685" s="296"/>
      <c r="M685" s="291"/>
    </row>
    <row r="686" spans="1:13" ht="15.75" thickBot="1">
      <c r="A686" s="301" t="s">
        <v>291</v>
      </c>
      <c r="B686" s="300"/>
      <c r="C686" s="300"/>
      <c r="D686" s="300"/>
      <c r="E686" s="300"/>
      <c r="F686" s="300"/>
      <c r="G686" s="300"/>
      <c r="H686" s="298"/>
      <c r="I686" s="310"/>
      <c r="J686" s="294"/>
      <c r="K686" s="297"/>
      <c r="L686" s="296"/>
      <c r="M686" s="291"/>
    </row>
    <row r="687" spans="1:13" ht="15.75" thickBot="1">
      <c r="A687" s="309" t="s">
        <v>290</v>
      </c>
      <c r="B687" s="308"/>
      <c r="C687" s="308"/>
      <c r="D687" s="308"/>
      <c r="E687" s="308"/>
      <c r="F687" s="308"/>
      <c r="G687" s="308"/>
      <c r="H687" s="307"/>
      <c r="I687" s="305"/>
      <c r="J687" s="304"/>
      <c r="K687" s="642">
        <v>7.0000000000000007E-2</v>
      </c>
      <c r="L687" s="643"/>
      <c r="M687" s="303">
        <f>K687*12*I635</f>
        <v>935.42399999999998</v>
      </c>
    </row>
    <row r="688" spans="1:13">
      <c r="A688" s="301" t="s">
        <v>289</v>
      </c>
      <c r="B688" s="300"/>
      <c r="C688" s="300"/>
      <c r="D688" s="300"/>
      <c r="E688" s="300"/>
      <c r="F688" s="300"/>
      <c r="G688" s="300"/>
      <c r="H688" s="298"/>
      <c r="I688" s="621" t="s">
        <v>19</v>
      </c>
      <c r="J688" s="622"/>
      <c r="K688" s="306"/>
      <c r="L688" s="296"/>
      <c r="M688" s="291"/>
    </row>
    <row r="689" spans="1:13" ht="15.75" thickBot="1">
      <c r="A689" s="301" t="s">
        <v>288</v>
      </c>
      <c r="B689" s="300"/>
      <c r="C689" s="300"/>
      <c r="D689" s="300"/>
      <c r="E689" s="300"/>
      <c r="F689" s="300"/>
      <c r="G689" s="300"/>
      <c r="H689" s="298"/>
      <c r="I689" s="295"/>
      <c r="J689" s="294"/>
      <c r="K689" s="306"/>
      <c r="L689" s="296"/>
      <c r="M689" s="291"/>
    </row>
    <row r="690" spans="1:13" ht="15.75" thickBot="1">
      <c r="A690" s="603" t="s">
        <v>287</v>
      </c>
      <c r="B690" s="604"/>
      <c r="C690" s="604"/>
      <c r="D690" s="604"/>
      <c r="E690" s="604"/>
      <c r="F690" s="604"/>
      <c r="G690" s="604"/>
      <c r="H690" s="605"/>
      <c r="I690" s="305"/>
      <c r="J690" s="304"/>
      <c r="K690" s="642">
        <v>6</v>
      </c>
      <c r="L690" s="643"/>
      <c r="M690" s="303">
        <f>K690*12*I635</f>
        <v>80179.199999999997</v>
      </c>
    </row>
    <row r="691" spans="1:13">
      <c r="A691" s="301" t="s">
        <v>286</v>
      </c>
      <c r="B691" s="299"/>
      <c r="C691" s="299"/>
      <c r="D691" s="299"/>
      <c r="E691" s="299"/>
      <c r="F691" s="300"/>
      <c r="G691" s="299"/>
      <c r="H691" s="298"/>
      <c r="I691" s="598" t="s">
        <v>285</v>
      </c>
      <c r="J691" s="599"/>
      <c r="K691" s="297"/>
      <c r="L691" s="296"/>
      <c r="M691" s="291"/>
    </row>
    <row r="692" spans="1:13">
      <c r="A692" s="301" t="s">
        <v>284</v>
      </c>
      <c r="B692" s="299"/>
      <c r="C692" s="299"/>
      <c r="D692" s="299"/>
      <c r="E692" s="299"/>
      <c r="F692" s="300"/>
      <c r="G692" s="299"/>
      <c r="H692" s="298"/>
      <c r="I692" s="598" t="s">
        <v>283</v>
      </c>
      <c r="J692" s="599"/>
      <c r="K692" s="297"/>
      <c r="L692" s="296"/>
      <c r="M692" s="291"/>
    </row>
    <row r="693" spans="1:13">
      <c r="A693" s="301" t="s">
        <v>282</v>
      </c>
      <c r="B693" s="299"/>
      <c r="C693" s="299"/>
      <c r="D693" s="299"/>
      <c r="E693" s="299"/>
      <c r="F693" s="300"/>
      <c r="G693" s="299"/>
      <c r="H693" s="298"/>
      <c r="I693" s="598" t="s">
        <v>281</v>
      </c>
      <c r="J693" s="599"/>
      <c r="K693" s="297"/>
      <c r="L693" s="296"/>
      <c r="M693" s="291"/>
    </row>
    <row r="694" spans="1:13">
      <c r="A694" s="301" t="s">
        <v>280</v>
      </c>
      <c r="B694" s="299"/>
      <c r="C694" s="299"/>
      <c r="D694" s="299"/>
      <c r="E694" s="299"/>
      <c r="F694" s="300"/>
      <c r="G694" s="299"/>
      <c r="H694" s="298"/>
      <c r="I694" s="598" t="s">
        <v>279</v>
      </c>
      <c r="J694" s="599"/>
      <c r="K694" s="297"/>
      <c r="L694" s="296"/>
      <c r="M694" s="291"/>
    </row>
    <row r="695" spans="1:13">
      <c r="A695" s="301" t="s">
        <v>278</v>
      </c>
      <c r="B695" s="299"/>
      <c r="C695" s="299"/>
      <c r="D695" s="299"/>
      <c r="E695" s="299"/>
      <c r="F695" s="300"/>
      <c r="G695" s="299"/>
      <c r="H695" s="298"/>
      <c r="I695" s="598" t="s">
        <v>277</v>
      </c>
      <c r="J695" s="599"/>
      <c r="K695" s="297"/>
      <c r="L695" s="296"/>
      <c r="M695" s="291"/>
    </row>
    <row r="696" spans="1:13">
      <c r="A696" s="301" t="s">
        <v>276</v>
      </c>
      <c r="B696" s="299"/>
      <c r="C696" s="299"/>
      <c r="D696" s="299"/>
      <c r="E696" s="299"/>
      <c r="F696" s="300"/>
      <c r="G696" s="299"/>
      <c r="H696" s="298"/>
      <c r="I696" s="295"/>
      <c r="J696" s="294"/>
      <c r="K696" s="297"/>
      <c r="L696" s="302"/>
      <c r="M696" s="291"/>
    </row>
    <row r="697" spans="1:13">
      <c r="A697" s="301" t="s">
        <v>275</v>
      </c>
      <c r="B697" s="299"/>
      <c r="C697" s="299"/>
      <c r="D697" s="299"/>
      <c r="E697" s="299"/>
      <c r="F697" s="300"/>
      <c r="G697" s="299"/>
      <c r="H697" s="298"/>
      <c r="I697" s="295"/>
      <c r="J697" s="294"/>
      <c r="K697" s="297"/>
      <c r="L697" s="296"/>
      <c r="M697" s="291"/>
    </row>
    <row r="698" spans="1:13">
      <c r="A698" s="301" t="s">
        <v>274</v>
      </c>
      <c r="B698" s="299"/>
      <c r="C698" s="299"/>
      <c r="D698" s="299"/>
      <c r="E698" s="299"/>
      <c r="F698" s="300"/>
      <c r="G698" s="299"/>
      <c r="H698" s="298"/>
      <c r="I698" s="295"/>
      <c r="J698" s="294"/>
      <c r="K698" s="297"/>
      <c r="L698" s="296"/>
      <c r="M698" s="291"/>
    </row>
    <row r="699" spans="1:13">
      <c r="A699" s="301" t="s">
        <v>273</v>
      </c>
      <c r="B699" s="299"/>
      <c r="C699" s="299"/>
      <c r="D699" s="299"/>
      <c r="E699" s="299"/>
      <c r="F699" s="300"/>
      <c r="G699" s="299"/>
      <c r="H699" s="298"/>
      <c r="I699" s="295"/>
      <c r="J699" s="294"/>
      <c r="K699" s="297"/>
      <c r="L699" s="296"/>
      <c r="M699" s="291"/>
    </row>
    <row r="700" spans="1:13">
      <c r="A700" s="301" t="s">
        <v>272</v>
      </c>
      <c r="B700" s="299"/>
      <c r="C700" s="299"/>
      <c r="D700" s="299"/>
      <c r="E700" s="299"/>
      <c r="F700" s="300"/>
      <c r="G700" s="299"/>
      <c r="H700" s="298"/>
      <c r="I700" s="295"/>
      <c r="J700" s="294"/>
      <c r="K700" s="297"/>
      <c r="L700" s="296"/>
      <c r="M700" s="291"/>
    </row>
    <row r="701" spans="1:13" ht="15.75" thickBot="1">
      <c r="A701" s="616" t="s">
        <v>271</v>
      </c>
      <c r="B701" s="617"/>
      <c r="C701" s="617"/>
      <c r="D701" s="617"/>
      <c r="E701" s="617"/>
      <c r="F701" s="617"/>
      <c r="G701" s="617"/>
      <c r="H701" s="618"/>
      <c r="I701" s="295"/>
      <c r="J701" s="294"/>
      <c r="K701" s="293"/>
      <c r="L701" s="292"/>
      <c r="M701" s="291"/>
    </row>
    <row r="702" spans="1:13">
      <c r="A702" s="290" t="s">
        <v>270</v>
      </c>
      <c r="B702" s="289"/>
      <c r="C702" s="289"/>
      <c r="D702" s="289"/>
      <c r="E702" s="289"/>
      <c r="F702" s="289"/>
      <c r="G702" s="289"/>
      <c r="H702" s="289"/>
      <c r="I702" s="621" t="s">
        <v>55</v>
      </c>
      <c r="J702" s="622"/>
      <c r="K702" s="288"/>
      <c r="L702" s="287"/>
      <c r="M702" s="286"/>
    </row>
    <row r="703" spans="1:13" ht="15.75" thickBot="1">
      <c r="A703" s="285" t="s">
        <v>269</v>
      </c>
      <c r="B703" s="284"/>
      <c r="C703" s="284"/>
      <c r="D703" s="284"/>
      <c r="E703" s="284"/>
      <c r="F703" s="284"/>
      <c r="G703" s="284"/>
      <c r="H703" s="284"/>
      <c r="I703" s="283"/>
      <c r="J703" s="282"/>
      <c r="K703" s="281"/>
      <c r="L703" s="280"/>
      <c r="M703" s="279"/>
    </row>
    <row r="704" spans="1:13" ht="15.75" thickBot="1">
      <c r="A704" s="603" t="s">
        <v>355</v>
      </c>
      <c r="B704" s="604"/>
      <c r="C704" s="604"/>
      <c r="D704" s="604"/>
      <c r="E704" s="604"/>
      <c r="F704" s="604"/>
      <c r="G704" s="604"/>
      <c r="H704" s="657"/>
      <c r="I704" s="658" t="s">
        <v>32</v>
      </c>
      <c r="J704" s="659"/>
      <c r="K704" s="660">
        <v>1.46</v>
      </c>
      <c r="L704" s="661"/>
      <c r="M704" s="276">
        <f>K704*12*I635</f>
        <v>19510.271999999997</v>
      </c>
    </row>
    <row r="705" spans="1:13" ht="15.75" thickBot="1">
      <c r="A705" s="386" t="s">
        <v>354</v>
      </c>
      <c r="B705" s="385"/>
      <c r="C705" s="385"/>
      <c r="D705" s="385"/>
      <c r="E705" s="385"/>
      <c r="F705" s="385"/>
      <c r="G705" s="385"/>
      <c r="H705" s="385"/>
      <c r="I705" s="384"/>
      <c r="J705" s="383"/>
      <c r="K705" s="662"/>
      <c r="L705" s="663"/>
      <c r="M705" s="276"/>
    </row>
    <row r="706" spans="1:13" ht="15.75" thickBot="1">
      <c r="A706" s="652" t="s">
        <v>268</v>
      </c>
      <c r="B706" s="653"/>
      <c r="C706" s="653"/>
      <c r="D706" s="653"/>
      <c r="E706" s="653"/>
      <c r="F706" s="653"/>
      <c r="G706" s="653"/>
      <c r="H706" s="653"/>
      <c r="I706" s="278"/>
      <c r="J706" s="277"/>
      <c r="K706" s="610">
        <f>K636+K646+K661+K690+K704+K705</f>
        <v>46.18</v>
      </c>
      <c r="L706" s="611"/>
      <c r="M706" s="276">
        <f>M636+M646+M661+M690+M704+M705</f>
        <v>617112.576</v>
      </c>
    </row>
    <row r="708" spans="1:13" ht="15.75">
      <c r="A708" s="601" t="s">
        <v>0</v>
      </c>
      <c r="B708" s="601"/>
      <c r="C708" s="601"/>
      <c r="D708" s="601"/>
      <c r="E708" s="601"/>
      <c r="F708" s="601"/>
      <c r="G708" s="601"/>
      <c r="H708" s="601"/>
      <c r="I708" s="601"/>
      <c r="J708" s="601"/>
      <c r="K708" s="601"/>
      <c r="L708" s="601"/>
      <c r="M708" s="327"/>
    </row>
    <row r="709" spans="1:13" ht="15.75">
      <c r="A709" s="600" t="s">
        <v>353</v>
      </c>
      <c r="B709" s="600"/>
      <c r="C709" s="600"/>
      <c r="D709" s="600"/>
      <c r="E709" s="600"/>
      <c r="F709" s="600"/>
      <c r="G709" s="600"/>
      <c r="H709" s="600"/>
      <c r="I709" s="600"/>
      <c r="J709" s="600"/>
      <c r="K709" s="600"/>
      <c r="L709" s="600"/>
      <c r="M709" s="327"/>
    </row>
    <row r="710" spans="1:13" ht="15.75">
      <c r="A710" s="370"/>
      <c r="B710" s="370"/>
      <c r="C710" s="370"/>
      <c r="D710" s="370"/>
      <c r="E710" s="370"/>
      <c r="F710" s="370" t="s">
        <v>411</v>
      </c>
      <c r="G710" s="370"/>
      <c r="H710" s="370"/>
      <c r="I710" s="370"/>
      <c r="J710" s="370"/>
      <c r="K710" s="370"/>
      <c r="L710" s="370"/>
      <c r="M710" s="327"/>
    </row>
    <row r="711" spans="1:13">
      <c r="A711" s="329"/>
      <c r="B711" s="328"/>
      <c r="C711" s="602" t="s">
        <v>351</v>
      </c>
      <c r="D711" s="602"/>
      <c r="E711" s="602"/>
      <c r="F711" s="328"/>
      <c r="G711" s="328"/>
      <c r="H711" s="368"/>
      <c r="I711" s="590" t="s">
        <v>3</v>
      </c>
      <c r="J711" s="591"/>
      <c r="K711" s="592" t="s">
        <v>4</v>
      </c>
      <c r="L711" s="593"/>
      <c r="M711" s="382"/>
    </row>
    <row r="712" spans="1:13">
      <c r="A712" s="381"/>
      <c r="B712" s="355"/>
      <c r="C712" s="355"/>
      <c r="D712" s="355"/>
      <c r="E712" s="355"/>
      <c r="F712" s="355"/>
      <c r="G712" s="355"/>
      <c r="H712" s="356"/>
      <c r="I712" s="295"/>
      <c r="J712" s="294"/>
      <c r="K712" s="594" t="s">
        <v>5</v>
      </c>
      <c r="L712" s="595"/>
      <c r="M712" s="380" t="s">
        <v>6</v>
      </c>
    </row>
    <row r="713" spans="1:13">
      <c r="A713" s="381"/>
      <c r="B713" s="355"/>
      <c r="C713" s="355"/>
      <c r="D713" s="355"/>
      <c r="E713" s="355"/>
      <c r="F713" s="355"/>
      <c r="G713" s="355"/>
      <c r="H713" s="356"/>
      <c r="I713" s="598" t="s">
        <v>7</v>
      </c>
      <c r="J713" s="599"/>
      <c r="K713" s="623" t="s">
        <v>8</v>
      </c>
      <c r="L713" s="624"/>
      <c r="M713" s="380" t="s">
        <v>9</v>
      </c>
    </row>
    <row r="714" spans="1:13" ht="16.5" thickBot="1">
      <c r="A714" s="379"/>
      <c r="B714" s="351"/>
      <c r="C714" s="351"/>
      <c r="D714" s="351"/>
      <c r="E714" s="351"/>
      <c r="F714" s="351"/>
      <c r="G714" s="351"/>
      <c r="H714" s="350"/>
      <c r="I714" s="631">
        <v>1356</v>
      </c>
      <c r="J714" s="632"/>
      <c r="K714" s="633"/>
      <c r="L714" s="634"/>
      <c r="M714" s="378"/>
    </row>
    <row r="715" spans="1:13">
      <c r="A715" s="367" t="s">
        <v>350</v>
      </c>
      <c r="B715" s="344"/>
      <c r="C715" s="344"/>
      <c r="D715" s="344"/>
      <c r="E715" s="344"/>
      <c r="F715" s="344"/>
      <c r="G715" s="344"/>
      <c r="H715" s="377"/>
      <c r="I715" s="341"/>
      <c r="J715" s="340"/>
      <c r="K715" s="635">
        <f>K718+K721</f>
        <v>6.17</v>
      </c>
      <c r="L715" s="628"/>
      <c r="M715" s="286">
        <f>K715*12*I714</f>
        <v>100398.23999999999</v>
      </c>
    </row>
    <row r="716" spans="1:13">
      <c r="A716" s="376" t="s">
        <v>349</v>
      </c>
      <c r="B716" s="375"/>
      <c r="C716" s="375"/>
      <c r="D716" s="375"/>
      <c r="E716" s="375"/>
      <c r="F716" s="375"/>
      <c r="G716" s="375"/>
      <c r="H716" s="374"/>
      <c r="I716" s="295"/>
      <c r="J716" s="294"/>
      <c r="K716" s="293"/>
      <c r="L716" s="292"/>
      <c r="M716" s="373"/>
    </row>
    <row r="717" spans="1:13" ht="15.75" thickBot="1">
      <c r="A717" s="363" t="s">
        <v>348</v>
      </c>
      <c r="B717" s="372"/>
      <c r="C717" s="372"/>
      <c r="D717" s="372"/>
      <c r="E717" s="372"/>
      <c r="F717" s="372"/>
      <c r="G717" s="372"/>
      <c r="H717" s="371"/>
      <c r="I717" s="336"/>
      <c r="J717" s="282"/>
      <c r="K717" s="281"/>
      <c r="L717" s="280"/>
      <c r="M717" s="279"/>
    </row>
    <row r="718" spans="1:13">
      <c r="A718" s="323" t="s">
        <v>347</v>
      </c>
      <c r="B718" s="331"/>
      <c r="C718" s="331"/>
      <c r="D718" s="331"/>
      <c r="E718" s="331"/>
      <c r="F718" s="331"/>
      <c r="G718" s="331"/>
      <c r="H718" s="357"/>
      <c r="I718" s="596" t="s">
        <v>19</v>
      </c>
      <c r="J718" s="597"/>
      <c r="K718" s="629">
        <v>3.7</v>
      </c>
      <c r="L718" s="630"/>
      <c r="M718" s="291">
        <f>K718*12*I714</f>
        <v>60206.400000000009</v>
      </c>
    </row>
    <row r="719" spans="1:13">
      <c r="A719" s="301" t="s">
        <v>338</v>
      </c>
      <c r="B719" s="355"/>
      <c r="C719" s="355"/>
      <c r="D719" s="355"/>
      <c r="E719" s="355"/>
      <c r="F719" s="355"/>
      <c r="G719" s="355"/>
      <c r="H719" s="356"/>
      <c r="I719" s="598" t="s">
        <v>328</v>
      </c>
      <c r="J719" s="599"/>
      <c r="K719" s="327"/>
      <c r="L719" s="292"/>
      <c r="M719" s="291"/>
    </row>
    <row r="720" spans="1:13">
      <c r="A720" s="323" t="s">
        <v>337</v>
      </c>
      <c r="B720" s="331"/>
      <c r="C720" s="331"/>
      <c r="D720" s="331"/>
      <c r="E720" s="331"/>
      <c r="F720" s="331"/>
      <c r="G720" s="331"/>
      <c r="H720" s="357"/>
      <c r="I720" s="596"/>
      <c r="J720" s="597"/>
      <c r="K720" s="327"/>
      <c r="L720" s="292"/>
      <c r="M720" s="291"/>
    </row>
    <row r="721" spans="1:13">
      <c r="A721" s="323" t="s">
        <v>346</v>
      </c>
      <c r="B721" s="331"/>
      <c r="C721" s="331"/>
      <c r="D721" s="331"/>
      <c r="E721" s="331"/>
      <c r="F721" s="331"/>
      <c r="G721" s="331"/>
      <c r="H721" s="357"/>
      <c r="I721" s="608" t="s">
        <v>35</v>
      </c>
      <c r="J721" s="609"/>
      <c r="K721" s="625">
        <v>2.4700000000000002</v>
      </c>
      <c r="L721" s="626"/>
      <c r="M721" s="291">
        <f>K721*12*I714</f>
        <v>40191.840000000004</v>
      </c>
    </row>
    <row r="722" spans="1:13" ht="15.75">
      <c r="A722" s="320" t="s">
        <v>345</v>
      </c>
      <c r="B722" s="354"/>
      <c r="C722" s="354"/>
      <c r="D722" s="354"/>
      <c r="E722" s="354"/>
      <c r="F722" s="354"/>
      <c r="G722" s="354"/>
      <c r="H722" s="353"/>
      <c r="I722" s="598" t="s">
        <v>328</v>
      </c>
      <c r="J722" s="599"/>
      <c r="K722" s="370"/>
      <c r="L722" s="369"/>
      <c r="M722" s="291"/>
    </row>
    <row r="723" spans="1:13">
      <c r="A723" s="313" t="s">
        <v>344</v>
      </c>
      <c r="B723" s="328"/>
      <c r="C723" s="328"/>
      <c r="D723" s="328"/>
      <c r="E723" s="328"/>
      <c r="F723" s="328"/>
      <c r="G723" s="328"/>
      <c r="H723" s="368"/>
      <c r="I723" s="598"/>
      <c r="J723" s="599"/>
      <c r="K723" s="352"/>
      <c r="L723" s="292"/>
      <c r="M723" s="291"/>
    </row>
    <row r="724" spans="1:13" ht="15.75" thickBot="1">
      <c r="A724" s="323" t="s">
        <v>343</v>
      </c>
      <c r="B724" s="322"/>
      <c r="C724" s="322"/>
      <c r="D724" s="322"/>
      <c r="E724" s="322"/>
      <c r="F724" s="322"/>
      <c r="G724" s="322"/>
      <c r="H724" s="321"/>
      <c r="I724" s="334"/>
      <c r="J724" s="333"/>
      <c r="K724" s="636"/>
      <c r="L724" s="637"/>
      <c r="M724" s="291"/>
    </row>
    <row r="725" spans="1:13">
      <c r="A725" s="367" t="s">
        <v>342</v>
      </c>
      <c r="B725" s="366"/>
      <c r="C725" s="366"/>
      <c r="D725" s="366"/>
      <c r="E725" s="366"/>
      <c r="F725" s="366"/>
      <c r="G725" s="366"/>
      <c r="H725" s="365"/>
      <c r="I725" s="341"/>
      <c r="J725" s="364"/>
      <c r="K725" s="627">
        <f>K727+K732+K735</f>
        <v>5.05</v>
      </c>
      <c r="L725" s="628"/>
      <c r="M725" s="286">
        <f>K725*12*I714</f>
        <v>82173.599999999991</v>
      </c>
    </row>
    <row r="726" spans="1:13" ht="15.75" thickBot="1">
      <c r="A726" s="363" t="s">
        <v>341</v>
      </c>
      <c r="B726" s="362"/>
      <c r="C726" s="362"/>
      <c r="D726" s="362"/>
      <c r="E726" s="362"/>
      <c r="F726" s="362"/>
      <c r="G726" s="362"/>
      <c r="H726" s="361"/>
      <c r="I726" s="336"/>
      <c r="J726" s="360"/>
      <c r="K726" s="281"/>
      <c r="L726" s="280"/>
      <c r="M726" s="279"/>
    </row>
    <row r="727" spans="1:13">
      <c r="A727" s="301" t="s">
        <v>340</v>
      </c>
      <c r="B727" s="300"/>
      <c r="C727" s="300"/>
      <c r="D727" s="300"/>
      <c r="E727" s="300"/>
      <c r="F727" s="300"/>
      <c r="G727" s="300"/>
      <c r="H727" s="298"/>
      <c r="I727" s="598" t="s">
        <v>19</v>
      </c>
      <c r="J727" s="599"/>
      <c r="K727" s="629">
        <v>2.5299999999999998</v>
      </c>
      <c r="L727" s="630"/>
      <c r="M727" s="291">
        <f>K727*12*I714</f>
        <v>41168.159999999996</v>
      </c>
    </row>
    <row r="728" spans="1:13">
      <c r="A728" s="323" t="s">
        <v>339</v>
      </c>
      <c r="B728" s="322"/>
      <c r="C728" s="322"/>
      <c r="D728" s="322"/>
      <c r="E728" s="322"/>
      <c r="F728" s="322"/>
      <c r="G728" s="322"/>
      <c r="H728" s="321"/>
      <c r="I728" s="359"/>
      <c r="J728" s="358"/>
      <c r="K728" s="327"/>
      <c r="L728" s="292"/>
      <c r="M728" s="291"/>
    </row>
    <row r="729" spans="1:13">
      <c r="A729" s="301" t="s">
        <v>338</v>
      </c>
      <c r="B729" s="355"/>
      <c r="C729" s="355"/>
      <c r="D729" s="355"/>
      <c r="E729" s="355"/>
      <c r="F729" s="355"/>
      <c r="G729" s="355"/>
      <c r="H729" s="356"/>
      <c r="I729" s="598" t="s">
        <v>328</v>
      </c>
      <c r="J729" s="599"/>
      <c r="K729" s="327"/>
      <c r="L729" s="292"/>
      <c r="M729" s="291"/>
    </row>
    <row r="730" spans="1:13">
      <c r="A730" s="323" t="s">
        <v>337</v>
      </c>
      <c r="B730" s="331"/>
      <c r="C730" s="331"/>
      <c r="D730" s="331"/>
      <c r="E730" s="331"/>
      <c r="F730" s="331"/>
      <c r="G730" s="331"/>
      <c r="H730" s="357"/>
      <c r="I730" s="596"/>
      <c r="J730" s="597"/>
      <c r="K730" s="327"/>
      <c r="L730" s="292"/>
      <c r="M730" s="291"/>
    </row>
    <row r="731" spans="1:13">
      <c r="A731" s="320" t="s">
        <v>336</v>
      </c>
      <c r="B731" s="354"/>
      <c r="C731" s="353"/>
      <c r="D731" s="355"/>
      <c r="E731" s="355"/>
      <c r="F731" s="355"/>
      <c r="G731" s="355"/>
      <c r="H731" s="356"/>
      <c r="I731" s="598" t="s">
        <v>328</v>
      </c>
      <c r="J731" s="599"/>
      <c r="K731" s="327"/>
      <c r="L731" s="292"/>
      <c r="M731" s="291"/>
    </row>
    <row r="732" spans="1:13">
      <c r="A732" s="301" t="s">
        <v>335</v>
      </c>
      <c r="B732" s="355"/>
      <c r="C732" s="355"/>
      <c r="D732" s="354"/>
      <c r="E732" s="354"/>
      <c r="F732" s="354"/>
      <c r="G732" s="354"/>
      <c r="H732" s="353"/>
      <c r="I732" s="608" t="s">
        <v>35</v>
      </c>
      <c r="J732" s="609"/>
      <c r="K732" s="625">
        <v>1.1200000000000001</v>
      </c>
      <c r="L732" s="626"/>
      <c r="M732" s="291">
        <f>K732*12*I714</f>
        <v>18224.640000000003</v>
      </c>
    </row>
    <row r="733" spans="1:13">
      <c r="A733" s="313" t="s">
        <v>334</v>
      </c>
      <c r="B733" s="312"/>
      <c r="C733" s="312"/>
      <c r="D733" s="312"/>
      <c r="E733" s="312"/>
      <c r="F733" s="312"/>
      <c r="G733" s="312"/>
      <c r="H733" s="311"/>
      <c r="I733" s="590" t="s">
        <v>333</v>
      </c>
      <c r="J733" s="591"/>
      <c r="K733" s="327"/>
      <c r="L733" s="292"/>
      <c r="M733" s="291"/>
    </row>
    <row r="734" spans="1:13">
      <c r="A734" s="323"/>
      <c r="B734" s="322"/>
      <c r="C734" s="322"/>
      <c r="D734" s="322"/>
      <c r="E734" s="322"/>
      <c r="F734" s="322"/>
      <c r="G734" s="322"/>
      <c r="H734" s="321"/>
      <c r="I734" s="334" t="s">
        <v>332</v>
      </c>
      <c r="J734" s="333"/>
      <c r="K734" s="352"/>
      <c r="L734" s="292"/>
      <c r="M734" s="291"/>
    </row>
    <row r="735" spans="1:13">
      <c r="A735" s="313" t="s">
        <v>331</v>
      </c>
      <c r="B735" s="312"/>
      <c r="C735" s="312"/>
      <c r="D735" s="312"/>
      <c r="E735" s="312"/>
      <c r="F735" s="312"/>
      <c r="G735" s="312"/>
      <c r="H735" s="311"/>
      <c r="I735" s="590" t="s">
        <v>35</v>
      </c>
      <c r="J735" s="591"/>
      <c r="K735" s="625">
        <v>1.4</v>
      </c>
      <c r="L735" s="626"/>
      <c r="M735" s="291">
        <f>K735*12*I714</f>
        <v>22780.799999999996</v>
      </c>
    </row>
    <row r="736" spans="1:13">
      <c r="A736" s="323" t="s">
        <v>330</v>
      </c>
      <c r="B736" s="322"/>
      <c r="C736" s="322"/>
      <c r="D736" s="322"/>
      <c r="E736" s="322"/>
      <c r="F736" s="322"/>
      <c r="G736" s="322"/>
      <c r="H736" s="321"/>
      <c r="I736" s="334"/>
      <c r="J736" s="333"/>
      <c r="K736" s="327"/>
      <c r="L736" s="292"/>
      <c r="M736" s="291"/>
    </row>
    <row r="737" spans="1:13">
      <c r="A737" s="313" t="s">
        <v>329</v>
      </c>
      <c r="B737" s="312"/>
      <c r="C737" s="312"/>
      <c r="D737" s="312"/>
      <c r="E737" s="312"/>
      <c r="F737" s="312"/>
      <c r="G737" s="312"/>
      <c r="H737" s="311"/>
      <c r="I737" s="598" t="s">
        <v>328</v>
      </c>
      <c r="J737" s="599"/>
      <c r="K737" s="327"/>
      <c r="L737" s="292"/>
      <c r="M737" s="291"/>
    </row>
    <row r="738" spans="1:13">
      <c r="A738" s="313" t="s">
        <v>327</v>
      </c>
      <c r="B738" s="312"/>
      <c r="C738" s="312"/>
      <c r="D738" s="312"/>
      <c r="E738" s="312"/>
      <c r="F738" s="312"/>
      <c r="G738" s="312"/>
      <c r="H738" s="311"/>
      <c r="I738" s="590" t="s">
        <v>326</v>
      </c>
      <c r="J738" s="591"/>
      <c r="K738" s="351"/>
      <c r="L738" s="350"/>
      <c r="M738" s="349"/>
    </row>
    <row r="739" spans="1:13" ht="15.75" thickBot="1">
      <c r="A739" s="323"/>
      <c r="B739" s="322"/>
      <c r="C739" s="322"/>
      <c r="D739" s="322"/>
      <c r="E739" s="322"/>
      <c r="F739" s="322"/>
      <c r="G739" s="322"/>
      <c r="H739" s="321"/>
      <c r="I739" s="606" t="s">
        <v>325</v>
      </c>
      <c r="J739" s="607"/>
      <c r="K739" s="348"/>
      <c r="L739" s="347"/>
      <c r="M739" s="346"/>
    </row>
    <row r="740" spans="1:13">
      <c r="A740" s="345" t="s">
        <v>324</v>
      </c>
      <c r="B740" s="344"/>
      <c r="C740" s="344"/>
      <c r="D740" s="344"/>
      <c r="E740" s="344"/>
      <c r="F740" s="344"/>
      <c r="G740" s="343"/>
      <c r="H740" s="342"/>
      <c r="I740" s="341"/>
      <c r="J740" s="340"/>
      <c r="K740" s="648">
        <f>K742+K749+K757+K761+K762+K766</f>
        <v>19.920000000000002</v>
      </c>
      <c r="L740" s="628"/>
      <c r="M740" s="286">
        <f>M742+M749+M757+M761+M762+M766</f>
        <v>324138.23999999999</v>
      </c>
    </row>
    <row r="741" spans="1:13" ht="15.75" thickBot="1">
      <c r="A741" s="339"/>
      <c r="B741" s="338"/>
      <c r="C741" s="338"/>
      <c r="D741" s="338"/>
      <c r="E741" s="338"/>
      <c r="F741" s="338"/>
      <c r="G741" s="338"/>
      <c r="H741" s="337"/>
      <c r="I741" s="336"/>
      <c r="J741" s="282"/>
      <c r="K741" s="281"/>
      <c r="L741" s="280"/>
      <c r="M741" s="279"/>
    </row>
    <row r="742" spans="1:13" ht="15.75" thickBot="1">
      <c r="A742" s="603" t="s">
        <v>323</v>
      </c>
      <c r="B742" s="604"/>
      <c r="C742" s="604"/>
      <c r="D742" s="604"/>
      <c r="E742" s="604"/>
      <c r="F742" s="604"/>
      <c r="G742" s="604"/>
      <c r="H742" s="605"/>
      <c r="I742" s="305"/>
      <c r="J742" s="304"/>
      <c r="K742" s="646">
        <f>K743+K744+K745+K747+K748</f>
        <v>3.9299999999999997</v>
      </c>
      <c r="L742" s="647"/>
      <c r="M742" s="303">
        <f>K742*12*I714</f>
        <v>63948.959999999992</v>
      </c>
    </row>
    <row r="743" spans="1:13">
      <c r="A743" s="323" t="s">
        <v>322</v>
      </c>
      <c r="B743" s="322"/>
      <c r="C743" s="322"/>
      <c r="D743" s="322"/>
      <c r="E743" s="322"/>
      <c r="F743" s="322"/>
      <c r="G743" s="322"/>
      <c r="H743" s="321"/>
      <c r="I743" s="596" t="s">
        <v>321</v>
      </c>
      <c r="J743" s="597"/>
      <c r="K743" s="629">
        <v>0.63</v>
      </c>
      <c r="L743" s="630"/>
      <c r="M743" s="291">
        <f>K743*12*I714</f>
        <v>10251.36</v>
      </c>
    </row>
    <row r="744" spans="1:13">
      <c r="A744" s="320" t="s">
        <v>320</v>
      </c>
      <c r="B744" s="319"/>
      <c r="C744" s="319"/>
      <c r="D744" s="319"/>
      <c r="E744" s="319"/>
      <c r="F744" s="319"/>
      <c r="G744" s="319"/>
      <c r="H744" s="318"/>
      <c r="I744" s="608" t="s">
        <v>57</v>
      </c>
      <c r="J744" s="609"/>
      <c r="K744" s="625">
        <v>1.48</v>
      </c>
      <c r="L744" s="626"/>
      <c r="M744" s="291">
        <f>K744*12*I714</f>
        <v>24082.559999999998</v>
      </c>
    </row>
    <row r="745" spans="1:13">
      <c r="A745" s="313" t="s">
        <v>319</v>
      </c>
      <c r="B745" s="312"/>
      <c r="C745" s="312"/>
      <c r="D745" s="312"/>
      <c r="E745" s="312"/>
      <c r="F745" s="312"/>
      <c r="G745" s="312"/>
      <c r="H745" s="311"/>
      <c r="I745" s="590" t="s">
        <v>35</v>
      </c>
      <c r="J745" s="591"/>
      <c r="K745" s="625">
        <v>0.17</v>
      </c>
      <c r="L745" s="626"/>
      <c r="M745" s="291">
        <f>K745*12*I714</f>
        <v>2766.2400000000002</v>
      </c>
    </row>
    <row r="746" spans="1:13">
      <c r="A746" s="335" t="s">
        <v>318</v>
      </c>
      <c r="B746" s="331"/>
      <c r="C746" s="331"/>
      <c r="D746" s="331"/>
      <c r="E746" s="322"/>
      <c r="F746" s="322"/>
      <c r="G746" s="322"/>
      <c r="H746" s="321"/>
      <c r="I746" s="334"/>
      <c r="J746" s="333"/>
      <c r="K746" s="293"/>
      <c r="L746" s="292"/>
      <c r="M746" s="291"/>
    </row>
    <row r="747" spans="1:13">
      <c r="A747" s="320" t="s">
        <v>317</v>
      </c>
      <c r="B747" s="319"/>
      <c r="C747" s="319"/>
      <c r="D747" s="319"/>
      <c r="E747" s="319"/>
      <c r="F747" s="319"/>
      <c r="G747" s="319"/>
      <c r="H747" s="318"/>
      <c r="I747" s="608" t="s">
        <v>19</v>
      </c>
      <c r="J747" s="609"/>
      <c r="K747" s="625">
        <v>0.05</v>
      </c>
      <c r="L747" s="626"/>
      <c r="M747" s="291">
        <f>K747*12*I714</f>
        <v>813.60000000000014</v>
      </c>
    </row>
    <row r="748" spans="1:13" ht="15.75" thickBot="1">
      <c r="A748" s="313" t="s">
        <v>316</v>
      </c>
      <c r="B748" s="312"/>
      <c r="C748" s="312"/>
      <c r="D748" s="312"/>
      <c r="E748" s="312"/>
      <c r="F748" s="312"/>
      <c r="G748" s="312"/>
      <c r="H748" s="311"/>
      <c r="I748" s="614" t="s">
        <v>19</v>
      </c>
      <c r="J748" s="615"/>
      <c r="K748" s="650">
        <v>1.6</v>
      </c>
      <c r="L748" s="651"/>
      <c r="M748" s="291">
        <f>K748*12*I714</f>
        <v>26035.200000000004</v>
      </c>
    </row>
    <row r="749" spans="1:13" ht="15.75" thickBot="1">
      <c r="A749" s="654" t="s">
        <v>315</v>
      </c>
      <c r="B749" s="655"/>
      <c r="C749" s="655"/>
      <c r="D749" s="655"/>
      <c r="E749" s="655"/>
      <c r="F749" s="655"/>
      <c r="G749" s="655"/>
      <c r="H749" s="656"/>
      <c r="I749" s="305"/>
      <c r="J749" s="304"/>
      <c r="K749" s="642">
        <f>K750+K751+K753+K754+K755+K756</f>
        <v>1.35</v>
      </c>
      <c r="L749" s="647"/>
      <c r="M749" s="303">
        <f>K749*12*I714</f>
        <v>21967.200000000004</v>
      </c>
    </row>
    <row r="750" spans="1:13">
      <c r="A750" s="332" t="s">
        <v>314</v>
      </c>
      <c r="B750" s="331"/>
      <c r="C750" s="331"/>
      <c r="D750" s="331"/>
      <c r="E750" s="331"/>
      <c r="F750" s="322"/>
      <c r="G750" s="322"/>
      <c r="H750" s="321"/>
      <c r="I750" s="330"/>
      <c r="J750" s="294"/>
      <c r="K750" s="629">
        <v>0.08</v>
      </c>
      <c r="L750" s="630"/>
      <c r="M750" s="291">
        <f>K750*12*I714</f>
        <v>1301.76</v>
      </c>
    </row>
    <row r="751" spans="1:13">
      <c r="A751" s="329" t="s">
        <v>313</v>
      </c>
      <c r="B751" s="328"/>
      <c r="C751" s="328"/>
      <c r="D751" s="328"/>
      <c r="E751" s="328"/>
      <c r="F751" s="312"/>
      <c r="G751" s="312"/>
      <c r="H751" s="311"/>
      <c r="I751" s="598" t="s">
        <v>312</v>
      </c>
      <c r="J751" s="599"/>
      <c r="K751" s="625">
        <v>0.65</v>
      </c>
      <c r="L751" s="626"/>
      <c r="M751" s="291">
        <f>K751*12*I714</f>
        <v>10576.800000000001</v>
      </c>
    </row>
    <row r="752" spans="1:13">
      <c r="A752" s="323" t="s">
        <v>311</v>
      </c>
      <c r="B752" s="322"/>
      <c r="C752" s="322"/>
      <c r="D752" s="322"/>
      <c r="E752" s="322"/>
      <c r="F752" s="322"/>
      <c r="G752" s="322"/>
      <c r="H752" s="321"/>
      <c r="I752" s="596" t="s">
        <v>310</v>
      </c>
      <c r="J752" s="597"/>
      <c r="K752" s="327"/>
      <c r="L752" s="292"/>
      <c r="M752" s="291"/>
    </row>
    <row r="753" spans="1:13">
      <c r="A753" s="320" t="s">
        <v>309</v>
      </c>
      <c r="B753" s="319"/>
      <c r="C753" s="319"/>
      <c r="D753" s="319"/>
      <c r="E753" s="319"/>
      <c r="F753" s="319"/>
      <c r="G753" s="319"/>
      <c r="H753" s="318"/>
      <c r="I753" s="608" t="s">
        <v>308</v>
      </c>
      <c r="J753" s="609"/>
      <c r="K753" s="625">
        <v>0.4</v>
      </c>
      <c r="L753" s="626"/>
      <c r="M753" s="291">
        <f>K753*12*I714</f>
        <v>6508.8000000000011</v>
      </c>
    </row>
    <row r="754" spans="1:13">
      <c r="A754" s="320" t="s">
        <v>307</v>
      </c>
      <c r="B754" s="319"/>
      <c r="C754" s="319"/>
      <c r="D754" s="319"/>
      <c r="E754" s="319"/>
      <c r="F754" s="319"/>
      <c r="G754" s="319"/>
      <c r="H754" s="318"/>
      <c r="I754" s="608" t="s">
        <v>306</v>
      </c>
      <c r="J754" s="609"/>
      <c r="K754" s="625">
        <v>0.1</v>
      </c>
      <c r="L754" s="626"/>
      <c r="M754" s="291">
        <f>K754*12*I714</f>
        <v>1627.2000000000003</v>
      </c>
    </row>
    <row r="755" spans="1:13">
      <c r="A755" s="313" t="s">
        <v>299</v>
      </c>
      <c r="B755" s="312"/>
      <c r="C755" s="312"/>
      <c r="D755" s="312"/>
      <c r="E755" s="312"/>
      <c r="F755" s="312"/>
      <c r="G755" s="312"/>
      <c r="H755" s="311"/>
      <c r="I755" s="608" t="s">
        <v>298</v>
      </c>
      <c r="J755" s="609"/>
      <c r="K755" s="636">
        <v>0.05</v>
      </c>
      <c r="L755" s="637"/>
      <c r="M755" s="291">
        <f>K755*12*I714</f>
        <v>813.60000000000014</v>
      </c>
    </row>
    <row r="756" spans="1:13" ht="15.75" thickBot="1">
      <c r="A756" s="313" t="s">
        <v>305</v>
      </c>
      <c r="B756" s="312"/>
      <c r="C756" s="312"/>
      <c r="D756" s="312"/>
      <c r="E756" s="312"/>
      <c r="F756" s="312"/>
      <c r="G756" s="312"/>
      <c r="H756" s="311"/>
      <c r="I756" s="614" t="s">
        <v>88</v>
      </c>
      <c r="J756" s="615"/>
      <c r="K756" s="638">
        <v>7.0000000000000007E-2</v>
      </c>
      <c r="L756" s="639"/>
      <c r="M756" s="326">
        <f>K756*12*I714</f>
        <v>1139.0400000000002</v>
      </c>
    </row>
    <row r="757" spans="1:13" ht="15.75" thickBot="1">
      <c r="A757" s="654" t="s">
        <v>304</v>
      </c>
      <c r="B757" s="655"/>
      <c r="C757" s="655"/>
      <c r="D757" s="655"/>
      <c r="E757" s="655"/>
      <c r="F757" s="655"/>
      <c r="G757" s="655"/>
      <c r="H757" s="656"/>
      <c r="I757" s="325"/>
      <c r="J757" s="324"/>
      <c r="K757" s="649">
        <f>K758+K759+K760</f>
        <v>0.88</v>
      </c>
      <c r="L757" s="643"/>
      <c r="M757" s="303">
        <f>K757*12*I714</f>
        <v>14319.36</v>
      </c>
    </row>
    <row r="758" spans="1:13">
      <c r="A758" s="323" t="s">
        <v>303</v>
      </c>
      <c r="B758" s="322"/>
      <c r="C758" s="322"/>
      <c r="D758" s="322"/>
      <c r="E758" s="322"/>
      <c r="F758" s="322"/>
      <c r="G758" s="322"/>
      <c r="H758" s="321"/>
      <c r="I758" s="612" t="s">
        <v>302</v>
      </c>
      <c r="J758" s="613"/>
      <c r="K758" s="644">
        <v>0.42</v>
      </c>
      <c r="L758" s="645"/>
      <c r="M758" s="291">
        <f>K758*12*I714</f>
        <v>6834.24</v>
      </c>
    </row>
    <row r="759" spans="1:13">
      <c r="A759" s="320" t="s">
        <v>301</v>
      </c>
      <c r="B759" s="319"/>
      <c r="C759" s="319"/>
      <c r="D759" s="319"/>
      <c r="E759" s="319"/>
      <c r="F759" s="319"/>
      <c r="G759" s="319"/>
      <c r="H759" s="318"/>
      <c r="I759" s="317" t="s">
        <v>300</v>
      </c>
      <c r="J759" s="316"/>
      <c r="K759" s="636">
        <v>0.37</v>
      </c>
      <c r="L759" s="637"/>
      <c r="M759" s="291">
        <f>K759*12*I714</f>
        <v>6020.6399999999994</v>
      </c>
    </row>
    <row r="760" spans="1:13" ht="15.75" thickBot="1">
      <c r="A760" s="313" t="s">
        <v>299</v>
      </c>
      <c r="B760" s="312"/>
      <c r="C760" s="312"/>
      <c r="D760" s="312"/>
      <c r="E760" s="312"/>
      <c r="F760" s="312"/>
      <c r="G760" s="312"/>
      <c r="H760" s="311"/>
      <c r="I760" s="614" t="s">
        <v>298</v>
      </c>
      <c r="J760" s="615"/>
      <c r="K760" s="638">
        <v>0.09</v>
      </c>
      <c r="L760" s="639"/>
      <c r="M760" s="291">
        <f>K760*12*I714</f>
        <v>1464.48</v>
      </c>
    </row>
    <row r="761" spans="1:13" ht="15.75" thickBot="1">
      <c r="A761" s="309" t="s">
        <v>297</v>
      </c>
      <c r="B761" s="308"/>
      <c r="C761" s="308"/>
      <c r="D761" s="308"/>
      <c r="E761" s="308"/>
      <c r="F761" s="308"/>
      <c r="G761" s="308"/>
      <c r="H761" s="307"/>
      <c r="I761" s="619" t="s">
        <v>296</v>
      </c>
      <c r="J761" s="620"/>
      <c r="K761" s="640">
        <v>12.11</v>
      </c>
      <c r="L761" s="641"/>
      <c r="M761" s="303">
        <f>K761*12*I714</f>
        <v>197053.91999999998</v>
      </c>
    </row>
    <row r="762" spans="1:13" ht="15.75" thickBot="1">
      <c r="A762" s="603" t="s">
        <v>295</v>
      </c>
      <c r="B762" s="604"/>
      <c r="C762" s="604"/>
      <c r="D762" s="604"/>
      <c r="E762" s="604"/>
      <c r="F762" s="604"/>
      <c r="G762" s="604"/>
      <c r="H762" s="605"/>
      <c r="I762" s="305"/>
      <c r="J762" s="304"/>
      <c r="K762" s="642">
        <v>1.58</v>
      </c>
      <c r="L762" s="643"/>
      <c r="M762" s="303">
        <f>K762*12*I714</f>
        <v>25709.760000000002</v>
      </c>
    </row>
    <row r="763" spans="1:13">
      <c r="A763" s="301" t="s">
        <v>294</v>
      </c>
      <c r="B763" s="300"/>
      <c r="C763" s="300"/>
      <c r="D763" s="300"/>
      <c r="E763" s="300"/>
      <c r="F763" s="300"/>
      <c r="G763" s="300"/>
      <c r="H763" s="298"/>
      <c r="I763" s="621" t="s">
        <v>293</v>
      </c>
      <c r="J763" s="622"/>
      <c r="K763" s="297"/>
      <c r="L763" s="296"/>
      <c r="M763" s="291"/>
    </row>
    <row r="764" spans="1:13">
      <c r="A764" s="301" t="s">
        <v>292</v>
      </c>
      <c r="B764" s="300"/>
      <c r="C764" s="300"/>
      <c r="D764" s="300"/>
      <c r="E764" s="300"/>
      <c r="F764" s="300"/>
      <c r="G764" s="300"/>
      <c r="H764" s="298"/>
      <c r="I764" s="295"/>
      <c r="J764" s="294"/>
      <c r="K764" s="297"/>
      <c r="L764" s="296"/>
      <c r="M764" s="291"/>
    </row>
    <row r="765" spans="1:13" ht="15.75" thickBot="1">
      <c r="A765" s="301" t="s">
        <v>291</v>
      </c>
      <c r="B765" s="300"/>
      <c r="C765" s="300"/>
      <c r="D765" s="300"/>
      <c r="E765" s="300"/>
      <c r="F765" s="300"/>
      <c r="G765" s="300"/>
      <c r="H765" s="298"/>
      <c r="I765" s="310"/>
      <c r="J765" s="294"/>
      <c r="K765" s="297"/>
      <c r="L765" s="296"/>
      <c r="M765" s="291"/>
    </row>
    <row r="766" spans="1:13" ht="15.75" thickBot="1">
      <c r="A766" s="309" t="s">
        <v>290</v>
      </c>
      <c r="B766" s="308"/>
      <c r="C766" s="308"/>
      <c r="D766" s="308"/>
      <c r="E766" s="308"/>
      <c r="F766" s="308"/>
      <c r="G766" s="308"/>
      <c r="H766" s="307"/>
      <c r="I766" s="305"/>
      <c r="J766" s="304"/>
      <c r="K766" s="642">
        <v>7.0000000000000007E-2</v>
      </c>
      <c r="L766" s="643"/>
      <c r="M766" s="303">
        <f>K766*12*I714</f>
        <v>1139.0400000000002</v>
      </c>
    </row>
    <row r="767" spans="1:13">
      <c r="A767" s="301" t="s">
        <v>289</v>
      </c>
      <c r="B767" s="300"/>
      <c r="C767" s="300"/>
      <c r="D767" s="300"/>
      <c r="E767" s="300"/>
      <c r="F767" s="300"/>
      <c r="G767" s="300"/>
      <c r="H767" s="298"/>
      <c r="I767" s="621" t="s">
        <v>19</v>
      </c>
      <c r="J767" s="622"/>
      <c r="K767" s="306"/>
      <c r="L767" s="296"/>
      <c r="M767" s="291"/>
    </row>
    <row r="768" spans="1:13" ht="15.75" thickBot="1">
      <c r="A768" s="301" t="s">
        <v>288</v>
      </c>
      <c r="B768" s="300"/>
      <c r="C768" s="300"/>
      <c r="D768" s="300"/>
      <c r="E768" s="300"/>
      <c r="F768" s="300"/>
      <c r="G768" s="300"/>
      <c r="H768" s="298"/>
      <c r="I768" s="295"/>
      <c r="J768" s="294"/>
      <c r="K768" s="306"/>
      <c r="L768" s="296"/>
      <c r="M768" s="291"/>
    </row>
    <row r="769" spans="1:13" ht="15.75" thickBot="1">
      <c r="A769" s="603" t="s">
        <v>287</v>
      </c>
      <c r="B769" s="604"/>
      <c r="C769" s="604"/>
      <c r="D769" s="604"/>
      <c r="E769" s="604"/>
      <c r="F769" s="604"/>
      <c r="G769" s="604"/>
      <c r="H769" s="605"/>
      <c r="I769" s="305"/>
      <c r="J769" s="304"/>
      <c r="K769" s="642">
        <v>6</v>
      </c>
      <c r="L769" s="643"/>
      <c r="M769" s="303">
        <f>K769*12*I714</f>
        <v>97632</v>
      </c>
    </row>
    <row r="770" spans="1:13">
      <c r="A770" s="301" t="s">
        <v>286</v>
      </c>
      <c r="B770" s="299"/>
      <c r="C770" s="299"/>
      <c r="D770" s="299"/>
      <c r="E770" s="299"/>
      <c r="F770" s="300"/>
      <c r="G770" s="299"/>
      <c r="H770" s="298"/>
      <c r="I770" s="598" t="s">
        <v>285</v>
      </c>
      <c r="J770" s="599"/>
      <c r="K770" s="297"/>
      <c r="L770" s="296"/>
      <c r="M770" s="291"/>
    </row>
    <row r="771" spans="1:13">
      <c r="A771" s="301" t="s">
        <v>284</v>
      </c>
      <c r="B771" s="299"/>
      <c r="C771" s="299"/>
      <c r="D771" s="299"/>
      <c r="E771" s="299"/>
      <c r="F771" s="300"/>
      <c r="G771" s="299"/>
      <c r="H771" s="298"/>
      <c r="I771" s="598" t="s">
        <v>283</v>
      </c>
      <c r="J771" s="599"/>
      <c r="K771" s="297"/>
      <c r="L771" s="296"/>
      <c r="M771" s="291"/>
    </row>
    <row r="772" spans="1:13">
      <c r="A772" s="301" t="s">
        <v>282</v>
      </c>
      <c r="B772" s="299"/>
      <c r="C772" s="299"/>
      <c r="D772" s="299"/>
      <c r="E772" s="299"/>
      <c r="F772" s="300"/>
      <c r="G772" s="299"/>
      <c r="H772" s="298"/>
      <c r="I772" s="598" t="s">
        <v>281</v>
      </c>
      <c r="J772" s="599"/>
      <c r="K772" s="297"/>
      <c r="L772" s="296"/>
      <c r="M772" s="291"/>
    </row>
    <row r="773" spans="1:13">
      <c r="A773" s="301" t="s">
        <v>280</v>
      </c>
      <c r="B773" s="299"/>
      <c r="C773" s="299"/>
      <c r="D773" s="299"/>
      <c r="E773" s="299"/>
      <c r="F773" s="300"/>
      <c r="G773" s="299"/>
      <c r="H773" s="298"/>
      <c r="I773" s="598" t="s">
        <v>279</v>
      </c>
      <c r="J773" s="599"/>
      <c r="K773" s="297"/>
      <c r="L773" s="296"/>
      <c r="M773" s="291"/>
    </row>
    <row r="774" spans="1:13">
      <c r="A774" s="301" t="s">
        <v>278</v>
      </c>
      <c r="B774" s="299"/>
      <c r="C774" s="299"/>
      <c r="D774" s="299"/>
      <c r="E774" s="299"/>
      <c r="F774" s="300"/>
      <c r="G774" s="299"/>
      <c r="H774" s="298"/>
      <c r="I774" s="598" t="s">
        <v>277</v>
      </c>
      <c r="J774" s="599"/>
      <c r="K774" s="297"/>
      <c r="L774" s="296"/>
      <c r="M774" s="291"/>
    </row>
    <row r="775" spans="1:13">
      <c r="A775" s="301" t="s">
        <v>276</v>
      </c>
      <c r="B775" s="299"/>
      <c r="C775" s="299"/>
      <c r="D775" s="299"/>
      <c r="E775" s="299"/>
      <c r="F775" s="300"/>
      <c r="G775" s="299"/>
      <c r="H775" s="298"/>
      <c r="I775" s="295"/>
      <c r="J775" s="294"/>
      <c r="K775" s="297"/>
      <c r="L775" s="302"/>
      <c r="M775" s="291"/>
    </row>
    <row r="776" spans="1:13">
      <c r="A776" s="301" t="s">
        <v>275</v>
      </c>
      <c r="B776" s="299"/>
      <c r="C776" s="299"/>
      <c r="D776" s="299"/>
      <c r="E776" s="299"/>
      <c r="F776" s="300"/>
      <c r="G776" s="299"/>
      <c r="H776" s="298"/>
      <c r="I776" s="295"/>
      <c r="J776" s="294"/>
      <c r="K776" s="297"/>
      <c r="L776" s="296"/>
      <c r="M776" s="291"/>
    </row>
    <row r="777" spans="1:13">
      <c r="A777" s="301" t="s">
        <v>274</v>
      </c>
      <c r="B777" s="299"/>
      <c r="C777" s="299"/>
      <c r="D777" s="299"/>
      <c r="E777" s="299"/>
      <c r="F777" s="300"/>
      <c r="G777" s="299"/>
      <c r="H777" s="298"/>
      <c r="I777" s="295"/>
      <c r="J777" s="294"/>
      <c r="K777" s="297"/>
      <c r="L777" s="296"/>
      <c r="M777" s="291"/>
    </row>
    <row r="778" spans="1:13">
      <c r="A778" s="301" t="s">
        <v>273</v>
      </c>
      <c r="B778" s="299"/>
      <c r="C778" s="299"/>
      <c r="D778" s="299"/>
      <c r="E778" s="299"/>
      <c r="F778" s="300"/>
      <c r="G778" s="299"/>
      <c r="H778" s="298"/>
      <c r="I778" s="295"/>
      <c r="J778" s="294"/>
      <c r="K778" s="297"/>
      <c r="L778" s="296"/>
      <c r="M778" s="291"/>
    </row>
    <row r="779" spans="1:13">
      <c r="A779" s="301" t="s">
        <v>272</v>
      </c>
      <c r="B779" s="299"/>
      <c r="C779" s="299"/>
      <c r="D779" s="299"/>
      <c r="E779" s="299"/>
      <c r="F779" s="300"/>
      <c r="G779" s="299"/>
      <c r="H779" s="298"/>
      <c r="I779" s="295"/>
      <c r="J779" s="294"/>
      <c r="K779" s="297"/>
      <c r="L779" s="296"/>
      <c r="M779" s="291"/>
    </row>
    <row r="780" spans="1:13" ht="15.75" thickBot="1">
      <c r="A780" s="616" t="s">
        <v>271</v>
      </c>
      <c r="B780" s="617"/>
      <c r="C780" s="617"/>
      <c r="D780" s="617"/>
      <c r="E780" s="617"/>
      <c r="F780" s="617"/>
      <c r="G780" s="617"/>
      <c r="H780" s="618"/>
      <c r="I780" s="295"/>
      <c r="J780" s="294"/>
      <c r="K780" s="293"/>
      <c r="L780" s="292"/>
      <c r="M780" s="291"/>
    </row>
    <row r="781" spans="1:13">
      <c r="A781" s="290" t="s">
        <v>270</v>
      </c>
      <c r="B781" s="289"/>
      <c r="C781" s="289"/>
      <c r="D781" s="289"/>
      <c r="E781" s="289"/>
      <c r="F781" s="289"/>
      <c r="G781" s="289"/>
      <c r="H781" s="289"/>
      <c r="I781" s="621" t="s">
        <v>55</v>
      </c>
      <c r="J781" s="622"/>
      <c r="K781" s="288"/>
      <c r="L781" s="287"/>
      <c r="M781" s="286"/>
    </row>
    <row r="782" spans="1:13" ht="15.75" thickBot="1">
      <c r="A782" s="285" t="s">
        <v>269</v>
      </c>
      <c r="B782" s="284"/>
      <c r="C782" s="284"/>
      <c r="D782" s="284"/>
      <c r="E782" s="284"/>
      <c r="F782" s="284"/>
      <c r="G782" s="284"/>
      <c r="H782" s="284"/>
      <c r="I782" s="283"/>
      <c r="J782" s="282"/>
      <c r="K782" s="281"/>
      <c r="L782" s="280"/>
      <c r="M782" s="279"/>
    </row>
    <row r="783" spans="1:13" ht="15.75" thickBot="1">
      <c r="A783" s="603" t="s">
        <v>355</v>
      </c>
      <c r="B783" s="604"/>
      <c r="C783" s="604"/>
      <c r="D783" s="604"/>
      <c r="E783" s="604"/>
      <c r="F783" s="604"/>
      <c r="G783" s="604"/>
      <c r="H783" s="657"/>
      <c r="I783" s="658" t="s">
        <v>32</v>
      </c>
      <c r="J783" s="659"/>
      <c r="K783" s="660">
        <v>1.46</v>
      </c>
      <c r="L783" s="661"/>
      <c r="M783" s="276">
        <f>K783*12*I714</f>
        <v>23757.119999999999</v>
      </c>
    </row>
    <row r="784" spans="1:13" ht="15.75" thickBot="1">
      <c r="A784" s="386" t="s">
        <v>354</v>
      </c>
      <c r="B784" s="385"/>
      <c r="C784" s="385"/>
      <c r="D784" s="385"/>
      <c r="E784" s="385"/>
      <c r="F784" s="385"/>
      <c r="G784" s="385"/>
      <c r="H784" s="385"/>
      <c r="I784" s="384"/>
      <c r="J784" s="383"/>
      <c r="K784" s="660">
        <v>1.03</v>
      </c>
      <c r="L784" s="661"/>
      <c r="M784" s="276">
        <f>K784*12*I714</f>
        <v>16760.16</v>
      </c>
    </row>
    <row r="785" spans="1:13" ht="15.75" thickBot="1">
      <c r="A785" s="652" t="s">
        <v>268</v>
      </c>
      <c r="B785" s="653"/>
      <c r="C785" s="653"/>
      <c r="D785" s="653"/>
      <c r="E785" s="653"/>
      <c r="F785" s="653"/>
      <c r="G785" s="653"/>
      <c r="H785" s="653"/>
      <c r="I785" s="278"/>
      <c r="J785" s="277"/>
      <c r="K785" s="610">
        <f>K715+K725+K740+K769+K783+K784</f>
        <v>39.630000000000003</v>
      </c>
      <c r="L785" s="611"/>
      <c r="M785" s="276">
        <f>M715+M725+M740+M769+M783+M784</f>
        <v>644859.36</v>
      </c>
    </row>
    <row r="787" spans="1:13" ht="15.75">
      <c r="A787" s="601" t="s">
        <v>0</v>
      </c>
      <c r="B787" s="601"/>
      <c r="C787" s="601"/>
      <c r="D787" s="601"/>
      <c r="E787" s="601"/>
      <c r="F787" s="601"/>
      <c r="G787" s="601"/>
      <c r="H787" s="601"/>
      <c r="I787" s="601"/>
      <c r="J787" s="601"/>
      <c r="K787" s="601"/>
      <c r="L787" s="601"/>
      <c r="M787" s="327"/>
    </row>
    <row r="788" spans="1:13" ht="15.75">
      <c r="A788" s="600" t="s">
        <v>353</v>
      </c>
      <c r="B788" s="600"/>
      <c r="C788" s="600"/>
      <c r="D788" s="600"/>
      <c r="E788" s="600"/>
      <c r="F788" s="600"/>
      <c r="G788" s="600"/>
      <c r="H788" s="600"/>
      <c r="I788" s="600"/>
      <c r="J788" s="600"/>
      <c r="K788" s="600"/>
      <c r="L788" s="600"/>
      <c r="M788" s="327"/>
    </row>
    <row r="789" spans="1:13" ht="15.75">
      <c r="A789" s="370"/>
      <c r="B789" s="370"/>
      <c r="C789" s="370"/>
      <c r="D789" s="370"/>
      <c r="E789" s="370"/>
      <c r="F789" s="370" t="s">
        <v>410</v>
      </c>
      <c r="G789" s="370"/>
      <c r="H789" s="370"/>
      <c r="I789" s="370"/>
      <c r="J789" s="370"/>
      <c r="K789" s="370"/>
      <c r="L789" s="370"/>
      <c r="M789" s="327"/>
    </row>
    <row r="790" spans="1:13">
      <c r="A790" s="329"/>
      <c r="B790" s="328"/>
      <c r="C790" s="602" t="s">
        <v>351</v>
      </c>
      <c r="D790" s="602"/>
      <c r="E790" s="602"/>
      <c r="F790" s="328"/>
      <c r="G790" s="328"/>
      <c r="H790" s="368"/>
      <c r="I790" s="590" t="s">
        <v>3</v>
      </c>
      <c r="J790" s="591"/>
      <c r="K790" s="592" t="s">
        <v>4</v>
      </c>
      <c r="L790" s="593"/>
      <c r="M790" s="382"/>
    </row>
    <row r="791" spans="1:13">
      <c r="A791" s="381"/>
      <c r="B791" s="355"/>
      <c r="C791" s="355"/>
      <c r="D791" s="355"/>
      <c r="E791" s="355"/>
      <c r="F791" s="355"/>
      <c r="G791" s="355"/>
      <c r="H791" s="356"/>
      <c r="I791" s="295"/>
      <c r="J791" s="294"/>
      <c r="K791" s="594" t="s">
        <v>5</v>
      </c>
      <c r="L791" s="595"/>
      <c r="M791" s="380" t="s">
        <v>6</v>
      </c>
    </row>
    <row r="792" spans="1:13">
      <c r="A792" s="381"/>
      <c r="B792" s="355"/>
      <c r="C792" s="355"/>
      <c r="D792" s="355"/>
      <c r="E792" s="355"/>
      <c r="F792" s="355"/>
      <c r="G792" s="355"/>
      <c r="H792" s="356"/>
      <c r="I792" s="598" t="s">
        <v>7</v>
      </c>
      <c r="J792" s="599"/>
      <c r="K792" s="623" t="s">
        <v>8</v>
      </c>
      <c r="L792" s="624"/>
      <c r="M792" s="380" t="s">
        <v>9</v>
      </c>
    </row>
    <row r="793" spans="1:13" ht="16.5" thickBot="1">
      <c r="A793" s="379"/>
      <c r="B793" s="351"/>
      <c r="C793" s="351"/>
      <c r="D793" s="351"/>
      <c r="E793" s="351"/>
      <c r="F793" s="351"/>
      <c r="G793" s="351"/>
      <c r="H793" s="350"/>
      <c r="I793" s="631">
        <v>1406.2</v>
      </c>
      <c r="J793" s="632"/>
      <c r="K793" s="633"/>
      <c r="L793" s="634"/>
      <c r="M793" s="378"/>
    </row>
    <row r="794" spans="1:13">
      <c r="A794" s="367" t="s">
        <v>350</v>
      </c>
      <c r="B794" s="344"/>
      <c r="C794" s="344"/>
      <c r="D794" s="344"/>
      <c r="E794" s="344"/>
      <c r="F794" s="344"/>
      <c r="G794" s="344"/>
      <c r="H794" s="377"/>
      <c r="I794" s="341"/>
      <c r="J794" s="340"/>
      <c r="K794" s="635">
        <f>K797+K800</f>
        <v>6.17</v>
      </c>
      <c r="L794" s="628"/>
      <c r="M794" s="286">
        <f>K794*12*I793</f>
        <v>104115.048</v>
      </c>
    </row>
    <row r="795" spans="1:13">
      <c r="A795" s="376" t="s">
        <v>349</v>
      </c>
      <c r="B795" s="375"/>
      <c r="C795" s="375"/>
      <c r="D795" s="375"/>
      <c r="E795" s="375"/>
      <c r="F795" s="375"/>
      <c r="G795" s="375"/>
      <c r="H795" s="374"/>
      <c r="I795" s="295"/>
      <c r="J795" s="294"/>
      <c r="K795" s="293"/>
      <c r="L795" s="292"/>
      <c r="M795" s="373"/>
    </row>
    <row r="796" spans="1:13" ht="15.75" thickBot="1">
      <c r="A796" s="363" t="s">
        <v>348</v>
      </c>
      <c r="B796" s="372"/>
      <c r="C796" s="372"/>
      <c r="D796" s="372"/>
      <c r="E796" s="372"/>
      <c r="F796" s="372"/>
      <c r="G796" s="372"/>
      <c r="H796" s="371"/>
      <c r="I796" s="336"/>
      <c r="J796" s="282"/>
      <c r="K796" s="281"/>
      <c r="L796" s="280"/>
      <c r="M796" s="279"/>
    </row>
    <row r="797" spans="1:13">
      <c r="A797" s="323" t="s">
        <v>347</v>
      </c>
      <c r="B797" s="331"/>
      <c r="C797" s="331"/>
      <c r="D797" s="331"/>
      <c r="E797" s="331"/>
      <c r="F797" s="331"/>
      <c r="G797" s="331"/>
      <c r="H797" s="357"/>
      <c r="I797" s="596" t="s">
        <v>19</v>
      </c>
      <c r="J797" s="597"/>
      <c r="K797" s="629">
        <v>3.7</v>
      </c>
      <c r="L797" s="630"/>
      <c r="M797" s="291">
        <f>K797*12*I793</f>
        <v>62435.280000000013</v>
      </c>
    </row>
    <row r="798" spans="1:13">
      <c r="A798" s="301" t="s">
        <v>338</v>
      </c>
      <c r="B798" s="355"/>
      <c r="C798" s="355"/>
      <c r="D798" s="355"/>
      <c r="E798" s="355"/>
      <c r="F798" s="355"/>
      <c r="G798" s="355"/>
      <c r="H798" s="356"/>
      <c r="I798" s="598" t="s">
        <v>328</v>
      </c>
      <c r="J798" s="599"/>
      <c r="K798" s="327"/>
      <c r="L798" s="292"/>
      <c r="M798" s="291"/>
    </row>
    <row r="799" spans="1:13">
      <c r="A799" s="323" t="s">
        <v>337</v>
      </c>
      <c r="B799" s="331"/>
      <c r="C799" s="331"/>
      <c r="D799" s="331"/>
      <c r="E799" s="331"/>
      <c r="F799" s="331"/>
      <c r="G799" s="331"/>
      <c r="H799" s="357"/>
      <c r="I799" s="596"/>
      <c r="J799" s="597"/>
      <c r="K799" s="327"/>
      <c r="L799" s="292"/>
      <c r="M799" s="291"/>
    </row>
    <row r="800" spans="1:13">
      <c r="A800" s="323" t="s">
        <v>346</v>
      </c>
      <c r="B800" s="331"/>
      <c r="C800" s="331"/>
      <c r="D800" s="331"/>
      <c r="E800" s="331"/>
      <c r="F800" s="331"/>
      <c r="G800" s="331"/>
      <c r="H800" s="357"/>
      <c r="I800" s="608" t="s">
        <v>35</v>
      </c>
      <c r="J800" s="609"/>
      <c r="K800" s="625">
        <v>2.4700000000000002</v>
      </c>
      <c r="L800" s="626"/>
      <c r="M800" s="291">
        <f>K800*12*I793</f>
        <v>41679.768000000004</v>
      </c>
    </row>
    <row r="801" spans="1:13" ht="15.75">
      <c r="A801" s="320" t="s">
        <v>345</v>
      </c>
      <c r="B801" s="354"/>
      <c r="C801" s="354"/>
      <c r="D801" s="354"/>
      <c r="E801" s="354"/>
      <c r="F801" s="354"/>
      <c r="G801" s="354"/>
      <c r="H801" s="353"/>
      <c r="I801" s="598" t="s">
        <v>328</v>
      </c>
      <c r="J801" s="599"/>
      <c r="K801" s="370"/>
      <c r="L801" s="369"/>
      <c r="M801" s="291"/>
    </row>
    <row r="802" spans="1:13">
      <c r="A802" s="313" t="s">
        <v>344</v>
      </c>
      <c r="B802" s="328"/>
      <c r="C802" s="328"/>
      <c r="D802" s="328"/>
      <c r="E802" s="328"/>
      <c r="F802" s="328"/>
      <c r="G802" s="328"/>
      <c r="H802" s="368"/>
      <c r="I802" s="598"/>
      <c r="J802" s="599"/>
      <c r="K802" s="352"/>
      <c r="L802" s="292"/>
      <c r="M802" s="291"/>
    </row>
    <row r="803" spans="1:13" ht="15.75" thickBot="1">
      <c r="A803" s="323" t="s">
        <v>343</v>
      </c>
      <c r="B803" s="322"/>
      <c r="C803" s="322"/>
      <c r="D803" s="322"/>
      <c r="E803" s="322"/>
      <c r="F803" s="322"/>
      <c r="G803" s="322"/>
      <c r="H803" s="321"/>
      <c r="I803" s="334"/>
      <c r="J803" s="333"/>
      <c r="K803" s="636"/>
      <c r="L803" s="637"/>
      <c r="M803" s="291"/>
    </row>
    <row r="804" spans="1:13">
      <c r="A804" s="367" t="s">
        <v>342</v>
      </c>
      <c r="B804" s="366"/>
      <c r="C804" s="366"/>
      <c r="D804" s="366"/>
      <c r="E804" s="366"/>
      <c r="F804" s="366"/>
      <c r="G804" s="366"/>
      <c r="H804" s="365"/>
      <c r="I804" s="341"/>
      <c r="J804" s="364"/>
      <c r="K804" s="627">
        <f>K806+K811+K814</f>
        <v>5.05</v>
      </c>
      <c r="L804" s="628"/>
      <c r="M804" s="286">
        <f>K804*12*I793</f>
        <v>85215.72</v>
      </c>
    </row>
    <row r="805" spans="1:13" ht="15.75" thickBot="1">
      <c r="A805" s="363" t="s">
        <v>341</v>
      </c>
      <c r="B805" s="362"/>
      <c r="C805" s="362"/>
      <c r="D805" s="362"/>
      <c r="E805" s="362"/>
      <c r="F805" s="362"/>
      <c r="G805" s="362"/>
      <c r="H805" s="361"/>
      <c r="I805" s="336"/>
      <c r="J805" s="360"/>
      <c r="K805" s="281"/>
      <c r="L805" s="280"/>
      <c r="M805" s="279"/>
    </row>
    <row r="806" spans="1:13">
      <c r="A806" s="301" t="s">
        <v>340</v>
      </c>
      <c r="B806" s="300"/>
      <c r="C806" s="300"/>
      <c r="D806" s="300"/>
      <c r="E806" s="300"/>
      <c r="F806" s="300"/>
      <c r="G806" s="300"/>
      <c r="H806" s="298"/>
      <c r="I806" s="598" t="s">
        <v>19</v>
      </c>
      <c r="J806" s="599"/>
      <c r="K806" s="629">
        <v>2.5299999999999998</v>
      </c>
      <c r="L806" s="630"/>
      <c r="M806" s="291">
        <f>K806*12*I793</f>
        <v>42692.232000000004</v>
      </c>
    </row>
    <row r="807" spans="1:13">
      <c r="A807" s="323" t="s">
        <v>339</v>
      </c>
      <c r="B807" s="322"/>
      <c r="C807" s="322"/>
      <c r="D807" s="322"/>
      <c r="E807" s="322"/>
      <c r="F807" s="322"/>
      <c r="G807" s="322"/>
      <c r="H807" s="321"/>
      <c r="I807" s="359"/>
      <c r="J807" s="358"/>
      <c r="K807" s="327"/>
      <c r="L807" s="292"/>
      <c r="M807" s="291"/>
    </row>
    <row r="808" spans="1:13">
      <c r="A808" s="301" t="s">
        <v>338</v>
      </c>
      <c r="B808" s="355"/>
      <c r="C808" s="355"/>
      <c r="D808" s="355"/>
      <c r="E808" s="355"/>
      <c r="F808" s="355"/>
      <c r="G808" s="355"/>
      <c r="H808" s="356"/>
      <c r="I808" s="598" t="s">
        <v>328</v>
      </c>
      <c r="J808" s="599"/>
      <c r="K808" s="327"/>
      <c r="L808" s="292"/>
      <c r="M808" s="291"/>
    </row>
    <row r="809" spans="1:13">
      <c r="A809" s="323" t="s">
        <v>337</v>
      </c>
      <c r="B809" s="331"/>
      <c r="C809" s="331"/>
      <c r="D809" s="331"/>
      <c r="E809" s="331"/>
      <c r="F809" s="331"/>
      <c r="G809" s="331"/>
      <c r="H809" s="357"/>
      <c r="I809" s="596"/>
      <c r="J809" s="597"/>
      <c r="K809" s="327"/>
      <c r="L809" s="292"/>
      <c r="M809" s="291"/>
    </row>
    <row r="810" spans="1:13">
      <c r="A810" s="320" t="s">
        <v>336</v>
      </c>
      <c r="B810" s="354"/>
      <c r="C810" s="353"/>
      <c r="D810" s="355"/>
      <c r="E810" s="355"/>
      <c r="F810" s="355"/>
      <c r="G810" s="355"/>
      <c r="H810" s="356"/>
      <c r="I810" s="598" t="s">
        <v>328</v>
      </c>
      <c r="J810" s="599"/>
      <c r="K810" s="327"/>
      <c r="L810" s="292"/>
      <c r="M810" s="291"/>
    </row>
    <row r="811" spans="1:13">
      <c r="A811" s="301" t="s">
        <v>335</v>
      </c>
      <c r="B811" s="355"/>
      <c r="C811" s="355"/>
      <c r="D811" s="354"/>
      <c r="E811" s="354"/>
      <c r="F811" s="354"/>
      <c r="G811" s="354"/>
      <c r="H811" s="353"/>
      <c r="I811" s="608" t="s">
        <v>35</v>
      </c>
      <c r="J811" s="609"/>
      <c r="K811" s="625">
        <v>1.1200000000000001</v>
      </c>
      <c r="L811" s="626"/>
      <c r="M811" s="291">
        <f>K811*12*I793</f>
        <v>18899.328000000001</v>
      </c>
    </row>
    <row r="812" spans="1:13">
      <c r="A812" s="313" t="s">
        <v>334</v>
      </c>
      <c r="B812" s="312"/>
      <c r="C812" s="312"/>
      <c r="D812" s="312"/>
      <c r="E812" s="312"/>
      <c r="F812" s="312"/>
      <c r="G812" s="312"/>
      <c r="H812" s="311"/>
      <c r="I812" s="590" t="s">
        <v>333</v>
      </c>
      <c r="J812" s="591"/>
      <c r="K812" s="327"/>
      <c r="L812" s="292"/>
      <c r="M812" s="291"/>
    </row>
    <row r="813" spans="1:13">
      <c r="A813" s="323"/>
      <c r="B813" s="322"/>
      <c r="C813" s="322"/>
      <c r="D813" s="322"/>
      <c r="E813" s="322"/>
      <c r="F813" s="322"/>
      <c r="G813" s="322"/>
      <c r="H813" s="321"/>
      <c r="I813" s="334" t="s">
        <v>332</v>
      </c>
      <c r="J813" s="333"/>
      <c r="K813" s="352"/>
      <c r="L813" s="292"/>
      <c r="M813" s="291"/>
    </row>
    <row r="814" spans="1:13">
      <c r="A814" s="313" t="s">
        <v>331</v>
      </c>
      <c r="B814" s="312"/>
      <c r="C814" s="312"/>
      <c r="D814" s="312"/>
      <c r="E814" s="312"/>
      <c r="F814" s="312"/>
      <c r="G814" s="312"/>
      <c r="H814" s="311"/>
      <c r="I814" s="590" t="s">
        <v>35</v>
      </c>
      <c r="J814" s="591"/>
      <c r="K814" s="625">
        <v>1.4</v>
      </c>
      <c r="L814" s="626"/>
      <c r="M814" s="291">
        <f>K814*12*I793</f>
        <v>23624.159999999996</v>
      </c>
    </row>
    <row r="815" spans="1:13">
      <c r="A815" s="323" t="s">
        <v>330</v>
      </c>
      <c r="B815" s="322"/>
      <c r="C815" s="322"/>
      <c r="D815" s="322"/>
      <c r="E815" s="322"/>
      <c r="F815" s="322"/>
      <c r="G815" s="322"/>
      <c r="H815" s="321"/>
      <c r="I815" s="334"/>
      <c r="J815" s="333"/>
      <c r="K815" s="327"/>
      <c r="L815" s="292"/>
      <c r="M815" s="291"/>
    </row>
    <row r="816" spans="1:13">
      <c r="A816" s="313" t="s">
        <v>329</v>
      </c>
      <c r="B816" s="312"/>
      <c r="C816" s="312"/>
      <c r="D816" s="312"/>
      <c r="E816" s="312"/>
      <c r="F816" s="312"/>
      <c r="G816" s="312"/>
      <c r="H816" s="311"/>
      <c r="I816" s="598" t="s">
        <v>328</v>
      </c>
      <c r="J816" s="599"/>
      <c r="K816" s="327"/>
      <c r="L816" s="292"/>
      <c r="M816" s="291"/>
    </row>
    <row r="817" spans="1:13">
      <c r="A817" s="313" t="s">
        <v>327</v>
      </c>
      <c r="B817" s="312"/>
      <c r="C817" s="312"/>
      <c r="D817" s="312"/>
      <c r="E817" s="312"/>
      <c r="F817" s="312"/>
      <c r="G817" s="312"/>
      <c r="H817" s="311"/>
      <c r="I817" s="590" t="s">
        <v>326</v>
      </c>
      <c r="J817" s="591"/>
      <c r="K817" s="351"/>
      <c r="L817" s="350"/>
      <c r="M817" s="349"/>
    </row>
    <row r="818" spans="1:13" ht="15.75" thickBot="1">
      <c r="A818" s="323"/>
      <c r="B818" s="322"/>
      <c r="C818" s="322"/>
      <c r="D818" s="322"/>
      <c r="E818" s="322"/>
      <c r="F818" s="322"/>
      <c r="G818" s="322"/>
      <c r="H818" s="321"/>
      <c r="I818" s="606" t="s">
        <v>325</v>
      </c>
      <c r="J818" s="607"/>
      <c r="K818" s="348"/>
      <c r="L818" s="347"/>
      <c r="M818" s="346"/>
    </row>
    <row r="819" spans="1:13">
      <c r="A819" s="345" t="s">
        <v>324</v>
      </c>
      <c r="B819" s="344"/>
      <c r="C819" s="344"/>
      <c r="D819" s="344"/>
      <c r="E819" s="344"/>
      <c r="F819" s="344"/>
      <c r="G819" s="343"/>
      <c r="H819" s="342"/>
      <c r="I819" s="341"/>
      <c r="J819" s="340"/>
      <c r="K819" s="648">
        <f>K821+K828+K836+K840+K841+K845</f>
        <v>27.869999999999997</v>
      </c>
      <c r="L819" s="628"/>
      <c r="M819" s="286">
        <f>M821+M828+M836+M840+M841+M845</f>
        <v>470289.52800000005</v>
      </c>
    </row>
    <row r="820" spans="1:13" ht="15.75" thickBot="1">
      <c r="A820" s="339"/>
      <c r="B820" s="338"/>
      <c r="C820" s="338"/>
      <c r="D820" s="338"/>
      <c r="E820" s="338"/>
      <c r="F820" s="338"/>
      <c r="G820" s="338"/>
      <c r="H820" s="337"/>
      <c r="I820" s="336"/>
      <c r="J820" s="282"/>
      <c r="K820" s="281"/>
      <c r="L820" s="280"/>
      <c r="M820" s="279"/>
    </row>
    <row r="821" spans="1:13" ht="15.75" thickBot="1">
      <c r="A821" s="603" t="s">
        <v>323</v>
      </c>
      <c r="B821" s="604"/>
      <c r="C821" s="604"/>
      <c r="D821" s="604"/>
      <c r="E821" s="604"/>
      <c r="F821" s="604"/>
      <c r="G821" s="604"/>
      <c r="H821" s="605"/>
      <c r="I821" s="305"/>
      <c r="J821" s="304"/>
      <c r="K821" s="646">
        <f>K822+K823+K824+K826+K827</f>
        <v>3.9399999999999995</v>
      </c>
      <c r="L821" s="647"/>
      <c r="M821" s="303">
        <f>K821*12*I793</f>
        <v>66485.135999999999</v>
      </c>
    </row>
    <row r="822" spans="1:13">
      <c r="A822" s="323" t="s">
        <v>322</v>
      </c>
      <c r="B822" s="322"/>
      <c r="C822" s="322"/>
      <c r="D822" s="322"/>
      <c r="E822" s="322"/>
      <c r="F822" s="322"/>
      <c r="G822" s="322"/>
      <c r="H822" s="321"/>
      <c r="I822" s="596" t="s">
        <v>321</v>
      </c>
      <c r="J822" s="597"/>
      <c r="K822" s="629">
        <v>0.63</v>
      </c>
      <c r="L822" s="630"/>
      <c r="M822" s="291">
        <f>K822*12*I793</f>
        <v>10630.872000000001</v>
      </c>
    </row>
    <row r="823" spans="1:13">
      <c r="A823" s="320" t="s">
        <v>320</v>
      </c>
      <c r="B823" s="319"/>
      <c r="C823" s="319"/>
      <c r="D823" s="319"/>
      <c r="E823" s="319"/>
      <c r="F823" s="319"/>
      <c r="G823" s="319"/>
      <c r="H823" s="318"/>
      <c r="I823" s="608" t="s">
        <v>57</v>
      </c>
      <c r="J823" s="609"/>
      <c r="K823" s="625">
        <v>1.48</v>
      </c>
      <c r="L823" s="626"/>
      <c r="M823" s="291">
        <f>K823*12*I793</f>
        <v>24974.111999999997</v>
      </c>
    </row>
    <row r="824" spans="1:13">
      <c r="A824" s="313" t="s">
        <v>319</v>
      </c>
      <c r="B824" s="312"/>
      <c r="C824" s="312"/>
      <c r="D824" s="312"/>
      <c r="E824" s="312"/>
      <c r="F824" s="312"/>
      <c r="G824" s="312"/>
      <c r="H824" s="311"/>
      <c r="I824" s="590" t="s">
        <v>35</v>
      </c>
      <c r="J824" s="591"/>
      <c r="K824" s="625">
        <v>0.17</v>
      </c>
      <c r="L824" s="626"/>
      <c r="M824" s="291">
        <f>K824*12*I793</f>
        <v>2868.6480000000001</v>
      </c>
    </row>
    <row r="825" spans="1:13">
      <c r="A825" s="335" t="s">
        <v>318</v>
      </c>
      <c r="B825" s="331"/>
      <c r="C825" s="331"/>
      <c r="D825" s="331"/>
      <c r="E825" s="322"/>
      <c r="F825" s="322"/>
      <c r="G825" s="322"/>
      <c r="H825" s="321"/>
      <c r="I825" s="334"/>
      <c r="J825" s="333"/>
      <c r="K825" s="293"/>
      <c r="L825" s="292"/>
      <c r="M825" s="291"/>
    </row>
    <row r="826" spans="1:13">
      <c r="A826" s="320" t="s">
        <v>317</v>
      </c>
      <c r="B826" s="319"/>
      <c r="C826" s="319"/>
      <c r="D826" s="319"/>
      <c r="E826" s="319"/>
      <c r="F826" s="319"/>
      <c r="G826" s="319"/>
      <c r="H826" s="318"/>
      <c r="I826" s="608" t="s">
        <v>19</v>
      </c>
      <c r="J826" s="609"/>
      <c r="K826" s="625">
        <v>0.05</v>
      </c>
      <c r="L826" s="626"/>
      <c r="M826" s="291">
        <f>K826*12*I793</f>
        <v>843.72000000000014</v>
      </c>
    </row>
    <row r="827" spans="1:13" ht="15.75" thickBot="1">
      <c r="A827" s="313" t="s">
        <v>316</v>
      </c>
      <c r="B827" s="312"/>
      <c r="C827" s="312"/>
      <c r="D827" s="312"/>
      <c r="E827" s="312"/>
      <c r="F827" s="312"/>
      <c r="G827" s="312"/>
      <c r="H827" s="311"/>
      <c r="I827" s="614" t="s">
        <v>19</v>
      </c>
      <c r="J827" s="615"/>
      <c r="K827" s="650">
        <v>1.61</v>
      </c>
      <c r="L827" s="651"/>
      <c r="M827" s="291">
        <f>K827*12*I793</f>
        <v>27167.784</v>
      </c>
    </row>
    <row r="828" spans="1:13" ht="15.75" thickBot="1">
      <c r="A828" s="654" t="s">
        <v>315</v>
      </c>
      <c r="B828" s="655"/>
      <c r="C828" s="655"/>
      <c r="D828" s="655"/>
      <c r="E828" s="655"/>
      <c r="F828" s="655"/>
      <c r="G828" s="655"/>
      <c r="H828" s="656"/>
      <c r="I828" s="305"/>
      <c r="J828" s="304"/>
      <c r="K828" s="642">
        <f>K829+K830+K832+K833+K834+K835</f>
        <v>1.35</v>
      </c>
      <c r="L828" s="647"/>
      <c r="M828" s="303">
        <f>K828*12*I793</f>
        <v>22780.440000000006</v>
      </c>
    </row>
    <row r="829" spans="1:13">
      <c r="A829" s="332" t="s">
        <v>314</v>
      </c>
      <c r="B829" s="331"/>
      <c r="C829" s="331"/>
      <c r="D829" s="331"/>
      <c r="E829" s="331"/>
      <c r="F829" s="322"/>
      <c r="G829" s="322"/>
      <c r="H829" s="321"/>
      <c r="I829" s="330"/>
      <c r="J829" s="294"/>
      <c r="K829" s="629">
        <v>0.08</v>
      </c>
      <c r="L829" s="630"/>
      <c r="M829" s="291">
        <f>K829*12*I793</f>
        <v>1349.952</v>
      </c>
    </row>
    <row r="830" spans="1:13">
      <c r="A830" s="329" t="s">
        <v>313</v>
      </c>
      <c r="B830" s="328"/>
      <c r="C830" s="328"/>
      <c r="D830" s="328"/>
      <c r="E830" s="328"/>
      <c r="F830" s="312"/>
      <c r="G830" s="312"/>
      <c r="H830" s="311"/>
      <c r="I830" s="598" t="s">
        <v>312</v>
      </c>
      <c r="J830" s="599"/>
      <c r="K830" s="625">
        <v>0.65</v>
      </c>
      <c r="L830" s="626"/>
      <c r="M830" s="291">
        <f>K830*12*I793</f>
        <v>10968.36</v>
      </c>
    </row>
    <row r="831" spans="1:13">
      <c r="A831" s="323" t="s">
        <v>311</v>
      </c>
      <c r="B831" s="322"/>
      <c r="C831" s="322"/>
      <c r="D831" s="322"/>
      <c r="E831" s="322"/>
      <c r="F831" s="322"/>
      <c r="G831" s="322"/>
      <c r="H831" s="321"/>
      <c r="I831" s="596" t="s">
        <v>310</v>
      </c>
      <c r="J831" s="597"/>
      <c r="K831" s="327"/>
      <c r="L831" s="292"/>
      <c r="M831" s="291"/>
    </row>
    <row r="832" spans="1:13">
      <c r="A832" s="320" t="s">
        <v>309</v>
      </c>
      <c r="B832" s="319"/>
      <c r="C832" s="319"/>
      <c r="D832" s="319"/>
      <c r="E832" s="319"/>
      <c r="F832" s="319"/>
      <c r="G832" s="319"/>
      <c r="H832" s="318"/>
      <c r="I832" s="608" t="s">
        <v>308</v>
      </c>
      <c r="J832" s="609"/>
      <c r="K832" s="625">
        <v>0.4</v>
      </c>
      <c r="L832" s="626"/>
      <c r="M832" s="291">
        <f>K832*12*I793</f>
        <v>6749.7600000000011</v>
      </c>
    </row>
    <row r="833" spans="1:13">
      <c r="A833" s="320" t="s">
        <v>307</v>
      </c>
      <c r="B833" s="319"/>
      <c r="C833" s="319"/>
      <c r="D833" s="319"/>
      <c r="E833" s="319"/>
      <c r="F833" s="319"/>
      <c r="G833" s="319"/>
      <c r="H833" s="318"/>
      <c r="I833" s="608" t="s">
        <v>306</v>
      </c>
      <c r="J833" s="609"/>
      <c r="K833" s="625">
        <v>0.1</v>
      </c>
      <c r="L833" s="626"/>
      <c r="M833" s="291">
        <f>K833*12*I793</f>
        <v>1687.4400000000003</v>
      </c>
    </row>
    <row r="834" spans="1:13">
      <c r="A834" s="313" t="s">
        <v>299</v>
      </c>
      <c r="B834" s="312"/>
      <c r="C834" s="312"/>
      <c r="D834" s="312"/>
      <c r="E834" s="312"/>
      <c r="F834" s="312"/>
      <c r="G834" s="312"/>
      <c r="H834" s="311"/>
      <c r="I834" s="608" t="s">
        <v>298</v>
      </c>
      <c r="J834" s="609"/>
      <c r="K834" s="636">
        <v>0.05</v>
      </c>
      <c r="L834" s="637"/>
      <c r="M834" s="291">
        <f>K834*12*I793</f>
        <v>843.72000000000014</v>
      </c>
    </row>
    <row r="835" spans="1:13" ht="15.75" thickBot="1">
      <c r="A835" s="313" t="s">
        <v>305</v>
      </c>
      <c r="B835" s="312"/>
      <c r="C835" s="312"/>
      <c r="D835" s="312"/>
      <c r="E835" s="312"/>
      <c r="F835" s="312"/>
      <c r="G835" s="312"/>
      <c r="H835" s="311"/>
      <c r="I835" s="614" t="s">
        <v>88</v>
      </c>
      <c r="J835" s="615"/>
      <c r="K835" s="638">
        <v>7.0000000000000007E-2</v>
      </c>
      <c r="L835" s="639"/>
      <c r="M835" s="326">
        <f>K835*12*I793</f>
        <v>1181.2080000000001</v>
      </c>
    </row>
    <row r="836" spans="1:13" ht="15.75" thickBot="1">
      <c r="A836" s="654" t="s">
        <v>304</v>
      </c>
      <c r="B836" s="655"/>
      <c r="C836" s="655"/>
      <c r="D836" s="655"/>
      <c r="E836" s="655"/>
      <c r="F836" s="655"/>
      <c r="G836" s="655"/>
      <c r="H836" s="656"/>
      <c r="I836" s="325"/>
      <c r="J836" s="324"/>
      <c r="K836" s="649">
        <f>K837+K838+K839</f>
        <v>0.88</v>
      </c>
      <c r="L836" s="643"/>
      <c r="M836" s="303">
        <f>K836*12*I793</f>
        <v>14849.472000000002</v>
      </c>
    </row>
    <row r="837" spans="1:13">
      <c r="A837" s="323" t="s">
        <v>303</v>
      </c>
      <c r="B837" s="322"/>
      <c r="C837" s="322"/>
      <c r="D837" s="322"/>
      <c r="E837" s="322"/>
      <c r="F837" s="322"/>
      <c r="G837" s="322"/>
      <c r="H837" s="321"/>
      <c r="I837" s="612" t="s">
        <v>302</v>
      </c>
      <c r="J837" s="613"/>
      <c r="K837" s="644">
        <v>0.42</v>
      </c>
      <c r="L837" s="645"/>
      <c r="M837" s="291">
        <f>K837*12*I793</f>
        <v>7087.2480000000005</v>
      </c>
    </row>
    <row r="838" spans="1:13">
      <c r="A838" s="320" t="s">
        <v>301</v>
      </c>
      <c r="B838" s="319"/>
      <c r="C838" s="319"/>
      <c r="D838" s="319"/>
      <c r="E838" s="319"/>
      <c r="F838" s="319"/>
      <c r="G838" s="319"/>
      <c r="H838" s="318"/>
      <c r="I838" s="317" t="s">
        <v>300</v>
      </c>
      <c r="J838" s="316"/>
      <c r="K838" s="636">
        <v>0.37</v>
      </c>
      <c r="L838" s="637"/>
      <c r="M838" s="291">
        <f>K838*12*I793</f>
        <v>6243.5279999999993</v>
      </c>
    </row>
    <row r="839" spans="1:13" ht="15.75" thickBot="1">
      <c r="A839" s="313" t="s">
        <v>299</v>
      </c>
      <c r="B839" s="312"/>
      <c r="C839" s="312"/>
      <c r="D839" s="312"/>
      <c r="E839" s="312"/>
      <c r="F839" s="312"/>
      <c r="G839" s="312"/>
      <c r="H839" s="311"/>
      <c r="I839" s="614" t="s">
        <v>298</v>
      </c>
      <c r="J839" s="615"/>
      <c r="K839" s="638">
        <v>0.09</v>
      </c>
      <c r="L839" s="639"/>
      <c r="M839" s="291">
        <f>K839*12*I793</f>
        <v>1518.6960000000001</v>
      </c>
    </row>
    <row r="840" spans="1:13" ht="15.75" thickBot="1">
      <c r="A840" s="309" t="s">
        <v>297</v>
      </c>
      <c r="B840" s="308"/>
      <c r="C840" s="308"/>
      <c r="D840" s="308"/>
      <c r="E840" s="308"/>
      <c r="F840" s="308"/>
      <c r="G840" s="308"/>
      <c r="H840" s="307"/>
      <c r="I840" s="619" t="s">
        <v>296</v>
      </c>
      <c r="J840" s="620"/>
      <c r="K840" s="640">
        <v>20.05</v>
      </c>
      <c r="L840" s="641"/>
      <c r="M840" s="303">
        <f>K840*12*I793</f>
        <v>338331.72000000003</v>
      </c>
    </row>
    <row r="841" spans="1:13" ht="15.75" thickBot="1">
      <c r="A841" s="603" t="s">
        <v>295</v>
      </c>
      <c r="B841" s="604"/>
      <c r="C841" s="604"/>
      <c r="D841" s="604"/>
      <c r="E841" s="604"/>
      <c r="F841" s="604"/>
      <c r="G841" s="604"/>
      <c r="H841" s="605"/>
      <c r="I841" s="305"/>
      <c r="J841" s="304"/>
      <c r="K841" s="642">
        <v>1.58</v>
      </c>
      <c r="L841" s="643"/>
      <c r="M841" s="303">
        <f>K841*12*I793</f>
        <v>26661.552000000003</v>
      </c>
    </row>
    <row r="842" spans="1:13">
      <c r="A842" s="301" t="s">
        <v>294</v>
      </c>
      <c r="B842" s="300"/>
      <c r="C842" s="300"/>
      <c r="D842" s="300"/>
      <c r="E842" s="300"/>
      <c r="F842" s="300"/>
      <c r="G842" s="300"/>
      <c r="H842" s="298"/>
      <c r="I842" s="621" t="s">
        <v>293</v>
      </c>
      <c r="J842" s="622"/>
      <c r="K842" s="297"/>
      <c r="L842" s="296"/>
      <c r="M842" s="291"/>
    </row>
    <row r="843" spans="1:13">
      <c r="A843" s="301" t="s">
        <v>292</v>
      </c>
      <c r="B843" s="300"/>
      <c r="C843" s="300"/>
      <c r="D843" s="300"/>
      <c r="E843" s="300"/>
      <c r="F843" s="300"/>
      <c r="G843" s="300"/>
      <c r="H843" s="298"/>
      <c r="I843" s="295"/>
      <c r="J843" s="294"/>
      <c r="K843" s="297"/>
      <c r="L843" s="296"/>
      <c r="M843" s="291"/>
    </row>
    <row r="844" spans="1:13" ht="15.75" thickBot="1">
      <c r="A844" s="301" t="s">
        <v>291</v>
      </c>
      <c r="B844" s="300"/>
      <c r="C844" s="300"/>
      <c r="D844" s="300"/>
      <c r="E844" s="300"/>
      <c r="F844" s="300"/>
      <c r="G844" s="300"/>
      <c r="H844" s="298"/>
      <c r="I844" s="310"/>
      <c r="J844" s="294"/>
      <c r="K844" s="297"/>
      <c r="L844" s="296"/>
      <c r="M844" s="291"/>
    </row>
    <row r="845" spans="1:13" ht="15.75" thickBot="1">
      <c r="A845" s="309" t="s">
        <v>290</v>
      </c>
      <c r="B845" s="308"/>
      <c r="C845" s="308"/>
      <c r="D845" s="308"/>
      <c r="E845" s="308"/>
      <c r="F845" s="308"/>
      <c r="G845" s="308"/>
      <c r="H845" s="307"/>
      <c r="I845" s="305"/>
      <c r="J845" s="304"/>
      <c r="K845" s="642">
        <v>7.0000000000000007E-2</v>
      </c>
      <c r="L845" s="643"/>
      <c r="M845" s="303">
        <f>K845*12*I793</f>
        <v>1181.2080000000001</v>
      </c>
    </row>
    <row r="846" spans="1:13">
      <c r="A846" s="301" t="s">
        <v>289</v>
      </c>
      <c r="B846" s="300"/>
      <c r="C846" s="300"/>
      <c r="D846" s="300"/>
      <c r="E846" s="300"/>
      <c r="F846" s="300"/>
      <c r="G846" s="300"/>
      <c r="H846" s="298"/>
      <c r="I846" s="621" t="s">
        <v>19</v>
      </c>
      <c r="J846" s="622"/>
      <c r="K846" s="306"/>
      <c r="L846" s="296"/>
      <c r="M846" s="291"/>
    </row>
    <row r="847" spans="1:13" ht="15.75" thickBot="1">
      <c r="A847" s="301" t="s">
        <v>288</v>
      </c>
      <c r="B847" s="300"/>
      <c r="C847" s="300"/>
      <c r="D847" s="300"/>
      <c r="E847" s="300"/>
      <c r="F847" s="300"/>
      <c r="G847" s="300"/>
      <c r="H847" s="298"/>
      <c r="I847" s="295"/>
      <c r="J847" s="294"/>
      <c r="K847" s="306"/>
      <c r="L847" s="296"/>
      <c r="M847" s="291"/>
    </row>
    <row r="848" spans="1:13" ht="15.75" thickBot="1">
      <c r="A848" s="603" t="s">
        <v>287</v>
      </c>
      <c r="B848" s="604"/>
      <c r="C848" s="604"/>
      <c r="D848" s="604"/>
      <c r="E848" s="604"/>
      <c r="F848" s="604"/>
      <c r="G848" s="604"/>
      <c r="H848" s="605"/>
      <c r="I848" s="305"/>
      <c r="J848" s="304"/>
      <c r="K848" s="642">
        <v>6</v>
      </c>
      <c r="L848" s="643"/>
      <c r="M848" s="303">
        <f>K848*12*I793</f>
        <v>101246.40000000001</v>
      </c>
    </row>
    <row r="849" spans="1:13">
      <c r="A849" s="301" t="s">
        <v>286</v>
      </c>
      <c r="B849" s="299"/>
      <c r="C849" s="299"/>
      <c r="D849" s="299"/>
      <c r="E849" s="299"/>
      <c r="F849" s="300"/>
      <c r="G849" s="299"/>
      <c r="H849" s="298"/>
      <c r="I849" s="598" t="s">
        <v>285</v>
      </c>
      <c r="J849" s="599"/>
      <c r="K849" s="297"/>
      <c r="L849" s="296"/>
      <c r="M849" s="291"/>
    </row>
    <row r="850" spans="1:13">
      <c r="A850" s="301" t="s">
        <v>284</v>
      </c>
      <c r="B850" s="299"/>
      <c r="C850" s="299"/>
      <c r="D850" s="299"/>
      <c r="E850" s="299"/>
      <c r="F850" s="300"/>
      <c r="G850" s="299"/>
      <c r="H850" s="298"/>
      <c r="I850" s="598" t="s">
        <v>283</v>
      </c>
      <c r="J850" s="599"/>
      <c r="K850" s="297"/>
      <c r="L850" s="296"/>
      <c r="M850" s="291"/>
    </row>
    <row r="851" spans="1:13">
      <c r="A851" s="301" t="s">
        <v>282</v>
      </c>
      <c r="B851" s="299"/>
      <c r="C851" s="299"/>
      <c r="D851" s="299"/>
      <c r="E851" s="299"/>
      <c r="F851" s="300"/>
      <c r="G851" s="299"/>
      <c r="H851" s="298"/>
      <c r="I851" s="598" t="s">
        <v>281</v>
      </c>
      <c r="J851" s="599"/>
      <c r="K851" s="297"/>
      <c r="L851" s="296"/>
      <c r="M851" s="291"/>
    </row>
    <row r="852" spans="1:13">
      <c r="A852" s="301" t="s">
        <v>280</v>
      </c>
      <c r="B852" s="299"/>
      <c r="C852" s="299"/>
      <c r="D852" s="299"/>
      <c r="E852" s="299"/>
      <c r="F852" s="300"/>
      <c r="G852" s="299"/>
      <c r="H852" s="298"/>
      <c r="I852" s="598" t="s">
        <v>279</v>
      </c>
      <c r="J852" s="599"/>
      <c r="K852" s="297"/>
      <c r="L852" s="296"/>
      <c r="M852" s="291"/>
    </row>
    <row r="853" spans="1:13">
      <c r="A853" s="301" t="s">
        <v>278</v>
      </c>
      <c r="B853" s="299"/>
      <c r="C853" s="299"/>
      <c r="D853" s="299"/>
      <c r="E853" s="299"/>
      <c r="F853" s="300"/>
      <c r="G853" s="299"/>
      <c r="H853" s="298"/>
      <c r="I853" s="598" t="s">
        <v>277</v>
      </c>
      <c r="J853" s="599"/>
      <c r="K853" s="297"/>
      <c r="L853" s="296"/>
      <c r="M853" s="291"/>
    </row>
    <row r="854" spans="1:13">
      <c r="A854" s="301" t="s">
        <v>276</v>
      </c>
      <c r="B854" s="299"/>
      <c r="C854" s="299"/>
      <c r="D854" s="299"/>
      <c r="E854" s="299"/>
      <c r="F854" s="300"/>
      <c r="G854" s="299"/>
      <c r="H854" s="298"/>
      <c r="I854" s="295"/>
      <c r="J854" s="294"/>
      <c r="K854" s="297"/>
      <c r="L854" s="302"/>
      <c r="M854" s="291"/>
    </row>
    <row r="855" spans="1:13">
      <c r="A855" s="301" t="s">
        <v>275</v>
      </c>
      <c r="B855" s="299"/>
      <c r="C855" s="299"/>
      <c r="D855" s="299"/>
      <c r="E855" s="299"/>
      <c r="F855" s="300"/>
      <c r="G855" s="299"/>
      <c r="H855" s="298"/>
      <c r="I855" s="295"/>
      <c r="J855" s="294"/>
      <c r="K855" s="297"/>
      <c r="L855" s="296"/>
      <c r="M855" s="291"/>
    </row>
    <row r="856" spans="1:13">
      <c r="A856" s="301" t="s">
        <v>274</v>
      </c>
      <c r="B856" s="299"/>
      <c r="C856" s="299"/>
      <c r="D856" s="299"/>
      <c r="E856" s="299"/>
      <c r="F856" s="300"/>
      <c r="G856" s="299"/>
      <c r="H856" s="298"/>
      <c r="I856" s="295"/>
      <c r="J856" s="294"/>
      <c r="K856" s="297"/>
      <c r="L856" s="296"/>
      <c r="M856" s="291"/>
    </row>
    <row r="857" spans="1:13">
      <c r="A857" s="301" t="s">
        <v>273</v>
      </c>
      <c r="B857" s="299"/>
      <c r="C857" s="299"/>
      <c r="D857" s="299"/>
      <c r="E857" s="299"/>
      <c r="F857" s="300"/>
      <c r="G857" s="299"/>
      <c r="H857" s="298"/>
      <c r="I857" s="295"/>
      <c r="J857" s="294"/>
      <c r="K857" s="297"/>
      <c r="L857" s="296"/>
      <c r="M857" s="291"/>
    </row>
    <row r="858" spans="1:13">
      <c r="A858" s="301" t="s">
        <v>272</v>
      </c>
      <c r="B858" s="299"/>
      <c r="C858" s="299"/>
      <c r="D858" s="299"/>
      <c r="E858" s="299"/>
      <c r="F858" s="300"/>
      <c r="G858" s="299"/>
      <c r="H858" s="298"/>
      <c r="I858" s="295"/>
      <c r="J858" s="294"/>
      <c r="K858" s="297"/>
      <c r="L858" s="296"/>
      <c r="M858" s="291"/>
    </row>
    <row r="859" spans="1:13" ht="15.75" thickBot="1">
      <c r="A859" s="616" t="s">
        <v>271</v>
      </c>
      <c r="B859" s="617"/>
      <c r="C859" s="617"/>
      <c r="D859" s="617"/>
      <c r="E859" s="617"/>
      <c r="F859" s="617"/>
      <c r="G859" s="617"/>
      <c r="H859" s="618"/>
      <c r="I859" s="295"/>
      <c r="J859" s="294"/>
      <c r="K859" s="293"/>
      <c r="L859" s="292"/>
      <c r="M859" s="291"/>
    </row>
    <row r="860" spans="1:13">
      <c r="A860" s="290" t="s">
        <v>270</v>
      </c>
      <c r="B860" s="289"/>
      <c r="C860" s="289"/>
      <c r="D860" s="289"/>
      <c r="E860" s="289"/>
      <c r="F860" s="289"/>
      <c r="G860" s="289"/>
      <c r="H860" s="289"/>
      <c r="I860" s="621" t="s">
        <v>55</v>
      </c>
      <c r="J860" s="622"/>
      <c r="K860" s="288"/>
      <c r="L860" s="287"/>
      <c r="M860" s="286"/>
    </row>
    <row r="861" spans="1:13" ht="15.75" thickBot="1">
      <c r="A861" s="285" t="s">
        <v>269</v>
      </c>
      <c r="B861" s="284"/>
      <c r="C861" s="284"/>
      <c r="D861" s="284"/>
      <c r="E861" s="284"/>
      <c r="F861" s="284"/>
      <c r="G861" s="284"/>
      <c r="H861" s="284"/>
      <c r="I861" s="283"/>
      <c r="J861" s="282"/>
      <c r="K861" s="281"/>
      <c r="L861" s="280"/>
      <c r="M861" s="279"/>
    </row>
    <row r="862" spans="1:13" ht="15.75" thickBot="1">
      <c r="A862" s="603" t="s">
        <v>355</v>
      </c>
      <c r="B862" s="604"/>
      <c r="C862" s="604"/>
      <c r="D862" s="604"/>
      <c r="E862" s="604"/>
      <c r="F862" s="604"/>
      <c r="G862" s="604"/>
      <c r="H862" s="657"/>
      <c r="I862" s="658" t="s">
        <v>32</v>
      </c>
      <c r="J862" s="659"/>
      <c r="K862" s="660">
        <v>1.46</v>
      </c>
      <c r="L862" s="661"/>
      <c r="M862" s="276">
        <f>K862*12*I793</f>
        <v>24636.624</v>
      </c>
    </row>
    <row r="863" spans="1:13" ht="15.75" thickBot="1">
      <c r="A863" s="386" t="s">
        <v>354</v>
      </c>
      <c r="B863" s="385"/>
      <c r="C863" s="385"/>
      <c r="D863" s="385"/>
      <c r="E863" s="385"/>
      <c r="F863" s="385"/>
      <c r="G863" s="385"/>
      <c r="H863" s="385"/>
      <c r="I863" s="384"/>
      <c r="J863" s="383"/>
      <c r="K863" s="662"/>
      <c r="L863" s="663"/>
      <c r="M863" s="276"/>
    </row>
    <row r="864" spans="1:13" ht="15.75" thickBot="1">
      <c r="A864" s="652" t="s">
        <v>268</v>
      </c>
      <c r="B864" s="653"/>
      <c r="C864" s="653"/>
      <c r="D864" s="653"/>
      <c r="E864" s="653"/>
      <c r="F864" s="653"/>
      <c r="G864" s="653"/>
      <c r="H864" s="653"/>
      <c r="I864" s="278"/>
      <c r="J864" s="277"/>
      <c r="K864" s="610">
        <f>K794+K804+K819+K848+K862+K863</f>
        <v>46.55</v>
      </c>
      <c r="L864" s="611"/>
      <c r="M864" s="276">
        <f>M794+M804+M819+M848+M862+M863</f>
        <v>785503.32000000007</v>
      </c>
    </row>
    <row r="866" spans="1:13" ht="15.75">
      <c r="A866" s="601" t="s">
        <v>0</v>
      </c>
      <c r="B866" s="601"/>
      <c r="C866" s="601"/>
      <c r="D866" s="601"/>
      <c r="E866" s="601"/>
      <c r="F866" s="601"/>
      <c r="G866" s="601"/>
      <c r="H866" s="601"/>
      <c r="I866" s="601"/>
      <c r="J866" s="601"/>
      <c r="K866" s="601"/>
      <c r="L866" s="601"/>
      <c r="M866" s="327"/>
    </row>
    <row r="867" spans="1:13" ht="15.75">
      <c r="A867" s="600" t="s">
        <v>353</v>
      </c>
      <c r="B867" s="600"/>
      <c r="C867" s="600"/>
      <c r="D867" s="600"/>
      <c r="E867" s="600"/>
      <c r="F867" s="600"/>
      <c r="G867" s="600"/>
      <c r="H867" s="600"/>
      <c r="I867" s="600"/>
      <c r="J867" s="600"/>
      <c r="K867" s="600"/>
      <c r="L867" s="600"/>
      <c r="M867" s="327"/>
    </row>
    <row r="868" spans="1:13" ht="15.75">
      <c r="A868" s="370"/>
      <c r="B868" s="370"/>
      <c r="C868" s="370"/>
      <c r="D868" s="370"/>
      <c r="E868" s="370"/>
      <c r="F868" s="370" t="s">
        <v>409</v>
      </c>
      <c r="G868" s="370"/>
      <c r="H868" s="370"/>
      <c r="I868" s="370"/>
      <c r="J868" s="370"/>
      <c r="K868" s="370"/>
      <c r="L868" s="370"/>
      <c r="M868" s="327"/>
    </row>
    <row r="869" spans="1:13">
      <c r="A869" s="329"/>
      <c r="B869" s="328"/>
      <c r="C869" s="602" t="s">
        <v>351</v>
      </c>
      <c r="D869" s="602"/>
      <c r="E869" s="602"/>
      <c r="F869" s="328"/>
      <c r="G869" s="328"/>
      <c r="H869" s="368"/>
      <c r="I869" s="590" t="s">
        <v>3</v>
      </c>
      <c r="J869" s="591"/>
      <c r="K869" s="592" t="s">
        <v>4</v>
      </c>
      <c r="L869" s="593"/>
      <c r="M869" s="382"/>
    </row>
    <row r="870" spans="1:13">
      <c r="A870" s="381"/>
      <c r="B870" s="355"/>
      <c r="C870" s="355"/>
      <c r="D870" s="355"/>
      <c r="E870" s="355"/>
      <c r="F870" s="355"/>
      <c r="G870" s="355"/>
      <c r="H870" s="356"/>
      <c r="I870" s="295"/>
      <c r="J870" s="294"/>
      <c r="K870" s="594" t="s">
        <v>5</v>
      </c>
      <c r="L870" s="595"/>
      <c r="M870" s="380" t="s">
        <v>6</v>
      </c>
    </row>
    <row r="871" spans="1:13">
      <c r="A871" s="381"/>
      <c r="B871" s="355"/>
      <c r="C871" s="355"/>
      <c r="D871" s="355"/>
      <c r="E871" s="355"/>
      <c r="F871" s="355"/>
      <c r="G871" s="355"/>
      <c r="H871" s="356"/>
      <c r="I871" s="598" t="s">
        <v>7</v>
      </c>
      <c r="J871" s="599"/>
      <c r="K871" s="623" t="s">
        <v>8</v>
      </c>
      <c r="L871" s="624"/>
      <c r="M871" s="380" t="s">
        <v>9</v>
      </c>
    </row>
    <row r="872" spans="1:13" ht="16.5" thickBot="1">
      <c r="A872" s="379"/>
      <c r="B872" s="351"/>
      <c r="C872" s="351"/>
      <c r="D872" s="351"/>
      <c r="E872" s="351"/>
      <c r="F872" s="351"/>
      <c r="G872" s="351"/>
      <c r="H872" s="350"/>
      <c r="I872" s="631">
        <v>1273</v>
      </c>
      <c r="J872" s="632"/>
      <c r="K872" s="633"/>
      <c r="L872" s="634"/>
      <c r="M872" s="378"/>
    </row>
    <row r="873" spans="1:13">
      <c r="A873" s="367" t="s">
        <v>350</v>
      </c>
      <c r="B873" s="344"/>
      <c r="C873" s="344"/>
      <c r="D873" s="344"/>
      <c r="E873" s="344"/>
      <c r="F873" s="344"/>
      <c r="G873" s="344"/>
      <c r="H873" s="377"/>
      <c r="I873" s="341"/>
      <c r="J873" s="340"/>
      <c r="K873" s="635">
        <f>K876+K879</f>
        <v>6.17</v>
      </c>
      <c r="L873" s="628"/>
      <c r="M873" s="286">
        <f>K873*12*I872</f>
        <v>94252.919999999984</v>
      </c>
    </row>
    <row r="874" spans="1:13">
      <c r="A874" s="376" t="s">
        <v>349</v>
      </c>
      <c r="B874" s="375"/>
      <c r="C874" s="375"/>
      <c r="D874" s="375"/>
      <c r="E874" s="375"/>
      <c r="F874" s="375"/>
      <c r="G874" s="375"/>
      <c r="H874" s="374"/>
      <c r="I874" s="295"/>
      <c r="J874" s="294"/>
      <c r="K874" s="293"/>
      <c r="L874" s="292"/>
      <c r="M874" s="373"/>
    </row>
    <row r="875" spans="1:13" ht="15.75" thickBot="1">
      <c r="A875" s="363" t="s">
        <v>348</v>
      </c>
      <c r="B875" s="372"/>
      <c r="C875" s="372"/>
      <c r="D875" s="372"/>
      <c r="E875" s="372"/>
      <c r="F875" s="372"/>
      <c r="G875" s="372"/>
      <c r="H875" s="371"/>
      <c r="I875" s="336"/>
      <c r="J875" s="282"/>
      <c r="K875" s="281"/>
      <c r="L875" s="280"/>
      <c r="M875" s="279"/>
    </row>
    <row r="876" spans="1:13">
      <c r="A876" s="323" t="s">
        <v>347</v>
      </c>
      <c r="B876" s="331"/>
      <c r="C876" s="331"/>
      <c r="D876" s="331"/>
      <c r="E876" s="331"/>
      <c r="F876" s="331"/>
      <c r="G876" s="331"/>
      <c r="H876" s="357"/>
      <c r="I876" s="596" t="s">
        <v>19</v>
      </c>
      <c r="J876" s="597"/>
      <c r="K876" s="629">
        <v>3.7</v>
      </c>
      <c r="L876" s="630"/>
      <c r="M876" s="291">
        <f>K876*12*I872</f>
        <v>56521.200000000004</v>
      </c>
    </row>
    <row r="877" spans="1:13">
      <c r="A877" s="301" t="s">
        <v>338</v>
      </c>
      <c r="B877" s="355"/>
      <c r="C877" s="355"/>
      <c r="D877" s="355"/>
      <c r="E877" s="355"/>
      <c r="F877" s="355"/>
      <c r="G877" s="355"/>
      <c r="H877" s="356"/>
      <c r="I877" s="598" t="s">
        <v>328</v>
      </c>
      <c r="J877" s="599"/>
      <c r="K877" s="327"/>
      <c r="L877" s="292"/>
      <c r="M877" s="291"/>
    </row>
    <row r="878" spans="1:13">
      <c r="A878" s="323" t="s">
        <v>337</v>
      </c>
      <c r="B878" s="331"/>
      <c r="C878" s="331"/>
      <c r="D878" s="331"/>
      <c r="E878" s="331"/>
      <c r="F878" s="331"/>
      <c r="G878" s="331"/>
      <c r="H878" s="357"/>
      <c r="I878" s="596"/>
      <c r="J878" s="597"/>
      <c r="K878" s="327"/>
      <c r="L878" s="292"/>
      <c r="M878" s="291"/>
    </row>
    <row r="879" spans="1:13">
      <c r="A879" s="323" t="s">
        <v>346</v>
      </c>
      <c r="B879" s="331"/>
      <c r="C879" s="331"/>
      <c r="D879" s="331"/>
      <c r="E879" s="331"/>
      <c r="F879" s="331"/>
      <c r="G879" s="331"/>
      <c r="H879" s="357"/>
      <c r="I879" s="608" t="s">
        <v>35</v>
      </c>
      <c r="J879" s="609"/>
      <c r="K879" s="625">
        <v>2.4700000000000002</v>
      </c>
      <c r="L879" s="626"/>
      <c r="M879" s="291">
        <f>K879*12*I872</f>
        <v>37731.72</v>
      </c>
    </row>
    <row r="880" spans="1:13" ht="15.75">
      <c r="A880" s="320" t="s">
        <v>345</v>
      </c>
      <c r="B880" s="354"/>
      <c r="C880" s="354"/>
      <c r="D880" s="354"/>
      <c r="E880" s="354"/>
      <c r="F880" s="354"/>
      <c r="G880" s="354"/>
      <c r="H880" s="353"/>
      <c r="I880" s="598" t="s">
        <v>328</v>
      </c>
      <c r="J880" s="599"/>
      <c r="K880" s="370"/>
      <c r="L880" s="369"/>
      <c r="M880" s="291"/>
    </row>
    <row r="881" spans="1:13">
      <c r="A881" s="313" t="s">
        <v>344</v>
      </c>
      <c r="B881" s="328"/>
      <c r="C881" s="328"/>
      <c r="D881" s="328"/>
      <c r="E881" s="328"/>
      <c r="F881" s="328"/>
      <c r="G881" s="328"/>
      <c r="H881" s="368"/>
      <c r="I881" s="598"/>
      <c r="J881" s="599"/>
      <c r="K881" s="352"/>
      <c r="L881" s="292"/>
      <c r="M881" s="291"/>
    </row>
    <row r="882" spans="1:13" ht="15.75" thickBot="1">
      <c r="A882" s="323" t="s">
        <v>343</v>
      </c>
      <c r="B882" s="322"/>
      <c r="C882" s="322"/>
      <c r="D882" s="322"/>
      <c r="E882" s="322"/>
      <c r="F882" s="322"/>
      <c r="G882" s="322"/>
      <c r="H882" s="321"/>
      <c r="I882" s="334"/>
      <c r="J882" s="333"/>
      <c r="K882" s="636"/>
      <c r="L882" s="637"/>
      <c r="M882" s="291"/>
    </row>
    <row r="883" spans="1:13">
      <c r="A883" s="367" t="s">
        <v>342</v>
      </c>
      <c r="B883" s="366"/>
      <c r="C883" s="366"/>
      <c r="D883" s="366"/>
      <c r="E883" s="366"/>
      <c r="F883" s="366"/>
      <c r="G883" s="366"/>
      <c r="H883" s="365"/>
      <c r="I883" s="341"/>
      <c r="J883" s="364"/>
      <c r="K883" s="627">
        <f>K885+K890+K893</f>
        <v>5.05</v>
      </c>
      <c r="L883" s="628"/>
      <c r="M883" s="286">
        <f>K883*12*I872</f>
        <v>77143.799999999988</v>
      </c>
    </row>
    <row r="884" spans="1:13" ht="15.75" thickBot="1">
      <c r="A884" s="363" t="s">
        <v>341</v>
      </c>
      <c r="B884" s="362"/>
      <c r="C884" s="362"/>
      <c r="D884" s="362"/>
      <c r="E884" s="362"/>
      <c r="F884" s="362"/>
      <c r="G884" s="362"/>
      <c r="H884" s="361"/>
      <c r="I884" s="336"/>
      <c r="J884" s="360"/>
      <c r="K884" s="281"/>
      <c r="L884" s="280"/>
      <c r="M884" s="279"/>
    </row>
    <row r="885" spans="1:13">
      <c r="A885" s="301" t="s">
        <v>340</v>
      </c>
      <c r="B885" s="300"/>
      <c r="C885" s="300"/>
      <c r="D885" s="300"/>
      <c r="E885" s="300"/>
      <c r="F885" s="300"/>
      <c r="G885" s="300"/>
      <c r="H885" s="298"/>
      <c r="I885" s="598" t="s">
        <v>19</v>
      </c>
      <c r="J885" s="599"/>
      <c r="K885" s="629">
        <v>2.5299999999999998</v>
      </c>
      <c r="L885" s="630"/>
      <c r="M885" s="291">
        <f>K885*12*I872</f>
        <v>38648.28</v>
      </c>
    </row>
    <row r="886" spans="1:13">
      <c r="A886" s="323" t="s">
        <v>339</v>
      </c>
      <c r="B886" s="322"/>
      <c r="C886" s="322"/>
      <c r="D886" s="322"/>
      <c r="E886" s="322"/>
      <c r="F886" s="322"/>
      <c r="G886" s="322"/>
      <c r="H886" s="321"/>
      <c r="I886" s="359"/>
      <c r="J886" s="358"/>
      <c r="K886" s="327"/>
      <c r="L886" s="292"/>
      <c r="M886" s="291"/>
    </row>
    <row r="887" spans="1:13">
      <c r="A887" s="301" t="s">
        <v>338</v>
      </c>
      <c r="B887" s="355"/>
      <c r="C887" s="355"/>
      <c r="D887" s="355"/>
      <c r="E887" s="355"/>
      <c r="F887" s="355"/>
      <c r="G887" s="355"/>
      <c r="H887" s="356"/>
      <c r="I887" s="598" t="s">
        <v>328</v>
      </c>
      <c r="J887" s="599"/>
      <c r="K887" s="327"/>
      <c r="L887" s="292"/>
      <c r="M887" s="291"/>
    </row>
    <row r="888" spans="1:13">
      <c r="A888" s="323" t="s">
        <v>337</v>
      </c>
      <c r="B888" s="331"/>
      <c r="C888" s="331"/>
      <c r="D888" s="331"/>
      <c r="E888" s="331"/>
      <c r="F888" s="331"/>
      <c r="G888" s="331"/>
      <c r="H888" s="357"/>
      <c r="I888" s="596"/>
      <c r="J888" s="597"/>
      <c r="K888" s="327"/>
      <c r="L888" s="292"/>
      <c r="M888" s="291"/>
    </row>
    <row r="889" spans="1:13">
      <c r="A889" s="320" t="s">
        <v>336</v>
      </c>
      <c r="B889" s="354"/>
      <c r="C889" s="353"/>
      <c r="D889" s="355"/>
      <c r="E889" s="355"/>
      <c r="F889" s="355"/>
      <c r="G889" s="355"/>
      <c r="H889" s="356"/>
      <c r="I889" s="598" t="s">
        <v>328</v>
      </c>
      <c r="J889" s="599"/>
      <c r="K889" s="327"/>
      <c r="L889" s="292"/>
      <c r="M889" s="291"/>
    </row>
    <row r="890" spans="1:13">
      <c r="A890" s="301" t="s">
        <v>335</v>
      </c>
      <c r="B890" s="355"/>
      <c r="C890" s="355"/>
      <c r="D890" s="354"/>
      <c r="E890" s="354"/>
      <c r="F890" s="354"/>
      <c r="G890" s="354"/>
      <c r="H890" s="353"/>
      <c r="I890" s="608" t="s">
        <v>35</v>
      </c>
      <c r="J890" s="609"/>
      <c r="K890" s="625">
        <v>1.1200000000000001</v>
      </c>
      <c r="L890" s="626"/>
      <c r="M890" s="291">
        <f>K890*12*I872</f>
        <v>17109.120000000003</v>
      </c>
    </row>
    <row r="891" spans="1:13">
      <c r="A891" s="313" t="s">
        <v>334</v>
      </c>
      <c r="B891" s="312"/>
      <c r="C891" s="312"/>
      <c r="D891" s="312"/>
      <c r="E891" s="312"/>
      <c r="F891" s="312"/>
      <c r="G891" s="312"/>
      <c r="H891" s="311"/>
      <c r="I891" s="590" t="s">
        <v>333</v>
      </c>
      <c r="J891" s="591"/>
      <c r="K891" s="327"/>
      <c r="L891" s="292"/>
      <c r="M891" s="291"/>
    </row>
    <row r="892" spans="1:13">
      <c r="A892" s="323"/>
      <c r="B892" s="322"/>
      <c r="C892" s="322"/>
      <c r="D892" s="322"/>
      <c r="E892" s="322"/>
      <c r="F892" s="322"/>
      <c r="G892" s="322"/>
      <c r="H892" s="321"/>
      <c r="I892" s="334" t="s">
        <v>332</v>
      </c>
      <c r="J892" s="333"/>
      <c r="K892" s="352"/>
      <c r="L892" s="292"/>
      <c r="M892" s="291"/>
    </row>
    <row r="893" spans="1:13">
      <c r="A893" s="313" t="s">
        <v>331</v>
      </c>
      <c r="B893" s="312"/>
      <c r="C893" s="312"/>
      <c r="D893" s="312"/>
      <c r="E893" s="312"/>
      <c r="F893" s="312"/>
      <c r="G893" s="312"/>
      <c r="H893" s="311"/>
      <c r="I893" s="590" t="s">
        <v>35</v>
      </c>
      <c r="J893" s="591"/>
      <c r="K893" s="625">
        <v>1.4</v>
      </c>
      <c r="L893" s="626"/>
      <c r="M893" s="291">
        <f>K893*12*I872</f>
        <v>21386.399999999998</v>
      </c>
    </row>
    <row r="894" spans="1:13">
      <c r="A894" s="323" t="s">
        <v>330</v>
      </c>
      <c r="B894" s="322"/>
      <c r="C894" s="322"/>
      <c r="D894" s="322"/>
      <c r="E894" s="322"/>
      <c r="F894" s="322"/>
      <c r="G894" s="322"/>
      <c r="H894" s="321"/>
      <c r="I894" s="334"/>
      <c r="J894" s="333"/>
      <c r="K894" s="327"/>
      <c r="L894" s="292"/>
      <c r="M894" s="291"/>
    </row>
    <row r="895" spans="1:13">
      <c r="A895" s="313" t="s">
        <v>329</v>
      </c>
      <c r="B895" s="312"/>
      <c r="C895" s="312"/>
      <c r="D895" s="312"/>
      <c r="E895" s="312"/>
      <c r="F895" s="312"/>
      <c r="G895" s="312"/>
      <c r="H895" s="311"/>
      <c r="I895" s="598" t="s">
        <v>328</v>
      </c>
      <c r="J895" s="599"/>
      <c r="K895" s="327"/>
      <c r="L895" s="292"/>
      <c r="M895" s="291"/>
    </row>
    <row r="896" spans="1:13">
      <c r="A896" s="313" t="s">
        <v>327</v>
      </c>
      <c r="B896" s="312"/>
      <c r="C896" s="312"/>
      <c r="D896" s="312"/>
      <c r="E896" s="312"/>
      <c r="F896" s="312"/>
      <c r="G896" s="312"/>
      <c r="H896" s="311"/>
      <c r="I896" s="590" t="s">
        <v>326</v>
      </c>
      <c r="J896" s="591"/>
      <c r="K896" s="351"/>
      <c r="L896" s="350"/>
      <c r="M896" s="349"/>
    </row>
    <row r="897" spans="1:13" ht="15.75" thickBot="1">
      <c r="A897" s="323"/>
      <c r="B897" s="322"/>
      <c r="C897" s="322"/>
      <c r="D897" s="322"/>
      <c r="E897" s="322"/>
      <c r="F897" s="322"/>
      <c r="G897" s="322"/>
      <c r="H897" s="321"/>
      <c r="I897" s="606" t="s">
        <v>325</v>
      </c>
      <c r="J897" s="607"/>
      <c r="K897" s="348"/>
      <c r="L897" s="347"/>
      <c r="M897" s="346"/>
    </row>
    <row r="898" spans="1:13">
      <c r="A898" s="345" t="s">
        <v>324</v>
      </c>
      <c r="B898" s="344"/>
      <c r="C898" s="344"/>
      <c r="D898" s="344"/>
      <c r="E898" s="344"/>
      <c r="F898" s="344"/>
      <c r="G898" s="343"/>
      <c r="H898" s="342"/>
      <c r="I898" s="341"/>
      <c r="J898" s="340"/>
      <c r="K898" s="648">
        <f>K900+K907+K915+K919+K920+K924</f>
        <v>19.93</v>
      </c>
      <c r="L898" s="628"/>
      <c r="M898" s="286">
        <f>M900+M907+M915+M919+M920+M924</f>
        <v>304450.68000000005</v>
      </c>
    </row>
    <row r="899" spans="1:13" ht="15.75" thickBot="1">
      <c r="A899" s="339"/>
      <c r="B899" s="338"/>
      <c r="C899" s="338"/>
      <c r="D899" s="338"/>
      <c r="E899" s="338"/>
      <c r="F899" s="338"/>
      <c r="G899" s="338"/>
      <c r="H899" s="337"/>
      <c r="I899" s="336"/>
      <c r="J899" s="282"/>
      <c r="K899" s="281"/>
      <c r="L899" s="280"/>
      <c r="M899" s="279"/>
    </row>
    <row r="900" spans="1:13" ht="15.75" thickBot="1">
      <c r="A900" s="603" t="s">
        <v>323</v>
      </c>
      <c r="B900" s="604"/>
      <c r="C900" s="604"/>
      <c r="D900" s="604"/>
      <c r="E900" s="604"/>
      <c r="F900" s="604"/>
      <c r="G900" s="604"/>
      <c r="H900" s="605"/>
      <c r="I900" s="305"/>
      <c r="J900" s="304"/>
      <c r="K900" s="646">
        <f>K901+K902+K903+K905+K906</f>
        <v>4.82</v>
      </c>
      <c r="L900" s="647"/>
      <c r="M900" s="303">
        <f>K900*12*I872</f>
        <v>73630.320000000007</v>
      </c>
    </row>
    <row r="901" spans="1:13">
      <c r="A901" s="323" t="s">
        <v>322</v>
      </c>
      <c r="B901" s="322"/>
      <c r="C901" s="322"/>
      <c r="D901" s="322"/>
      <c r="E901" s="322"/>
      <c r="F901" s="322"/>
      <c r="G901" s="322"/>
      <c r="H901" s="321"/>
      <c r="I901" s="596" t="s">
        <v>321</v>
      </c>
      <c r="J901" s="597"/>
      <c r="K901" s="629">
        <v>0.63</v>
      </c>
      <c r="L901" s="630"/>
      <c r="M901" s="291">
        <f>K901*12*I872</f>
        <v>9623.880000000001</v>
      </c>
    </row>
    <row r="902" spans="1:13">
      <c r="A902" s="320" t="s">
        <v>320</v>
      </c>
      <c r="B902" s="319"/>
      <c r="C902" s="319"/>
      <c r="D902" s="319"/>
      <c r="E902" s="319"/>
      <c r="F902" s="319"/>
      <c r="G902" s="319"/>
      <c r="H902" s="318"/>
      <c r="I902" s="608" t="s">
        <v>57</v>
      </c>
      <c r="J902" s="609"/>
      <c r="K902" s="625">
        <v>1.48</v>
      </c>
      <c r="L902" s="626"/>
      <c r="M902" s="291">
        <f>K902*12*I872</f>
        <v>22608.479999999996</v>
      </c>
    </row>
    <row r="903" spans="1:13">
      <c r="A903" s="313" t="s">
        <v>319</v>
      </c>
      <c r="B903" s="312"/>
      <c r="C903" s="312"/>
      <c r="D903" s="312"/>
      <c r="E903" s="312"/>
      <c r="F903" s="312"/>
      <c r="G903" s="312"/>
      <c r="H903" s="311"/>
      <c r="I903" s="590" t="s">
        <v>35</v>
      </c>
      <c r="J903" s="591"/>
      <c r="K903" s="625">
        <v>0.17</v>
      </c>
      <c r="L903" s="626"/>
      <c r="M903" s="291">
        <f>K903*12*I872</f>
        <v>2596.92</v>
      </c>
    </row>
    <row r="904" spans="1:13">
      <c r="A904" s="335" t="s">
        <v>318</v>
      </c>
      <c r="B904" s="331"/>
      <c r="C904" s="331"/>
      <c r="D904" s="331"/>
      <c r="E904" s="322"/>
      <c r="F904" s="322"/>
      <c r="G904" s="322"/>
      <c r="H904" s="321"/>
      <c r="I904" s="334"/>
      <c r="J904" s="333"/>
      <c r="K904" s="293"/>
      <c r="L904" s="292"/>
      <c r="M904" s="291"/>
    </row>
    <row r="905" spans="1:13">
      <c r="A905" s="320" t="s">
        <v>317</v>
      </c>
      <c r="B905" s="319"/>
      <c r="C905" s="319"/>
      <c r="D905" s="319"/>
      <c r="E905" s="319"/>
      <c r="F905" s="319"/>
      <c r="G905" s="319"/>
      <c r="H905" s="318"/>
      <c r="I905" s="608" t="s">
        <v>19</v>
      </c>
      <c r="J905" s="609"/>
      <c r="K905" s="625">
        <v>0.05</v>
      </c>
      <c r="L905" s="626"/>
      <c r="M905" s="291">
        <f>K905*12*I872</f>
        <v>763.80000000000007</v>
      </c>
    </row>
    <row r="906" spans="1:13" ht="15.75" thickBot="1">
      <c r="A906" s="313" t="s">
        <v>316</v>
      </c>
      <c r="B906" s="312"/>
      <c r="C906" s="312"/>
      <c r="D906" s="312"/>
      <c r="E906" s="312"/>
      <c r="F906" s="312"/>
      <c r="G906" s="312"/>
      <c r="H906" s="311"/>
      <c r="I906" s="614" t="s">
        <v>19</v>
      </c>
      <c r="J906" s="615"/>
      <c r="K906" s="650">
        <v>2.4900000000000002</v>
      </c>
      <c r="L906" s="651"/>
      <c r="M906" s="291">
        <f>K906*12*I872</f>
        <v>38037.240000000005</v>
      </c>
    </row>
    <row r="907" spans="1:13" ht="15.75" thickBot="1">
      <c r="A907" s="654" t="s">
        <v>315</v>
      </c>
      <c r="B907" s="655"/>
      <c r="C907" s="655"/>
      <c r="D907" s="655"/>
      <c r="E907" s="655"/>
      <c r="F907" s="655"/>
      <c r="G907" s="655"/>
      <c r="H907" s="656"/>
      <c r="I907" s="305"/>
      <c r="J907" s="304"/>
      <c r="K907" s="642">
        <f>K908+K909+K911+K912+K913+K914</f>
        <v>1.35</v>
      </c>
      <c r="L907" s="647"/>
      <c r="M907" s="303">
        <f>K907*12*I872</f>
        <v>20622.600000000002</v>
      </c>
    </row>
    <row r="908" spans="1:13">
      <c r="A908" s="332" t="s">
        <v>314</v>
      </c>
      <c r="B908" s="331"/>
      <c r="C908" s="331"/>
      <c r="D908" s="331"/>
      <c r="E908" s="331"/>
      <c r="F908" s="322"/>
      <c r="G908" s="322"/>
      <c r="H908" s="321"/>
      <c r="I908" s="330"/>
      <c r="J908" s="294"/>
      <c r="K908" s="629">
        <v>0.08</v>
      </c>
      <c r="L908" s="630"/>
      <c r="M908" s="291">
        <f>K908*12*I872</f>
        <v>1222.08</v>
      </c>
    </row>
    <row r="909" spans="1:13">
      <c r="A909" s="329" t="s">
        <v>313</v>
      </c>
      <c r="B909" s="328"/>
      <c r="C909" s="328"/>
      <c r="D909" s="328"/>
      <c r="E909" s="328"/>
      <c r="F909" s="312"/>
      <c r="G909" s="312"/>
      <c r="H909" s="311"/>
      <c r="I909" s="598" t="s">
        <v>312</v>
      </c>
      <c r="J909" s="599"/>
      <c r="K909" s="625">
        <v>0.65</v>
      </c>
      <c r="L909" s="626"/>
      <c r="M909" s="291">
        <f>K909*12*I872</f>
        <v>9929.4000000000015</v>
      </c>
    </row>
    <row r="910" spans="1:13">
      <c r="A910" s="323" t="s">
        <v>311</v>
      </c>
      <c r="B910" s="322"/>
      <c r="C910" s="322"/>
      <c r="D910" s="322"/>
      <c r="E910" s="322"/>
      <c r="F910" s="322"/>
      <c r="G910" s="322"/>
      <c r="H910" s="321"/>
      <c r="I910" s="596" t="s">
        <v>310</v>
      </c>
      <c r="J910" s="597"/>
      <c r="K910" s="327"/>
      <c r="L910" s="292"/>
      <c r="M910" s="291"/>
    </row>
    <row r="911" spans="1:13">
      <c r="A911" s="320" t="s">
        <v>309</v>
      </c>
      <c r="B911" s="319"/>
      <c r="C911" s="319"/>
      <c r="D911" s="319"/>
      <c r="E911" s="319"/>
      <c r="F911" s="319"/>
      <c r="G911" s="319"/>
      <c r="H911" s="318"/>
      <c r="I911" s="608" t="s">
        <v>308</v>
      </c>
      <c r="J911" s="609"/>
      <c r="K911" s="625">
        <v>0.4</v>
      </c>
      <c r="L911" s="626"/>
      <c r="M911" s="291">
        <f>K911*12*I872</f>
        <v>6110.4000000000005</v>
      </c>
    </row>
    <row r="912" spans="1:13">
      <c r="A912" s="320" t="s">
        <v>307</v>
      </c>
      <c r="B912" s="319"/>
      <c r="C912" s="319"/>
      <c r="D912" s="319"/>
      <c r="E912" s="319"/>
      <c r="F912" s="319"/>
      <c r="G912" s="319"/>
      <c r="H912" s="318"/>
      <c r="I912" s="608" t="s">
        <v>306</v>
      </c>
      <c r="J912" s="609"/>
      <c r="K912" s="625">
        <v>0.1</v>
      </c>
      <c r="L912" s="626"/>
      <c r="M912" s="291">
        <f>K912*12*I872</f>
        <v>1527.6000000000001</v>
      </c>
    </row>
    <row r="913" spans="1:13">
      <c r="A913" s="313" t="s">
        <v>299</v>
      </c>
      <c r="B913" s="312"/>
      <c r="C913" s="312"/>
      <c r="D913" s="312"/>
      <c r="E913" s="312"/>
      <c r="F913" s="312"/>
      <c r="G913" s="312"/>
      <c r="H913" s="311"/>
      <c r="I913" s="608" t="s">
        <v>298</v>
      </c>
      <c r="J913" s="609"/>
      <c r="K913" s="636">
        <v>0.05</v>
      </c>
      <c r="L913" s="637"/>
      <c r="M913" s="291">
        <f>K913*12*I872</f>
        <v>763.80000000000007</v>
      </c>
    </row>
    <row r="914" spans="1:13" ht="15.75" thickBot="1">
      <c r="A914" s="313" t="s">
        <v>305</v>
      </c>
      <c r="B914" s="312"/>
      <c r="C914" s="312"/>
      <c r="D914" s="312"/>
      <c r="E914" s="312"/>
      <c r="F914" s="312"/>
      <c r="G914" s="312"/>
      <c r="H914" s="311"/>
      <c r="I914" s="614" t="s">
        <v>88</v>
      </c>
      <c r="J914" s="615"/>
      <c r="K914" s="638">
        <v>7.0000000000000007E-2</v>
      </c>
      <c r="L914" s="639"/>
      <c r="M914" s="326">
        <f>K914*12*I872</f>
        <v>1069.3200000000002</v>
      </c>
    </row>
    <row r="915" spans="1:13" ht="15.75" thickBot="1">
      <c r="A915" s="654" t="s">
        <v>304</v>
      </c>
      <c r="B915" s="655"/>
      <c r="C915" s="655"/>
      <c r="D915" s="655"/>
      <c r="E915" s="655"/>
      <c r="F915" s="655"/>
      <c r="G915" s="655"/>
      <c r="H915" s="656"/>
      <c r="I915" s="325"/>
      <c r="J915" s="324"/>
      <c r="K915" s="649">
        <f>K916+K917+K918</f>
        <v>0.88</v>
      </c>
      <c r="L915" s="643"/>
      <c r="M915" s="303">
        <f>K915*12*I872</f>
        <v>13442.880000000001</v>
      </c>
    </row>
    <row r="916" spans="1:13">
      <c r="A916" s="323" t="s">
        <v>303</v>
      </c>
      <c r="B916" s="322"/>
      <c r="C916" s="322"/>
      <c r="D916" s="322"/>
      <c r="E916" s="322"/>
      <c r="F916" s="322"/>
      <c r="G916" s="322"/>
      <c r="H916" s="321"/>
      <c r="I916" s="612" t="s">
        <v>302</v>
      </c>
      <c r="J916" s="613"/>
      <c r="K916" s="644">
        <v>0.42</v>
      </c>
      <c r="L916" s="645"/>
      <c r="M916" s="291">
        <f>K916*12*I872</f>
        <v>6415.92</v>
      </c>
    </row>
    <row r="917" spans="1:13">
      <c r="A917" s="320" t="s">
        <v>301</v>
      </c>
      <c r="B917" s="319"/>
      <c r="C917" s="319"/>
      <c r="D917" s="319"/>
      <c r="E917" s="319"/>
      <c r="F917" s="319"/>
      <c r="G917" s="319"/>
      <c r="H917" s="318"/>
      <c r="I917" s="317" t="s">
        <v>300</v>
      </c>
      <c r="J917" s="316"/>
      <c r="K917" s="636">
        <v>0.37</v>
      </c>
      <c r="L917" s="637"/>
      <c r="M917" s="291">
        <f>K917*12*I872</f>
        <v>5652.119999999999</v>
      </c>
    </row>
    <row r="918" spans="1:13" ht="15.75" thickBot="1">
      <c r="A918" s="313" t="s">
        <v>299</v>
      </c>
      <c r="B918" s="312"/>
      <c r="C918" s="312"/>
      <c r="D918" s="312"/>
      <c r="E918" s="312"/>
      <c r="F918" s="312"/>
      <c r="G918" s="312"/>
      <c r="H918" s="311"/>
      <c r="I918" s="614" t="s">
        <v>298</v>
      </c>
      <c r="J918" s="615"/>
      <c r="K918" s="638">
        <v>0.09</v>
      </c>
      <c r="L918" s="639"/>
      <c r="M918" s="291">
        <f>K918*12*I872</f>
        <v>1374.8400000000001</v>
      </c>
    </row>
    <row r="919" spans="1:13" ht="15.75" thickBot="1">
      <c r="A919" s="309" t="s">
        <v>297</v>
      </c>
      <c r="B919" s="308"/>
      <c r="C919" s="308"/>
      <c r="D919" s="308"/>
      <c r="E919" s="308"/>
      <c r="F919" s="308"/>
      <c r="G919" s="308"/>
      <c r="H919" s="307"/>
      <c r="I919" s="619" t="s">
        <v>296</v>
      </c>
      <c r="J919" s="620"/>
      <c r="K919" s="640">
        <v>11.23</v>
      </c>
      <c r="L919" s="641"/>
      <c r="M919" s="303">
        <f>K919*12*I872</f>
        <v>171549.47999999998</v>
      </c>
    </row>
    <row r="920" spans="1:13" ht="15.75" thickBot="1">
      <c r="A920" s="603" t="s">
        <v>295</v>
      </c>
      <c r="B920" s="604"/>
      <c r="C920" s="604"/>
      <c r="D920" s="604"/>
      <c r="E920" s="604"/>
      <c r="F920" s="604"/>
      <c r="G920" s="604"/>
      <c r="H920" s="605"/>
      <c r="I920" s="305"/>
      <c r="J920" s="304"/>
      <c r="K920" s="642">
        <v>1.58</v>
      </c>
      <c r="L920" s="643"/>
      <c r="M920" s="303">
        <f>K920*12*I872</f>
        <v>24136.080000000002</v>
      </c>
    </row>
    <row r="921" spans="1:13">
      <c r="A921" s="301" t="s">
        <v>294</v>
      </c>
      <c r="B921" s="300"/>
      <c r="C921" s="300"/>
      <c r="D921" s="300"/>
      <c r="E921" s="300"/>
      <c r="F921" s="300"/>
      <c r="G921" s="300"/>
      <c r="H921" s="298"/>
      <c r="I921" s="621" t="s">
        <v>293</v>
      </c>
      <c r="J921" s="622"/>
      <c r="K921" s="297"/>
      <c r="L921" s="296"/>
      <c r="M921" s="291"/>
    </row>
    <row r="922" spans="1:13">
      <c r="A922" s="301" t="s">
        <v>292</v>
      </c>
      <c r="B922" s="300"/>
      <c r="C922" s="300"/>
      <c r="D922" s="300"/>
      <c r="E922" s="300"/>
      <c r="F922" s="300"/>
      <c r="G922" s="300"/>
      <c r="H922" s="298"/>
      <c r="I922" s="295"/>
      <c r="J922" s="294"/>
      <c r="K922" s="297"/>
      <c r="L922" s="296"/>
      <c r="M922" s="291"/>
    </row>
    <row r="923" spans="1:13" ht="15.75" thickBot="1">
      <c r="A923" s="301" t="s">
        <v>291</v>
      </c>
      <c r="B923" s="300"/>
      <c r="C923" s="300"/>
      <c r="D923" s="300"/>
      <c r="E923" s="300"/>
      <c r="F923" s="300"/>
      <c r="G923" s="300"/>
      <c r="H923" s="298"/>
      <c r="I923" s="310"/>
      <c r="J923" s="294"/>
      <c r="K923" s="297"/>
      <c r="L923" s="296"/>
      <c r="M923" s="291"/>
    </row>
    <row r="924" spans="1:13" ht="15.75" thickBot="1">
      <c r="A924" s="309" t="s">
        <v>290</v>
      </c>
      <c r="B924" s="308"/>
      <c r="C924" s="308"/>
      <c r="D924" s="308"/>
      <c r="E924" s="308"/>
      <c r="F924" s="308"/>
      <c r="G924" s="308"/>
      <c r="H924" s="307"/>
      <c r="I924" s="305"/>
      <c r="J924" s="304"/>
      <c r="K924" s="642">
        <v>7.0000000000000007E-2</v>
      </c>
      <c r="L924" s="643"/>
      <c r="M924" s="303">
        <f>K924*12*I872</f>
        <v>1069.3200000000002</v>
      </c>
    </row>
    <row r="925" spans="1:13">
      <c r="A925" s="301" t="s">
        <v>289</v>
      </c>
      <c r="B925" s="300"/>
      <c r="C925" s="300"/>
      <c r="D925" s="300"/>
      <c r="E925" s="300"/>
      <c r="F925" s="300"/>
      <c r="G925" s="300"/>
      <c r="H925" s="298"/>
      <c r="I925" s="621" t="s">
        <v>19</v>
      </c>
      <c r="J925" s="622"/>
      <c r="K925" s="306"/>
      <c r="L925" s="296"/>
      <c r="M925" s="291"/>
    </row>
    <row r="926" spans="1:13" ht="15.75" thickBot="1">
      <c r="A926" s="301" t="s">
        <v>288</v>
      </c>
      <c r="B926" s="300"/>
      <c r="C926" s="300"/>
      <c r="D926" s="300"/>
      <c r="E926" s="300"/>
      <c r="F926" s="300"/>
      <c r="G926" s="300"/>
      <c r="H926" s="298"/>
      <c r="I926" s="295"/>
      <c r="J926" s="294"/>
      <c r="K926" s="306"/>
      <c r="L926" s="296"/>
      <c r="M926" s="291"/>
    </row>
    <row r="927" spans="1:13" ht="15.75" thickBot="1">
      <c r="A927" s="603" t="s">
        <v>287</v>
      </c>
      <c r="B927" s="604"/>
      <c r="C927" s="604"/>
      <c r="D927" s="604"/>
      <c r="E927" s="604"/>
      <c r="F927" s="604"/>
      <c r="G927" s="604"/>
      <c r="H927" s="605"/>
      <c r="I927" s="305"/>
      <c r="J927" s="304"/>
      <c r="K927" s="642">
        <v>6</v>
      </c>
      <c r="L927" s="643"/>
      <c r="M927" s="303">
        <f>K927*12*I872</f>
        <v>91656</v>
      </c>
    </row>
    <row r="928" spans="1:13">
      <c r="A928" s="301" t="s">
        <v>286</v>
      </c>
      <c r="B928" s="299"/>
      <c r="C928" s="299"/>
      <c r="D928" s="299"/>
      <c r="E928" s="299"/>
      <c r="F928" s="300"/>
      <c r="G928" s="299"/>
      <c r="H928" s="298"/>
      <c r="I928" s="598" t="s">
        <v>285</v>
      </c>
      <c r="J928" s="599"/>
      <c r="K928" s="297"/>
      <c r="L928" s="296"/>
      <c r="M928" s="291"/>
    </row>
    <row r="929" spans="1:13">
      <c r="A929" s="301" t="s">
        <v>284</v>
      </c>
      <c r="B929" s="299"/>
      <c r="C929" s="299"/>
      <c r="D929" s="299"/>
      <c r="E929" s="299"/>
      <c r="F929" s="300"/>
      <c r="G929" s="299"/>
      <c r="H929" s="298"/>
      <c r="I929" s="598" t="s">
        <v>283</v>
      </c>
      <c r="J929" s="599"/>
      <c r="K929" s="297"/>
      <c r="L929" s="296"/>
      <c r="M929" s="291"/>
    </row>
    <row r="930" spans="1:13">
      <c r="A930" s="301" t="s">
        <v>282</v>
      </c>
      <c r="B930" s="299"/>
      <c r="C930" s="299"/>
      <c r="D930" s="299"/>
      <c r="E930" s="299"/>
      <c r="F930" s="300"/>
      <c r="G930" s="299"/>
      <c r="H930" s="298"/>
      <c r="I930" s="598" t="s">
        <v>281</v>
      </c>
      <c r="J930" s="599"/>
      <c r="K930" s="297"/>
      <c r="L930" s="296"/>
      <c r="M930" s="291"/>
    </row>
    <row r="931" spans="1:13">
      <c r="A931" s="301" t="s">
        <v>280</v>
      </c>
      <c r="B931" s="299"/>
      <c r="C931" s="299"/>
      <c r="D931" s="299"/>
      <c r="E931" s="299"/>
      <c r="F931" s="300"/>
      <c r="G931" s="299"/>
      <c r="H931" s="298"/>
      <c r="I931" s="598" t="s">
        <v>279</v>
      </c>
      <c r="J931" s="599"/>
      <c r="K931" s="297"/>
      <c r="L931" s="296"/>
      <c r="M931" s="291"/>
    </row>
    <row r="932" spans="1:13">
      <c r="A932" s="301" t="s">
        <v>278</v>
      </c>
      <c r="B932" s="299"/>
      <c r="C932" s="299"/>
      <c r="D932" s="299"/>
      <c r="E932" s="299"/>
      <c r="F932" s="300"/>
      <c r="G932" s="299"/>
      <c r="H932" s="298"/>
      <c r="I932" s="598" t="s">
        <v>277</v>
      </c>
      <c r="J932" s="599"/>
      <c r="K932" s="297"/>
      <c r="L932" s="296"/>
      <c r="M932" s="291"/>
    </row>
    <row r="933" spans="1:13">
      <c r="A933" s="301" t="s">
        <v>276</v>
      </c>
      <c r="B933" s="299"/>
      <c r="C933" s="299"/>
      <c r="D933" s="299"/>
      <c r="E933" s="299"/>
      <c r="F933" s="300"/>
      <c r="G933" s="299"/>
      <c r="H933" s="298"/>
      <c r="I933" s="295"/>
      <c r="J933" s="294"/>
      <c r="K933" s="297"/>
      <c r="L933" s="302"/>
      <c r="M933" s="291"/>
    </row>
    <row r="934" spans="1:13">
      <c r="A934" s="301" t="s">
        <v>275</v>
      </c>
      <c r="B934" s="299"/>
      <c r="C934" s="299"/>
      <c r="D934" s="299"/>
      <c r="E934" s="299"/>
      <c r="F934" s="300"/>
      <c r="G934" s="299"/>
      <c r="H934" s="298"/>
      <c r="I934" s="295"/>
      <c r="J934" s="294"/>
      <c r="K934" s="297"/>
      <c r="L934" s="296"/>
      <c r="M934" s="291"/>
    </row>
    <row r="935" spans="1:13">
      <c r="A935" s="301" t="s">
        <v>274</v>
      </c>
      <c r="B935" s="299"/>
      <c r="C935" s="299"/>
      <c r="D935" s="299"/>
      <c r="E935" s="299"/>
      <c r="F935" s="300"/>
      <c r="G935" s="299"/>
      <c r="H935" s="298"/>
      <c r="I935" s="295"/>
      <c r="J935" s="294"/>
      <c r="K935" s="297"/>
      <c r="L935" s="296"/>
      <c r="M935" s="291"/>
    </row>
    <row r="936" spans="1:13">
      <c r="A936" s="301" t="s">
        <v>273</v>
      </c>
      <c r="B936" s="299"/>
      <c r="C936" s="299"/>
      <c r="D936" s="299"/>
      <c r="E936" s="299"/>
      <c r="F936" s="300"/>
      <c r="G936" s="299"/>
      <c r="H936" s="298"/>
      <c r="I936" s="295"/>
      <c r="J936" s="294"/>
      <c r="K936" s="297"/>
      <c r="L936" s="296"/>
      <c r="M936" s="291"/>
    </row>
    <row r="937" spans="1:13">
      <c r="A937" s="301" t="s">
        <v>272</v>
      </c>
      <c r="B937" s="299"/>
      <c r="C937" s="299"/>
      <c r="D937" s="299"/>
      <c r="E937" s="299"/>
      <c r="F937" s="300"/>
      <c r="G937" s="299"/>
      <c r="H937" s="298"/>
      <c r="I937" s="295"/>
      <c r="J937" s="294"/>
      <c r="K937" s="297"/>
      <c r="L937" s="296"/>
      <c r="M937" s="291"/>
    </row>
    <row r="938" spans="1:13" ht="15.75" thickBot="1">
      <c r="A938" s="616" t="s">
        <v>271</v>
      </c>
      <c r="B938" s="617"/>
      <c r="C938" s="617"/>
      <c r="D938" s="617"/>
      <c r="E938" s="617"/>
      <c r="F938" s="617"/>
      <c r="G938" s="617"/>
      <c r="H938" s="618"/>
      <c r="I938" s="295"/>
      <c r="J938" s="294"/>
      <c r="K938" s="293"/>
      <c r="L938" s="292"/>
      <c r="M938" s="291"/>
    </row>
    <row r="939" spans="1:13">
      <c r="A939" s="290" t="s">
        <v>270</v>
      </c>
      <c r="B939" s="289"/>
      <c r="C939" s="289"/>
      <c r="D939" s="289"/>
      <c r="E939" s="289"/>
      <c r="F939" s="289"/>
      <c r="G939" s="289"/>
      <c r="H939" s="289"/>
      <c r="I939" s="621" t="s">
        <v>55</v>
      </c>
      <c r="J939" s="622"/>
      <c r="K939" s="288"/>
      <c r="L939" s="287"/>
      <c r="M939" s="286"/>
    </row>
    <row r="940" spans="1:13" ht="15.75" thickBot="1">
      <c r="A940" s="285" t="s">
        <v>269</v>
      </c>
      <c r="B940" s="284"/>
      <c r="C940" s="284"/>
      <c r="D940" s="284"/>
      <c r="E940" s="284"/>
      <c r="F940" s="284"/>
      <c r="G940" s="284"/>
      <c r="H940" s="284"/>
      <c r="I940" s="283"/>
      <c r="J940" s="282"/>
      <c r="K940" s="281"/>
      <c r="L940" s="280"/>
      <c r="M940" s="279"/>
    </row>
    <row r="941" spans="1:13" ht="15.75" thickBot="1">
      <c r="A941" s="603" t="s">
        <v>355</v>
      </c>
      <c r="B941" s="604"/>
      <c r="C941" s="604"/>
      <c r="D941" s="604"/>
      <c r="E941" s="604"/>
      <c r="F941" s="604"/>
      <c r="G941" s="604"/>
      <c r="H941" s="657"/>
      <c r="I941" s="658" t="s">
        <v>32</v>
      </c>
      <c r="J941" s="659"/>
      <c r="K941" s="660">
        <v>1.46</v>
      </c>
      <c r="L941" s="661"/>
      <c r="M941" s="276">
        <f>K941*12*I872</f>
        <v>22302.959999999999</v>
      </c>
    </row>
    <row r="942" spans="1:13" ht="15.75" thickBot="1">
      <c r="A942" s="386" t="s">
        <v>354</v>
      </c>
      <c r="B942" s="385"/>
      <c r="C942" s="385"/>
      <c r="D942" s="385"/>
      <c r="E942" s="385"/>
      <c r="F942" s="385"/>
      <c r="G942" s="385"/>
      <c r="H942" s="385"/>
      <c r="I942" s="384"/>
      <c r="J942" s="383"/>
      <c r="K942" s="662"/>
      <c r="L942" s="663"/>
      <c r="M942" s="276"/>
    </row>
    <row r="943" spans="1:13" ht="15.75" thickBot="1">
      <c r="A943" s="652" t="s">
        <v>268</v>
      </c>
      <c r="B943" s="653"/>
      <c r="C943" s="653"/>
      <c r="D943" s="653"/>
      <c r="E943" s="653"/>
      <c r="F943" s="653"/>
      <c r="G943" s="653"/>
      <c r="H943" s="653"/>
      <c r="I943" s="278"/>
      <c r="J943" s="277"/>
      <c r="K943" s="610">
        <f>K873+K883+K898+K927+K941+K942</f>
        <v>38.61</v>
      </c>
      <c r="L943" s="611"/>
      <c r="M943" s="276">
        <f>M873+M883+M898+M927+M941+M942</f>
        <v>589806.36</v>
      </c>
    </row>
    <row r="945" spans="1:13" ht="15.75">
      <c r="A945" s="601" t="s">
        <v>0</v>
      </c>
      <c r="B945" s="601"/>
      <c r="C945" s="601"/>
      <c r="D945" s="601"/>
      <c r="E945" s="601"/>
      <c r="F945" s="601"/>
      <c r="G945" s="601"/>
      <c r="H945" s="601"/>
      <c r="I945" s="601"/>
      <c r="J945" s="601"/>
      <c r="K945" s="601"/>
      <c r="L945" s="601"/>
      <c r="M945" s="327"/>
    </row>
    <row r="946" spans="1:13" ht="15.75">
      <c r="A946" s="600" t="s">
        <v>353</v>
      </c>
      <c r="B946" s="600"/>
      <c r="C946" s="600"/>
      <c r="D946" s="600"/>
      <c r="E946" s="600"/>
      <c r="F946" s="600"/>
      <c r="G946" s="600"/>
      <c r="H946" s="600"/>
      <c r="I946" s="600"/>
      <c r="J946" s="600"/>
      <c r="K946" s="600"/>
      <c r="L946" s="600"/>
      <c r="M946" s="327"/>
    </row>
    <row r="947" spans="1:13" ht="15.75">
      <c r="A947" s="370"/>
      <c r="B947" s="370"/>
      <c r="C947" s="370"/>
      <c r="D947" s="370"/>
      <c r="E947" s="370"/>
      <c r="F947" s="370" t="s">
        <v>408</v>
      </c>
      <c r="G947" s="370"/>
      <c r="H947" s="370"/>
      <c r="I947" s="370"/>
      <c r="J947" s="370"/>
      <c r="K947" s="370"/>
      <c r="L947" s="370"/>
      <c r="M947" s="327"/>
    </row>
    <row r="948" spans="1:13">
      <c r="A948" s="329"/>
      <c r="B948" s="328"/>
      <c r="C948" s="602" t="s">
        <v>351</v>
      </c>
      <c r="D948" s="602"/>
      <c r="E948" s="602"/>
      <c r="F948" s="328"/>
      <c r="G948" s="328"/>
      <c r="H948" s="368"/>
      <c r="I948" s="590" t="s">
        <v>3</v>
      </c>
      <c r="J948" s="591"/>
      <c r="K948" s="592" t="s">
        <v>4</v>
      </c>
      <c r="L948" s="593"/>
      <c r="M948" s="382"/>
    </row>
    <row r="949" spans="1:13">
      <c r="A949" s="381"/>
      <c r="B949" s="355"/>
      <c r="C949" s="355"/>
      <c r="D949" s="355"/>
      <c r="E949" s="355"/>
      <c r="F949" s="355"/>
      <c r="G949" s="355"/>
      <c r="H949" s="356"/>
      <c r="I949" s="295"/>
      <c r="J949" s="294"/>
      <c r="K949" s="594" t="s">
        <v>5</v>
      </c>
      <c r="L949" s="595"/>
      <c r="M949" s="380" t="s">
        <v>6</v>
      </c>
    </row>
    <row r="950" spans="1:13">
      <c r="A950" s="381"/>
      <c r="B950" s="355"/>
      <c r="C950" s="355"/>
      <c r="D950" s="355"/>
      <c r="E950" s="355"/>
      <c r="F950" s="355"/>
      <c r="G950" s="355"/>
      <c r="H950" s="356"/>
      <c r="I950" s="598" t="s">
        <v>7</v>
      </c>
      <c r="J950" s="599"/>
      <c r="K950" s="623" t="s">
        <v>8</v>
      </c>
      <c r="L950" s="624"/>
      <c r="M950" s="380" t="s">
        <v>9</v>
      </c>
    </row>
    <row r="951" spans="1:13" ht="16.5" thickBot="1">
      <c r="A951" s="379"/>
      <c r="B951" s="351"/>
      <c r="C951" s="351"/>
      <c r="D951" s="351"/>
      <c r="E951" s="351"/>
      <c r="F951" s="351"/>
      <c r="G951" s="351"/>
      <c r="H951" s="350"/>
      <c r="I951" s="631">
        <v>1564</v>
      </c>
      <c r="J951" s="632"/>
      <c r="K951" s="633"/>
      <c r="L951" s="634"/>
      <c r="M951" s="378"/>
    </row>
    <row r="952" spans="1:13">
      <c r="A952" s="367" t="s">
        <v>350</v>
      </c>
      <c r="B952" s="344"/>
      <c r="C952" s="344"/>
      <c r="D952" s="344"/>
      <c r="E952" s="344"/>
      <c r="F952" s="344"/>
      <c r="G952" s="344"/>
      <c r="H952" s="377"/>
      <c r="I952" s="341"/>
      <c r="J952" s="340"/>
      <c r="K952" s="635">
        <f>K955+K958</f>
        <v>6.17</v>
      </c>
      <c r="L952" s="628"/>
      <c r="M952" s="286">
        <f>K952*12*I951</f>
        <v>115798.55999999998</v>
      </c>
    </row>
    <row r="953" spans="1:13">
      <c r="A953" s="376" t="s">
        <v>349</v>
      </c>
      <c r="B953" s="375"/>
      <c r="C953" s="375"/>
      <c r="D953" s="375"/>
      <c r="E953" s="375"/>
      <c r="F953" s="375"/>
      <c r="G953" s="375"/>
      <c r="H953" s="374"/>
      <c r="I953" s="295"/>
      <c r="J953" s="294"/>
      <c r="K953" s="293"/>
      <c r="L953" s="292"/>
      <c r="M953" s="373"/>
    </row>
    <row r="954" spans="1:13" ht="15.75" thickBot="1">
      <c r="A954" s="363" t="s">
        <v>348</v>
      </c>
      <c r="B954" s="372"/>
      <c r="C954" s="372"/>
      <c r="D954" s="372"/>
      <c r="E954" s="372"/>
      <c r="F954" s="372"/>
      <c r="G954" s="372"/>
      <c r="H954" s="371"/>
      <c r="I954" s="336"/>
      <c r="J954" s="282"/>
      <c r="K954" s="281"/>
      <c r="L954" s="280"/>
      <c r="M954" s="279"/>
    </row>
    <row r="955" spans="1:13">
      <c r="A955" s="323" t="s">
        <v>347</v>
      </c>
      <c r="B955" s="331"/>
      <c r="C955" s="331"/>
      <c r="D955" s="331"/>
      <c r="E955" s="331"/>
      <c r="F955" s="331"/>
      <c r="G955" s="331"/>
      <c r="H955" s="357"/>
      <c r="I955" s="596" t="s">
        <v>19</v>
      </c>
      <c r="J955" s="597"/>
      <c r="K955" s="629">
        <v>3.7</v>
      </c>
      <c r="L955" s="630"/>
      <c r="M955" s="291">
        <f>K955*12*I951</f>
        <v>69441.600000000006</v>
      </c>
    </row>
    <row r="956" spans="1:13">
      <c r="A956" s="301" t="s">
        <v>338</v>
      </c>
      <c r="B956" s="355"/>
      <c r="C956" s="355"/>
      <c r="D956" s="355"/>
      <c r="E956" s="355"/>
      <c r="F956" s="355"/>
      <c r="G956" s="355"/>
      <c r="H956" s="356"/>
      <c r="I956" s="598" t="s">
        <v>328</v>
      </c>
      <c r="J956" s="599"/>
      <c r="K956" s="327"/>
      <c r="L956" s="292"/>
      <c r="M956" s="291"/>
    </row>
    <row r="957" spans="1:13">
      <c r="A957" s="323" t="s">
        <v>337</v>
      </c>
      <c r="B957" s="331"/>
      <c r="C957" s="331"/>
      <c r="D957" s="331"/>
      <c r="E957" s="331"/>
      <c r="F957" s="331"/>
      <c r="G957" s="331"/>
      <c r="H957" s="357"/>
      <c r="I957" s="596"/>
      <c r="J957" s="597"/>
      <c r="K957" s="327"/>
      <c r="L957" s="292"/>
      <c r="M957" s="291"/>
    </row>
    <row r="958" spans="1:13">
      <c r="A958" s="323" t="s">
        <v>346</v>
      </c>
      <c r="B958" s="331"/>
      <c r="C958" s="331"/>
      <c r="D958" s="331"/>
      <c r="E958" s="331"/>
      <c r="F958" s="331"/>
      <c r="G958" s="331"/>
      <c r="H958" s="357"/>
      <c r="I958" s="608" t="s">
        <v>35</v>
      </c>
      <c r="J958" s="609"/>
      <c r="K958" s="625">
        <v>2.4700000000000002</v>
      </c>
      <c r="L958" s="626"/>
      <c r="M958" s="291">
        <f>K958*12*I951</f>
        <v>46356.959999999999</v>
      </c>
    </row>
    <row r="959" spans="1:13" ht="15.75">
      <c r="A959" s="320" t="s">
        <v>345</v>
      </c>
      <c r="B959" s="354"/>
      <c r="C959" s="354"/>
      <c r="D959" s="354"/>
      <c r="E959" s="354"/>
      <c r="F959" s="354"/>
      <c r="G959" s="354"/>
      <c r="H959" s="353"/>
      <c r="I959" s="598" t="s">
        <v>328</v>
      </c>
      <c r="J959" s="599"/>
      <c r="K959" s="370"/>
      <c r="L959" s="369"/>
      <c r="M959" s="291"/>
    </row>
    <row r="960" spans="1:13">
      <c r="A960" s="313" t="s">
        <v>344</v>
      </c>
      <c r="B960" s="328"/>
      <c r="C960" s="328"/>
      <c r="D960" s="328"/>
      <c r="E960" s="328"/>
      <c r="F960" s="328"/>
      <c r="G960" s="328"/>
      <c r="H960" s="368"/>
      <c r="I960" s="598"/>
      <c r="J960" s="599"/>
      <c r="K960" s="352"/>
      <c r="L960" s="292"/>
      <c r="M960" s="291"/>
    </row>
    <row r="961" spans="1:13" ht="15.75" thickBot="1">
      <c r="A961" s="323" t="s">
        <v>343</v>
      </c>
      <c r="B961" s="322"/>
      <c r="C961" s="322"/>
      <c r="D961" s="322"/>
      <c r="E961" s="322"/>
      <c r="F961" s="322"/>
      <c r="G961" s="322"/>
      <c r="H961" s="321"/>
      <c r="I961" s="334"/>
      <c r="J961" s="333"/>
      <c r="K961" s="636"/>
      <c r="L961" s="637"/>
      <c r="M961" s="291"/>
    </row>
    <row r="962" spans="1:13">
      <c r="A962" s="367" t="s">
        <v>342</v>
      </c>
      <c r="B962" s="366"/>
      <c r="C962" s="366"/>
      <c r="D962" s="366"/>
      <c r="E962" s="366"/>
      <c r="F962" s="366"/>
      <c r="G962" s="366"/>
      <c r="H962" s="365"/>
      <c r="I962" s="341"/>
      <c r="J962" s="364"/>
      <c r="K962" s="627">
        <f>K964+K969+K972</f>
        <v>5.05</v>
      </c>
      <c r="L962" s="628"/>
      <c r="M962" s="286">
        <f>K962*12*I951</f>
        <v>94778.4</v>
      </c>
    </row>
    <row r="963" spans="1:13" ht="15.75" thickBot="1">
      <c r="A963" s="363" t="s">
        <v>341</v>
      </c>
      <c r="B963" s="362"/>
      <c r="C963" s="362"/>
      <c r="D963" s="362"/>
      <c r="E963" s="362"/>
      <c r="F963" s="362"/>
      <c r="G963" s="362"/>
      <c r="H963" s="361"/>
      <c r="I963" s="336"/>
      <c r="J963" s="360"/>
      <c r="K963" s="281"/>
      <c r="L963" s="280"/>
      <c r="M963" s="279"/>
    </row>
    <row r="964" spans="1:13">
      <c r="A964" s="301" t="s">
        <v>340</v>
      </c>
      <c r="B964" s="300"/>
      <c r="C964" s="300"/>
      <c r="D964" s="300"/>
      <c r="E964" s="300"/>
      <c r="F964" s="300"/>
      <c r="G964" s="300"/>
      <c r="H964" s="298"/>
      <c r="I964" s="598" t="s">
        <v>19</v>
      </c>
      <c r="J964" s="599"/>
      <c r="K964" s="629">
        <v>2.5299999999999998</v>
      </c>
      <c r="L964" s="630"/>
      <c r="M964" s="291">
        <f>K964*12*I951</f>
        <v>47483.040000000001</v>
      </c>
    </row>
    <row r="965" spans="1:13">
      <c r="A965" s="323" t="s">
        <v>339</v>
      </c>
      <c r="B965" s="322"/>
      <c r="C965" s="322"/>
      <c r="D965" s="322"/>
      <c r="E965" s="322"/>
      <c r="F965" s="322"/>
      <c r="G965" s="322"/>
      <c r="H965" s="321"/>
      <c r="I965" s="359"/>
      <c r="J965" s="358"/>
      <c r="K965" s="327"/>
      <c r="L965" s="292"/>
      <c r="M965" s="291"/>
    </row>
    <row r="966" spans="1:13">
      <c r="A966" s="301" t="s">
        <v>338</v>
      </c>
      <c r="B966" s="355"/>
      <c r="C966" s="355"/>
      <c r="D966" s="355"/>
      <c r="E966" s="355"/>
      <c r="F966" s="355"/>
      <c r="G966" s="355"/>
      <c r="H966" s="356"/>
      <c r="I966" s="598" t="s">
        <v>328</v>
      </c>
      <c r="J966" s="599"/>
      <c r="K966" s="327"/>
      <c r="L966" s="292"/>
      <c r="M966" s="291"/>
    </row>
    <row r="967" spans="1:13">
      <c r="A967" s="323" t="s">
        <v>337</v>
      </c>
      <c r="B967" s="331"/>
      <c r="C967" s="331"/>
      <c r="D967" s="331"/>
      <c r="E967" s="331"/>
      <c r="F967" s="331"/>
      <c r="G967" s="331"/>
      <c r="H967" s="357"/>
      <c r="I967" s="596"/>
      <c r="J967" s="597"/>
      <c r="K967" s="327"/>
      <c r="L967" s="292"/>
      <c r="M967" s="291"/>
    </row>
    <row r="968" spans="1:13">
      <c r="A968" s="320" t="s">
        <v>336</v>
      </c>
      <c r="B968" s="354"/>
      <c r="C968" s="353"/>
      <c r="D968" s="355"/>
      <c r="E968" s="355"/>
      <c r="F968" s="355"/>
      <c r="G968" s="355"/>
      <c r="H968" s="356"/>
      <c r="I968" s="598" t="s">
        <v>328</v>
      </c>
      <c r="J968" s="599"/>
      <c r="K968" s="327"/>
      <c r="L968" s="292"/>
      <c r="M968" s="291"/>
    </row>
    <row r="969" spans="1:13">
      <c r="A969" s="301" t="s">
        <v>335</v>
      </c>
      <c r="B969" s="355"/>
      <c r="C969" s="355"/>
      <c r="D969" s="354"/>
      <c r="E969" s="354"/>
      <c r="F969" s="354"/>
      <c r="G969" s="354"/>
      <c r="H969" s="353"/>
      <c r="I969" s="608" t="s">
        <v>35</v>
      </c>
      <c r="J969" s="609"/>
      <c r="K969" s="625">
        <v>1.1200000000000001</v>
      </c>
      <c r="L969" s="626"/>
      <c r="M969" s="291">
        <f>K969*12*I951</f>
        <v>21020.160000000003</v>
      </c>
    </row>
    <row r="970" spans="1:13">
      <c r="A970" s="313" t="s">
        <v>334</v>
      </c>
      <c r="B970" s="312"/>
      <c r="C970" s="312"/>
      <c r="D970" s="312"/>
      <c r="E970" s="312"/>
      <c r="F970" s="312"/>
      <c r="G970" s="312"/>
      <c r="H970" s="311"/>
      <c r="I970" s="590" t="s">
        <v>333</v>
      </c>
      <c r="J970" s="591"/>
      <c r="K970" s="327"/>
      <c r="L970" s="292"/>
      <c r="M970" s="291"/>
    </row>
    <row r="971" spans="1:13">
      <c r="A971" s="323"/>
      <c r="B971" s="322"/>
      <c r="C971" s="322"/>
      <c r="D971" s="322"/>
      <c r="E971" s="322"/>
      <c r="F971" s="322"/>
      <c r="G971" s="322"/>
      <c r="H971" s="321"/>
      <c r="I971" s="334" t="s">
        <v>332</v>
      </c>
      <c r="J971" s="333"/>
      <c r="K971" s="352"/>
      <c r="L971" s="292"/>
      <c r="M971" s="291"/>
    </row>
    <row r="972" spans="1:13">
      <c r="A972" s="313" t="s">
        <v>331</v>
      </c>
      <c r="B972" s="312"/>
      <c r="C972" s="312"/>
      <c r="D972" s="312"/>
      <c r="E972" s="312"/>
      <c r="F972" s="312"/>
      <c r="G972" s="312"/>
      <c r="H972" s="311"/>
      <c r="I972" s="590" t="s">
        <v>35</v>
      </c>
      <c r="J972" s="591"/>
      <c r="K972" s="625">
        <v>1.4</v>
      </c>
      <c r="L972" s="626"/>
      <c r="M972" s="291">
        <f>K972*12*I951</f>
        <v>26275.199999999997</v>
      </c>
    </row>
    <row r="973" spans="1:13">
      <c r="A973" s="323" t="s">
        <v>330</v>
      </c>
      <c r="B973" s="322"/>
      <c r="C973" s="322"/>
      <c r="D973" s="322"/>
      <c r="E973" s="322"/>
      <c r="F973" s="322"/>
      <c r="G973" s="322"/>
      <c r="H973" s="321"/>
      <c r="I973" s="334"/>
      <c r="J973" s="333"/>
      <c r="K973" s="327"/>
      <c r="L973" s="292"/>
      <c r="M973" s="291"/>
    </row>
    <row r="974" spans="1:13">
      <c r="A974" s="313" t="s">
        <v>329</v>
      </c>
      <c r="B974" s="312"/>
      <c r="C974" s="312"/>
      <c r="D974" s="312"/>
      <c r="E974" s="312"/>
      <c r="F974" s="312"/>
      <c r="G974" s="312"/>
      <c r="H974" s="311"/>
      <c r="I974" s="598" t="s">
        <v>328</v>
      </c>
      <c r="J974" s="599"/>
      <c r="K974" s="327"/>
      <c r="L974" s="292"/>
      <c r="M974" s="291"/>
    </row>
    <row r="975" spans="1:13">
      <c r="A975" s="313" t="s">
        <v>327</v>
      </c>
      <c r="B975" s="312"/>
      <c r="C975" s="312"/>
      <c r="D975" s="312"/>
      <c r="E975" s="312"/>
      <c r="F975" s="312"/>
      <c r="G975" s="312"/>
      <c r="H975" s="311"/>
      <c r="I975" s="590" t="s">
        <v>326</v>
      </c>
      <c r="J975" s="591"/>
      <c r="K975" s="351"/>
      <c r="L975" s="350"/>
      <c r="M975" s="349"/>
    </row>
    <row r="976" spans="1:13" ht="15.75" thickBot="1">
      <c r="A976" s="323"/>
      <c r="B976" s="322"/>
      <c r="C976" s="322"/>
      <c r="D976" s="322"/>
      <c r="E976" s="322"/>
      <c r="F976" s="322"/>
      <c r="G976" s="322"/>
      <c r="H976" s="321"/>
      <c r="I976" s="606" t="s">
        <v>325</v>
      </c>
      <c r="J976" s="607"/>
      <c r="K976" s="348"/>
      <c r="L976" s="347"/>
      <c r="M976" s="346"/>
    </row>
    <row r="977" spans="1:13">
      <c r="A977" s="345" t="s">
        <v>324</v>
      </c>
      <c r="B977" s="344"/>
      <c r="C977" s="344"/>
      <c r="D977" s="344"/>
      <c r="E977" s="344"/>
      <c r="F977" s="344"/>
      <c r="G977" s="343"/>
      <c r="H977" s="342"/>
      <c r="I977" s="341"/>
      <c r="J977" s="340"/>
      <c r="K977" s="648">
        <f>K979+K986+K994+K998+K999+K1003</f>
        <v>23.04</v>
      </c>
      <c r="L977" s="628"/>
      <c r="M977" s="286">
        <f>M979+M986+M994+M998+M999+M1003</f>
        <v>432414.72000000003</v>
      </c>
    </row>
    <row r="978" spans="1:13" ht="15.75" thickBot="1">
      <c r="A978" s="339"/>
      <c r="B978" s="338"/>
      <c r="C978" s="338"/>
      <c r="D978" s="338"/>
      <c r="E978" s="338"/>
      <c r="F978" s="338"/>
      <c r="G978" s="338"/>
      <c r="H978" s="337"/>
      <c r="I978" s="336"/>
      <c r="J978" s="282"/>
      <c r="K978" s="281"/>
      <c r="L978" s="280"/>
      <c r="M978" s="279"/>
    </row>
    <row r="979" spans="1:13" ht="15.75" thickBot="1">
      <c r="A979" s="603" t="s">
        <v>323</v>
      </c>
      <c r="B979" s="604"/>
      <c r="C979" s="604"/>
      <c r="D979" s="604"/>
      <c r="E979" s="604"/>
      <c r="F979" s="604"/>
      <c r="G979" s="604"/>
      <c r="H979" s="605"/>
      <c r="I979" s="305"/>
      <c r="J979" s="304"/>
      <c r="K979" s="646">
        <f>K980+K981+K982+K984+K985</f>
        <v>4.41</v>
      </c>
      <c r="L979" s="647"/>
      <c r="M979" s="303">
        <f>K979*12*I951</f>
        <v>82766.880000000005</v>
      </c>
    </row>
    <row r="980" spans="1:13">
      <c r="A980" s="323" t="s">
        <v>322</v>
      </c>
      <c r="B980" s="322"/>
      <c r="C980" s="322"/>
      <c r="D980" s="322"/>
      <c r="E980" s="322"/>
      <c r="F980" s="322"/>
      <c r="G980" s="322"/>
      <c r="H980" s="321"/>
      <c r="I980" s="596" t="s">
        <v>321</v>
      </c>
      <c r="J980" s="597"/>
      <c r="K980" s="629">
        <v>0.63</v>
      </c>
      <c r="L980" s="630"/>
      <c r="M980" s="291">
        <f>K980*12*I951</f>
        <v>11823.84</v>
      </c>
    </row>
    <row r="981" spans="1:13">
      <c r="A981" s="320" t="s">
        <v>320</v>
      </c>
      <c r="B981" s="319"/>
      <c r="C981" s="319"/>
      <c r="D981" s="319"/>
      <c r="E981" s="319"/>
      <c r="F981" s="319"/>
      <c r="G981" s="319"/>
      <c r="H981" s="318"/>
      <c r="I981" s="608" t="s">
        <v>57</v>
      </c>
      <c r="J981" s="609"/>
      <c r="K981" s="625">
        <v>1.48</v>
      </c>
      <c r="L981" s="626"/>
      <c r="M981" s="291">
        <f>K981*12*I951</f>
        <v>27776.639999999996</v>
      </c>
    </row>
    <row r="982" spans="1:13">
      <c r="A982" s="313" t="s">
        <v>319</v>
      </c>
      <c r="B982" s="312"/>
      <c r="C982" s="312"/>
      <c r="D982" s="312"/>
      <c r="E982" s="312"/>
      <c r="F982" s="312"/>
      <c r="G982" s="312"/>
      <c r="H982" s="311"/>
      <c r="I982" s="590" t="s">
        <v>35</v>
      </c>
      <c r="J982" s="591"/>
      <c r="K982" s="625">
        <v>0.17</v>
      </c>
      <c r="L982" s="626"/>
      <c r="M982" s="291">
        <f>K982*12*I951</f>
        <v>3190.56</v>
      </c>
    </row>
    <row r="983" spans="1:13">
      <c r="A983" s="335" t="s">
        <v>318</v>
      </c>
      <c r="B983" s="331"/>
      <c r="C983" s="331"/>
      <c r="D983" s="331"/>
      <c r="E983" s="322"/>
      <c r="F983" s="322"/>
      <c r="G983" s="322"/>
      <c r="H983" s="321"/>
      <c r="I983" s="334"/>
      <c r="J983" s="333"/>
      <c r="K983" s="293"/>
      <c r="L983" s="292"/>
      <c r="M983" s="291"/>
    </row>
    <row r="984" spans="1:13">
      <c r="A984" s="320" t="s">
        <v>317</v>
      </c>
      <c r="B984" s="319"/>
      <c r="C984" s="319"/>
      <c r="D984" s="319"/>
      <c r="E984" s="319"/>
      <c r="F984" s="319"/>
      <c r="G984" s="319"/>
      <c r="H984" s="318"/>
      <c r="I984" s="608" t="s">
        <v>19</v>
      </c>
      <c r="J984" s="609"/>
      <c r="K984" s="625">
        <v>0.05</v>
      </c>
      <c r="L984" s="626"/>
      <c r="M984" s="291">
        <f>K984*12*I951</f>
        <v>938.40000000000009</v>
      </c>
    </row>
    <row r="985" spans="1:13" ht="15.75" thickBot="1">
      <c r="A985" s="313" t="s">
        <v>316</v>
      </c>
      <c r="B985" s="312"/>
      <c r="C985" s="312"/>
      <c r="D985" s="312"/>
      <c r="E985" s="312"/>
      <c r="F985" s="312"/>
      <c r="G985" s="312"/>
      <c r="H985" s="311"/>
      <c r="I985" s="614" t="s">
        <v>19</v>
      </c>
      <c r="J985" s="615"/>
      <c r="K985" s="650">
        <v>2.08</v>
      </c>
      <c r="L985" s="651"/>
      <c r="M985" s="291">
        <f>K985*12*I951</f>
        <v>39037.440000000002</v>
      </c>
    </row>
    <row r="986" spans="1:13" ht="15.75" thickBot="1">
      <c r="A986" s="654" t="s">
        <v>315</v>
      </c>
      <c r="B986" s="655"/>
      <c r="C986" s="655"/>
      <c r="D986" s="655"/>
      <c r="E986" s="655"/>
      <c r="F986" s="655"/>
      <c r="G986" s="655"/>
      <c r="H986" s="656"/>
      <c r="I986" s="305"/>
      <c r="J986" s="304"/>
      <c r="K986" s="642">
        <f>K987+K988+K990+K991+K992+K993</f>
        <v>1.35</v>
      </c>
      <c r="L986" s="647"/>
      <c r="M986" s="303">
        <f>K986*12*I951</f>
        <v>25336.800000000003</v>
      </c>
    </row>
    <row r="987" spans="1:13">
      <c r="A987" s="332" t="s">
        <v>314</v>
      </c>
      <c r="B987" s="331"/>
      <c r="C987" s="331"/>
      <c r="D987" s="331"/>
      <c r="E987" s="331"/>
      <c r="F987" s="322"/>
      <c r="G987" s="322"/>
      <c r="H987" s="321"/>
      <c r="I987" s="330"/>
      <c r="J987" s="294"/>
      <c r="K987" s="629">
        <v>0.08</v>
      </c>
      <c r="L987" s="630"/>
      <c r="M987" s="291">
        <f>K987*12*I951</f>
        <v>1501.44</v>
      </c>
    </row>
    <row r="988" spans="1:13">
      <c r="A988" s="329" t="s">
        <v>313</v>
      </c>
      <c r="B988" s="328"/>
      <c r="C988" s="328"/>
      <c r="D988" s="328"/>
      <c r="E988" s="328"/>
      <c r="F988" s="312"/>
      <c r="G988" s="312"/>
      <c r="H988" s="311"/>
      <c r="I988" s="598" t="s">
        <v>312</v>
      </c>
      <c r="J988" s="599"/>
      <c r="K988" s="625">
        <v>0.65</v>
      </c>
      <c r="L988" s="626"/>
      <c r="M988" s="291">
        <f>K988*12*I951</f>
        <v>12199.2</v>
      </c>
    </row>
    <row r="989" spans="1:13">
      <c r="A989" s="323" t="s">
        <v>311</v>
      </c>
      <c r="B989" s="322"/>
      <c r="C989" s="322"/>
      <c r="D989" s="322"/>
      <c r="E989" s="322"/>
      <c r="F989" s="322"/>
      <c r="G989" s="322"/>
      <c r="H989" s="321"/>
      <c r="I989" s="596" t="s">
        <v>310</v>
      </c>
      <c r="J989" s="597"/>
      <c r="K989" s="327"/>
      <c r="L989" s="292"/>
      <c r="M989" s="291"/>
    </row>
    <row r="990" spans="1:13">
      <c r="A990" s="320" t="s">
        <v>309</v>
      </c>
      <c r="B990" s="319"/>
      <c r="C990" s="319"/>
      <c r="D990" s="319"/>
      <c r="E990" s="319"/>
      <c r="F990" s="319"/>
      <c r="G990" s="319"/>
      <c r="H990" s="318"/>
      <c r="I990" s="608" t="s">
        <v>308</v>
      </c>
      <c r="J990" s="609"/>
      <c r="K990" s="625">
        <v>0.4</v>
      </c>
      <c r="L990" s="626"/>
      <c r="M990" s="291">
        <f>K990*12*I951</f>
        <v>7507.2000000000007</v>
      </c>
    </row>
    <row r="991" spans="1:13">
      <c r="A991" s="320" t="s">
        <v>307</v>
      </c>
      <c r="B991" s="319"/>
      <c r="C991" s="319"/>
      <c r="D991" s="319"/>
      <c r="E991" s="319"/>
      <c r="F991" s="319"/>
      <c r="G991" s="319"/>
      <c r="H991" s="318"/>
      <c r="I991" s="608" t="s">
        <v>306</v>
      </c>
      <c r="J991" s="609"/>
      <c r="K991" s="625">
        <v>0.1</v>
      </c>
      <c r="L991" s="626"/>
      <c r="M991" s="291">
        <f>K991*12*I951</f>
        <v>1876.8000000000002</v>
      </c>
    </row>
    <row r="992" spans="1:13">
      <c r="A992" s="313" t="s">
        <v>299</v>
      </c>
      <c r="B992" s="312"/>
      <c r="C992" s="312"/>
      <c r="D992" s="312"/>
      <c r="E992" s="312"/>
      <c r="F992" s="312"/>
      <c r="G992" s="312"/>
      <c r="H992" s="311"/>
      <c r="I992" s="608" t="s">
        <v>298</v>
      </c>
      <c r="J992" s="609"/>
      <c r="K992" s="636">
        <v>0.05</v>
      </c>
      <c r="L992" s="637"/>
      <c r="M992" s="291">
        <f>K992*12*I951</f>
        <v>938.40000000000009</v>
      </c>
    </row>
    <row r="993" spans="1:13" ht="15.75" thickBot="1">
      <c r="A993" s="313" t="s">
        <v>305</v>
      </c>
      <c r="B993" s="312"/>
      <c r="C993" s="312"/>
      <c r="D993" s="312"/>
      <c r="E993" s="312"/>
      <c r="F993" s="312"/>
      <c r="G993" s="312"/>
      <c r="H993" s="311"/>
      <c r="I993" s="614" t="s">
        <v>88</v>
      </c>
      <c r="J993" s="615"/>
      <c r="K993" s="638">
        <v>7.0000000000000007E-2</v>
      </c>
      <c r="L993" s="639"/>
      <c r="M993" s="326">
        <f>K993*12*I951</f>
        <v>1313.7600000000002</v>
      </c>
    </row>
    <row r="994" spans="1:13" ht="15.75" thickBot="1">
      <c r="A994" s="654" t="s">
        <v>304</v>
      </c>
      <c r="B994" s="655"/>
      <c r="C994" s="655"/>
      <c r="D994" s="655"/>
      <c r="E994" s="655"/>
      <c r="F994" s="655"/>
      <c r="G994" s="655"/>
      <c r="H994" s="656"/>
      <c r="I994" s="325"/>
      <c r="J994" s="324"/>
      <c r="K994" s="649">
        <f>K995+K996+K997</f>
        <v>0.88</v>
      </c>
      <c r="L994" s="643"/>
      <c r="M994" s="303">
        <f>K994*12*I951</f>
        <v>16515.84</v>
      </c>
    </row>
    <row r="995" spans="1:13">
      <c r="A995" s="323" t="s">
        <v>303</v>
      </c>
      <c r="B995" s="322"/>
      <c r="C995" s="322"/>
      <c r="D995" s="322"/>
      <c r="E995" s="322"/>
      <c r="F995" s="322"/>
      <c r="G995" s="322"/>
      <c r="H995" s="321"/>
      <c r="I995" s="612" t="s">
        <v>302</v>
      </c>
      <c r="J995" s="613"/>
      <c r="K995" s="644">
        <v>0.42</v>
      </c>
      <c r="L995" s="645"/>
      <c r="M995" s="291">
        <f>K995*12*I951</f>
        <v>7882.56</v>
      </c>
    </row>
    <row r="996" spans="1:13">
      <c r="A996" s="320" t="s">
        <v>301</v>
      </c>
      <c r="B996" s="319"/>
      <c r="C996" s="319"/>
      <c r="D996" s="319"/>
      <c r="E996" s="319"/>
      <c r="F996" s="319"/>
      <c r="G996" s="319"/>
      <c r="H996" s="318"/>
      <c r="I996" s="317" t="s">
        <v>300</v>
      </c>
      <c r="J996" s="316"/>
      <c r="K996" s="636">
        <v>0.37</v>
      </c>
      <c r="L996" s="637"/>
      <c r="M996" s="291">
        <f>K996*12*I951</f>
        <v>6944.1599999999989</v>
      </c>
    </row>
    <row r="997" spans="1:13" ht="15.75" thickBot="1">
      <c r="A997" s="313" t="s">
        <v>299</v>
      </c>
      <c r="B997" s="312"/>
      <c r="C997" s="312"/>
      <c r="D997" s="312"/>
      <c r="E997" s="312"/>
      <c r="F997" s="312"/>
      <c r="G997" s="312"/>
      <c r="H997" s="311"/>
      <c r="I997" s="614" t="s">
        <v>298</v>
      </c>
      <c r="J997" s="615"/>
      <c r="K997" s="638">
        <v>0.09</v>
      </c>
      <c r="L997" s="639"/>
      <c r="M997" s="291">
        <f>K997*12*I951</f>
        <v>1689.1200000000001</v>
      </c>
    </row>
    <row r="998" spans="1:13" ht="15.75" thickBot="1">
      <c r="A998" s="309" t="s">
        <v>297</v>
      </c>
      <c r="B998" s="308"/>
      <c r="C998" s="308"/>
      <c r="D998" s="308"/>
      <c r="E998" s="308"/>
      <c r="F998" s="308"/>
      <c r="G998" s="308"/>
      <c r="H998" s="307"/>
      <c r="I998" s="619" t="s">
        <v>296</v>
      </c>
      <c r="J998" s="620"/>
      <c r="K998" s="640">
        <v>14.75</v>
      </c>
      <c r="L998" s="641"/>
      <c r="M998" s="303">
        <f>K998*12*I951</f>
        <v>276828</v>
      </c>
    </row>
    <row r="999" spans="1:13" ht="15.75" thickBot="1">
      <c r="A999" s="603" t="s">
        <v>295</v>
      </c>
      <c r="B999" s="604"/>
      <c r="C999" s="604"/>
      <c r="D999" s="604"/>
      <c r="E999" s="604"/>
      <c r="F999" s="604"/>
      <c r="G999" s="604"/>
      <c r="H999" s="605"/>
      <c r="I999" s="305"/>
      <c r="J999" s="304"/>
      <c r="K999" s="642">
        <v>1.58</v>
      </c>
      <c r="L999" s="643"/>
      <c r="M999" s="303">
        <f>K999*12*I951</f>
        <v>29653.440000000002</v>
      </c>
    </row>
    <row r="1000" spans="1:13">
      <c r="A1000" s="301" t="s">
        <v>294</v>
      </c>
      <c r="B1000" s="300"/>
      <c r="C1000" s="300"/>
      <c r="D1000" s="300"/>
      <c r="E1000" s="300"/>
      <c r="F1000" s="300"/>
      <c r="G1000" s="300"/>
      <c r="H1000" s="298"/>
      <c r="I1000" s="621" t="s">
        <v>293</v>
      </c>
      <c r="J1000" s="622"/>
      <c r="K1000" s="297"/>
      <c r="L1000" s="296"/>
      <c r="M1000" s="291"/>
    </row>
    <row r="1001" spans="1:13">
      <c r="A1001" s="301" t="s">
        <v>292</v>
      </c>
      <c r="B1001" s="300"/>
      <c r="C1001" s="300"/>
      <c r="D1001" s="300"/>
      <c r="E1001" s="300"/>
      <c r="F1001" s="300"/>
      <c r="G1001" s="300"/>
      <c r="H1001" s="298"/>
      <c r="I1001" s="295"/>
      <c r="J1001" s="294"/>
      <c r="K1001" s="297"/>
      <c r="L1001" s="296"/>
      <c r="M1001" s="291"/>
    </row>
    <row r="1002" spans="1:13" ht="15.75" thickBot="1">
      <c r="A1002" s="301" t="s">
        <v>291</v>
      </c>
      <c r="B1002" s="300"/>
      <c r="C1002" s="300"/>
      <c r="D1002" s="300"/>
      <c r="E1002" s="300"/>
      <c r="F1002" s="300"/>
      <c r="G1002" s="300"/>
      <c r="H1002" s="298"/>
      <c r="I1002" s="310"/>
      <c r="J1002" s="294"/>
      <c r="K1002" s="297"/>
      <c r="L1002" s="296"/>
      <c r="M1002" s="291"/>
    </row>
    <row r="1003" spans="1:13" ht="15.75" thickBot="1">
      <c r="A1003" s="309" t="s">
        <v>290</v>
      </c>
      <c r="B1003" s="308"/>
      <c r="C1003" s="308"/>
      <c r="D1003" s="308"/>
      <c r="E1003" s="308"/>
      <c r="F1003" s="308"/>
      <c r="G1003" s="308"/>
      <c r="H1003" s="307"/>
      <c r="I1003" s="305"/>
      <c r="J1003" s="304"/>
      <c r="K1003" s="642">
        <v>7.0000000000000007E-2</v>
      </c>
      <c r="L1003" s="643"/>
      <c r="M1003" s="303">
        <f>K1003*12*I951</f>
        <v>1313.7600000000002</v>
      </c>
    </row>
    <row r="1004" spans="1:13">
      <c r="A1004" s="301" t="s">
        <v>289</v>
      </c>
      <c r="B1004" s="300"/>
      <c r="C1004" s="300"/>
      <c r="D1004" s="300"/>
      <c r="E1004" s="300"/>
      <c r="F1004" s="300"/>
      <c r="G1004" s="300"/>
      <c r="H1004" s="298"/>
      <c r="I1004" s="621" t="s">
        <v>19</v>
      </c>
      <c r="J1004" s="622"/>
      <c r="K1004" s="306"/>
      <c r="L1004" s="296"/>
      <c r="M1004" s="291"/>
    </row>
    <row r="1005" spans="1:13" ht="15.75" thickBot="1">
      <c r="A1005" s="301" t="s">
        <v>288</v>
      </c>
      <c r="B1005" s="300"/>
      <c r="C1005" s="300"/>
      <c r="D1005" s="300"/>
      <c r="E1005" s="300"/>
      <c r="F1005" s="300"/>
      <c r="G1005" s="300"/>
      <c r="H1005" s="298"/>
      <c r="I1005" s="295"/>
      <c r="J1005" s="294"/>
      <c r="K1005" s="306"/>
      <c r="L1005" s="296"/>
      <c r="M1005" s="291"/>
    </row>
    <row r="1006" spans="1:13" ht="15.75" thickBot="1">
      <c r="A1006" s="603" t="s">
        <v>287</v>
      </c>
      <c r="B1006" s="604"/>
      <c r="C1006" s="604"/>
      <c r="D1006" s="604"/>
      <c r="E1006" s="604"/>
      <c r="F1006" s="604"/>
      <c r="G1006" s="604"/>
      <c r="H1006" s="605"/>
      <c r="I1006" s="305"/>
      <c r="J1006" s="304"/>
      <c r="K1006" s="642">
        <v>6</v>
      </c>
      <c r="L1006" s="643"/>
      <c r="M1006" s="303">
        <f>K1006*12*I951</f>
        <v>112608</v>
      </c>
    </row>
    <row r="1007" spans="1:13">
      <c r="A1007" s="301" t="s">
        <v>286</v>
      </c>
      <c r="B1007" s="299"/>
      <c r="C1007" s="299"/>
      <c r="D1007" s="299"/>
      <c r="E1007" s="299"/>
      <c r="F1007" s="300"/>
      <c r="G1007" s="299"/>
      <c r="H1007" s="298"/>
      <c r="I1007" s="598" t="s">
        <v>285</v>
      </c>
      <c r="J1007" s="599"/>
      <c r="K1007" s="297"/>
      <c r="L1007" s="296"/>
      <c r="M1007" s="291"/>
    </row>
    <row r="1008" spans="1:13">
      <c r="A1008" s="301" t="s">
        <v>284</v>
      </c>
      <c r="B1008" s="299"/>
      <c r="C1008" s="299"/>
      <c r="D1008" s="299"/>
      <c r="E1008" s="299"/>
      <c r="F1008" s="300"/>
      <c r="G1008" s="299"/>
      <c r="H1008" s="298"/>
      <c r="I1008" s="598" t="s">
        <v>283</v>
      </c>
      <c r="J1008" s="599"/>
      <c r="K1008" s="297"/>
      <c r="L1008" s="296"/>
      <c r="M1008" s="291"/>
    </row>
    <row r="1009" spans="1:13">
      <c r="A1009" s="301" t="s">
        <v>282</v>
      </c>
      <c r="B1009" s="299"/>
      <c r="C1009" s="299"/>
      <c r="D1009" s="299"/>
      <c r="E1009" s="299"/>
      <c r="F1009" s="300"/>
      <c r="G1009" s="299"/>
      <c r="H1009" s="298"/>
      <c r="I1009" s="598" t="s">
        <v>281</v>
      </c>
      <c r="J1009" s="599"/>
      <c r="K1009" s="297"/>
      <c r="L1009" s="296"/>
      <c r="M1009" s="291"/>
    </row>
    <row r="1010" spans="1:13">
      <c r="A1010" s="301" t="s">
        <v>280</v>
      </c>
      <c r="B1010" s="299"/>
      <c r="C1010" s="299"/>
      <c r="D1010" s="299"/>
      <c r="E1010" s="299"/>
      <c r="F1010" s="300"/>
      <c r="G1010" s="299"/>
      <c r="H1010" s="298"/>
      <c r="I1010" s="598" t="s">
        <v>279</v>
      </c>
      <c r="J1010" s="599"/>
      <c r="K1010" s="297"/>
      <c r="L1010" s="296"/>
      <c r="M1010" s="291"/>
    </row>
    <row r="1011" spans="1:13">
      <c r="A1011" s="301" t="s">
        <v>278</v>
      </c>
      <c r="B1011" s="299"/>
      <c r="C1011" s="299"/>
      <c r="D1011" s="299"/>
      <c r="E1011" s="299"/>
      <c r="F1011" s="300"/>
      <c r="G1011" s="299"/>
      <c r="H1011" s="298"/>
      <c r="I1011" s="598" t="s">
        <v>277</v>
      </c>
      <c r="J1011" s="599"/>
      <c r="K1011" s="297"/>
      <c r="L1011" s="296"/>
      <c r="M1011" s="291"/>
    </row>
    <row r="1012" spans="1:13">
      <c r="A1012" s="301" t="s">
        <v>276</v>
      </c>
      <c r="B1012" s="299"/>
      <c r="C1012" s="299"/>
      <c r="D1012" s="299"/>
      <c r="E1012" s="299"/>
      <c r="F1012" s="300"/>
      <c r="G1012" s="299"/>
      <c r="H1012" s="298"/>
      <c r="I1012" s="295"/>
      <c r="J1012" s="294"/>
      <c r="K1012" s="297"/>
      <c r="L1012" s="302"/>
      <c r="M1012" s="291"/>
    </row>
    <row r="1013" spans="1:13">
      <c r="A1013" s="301" t="s">
        <v>275</v>
      </c>
      <c r="B1013" s="299"/>
      <c r="C1013" s="299"/>
      <c r="D1013" s="299"/>
      <c r="E1013" s="299"/>
      <c r="F1013" s="300"/>
      <c r="G1013" s="299"/>
      <c r="H1013" s="298"/>
      <c r="I1013" s="295"/>
      <c r="J1013" s="294"/>
      <c r="K1013" s="297"/>
      <c r="L1013" s="296"/>
      <c r="M1013" s="291"/>
    </row>
    <row r="1014" spans="1:13">
      <c r="A1014" s="301" t="s">
        <v>274</v>
      </c>
      <c r="B1014" s="299"/>
      <c r="C1014" s="299"/>
      <c r="D1014" s="299"/>
      <c r="E1014" s="299"/>
      <c r="F1014" s="300"/>
      <c r="G1014" s="299"/>
      <c r="H1014" s="298"/>
      <c r="I1014" s="295"/>
      <c r="J1014" s="294"/>
      <c r="K1014" s="297"/>
      <c r="L1014" s="296"/>
      <c r="M1014" s="291"/>
    </row>
    <row r="1015" spans="1:13">
      <c r="A1015" s="301" t="s">
        <v>273</v>
      </c>
      <c r="B1015" s="299"/>
      <c r="C1015" s="299"/>
      <c r="D1015" s="299"/>
      <c r="E1015" s="299"/>
      <c r="F1015" s="300"/>
      <c r="G1015" s="299"/>
      <c r="H1015" s="298"/>
      <c r="I1015" s="295"/>
      <c r="J1015" s="294"/>
      <c r="K1015" s="297"/>
      <c r="L1015" s="296"/>
      <c r="M1015" s="291"/>
    </row>
    <row r="1016" spans="1:13">
      <c r="A1016" s="301" t="s">
        <v>272</v>
      </c>
      <c r="B1016" s="299"/>
      <c r="C1016" s="299"/>
      <c r="D1016" s="299"/>
      <c r="E1016" s="299"/>
      <c r="F1016" s="300"/>
      <c r="G1016" s="299"/>
      <c r="H1016" s="298"/>
      <c r="I1016" s="295"/>
      <c r="J1016" s="294"/>
      <c r="K1016" s="297"/>
      <c r="L1016" s="296"/>
      <c r="M1016" s="291"/>
    </row>
    <row r="1017" spans="1:13" ht="15.75" thickBot="1">
      <c r="A1017" s="616" t="s">
        <v>271</v>
      </c>
      <c r="B1017" s="617"/>
      <c r="C1017" s="617"/>
      <c r="D1017" s="617"/>
      <c r="E1017" s="617"/>
      <c r="F1017" s="617"/>
      <c r="G1017" s="617"/>
      <c r="H1017" s="618"/>
      <c r="I1017" s="295"/>
      <c r="J1017" s="294"/>
      <c r="K1017" s="293"/>
      <c r="L1017" s="292"/>
      <c r="M1017" s="291"/>
    </row>
    <row r="1018" spans="1:13">
      <c r="A1018" s="290" t="s">
        <v>270</v>
      </c>
      <c r="B1018" s="289"/>
      <c r="C1018" s="289"/>
      <c r="D1018" s="289"/>
      <c r="E1018" s="289"/>
      <c r="F1018" s="289"/>
      <c r="G1018" s="289"/>
      <c r="H1018" s="289"/>
      <c r="I1018" s="621" t="s">
        <v>55</v>
      </c>
      <c r="J1018" s="622"/>
      <c r="K1018" s="288"/>
      <c r="L1018" s="287"/>
      <c r="M1018" s="286"/>
    </row>
    <row r="1019" spans="1:13" ht="15.75" thickBot="1">
      <c r="A1019" s="285" t="s">
        <v>269</v>
      </c>
      <c r="B1019" s="284"/>
      <c r="C1019" s="284"/>
      <c r="D1019" s="284"/>
      <c r="E1019" s="284"/>
      <c r="F1019" s="284"/>
      <c r="G1019" s="284"/>
      <c r="H1019" s="284"/>
      <c r="I1019" s="283"/>
      <c r="J1019" s="282"/>
      <c r="K1019" s="281"/>
      <c r="L1019" s="280"/>
      <c r="M1019" s="279"/>
    </row>
    <row r="1020" spans="1:13" ht="15.75" thickBot="1">
      <c r="A1020" s="603" t="s">
        <v>355</v>
      </c>
      <c r="B1020" s="604"/>
      <c r="C1020" s="604"/>
      <c r="D1020" s="604"/>
      <c r="E1020" s="604"/>
      <c r="F1020" s="604"/>
      <c r="G1020" s="604"/>
      <c r="H1020" s="657"/>
      <c r="I1020" s="658" t="s">
        <v>32</v>
      </c>
      <c r="J1020" s="659"/>
      <c r="K1020" s="660">
        <v>1.46</v>
      </c>
      <c r="L1020" s="661"/>
      <c r="M1020" s="276">
        <f>K1020*12*I951</f>
        <v>27401.279999999999</v>
      </c>
    </row>
    <row r="1021" spans="1:13" ht="15.75" thickBot="1">
      <c r="A1021" s="386" t="s">
        <v>354</v>
      </c>
      <c r="B1021" s="385"/>
      <c r="C1021" s="385"/>
      <c r="D1021" s="385"/>
      <c r="E1021" s="385"/>
      <c r="F1021" s="385"/>
      <c r="G1021" s="385"/>
      <c r="H1021" s="385"/>
      <c r="I1021" s="384"/>
      <c r="J1021" s="383"/>
      <c r="K1021" s="662"/>
      <c r="L1021" s="663"/>
      <c r="M1021" s="276"/>
    </row>
    <row r="1022" spans="1:13" ht="15.75" thickBot="1">
      <c r="A1022" s="652" t="s">
        <v>268</v>
      </c>
      <c r="B1022" s="653"/>
      <c r="C1022" s="653"/>
      <c r="D1022" s="653"/>
      <c r="E1022" s="653"/>
      <c r="F1022" s="653"/>
      <c r="G1022" s="653"/>
      <c r="H1022" s="653"/>
      <c r="I1022" s="278"/>
      <c r="J1022" s="277"/>
      <c r="K1022" s="610">
        <f>K952+K962+K977+K1006+K1020+K1021</f>
        <v>41.72</v>
      </c>
      <c r="L1022" s="611"/>
      <c r="M1022" s="276">
        <f>M952+M962+M977+M1006+M1020+M1021</f>
        <v>783000.96</v>
      </c>
    </row>
    <row r="1024" spans="1:13" ht="15.75">
      <c r="A1024" s="601" t="s">
        <v>0</v>
      </c>
      <c r="B1024" s="601"/>
      <c r="C1024" s="601"/>
      <c r="D1024" s="601"/>
      <c r="E1024" s="601"/>
      <c r="F1024" s="601"/>
      <c r="G1024" s="601"/>
      <c r="H1024" s="601"/>
      <c r="I1024" s="601"/>
      <c r="J1024" s="601"/>
      <c r="K1024" s="601"/>
      <c r="L1024" s="601"/>
      <c r="M1024" s="327"/>
    </row>
    <row r="1025" spans="1:13" ht="15.75">
      <c r="A1025" s="600" t="s">
        <v>353</v>
      </c>
      <c r="B1025" s="600"/>
      <c r="C1025" s="600"/>
      <c r="D1025" s="600"/>
      <c r="E1025" s="600"/>
      <c r="F1025" s="600"/>
      <c r="G1025" s="600"/>
      <c r="H1025" s="600"/>
      <c r="I1025" s="600"/>
      <c r="J1025" s="600"/>
      <c r="K1025" s="600"/>
      <c r="L1025" s="600"/>
      <c r="M1025" s="327"/>
    </row>
    <row r="1026" spans="1:13" ht="15.75">
      <c r="A1026" s="370"/>
      <c r="B1026" s="370"/>
      <c r="C1026" s="370"/>
      <c r="D1026" s="370"/>
      <c r="E1026" s="370"/>
      <c r="F1026" s="370" t="s">
        <v>407</v>
      </c>
      <c r="G1026" s="370"/>
      <c r="H1026" s="370"/>
      <c r="I1026" s="370"/>
      <c r="J1026" s="370"/>
      <c r="K1026" s="370"/>
      <c r="L1026" s="370"/>
      <c r="M1026" s="327"/>
    </row>
    <row r="1027" spans="1:13">
      <c r="A1027" s="329"/>
      <c r="B1027" s="328"/>
      <c r="C1027" s="602" t="s">
        <v>351</v>
      </c>
      <c r="D1027" s="602"/>
      <c r="E1027" s="602"/>
      <c r="F1027" s="328"/>
      <c r="G1027" s="328"/>
      <c r="H1027" s="368"/>
      <c r="I1027" s="590" t="s">
        <v>3</v>
      </c>
      <c r="J1027" s="591"/>
      <c r="K1027" s="592" t="s">
        <v>4</v>
      </c>
      <c r="L1027" s="593"/>
      <c r="M1027" s="382"/>
    </row>
    <row r="1028" spans="1:13">
      <c r="A1028" s="381"/>
      <c r="B1028" s="355"/>
      <c r="C1028" s="355"/>
      <c r="D1028" s="355"/>
      <c r="E1028" s="355"/>
      <c r="F1028" s="355"/>
      <c r="G1028" s="355"/>
      <c r="H1028" s="356"/>
      <c r="I1028" s="295"/>
      <c r="J1028" s="294"/>
      <c r="K1028" s="594" t="s">
        <v>5</v>
      </c>
      <c r="L1028" s="595"/>
      <c r="M1028" s="380" t="s">
        <v>6</v>
      </c>
    </row>
    <row r="1029" spans="1:13">
      <c r="A1029" s="381"/>
      <c r="B1029" s="355"/>
      <c r="C1029" s="355"/>
      <c r="D1029" s="355"/>
      <c r="E1029" s="355"/>
      <c r="F1029" s="355"/>
      <c r="G1029" s="355"/>
      <c r="H1029" s="356"/>
      <c r="I1029" s="598" t="s">
        <v>7</v>
      </c>
      <c r="J1029" s="599"/>
      <c r="K1029" s="623" t="s">
        <v>8</v>
      </c>
      <c r="L1029" s="624"/>
      <c r="M1029" s="380" t="s">
        <v>9</v>
      </c>
    </row>
    <row r="1030" spans="1:13" ht="16.5" thickBot="1">
      <c r="A1030" s="379"/>
      <c r="B1030" s="351"/>
      <c r="C1030" s="351"/>
      <c r="D1030" s="351"/>
      <c r="E1030" s="351"/>
      <c r="F1030" s="351"/>
      <c r="G1030" s="351"/>
      <c r="H1030" s="350"/>
      <c r="I1030" s="631">
        <v>363.2</v>
      </c>
      <c r="J1030" s="632"/>
      <c r="K1030" s="633"/>
      <c r="L1030" s="634"/>
      <c r="M1030" s="378"/>
    </row>
    <row r="1031" spans="1:13">
      <c r="A1031" s="367" t="s">
        <v>350</v>
      </c>
      <c r="B1031" s="344"/>
      <c r="C1031" s="344"/>
      <c r="D1031" s="344"/>
      <c r="E1031" s="344"/>
      <c r="F1031" s="344"/>
      <c r="G1031" s="344"/>
      <c r="H1031" s="377"/>
      <c r="I1031" s="341"/>
      <c r="J1031" s="340"/>
      <c r="K1031" s="635">
        <f>K1034+K1037</f>
        <v>6.17</v>
      </c>
      <c r="L1031" s="628"/>
      <c r="M1031" s="286">
        <f>K1031*12*I1030</f>
        <v>26891.327999999998</v>
      </c>
    </row>
    <row r="1032" spans="1:13">
      <c r="A1032" s="376" t="s">
        <v>349</v>
      </c>
      <c r="B1032" s="375"/>
      <c r="C1032" s="375"/>
      <c r="D1032" s="375"/>
      <c r="E1032" s="375"/>
      <c r="F1032" s="375"/>
      <c r="G1032" s="375"/>
      <c r="H1032" s="374"/>
      <c r="I1032" s="295"/>
      <c r="J1032" s="294"/>
      <c r="K1032" s="293"/>
      <c r="L1032" s="292"/>
      <c r="M1032" s="373"/>
    </row>
    <row r="1033" spans="1:13" ht="15.75" thickBot="1">
      <c r="A1033" s="363" t="s">
        <v>348</v>
      </c>
      <c r="B1033" s="372"/>
      <c r="C1033" s="372"/>
      <c r="D1033" s="372"/>
      <c r="E1033" s="372"/>
      <c r="F1033" s="372"/>
      <c r="G1033" s="372"/>
      <c r="H1033" s="371"/>
      <c r="I1033" s="336"/>
      <c r="J1033" s="282"/>
      <c r="K1033" s="281"/>
      <c r="L1033" s="280"/>
      <c r="M1033" s="279"/>
    </row>
    <row r="1034" spans="1:13">
      <c r="A1034" s="323" t="s">
        <v>347</v>
      </c>
      <c r="B1034" s="331"/>
      <c r="C1034" s="331"/>
      <c r="D1034" s="331"/>
      <c r="E1034" s="331"/>
      <c r="F1034" s="331"/>
      <c r="G1034" s="331"/>
      <c r="H1034" s="357"/>
      <c r="I1034" s="596" t="s">
        <v>19</v>
      </c>
      <c r="J1034" s="597"/>
      <c r="K1034" s="629">
        <v>3.7</v>
      </c>
      <c r="L1034" s="630"/>
      <c r="M1034" s="291">
        <f>K1034*12*I1030</f>
        <v>16126.080000000002</v>
      </c>
    </row>
    <row r="1035" spans="1:13">
      <c r="A1035" s="301" t="s">
        <v>338</v>
      </c>
      <c r="B1035" s="355"/>
      <c r="C1035" s="355"/>
      <c r="D1035" s="355"/>
      <c r="E1035" s="355"/>
      <c r="F1035" s="355"/>
      <c r="G1035" s="355"/>
      <c r="H1035" s="356"/>
      <c r="I1035" s="598" t="s">
        <v>328</v>
      </c>
      <c r="J1035" s="599"/>
      <c r="K1035" s="327"/>
      <c r="L1035" s="292"/>
      <c r="M1035" s="291"/>
    </row>
    <row r="1036" spans="1:13">
      <c r="A1036" s="323" t="s">
        <v>337</v>
      </c>
      <c r="B1036" s="331"/>
      <c r="C1036" s="331"/>
      <c r="D1036" s="331"/>
      <c r="E1036" s="331"/>
      <c r="F1036" s="331"/>
      <c r="G1036" s="331"/>
      <c r="H1036" s="357"/>
      <c r="I1036" s="596"/>
      <c r="J1036" s="597"/>
      <c r="K1036" s="327"/>
      <c r="L1036" s="292"/>
      <c r="M1036" s="291"/>
    </row>
    <row r="1037" spans="1:13">
      <c r="A1037" s="323" t="s">
        <v>346</v>
      </c>
      <c r="B1037" s="331"/>
      <c r="C1037" s="331"/>
      <c r="D1037" s="331"/>
      <c r="E1037" s="331"/>
      <c r="F1037" s="331"/>
      <c r="G1037" s="331"/>
      <c r="H1037" s="357"/>
      <c r="I1037" s="608" t="s">
        <v>35</v>
      </c>
      <c r="J1037" s="609"/>
      <c r="K1037" s="625">
        <v>2.4700000000000002</v>
      </c>
      <c r="L1037" s="626"/>
      <c r="M1037" s="291">
        <f>K1037*12*I1030</f>
        <v>10765.248</v>
      </c>
    </row>
    <row r="1038" spans="1:13" ht="15.75">
      <c r="A1038" s="320" t="s">
        <v>345</v>
      </c>
      <c r="B1038" s="354"/>
      <c r="C1038" s="354"/>
      <c r="D1038" s="354"/>
      <c r="E1038" s="354"/>
      <c r="F1038" s="354"/>
      <c r="G1038" s="354"/>
      <c r="H1038" s="353"/>
      <c r="I1038" s="598" t="s">
        <v>328</v>
      </c>
      <c r="J1038" s="599"/>
      <c r="K1038" s="370"/>
      <c r="L1038" s="369"/>
      <c r="M1038" s="291"/>
    </row>
    <row r="1039" spans="1:13">
      <c r="A1039" s="313" t="s">
        <v>344</v>
      </c>
      <c r="B1039" s="328"/>
      <c r="C1039" s="328"/>
      <c r="D1039" s="328"/>
      <c r="E1039" s="328"/>
      <c r="F1039" s="328"/>
      <c r="G1039" s="328"/>
      <c r="H1039" s="368"/>
      <c r="I1039" s="598"/>
      <c r="J1039" s="599"/>
      <c r="K1039" s="352"/>
      <c r="L1039" s="292"/>
      <c r="M1039" s="291"/>
    </row>
    <row r="1040" spans="1:13" ht="15.75" thickBot="1">
      <c r="A1040" s="323" t="s">
        <v>343</v>
      </c>
      <c r="B1040" s="322"/>
      <c r="C1040" s="322"/>
      <c r="D1040" s="322"/>
      <c r="E1040" s="322"/>
      <c r="F1040" s="322"/>
      <c r="G1040" s="322"/>
      <c r="H1040" s="321"/>
      <c r="I1040" s="334"/>
      <c r="J1040" s="333"/>
      <c r="K1040" s="636"/>
      <c r="L1040" s="637"/>
      <c r="M1040" s="291"/>
    </row>
    <row r="1041" spans="1:13">
      <c r="A1041" s="367" t="s">
        <v>342</v>
      </c>
      <c r="B1041" s="366"/>
      <c r="C1041" s="366"/>
      <c r="D1041" s="366"/>
      <c r="E1041" s="366"/>
      <c r="F1041" s="366"/>
      <c r="G1041" s="366"/>
      <c r="H1041" s="365"/>
      <c r="I1041" s="341"/>
      <c r="J1041" s="364"/>
      <c r="K1041" s="627">
        <f>K1043+K1048+K1051</f>
        <v>5.05</v>
      </c>
      <c r="L1041" s="628"/>
      <c r="M1041" s="286">
        <f>K1041*12*I1030</f>
        <v>22009.919999999998</v>
      </c>
    </row>
    <row r="1042" spans="1:13" ht="15.75" thickBot="1">
      <c r="A1042" s="363" t="s">
        <v>341</v>
      </c>
      <c r="B1042" s="362"/>
      <c r="C1042" s="362"/>
      <c r="D1042" s="362"/>
      <c r="E1042" s="362"/>
      <c r="F1042" s="362"/>
      <c r="G1042" s="362"/>
      <c r="H1042" s="361"/>
      <c r="I1042" s="336"/>
      <c r="J1042" s="360"/>
      <c r="K1042" s="281"/>
      <c r="L1042" s="280"/>
      <c r="M1042" s="279"/>
    </row>
    <row r="1043" spans="1:13">
      <c r="A1043" s="301" t="s">
        <v>340</v>
      </c>
      <c r="B1043" s="300"/>
      <c r="C1043" s="300"/>
      <c r="D1043" s="300"/>
      <c r="E1043" s="300"/>
      <c r="F1043" s="300"/>
      <c r="G1043" s="300"/>
      <c r="H1043" s="298"/>
      <c r="I1043" s="598" t="s">
        <v>19</v>
      </c>
      <c r="J1043" s="599"/>
      <c r="K1043" s="629">
        <v>2.5299999999999998</v>
      </c>
      <c r="L1043" s="630"/>
      <c r="M1043" s="291">
        <f>K1043*12*I1030</f>
        <v>11026.751999999999</v>
      </c>
    </row>
    <row r="1044" spans="1:13">
      <c r="A1044" s="323" t="s">
        <v>339</v>
      </c>
      <c r="B1044" s="322"/>
      <c r="C1044" s="322"/>
      <c r="D1044" s="322"/>
      <c r="E1044" s="322"/>
      <c r="F1044" s="322"/>
      <c r="G1044" s="322"/>
      <c r="H1044" s="321"/>
      <c r="I1044" s="359"/>
      <c r="J1044" s="358"/>
      <c r="K1044" s="327"/>
      <c r="L1044" s="292"/>
      <c r="M1044" s="291"/>
    </row>
    <row r="1045" spans="1:13">
      <c r="A1045" s="301" t="s">
        <v>338</v>
      </c>
      <c r="B1045" s="355"/>
      <c r="C1045" s="355"/>
      <c r="D1045" s="355"/>
      <c r="E1045" s="355"/>
      <c r="F1045" s="355"/>
      <c r="G1045" s="355"/>
      <c r="H1045" s="356"/>
      <c r="I1045" s="598" t="s">
        <v>328</v>
      </c>
      <c r="J1045" s="599"/>
      <c r="K1045" s="327"/>
      <c r="L1045" s="292"/>
      <c r="M1045" s="291"/>
    </row>
    <row r="1046" spans="1:13">
      <c r="A1046" s="323" t="s">
        <v>337</v>
      </c>
      <c r="B1046" s="331"/>
      <c r="C1046" s="331"/>
      <c r="D1046" s="331"/>
      <c r="E1046" s="331"/>
      <c r="F1046" s="331"/>
      <c r="G1046" s="331"/>
      <c r="H1046" s="357"/>
      <c r="I1046" s="596"/>
      <c r="J1046" s="597"/>
      <c r="K1046" s="327"/>
      <c r="L1046" s="292"/>
      <c r="M1046" s="291"/>
    </row>
    <row r="1047" spans="1:13">
      <c r="A1047" s="320" t="s">
        <v>336</v>
      </c>
      <c r="B1047" s="354"/>
      <c r="C1047" s="353"/>
      <c r="D1047" s="355"/>
      <c r="E1047" s="355"/>
      <c r="F1047" s="355"/>
      <c r="G1047" s="355"/>
      <c r="H1047" s="356"/>
      <c r="I1047" s="598" t="s">
        <v>328</v>
      </c>
      <c r="J1047" s="599"/>
      <c r="K1047" s="327"/>
      <c r="L1047" s="292"/>
      <c r="M1047" s="291"/>
    </row>
    <row r="1048" spans="1:13">
      <c r="A1048" s="301" t="s">
        <v>335</v>
      </c>
      <c r="B1048" s="355"/>
      <c r="C1048" s="355"/>
      <c r="D1048" s="354"/>
      <c r="E1048" s="354"/>
      <c r="F1048" s="354"/>
      <c r="G1048" s="354"/>
      <c r="H1048" s="353"/>
      <c r="I1048" s="608" t="s">
        <v>35</v>
      </c>
      <c r="J1048" s="609"/>
      <c r="K1048" s="625">
        <v>1.1200000000000001</v>
      </c>
      <c r="L1048" s="626"/>
      <c r="M1048" s="291">
        <f>K1048*12*I1030</f>
        <v>4881.4080000000004</v>
      </c>
    </row>
    <row r="1049" spans="1:13">
      <c r="A1049" s="313" t="s">
        <v>334</v>
      </c>
      <c r="B1049" s="312"/>
      <c r="C1049" s="312"/>
      <c r="D1049" s="312"/>
      <c r="E1049" s="312"/>
      <c r="F1049" s="312"/>
      <c r="G1049" s="312"/>
      <c r="H1049" s="311"/>
      <c r="I1049" s="590" t="s">
        <v>333</v>
      </c>
      <c r="J1049" s="591"/>
      <c r="K1049" s="327"/>
      <c r="L1049" s="292"/>
      <c r="M1049" s="291"/>
    </row>
    <row r="1050" spans="1:13">
      <c r="A1050" s="323"/>
      <c r="B1050" s="322"/>
      <c r="C1050" s="322"/>
      <c r="D1050" s="322"/>
      <c r="E1050" s="322"/>
      <c r="F1050" s="322"/>
      <c r="G1050" s="322"/>
      <c r="H1050" s="321"/>
      <c r="I1050" s="334" t="s">
        <v>332</v>
      </c>
      <c r="J1050" s="333"/>
      <c r="K1050" s="352"/>
      <c r="L1050" s="292"/>
      <c r="M1050" s="291"/>
    </row>
    <row r="1051" spans="1:13">
      <c r="A1051" s="313" t="s">
        <v>331</v>
      </c>
      <c r="B1051" s="312"/>
      <c r="C1051" s="312"/>
      <c r="D1051" s="312"/>
      <c r="E1051" s="312"/>
      <c r="F1051" s="312"/>
      <c r="G1051" s="312"/>
      <c r="H1051" s="311"/>
      <c r="I1051" s="590" t="s">
        <v>35</v>
      </c>
      <c r="J1051" s="591"/>
      <c r="K1051" s="625">
        <v>1.4</v>
      </c>
      <c r="L1051" s="626"/>
      <c r="M1051" s="291">
        <f>K1051*12*I1030</f>
        <v>6101.7599999999984</v>
      </c>
    </row>
    <row r="1052" spans="1:13">
      <c r="A1052" s="323" t="s">
        <v>330</v>
      </c>
      <c r="B1052" s="322"/>
      <c r="C1052" s="322"/>
      <c r="D1052" s="322"/>
      <c r="E1052" s="322"/>
      <c r="F1052" s="322"/>
      <c r="G1052" s="322"/>
      <c r="H1052" s="321"/>
      <c r="I1052" s="334"/>
      <c r="J1052" s="333"/>
      <c r="K1052" s="327"/>
      <c r="L1052" s="292"/>
      <c r="M1052" s="291"/>
    </row>
    <row r="1053" spans="1:13">
      <c r="A1053" s="313" t="s">
        <v>329</v>
      </c>
      <c r="B1053" s="312"/>
      <c r="C1053" s="312"/>
      <c r="D1053" s="312"/>
      <c r="E1053" s="312"/>
      <c r="F1053" s="312"/>
      <c r="G1053" s="312"/>
      <c r="H1053" s="311"/>
      <c r="I1053" s="598" t="s">
        <v>328</v>
      </c>
      <c r="J1053" s="599"/>
      <c r="K1053" s="327"/>
      <c r="L1053" s="292"/>
      <c r="M1053" s="291"/>
    </row>
    <row r="1054" spans="1:13">
      <c r="A1054" s="313" t="s">
        <v>327</v>
      </c>
      <c r="B1054" s="312"/>
      <c r="C1054" s="312"/>
      <c r="D1054" s="312"/>
      <c r="E1054" s="312"/>
      <c r="F1054" s="312"/>
      <c r="G1054" s="312"/>
      <c r="H1054" s="311"/>
      <c r="I1054" s="590" t="s">
        <v>326</v>
      </c>
      <c r="J1054" s="591"/>
      <c r="K1054" s="351"/>
      <c r="L1054" s="350"/>
      <c r="M1054" s="349"/>
    </row>
    <row r="1055" spans="1:13" ht="15.75" thickBot="1">
      <c r="A1055" s="323"/>
      <c r="B1055" s="322"/>
      <c r="C1055" s="322"/>
      <c r="D1055" s="322"/>
      <c r="E1055" s="322"/>
      <c r="F1055" s="322"/>
      <c r="G1055" s="322"/>
      <c r="H1055" s="321"/>
      <c r="I1055" s="606" t="s">
        <v>325</v>
      </c>
      <c r="J1055" s="607"/>
      <c r="K1055" s="348"/>
      <c r="L1055" s="347"/>
      <c r="M1055" s="346"/>
    </row>
    <row r="1056" spans="1:13">
      <c r="A1056" s="345" t="s">
        <v>324</v>
      </c>
      <c r="B1056" s="344"/>
      <c r="C1056" s="344"/>
      <c r="D1056" s="344"/>
      <c r="E1056" s="344"/>
      <c r="F1056" s="344"/>
      <c r="G1056" s="343"/>
      <c r="H1056" s="342"/>
      <c r="I1056" s="341"/>
      <c r="J1056" s="340"/>
      <c r="K1056" s="648">
        <f>K1058+K1065+K1073+K1077+K1078+K1082</f>
        <v>26.839999999999996</v>
      </c>
      <c r="L1056" s="628"/>
      <c r="M1056" s="286">
        <f>M1058+M1065+M1073+M1077+M1078+M1082</f>
        <v>116979.45600000001</v>
      </c>
    </row>
    <row r="1057" spans="1:13" ht="15.75" thickBot="1">
      <c r="A1057" s="339"/>
      <c r="B1057" s="338"/>
      <c r="C1057" s="338"/>
      <c r="D1057" s="338"/>
      <c r="E1057" s="338"/>
      <c r="F1057" s="338"/>
      <c r="G1057" s="338"/>
      <c r="H1057" s="337"/>
      <c r="I1057" s="336"/>
      <c r="J1057" s="282"/>
      <c r="K1057" s="281"/>
      <c r="L1057" s="280"/>
      <c r="M1057" s="279"/>
    </row>
    <row r="1058" spans="1:13" ht="15.75" thickBot="1">
      <c r="A1058" s="603" t="s">
        <v>323</v>
      </c>
      <c r="B1058" s="604"/>
      <c r="C1058" s="604"/>
      <c r="D1058" s="604"/>
      <c r="E1058" s="604"/>
      <c r="F1058" s="604"/>
      <c r="G1058" s="604"/>
      <c r="H1058" s="605"/>
      <c r="I1058" s="305"/>
      <c r="J1058" s="304"/>
      <c r="K1058" s="646">
        <f>K1059+K1060+K1061+K1063+K1064</f>
        <v>2.3299999999999996</v>
      </c>
      <c r="L1058" s="647"/>
      <c r="M1058" s="303">
        <f>K1058*12*I1030</f>
        <v>10155.071999999998</v>
      </c>
    </row>
    <row r="1059" spans="1:13">
      <c r="A1059" s="323" t="s">
        <v>322</v>
      </c>
      <c r="B1059" s="322"/>
      <c r="C1059" s="322"/>
      <c r="D1059" s="322"/>
      <c r="E1059" s="322"/>
      <c r="F1059" s="322"/>
      <c r="G1059" s="322"/>
      <c r="H1059" s="321"/>
      <c r="I1059" s="596" t="s">
        <v>321</v>
      </c>
      <c r="J1059" s="597"/>
      <c r="K1059" s="629">
        <v>0.63</v>
      </c>
      <c r="L1059" s="630"/>
      <c r="M1059" s="291">
        <f>K1059*12*I1030</f>
        <v>2745.7919999999999</v>
      </c>
    </row>
    <row r="1060" spans="1:13">
      <c r="A1060" s="320" t="s">
        <v>320</v>
      </c>
      <c r="B1060" s="319"/>
      <c r="C1060" s="319"/>
      <c r="D1060" s="319"/>
      <c r="E1060" s="319"/>
      <c r="F1060" s="319"/>
      <c r="G1060" s="319"/>
      <c r="H1060" s="318"/>
      <c r="I1060" s="608" t="s">
        <v>57</v>
      </c>
      <c r="J1060" s="609"/>
      <c r="K1060" s="625">
        <v>1.48</v>
      </c>
      <c r="L1060" s="626"/>
      <c r="M1060" s="291">
        <f>K1060*12*I1030</f>
        <v>6450.4319999999989</v>
      </c>
    </row>
    <row r="1061" spans="1:13">
      <c r="A1061" s="313" t="s">
        <v>319</v>
      </c>
      <c r="B1061" s="312"/>
      <c r="C1061" s="312"/>
      <c r="D1061" s="312"/>
      <c r="E1061" s="312"/>
      <c r="F1061" s="312"/>
      <c r="G1061" s="312"/>
      <c r="H1061" s="311"/>
      <c r="I1061" s="590" t="s">
        <v>35</v>
      </c>
      <c r="J1061" s="591"/>
      <c r="K1061" s="625">
        <v>0.17</v>
      </c>
      <c r="L1061" s="626"/>
      <c r="M1061" s="291">
        <f>K1061*12*I1030</f>
        <v>740.928</v>
      </c>
    </row>
    <row r="1062" spans="1:13">
      <c r="A1062" s="335" t="s">
        <v>318</v>
      </c>
      <c r="B1062" s="331"/>
      <c r="C1062" s="331"/>
      <c r="D1062" s="331"/>
      <c r="E1062" s="322"/>
      <c r="F1062" s="322"/>
      <c r="G1062" s="322"/>
      <c r="H1062" s="321"/>
      <c r="I1062" s="334"/>
      <c r="J1062" s="333"/>
      <c r="K1062" s="293"/>
      <c r="L1062" s="292"/>
      <c r="M1062" s="291"/>
    </row>
    <row r="1063" spans="1:13">
      <c r="A1063" s="320" t="s">
        <v>317</v>
      </c>
      <c r="B1063" s="319"/>
      <c r="C1063" s="319"/>
      <c r="D1063" s="319"/>
      <c r="E1063" s="319"/>
      <c r="F1063" s="319"/>
      <c r="G1063" s="319"/>
      <c r="H1063" s="318"/>
      <c r="I1063" s="608" t="s">
        <v>19</v>
      </c>
      <c r="J1063" s="609"/>
      <c r="K1063" s="625">
        <v>0.05</v>
      </c>
      <c r="L1063" s="626"/>
      <c r="M1063" s="291">
        <f>K1063*12*I1030</f>
        <v>217.92000000000002</v>
      </c>
    </row>
    <row r="1064" spans="1:13" ht="15.75" thickBot="1">
      <c r="A1064" s="313" t="s">
        <v>316</v>
      </c>
      <c r="B1064" s="312"/>
      <c r="C1064" s="312"/>
      <c r="D1064" s="312"/>
      <c r="E1064" s="312"/>
      <c r="F1064" s="312"/>
      <c r="G1064" s="312"/>
      <c r="H1064" s="311"/>
      <c r="I1064" s="614" t="s">
        <v>19</v>
      </c>
      <c r="J1064" s="615"/>
      <c r="K1064" s="650"/>
      <c r="L1064" s="651"/>
      <c r="M1064" s="291"/>
    </row>
    <row r="1065" spans="1:13" ht="15.75" thickBot="1">
      <c r="A1065" s="654" t="s">
        <v>315</v>
      </c>
      <c r="B1065" s="655"/>
      <c r="C1065" s="655"/>
      <c r="D1065" s="655"/>
      <c r="E1065" s="655"/>
      <c r="F1065" s="655"/>
      <c r="G1065" s="655"/>
      <c r="H1065" s="656"/>
      <c r="I1065" s="305"/>
      <c r="J1065" s="304"/>
      <c r="K1065" s="642">
        <f>K1066+K1067+K1069+K1070+K1071+K1072</f>
        <v>1.35</v>
      </c>
      <c r="L1065" s="647"/>
      <c r="M1065" s="303">
        <f>K1065*12*I1030</f>
        <v>5883.8400000000011</v>
      </c>
    </row>
    <row r="1066" spans="1:13">
      <c r="A1066" s="332" t="s">
        <v>314</v>
      </c>
      <c r="B1066" s="331"/>
      <c r="C1066" s="331"/>
      <c r="D1066" s="331"/>
      <c r="E1066" s="331"/>
      <c r="F1066" s="322"/>
      <c r="G1066" s="322"/>
      <c r="H1066" s="321"/>
      <c r="I1066" s="330"/>
      <c r="J1066" s="294"/>
      <c r="K1066" s="629">
        <v>0.08</v>
      </c>
      <c r="L1066" s="630"/>
      <c r="M1066" s="291">
        <f>K1066*12*I1030</f>
        <v>348.67199999999997</v>
      </c>
    </row>
    <row r="1067" spans="1:13">
      <c r="A1067" s="329" t="s">
        <v>313</v>
      </c>
      <c r="B1067" s="328"/>
      <c r="C1067" s="328"/>
      <c r="D1067" s="328"/>
      <c r="E1067" s="328"/>
      <c r="F1067" s="312"/>
      <c r="G1067" s="312"/>
      <c r="H1067" s="311"/>
      <c r="I1067" s="598" t="s">
        <v>312</v>
      </c>
      <c r="J1067" s="599"/>
      <c r="K1067" s="625">
        <v>0.65</v>
      </c>
      <c r="L1067" s="626"/>
      <c r="M1067" s="291">
        <f>K1067*12*I1030</f>
        <v>2832.96</v>
      </c>
    </row>
    <row r="1068" spans="1:13">
      <c r="A1068" s="323" t="s">
        <v>311</v>
      </c>
      <c r="B1068" s="322"/>
      <c r="C1068" s="322"/>
      <c r="D1068" s="322"/>
      <c r="E1068" s="322"/>
      <c r="F1068" s="322"/>
      <c r="G1068" s="322"/>
      <c r="H1068" s="321"/>
      <c r="I1068" s="596" t="s">
        <v>310</v>
      </c>
      <c r="J1068" s="597"/>
      <c r="K1068" s="327"/>
      <c r="L1068" s="292"/>
      <c r="M1068" s="291"/>
    </row>
    <row r="1069" spans="1:13">
      <c r="A1069" s="320" t="s">
        <v>309</v>
      </c>
      <c r="B1069" s="319"/>
      <c r="C1069" s="319"/>
      <c r="D1069" s="319"/>
      <c r="E1069" s="319"/>
      <c r="F1069" s="319"/>
      <c r="G1069" s="319"/>
      <c r="H1069" s="318"/>
      <c r="I1069" s="608" t="s">
        <v>308</v>
      </c>
      <c r="J1069" s="609"/>
      <c r="K1069" s="625">
        <v>0.4</v>
      </c>
      <c r="L1069" s="626"/>
      <c r="M1069" s="291">
        <f>K1069*12*I1030</f>
        <v>1743.3600000000001</v>
      </c>
    </row>
    <row r="1070" spans="1:13">
      <c r="A1070" s="320" t="s">
        <v>307</v>
      </c>
      <c r="B1070" s="319"/>
      <c r="C1070" s="319"/>
      <c r="D1070" s="319"/>
      <c r="E1070" s="319"/>
      <c r="F1070" s="319"/>
      <c r="G1070" s="319"/>
      <c r="H1070" s="318"/>
      <c r="I1070" s="608" t="s">
        <v>306</v>
      </c>
      <c r="J1070" s="609"/>
      <c r="K1070" s="625">
        <v>0.1</v>
      </c>
      <c r="L1070" s="626"/>
      <c r="M1070" s="291">
        <f>K1070*12*I1030</f>
        <v>435.84000000000003</v>
      </c>
    </row>
    <row r="1071" spans="1:13">
      <c r="A1071" s="313" t="s">
        <v>299</v>
      </c>
      <c r="B1071" s="312"/>
      <c r="C1071" s="312"/>
      <c r="D1071" s="312"/>
      <c r="E1071" s="312"/>
      <c r="F1071" s="312"/>
      <c r="G1071" s="312"/>
      <c r="H1071" s="311"/>
      <c r="I1071" s="608" t="s">
        <v>298</v>
      </c>
      <c r="J1071" s="609"/>
      <c r="K1071" s="636">
        <v>0.05</v>
      </c>
      <c r="L1071" s="637"/>
      <c r="M1071" s="291">
        <f>K1071*12*I1030</f>
        <v>217.92000000000002</v>
      </c>
    </row>
    <row r="1072" spans="1:13" ht="15.75" thickBot="1">
      <c r="A1072" s="313" t="s">
        <v>305</v>
      </c>
      <c r="B1072" s="312"/>
      <c r="C1072" s="312"/>
      <c r="D1072" s="312"/>
      <c r="E1072" s="312"/>
      <c r="F1072" s="312"/>
      <c r="G1072" s="312"/>
      <c r="H1072" s="311"/>
      <c r="I1072" s="614" t="s">
        <v>88</v>
      </c>
      <c r="J1072" s="615"/>
      <c r="K1072" s="638">
        <v>7.0000000000000007E-2</v>
      </c>
      <c r="L1072" s="639"/>
      <c r="M1072" s="326">
        <f>K1072*12*I1030</f>
        <v>305.08800000000002</v>
      </c>
    </row>
    <row r="1073" spans="1:13" ht="15.75" thickBot="1">
      <c r="A1073" s="654" t="s">
        <v>304</v>
      </c>
      <c r="B1073" s="655"/>
      <c r="C1073" s="655"/>
      <c r="D1073" s="655"/>
      <c r="E1073" s="655"/>
      <c r="F1073" s="655"/>
      <c r="G1073" s="655"/>
      <c r="H1073" s="656"/>
      <c r="I1073" s="325"/>
      <c r="J1073" s="324"/>
      <c r="K1073" s="649">
        <f>K1074+K1075+K1076</f>
        <v>0.88</v>
      </c>
      <c r="L1073" s="643"/>
      <c r="M1073" s="303">
        <f>K1073*12*I1030</f>
        <v>3835.3920000000003</v>
      </c>
    </row>
    <row r="1074" spans="1:13">
      <c r="A1074" s="323" t="s">
        <v>303</v>
      </c>
      <c r="B1074" s="322"/>
      <c r="C1074" s="322"/>
      <c r="D1074" s="322"/>
      <c r="E1074" s="322"/>
      <c r="F1074" s="322"/>
      <c r="G1074" s="322"/>
      <c r="H1074" s="321"/>
      <c r="I1074" s="612" t="s">
        <v>302</v>
      </c>
      <c r="J1074" s="613"/>
      <c r="K1074" s="644">
        <v>0.42</v>
      </c>
      <c r="L1074" s="645"/>
      <c r="M1074" s="291">
        <f>K1074*12*I1030</f>
        <v>1830.528</v>
      </c>
    </row>
    <row r="1075" spans="1:13">
      <c r="A1075" s="320" t="s">
        <v>301</v>
      </c>
      <c r="B1075" s="319"/>
      <c r="C1075" s="319"/>
      <c r="D1075" s="319"/>
      <c r="E1075" s="319"/>
      <c r="F1075" s="319"/>
      <c r="G1075" s="319"/>
      <c r="H1075" s="318"/>
      <c r="I1075" s="317" t="s">
        <v>300</v>
      </c>
      <c r="J1075" s="316"/>
      <c r="K1075" s="636">
        <v>0.37</v>
      </c>
      <c r="L1075" s="637"/>
      <c r="M1075" s="291">
        <f>K1075*12*I1030</f>
        <v>1612.6079999999997</v>
      </c>
    </row>
    <row r="1076" spans="1:13" ht="15.75" thickBot="1">
      <c r="A1076" s="313" t="s">
        <v>299</v>
      </c>
      <c r="B1076" s="312"/>
      <c r="C1076" s="312"/>
      <c r="D1076" s="312"/>
      <c r="E1076" s="312"/>
      <c r="F1076" s="312"/>
      <c r="G1076" s="312"/>
      <c r="H1076" s="311"/>
      <c r="I1076" s="614" t="s">
        <v>298</v>
      </c>
      <c r="J1076" s="615"/>
      <c r="K1076" s="638">
        <v>0.09</v>
      </c>
      <c r="L1076" s="639"/>
      <c r="M1076" s="291">
        <f>K1076*12*I1030</f>
        <v>392.25600000000003</v>
      </c>
    </row>
    <row r="1077" spans="1:13" ht="15.75" thickBot="1">
      <c r="A1077" s="309" t="s">
        <v>297</v>
      </c>
      <c r="B1077" s="308"/>
      <c r="C1077" s="308"/>
      <c r="D1077" s="308"/>
      <c r="E1077" s="308"/>
      <c r="F1077" s="308"/>
      <c r="G1077" s="308"/>
      <c r="H1077" s="307"/>
      <c r="I1077" s="619" t="s">
        <v>296</v>
      </c>
      <c r="J1077" s="620"/>
      <c r="K1077" s="640">
        <v>20.63</v>
      </c>
      <c r="L1077" s="641"/>
      <c r="M1077" s="303">
        <f>K1077*12*I1030</f>
        <v>89913.792000000001</v>
      </c>
    </row>
    <row r="1078" spans="1:13" ht="15.75" thickBot="1">
      <c r="A1078" s="603" t="s">
        <v>295</v>
      </c>
      <c r="B1078" s="604"/>
      <c r="C1078" s="604"/>
      <c r="D1078" s="604"/>
      <c r="E1078" s="604"/>
      <c r="F1078" s="604"/>
      <c r="G1078" s="604"/>
      <c r="H1078" s="605"/>
      <c r="I1078" s="305"/>
      <c r="J1078" s="304"/>
      <c r="K1078" s="642">
        <v>1.58</v>
      </c>
      <c r="L1078" s="643"/>
      <c r="M1078" s="303">
        <f>K1078*12*I1030</f>
        <v>6886.2719999999999</v>
      </c>
    </row>
    <row r="1079" spans="1:13">
      <c r="A1079" s="301" t="s">
        <v>294</v>
      </c>
      <c r="B1079" s="300"/>
      <c r="C1079" s="300"/>
      <c r="D1079" s="300"/>
      <c r="E1079" s="300"/>
      <c r="F1079" s="300"/>
      <c r="G1079" s="300"/>
      <c r="H1079" s="298"/>
      <c r="I1079" s="621" t="s">
        <v>293</v>
      </c>
      <c r="J1079" s="622"/>
      <c r="K1079" s="297"/>
      <c r="L1079" s="296"/>
      <c r="M1079" s="291"/>
    </row>
    <row r="1080" spans="1:13">
      <c r="A1080" s="301" t="s">
        <v>292</v>
      </c>
      <c r="B1080" s="300"/>
      <c r="C1080" s="300"/>
      <c r="D1080" s="300"/>
      <c r="E1080" s="300"/>
      <c r="F1080" s="300"/>
      <c r="G1080" s="300"/>
      <c r="H1080" s="298"/>
      <c r="I1080" s="295"/>
      <c r="J1080" s="294"/>
      <c r="K1080" s="297"/>
      <c r="L1080" s="296"/>
      <c r="M1080" s="291"/>
    </row>
    <row r="1081" spans="1:13" ht="15.75" thickBot="1">
      <c r="A1081" s="301" t="s">
        <v>291</v>
      </c>
      <c r="B1081" s="300"/>
      <c r="C1081" s="300"/>
      <c r="D1081" s="300"/>
      <c r="E1081" s="300"/>
      <c r="F1081" s="300"/>
      <c r="G1081" s="300"/>
      <c r="H1081" s="298"/>
      <c r="I1081" s="310"/>
      <c r="J1081" s="294"/>
      <c r="K1081" s="297"/>
      <c r="L1081" s="296"/>
      <c r="M1081" s="291"/>
    </row>
    <row r="1082" spans="1:13" ht="15.75" thickBot="1">
      <c r="A1082" s="309" t="s">
        <v>290</v>
      </c>
      <c r="B1082" s="308"/>
      <c r="C1082" s="308"/>
      <c r="D1082" s="308"/>
      <c r="E1082" s="308"/>
      <c r="F1082" s="308"/>
      <c r="G1082" s="308"/>
      <c r="H1082" s="307"/>
      <c r="I1082" s="305"/>
      <c r="J1082" s="304"/>
      <c r="K1082" s="642">
        <v>7.0000000000000007E-2</v>
      </c>
      <c r="L1082" s="643"/>
      <c r="M1082" s="303">
        <f>K1082*12*I1030</f>
        <v>305.08800000000002</v>
      </c>
    </row>
    <row r="1083" spans="1:13">
      <c r="A1083" s="301" t="s">
        <v>289</v>
      </c>
      <c r="B1083" s="300"/>
      <c r="C1083" s="300"/>
      <c r="D1083" s="300"/>
      <c r="E1083" s="300"/>
      <c r="F1083" s="300"/>
      <c r="G1083" s="300"/>
      <c r="H1083" s="298"/>
      <c r="I1083" s="621" t="s">
        <v>19</v>
      </c>
      <c r="J1083" s="622"/>
      <c r="K1083" s="306"/>
      <c r="L1083" s="296"/>
      <c r="M1083" s="291"/>
    </row>
    <row r="1084" spans="1:13" ht="15.75" thickBot="1">
      <c r="A1084" s="301" t="s">
        <v>288</v>
      </c>
      <c r="B1084" s="300"/>
      <c r="C1084" s="300"/>
      <c r="D1084" s="300"/>
      <c r="E1084" s="300"/>
      <c r="F1084" s="300"/>
      <c r="G1084" s="300"/>
      <c r="H1084" s="298"/>
      <c r="I1084" s="295"/>
      <c r="J1084" s="294"/>
      <c r="K1084" s="306"/>
      <c r="L1084" s="296"/>
      <c r="M1084" s="291"/>
    </row>
    <row r="1085" spans="1:13" ht="15.75" thickBot="1">
      <c r="A1085" s="603" t="s">
        <v>287</v>
      </c>
      <c r="B1085" s="604"/>
      <c r="C1085" s="604"/>
      <c r="D1085" s="604"/>
      <c r="E1085" s="604"/>
      <c r="F1085" s="604"/>
      <c r="G1085" s="604"/>
      <c r="H1085" s="605"/>
      <c r="I1085" s="305"/>
      <c r="J1085" s="304"/>
      <c r="K1085" s="642">
        <v>6</v>
      </c>
      <c r="L1085" s="643"/>
      <c r="M1085" s="303">
        <f>K1085*12*I1030</f>
        <v>26150.399999999998</v>
      </c>
    </row>
    <row r="1086" spans="1:13">
      <c r="A1086" s="301" t="s">
        <v>286</v>
      </c>
      <c r="B1086" s="299"/>
      <c r="C1086" s="299"/>
      <c r="D1086" s="299"/>
      <c r="E1086" s="299"/>
      <c r="F1086" s="300"/>
      <c r="G1086" s="299"/>
      <c r="H1086" s="298"/>
      <c r="I1086" s="598" t="s">
        <v>285</v>
      </c>
      <c r="J1086" s="599"/>
      <c r="K1086" s="297"/>
      <c r="L1086" s="296"/>
      <c r="M1086" s="291"/>
    </row>
    <row r="1087" spans="1:13">
      <c r="A1087" s="301" t="s">
        <v>284</v>
      </c>
      <c r="B1087" s="299"/>
      <c r="C1087" s="299"/>
      <c r="D1087" s="299"/>
      <c r="E1087" s="299"/>
      <c r="F1087" s="300"/>
      <c r="G1087" s="299"/>
      <c r="H1087" s="298"/>
      <c r="I1087" s="598" t="s">
        <v>283</v>
      </c>
      <c r="J1087" s="599"/>
      <c r="K1087" s="297"/>
      <c r="L1087" s="296"/>
      <c r="M1087" s="291"/>
    </row>
    <row r="1088" spans="1:13">
      <c r="A1088" s="301" t="s">
        <v>282</v>
      </c>
      <c r="B1088" s="299"/>
      <c r="C1088" s="299"/>
      <c r="D1088" s="299"/>
      <c r="E1088" s="299"/>
      <c r="F1088" s="300"/>
      <c r="G1088" s="299"/>
      <c r="H1088" s="298"/>
      <c r="I1088" s="598" t="s">
        <v>281</v>
      </c>
      <c r="J1088" s="599"/>
      <c r="K1088" s="297"/>
      <c r="L1088" s="296"/>
      <c r="M1088" s="291"/>
    </row>
    <row r="1089" spans="1:13">
      <c r="A1089" s="301" t="s">
        <v>280</v>
      </c>
      <c r="B1089" s="299"/>
      <c r="C1089" s="299"/>
      <c r="D1089" s="299"/>
      <c r="E1089" s="299"/>
      <c r="F1089" s="300"/>
      <c r="G1089" s="299"/>
      <c r="H1089" s="298"/>
      <c r="I1089" s="598" t="s">
        <v>279</v>
      </c>
      <c r="J1089" s="599"/>
      <c r="K1089" s="297"/>
      <c r="L1089" s="296"/>
      <c r="M1089" s="291"/>
    </row>
    <row r="1090" spans="1:13">
      <c r="A1090" s="301" t="s">
        <v>278</v>
      </c>
      <c r="B1090" s="299"/>
      <c r="C1090" s="299"/>
      <c r="D1090" s="299"/>
      <c r="E1090" s="299"/>
      <c r="F1090" s="300"/>
      <c r="G1090" s="299"/>
      <c r="H1090" s="298"/>
      <c r="I1090" s="598" t="s">
        <v>277</v>
      </c>
      <c r="J1090" s="599"/>
      <c r="K1090" s="297"/>
      <c r="L1090" s="296"/>
      <c r="M1090" s="291"/>
    </row>
    <row r="1091" spans="1:13">
      <c r="A1091" s="301" t="s">
        <v>276</v>
      </c>
      <c r="B1091" s="299"/>
      <c r="C1091" s="299"/>
      <c r="D1091" s="299"/>
      <c r="E1091" s="299"/>
      <c r="F1091" s="300"/>
      <c r="G1091" s="299"/>
      <c r="H1091" s="298"/>
      <c r="I1091" s="295"/>
      <c r="J1091" s="294"/>
      <c r="K1091" s="297"/>
      <c r="L1091" s="302"/>
      <c r="M1091" s="291"/>
    </row>
    <row r="1092" spans="1:13">
      <c r="A1092" s="301" t="s">
        <v>275</v>
      </c>
      <c r="B1092" s="299"/>
      <c r="C1092" s="299"/>
      <c r="D1092" s="299"/>
      <c r="E1092" s="299"/>
      <c r="F1092" s="300"/>
      <c r="G1092" s="299"/>
      <c r="H1092" s="298"/>
      <c r="I1092" s="295"/>
      <c r="J1092" s="294"/>
      <c r="K1092" s="297"/>
      <c r="L1092" s="296"/>
      <c r="M1092" s="291"/>
    </row>
    <row r="1093" spans="1:13">
      <c r="A1093" s="301" t="s">
        <v>274</v>
      </c>
      <c r="B1093" s="299"/>
      <c r="C1093" s="299"/>
      <c r="D1093" s="299"/>
      <c r="E1093" s="299"/>
      <c r="F1093" s="300"/>
      <c r="G1093" s="299"/>
      <c r="H1093" s="298"/>
      <c r="I1093" s="295"/>
      <c r="J1093" s="294"/>
      <c r="K1093" s="297"/>
      <c r="L1093" s="296"/>
      <c r="M1093" s="291"/>
    </row>
    <row r="1094" spans="1:13">
      <c r="A1094" s="301" t="s">
        <v>273</v>
      </c>
      <c r="B1094" s="299"/>
      <c r="C1094" s="299"/>
      <c r="D1094" s="299"/>
      <c r="E1094" s="299"/>
      <c r="F1094" s="300"/>
      <c r="G1094" s="299"/>
      <c r="H1094" s="298"/>
      <c r="I1094" s="295"/>
      <c r="J1094" s="294"/>
      <c r="K1094" s="297"/>
      <c r="L1094" s="296"/>
      <c r="M1094" s="291"/>
    </row>
    <row r="1095" spans="1:13">
      <c r="A1095" s="301" t="s">
        <v>272</v>
      </c>
      <c r="B1095" s="299"/>
      <c r="C1095" s="299"/>
      <c r="D1095" s="299"/>
      <c r="E1095" s="299"/>
      <c r="F1095" s="300"/>
      <c r="G1095" s="299"/>
      <c r="H1095" s="298"/>
      <c r="I1095" s="295"/>
      <c r="J1095" s="294"/>
      <c r="K1095" s="297"/>
      <c r="L1095" s="296"/>
      <c r="M1095" s="291"/>
    </row>
    <row r="1096" spans="1:13" ht="15.75" thickBot="1">
      <c r="A1096" s="616" t="s">
        <v>271</v>
      </c>
      <c r="B1096" s="617"/>
      <c r="C1096" s="617"/>
      <c r="D1096" s="617"/>
      <c r="E1096" s="617"/>
      <c r="F1096" s="617"/>
      <c r="G1096" s="617"/>
      <c r="H1096" s="618"/>
      <c r="I1096" s="295"/>
      <c r="J1096" s="294"/>
      <c r="K1096" s="293"/>
      <c r="L1096" s="292"/>
      <c r="M1096" s="291"/>
    </row>
    <row r="1097" spans="1:13">
      <c r="A1097" s="290" t="s">
        <v>270</v>
      </c>
      <c r="B1097" s="289"/>
      <c r="C1097" s="289"/>
      <c r="D1097" s="289"/>
      <c r="E1097" s="289"/>
      <c r="F1097" s="289"/>
      <c r="G1097" s="289"/>
      <c r="H1097" s="289"/>
      <c r="I1097" s="621" t="s">
        <v>55</v>
      </c>
      <c r="J1097" s="622"/>
      <c r="K1097" s="288"/>
      <c r="L1097" s="287"/>
      <c r="M1097" s="286"/>
    </row>
    <row r="1098" spans="1:13" ht="15.75" thickBot="1">
      <c r="A1098" s="285" t="s">
        <v>269</v>
      </c>
      <c r="B1098" s="284"/>
      <c r="C1098" s="284"/>
      <c r="D1098" s="284"/>
      <c r="E1098" s="284"/>
      <c r="F1098" s="284"/>
      <c r="G1098" s="284"/>
      <c r="H1098" s="284"/>
      <c r="I1098" s="283"/>
      <c r="J1098" s="282"/>
      <c r="K1098" s="281"/>
      <c r="L1098" s="280"/>
      <c r="M1098" s="279"/>
    </row>
    <row r="1099" spans="1:13" ht="15.75" thickBot="1">
      <c r="A1099" s="652" t="s">
        <v>268</v>
      </c>
      <c r="B1099" s="653"/>
      <c r="C1099" s="653"/>
      <c r="D1099" s="653"/>
      <c r="E1099" s="653"/>
      <c r="F1099" s="653"/>
      <c r="G1099" s="653"/>
      <c r="H1099" s="653"/>
      <c r="I1099" s="278"/>
      <c r="J1099" s="277"/>
      <c r="K1099" s="610">
        <f>K1031+K1041+K1056+K1085</f>
        <v>44.059999999999995</v>
      </c>
      <c r="L1099" s="611"/>
      <c r="M1099" s="276">
        <f>M1031+M1041+M1056+M1085</f>
        <v>192031.10399999999</v>
      </c>
    </row>
    <row r="1101" spans="1:13" ht="15.75">
      <c r="A1101" s="601" t="s">
        <v>0</v>
      </c>
      <c r="B1101" s="601"/>
      <c r="C1101" s="601"/>
      <c r="D1101" s="601"/>
      <c r="E1101" s="601"/>
      <c r="F1101" s="601"/>
      <c r="G1101" s="601"/>
      <c r="H1101" s="601"/>
      <c r="I1101" s="601"/>
      <c r="J1101" s="601"/>
      <c r="K1101" s="601"/>
      <c r="L1101" s="601"/>
      <c r="M1101" s="327"/>
    </row>
    <row r="1102" spans="1:13" ht="15.75">
      <c r="A1102" s="600" t="s">
        <v>353</v>
      </c>
      <c r="B1102" s="600"/>
      <c r="C1102" s="600"/>
      <c r="D1102" s="600"/>
      <c r="E1102" s="600"/>
      <c r="F1102" s="600"/>
      <c r="G1102" s="600"/>
      <c r="H1102" s="600"/>
      <c r="I1102" s="600"/>
      <c r="J1102" s="600"/>
      <c r="K1102" s="600"/>
      <c r="L1102" s="600"/>
      <c r="M1102" s="327"/>
    </row>
    <row r="1103" spans="1:13" ht="15.75">
      <c r="A1103" s="370"/>
      <c r="B1103" s="370"/>
      <c r="C1103" s="370"/>
      <c r="D1103" s="370"/>
      <c r="E1103" s="370"/>
      <c r="F1103" s="370" t="s">
        <v>406</v>
      </c>
      <c r="G1103" s="370"/>
      <c r="H1103" s="370"/>
      <c r="I1103" s="370"/>
      <c r="J1103" s="370"/>
      <c r="K1103" s="370"/>
      <c r="L1103" s="370"/>
      <c r="M1103" s="327"/>
    </row>
    <row r="1104" spans="1:13">
      <c r="A1104" s="329"/>
      <c r="B1104" s="328"/>
      <c r="C1104" s="602" t="s">
        <v>351</v>
      </c>
      <c r="D1104" s="602"/>
      <c r="E1104" s="602"/>
      <c r="F1104" s="328"/>
      <c r="G1104" s="328"/>
      <c r="H1104" s="368"/>
      <c r="I1104" s="590" t="s">
        <v>3</v>
      </c>
      <c r="J1104" s="591"/>
      <c r="K1104" s="592" t="s">
        <v>4</v>
      </c>
      <c r="L1104" s="593"/>
      <c r="M1104" s="382"/>
    </row>
    <row r="1105" spans="1:13">
      <c r="A1105" s="381"/>
      <c r="B1105" s="355"/>
      <c r="C1105" s="355"/>
      <c r="D1105" s="355"/>
      <c r="E1105" s="355"/>
      <c r="F1105" s="355"/>
      <c r="G1105" s="355"/>
      <c r="H1105" s="356"/>
      <c r="I1105" s="295"/>
      <c r="J1105" s="294"/>
      <c r="K1105" s="594" t="s">
        <v>5</v>
      </c>
      <c r="L1105" s="595"/>
      <c r="M1105" s="380" t="s">
        <v>6</v>
      </c>
    </row>
    <row r="1106" spans="1:13">
      <c r="A1106" s="381"/>
      <c r="B1106" s="355"/>
      <c r="C1106" s="355"/>
      <c r="D1106" s="355"/>
      <c r="E1106" s="355"/>
      <c r="F1106" s="355"/>
      <c r="G1106" s="355"/>
      <c r="H1106" s="356"/>
      <c r="I1106" s="598" t="s">
        <v>7</v>
      </c>
      <c r="J1106" s="599"/>
      <c r="K1106" s="623" t="s">
        <v>8</v>
      </c>
      <c r="L1106" s="624"/>
      <c r="M1106" s="380" t="s">
        <v>9</v>
      </c>
    </row>
    <row r="1107" spans="1:13" ht="16.5" thickBot="1">
      <c r="A1107" s="379"/>
      <c r="B1107" s="351"/>
      <c r="C1107" s="351"/>
      <c r="D1107" s="351"/>
      <c r="E1107" s="351"/>
      <c r="F1107" s="351"/>
      <c r="G1107" s="351"/>
      <c r="H1107" s="350"/>
      <c r="I1107" s="631">
        <v>276</v>
      </c>
      <c r="J1107" s="632"/>
      <c r="K1107" s="633"/>
      <c r="L1107" s="634"/>
      <c r="M1107" s="378"/>
    </row>
    <row r="1108" spans="1:13">
      <c r="A1108" s="367" t="s">
        <v>350</v>
      </c>
      <c r="B1108" s="344"/>
      <c r="C1108" s="344"/>
      <c r="D1108" s="344"/>
      <c r="E1108" s="344"/>
      <c r="F1108" s="344"/>
      <c r="G1108" s="344"/>
      <c r="H1108" s="377"/>
      <c r="I1108" s="341"/>
      <c r="J1108" s="340"/>
      <c r="K1108" s="635">
        <f>K1111+K1114</f>
        <v>6.17</v>
      </c>
      <c r="L1108" s="628"/>
      <c r="M1108" s="286">
        <f>K1108*12*I1107</f>
        <v>20435.039999999997</v>
      </c>
    </row>
    <row r="1109" spans="1:13">
      <c r="A1109" s="376" t="s">
        <v>349</v>
      </c>
      <c r="B1109" s="375"/>
      <c r="C1109" s="375"/>
      <c r="D1109" s="375"/>
      <c r="E1109" s="375"/>
      <c r="F1109" s="375"/>
      <c r="G1109" s="375"/>
      <c r="H1109" s="374"/>
      <c r="I1109" s="295"/>
      <c r="J1109" s="294"/>
      <c r="K1109" s="293"/>
      <c r="L1109" s="292"/>
      <c r="M1109" s="373"/>
    </row>
    <row r="1110" spans="1:13" ht="15.75" thickBot="1">
      <c r="A1110" s="363" t="s">
        <v>348</v>
      </c>
      <c r="B1110" s="372"/>
      <c r="C1110" s="372"/>
      <c r="D1110" s="372"/>
      <c r="E1110" s="372"/>
      <c r="F1110" s="372"/>
      <c r="G1110" s="372"/>
      <c r="H1110" s="371"/>
      <c r="I1110" s="336"/>
      <c r="J1110" s="282"/>
      <c r="K1110" s="281"/>
      <c r="L1110" s="280"/>
      <c r="M1110" s="279"/>
    </row>
    <row r="1111" spans="1:13">
      <c r="A1111" s="323" t="s">
        <v>347</v>
      </c>
      <c r="B1111" s="331"/>
      <c r="C1111" s="331"/>
      <c r="D1111" s="331"/>
      <c r="E1111" s="331"/>
      <c r="F1111" s="331"/>
      <c r="G1111" s="331"/>
      <c r="H1111" s="357"/>
      <c r="I1111" s="596" t="s">
        <v>19</v>
      </c>
      <c r="J1111" s="597"/>
      <c r="K1111" s="629">
        <v>3.7</v>
      </c>
      <c r="L1111" s="630"/>
      <c r="M1111" s="291">
        <f>K1111*12*I1107</f>
        <v>12254.400000000001</v>
      </c>
    </row>
    <row r="1112" spans="1:13">
      <c r="A1112" s="301" t="s">
        <v>338</v>
      </c>
      <c r="B1112" s="355"/>
      <c r="C1112" s="355"/>
      <c r="D1112" s="355"/>
      <c r="E1112" s="355"/>
      <c r="F1112" s="355"/>
      <c r="G1112" s="355"/>
      <c r="H1112" s="356"/>
      <c r="I1112" s="598" t="s">
        <v>328</v>
      </c>
      <c r="J1112" s="599"/>
      <c r="K1112" s="327"/>
      <c r="L1112" s="292"/>
      <c r="M1112" s="291"/>
    </row>
    <row r="1113" spans="1:13">
      <c r="A1113" s="323" t="s">
        <v>337</v>
      </c>
      <c r="B1113" s="331"/>
      <c r="C1113" s="331"/>
      <c r="D1113" s="331"/>
      <c r="E1113" s="331"/>
      <c r="F1113" s="331"/>
      <c r="G1113" s="331"/>
      <c r="H1113" s="357"/>
      <c r="I1113" s="596"/>
      <c r="J1113" s="597"/>
      <c r="K1113" s="327"/>
      <c r="L1113" s="292"/>
      <c r="M1113" s="291"/>
    </row>
    <row r="1114" spans="1:13">
      <c r="A1114" s="323" t="s">
        <v>346</v>
      </c>
      <c r="B1114" s="331"/>
      <c r="C1114" s="331"/>
      <c r="D1114" s="331"/>
      <c r="E1114" s="331"/>
      <c r="F1114" s="331"/>
      <c r="G1114" s="331"/>
      <c r="H1114" s="357"/>
      <c r="I1114" s="608" t="s">
        <v>35</v>
      </c>
      <c r="J1114" s="609"/>
      <c r="K1114" s="625">
        <v>2.4700000000000002</v>
      </c>
      <c r="L1114" s="626"/>
      <c r="M1114" s="291">
        <f>K1114*12*I1107</f>
        <v>8180.64</v>
      </c>
    </row>
    <row r="1115" spans="1:13" ht="15.75">
      <c r="A1115" s="320" t="s">
        <v>345</v>
      </c>
      <c r="B1115" s="354"/>
      <c r="C1115" s="354"/>
      <c r="D1115" s="354"/>
      <c r="E1115" s="354"/>
      <c r="F1115" s="354"/>
      <c r="G1115" s="354"/>
      <c r="H1115" s="353"/>
      <c r="I1115" s="598" t="s">
        <v>328</v>
      </c>
      <c r="J1115" s="599"/>
      <c r="K1115" s="370"/>
      <c r="L1115" s="369"/>
      <c r="M1115" s="291"/>
    </row>
    <row r="1116" spans="1:13">
      <c r="A1116" s="313" t="s">
        <v>344</v>
      </c>
      <c r="B1116" s="328"/>
      <c r="C1116" s="328"/>
      <c r="D1116" s="328"/>
      <c r="E1116" s="328"/>
      <c r="F1116" s="328"/>
      <c r="G1116" s="328"/>
      <c r="H1116" s="368"/>
      <c r="I1116" s="598"/>
      <c r="J1116" s="599"/>
      <c r="K1116" s="352"/>
      <c r="L1116" s="292"/>
      <c r="M1116" s="291"/>
    </row>
    <row r="1117" spans="1:13" ht="15.75" thickBot="1">
      <c r="A1117" s="323" t="s">
        <v>343</v>
      </c>
      <c r="B1117" s="322"/>
      <c r="C1117" s="322"/>
      <c r="D1117" s="322"/>
      <c r="E1117" s="322"/>
      <c r="F1117" s="322"/>
      <c r="G1117" s="322"/>
      <c r="H1117" s="321"/>
      <c r="I1117" s="334"/>
      <c r="J1117" s="333"/>
      <c r="K1117" s="636"/>
      <c r="L1117" s="637"/>
      <c r="M1117" s="291"/>
    </row>
    <row r="1118" spans="1:13">
      <c r="A1118" s="367" t="s">
        <v>342</v>
      </c>
      <c r="B1118" s="366"/>
      <c r="C1118" s="366"/>
      <c r="D1118" s="366"/>
      <c r="E1118" s="366"/>
      <c r="F1118" s="366"/>
      <c r="G1118" s="366"/>
      <c r="H1118" s="365"/>
      <c r="I1118" s="341"/>
      <c r="J1118" s="364"/>
      <c r="K1118" s="627">
        <f>K1120+K1125+K1128</f>
        <v>5.05</v>
      </c>
      <c r="L1118" s="628"/>
      <c r="M1118" s="286">
        <f>K1118*12*I1107</f>
        <v>16725.599999999999</v>
      </c>
    </row>
    <row r="1119" spans="1:13" ht="15.75" thickBot="1">
      <c r="A1119" s="363" t="s">
        <v>341</v>
      </c>
      <c r="B1119" s="362"/>
      <c r="C1119" s="362"/>
      <c r="D1119" s="362"/>
      <c r="E1119" s="362"/>
      <c r="F1119" s="362"/>
      <c r="G1119" s="362"/>
      <c r="H1119" s="361"/>
      <c r="I1119" s="336"/>
      <c r="J1119" s="360"/>
      <c r="K1119" s="281"/>
      <c r="L1119" s="280"/>
      <c r="M1119" s="279"/>
    </row>
    <row r="1120" spans="1:13">
      <c r="A1120" s="301" t="s">
        <v>340</v>
      </c>
      <c r="B1120" s="300"/>
      <c r="C1120" s="300"/>
      <c r="D1120" s="300"/>
      <c r="E1120" s="300"/>
      <c r="F1120" s="300"/>
      <c r="G1120" s="300"/>
      <c r="H1120" s="298"/>
      <c r="I1120" s="598" t="s">
        <v>19</v>
      </c>
      <c r="J1120" s="599"/>
      <c r="K1120" s="629">
        <v>2.5299999999999998</v>
      </c>
      <c r="L1120" s="630"/>
      <c r="M1120" s="291">
        <f>K1120*12*I1107</f>
        <v>8379.36</v>
      </c>
    </row>
    <row r="1121" spans="1:13">
      <c r="A1121" s="323" t="s">
        <v>339</v>
      </c>
      <c r="B1121" s="322"/>
      <c r="C1121" s="322"/>
      <c r="D1121" s="322"/>
      <c r="E1121" s="322"/>
      <c r="F1121" s="322"/>
      <c r="G1121" s="322"/>
      <c r="H1121" s="321"/>
      <c r="I1121" s="359"/>
      <c r="J1121" s="358"/>
      <c r="K1121" s="327"/>
      <c r="L1121" s="292"/>
      <c r="M1121" s="291"/>
    </row>
    <row r="1122" spans="1:13">
      <c r="A1122" s="301" t="s">
        <v>338</v>
      </c>
      <c r="B1122" s="355"/>
      <c r="C1122" s="355"/>
      <c r="D1122" s="355"/>
      <c r="E1122" s="355"/>
      <c r="F1122" s="355"/>
      <c r="G1122" s="355"/>
      <c r="H1122" s="356"/>
      <c r="I1122" s="598" t="s">
        <v>328</v>
      </c>
      <c r="J1122" s="599"/>
      <c r="K1122" s="327"/>
      <c r="L1122" s="292"/>
      <c r="M1122" s="291"/>
    </row>
    <row r="1123" spans="1:13">
      <c r="A1123" s="323" t="s">
        <v>337</v>
      </c>
      <c r="B1123" s="331"/>
      <c r="C1123" s="331"/>
      <c r="D1123" s="331"/>
      <c r="E1123" s="331"/>
      <c r="F1123" s="331"/>
      <c r="G1123" s="331"/>
      <c r="H1123" s="357"/>
      <c r="I1123" s="596"/>
      <c r="J1123" s="597"/>
      <c r="K1123" s="327"/>
      <c r="L1123" s="292"/>
      <c r="M1123" s="291"/>
    </row>
    <row r="1124" spans="1:13">
      <c r="A1124" s="320" t="s">
        <v>336</v>
      </c>
      <c r="B1124" s="354"/>
      <c r="C1124" s="353"/>
      <c r="D1124" s="355"/>
      <c r="E1124" s="355"/>
      <c r="F1124" s="355"/>
      <c r="G1124" s="355"/>
      <c r="H1124" s="356"/>
      <c r="I1124" s="598" t="s">
        <v>328</v>
      </c>
      <c r="J1124" s="599"/>
      <c r="K1124" s="327"/>
      <c r="L1124" s="292"/>
      <c r="M1124" s="291"/>
    </row>
    <row r="1125" spans="1:13">
      <c r="A1125" s="301" t="s">
        <v>335</v>
      </c>
      <c r="B1125" s="355"/>
      <c r="C1125" s="355"/>
      <c r="D1125" s="354"/>
      <c r="E1125" s="354"/>
      <c r="F1125" s="354"/>
      <c r="G1125" s="354"/>
      <c r="H1125" s="353"/>
      <c r="I1125" s="608" t="s">
        <v>35</v>
      </c>
      <c r="J1125" s="609"/>
      <c r="K1125" s="625">
        <v>1.1200000000000001</v>
      </c>
      <c r="L1125" s="626"/>
      <c r="M1125" s="291">
        <f>K1125*12*I1107</f>
        <v>3709.4400000000005</v>
      </c>
    </row>
    <row r="1126" spans="1:13">
      <c r="A1126" s="313" t="s">
        <v>334</v>
      </c>
      <c r="B1126" s="312"/>
      <c r="C1126" s="312"/>
      <c r="D1126" s="312"/>
      <c r="E1126" s="312"/>
      <c r="F1126" s="312"/>
      <c r="G1126" s="312"/>
      <c r="H1126" s="311"/>
      <c r="I1126" s="590" t="s">
        <v>333</v>
      </c>
      <c r="J1126" s="591"/>
      <c r="K1126" s="327"/>
      <c r="L1126" s="292"/>
      <c r="M1126" s="291"/>
    </row>
    <row r="1127" spans="1:13">
      <c r="A1127" s="323"/>
      <c r="B1127" s="322"/>
      <c r="C1127" s="322"/>
      <c r="D1127" s="322"/>
      <c r="E1127" s="322"/>
      <c r="F1127" s="322"/>
      <c r="G1127" s="322"/>
      <c r="H1127" s="321"/>
      <c r="I1127" s="334" t="s">
        <v>332</v>
      </c>
      <c r="J1127" s="333"/>
      <c r="K1127" s="352"/>
      <c r="L1127" s="292"/>
      <c r="M1127" s="291"/>
    </row>
    <row r="1128" spans="1:13">
      <c r="A1128" s="313" t="s">
        <v>331</v>
      </c>
      <c r="B1128" s="312"/>
      <c r="C1128" s="312"/>
      <c r="D1128" s="312"/>
      <c r="E1128" s="312"/>
      <c r="F1128" s="312"/>
      <c r="G1128" s="312"/>
      <c r="H1128" s="311"/>
      <c r="I1128" s="590" t="s">
        <v>35</v>
      </c>
      <c r="J1128" s="591"/>
      <c r="K1128" s="625">
        <v>1.4</v>
      </c>
      <c r="L1128" s="626"/>
      <c r="M1128" s="291">
        <f>K1128*12*I1107</f>
        <v>4636.7999999999993</v>
      </c>
    </row>
    <row r="1129" spans="1:13">
      <c r="A1129" s="323" t="s">
        <v>330</v>
      </c>
      <c r="B1129" s="322"/>
      <c r="C1129" s="322"/>
      <c r="D1129" s="322"/>
      <c r="E1129" s="322"/>
      <c r="F1129" s="322"/>
      <c r="G1129" s="322"/>
      <c r="H1129" s="321"/>
      <c r="I1129" s="334"/>
      <c r="J1129" s="333"/>
      <c r="K1129" s="327"/>
      <c r="L1129" s="292"/>
      <c r="M1129" s="291"/>
    </row>
    <row r="1130" spans="1:13">
      <c r="A1130" s="313" t="s">
        <v>329</v>
      </c>
      <c r="B1130" s="312"/>
      <c r="C1130" s="312"/>
      <c r="D1130" s="312"/>
      <c r="E1130" s="312"/>
      <c r="F1130" s="312"/>
      <c r="G1130" s="312"/>
      <c r="H1130" s="311"/>
      <c r="I1130" s="598" t="s">
        <v>328</v>
      </c>
      <c r="J1130" s="599"/>
      <c r="K1130" s="327"/>
      <c r="L1130" s="292"/>
      <c r="M1130" s="291"/>
    </row>
    <row r="1131" spans="1:13">
      <c r="A1131" s="313" t="s">
        <v>327</v>
      </c>
      <c r="B1131" s="312"/>
      <c r="C1131" s="312"/>
      <c r="D1131" s="312"/>
      <c r="E1131" s="312"/>
      <c r="F1131" s="312"/>
      <c r="G1131" s="312"/>
      <c r="H1131" s="311"/>
      <c r="I1131" s="590" t="s">
        <v>326</v>
      </c>
      <c r="J1131" s="591"/>
      <c r="K1131" s="351"/>
      <c r="L1131" s="350"/>
      <c r="M1131" s="349"/>
    </row>
    <row r="1132" spans="1:13" ht="15.75" thickBot="1">
      <c r="A1132" s="323"/>
      <c r="B1132" s="322"/>
      <c r="C1132" s="322"/>
      <c r="D1132" s="322"/>
      <c r="E1132" s="322"/>
      <c r="F1132" s="322"/>
      <c r="G1132" s="322"/>
      <c r="H1132" s="321"/>
      <c r="I1132" s="606" t="s">
        <v>325</v>
      </c>
      <c r="J1132" s="607"/>
      <c r="K1132" s="348"/>
      <c r="L1132" s="347"/>
      <c r="M1132" s="346"/>
    </row>
    <row r="1133" spans="1:13">
      <c r="A1133" s="345" t="s">
        <v>324</v>
      </c>
      <c r="B1133" s="344"/>
      <c r="C1133" s="344"/>
      <c r="D1133" s="344"/>
      <c r="E1133" s="344"/>
      <c r="F1133" s="344"/>
      <c r="G1133" s="343"/>
      <c r="H1133" s="342"/>
      <c r="I1133" s="341"/>
      <c r="J1133" s="340"/>
      <c r="K1133" s="648">
        <f>K1135+K1142+K1150+K1154+K1155+K1159</f>
        <v>25.47</v>
      </c>
      <c r="L1133" s="628"/>
      <c r="M1133" s="286">
        <f>M1135+M1142+M1150+M1154+M1155+M1159</f>
        <v>84356.640000000014</v>
      </c>
    </row>
    <row r="1134" spans="1:13" ht="15.75" thickBot="1">
      <c r="A1134" s="339"/>
      <c r="B1134" s="338"/>
      <c r="C1134" s="338"/>
      <c r="D1134" s="338"/>
      <c r="E1134" s="338"/>
      <c r="F1134" s="338"/>
      <c r="G1134" s="338"/>
      <c r="H1134" s="337"/>
      <c r="I1134" s="336"/>
      <c r="J1134" s="282"/>
      <c r="K1134" s="281"/>
      <c r="L1134" s="280"/>
      <c r="M1134" s="279"/>
    </row>
    <row r="1135" spans="1:13" ht="15.75" thickBot="1">
      <c r="A1135" s="603" t="s">
        <v>323</v>
      </c>
      <c r="B1135" s="604"/>
      <c r="C1135" s="604"/>
      <c r="D1135" s="604"/>
      <c r="E1135" s="604"/>
      <c r="F1135" s="604"/>
      <c r="G1135" s="604"/>
      <c r="H1135" s="605"/>
      <c r="I1135" s="305"/>
      <c r="J1135" s="304"/>
      <c r="K1135" s="646">
        <f>K1136+K1137+K1138+K1140+K1141</f>
        <v>4.1499999999999995</v>
      </c>
      <c r="L1135" s="647"/>
      <c r="M1135" s="303">
        <f>K1135*12*I1107</f>
        <v>13744.8</v>
      </c>
    </row>
    <row r="1136" spans="1:13">
      <c r="A1136" s="323" t="s">
        <v>322</v>
      </c>
      <c r="B1136" s="322"/>
      <c r="C1136" s="322"/>
      <c r="D1136" s="322"/>
      <c r="E1136" s="322"/>
      <c r="F1136" s="322"/>
      <c r="G1136" s="322"/>
      <c r="H1136" s="321"/>
      <c r="I1136" s="596" t="s">
        <v>321</v>
      </c>
      <c r="J1136" s="597"/>
      <c r="K1136" s="629">
        <v>0.63</v>
      </c>
      <c r="L1136" s="630"/>
      <c r="M1136" s="291">
        <f>K1136*12*I1107</f>
        <v>2086.56</v>
      </c>
    </row>
    <row r="1137" spans="1:13">
      <c r="A1137" s="320" t="s">
        <v>320</v>
      </c>
      <c r="B1137" s="319"/>
      <c r="C1137" s="319"/>
      <c r="D1137" s="319"/>
      <c r="E1137" s="319"/>
      <c r="F1137" s="319"/>
      <c r="G1137" s="319"/>
      <c r="H1137" s="318"/>
      <c r="I1137" s="608" t="s">
        <v>57</v>
      </c>
      <c r="J1137" s="609"/>
      <c r="K1137" s="625">
        <v>1.48</v>
      </c>
      <c r="L1137" s="626"/>
      <c r="M1137" s="291">
        <f>K1137*12*I1107</f>
        <v>4901.7599999999993</v>
      </c>
    </row>
    <row r="1138" spans="1:13">
      <c r="A1138" s="313" t="s">
        <v>319</v>
      </c>
      <c r="B1138" s="312"/>
      <c r="C1138" s="312"/>
      <c r="D1138" s="312"/>
      <c r="E1138" s="312"/>
      <c r="F1138" s="312"/>
      <c r="G1138" s="312"/>
      <c r="H1138" s="311"/>
      <c r="I1138" s="590" t="s">
        <v>35</v>
      </c>
      <c r="J1138" s="591"/>
      <c r="K1138" s="625">
        <v>0.17</v>
      </c>
      <c r="L1138" s="626"/>
      <c r="M1138" s="291">
        <f>K1138*12*I1107</f>
        <v>563.04</v>
      </c>
    </row>
    <row r="1139" spans="1:13">
      <c r="A1139" s="335" t="s">
        <v>318</v>
      </c>
      <c r="B1139" s="331"/>
      <c r="C1139" s="331"/>
      <c r="D1139" s="331"/>
      <c r="E1139" s="322"/>
      <c r="F1139" s="322"/>
      <c r="G1139" s="322"/>
      <c r="H1139" s="321"/>
      <c r="I1139" s="334"/>
      <c r="J1139" s="333"/>
      <c r="K1139" s="293"/>
      <c r="L1139" s="292"/>
      <c r="M1139" s="291"/>
    </row>
    <row r="1140" spans="1:13">
      <c r="A1140" s="320" t="s">
        <v>317</v>
      </c>
      <c r="B1140" s="319"/>
      <c r="C1140" s="319"/>
      <c r="D1140" s="319"/>
      <c r="E1140" s="319"/>
      <c r="F1140" s="319"/>
      <c r="G1140" s="319"/>
      <c r="H1140" s="318"/>
      <c r="I1140" s="608" t="s">
        <v>19</v>
      </c>
      <c r="J1140" s="609"/>
      <c r="K1140" s="625">
        <v>0.05</v>
      </c>
      <c r="L1140" s="626"/>
      <c r="M1140" s="291">
        <f>K1140*12*I1107</f>
        <v>165.60000000000002</v>
      </c>
    </row>
    <row r="1141" spans="1:13" ht="15.75" thickBot="1">
      <c r="A1141" s="313" t="s">
        <v>316</v>
      </c>
      <c r="B1141" s="312"/>
      <c r="C1141" s="312"/>
      <c r="D1141" s="312"/>
      <c r="E1141" s="312"/>
      <c r="F1141" s="312"/>
      <c r="G1141" s="312"/>
      <c r="H1141" s="311"/>
      <c r="I1141" s="614" t="s">
        <v>19</v>
      </c>
      <c r="J1141" s="615"/>
      <c r="K1141" s="650">
        <v>1.82</v>
      </c>
      <c r="L1141" s="651"/>
      <c r="M1141" s="291">
        <f>K1141*12*I1107</f>
        <v>6027.84</v>
      </c>
    </row>
    <row r="1142" spans="1:13" ht="15.75" thickBot="1">
      <c r="A1142" s="654" t="s">
        <v>315</v>
      </c>
      <c r="B1142" s="655"/>
      <c r="C1142" s="655"/>
      <c r="D1142" s="655"/>
      <c r="E1142" s="655"/>
      <c r="F1142" s="655"/>
      <c r="G1142" s="655"/>
      <c r="H1142" s="656"/>
      <c r="I1142" s="305"/>
      <c r="J1142" s="304"/>
      <c r="K1142" s="642">
        <f>K1143+K1144+K1146+K1147+K1148+K1149</f>
        <v>1.35</v>
      </c>
      <c r="L1142" s="647"/>
      <c r="M1142" s="303">
        <f>K1142*12*I1107</f>
        <v>4471.2000000000007</v>
      </c>
    </row>
    <row r="1143" spans="1:13">
      <c r="A1143" s="332" t="s">
        <v>314</v>
      </c>
      <c r="B1143" s="331"/>
      <c r="C1143" s="331"/>
      <c r="D1143" s="331"/>
      <c r="E1143" s="331"/>
      <c r="F1143" s="322"/>
      <c r="G1143" s="322"/>
      <c r="H1143" s="321"/>
      <c r="I1143" s="330"/>
      <c r="J1143" s="294"/>
      <c r="K1143" s="629">
        <v>0.08</v>
      </c>
      <c r="L1143" s="630"/>
      <c r="M1143" s="291">
        <f>K1143*12*I1107</f>
        <v>264.95999999999998</v>
      </c>
    </row>
    <row r="1144" spans="1:13">
      <c r="A1144" s="329" t="s">
        <v>313</v>
      </c>
      <c r="B1144" s="328"/>
      <c r="C1144" s="328"/>
      <c r="D1144" s="328"/>
      <c r="E1144" s="328"/>
      <c r="F1144" s="312"/>
      <c r="G1144" s="312"/>
      <c r="H1144" s="311"/>
      <c r="I1144" s="598" t="s">
        <v>312</v>
      </c>
      <c r="J1144" s="599"/>
      <c r="K1144" s="625">
        <v>0.65</v>
      </c>
      <c r="L1144" s="626"/>
      <c r="M1144" s="291">
        <f>K1144*12*I1107</f>
        <v>2152.8000000000002</v>
      </c>
    </row>
    <row r="1145" spans="1:13">
      <c r="A1145" s="323" t="s">
        <v>311</v>
      </c>
      <c r="B1145" s="322"/>
      <c r="C1145" s="322"/>
      <c r="D1145" s="322"/>
      <c r="E1145" s="322"/>
      <c r="F1145" s="322"/>
      <c r="G1145" s="322"/>
      <c r="H1145" s="321"/>
      <c r="I1145" s="596" t="s">
        <v>310</v>
      </c>
      <c r="J1145" s="597"/>
      <c r="K1145" s="327"/>
      <c r="L1145" s="292"/>
      <c r="M1145" s="291"/>
    </row>
    <row r="1146" spans="1:13">
      <c r="A1146" s="320" t="s">
        <v>309</v>
      </c>
      <c r="B1146" s="319"/>
      <c r="C1146" s="319"/>
      <c r="D1146" s="319"/>
      <c r="E1146" s="319"/>
      <c r="F1146" s="319"/>
      <c r="G1146" s="319"/>
      <c r="H1146" s="318"/>
      <c r="I1146" s="608" t="s">
        <v>308</v>
      </c>
      <c r="J1146" s="609"/>
      <c r="K1146" s="625">
        <v>0.4</v>
      </c>
      <c r="L1146" s="626"/>
      <c r="M1146" s="291">
        <f>K1146*12*I1107</f>
        <v>1324.8000000000002</v>
      </c>
    </row>
    <row r="1147" spans="1:13">
      <c r="A1147" s="320" t="s">
        <v>307</v>
      </c>
      <c r="B1147" s="319"/>
      <c r="C1147" s="319"/>
      <c r="D1147" s="319"/>
      <c r="E1147" s="319"/>
      <c r="F1147" s="319"/>
      <c r="G1147" s="319"/>
      <c r="H1147" s="318"/>
      <c r="I1147" s="608" t="s">
        <v>306</v>
      </c>
      <c r="J1147" s="609"/>
      <c r="K1147" s="625">
        <v>0.1</v>
      </c>
      <c r="L1147" s="626"/>
      <c r="M1147" s="291">
        <f>K1147*12*I1107</f>
        <v>331.20000000000005</v>
      </c>
    </row>
    <row r="1148" spans="1:13">
      <c r="A1148" s="313" t="s">
        <v>299</v>
      </c>
      <c r="B1148" s="312"/>
      <c r="C1148" s="312"/>
      <c r="D1148" s="312"/>
      <c r="E1148" s="312"/>
      <c r="F1148" s="312"/>
      <c r="G1148" s="312"/>
      <c r="H1148" s="311"/>
      <c r="I1148" s="608" t="s">
        <v>298</v>
      </c>
      <c r="J1148" s="609"/>
      <c r="K1148" s="636">
        <v>0.05</v>
      </c>
      <c r="L1148" s="637"/>
      <c r="M1148" s="291">
        <f>K1148*12*I1107</f>
        <v>165.60000000000002</v>
      </c>
    </row>
    <row r="1149" spans="1:13" ht="15.75" thickBot="1">
      <c r="A1149" s="313" t="s">
        <v>305</v>
      </c>
      <c r="B1149" s="312"/>
      <c r="C1149" s="312"/>
      <c r="D1149" s="312"/>
      <c r="E1149" s="312"/>
      <c r="F1149" s="312"/>
      <c r="G1149" s="312"/>
      <c r="H1149" s="311"/>
      <c r="I1149" s="614" t="s">
        <v>88</v>
      </c>
      <c r="J1149" s="615"/>
      <c r="K1149" s="638">
        <v>7.0000000000000007E-2</v>
      </c>
      <c r="L1149" s="639"/>
      <c r="M1149" s="326">
        <f>K1149*12*I1107</f>
        <v>231.84000000000003</v>
      </c>
    </row>
    <row r="1150" spans="1:13" ht="15.75" thickBot="1">
      <c r="A1150" s="654" t="s">
        <v>304</v>
      </c>
      <c r="B1150" s="655"/>
      <c r="C1150" s="655"/>
      <c r="D1150" s="655"/>
      <c r="E1150" s="655"/>
      <c r="F1150" s="655"/>
      <c r="G1150" s="655"/>
      <c r="H1150" s="656"/>
      <c r="I1150" s="325"/>
      <c r="J1150" s="324"/>
      <c r="K1150" s="649">
        <f>K1151+K1152+K1153</f>
        <v>0.88</v>
      </c>
      <c r="L1150" s="643"/>
      <c r="M1150" s="303">
        <f>K1150*12*I1107</f>
        <v>2914.56</v>
      </c>
    </row>
    <row r="1151" spans="1:13">
      <c r="A1151" s="323" t="s">
        <v>303</v>
      </c>
      <c r="B1151" s="322"/>
      <c r="C1151" s="322"/>
      <c r="D1151" s="322"/>
      <c r="E1151" s="322"/>
      <c r="F1151" s="322"/>
      <c r="G1151" s="322"/>
      <c r="H1151" s="321"/>
      <c r="I1151" s="612" t="s">
        <v>302</v>
      </c>
      <c r="J1151" s="613"/>
      <c r="K1151" s="644">
        <v>0.42</v>
      </c>
      <c r="L1151" s="645"/>
      <c r="M1151" s="291">
        <f>K1151*12*I1107</f>
        <v>1391.04</v>
      </c>
    </row>
    <row r="1152" spans="1:13">
      <c r="A1152" s="320" t="s">
        <v>301</v>
      </c>
      <c r="B1152" s="319"/>
      <c r="C1152" s="319"/>
      <c r="D1152" s="319"/>
      <c r="E1152" s="319"/>
      <c r="F1152" s="319"/>
      <c r="G1152" s="319"/>
      <c r="H1152" s="318"/>
      <c r="I1152" s="317" t="s">
        <v>300</v>
      </c>
      <c r="J1152" s="316"/>
      <c r="K1152" s="636">
        <v>0.37</v>
      </c>
      <c r="L1152" s="637"/>
      <c r="M1152" s="291">
        <f>K1152*12*I1107</f>
        <v>1225.4399999999998</v>
      </c>
    </row>
    <row r="1153" spans="1:13" ht="15.75" thickBot="1">
      <c r="A1153" s="313" t="s">
        <v>299</v>
      </c>
      <c r="B1153" s="312"/>
      <c r="C1153" s="312"/>
      <c r="D1153" s="312"/>
      <c r="E1153" s="312"/>
      <c r="F1153" s="312"/>
      <c r="G1153" s="312"/>
      <c r="H1153" s="311"/>
      <c r="I1153" s="614" t="s">
        <v>298</v>
      </c>
      <c r="J1153" s="615"/>
      <c r="K1153" s="638">
        <v>0.09</v>
      </c>
      <c r="L1153" s="639"/>
      <c r="M1153" s="291">
        <f>K1153*12*I1107</f>
        <v>298.08000000000004</v>
      </c>
    </row>
    <row r="1154" spans="1:13" ht="15.75" thickBot="1">
      <c r="A1154" s="309" t="s">
        <v>297</v>
      </c>
      <c r="B1154" s="308"/>
      <c r="C1154" s="308"/>
      <c r="D1154" s="308"/>
      <c r="E1154" s="308"/>
      <c r="F1154" s="308"/>
      <c r="G1154" s="308"/>
      <c r="H1154" s="307"/>
      <c r="I1154" s="619" t="s">
        <v>296</v>
      </c>
      <c r="J1154" s="620"/>
      <c r="K1154" s="640">
        <v>17.440000000000001</v>
      </c>
      <c r="L1154" s="641"/>
      <c r="M1154" s="303">
        <f>K1154*12*I1107</f>
        <v>57761.280000000006</v>
      </c>
    </row>
    <row r="1155" spans="1:13" ht="15.75" thickBot="1">
      <c r="A1155" s="603" t="s">
        <v>295</v>
      </c>
      <c r="B1155" s="604"/>
      <c r="C1155" s="604"/>
      <c r="D1155" s="604"/>
      <c r="E1155" s="604"/>
      <c r="F1155" s="604"/>
      <c r="G1155" s="604"/>
      <c r="H1155" s="605"/>
      <c r="I1155" s="305"/>
      <c r="J1155" s="304"/>
      <c r="K1155" s="642">
        <v>1.58</v>
      </c>
      <c r="L1155" s="643"/>
      <c r="M1155" s="303">
        <f>K1155*12*I1107</f>
        <v>5232.96</v>
      </c>
    </row>
    <row r="1156" spans="1:13">
      <c r="A1156" s="301" t="s">
        <v>294</v>
      </c>
      <c r="B1156" s="300"/>
      <c r="C1156" s="300"/>
      <c r="D1156" s="300"/>
      <c r="E1156" s="300"/>
      <c r="F1156" s="300"/>
      <c r="G1156" s="300"/>
      <c r="H1156" s="298"/>
      <c r="I1156" s="621" t="s">
        <v>293</v>
      </c>
      <c r="J1156" s="622"/>
      <c r="K1156" s="297"/>
      <c r="L1156" s="296"/>
      <c r="M1156" s="291"/>
    </row>
    <row r="1157" spans="1:13">
      <c r="A1157" s="301" t="s">
        <v>292</v>
      </c>
      <c r="B1157" s="300"/>
      <c r="C1157" s="300"/>
      <c r="D1157" s="300"/>
      <c r="E1157" s="300"/>
      <c r="F1157" s="300"/>
      <c r="G1157" s="300"/>
      <c r="H1157" s="298"/>
      <c r="I1157" s="295"/>
      <c r="J1157" s="294"/>
      <c r="K1157" s="297"/>
      <c r="L1157" s="296"/>
      <c r="M1157" s="291"/>
    </row>
    <row r="1158" spans="1:13" ht="15.75" thickBot="1">
      <c r="A1158" s="301" t="s">
        <v>291</v>
      </c>
      <c r="B1158" s="300"/>
      <c r="C1158" s="300"/>
      <c r="D1158" s="300"/>
      <c r="E1158" s="300"/>
      <c r="F1158" s="300"/>
      <c r="G1158" s="300"/>
      <c r="H1158" s="298"/>
      <c r="I1158" s="310"/>
      <c r="J1158" s="294"/>
      <c r="K1158" s="297"/>
      <c r="L1158" s="296"/>
      <c r="M1158" s="291"/>
    </row>
    <row r="1159" spans="1:13" ht="15.75" thickBot="1">
      <c r="A1159" s="309" t="s">
        <v>290</v>
      </c>
      <c r="B1159" s="308"/>
      <c r="C1159" s="308"/>
      <c r="D1159" s="308"/>
      <c r="E1159" s="308"/>
      <c r="F1159" s="308"/>
      <c r="G1159" s="308"/>
      <c r="H1159" s="307"/>
      <c r="I1159" s="305"/>
      <c r="J1159" s="304"/>
      <c r="K1159" s="642">
        <v>7.0000000000000007E-2</v>
      </c>
      <c r="L1159" s="643"/>
      <c r="M1159" s="303">
        <f>K1159*12*I1107</f>
        <v>231.84000000000003</v>
      </c>
    </row>
    <row r="1160" spans="1:13">
      <c r="A1160" s="301" t="s">
        <v>289</v>
      </c>
      <c r="B1160" s="300"/>
      <c r="C1160" s="300"/>
      <c r="D1160" s="300"/>
      <c r="E1160" s="300"/>
      <c r="F1160" s="300"/>
      <c r="G1160" s="300"/>
      <c r="H1160" s="298"/>
      <c r="I1160" s="621" t="s">
        <v>19</v>
      </c>
      <c r="J1160" s="622"/>
      <c r="K1160" s="306"/>
      <c r="L1160" s="296"/>
      <c r="M1160" s="291"/>
    </row>
    <row r="1161" spans="1:13" ht="15.75" thickBot="1">
      <c r="A1161" s="301" t="s">
        <v>288</v>
      </c>
      <c r="B1161" s="300"/>
      <c r="C1161" s="300"/>
      <c r="D1161" s="300"/>
      <c r="E1161" s="300"/>
      <c r="F1161" s="300"/>
      <c r="G1161" s="300"/>
      <c r="H1161" s="298"/>
      <c r="I1161" s="295"/>
      <c r="J1161" s="294"/>
      <c r="K1161" s="306"/>
      <c r="L1161" s="296"/>
      <c r="M1161" s="291"/>
    </row>
    <row r="1162" spans="1:13" ht="15.75" thickBot="1">
      <c r="A1162" s="603" t="s">
        <v>287</v>
      </c>
      <c r="B1162" s="604"/>
      <c r="C1162" s="604"/>
      <c r="D1162" s="604"/>
      <c r="E1162" s="604"/>
      <c r="F1162" s="604"/>
      <c r="G1162" s="604"/>
      <c r="H1162" s="605"/>
      <c r="I1162" s="305"/>
      <c r="J1162" s="304"/>
      <c r="K1162" s="642">
        <v>6</v>
      </c>
      <c r="L1162" s="643"/>
      <c r="M1162" s="303">
        <f>K1162*12*I1107</f>
        <v>19872</v>
      </c>
    </row>
    <row r="1163" spans="1:13">
      <c r="A1163" s="301" t="s">
        <v>286</v>
      </c>
      <c r="B1163" s="299"/>
      <c r="C1163" s="299"/>
      <c r="D1163" s="299"/>
      <c r="E1163" s="299"/>
      <c r="F1163" s="300"/>
      <c r="G1163" s="299"/>
      <c r="H1163" s="298"/>
      <c r="I1163" s="598" t="s">
        <v>285</v>
      </c>
      <c r="J1163" s="599"/>
      <c r="K1163" s="297"/>
      <c r="L1163" s="296"/>
      <c r="M1163" s="291"/>
    </row>
    <row r="1164" spans="1:13">
      <c r="A1164" s="301" t="s">
        <v>284</v>
      </c>
      <c r="B1164" s="299"/>
      <c r="C1164" s="299"/>
      <c r="D1164" s="299"/>
      <c r="E1164" s="299"/>
      <c r="F1164" s="300"/>
      <c r="G1164" s="299"/>
      <c r="H1164" s="298"/>
      <c r="I1164" s="598" t="s">
        <v>283</v>
      </c>
      <c r="J1164" s="599"/>
      <c r="K1164" s="297"/>
      <c r="L1164" s="296"/>
      <c r="M1164" s="291"/>
    </row>
    <row r="1165" spans="1:13">
      <c r="A1165" s="301" t="s">
        <v>282</v>
      </c>
      <c r="B1165" s="299"/>
      <c r="C1165" s="299"/>
      <c r="D1165" s="299"/>
      <c r="E1165" s="299"/>
      <c r="F1165" s="300"/>
      <c r="G1165" s="299"/>
      <c r="H1165" s="298"/>
      <c r="I1165" s="598" t="s">
        <v>281</v>
      </c>
      <c r="J1165" s="599"/>
      <c r="K1165" s="297"/>
      <c r="L1165" s="296"/>
      <c r="M1165" s="291"/>
    </row>
    <row r="1166" spans="1:13">
      <c r="A1166" s="301" t="s">
        <v>280</v>
      </c>
      <c r="B1166" s="299"/>
      <c r="C1166" s="299"/>
      <c r="D1166" s="299"/>
      <c r="E1166" s="299"/>
      <c r="F1166" s="300"/>
      <c r="G1166" s="299"/>
      <c r="H1166" s="298"/>
      <c r="I1166" s="598" t="s">
        <v>279</v>
      </c>
      <c r="J1166" s="599"/>
      <c r="K1166" s="297"/>
      <c r="L1166" s="296"/>
      <c r="M1166" s="291"/>
    </row>
    <row r="1167" spans="1:13">
      <c r="A1167" s="301" t="s">
        <v>278</v>
      </c>
      <c r="B1167" s="299"/>
      <c r="C1167" s="299"/>
      <c r="D1167" s="299"/>
      <c r="E1167" s="299"/>
      <c r="F1167" s="300"/>
      <c r="G1167" s="299"/>
      <c r="H1167" s="298"/>
      <c r="I1167" s="598" t="s">
        <v>277</v>
      </c>
      <c r="J1167" s="599"/>
      <c r="K1167" s="297"/>
      <c r="L1167" s="296"/>
      <c r="M1167" s="291"/>
    </row>
    <row r="1168" spans="1:13">
      <c r="A1168" s="301" t="s">
        <v>276</v>
      </c>
      <c r="B1168" s="299"/>
      <c r="C1168" s="299"/>
      <c r="D1168" s="299"/>
      <c r="E1168" s="299"/>
      <c r="F1168" s="300"/>
      <c r="G1168" s="299"/>
      <c r="H1168" s="298"/>
      <c r="I1168" s="295"/>
      <c r="J1168" s="294"/>
      <c r="K1168" s="297"/>
      <c r="L1168" s="302"/>
      <c r="M1168" s="291"/>
    </row>
    <row r="1169" spans="1:13">
      <c r="A1169" s="301" t="s">
        <v>275</v>
      </c>
      <c r="B1169" s="299"/>
      <c r="C1169" s="299"/>
      <c r="D1169" s="299"/>
      <c r="E1169" s="299"/>
      <c r="F1169" s="300"/>
      <c r="G1169" s="299"/>
      <c r="H1169" s="298"/>
      <c r="I1169" s="295"/>
      <c r="J1169" s="294"/>
      <c r="K1169" s="297"/>
      <c r="L1169" s="296"/>
      <c r="M1169" s="291"/>
    </row>
    <row r="1170" spans="1:13">
      <c r="A1170" s="301" t="s">
        <v>274</v>
      </c>
      <c r="B1170" s="299"/>
      <c r="C1170" s="299"/>
      <c r="D1170" s="299"/>
      <c r="E1170" s="299"/>
      <c r="F1170" s="300"/>
      <c r="G1170" s="299"/>
      <c r="H1170" s="298"/>
      <c r="I1170" s="295"/>
      <c r="J1170" s="294"/>
      <c r="K1170" s="297"/>
      <c r="L1170" s="296"/>
      <c r="M1170" s="291"/>
    </row>
    <row r="1171" spans="1:13">
      <c r="A1171" s="301" t="s">
        <v>273</v>
      </c>
      <c r="B1171" s="299"/>
      <c r="C1171" s="299"/>
      <c r="D1171" s="299"/>
      <c r="E1171" s="299"/>
      <c r="F1171" s="300"/>
      <c r="G1171" s="299"/>
      <c r="H1171" s="298"/>
      <c r="I1171" s="295"/>
      <c r="J1171" s="294"/>
      <c r="K1171" s="297"/>
      <c r="L1171" s="296"/>
      <c r="M1171" s="291"/>
    </row>
    <row r="1172" spans="1:13">
      <c r="A1172" s="301" t="s">
        <v>272</v>
      </c>
      <c r="B1172" s="299"/>
      <c r="C1172" s="299"/>
      <c r="D1172" s="299"/>
      <c r="E1172" s="299"/>
      <c r="F1172" s="300"/>
      <c r="G1172" s="299"/>
      <c r="H1172" s="298"/>
      <c r="I1172" s="295"/>
      <c r="J1172" s="294"/>
      <c r="K1172" s="297"/>
      <c r="L1172" s="296"/>
      <c r="M1172" s="291"/>
    </row>
    <row r="1173" spans="1:13" ht="15.75" thickBot="1">
      <c r="A1173" s="616" t="s">
        <v>271</v>
      </c>
      <c r="B1173" s="617"/>
      <c r="C1173" s="617"/>
      <c r="D1173" s="617"/>
      <c r="E1173" s="617"/>
      <c r="F1173" s="617"/>
      <c r="G1173" s="617"/>
      <c r="H1173" s="618"/>
      <c r="I1173" s="295"/>
      <c r="J1173" s="294"/>
      <c r="K1173" s="293"/>
      <c r="L1173" s="292"/>
      <c r="M1173" s="291"/>
    </row>
    <row r="1174" spans="1:13">
      <c r="A1174" s="290" t="s">
        <v>270</v>
      </c>
      <c r="B1174" s="289"/>
      <c r="C1174" s="289"/>
      <c r="D1174" s="289"/>
      <c r="E1174" s="289"/>
      <c r="F1174" s="289"/>
      <c r="G1174" s="289"/>
      <c r="H1174" s="289"/>
      <c r="I1174" s="621" t="s">
        <v>55</v>
      </c>
      <c r="J1174" s="622"/>
      <c r="K1174" s="288"/>
      <c r="L1174" s="287"/>
      <c r="M1174" s="286"/>
    </row>
    <row r="1175" spans="1:13" ht="15.75" thickBot="1">
      <c r="A1175" s="285" t="s">
        <v>269</v>
      </c>
      <c r="B1175" s="284"/>
      <c r="C1175" s="284"/>
      <c r="D1175" s="284"/>
      <c r="E1175" s="284"/>
      <c r="F1175" s="284"/>
      <c r="G1175" s="284"/>
      <c r="H1175" s="284"/>
      <c r="I1175" s="283"/>
      <c r="J1175" s="282"/>
      <c r="K1175" s="281"/>
      <c r="L1175" s="280"/>
      <c r="M1175" s="279"/>
    </row>
    <row r="1176" spans="1:13" ht="15.75" thickBot="1">
      <c r="A1176" s="652" t="s">
        <v>268</v>
      </c>
      <c r="B1176" s="653"/>
      <c r="C1176" s="653"/>
      <c r="D1176" s="653"/>
      <c r="E1176" s="653"/>
      <c r="F1176" s="653"/>
      <c r="G1176" s="653"/>
      <c r="H1176" s="653"/>
      <c r="I1176" s="278"/>
      <c r="J1176" s="277"/>
      <c r="K1176" s="610">
        <f>K1108+K1118+K1133+K1162</f>
        <v>42.69</v>
      </c>
      <c r="L1176" s="611"/>
      <c r="M1176" s="276">
        <f>M1108+M1118+M1133+M1162</f>
        <v>141389.28000000003</v>
      </c>
    </row>
    <row r="1178" spans="1:13" ht="15.75">
      <c r="A1178" s="601" t="s">
        <v>0</v>
      </c>
      <c r="B1178" s="601"/>
      <c r="C1178" s="601"/>
      <c r="D1178" s="601"/>
      <c r="E1178" s="601"/>
      <c r="F1178" s="601"/>
      <c r="G1178" s="601"/>
      <c r="H1178" s="601"/>
      <c r="I1178" s="601"/>
      <c r="J1178" s="601"/>
      <c r="K1178" s="601"/>
      <c r="L1178" s="601"/>
      <c r="M1178" s="327"/>
    </row>
    <row r="1179" spans="1:13" ht="15.75">
      <c r="A1179" s="600" t="s">
        <v>353</v>
      </c>
      <c r="B1179" s="600"/>
      <c r="C1179" s="600"/>
      <c r="D1179" s="600"/>
      <c r="E1179" s="600"/>
      <c r="F1179" s="600"/>
      <c r="G1179" s="600"/>
      <c r="H1179" s="600"/>
      <c r="I1179" s="600"/>
      <c r="J1179" s="600"/>
      <c r="K1179" s="600"/>
      <c r="L1179" s="600"/>
      <c r="M1179" s="327"/>
    </row>
    <row r="1180" spans="1:13" ht="15.75">
      <c r="A1180" s="370"/>
      <c r="B1180" s="370"/>
      <c r="C1180" s="370"/>
      <c r="D1180" s="370"/>
      <c r="E1180" s="370"/>
      <c r="F1180" s="370" t="s">
        <v>405</v>
      </c>
      <c r="G1180" s="370"/>
      <c r="H1180" s="370"/>
      <c r="I1180" s="370"/>
      <c r="J1180" s="370"/>
      <c r="K1180" s="370"/>
      <c r="L1180" s="370"/>
      <c r="M1180" s="327"/>
    </row>
    <row r="1181" spans="1:13">
      <c r="A1181" s="329"/>
      <c r="B1181" s="328"/>
      <c r="C1181" s="602" t="s">
        <v>351</v>
      </c>
      <c r="D1181" s="602"/>
      <c r="E1181" s="602"/>
      <c r="F1181" s="328"/>
      <c r="G1181" s="328"/>
      <c r="H1181" s="368"/>
      <c r="I1181" s="590" t="s">
        <v>3</v>
      </c>
      <c r="J1181" s="591"/>
      <c r="K1181" s="592" t="s">
        <v>4</v>
      </c>
      <c r="L1181" s="593"/>
      <c r="M1181" s="382"/>
    </row>
    <row r="1182" spans="1:13">
      <c r="A1182" s="381"/>
      <c r="B1182" s="355"/>
      <c r="C1182" s="355"/>
      <c r="D1182" s="355"/>
      <c r="E1182" s="355"/>
      <c r="F1182" s="355"/>
      <c r="G1182" s="355"/>
      <c r="H1182" s="356"/>
      <c r="I1182" s="295"/>
      <c r="J1182" s="294"/>
      <c r="K1182" s="594" t="s">
        <v>5</v>
      </c>
      <c r="L1182" s="595"/>
      <c r="M1182" s="380" t="s">
        <v>6</v>
      </c>
    </row>
    <row r="1183" spans="1:13">
      <c r="A1183" s="381"/>
      <c r="B1183" s="355"/>
      <c r="C1183" s="355"/>
      <c r="D1183" s="355"/>
      <c r="E1183" s="355"/>
      <c r="F1183" s="355"/>
      <c r="G1183" s="355"/>
      <c r="H1183" s="356"/>
      <c r="I1183" s="598" t="s">
        <v>7</v>
      </c>
      <c r="J1183" s="599"/>
      <c r="K1183" s="623" t="s">
        <v>8</v>
      </c>
      <c r="L1183" s="624"/>
      <c r="M1183" s="380" t="s">
        <v>9</v>
      </c>
    </row>
    <row r="1184" spans="1:13" ht="16.5" thickBot="1">
      <c r="A1184" s="379"/>
      <c r="B1184" s="351"/>
      <c r="C1184" s="351"/>
      <c r="D1184" s="351"/>
      <c r="E1184" s="351"/>
      <c r="F1184" s="351"/>
      <c r="G1184" s="351"/>
      <c r="H1184" s="350"/>
      <c r="I1184" s="631">
        <v>360.8</v>
      </c>
      <c r="J1184" s="632"/>
      <c r="K1184" s="633"/>
      <c r="L1184" s="634"/>
      <c r="M1184" s="378"/>
    </row>
    <row r="1185" spans="1:13">
      <c r="A1185" s="367" t="s">
        <v>350</v>
      </c>
      <c r="B1185" s="344"/>
      <c r="C1185" s="344"/>
      <c r="D1185" s="344"/>
      <c r="E1185" s="344"/>
      <c r="F1185" s="344"/>
      <c r="G1185" s="344"/>
      <c r="H1185" s="377"/>
      <c r="I1185" s="341"/>
      <c r="J1185" s="340"/>
      <c r="K1185" s="635">
        <f>K1188+K1191</f>
        <v>6.17</v>
      </c>
      <c r="L1185" s="628"/>
      <c r="M1185" s="286">
        <f>K1185*12*I1184</f>
        <v>26713.631999999998</v>
      </c>
    </row>
    <row r="1186" spans="1:13">
      <c r="A1186" s="376" t="s">
        <v>349</v>
      </c>
      <c r="B1186" s="375"/>
      <c r="C1186" s="375"/>
      <c r="D1186" s="375"/>
      <c r="E1186" s="375"/>
      <c r="F1186" s="375"/>
      <c r="G1186" s="375"/>
      <c r="H1186" s="374"/>
      <c r="I1186" s="295"/>
      <c r="J1186" s="294"/>
      <c r="K1186" s="293"/>
      <c r="L1186" s="292"/>
      <c r="M1186" s="373"/>
    </row>
    <row r="1187" spans="1:13" ht="15.75" thickBot="1">
      <c r="A1187" s="363" t="s">
        <v>348</v>
      </c>
      <c r="B1187" s="372"/>
      <c r="C1187" s="372"/>
      <c r="D1187" s="372"/>
      <c r="E1187" s="372"/>
      <c r="F1187" s="372"/>
      <c r="G1187" s="372"/>
      <c r="H1187" s="371"/>
      <c r="I1187" s="336"/>
      <c r="J1187" s="282"/>
      <c r="K1187" s="281"/>
      <c r="L1187" s="280"/>
      <c r="M1187" s="279"/>
    </row>
    <row r="1188" spans="1:13">
      <c r="A1188" s="323" t="s">
        <v>347</v>
      </c>
      <c r="B1188" s="331"/>
      <c r="C1188" s="331"/>
      <c r="D1188" s="331"/>
      <c r="E1188" s="331"/>
      <c r="F1188" s="331"/>
      <c r="G1188" s="331"/>
      <c r="H1188" s="357"/>
      <c r="I1188" s="596" t="s">
        <v>19</v>
      </c>
      <c r="J1188" s="597"/>
      <c r="K1188" s="629">
        <v>3.7</v>
      </c>
      <c r="L1188" s="630"/>
      <c r="M1188" s="291">
        <f>K1188*12*I1184</f>
        <v>16019.520000000002</v>
      </c>
    </row>
    <row r="1189" spans="1:13">
      <c r="A1189" s="301" t="s">
        <v>338</v>
      </c>
      <c r="B1189" s="355"/>
      <c r="C1189" s="355"/>
      <c r="D1189" s="355"/>
      <c r="E1189" s="355"/>
      <c r="F1189" s="355"/>
      <c r="G1189" s="355"/>
      <c r="H1189" s="356"/>
      <c r="I1189" s="598" t="s">
        <v>328</v>
      </c>
      <c r="J1189" s="599"/>
      <c r="K1189" s="327"/>
      <c r="L1189" s="292"/>
      <c r="M1189" s="291"/>
    </row>
    <row r="1190" spans="1:13">
      <c r="A1190" s="323" t="s">
        <v>337</v>
      </c>
      <c r="B1190" s="331"/>
      <c r="C1190" s="331"/>
      <c r="D1190" s="331"/>
      <c r="E1190" s="331"/>
      <c r="F1190" s="331"/>
      <c r="G1190" s="331"/>
      <c r="H1190" s="357"/>
      <c r="I1190" s="596"/>
      <c r="J1190" s="597"/>
      <c r="K1190" s="327"/>
      <c r="L1190" s="292"/>
      <c r="M1190" s="291"/>
    </row>
    <row r="1191" spans="1:13">
      <c r="A1191" s="323" t="s">
        <v>346</v>
      </c>
      <c r="B1191" s="331"/>
      <c r="C1191" s="331"/>
      <c r="D1191" s="331"/>
      <c r="E1191" s="331"/>
      <c r="F1191" s="331"/>
      <c r="G1191" s="331"/>
      <c r="H1191" s="357"/>
      <c r="I1191" s="608" t="s">
        <v>35</v>
      </c>
      <c r="J1191" s="609"/>
      <c r="K1191" s="625">
        <v>2.4700000000000002</v>
      </c>
      <c r="L1191" s="626"/>
      <c r="M1191" s="291">
        <f>K1191*12*I1184</f>
        <v>10694.112000000001</v>
      </c>
    </row>
    <row r="1192" spans="1:13" ht="15.75">
      <c r="A1192" s="320" t="s">
        <v>345</v>
      </c>
      <c r="B1192" s="354"/>
      <c r="C1192" s="354"/>
      <c r="D1192" s="354"/>
      <c r="E1192" s="354"/>
      <c r="F1192" s="354"/>
      <c r="G1192" s="354"/>
      <c r="H1192" s="353"/>
      <c r="I1192" s="598" t="s">
        <v>328</v>
      </c>
      <c r="J1192" s="599"/>
      <c r="K1192" s="370"/>
      <c r="L1192" s="369"/>
      <c r="M1192" s="291"/>
    </row>
    <row r="1193" spans="1:13">
      <c r="A1193" s="313" t="s">
        <v>344</v>
      </c>
      <c r="B1193" s="328"/>
      <c r="C1193" s="328"/>
      <c r="D1193" s="328"/>
      <c r="E1193" s="328"/>
      <c r="F1193" s="328"/>
      <c r="G1193" s="328"/>
      <c r="H1193" s="368"/>
      <c r="I1193" s="598"/>
      <c r="J1193" s="599"/>
      <c r="K1193" s="352"/>
      <c r="L1193" s="292"/>
      <c r="M1193" s="291"/>
    </row>
    <row r="1194" spans="1:13" ht="15.75" thickBot="1">
      <c r="A1194" s="323" t="s">
        <v>343</v>
      </c>
      <c r="B1194" s="322"/>
      <c r="C1194" s="322"/>
      <c r="D1194" s="322"/>
      <c r="E1194" s="322"/>
      <c r="F1194" s="322"/>
      <c r="G1194" s="322"/>
      <c r="H1194" s="321"/>
      <c r="I1194" s="334"/>
      <c r="J1194" s="333"/>
      <c r="K1194" s="636"/>
      <c r="L1194" s="637"/>
      <c r="M1194" s="291"/>
    </row>
    <row r="1195" spans="1:13">
      <c r="A1195" s="367" t="s">
        <v>342</v>
      </c>
      <c r="B1195" s="366"/>
      <c r="C1195" s="366"/>
      <c r="D1195" s="366"/>
      <c r="E1195" s="366"/>
      <c r="F1195" s="366"/>
      <c r="G1195" s="366"/>
      <c r="H1195" s="365"/>
      <c r="I1195" s="341"/>
      <c r="J1195" s="364"/>
      <c r="K1195" s="627">
        <f>K1197+K1202+K1205</f>
        <v>5.05</v>
      </c>
      <c r="L1195" s="628"/>
      <c r="M1195" s="286">
        <f>K1195*12*I1184</f>
        <v>21864.48</v>
      </c>
    </row>
    <row r="1196" spans="1:13" ht="15.75" thickBot="1">
      <c r="A1196" s="363" t="s">
        <v>341</v>
      </c>
      <c r="B1196" s="362"/>
      <c r="C1196" s="362"/>
      <c r="D1196" s="362"/>
      <c r="E1196" s="362"/>
      <c r="F1196" s="362"/>
      <c r="G1196" s="362"/>
      <c r="H1196" s="361"/>
      <c r="I1196" s="336"/>
      <c r="J1196" s="360"/>
      <c r="K1196" s="281"/>
      <c r="L1196" s="280"/>
      <c r="M1196" s="279"/>
    </row>
    <row r="1197" spans="1:13">
      <c r="A1197" s="301" t="s">
        <v>340</v>
      </c>
      <c r="B1197" s="300"/>
      <c r="C1197" s="300"/>
      <c r="D1197" s="300"/>
      <c r="E1197" s="300"/>
      <c r="F1197" s="300"/>
      <c r="G1197" s="300"/>
      <c r="H1197" s="298"/>
      <c r="I1197" s="598" t="s">
        <v>19</v>
      </c>
      <c r="J1197" s="599"/>
      <c r="K1197" s="629">
        <v>2.5299999999999998</v>
      </c>
      <c r="L1197" s="630"/>
      <c r="M1197" s="291">
        <f>K1197*12*I1184</f>
        <v>10953.888000000001</v>
      </c>
    </row>
    <row r="1198" spans="1:13">
      <c r="A1198" s="323" t="s">
        <v>339</v>
      </c>
      <c r="B1198" s="322"/>
      <c r="C1198" s="322"/>
      <c r="D1198" s="322"/>
      <c r="E1198" s="322"/>
      <c r="F1198" s="322"/>
      <c r="G1198" s="322"/>
      <c r="H1198" s="321"/>
      <c r="I1198" s="359"/>
      <c r="J1198" s="358"/>
      <c r="K1198" s="327"/>
      <c r="L1198" s="292"/>
      <c r="M1198" s="291"/>
    </row>
    <row r="1199" spans="1:13">
      <c r="A1199" s="301" t="s">
        <v>338</v>
      </c>
      <c r="B1199" s="355"/>
      <c r="C1199" s="355"/>
      <c r="D1199" s="355"/>
      <c r="E1199" s="355"/>
      <c r="F1199" s="355"/>
      <c r="G1199" s="355"/>
      <c r="H1199" s="356"/>
      <c r="I1199" s="598" t="s">
        <v>328</v>
      </c>
      <c r="J1199" s="599"/>
      <c r="K1199" s="327"/>
      <c r="L1199" s="292"/>
      <c r="M1199" s="291"/>
    </row>
    <row r="1200" spans="1:13">
      <c r="A1200" s="323" t="s">
        <v>337</v>
      </c>
      <c r="B1200" s="331"/>
      <c r="C1200" s="331"/>
      <c r="D1200" s="331"/>
      <c r="E1200" s="331"/>
      <c r="F1200" s="331"/>
      <c r="G1200" s="331"/>
      <c r="H1200" s="357"/>
      <c r="I1200" s="596"/>
      <c r="J1200" s="597"/>
      <c r="K1200" s="327"/>
      <c r="L1200" s="292"/>
      <c r="M1200" s="291"/>
    </row>
    <row r="1201" spans="1:13">
      <c r="A1201" s="320" t="s">
        <v>336</v>
      </c>
      <c r="B1201" s="354"/>
      <c r="C1201" s="353"/>
      <c r="D1201" s="355"/>
      <c r="E1201" s="355"/>
      <c r="F1201" s="355"/>
      <c r="G1201" s="355"/>
      <c r="H1201" s="356"/>
      <c r="I1201" s="598" t="s">
        <v>328</v>
      </c>
      <c r="J1201" s="599"/>
      <c r="K1201" s="327"/>
      <c r="L1201" s="292"/>
      <c r="M1201" s="291"/>
    </row>
    <row r="1202" spans="1:13">
      <c r="A1202" s="301" t="s">
        <v>335</v>
      </c>
      <c r="B1202" s="355"/>
      <c r="C1202" s="355"/>
      <c r="D1202" s="354"/>
      <c r="E1202" s="354"/>
      <c r="F1202" s="354"/>
      <c r="G1202" s="354"/>
      <c r="H1202" s="353"/>
      <c r="I1202" s="608" t="s">
        <v>35</v>
      </c>
      <c r="J1202" s="609"/>
      <c r="K1202" s="625">
        <v>1.1200000000000001</v>
      </c>
      <c r="L1202" s="626"/>
      <c r="M1202" s="291">
        <f>K1202*12*I1184</f>
        <v>4849.152000000001</v>
      </c>
    </row>
    <row r="1203" spans="1:13">
      <c r="A1203" s="313" t="s">
        <v>334</v>
      </c>
      <c r="B1203" s="312"/>
      <c r="C1203" s="312"/>
      <c r="D1203" s="312"/>
      <c r="E1203" s="312"/>
      <c r="F1203" s="312"/>
      <c r="G1203" s="312"/>
      <c r="H1203" s="311"/>
      <c r="I1203" s="590" t="s">
        <v>333</v>
      </c>
      <c r="J1203" s="591"/>
      <c r="K1203" s="327"/>
      <c r="L1203" s="292"/>
      <c r="M1203" s="291"/>
    </row>
    <row r="1204" spans="1:13">
      <c r="A1204" s="323"/>
      <c r="B1204" s="322"/>
      <c r="C1204" s="322"/>
      <c r="D1204" s="322"/>
      <c r="E1204" s="322"/>
      <c r="F1204" s="322"/>
      <c r="G1204" s="322"/>
      <c r="H1204" s="321"/>
      <c r="I1204" s="334" t="s">
        <v>332</v>
      </c>
      <c r="J1204" s="333"/>
      <c r="K1204" s="352"/>
      <c r="L1204" s="292"/>
      <c r="M1204" s="291"/>
    </row>
    <row r="1205" spans="1:13">
      <c r="A1205" s="313" t="s">
        <v>331</v>
      </c>
      <c r="B1205" s="312"/>
      <c r="C1205" s="312"/>
      <c r="D1205" s="312"/>
      <c r="E1205" s="312"/>
      <c r="F1205" s="312"/>
      <c r="G1205" s="312"/>
      <c r="H1205" s="311"/>
      <c r="I1205" s="590" t="s">
        <v>35</v>
      </c>
      <c r="J1205" s="591"/>
      <c r="K1205" s="625">
        <v>1.4</v>
      </c>
      <c r="L1205" s="626"/>
      <c r="M1205" s="291">
        <f>K1205*12*I1184</f>
        <v>6061.44</v>
      </c>
    </row>
    <row r="1206" spans="1:13">
      <c r="A1206" s="323" t="s">
        <v>330</v>
      </c>
      <c r="B1206" s="322"/>
      <c r="C1206" s="322"/>
      <c r="D1206" s="322"/>
      <c r="E1206" s="322"/>
      <c r="F1206" s="322"/>
      <c r="G1206" s="322"/>
      <c r="H1206" s="321"/>
      <c r="I1206" s="334"/>
      <c r="J1206" s="333"/>
      <c r="K1206" s="327"/>
      <c r="L1206" s="292"/>
      <c r="M1206" s="291"/>
    </row>
    <row r="1207" spans="1:13">
      <c r="A1207" s="313" t="s">
        <v>329</v>
      </c>
      <c r="B1207" s="312"/>
      <c r="C1207" s="312"/>
      <c r="D1207" s="312"/>
      <c r="E1207" s="312"/>
      <c r="F1207" s="312"/>
      <c r="G1207" s="312"/>
      <c r="H1207" s="311"/>
      <c r="I1207" s="598" t="s">
        <v>328</v>
      </c>
      <c r="J1207" s="599"/>
      <c r="K1207" s="327"/>
      <c r="L1207" s="292"/>
      <c r="M1207" s="291"/>
    </row>
    <row r="1208" spans="1:13">
      <c r="A1208" s="313" t="s">
        <v>327</v>
      </c>
      <c r="B1208" s="312"/>
      <c r="C1208" s="312"/>
      <c r="D1208" s="312"/>
      <c r="E1208" s="312"/>
      <c r="F1208" s="312"/>
      <c r="G1208" s="312"/>
      <c r="H1208" s="311"/>
      <c r="I1208" s="590" t="s">
        <v>326</v>
      </c>
      <c r="J1208" s="591"/>
      <c r="K1208" s="351"/>
      <c r="L1208" s="350"/>
      <c r="M1208" s="349"/>
    </row>
    <row r="1209" spans="1:13" ht="15.75" thickBot="1">
      <c r="A1209" s="323"/>
      <c r="B1209" s="322"/>
      <c r="C1209" s="322"/>
      <c r="D1209" s="322"/>
      <c r="E1209" s="322"/>
      <c r="F1209" s="322"/>
      <c r="G1209" s="322"/>
      <c r="H1209" s="321"/>
      <c r="I1209" s="606" t="s">
        <v>325</v>
      </c>
      <c r="J1209" s="607"/>
      <c r="K1209" s="348"/>
      <c r="L1209" s="347"/>
      <c r="M1209" s="346"/>
    </row>
    <row r="1210" spans="1:13">
      <c r="A1210" s="345" t="s">
        <v>324</v>
      </c>
      <c r="B1210" s="344"/>
      <c r="C1210" s="344"/>
      <c r="D1210" s="344"/>
      <c r="E1210" s="344"/>
      <c r="F1210" s="344"/>
      <c r="G1210" s="343"/>
      <c r="H1210" s="342"/>
      <c r="I1210" s="341"/>
      <c r="J1210" s="340"/>
      <c r="K1210" s="648">
        <f>K1212+K1219+K1227+K1231+K1232+K1236</f>
        <v>36.599999999999994</v>
      </c>
      <c r="L1210" s="628"/>
      <c r="M1210" s="286">
        <f>M1212+M1219+M1227+M1231+M1232+M1236</f>
        <v>158463.36000000002</v>
      </c>
    </row>
    <row r="1211" spans="1:13" ht="15.75" thickBot="1">
      <c r="A1211" s="339"/>
      <c r="B1211" s="338"/>
      <c r="C1211" s="338"/>
      <c r="D1211" s="338"/>
      <c r="E1211" s="338"/>
      <c r="F1211" s="338"/>
      <c r="G1211" s="338"/>
      <c r="H1211" s="337"/>
      <c r="I1211" s="336"/>
      <c r="J1211" s="282"/>
      <c r="K1211" s="281"/>
      <c r="L1211" s="280"/>
      <c r="M1211" s="279"/>
    </row>
    <row r="1212" spans="1:13" ht="15.75" thickBot="1">
      <c r="A1212" s="603" t="s">
        <v>323</v>
      </c>
      <c r="B1212" s="604"/>
      <c r="C1212" s="604"/>
      <c r="D1212" s="604"/>
      <c r="E1212" s="604"/>
      <c r="F1212" s="604"/>
      <c r="G1212" s="604"/>
      <c r="H1212" s="605"/>
      <c r="I1212" s="305"/>
      <c r="J1212" s="304"/>
      <c r="K1212" s="646">
        <f>K1213+K1214+K1215+K1217+K1218</f>
        <v>5.34</v>
      </c>
      <c r="L1212" s="647"/>
      <c r="M1212" s="303">
        <f>K1212*12*I1184</f>
        <v>23120.063999999998</v>
      </c>
    </row>
    <row r="1213" spans="1:13">
      <c r="A1213" s="323" t="s">
        <v>322</v>
      </c>
      <c r="B1213" s="322"/>
      <c r="C1213" s="322"/>
      <c r="D1213" s="322"/>
      <c r="E1213" s="322"/>
      <c r="F1213" s="322"/>
      <c r="G1213" s="322"/>
      <c r="H1213" s="321"/>
      <c r="I1213" s="596" t="s">
        <v>321</v>
      </c>
      <c r="J1213" s="597"/>
      <c r="K1213" s="629">
        <v>0.63</v>
      </c>
      <c r="L1213" s="630"/>
      <c r="M1213" s="291">
        <f>K1213*12*I1184</f>
        <v>2727.6480000000001</v>
      </c>
    </row>
    <row r="1214" spans="1:13">
      <c r="A1214" s="320" t="s">
        <v>320</v>
      </c>
      <c r="B1214" s="319"/>
      <c r="C1214" s="319"/>
      <c r="D1214" s="319"/>
      <c r="E1214" s="319"/>
      <c r="F1214" s="319"/>
      <c r="G1214" s="319"/>
      <c r="H1214" s="318"/>
      <c r="I1214" s="608" t="s">
        <v>57</v>
      </c>
      <c r="J1214" s="609"/>
      <c r="K1214" s="625">
        <v>1.48</v>
      </c>
      <c r="L1214" s="626"/>
      <c r="M1214" s="291">
        <f>K1214*12*I1184</f>
        <v>6407.8079999999991</v>
      </c>
    </row>
    <row r="1215" spans="1:13">
      <c r="A1215" s="313" t="s">
        <v>319</v>
      </c>
      <c r="B1215" s="312"/>
      <c r="C1215" s="312"/>
      <c r="D1215" s="312"/>
      <c r="E1215" s="312"/>
      <c r="F1215" s="312"/>
      <c r="G1215" s="312"/>
      <c r="H1215" s="311"/>
      <c r="I1215" s="590" t="s">
        <v>35</v>
      </c>
      <c r="J1215" s="591"/>
      <c r="K1215" s="625">
        <v>0.17</v>
      </c>
      <c r="L1215" s="626"/>
      <c r="M1215" s="291">
        <f>K1215*12*I1184</f>
        <v>736.03200000000004</v>
      </c>
    </row>
    <row r="1216" spans="1:13">
      <c r="A1216" s="335" t="s">
        <v>318</v>
      </c>
      <c r="B1216" s="331"/>
      <c r="C1216" s="331"/>
      <c r="D1216" s="331"/>
      <c r="E1216" s="322"/>
      <c r="F1216" s="322"/>
      <c r="G1216" s="322"/>
      <c r="H1216" s="321"/>
      <c r="I1216" s="334"/>
      <c r="J1216" s="333"/>
      <c r="K1216" s="293"/>
      <c r="L1216" s="292"/>
      <c r="M1216" s="291"/>
    </row>
    <row r="1217" spans="1:13">
      <c r="A1217" s="320" t="s">
        <v>317</v>
      </c>
      <c r="B1217" s="319"/>
      <c r="C1217" s="319"/>
      <c r="D1217" s="319"/>
      <c r="E1217" s="319"/>
      <c r="F1217" s="319"/>
      <c r="G1217" s="319"/>
      <c r="H1217" s="318"/>
      <c r="I1217" s="608" t="s">
        <v>19</v>
      </c>
      <c r="J1217" s="609"/>
      <c r="K1217" s="625">
        <v>0.05</v>
      </c>
      <c r="L1217" s="626"/>
      <c r="M1217" s="291">
        <f>K1217*12*I1184</f>
        <v>216.48000000000005</v>
      </c>
    </row>
    <row r="1218" spans="1:13" ht="15.75" thickBot="1">
      <c r="A1218" s="313" t="s">
        <v>316</v>
      </c>
      <c r="B1218" s="312"/>
      <c r="C1218" s="312"/>
      <c r="D1218" s="312"/>
      <c r="E1218" s="312"/>
      <c r="F1218" s="312"/>
      <c r="G1218" s="312"/>
      <c r="H1218" s="311"/>
      <c r="I1218" s="614" t="s">
        <v>19</v>
      </c>
      <c r="J1218" s="615"/>
      <c r="K1218" s="650">
        <v>3.01</v>
      </c>
      <c r="L1218" s="651"/>
      <c r="M1218" s="291">
        <f>K1218*12*I1184</f>
        <v>13032.096</v>
      </c>
    </row>
    <row r="1219" spans="1:13" ht="15.75" thickBot="1">
      <c r="A1219" s="654" t="s">
        <v>315</v>
      </c>
      <c r="B1219" s="655"/>
      <c r="C1219" s="655"/>
      <c r="D1219" s="655"/>
      <c r="E1219" s="655"/>
      <c r="F1219" s="655"/>
      <c r="G1219" s="655"/>
      <c r="H1219" s="656"/>
      <c r="I1219" s="305"/>
      <c r="J1219" s="304"/>
      <c r="K1219" s="642">
        <f>K1220+K1221+K1223+K1224+K1225+K1226</f>
        <v>1.35</v>
      </c>
      <c r="L1219" s="647"/>
      <c r="M1219" s="303">
        <f>K1219*12*I1184</f>
        <v>5844.9600000000009</v>
      </c>
    </row>
    <row r="1220" spans="1:13">
      <c r="A1220" s="332" t="s">
        <v>314</v>
      </c>
      <c r="B1220" s="331"/>
      <c r="C1220" s="331"/>
      <c r="D1220" s="331"/>
      <c r="E1220" s="331"/>
      <c r="F1220" s="322"/>
      <c r="G1220" s="322"/>
      <c r="H1220" s="321"/>
      <c r="I1220" s="330"/>
      <c r="J1220" s="294"/>
      <c r="K1220" s="629">
        <v>0.08</v>
      </c>
      <c r="L1220" s="630"/>
      <c r="M1220" s="291">
        <f>K1220*12*I1184</f>
        <v>346.36799999999999</v>
      </c>
    </row>
    <row r="1221" spans="1:13">
      <c r="A1221" s="329" t="s">
        <v>313</v>
      </c>
      <c r="B1221" s="328"/>
      <c r="C1221" s="328"/>
      <c r="D1221" s="328"/>
      <c r="E1221" s="328"/>
      <c r="F1221" s="312"/>
      <c r="G1221" s="312"/>
      <c r="H1221" s="311"/>
      <c r="I1221" s="598" t="s">
        <v>312</v>
      </c>
      <c r="J1221" s="599"/>
      <c r="K1221" s="625">
        <v>0.65</v>
      </c>
      <c r="L1221" s="626"/>
      <c r="M1221" s="291">
        <f>K1221*12*I1184</f>
        <v>2814.2400000000002</v>
      </c>
    </row>
    <row r="1222" spans="1:13">
      <c r="A1222" s="323" t="s">
        <v>311</v>
      </c>
      <c r="B1222" s="322"/>
      <c r="C1222" s="322"/>
      <c r="D1222" s="322"/>
      <c r="E1222" s="322"/>
      <c r="F1222" s="322"/>
      <c r="G1222" s="322"/>
      <c r="H1222" s="321"/>
      <c r="I1222" s="596" t="s">
        <v>310</v>
      </c>
      <c r="J1222" s="597"/>
      <c r="K1222" s="327"/>
      <c r="L1222" s="292"/>
      <c r="M1222" s="291"/>
    </row>
    <row r="1223" spans="1:13">
      <c r="A1223" s="320" t="s">
        <v>309</v>
      </c>
      <c r="B1223" s="319"/>
      <c r="C1223" s="319"/>
      <c r="D1223" s="319"/>
      <c r="E1223" s="319"/>
      <c r="F1223" s="319"/>
      <c r="G1223" s="319"/>
      <c r="H1223" s="318"/>
      <c r="I1223" s="608" t="s">
        <v>308</v>
      </c>
      <c r="J1223" s="609"/>
      <c r="K1223" s="625">
        <v>0.4</v>
      </c>
      <c r="L1223" s="626"/>
      <c r="M1223" s="291">
        <f>K1223*12*I1184</f>
        <v>1731.8400000000004</v>
      </c>
    </row>
    <row r="1224" spans="1:13">
      <c r="A1224" s="320" t="s">
        <v>307</v>
      </c>
      <c r="B1224" s="319"/>
      <c r="C1224" s="319"/>
      <c r="D1224" s="319"/>
      <c r="E1224" s="319"/>
      <c r="F1224" s="319"/>
      <c r="G1224" s="319"/>
      <c r="H1224" s="318"/>
      <c r="I1224" s="608" t="s">
        <v>306</v>
      </c>
      <c r="J1224" s="609"/>
      <c r="K1224" s="625">
        <v>0.1</v>
      </c>
      <c r="L1224" s="626"/>
      <c r="M1224" s="291">
        <f>K1224*12*I1184</f>
        <v>432.96000000000009</v>
      </c>
    </row>
    <row r="1225" spans="1:13">
      <c r="A1225" s="313" t="s">
        <v>299</v>
      </c>
      <c r="B1225" s="312"/>
      <c r="C1225" s="312"/>
      <c r="D1225" s="312"/>
      <c r="E1225" s="312"/>
      <c r="F1225" s="312"/>
      <c r="G1225" s="312"/>
      <c r="H1225" s="311"/>
      <c r="I1225" s="608" t="s">
        <v>298</v>
      </c>
      <c r="J1225" s="609"/>
      <c r="K1225" s="636">
        <v>0.05</v>
      </c>
      <c r="L1225" s="637"/>
      <c r="M1225" s="291">
        <f>K1225*12*I1184</f>
        <v>216.48000000000005</v>
      </c>
    </row>
    <row r="1226" spans="1:13" ht="15.75" thickBot="1">
      <c r="A1226" s="313" t="s">
        <v>305</v>
      </c>
      <c r="B1226" s="312"/>
      <c r="C1226" s="312"/>
      <c r="D1226" s="312"/>
      <c r="E1226" s="312"/>
      <c r="F1226" s="312"/>
      <c r="G1226" s="312"/>
      <c r="H1226" s="311"/>
      <c r="I1226" s="614" t="s">
        <v>88</v>
      </c>
      <c r="J1226" s="615"/>
      <c r="K1226" s="638">
        <v>7.0000000000000007E-2</v>
      </c>
      <c r="L1226" s="639"/>
      <c r="M1226" s="326">
        <f>K1226*12*I1184</f>
        <v>303.07200000000006</v>
      </c>
    </row>
    <row r="1227" spans="1:13" ht="15.75" thickBot="1">
      <c r="A1227" s="654" t="s">
        <v>304</v>
      </c>
      <c r="B1227" s="655"/>
      <c r="C1227" s="655"/>
      <c r="D1227" s="655"/>
      <c r="E1227" s="655"/>
      <c r="F1227" s="655"/>
      <c r="G1227" s="655"/>
      <c r="H1227" s="656"/>
      <c r="I1227" s="325"/>
      <c r="J1227" s="324"/>
      <c r="K1227" s="649">
        <f>K1228+K1229+K1230</f>
        <v>0.88</v>
      </c>
      <c r="L1227" s="643"/>
      <c r="M1227" s="303">
        <f>K1227*12*I1184</f>
        <v>3810.0480000000002</v>
      </c>
    </row>
    <row r="1228" spans="1:13">
      <c r="A1228" s="323" t="s">
        <v>303</v>
      </c>
      <c r="B1228" s="322"/>
      <c r="C1228" s="322"/>
      <c r="D1228" s="322"/>
      <c r="E1228" s="322"/>
      <c r="F1228" s="322"/>
      <c r="G1228" s="322"/>
      <c r="H1228" s="321"/>
      <c r="I1228" s="612" t="s">
        <v>302</v>
      </c>
      <c r="J1228" s="613"/>
      <c r="K1228" s="644">
        <v>0.42</v>
      </c>
      <c r="L1228" s="645"/>
      <c r="M1228" s="291">
        <f>K1228*12*I1184</f>
        <v>1818.432</v>
      </c>
    </row>
    <row r="1229" spans="1:13">
      <c r="A1229" s="320" t="s">
        <v>301</v>
      </c>
      <c r="B1229" s="319"/>
      <c r="C1229" s="319"/>
      <c r="D1229" s="319"/>
      <c r="E1229" s="319"/>
      <c r="F1229" s="319"/>
      <c r="G1229" s="319"/>
      <c r="H1229" s="318"/>
      <c r="I1229" s="317" t="s">
        <v>300</v>
      </c>
      <c r="J1229" s="316"/>
      <c r="K1229" s="636">
        <v>0.37</v>
      </c>
      <c r="L1229" s="637"/>
      <c r="M1229" s="291">
        <f>K1229*12*I1184</f>
        <v>1601.9519999999998</v>
      </c>
    </row>
    <row r="1230" spans="1:13" ht="15.75" thickBot="1">
      <c r="A1230" s="313" t="s">
        <v>299</v>
      </c>
      <c r="B1230" s="312"/>
      <c r="C1230" s="312"/>
      <c r="D1230" s="312"/>
      <c r="E1230" s="312"/>
      <c r="F1230" s="312"/>
      <c r="G1230" s="312"/>
      <c r="H1230" s="311"/>
      <c r="I1230" s="614" t="s">
        <v>298</v>
      </c>
      <c r="J1230" s="615"/>
      <c r="K1230" s="638">
        <v>0.09</v>
      </c>
      <c r="L1230" s="639"/>
      <c r="M1230" s="291">
        <f>K1230*12*I1184</f>
        <v>389.66400000000004</v>
      </c>
    </row>
    <row r="1231" spans="1:13" ht="15.75" thickBot="1">
      <c r="A1231" s="309" t="s">
        <v>297</v>
      </c>
      <c r="B1231" s="308"/>
      <c r="C1231" s="308"/>
      <c r="D1231" s="308"/>
      <c r="E1231" s="308"/>
      <c r="F1231" s="308"/>
      <c r="G1231" s="308"/>
      <c r="H1231" s="307"/>
      <c r="I1231" s="619" t="s">
        <v>296</v>
      </c>
      <c r="J1231" s="620"/>
      <c r="K1231" s="640">
        <v>27.38</v>
      </c>
      <c r="L1231" s="641"/>
      <c r="M1231" s="303">
        <f>K1231*12*I1184</f>
        <v>118544.448</v>
      </c>
    </row>
    <row r="1232" spans="1:13" ht="15.75" thickBot="1">
      <c r="A1232" s="603" t="s">
        <v>295</v>
      </c>
      <c r="B1232" s="604"/>
      <c r="C1232" s="604"/>
      <c r="D1232" s="604"/>
      <c r="E1232" s="604"/>
      <c r="F1232" s="604"/>
      <c r="G1232" s="604"/>
      <c r="H1232" s="605"/>
      <c r="I1232" s="305"/>
      <c r="J1232" s="304"/>
      <c r="K1232" s="642">
        <v>1.58</v>
      </c>
      <c r="L1232" s="643"/>
      <c r="M1232" s="303">
        <f>K1232*12*I1184</f>
        <v>6840.7680000000009</v>
      </c>
    </row>
    <row r="1233" spans="1:13">
      <c r="A1233" s="301" t="s">
        <v>294</v>
      </c>
      <c r="B1233" s="300"/>
      <c r="C1233" s="300"/>
      <c r="D1233" s="300"/>
      <c r="E1233" s="300"/>
      <c r="F1233" s="300"/>
      <c r="G1233" s="300"/>
      <c r="H1233" s="298"/>
      <c r="I1233" s="621" t="s">
        <v>293</v>
      </c>
      <c r="J1233" s="622"/>
      <c r="K1233" s="297"/>
      <c r="L1233" s="296"/>
      <c r="M1233" s="291"/>
    </row>
    <row r="1234" spans="1:13">
      <c r="A1234" s="301" t="s">
        <v>292</v>
      </c>
      <c r="B1234" s="300"/>
      <c r="C1234" s="300"/>
      <c r="D1234" s="300"/>
      <c r="E1234" s="300"/>
      <c r="F1234" s="300"/>
      <c r="G1234" s="300"/>
      <c r="H1234" s="298"/>
      <c r="I1234" s="295"/>
      <c r="J1234" s="294"/>
      <c r="K1234" s="297"/>
      <c r="L1234" s="296"/>
      <c r="M1234" s="291"/>
    </row>
    <row r="1235" spans="1:13" ht="15.75" thickBot="1">
      <c r="A1235" s="301" t="s">
        <v>291</v>
      </c>
      <c r="B1235" s="300"/>
      <c r="C1235" s="300"/>
      <c r="D1235" s="300"/>
      <c r="E1235" s="300"/>
      <c r="F1235" s="300"/>
      <c r="G1235" s="300"/>
      <c r="H1235" s="298"/>
      <c r="I1235" s="310"/>
      <c r="J1235" s="294"/>
      <c r="K1235" s="297"/>
      <c r="L1235" s="296"/>
      <c r="M1235" s="291"/>
    </row>
    <row r="1236" spans="1:13" ht="15.75" thickBot="1">
      <c r="A1236" s="309" t="s">
        <v>290</v>
      </c>
      <c r="B1236" s="308"/>
      <c r="C1236" s="308"/>
      <c r="D1236" s="308"/>
      <c r="E1236" s="308"/>
      <c r="F1236" s="308"/>
      <c r="G1236" s="308"/>
      <c r="H1236" s="307"/>
      <c r="I1236" s="305"/>
      <c r="J1236" s="304"/>
      <c r="K1236" s="642">
        <v>7.0000000000000007E-2</v>
      </c>
      <c r="L1236" s="643"/>
      <c r="M1236" s="303">
        <f>K1236*12*I1184</f>
        <v>303.07200000000006</v>
      </c>
    </row>
    <row r="1237" spans="1:13">
      <c r="A1237" s="301" t="s">
        <v>289</v>
      </c>
      <c r="B1237" s="300"/>
      <c r="C1237" s="300"/>
      <c r="D1237" s="300"/>
      <c r="E1237" s="300"/>
      <c r="F1237" s="300"/>
      <c r="G1237" s="300"/>
      <c r="H1237" s="298"/>
      <c r="I1237" s="621" t="s">
        <v>19</v>
      </c>
      <c r="J1237" s="622"/>
      <c r="K1237" s="306"/>
      <c r="L1237" s="296"/>
      <c r="M1237" s="291"/>
    </row>
    <row r="1238" spans="1:13" ht="15.75" thickBot="1">
      <c r="A1238" s="301" t="s">
        <v>288</v>
      </c>
      <c r="B1238" s="300"/>
      <c r="C1238" s="300"/>
      <c r="D1238" s="300"/>
      <c r="E1238" s="300"/>
      <c r="F1238" s="300"/>
      <c r="G1238" s="300"/>
      <c r="H1238" s="298"/>
      <c r="I1238" s="295"/>
      <c r="J1238" s="294"/>
      <c r="K1238" s="306"/>
      <c r="L1238" s="296"/>
      <c r="M1238" s="291"/>
    </row>
    <row r="1239" spans="1:13" ht="15.75" thickBot="1">
      <c r="A1239" s="603" t="s">
        <v>287</v>
      </c>
      <c r="B1239" s="604"/>
      <c r="C1239" s="604"/>
      <c r="D1239" s="604"/>
      <c r="E1239" s="604"/>
      <c r="F1239" s="604"/>
      <c r="G1239" s="604"/>
      <c r="H1239" s="605"/>
      <c r="I1239" s="305"/>
      <c r="J1239" s="304"/>
      <c r="K1239" s="642">
        <v>6</v>
      </c>
      <c r="L1239" s="643"/>
      <c r="M1239" s="303">
        <f>K1239*12*I1184</f>
        <v>25977.600000000002</v>
      </c>
    </row>
    <row r="1240" spans="1:13">
      <c r="A1240" s="301" t="s">
        <v>286</v>
      </c>
      <c r="B1240" s="299"/>
      <c r="C1240" s="299"/>
      <c r="D1240" s="299"/>
      <c r="E1240" s="299"/>
      <c r="F1240" s="300"/>
      <c r="G1240" s="299"/>
      <c r="H1240" s="298"/>
      <c r="I1240" s="598" t="s">
        <v>285</v>
      </c>
      <c r="J1240" s="599"/>
      <c r="K1240" s="297"/>
      <c r="L1240" s="296"/>
      <c r="M1240" s="291"/>
    </row>
    <row r="1241" spans="1:13">
      <c r="A1241" s="301" t="s">
        <v>284</v>
      </c>
      <c r="B1241" s="299"/>
      <c r="C1241" s="299"/>
      <c r="D1241" s="299"/>
      <c r="E1241" s="299"/>
      <c r="F1241" s="300"/>
      <c r="G1241" s="299"/>
      <c r="H1241" s="298"/>
      <c r="I1241" s="598" t="s">
        <v>283</v>
      </c>
      <c r="J1241" s="599"/>
      <c r="K1241" s="297"/>
      <c r="L1241" s="296"/>
      <c r="M1241" s="291"/>
    </row>
    <row r="1242" spans="1:13">
      <c r="A1242" s="301" t="s">
        <v>282</v>
      </c>
      <c r="B1242" s="299"/>
      <c r="C1242" s="299"/>
      <c r="D1242" s="299"/>
      <c r="E1242" s="299"/>
      <c r="F1242" s="300"/>
      <c r="G1242" s="299"/>
      <c r="H1242" s="298"/>
      <c r="I1242" s="598" t="s">
        <v>281</v>
      </c>
      <c r="J1242" s="599"/>
      <c r="K1242" s="297"/>
      <c r="L1242" s="296"/>
      <c r="M1242" s="291"/>
    </row>
    <row r="1243" spans="1:13">
      <c r="A1243" s="301" t="s">
        <v>280</v>
      </c>
      <c r="B1243" s="299"/>
      <c r="C1243" s="299"/>
      <c r="D1243" s="299"/>
      <c r="E1243" s="299"/>
      <c r="F1243" s="300"/>
      <c r="G1243" s="299"/>
      <c r="H1243" s="298"/>
      <c r="I1243" s="598" t="s">
        <v>279</v>
      </c>
      <c r="J1243" s="599"/>
      <c r="K1243" s="297"/>
      <c r="L1243" s="296"/>
      <c r="M1243" s="291"/>
    </row>
    <row r="1244" spans="1:13">
      <c r="A1244" s="301" t="s">
        <v>278</v>
      </c>
      <c r="B1244" s="299"/>
      <c r="C1244" s="299"/>
      <c r="D1244" s="299"/>
      <c r="E1244" s="299"/>
      <c r="F1244" s="300"/>
      <c r="G1244" s="299"/>
      <c r="H1244" s="298"/>
      <c r="I1244" s="598" t="s">
        <v>277</v>
      </c>
      <c r="J1244" s="599"/>
      <c r="K1244" s="297"/>
      <c r="L1244" s="296"/>
      <c r="M1244" s="291"/>
    </row>
    <row r="1245" spans="1:13">
      <c r="A1245" s="301" t="s">
        <v>276</v>
      </c>
      <c r="B1245" s="299"/>
      <c r="C1245" s="299"/>
      <c r="D1245" s="299"/>
      <c r="E1245" s="299"/>
      <c r="F1245" s="300"/>
      <c r="G1245" s="299"/>
      <c r="H1245" s="298"/>
      <c r="I1245" s="295"/>
      <c r="J1245" s="294"/>
      <c r="K1245" s="297"/>
      <c r="L1245" s="302"/>
      <c r="M1245" s="291"/>
    </row>
    <row r="1246" spans="1:13">
      <c r="A1246" s="301" t="s">
        <v>275</v>
      </c>
      <c r="B1246" s="299"/>
      <c r="C1246" s="299"/>
      <c r="D1246" s="299"/>
      <c r="E1246" s="299"/>
      <c r="F1246" s="300"/>
      <c r="G1246" s="299"/>
      <c r="H1246" s="298"/>
      <c r="I1246" s="295"/>
      <c r="J1246" s="294"/>
      <c r="K1246" s="297"/>
      <c r="L1246" s="296"/>
      <c r="M1246" s="291"/>
    </row>
    <row r="1247" spans="1:13">
      <c r="A1247" s="301" t="s">
        <v>274</v>
      </c>
      <c r="B1247" s="299"/>
      <c r="C1247" s="299"/>
      <c r="D1247" s="299"/>
      <c r="E1247" s="299"/>
      <c r="F1247" s="300"/>
      <c r="G1247" s="299"/>
      <c r="H1247" s="298"/>
      <c r="I1247" s="295"/>
      <c r="J1247" s="294"/>
      <c r="K1247" s="297"/>
      <c r="L1247" s="296"/>
      <c r="M1247" s="291"/>
    </row>
    <row r="1248" spans="1:13">
      <c r="A1248" s="301" t="s">
        <v>273</v>
      </c>
      <c r="B1248" s="299"/>
      <c r="C1248" s="299"/>
      <c r="D1248" s="299"/>
      <c r="E1248" s="299"/>
      <c r="F1248" s="300"/>
      <c r="G1248" s="299"/>
      <c r="H1248" s="298"/>
      <c r="I1248" s="295"/>
      <c r="J1248" s="294"/>
      <c r="K1248" s="297"/>
      <c r="L1248" s="296"/>
      <c r="M1248" s="291"/>
    </row>
    <row r="1249" spans="1:13">
      <c r="A1249" s="301" t="s">
        <v>272</v>
      </c>
      <c r="B1249" s="299"/>
      <c r="C1249" s="299"/>
      <c r="D1249" s="299"/>
      <c r="E1249" s="299"/>
      <c r="F1249" s="300"/>
      <c r="G1249" s="299"/>
      <c r="H1249" s="298"/>
      <c r="I1249" s="295"/>
      <c r="J1249" s="294"/>
      <c r="K1249" s="297"/>
      <c r="L1249" s="296"/>
      <c r="M1249" s="291"/>
    </row>
    <row r="1250" spans="1:13" ht="15.75" thickBot="1">
      <c r="A1250" s="616" t="s">
        <v>271</v>
      </c>
      <c r="B1250" s="617"/>
      <c r="C1250" s="617"/>
      <c r="D1250" s="617"/>
      <c r="E1250" s="617"/>
      <c r="F1250" s="617"/>
      <c r="G1250" s="617"/>
      <c r="H1250" s="618"/>
      <c r="I1250" s="295"/>
      <c r="J1250" s="294"/>
      <c r="K1250" s="293"/>
      <c r="L1250" s="292"/>
      <c r="M1250" s="291"/>
    </row>
    <row r="1251" spans="1:13">
      <c r="A1251" s="290" t="s">
        <v>270</v>
      </c>
      <c r="B1251" s="289"/>
      <c r="C1251" s="289"/>
      <c r="D1251" s="289"/>
      <c r="E1251" s="289"/>
      <c r="F1251" s="289"/>
      <c r="G1251" s="289"/>
      <c r="H1251" s="289"/>
      <c r="I1251" s="621" t="s">
        <v>55</v>
      </c>
      <c r="J1251" s="622"/>
      <c r="K1251" s="288"/>
      <c r="L1251" s="287"/>
      <c r="M1251" s="286"/>
    </row>
    <row r="1252" spans="1:13" ht="15.75" thickBot="1">
      <c r="A1252" s="285" t="s">
        <v>269</v>
      </c>
      <c r="B1252" s="284"/>
      <c r="C1252" s="284"/>
      <c r="D1252" s="284"/>
      <c r="E1252" s="284"/>
      <c r="F1252" s="284"/>
      <c r="G1252" s="284"/>
      <c r="H1252" s="284"/>
      <c r="I1252" s="283"/>
      <c r="J1252" s="282"/>
      <c r="K1252" s="281"/>
      <c r="L1252" s="280"/>
      <c r="M1252" s="279"/>
    </row>
    <row r="1253" spans="1:13" ht="15.75" thickBot="1">
      <c r="A1253" s="603" t="s">
        <v>355</v>
      </c>
      <c r="B1253" s="604"/>
      <c r="C1253" s="604"/>
      <c r="D1253" s="604"/>
      <c r="E1253" s="604"/>
      <c r="F1253" s="604"/>
      <c r="G1253" s="604"/>
      <c r="H1253" s="657"/>
      <c r="I1253" s="658" t="s">
        <v>32</v>
      </c>
      <c r="J1253" s="659"/>
      <c r="K1253" s="660">
        <v>1.46</v>
      </c>
      <c r="L1253" s="661"/>
      <c r="M1253" s="276">
        <f>K1253*12*I1184</f>
        <v>6321.2160000000003</v>
      </c>
    </row>
    <row r="1254" spans="1:13" ht="15.75" thickBot="1">
      <c r="A1254" s="386" t="s">
        <v>354</v>
      </c>
      <c r="B1254" s="385"/>
      <c r="C1254" s="385"/>
      <c r="D1254" s="385"/>
      <c r="E1254" s="385"/>
      <c r="F1254" s="385"/>
      <c r="G1254" s="385"/>
      <c r="H1254" s="385"/>
      <c r="I1254" s="384"/>
      <c r="J1254" s="383"/>
      <c r="K1254" s="662"/>
      <c r="L1254" s="663"/>
      <c r="M1254" s="276"/>
    </row>
    <row r="1255" spans="1:13" ht="15.75" thickBot="1">
      <c r="A1255" s="652" t="s">
        <v>268</v>
      </c>
      <c r="B1255" s="653"/>
      <c r="C1255" s="653"/>
      <c r="D1255" s="653"/>
      <c r="E1255" s="653"/>
      <c r="F1255" s="653"/>
      <c r="G1255" s="653"/>
      <c r="H1255" s="653"/>
      <c r="I1255" s="278"/>
      <c r="J1255" s="277"/>
      <c r="K1255" s="610">
        <f>K1185+K1195+K1210+K1239+K1253+K1254</f>
        <v>55.279999999999994</v>
      </c>
      <c r="L1255" s="611"/>
      <c r="M1255" s="276">
        <f>M1185+M1195+M1210+M1239+M1253+M1254</f>
        <v>239340.288</v>
      </c>
    </row>
    <row r="1257" spans="1:13" ht="15.75">
      <c r="A1257" s="601" t="s">
        <v>0</v>
      </c>
      <c r="B1257" s="601"/>
      <c r="C1257" s="601"/>
      <c r="D1257" s="601"/>
      <c r="E1257" s="601"/>
      <c r="F1257" s="601"/>
      <c r="G1257" s="601"/>
      <c r="H1257" s="601"/>
      <c r="I1257" s="601"/>
      <c r="J1257" s="601"/>
      <c r="K1257" s="601"/>
      <c r="L1257" s="601"/>
      <c r="M1257" s="327"/>
    </row>
    <row r="1258" spans="1:13" ht="15.75">
      <c r="A1258" s="600" t="s">
        <v>353</v>
      </c>
      <c r="B1258" s="600"/>
      <c r="C1258" s="600"/>
      <c r="D1258" s="600"/>
      <c r="E1258" s="600"/>
      <c r="F1258" s="600"/>
      <c r="G1258" s="600"/>
      <c r="H1258" s="600"/>
      <c r="I1258" s="600"/>
      <c r="J1258" s="600"/>
      <c r="K1258" s="600"/>
      <c r="L1258" s="600"/>
      <c r="M1258" s="327"/>
    </row>
    <row r="1259" spans="1:13" ht="15.75">
      <c r="A1259" s="370"/>
      <c r="B1259" s="370"/>
      <c r="C1259" s="370"/>
      <c r="D1259" s="370"/>
      <c r="E1259" s="370"/>
      <c r="F1259" s="370" t="s">
        <v>404</v>
      </c>
      <c r="G1259" s="370"/>
      <c r="H1259" s="370"/>
      <c r="I1259" s="370"/>
      <c r="J1259" s="370"/>
      <c r="K1259" s="370"/>
      <c r="L1259" s="370"/>
      <c r="M1259" s="327"/>
    </row>
    <row r="1260" spans="1:13">
      <c r="A1260" s="329"/>
      <c r="B1260" s="328"/>
      <c r="C1260" s="602" t="s">
        <v>351</v>
      </c>
      <c r="D1260" s="602"/>
      <c r="E1260" s="602"/>
      <c r="F1260" s="328"/>
      <c r="G1260" s="328"/>
      <c r="H1260" s="368"/>
      <c r="I1260" s="590" t="s">
        <v>3</v>
      </c>
      <c r="J1260" s="591"/>
      <c r="K1260" s="592" t="s">
        <v>4</v>
      </c>
      <c r="L1260" s="593"/>
      <c r="M1260" s="382"/>
    </row>
    <row r="1261" spans="1:13">
      <c r="A1261" s="381"/>
      <c r="B1261" s="355"/>
      <c r="C1261" s="355"/>
      <c r="D1261" s="355"/>
      <c r="E1261" s="355"/>
      <c r="F1261" s="355"/>
      <c r="G1261" s="355"/>
      <c r="H1261" s="356"/>
      <c r="I1261" s="295"/>
      <c r="J1261" s="294"/>
      <c r="K1261" s="594" t="s">
        <v>5</v>
      </c>
      <c r="L1261" s="595"/>
      <c r="M1261" s="380" t="s">
        <v>6</v>
      </c>
    </row>
    <row r="1262" spans="1:13">
      <c r="A1262" s="381"/>
      <c r="B1262" s="355"/>
      <c r="C1262" s="355"/>
      <c r="D1262" s="355"/>
      <c r="E1262" s="355"/>
      <c r="F1262" s="355"/>
      <c r="G1262" s="355"/>
      <c r="H1262" s="356"/>
      <c r="I1262" s="598" t="s">
        <v>7</v>
      </c>
      <c r="J1262" s="599"/>
      <c r="K1262" s="623" t="s">
        <v>8</v>
      </c>
      <c r="L1262" s="624"/>
      <c r="M1262" s="380" t="s">
        <v>9</v>
      </c>
    </row>
    <row r="1263" spans="1:13" ht="16.5" thickBot="1">
      <c r="A1263" s="379"/>
      <c r="B1263" s="351"/>
      <c r="C1263" s="351"/>
      <c r="D1263" s="351"/>
      <c r="E1263" s="351"/>
      <c r="F1263" s="351"/>
      <c r="G1263" s="351"/>
      <c r="H1263" s="350"/>
      <c r="I1263" s="631">
        <v>1440.1</v>
      </c>
      <c r="J1263" s="632"/>
      <c r="K1263" s="633"/>
      <c r="L1263" s="634"/>
      <c r="M1263" s="378"/>
    </row>
    <row r="1264" spans="1:13">
      <c r="A1264" s="367" t="s">
        <v>350</v>
      </c>
      <c r="B1264" s="344"/>
      <c r="C1264" s="344"/>
      <c r="D1264" s="344"/>
      <c r="E1264" s="344"/>
      <c r="F1264" s="344"/>
      <c r="G1264" s="344"/>
      <c r="H1264" s="377"/>
      <c r="I1264" s="341"/>
      <c r="J1264" s="340"/>
      <c r="K1264" s="635">
        <f>K1267+K1270</f>
        <v>6.17</v>
      </c>
      <c r="L1264" s="628"/>
      <c r="M1264" s="286">
        <f>K1264*12*I1263</f>
        <v>106625.00399999999</v>
      </c>
    </row>
    <row r="1265" spans="1:13">
      <c r="A1265" s="376" t="s">
        <v>349</v>
      </c>
      <c r="B1265" s="375"/>
      <c r="C1265" s="375"/>
      <c r="D1265" s="375"/>
      <c r="E1265" s="375"/>
      <c r="F1265" s="375"/>
      <c r="G1265" s="375"/>
      <c r="H1265" s="374"/>
      <c r="I1265" s="295"/>
      <c r="J1265" s="294"/>
      <c r="K1265" s="293"/>
      <c r="L1265" s="292"/>
      <c r="M1265" s="373"/>
    </row>
    <row r="1266" spans="1:13" ht="15.75" thickBot="1">
      <c r="A1266" s="363" t="s">
        <v>348</v>
      </c>
      <c r="B1266" s="372"/>
      <c r="C1266" s="372"/>
      <c r="D1266" s="372"/>
      <c r="E1266" s="372"/>
      <c r="F1266" s="372"/>
      <c r="G1266" s="372"/>
      <c r="H1266" s="371"/>
      <c r="I1266" s="336"/>
      <c r="J1266" s="282"/>
      <c r="K1266" s="281"/>
      <c r="L1266" s="280"/>
      <c r="M1266" s="279"/>
    </row>
    <row r="1267" spans="1:13">
      <c r="A1267" s="323" t="s">
        <v>347</v>
      </c>
      <c r="B1267" s="331"/>
      <c r="C1267" s="331"/>
      <c r="D1267" s="331"/>
      <c r="E1267" s="331"/>
      <c r="F1267" s="331"/>
      <c r="G1267" s="331"/>
      <c r="H1267" s="357"/>
      <c r="I1267" s="596" t="s">
        <v>19</v>
      </c>
      <c r="J1267" s="597"/>
      <c r="K1267" s="629">
        <v>3.7</v>
      </c>
      <c r="L1267" s="630"/>
      <c r="M1267" s="291">
        <f>K1267*12*I1263</f>
        <v>63940.44</v>
      </c>
    </row>
    <row r="1268" spans="1:13">
      <c r="A1268" s="301" t="s">
        <v>338</v>
      </c>
      <c r="B1268" s="355"/>
      <c r="C1268" s="355"/>
      <c r="D1268" s="355"/>
      <c r="E1268" s="355"/>
      <c r="F1268" s="355"/>
      <c r="G1268" s="355"/>
      <c r="H1268" s="356"/>
      <c r="I1268" s="598" t="s">
        <v>328</v>
      </c>
      <c r="J1268" s="599"/>
      <c r="K1268" s="327"/>
      <c r="L1268" s="292"/>
      <c r="M1268" s="291"/>
    </row>
    <row r="1269" spans="1:13">
      <c r="A1269" s="323" t="s">
        <v>337</v>
      </c>
      <c r="B1269" s="331"/>
      <c r="C1269" s="331"/>
      <c r="D1269" s="331"/>
      <c r="E1269" s="331"/>
      <c r="F1269" s="331"/>
      <c r="G1269" s="331"/>
      <c r="H1269" s="357"/>
      <c r="I1269" s="596"/>
      <c r="J1269" s="597"/>
      <c r="K1269" s="327"/>
      <c r="L1269" s="292"/>
      <c r="M1269" s="291"/>
    </row>
    <row r="1270" spans="1:13">
      <c r="A1270" s="323" t="s">
        <v>346</v>
      </c>
      <c r="B1270" s="331"/>
      <c r="C1270" s="331"/>
      <c r="D1270" s="331"/>
      <c r="E1270" s="331"/>
      <c r="F1270" s="331"/>
      <c r="G1270" s="331"/>
      <c r="H1270" s="357"/>
      <c r="I1270" s="608" t="s">
        <v>35</v>
      </c>
      <c r="J1270" s="609"/>
      <c r="K1270" s="625">
        <v>2.4700000000000002</v>
      </c>
      <c r="L1270" s="626"/>
      <c r="M1270" s="291">
        <f>K1270*12*I1263</f>
        <v>42684.563999999998</v>
      </c>
    </row>
    <row r="1271" spans="1:13" ht="15.75">
      <c r="A1271" s="320" t="s">
        <v>345</v>
      </c>
      <c r="B1271" s="354"/>
      <c r="C1271" s="354"/>
      <c r="D1271" s="354"/>
      <c r="E1271" s="354"/>
      <c r="F1271" s="354"/>
      <c r="G1271" s="354"/>
      <c r="H1271" s="353"/>
      <c r="I1271" s="598" t="s">
        <v>328</v>
      </c>
      <c r="J1271" s="599"/>
      <c r="K1271" s="370"/>
      <c r="L1271" s="369"/>
      <c r="M1271" s="291"/>
    </row>
    <row r="1272" spans="1:13">
      <c r="A1272" s="313" t="s">
        <v>344</v>
      </c>
      <c r="B1272" s="328"/>
      <c r="C1272" s="328"/>
      <c r="D1272" s="328"/>
      <c r="E1272" s="328"/>
      <c r="F1272" s="328"/>
      <c r="G1272" s="328"/>
      <c r="H1272" s="368"/>
      <c r="I1272" s="598"/>
      <c r="J1272" s="599"/>
      <c r="K1272" s="352"/>
      <c r="L1272" s="292"/>
      <c r="M1272" s="291"/>
    </row>
    <row r="1273" spans="1:13" ht="15.75" thickBot="1">
      <c r="A1273" s="323" t="s">
        <v>343</v>
      </c>
      <c r="B1273" s="322"/>
      <c r="C1273" s="322"/>
      <c r="D1273" s="322"/>
      <c r="E1273" s="322"/>
      <c r="F1273" s="322"/>
      <c r="G1273" s="322"/>
      <c r="H1273" s="321"/>
      <c r="I1273" s="334"/>
      <c r="J1273" s="333"/>
      <c r="K1273" s="636"/>
      <c r="L1273" s="637"/>
      <c r="M1273" s="291"/>
    </row>
    <row r="1274" spans="1:13">
      <c r="A1274" s="367" t="s">
        <v>342</v>
      </c>
      <c r="B1274" s="366"/>
      <c r="C1274" s="366"/>
      <c r="D1274" s="366"/>
      <c r="E1274" s="366"/>
      <c r="F1274" s="366"/>
      <c r="G1274" s="366"/>
      <c r="H1274" s="365"/>
      <c r="I1274" s="341"/>
      <c r="J1274" s="364"/>
      <c r="K1274" s="627">
        <f>K1276+K1281+K1284</f>
        <v>5.05</v>
      </c>
      <c r="L1274" s="628"/>
      <c r="M1274" s="286">
        <f>K1274*12*I1263</f>
        <v>87270.059999999983</v>
      </c>
    </row>
    <row r="1275" spans="1:13" ht="15.75" thickBot="1">
      <c r="A1275" s="363" t="s">
        <v>341</v>
      </c>
      <c r="B1275" s="362"/>
      <c r="C1275" s="362"/>
      <c r="D1275" s="362"/>
      <c r="E1275" s="362"/>
      <c r="F1275" s="362"/>
      <c r="G1275" s="362"/>
      <c r="H1275" s="361"/>
      <c r="I1275" s="336"/>
      <c r="J1275" s="360"/>
      <c r="K1275" s="281"/>
      <c r="L1275" s="280"/>
      <c r="M1275" s="279"/>
    </row>
    <row r="1276" spans="1:13">
      <c r="A1276" s="301" t="s">
        <v>340</v>
      </c>
      <c r="B1276" s="300"/>
      <c r="C1276" s="300"/>
      <c r="D1276" s="300"/>
      <c r="E1276" s="300"/>
      <c r="F1276" s="300"/>
      <c r="G1276" s="300"/>
      <c r="H1276" s="298"/>
      <c r="I1276" s="598" t="s">
        <v>19</v>
      </c>
      <c r="J1276" s="599"/>
      <c r="K1276" s="629">
        <v>2.5299999999999998</v>
      </c>
      <c r="L1276" s="630"/>
      <c r="M1276" s="291">
        <f>K1276*12*I1263</f>
        <v>43721.435999999994</v>
      </c>
    </row>
    <row r="1277" spans="1:13">
      <c r="A1277" s="323" t="s">
        <v>339</v>
      </c>
      <c r="B1277" s="322"/>
      <c r="C1277" s="322"/>
      <c r="D1277" s="322"/>
      <c r="E1277" s="322"/>
      <c r="F1277" s="322"/>
      <c r="G1277" s="322"/>
      <c r="H1277" s="321"/>
      <c r="I1277" s="359"/>
      <c r="J1277" s="358"/>
      <c r="K1277" s="327"/>
      <c r="L1277" s="292"/>
      <c r="M1277" s="291"/>
    </row>
    <row r="1278" spans="1:13">
      <c r="A1278" s="301" t="s">
        <v>338</v>
      </c>
      <c r="B1278" s="355"/>
      <c r="C1278" s="355"/>
      <c r="D1278" s="355"/>
      <c r="E1278" s="355"/>
      <c r="F1278" s="355"/>
      <c r="G1278" s="355"/>
      <c r="H1278" s="356"/>
      <c r="I1278" s="598" t="s">
        <v>328</v>
      </c>
      <c r="J1278" s="599"/>
      <c r="K1278" s="327"/>
      <c r="L1278" s="292"/>
      <c r="M1278" s="291"/>
    </row>
    <row r="1279" spans="1:13">
      <c r="A1279" s="323" t="s">
        <v>337</v>
      </c>
      <c r="B1279" s="331"/>
      <c r="C1279" s="331"/>
      <c r="D1279" s="331"/>
      <c r="E1279" s="331"/>
      <c r="F1279" s="331"/>
      <c r="G1279" s="331"/>
      <c r="H1279" s="357"/>
      <c r="I1279" s="596"/>
      <c r="J1279" s="597"/>
      <c r="K1279" s="327"/>
      <c r="L1279" s="292"/>
      <c r="M1279" s="291"/>
    </row>
    <row r="1280" spans="1:13">
      <c r="A1280" s="320" t="s">
        <v>336</v>
      </c>
      <c r="B1280" s="354"/>
      <c r="C1280" s="353"/>
      <c r="D1280" s="355"/>
      <c r="E1280" s="355"/>
      <c r="F1280" s="355"/>
      <c r="G1280" s="355"/>
      <c r="H1280" s="356"/>
      <c r="I1280" s="598" t="s">
        <v>328</v>
      </c>
      <c r="J1280" s="599"/>
      <c r="K1280" s="327"/>
      <c r="L1280" s="292"/>
      <c r="M1280" s="291"/>
    </row>
    <row r="1281" spans="1:13">
      <c r="A1281" s="301" t="s">
        <v>335</v>
      </c>
      <c r="B1281" s="355"/>
      <c r="C1281" s="355"/>
      <c r="D1281" s="354"/>
      <c r="E1281" s="354"/>
      <c r="F1281" s="354"/>
      <c r="G1281" s="354"/>
      <c r="H1281" s="353"/>
      <c r="I1281" s="608" t="s">
        <v>35</v>
      </c>
      <c r="J1281" s="609"/>
      <c r="K1281" s="625">
        <v>1.1200000000000001</v>
      </c>
      <c r="L1281" s="626"/>
      <c r="M1281" s="291">
        <f>K1281*12*I1263</f>
        <v>19354.944</v>
      </c>
    </row>
    <row r="1282" spans="1:13">
      <c r="A1282" s="313" t="s">
        <v>334</v>
      </c>
      <c r="B1282" s="312"/>
      <c r="C1282" s="312"/>
      <c r="D1282" s="312"/>
      <c r="E1282" s="312"/>
      <c r="F1282" s="312"/>
      <c r="G1282" s="312"/>
      <c r="H1282" s="311"/>
      <c r="I1282" s="590" t="s">
        <v>333</v>
      </c>
      <c r="J1282" s="591"/>
      <c r="K1282" s="327"/>
      <c r="L1282" s="292"/>
      <c r="M1282" s="291"/>
    </row>
    <row r="1283" spans="1:13">
      <c r="A1283" s="323"/>
      <c r="B1283" s="322"/>
      <c r="C1283" s="322"/>
      <c r="D1283" s="322"/>
      <c r="E1283" s="322"/>
      <c r="F1283" s="322"/>
      <c r="G1283" s="322"/>
      <c r="H1283" s="321"/>
      <c r="I1283" s="334" t="s">
        <v>332</v>
      </c>
      <c r="J1283" s="333"/>
      <c r="K1283" s="352"/>
      <c r="L1283" s="292"/>
      <c r="M1283" s="291"/>
    </row>
    <row r="1284" spans="1:13">
      <c r="A1284" s="313" t="s">
        <v>331</v>
      </c>
      <c r="B1284" s="312"/>
      <c r="C1284" s="312"/>
      <c r="D1284" s="312"/>
      <c r="E1284" s="312"/>
      <c r="F1284" s="312"/>
      <c r="G1284" s="312"/>
      <c r="H1284" s="311"/>
      <c r="I1284" s="590" t="s">
        <v>35</v>
      </c>
      <c r="J1284" s="591"/>
      <c r="K1284" s="625">
        <v>1.4</v>
      </c>
      <c r="L1284" s="626"/>
      <c r="M1284" s="291">
        <f>K1284*12*I1263</f>
        <v>24193.679999999993</v>
      </c>
    </row>
    <row r="1285" spans="1:13">
      <c r="A1285" s="323" t="s">
        <v>330</v>
      </c>
      <c r="B1285" s="322"/>
      <c r="C1285" s="322"/>
      <c r="D1285" s="322"/>
      <c r="E1285" s="322"/>
      <c r="F1285" s="322"/>
      <c r="G1285" s="322"/>
      <c r="H1285" s="321"/>
      <c r="I1285" s="334"/>
      <c r="J1285" s="333"/>
      <c r="K1285" s="327"/>
      <c r="L1285" s="292"/>
      <c r="M1285" s="291"/>
    </row>
    <row r="1286" spans="1:13">
      <c r="A1286" s="313" t="s">
        <v>329</v>
      </c>
      <c r="B1286" s="312"/>
      <c r="C1286" s="312"/>
      <c r="D1286" s="312"/>
      <c r="E1286" s="312"/>
      <c r="F1286" s="312"/>
      <c r="G1286" s="312"/>
      <c r="H1286" s="311"/>
      <c r="I1286" s="598" t="s">
        <v>328</v>
      </c>
      <c r="J1286" s="599"/>
      <c r="K1286" s="327"/>
      <c r="L1286" s="292"/>
      <c r="M1286" s="291"/>
    </row>
    <row r="1287" spans="1:13">
      <c r="A1287" s="313" t="s">
        <v>327</v>
      </c>
      <c r="B1287" s="312"/>
      <c r="C1287" s="312"/>
      <c r="D1287" s="312"/>
      <c r="E1287" s="312"/>
      <c r="F1287" s="312"/>
      <c r="G1287" s="312"/>
      <c r="H1287" s="311"/>
      <c r="I1287" s="590" t="s">
        <v>326</v>
      </c>
      <c r="J1287" s="591"/>
      <c r="K1287" s="351"/>
      <c r="L1287" s="350"/>
      <c r="M1287" s="349"/>
    </row>
    <row r="1288" spans="1:13" ht="15.75" thickBot="1">
      <c r="A1288" s="323"/>
      <c r="B1288" s="322"/>
      <c r="C1288" s="322"/>
      <c r="D1288" s="322"/>
      <c r="E1288" s="322"/>
      <c r="F1288" s="322"/>
      <c r="G1288" s="322"/>
      <c r="H1288" s="321"/>
      <c r="I1288" s="606" t="s">
        <v>325</v>
      </c>
      <c r="J1288" s="607"/>
      <c r="K1288" s="348"/>
      <c r="L1288" s="347"/>
      <c r="M1288" s="346"/>
    </row>
    <row r="1289" spans="1:13">
      <c r="A1289" s="345" t="s">
        <v>324</v>
      </c>
      <c r="B1289" s="344"/>
      <c r="C1289" s="344"/>
      <c r="D1289" s="344"/>
      <c r="E1289" s="344"/>
      <c r="F1289" s="344"/>
      <c r="G1289" s="343"/>
      <c r="H1289" s="342"/>
      <c r="I1289" s="341"/>
      <c r="J1289" s="340"/>
      <c r="K1289" s="648">
        <f>K1291+K1298+K1306+K1310+K1311+K1315</f>
        <v>37.729999999999997</v>
      </c>
      <c r="L1289" s="628"/>
      <c r="M1289" s="286">
        <f>M1291+M1298+M1306+M1310+M1311+M1315</f>
        <v>652019.67599999998</v>
      </c>
    </row>
    <row r="1290" spans="1:13" ht="15.75" thickBot="1">
      <c r="A1290" s="339"/>
      <c r="B1290" s="338"/>
      <c r="C1290" s="338"/>
      <c r="D1290" s="338"/>
      <c r="E1290" s="338"/>
      <c r="F1290" s="338"/>
      <c r="G1290" s="338"/>
      <c r="H1290" s="337"/>
      <c r="I1290" s="336"/>
      <c r="J1290" s="282"/>
      <c r="K1290" s="281"/>
      <c r="L1290" s="280"/>
      <c r="M1290" s="279"/>
    </row>
    <row r="1291" spans="1:13" ht="15.75" thickBot="1">
      <c r="A1291" s="603" t="s">
        <v>323</v>
      </c>
      <c r="B1291" s="604"/>
      <c r="C1291" s="604"/>
      <c r="D1291" s="604"/>
      <c r="E1291" s="604"/>
      <c r="F1291" s="604"/>
      <c r="G1291" s="604"/>
      <c r="H1291" s="605"/>
      <c r="I1291" s="305"/>
      <c r="J1291" s="304"/>
      <c r="K1291" s="646">
        <f>K1292+K1293+K1294+K1296+K1297</f>
        <v>2.3299999999999996</v>
      </c>
      <c r="L1291" s="647"/>
      <c r="M1291" s="303">
        <f>K1291*12*I1263</f>
        <v>40265.195999999989</v>
      </c>
    </row>
    <row r="1292" spans="1:13">
      <c r="A1292" s="323" t="s">
        <v>322</v>
      </c>
      <c r="B1292" s="322"/>
      <c r="C1292" s="322"/>
      <c r="D1292" s="322"/>
      <c r="E1292" s="322"/>
      <c r="F1292" s="322"/>
      <c r="G1292" s="322"/>
      <c r="H1292" s="321"/>
      <c r="I1292" s="596" t="s">
        <v>321</v>
      </c>
      <c r="J1292" s="597"/>
      <c r="K1292" s="629">
        <v>0.63</v>
      </c>
      <c r="L1292" s="630"/>
      <c r="M1292" s="291">
        <f>K1292*12*I1263</f>
        <v>10887.156000000001</v>
      </c>
    </row>
    <row r="1293" spans="1:13">
      <c r="A1293" s="320" t="s">
        <v>320</v>
      </c>
      <c r="B1293" s="319"/>
      <c r="C1293" s="319"/>
      <c r="D1293" s="319"/>
      <c r="E1293" s="319"/>
      <c r="F1293" s="319"/>
      <c r="G1293" s="319"/>
      <c r="H1293" s="318"/>
      <c r="I1293" s="608" t="s">
        <v>57</v>
      </c>
      <c r="J1293" s="609"/>
      <c r="K1293" s="625">
        <v>1.48</v>
      </c>
      <c r="L1293" s="626"/>
      <c r="M1293" s="291">
        <f>K1293*12*I1263</f>
        <v>25576.175999999996</v>
      </c>
    </row>
    <row r="1294" spans="1:13">
      <c r="A1294" s="313" t="s">
        <v>319</v>
      </c>
      <c r="B1294" s="312"/>
      <c r="C1294" s="312"/>
      <c r="D1294" s="312"/>
      <c r="E1294" s="312"/>
      <c r="F1294" s="312"/>
      <c r="G1294" s="312"/>
      <c r="H1294" s="311"/>
      <c r="I1294" s="590" t="s">
        <v>35</v>
      </c>
      <c r="J1294" s="591"/>
      <c r="K1294" s="625">
        <v>0.17</v>
      </c>
      <c r="L1294" s="626"/>
      <c r="M1294" s="291">
        <f>K1294*12*I1263</f>
        <v>2937.8040000000001</v>
      </c>
    </row>
    <row r="1295" spans="1:13">
      <c r="A1295" s="335" t="s">
        <v>318</v>
      </c>
      <c r="B1295" s="331"/>
      <c r="C1295" s="331"/>
      <c r="D1295" s="331"/>
      <c r="E1295" s="322"/>
      <c r="F1295" s="322"/>
      <c r="G1295" s="322"/>
      <c r="H1295" s="321"/>
      <c r="I1295" s="334"/>
      <c r="J1295" s="333"/>
      <c r="K1295" s="293"/>
      <c r="L1295" s="292"/>
      <c r="M1295" s="291"/>
    </row>
    <row r="1296" spans="1:13">
      <c r="A1296" s="320" t="s">
        <v>317</v>
      </c>
      <c r="B1296" s="319"/>
      <c r="C1296" s="319"/>
      <c r="D1296" s="319"/>
      <c r="E1296" s="319"/>
      <c r="F1296" s="319"/>
      <c r="G1296" s="319"/>
      <c r="H1296" s="318"/>
      <c r="I1296" s="608" t="s">
        <v>19</v>
      </c>
      <c r="J1296" s="609"/>
      <c r="K1296" s="625">
        <v>0.05</v>
      </c>
      <c r="L1296" s="626"/>
      <c r="M1296" s="291">
        <f>K1296*12*I1263</f>
        <v>864.06000000000006</v>
      </c>
    </row>
    <row r="1297" spans="1:13" ht="15.75" thickBot="1">
      <c r="A1297" s="313" t="s">
        <v>316</v>
      </c>
      <c r="B1297" s="312"/>
      <c r="C1297" s="312"/>
      <c r="D1297" s="312"/>
      <c r="E1297" s="312"/>
      <c r="F1297" s="312"/>
      <c r="G1297" s="312"/>
      <c r="H1297" s="311"/>
      <c r="I1297" s="614" t="s">
        <v>19</v>
      </c>
      <c r="J1297" s="615"/>
      <c r="K1297" s="650"/>
      <c r="L1297" s="651"/>
      <c r="M1297" s="291"/>
    </row>
    <row r="1298" spans="1:13" ht="15.75" thickBot="1">
      <c r="A1298" s="654" t="s">
        <v>315</v>
      </c>
      <c r="B1298" s="655"/>
      <c r="C1298" s="655"/>
      <c r="D1298" s="655"/>
      <c r="E1298" s="655"/>
      <c r="F1298" s="655"/>
      <c r="G1298" s="655"/>
      <c r="H1298" s="656"/>
      <c r="I1298" s="305"/>
      <c r="J1298" s="304"/>
      <c r="K1298" s="642">
        <f>K1299+K1300+K1302+K1303+K1304+K1305</f>
        <v>1.35</v>
      </c>
      <c r="L1298" s="647"/>
      <c r="M1298" s="303">
        <f>K1298*12*I1263</f>
        <v>23329.620000000003</v>
      </c>
    </row>
    <row r="1299" spans="1:13">
      <c r="A1299" s="332" t="s">
        <v>314</v>
      </c>
      <c r="B1299" s="331"/>
      <c r="C1299" s="331"/>
      <c r="D1299" s="331"/>
      <c r="E1299" s="331"/>
      <c r="F1299" s="322"/>
      <c r="G1299" s="322"/>
      <c r="H1299" s="321"/>
      <c r="I1299" s="330"/>
      <c r="J1299" s="294"/>
      <c r="K1299" s="629">
        <v>0.08</v>
      </c>
      <c r="L1299" s="630"/>
      <c r="M1299" s="291">
        <f>K1299*12*I1263</f>
        <v>1382.4959999999999</v>
      </c>
    </row>
    <row r="1300" spans="1:13">
      <c r="A1300" s="329" t="s">
        <v>313</v>
      </c>
      <c r="B1300" s="328"/>
      <c r="C1300" s="328"/>
      <c r="D1300" s="328"/>
      <c r="E1300" s="328"/>
      <c r="F1300" s="312"/>
      <c r="G1300" s="312"/>
      <c r="H1300" s="311"/>
      <c r="I1300" s="598" t="s">
        <v>312</v>
      </c>
      <c r="J1300" s="599"/>
      <c r="K1300" s="625">
        <v>0.65</v>
      </c>
      <c r="L1300" s="626"/>
      <c r="M1300" s="291">
        <f>K1300*12*I1263</f>
        <v>11232.78</v>
      </c>
    </row>
    <row r="1301" spans="1:13">
      <c r="A1301" s="323" t="s">
        <v>311</v>
      </c>
      <c r="B1301" s="322"/>
      <c r="C1301" s="322"/>
      <c r="D1301" s="322"/>
      <c r="E1301" s="322"/>
      <c r="F1301" s="322"/>
      <c r="G1301" s="322"/>
      <c r="H1301" s="321"/>
      <c r="I1301" s="596" t="s">
        <v>310</v>
      </c>
      <c r="J1301" s="597"/>
      <c r="K1301" s="327"/>
      <c r="L1301" s="292"/>
      <c r="M1301" s="291"/>
    </row>
    <row r="1302" spans="1:13">
      <c r="A1302" s="320" t="s">
        <v>309</v>
      </c>
      <c r="B1302" s="319"/>
      <c r="C1302" s="319"/>
      <c r="D1302" s="319"/>
      <c r="E1302" s="319"/>
      <c r="F1302" s="319"/>
      <c r="G1302" s="319"/>
      <c r="H1302" s="318"/>
      <c r="I1302" s="608" t="s">
        <v>308</v>
      </c>
      <c r="J1302" s="609"/>
      <c r="K1302" s="625">
        <v>0.4</v>
      </c>
      <c r="L1302" s="626"/>
      <c r="M1302" s="291">
        <f>K1302*12*I1263</f>
        <v>6912.4800000000005</v>
      </c>
    </row>
    <row r="1303" spans="1:13">
      <c r="A1303" s="320" t="s">
        <v>307</v>
      </c>
      <c r="B1303" s="319"/>
      <c r="C1303" s="319"/>
      <c r="D1303" s="319"/>
      <c r="E1303" s="319"/>
      <c r="F1303" s="319"/>
      <c r="G1303" s="319"/>
      <c r="H1303" s="318"/>
      <c r="I1303" s="608" t="s">
        <v>306</v>
      </c>
      <c r="J1303" s="609"/>
      <c r="K1303" s="625">
        <v>0.1</v>
      </c>
      <c r="L1303" s="626"/>
      <c r="M1303" s="291">
        <f>K1303*12*I1263</f>
        <v>1728.1200000000001</v>
      </c>
    </row>
    <row r="1304" spans="1:13">
      <c r="A1304" s="313" t="s">
        <v>299</v>
      </c>
      <c r="B1304" s="312"/>
      <c r="C1304" s="312"/>
      <c r="D1304" s="312"/>
      <c r="E1304" s="312"/>
      <c r="F1304" s="312"/>
      <c r="G1304" s="312"/>
      <c r="H1304" s="311"/>
      <c r="I1304" s="608" t="s">
        <v>298</v>
      </c>
      <c r="J1304" s="609"/>
      <c r="K1304" s="636">
        <v>0.05</v>
      </c>
      <c r="L1304" s="637"/>
      <c r="M1304" s="291">
        <f>K1304*12*I1263</f>
        <v>864.06000000000006</v>
      </c>
    </row>
    <row r="1305" spans="1:13" ht="15.75" thickBot="1">
      <c r="A1305" s="313" t="s">
        <v>305</v>
      </c>
      <c r="B1305" s="312"/>
      <c r="C1305" s="312"/>
      <c r="D1305" s="312"/>
      <c r="E1305" s="312"/>
      <c r="F1305" s="312"/>
      <c r="G1305" s="312"/>
      <c r="H1305" s="311"/>
      <c r="I1305" s="614" t="s">
        <v>88</v>
      </c>
      <c r="J1305" s="615"/>
      <c r="K1305" s="638">
        <v>7.0000000000000007E-2</v>
      </c>
      <c r="L1305" s="639"/>
      <c r="M1305" s="326">
        <f>K1305*12*I1263</f>
        <v>1209.684</v>
      </c>
    </row>
    <row r="1306" spans="1:13" ht="15.75" thickBot="1">
      <c r="A1306" s="654" t="s">
        <v>304</v>
      </c>
      <c r="B1306" s="655"/>
      <c r="C1306" s="655"/>
      <c r="D1306" s="655"/>
      <c r="E1306" s="655"/>
      <c r="F1306" s="655"/>
      <c r="G1306" s="655"/>
      <c r="H1306" s="656"/>
      <c r="I1306" s="325"/>
      <c r="J1306" s="324"/>
      <c r="K1306" s="649">
        <f>K1307+K1308+K1309</f>
        <v>0.88</v>
      </c>
      <c r="L1306" s="643"/>
      <c r="M1306" s="303">
        <f>K1306*12*I1263</f>
        <v>15207.456</v>
      </c>
    </row>
    <row r="1307" spans="1:13">
      <c r="A1307" s="323" t="s">
        <v>303</v>
      </c>
      <c r="B1307" s="322"/>
      <c r="C1307" s="322"/>
      <c r="D1307" s="322"/>
      <c r="E1307" s="322"/>
      <c r="F1307" s="322"/>
      <c r="G1307" s="322"/>
      <c r="H1307" s="321"/>
      <c r="I1307" s="612" t="s">
        <v>302</v>
      </c>
      <c r="J1307" s="613"/>
      <c r="K1307" s="644">
        <v>0.42</v>
      </c>
      <c r="L1307" s="645"/>
      <c r="M1307" s="291">
        <f>K1307*12*I1263</f>
        <v>7258.1039999999994</v>
      </c>
    </row>
    <row r="1308" spans="1:13">
      <c r="A1308" s="320" t="s">
        <v>301</v>
      </c>
      <c r="B1308" s="319"/>
      <c r="C1308" s="319"/>
      <c r="D1308" s="319"/>
      <c r="E1308" s="319"/>
      <c r="F1308" s="319"/>
      <c r="G1308" s="319"/>
      <c r="H1308" s="318"/>
      <c r="I1308" s="317" t="s">
        <v>300</v>
      </c>
      <c r="J1308" s="316"/>
      <c r="K1308" s="636">
        <v>0.37</v>
      </c>
      <c r="L1308" s="637"/>
      <c r="M1308" s="291">
        <f>K1308*12*I1263</f>
        <v>6394.043999999999</v>
      </c>
    </row>
    <row r="1309" spans="1:13" ht="15.75" thickBot="1">
      <c r="A1309" s="313" t="s">
        <v>299</v>
      </c>
      <c r="B1309" s="312"/>
      <c r="C1309" s="312"/>
      <c r="D1309" s="312"/>
      <c r="E1309" s="312"/>
      <c r="F1309" s="312"/>
      <c r="G1309" s="312"/>
      <c r="H1309" s="311"/>
      <c r="I1309" s="614" t="s">
        <v>298</v>
      </c>
      <c r="J1309" s="615"/>
      <c r="K1309" s="638">
        <v>0.09</v>
      </c>
      <c r="L1309" s="639"/>
      <c r="M1309" s="291">
        <f>K1309*12*I1263</f>
        <v>1555.308</v>
      </c>
    </row>
    <row r="1310" spans="1:13" ht="15.75" thickBot="1">
      <c r="A1310" s="309" t="s">
        <v>297</v>
      </c>
      <c r="B1310" s="308"/>
      <c r="C1310" s="308"/>
      <c r="D1310" s="308"/>
      <c r="E1310" s="308"/>
      <c r="F1310" s="308"/>
      <c r="G1310" s="308"/>
      <c r="H1310" s="307"/>
      <c r="I1310" s="619" t="s">
        <v>296</v>
      </c>
      <c r="J1310" s="620"/>
      <c r="K1310" s="640">
        <v>31.52</v>
      </c>
      <c r="L1310" s="641"/>
      <c r="M1310" s="303">
        <f>K1310*12*I1263</f>
        <v>544703.424</v>
      </c>
    </row>
    <row r="1311" spans="1:13" ht="15.75" thickBot="1">
      <c r="A1311" s="603" t="s">
        <v>295</v>
      </c>
      <c r="B1311" s="604"/>
      <c r="C1311" s="604"/>
      <c r="D1311" s="604"/>
      <c r="E1311" s="604"/>
      <c r="F1311" s="604"/>
      <c r="G1311" s="604"/>
      <c r="H1311" s="605"/>
      <c r="I1311" s="305"/>
      <c r="J1311" s="304"/>
      <c r="K1311" s="642">
        <v>1.58</v>
      </c>
      <c r="L1311" s="643"/>
      <c r="M1311" s="303">
        <f>K1311*12*I1263</f>
        <v>27304.295999999998</v>
      </c>
    </row>
    <row r="1312" spans="1:13">
      <c r="A1312" s="301" t="s">
        <v>294</v>
      </c>
      <c r="B1312" s="300"/>
      <c r="C1312" s="300"/>
      <c r="D1312" s="300"/>
      <c r="E1312" s="300"/>
      <c r="F1312" s="300"/>
      <c r="G1312" s="300"/>
      <c r="H1312" s="298"/>
      <c r="I1312" s="621" t="s">
        <v>293</v>
      </c>
      <c r="J1312" s="622"/>
      <c r="K1312" s="297"/>
      <c r="L1312" s="296"/>
      <c r="M1312" s="291"/>
    </row>
    <row r="1313" spans="1:13">
      <c r="A1313" s="301" t="s">
        <v>292</v>
      </c>
      <c r="B1313" s="300"/>
      <c r="C1313" s="300"/>
      <c r="D1313" s="300"/>
      <c r="E1313" s="300"/>
      <c r="F1313" s="300"/>
      <c r="G1313" s="300"/>
      <c r="H1313" s="298"/>
      <c r="I1313" s="295"/>
      <c r="J1313" s="294"/>
      <c r="K1313" s="297"/>
      <c r="L1313" s="296"/>
      <c r="M1313" s="291"/>
    </row>
    <row r="1314" spans="1:13" ht="15.75" thickBot="1">
      <c r="A1314" s="301" t="s">
        <v>291</v>
      </c>
      <c r="B1314" s="300"/>
      <c r="C1314" s="300"/>
      <c r="D1314" s="300"/>
      <c r="E1314" s="300"/>
      <c r="F1314" s="300"/>
      <c r="G1314" s="300"/>
      <c r="H1314" s="298"/>
      <c r="I1314" s="310"/>
      <c r="J1314" s="294"/>
      <c r="K1314" s="297"/>
      <c r="L1314" s="296"/>
      <c r="M1314" s="291"/>
    </row>
    <row r="1315" spans="1:13" ht="15.75" thickBot="1">
      <c r="A1315" s="309" t="s">
        <v>290</v>
      </c>
      <c r="B1315" s="308"/>
      <c r="C1315" s="308"/>
      <c r="D1315" s="308"/>
      <c r="E1315" s="308"/>
      <c r="F1315" s="308"/>
      <c r="G1315" s="308"/>
      <c r="H1315" s="307"/>
      <c r="I1315" s="305"/>
      <c r="J1315" s="304"/>
      <c r="K1315" s="642">
        <v>7.0000000000000007E-2</v>
      </c>
      <c r="L1315" s="643"/>
      <c r="M1315" s="303">
        <f>K1315*12*I1263</f>
        <v>1209.684</v>
      </c>
    </row>
    <row r="1316" spans="1:13">
      <c r="A1316" s="301" t="s">
        <v>289</v>
      </c>
      <c r="B1316" s="300"/>
      <c r="C1316" s="300"/>
      <c r="D1316" s="300"/>
      <c r="E1316" s="300"/>
      <c r="F1316" s="300"/>
      <c r="G1316" s="300"/>
      <c r="H1316" s="298"/>
      <c r="I1316" s="621" t="s">
        <v>19</v>
      </c>
      <c r="J1316" s="622"/>
      <c r="K1316" s="306"/>
      <c r="L1316" s="296"/>
      <c r="M1316" s="291"/>
    </row>
    <row r="1317" spans="1:13" ht="15.75" thickBot="1">
      <c r="A1317" s="301" t="s">
        <v>288</v>
      </c>
      <c r="B1317" s="300"/>
      <c r="C1317" s="300"/>
      <c r="D1317" s="300"/>
      <c r="E1317" s="300"/>
      <c r="F1317" s="300"/>
      <c r="G1317" s="300"/>
      <c r="H1317" s="298"/>
      <c r="I1317" s="295"/>
      <c r="J1317" s="294"/>
      <c r="K1317" s="306"/>
      <c r="L1317" s="296"/>
      <c r="M1317" s="291"/>
    </row>
    <row r="1318" spans="1:13" ht="15.75" thickBot="1">
      <c r="A1318" s="603" t="s">
        <v>287</v>
      </c>
      <c r="B1318" s="604"/>
      <c r="C1318" s="604"/>
      <c r="D1318" s="604"/>
      <c r="E1318" s="604"/>
      <c r="F1318" s="604"/>
      <c r="G1318" s="604"/>
      <c r="H1318" s="605"/>
      <c r="I1318" s="305"/>
      <c r="J1318" s="304"/>
      <c r="K1318" s="642">
        <v>6</v>
      </c>
      <c r="L1318" s="643"/>
      <c r="M1318" s="303">
        <f>K1318*12*I1263</f>
        <v>103687.2</v>
      </c>
    </row>
    <row r="1319" spans="1:13">
      <c r="A1319" s="301" t="s">
        <v>286</v>
      </c>
      <c r="B1319" s="299"/>
      <c r="C1319" s="299"/>
      <c r="D1319" s="299"/>
      <c r="E1319" s="299"/>
      <c r="F1319" s="300"/>
      <c r="G1319" s="299"/>
      <c r="H1319" s="298"/>
      <c r="I1319" s="598" t="s">
        <v>285</v>
      </c>
      <c r="J1319" s="599"/>
      <c r="K1319" s="297"/>
      <c r="L1319" s="296"/>
      <c r="M1319" s="291"/>
    </row>
    <row r="1320" spans="1:13">
      <c r="A1320" s="301" t="s">
        <v>284</v>
      </c>
      <c r="B1320" s="299"/>
      <c r="C1320" s="299"/>
      <c r="D1320" s="299"/>
      <c r="E1320" s="299"/>
      <c r="F1320" s="300"/>
      <c r="G1320" s="299"/>
      <c r="H1320" s="298"/>
      <c r="I1320" s="598" t="s">
        <v>283</v>
      </c>
      <c r="J1320" s="599"/>
      <c r="K1320" s="297"/>
      <c r="L1320" s="296"/>
      <c r="M1320" s="291"/>
    </row>
    <row r="1321" spans="1:13">
      <c r="A1321" s="301" t="s">
        <v>282</v>
      </c>
      <c r="B1321" s="299"/>
      <c r="C1321" s="299"/>
      <c r="D1321" s="299"/>
      <c r="E1321" s="299"/>
      <c r="F1321" s="300"/>
      <c r="G1321" s="299"/>
      <c r="H1321" s="298"/>
      <c r="I1321" s="598" t="s">
        <v>281</v>
      </c>
      <c r="J1321" s="599"/>
      <c r="K1321" s="297"/>
      <c r="L1321" s="296"/>
      <c r="M1321" s="291"/>
    </row>
    <row r="1322" spans="1:13">
      <c r="A1322" s="301" t="s">
        <v>280</v>
      </c>
      <c r="B1322" s="299"/>
      <c r="C1322" s="299"/>
      <c r="D1322" s="299"/>
      <c r="E1322" s="299"/>
      <c r="F1322" s="300"/>
      <c r="G1322" s="299"/>
      <c r="H1322" s="298"/>
      <c r="I1322" s="598" t="s">
        <v>279</v>
      </c>
      <c r="J1322" s="599"/>
      <c r="K1322" s="297"/>
      <c r="L1322" s="296"/>
      <c r="M1322" s="291"/>
    </row>
    <row r="1323" spans="1:13">
      <c r="A1323" s="301" t="s">
        <v>278</v>
      </c>
      <c r="B1323" s="299"/>
      <c r="C1323" s="299"/>
      <c r="D1323" s="299"/>
      <c r="E1323" s="299"/>
      <c r="F1323" s="300"/>
      <c r="G1323" s="299"/>
      <c r="H1323" s="298"/>
      <c r="I1323" s="598" t="s">
        <v>277</v>
      </c>
      <c r="J1323" s="599"/>
      <c r="K1323" s="297"/>
      <c r="L1323" s="296"/>
      <c r="M1323" s="291"/>
    </row>
    <row r="1324" spans="1:13">
      <c r="A1324" s="301" t="s">
        <v>276</v>
      </c>
      <c r="B1324" s="299"/>
      <c r="C1324" s="299"/>
      <c r="D1324" s="299"/>
      <c r="E1324" s="299"/>
      <c r="F1324" s="300"/>
      <c r="G1324" s="299"/>
      <c r="H1324" s="298"/>
      <c r="I1324" s="295"/>
      <c r="J1324" s="294"/>
      <c r="K1324" s="297"/>
      <c r="L1324" s="302"/>
      <c r="M1324" s="291"/>
    </row>
    <row r="1325" spans="1:13">
      <c r="A1325" s="301" t="s">
        <v>275</v>
      </c>
      <c r="B1325" s="299"/>
      <c r="C1325" s="299"/>
      <c r="D1325" s="299"/>
      <c r="E1325" s="299"/>
      <c r="F1325" s="300"/>
      <c r="G1325" s="299"/>
      <c r="H1325" s="298"/>
      <c r="I1325" s="295"/>
      <c r="J1325" s="294"/>
      <c r="K1325" s="297"/>
      <c r="L1325" s="296"/>
      <c r="M1325" s="291"/>
    </row>
    <row r="1326" spans="1:13">
      <c r="A1326" s="301" t="s">
        <v>274</v>
      </c>
      <c r="B1326" s="299"/>
      <c r="C1326" s="299"/>
      <c r="D1326" s="299"/>
      <c r="E1326" s="299"/>
      <c r="F1326" s="300"/>
      <c r="G1326" s="299"/>
      <c r="H1326" s="298"/>
      <c r="I1326" s="295"/>
      <c r="J1326" s="294"/>
      <c r="K1326" s="297"/>
      <c r="L1326" s="296"/>
      <c r="M1326" s="291"/>
    </row>
    <row r="1327" spans="1:13">
      <c r="A1327" s="301" t="s">
        <v>273</v>
      </c>
      <c r="B1327" s="299"/>
      <c r="C1327" s="299"/>
      <c r="D1327" s="299"/>
      <c r="E1327" s="299"/>
      <c r="F1327" s="300"/>
      <c r="G1327" s="299"/>
      <c r="H1327" s="298"/>
      <c r="I1327" s="295"/>
      <c r="J1327" s="294"/>
      <c r="K1327" s="297"/>
      <c r="L1327" s="296"/>
      <c r="M1327" s="291"/>
    </row>
    <row r="1328" spans="1:13">
      <c r="A1328" s="301" t="s">
        <v>272</v>
      </c>
      <c r="B1328" s="299"/>
      <c r="C1328" s="299"/>
      <c r="D1328" s="299"/>
      <c r="E1328" s="299"/>
      <c r="F1328" s="300"/>
      <c r="G1328" s="299"/>
      <c r="H1328" s="298"/>
      <c r="I1328" s="295"/>
      <c r="J1328" s="294"/>
      <c r="K1328" s="297"/>
      <c r="L1328" s="296"/>
      <c r="M1328" s="291"/>
    </row>
    <row r="1329" spans="1:13" ht="15.75" thickBot="1">
      <c r="A1329" s="616" t="s">
        <v>271</v>
      </c>
      <c r="B1329" s="617"/>
      <c r="C1329" s="617"/>
      <c r="D1329" s="617"/>
      <c r="E1329" s="617"/>
      <c r="F1329" s="617"/>
      <c r="G1329" s="617"/>
      <c r="H1329" s="618"/>
      <c r="I1329" s="295"/>
      <c r="J1329" s="294"/>
      <c r="K1329" s="293"/>
      <c r="L1329" s="292"/>
      <c r="M1329" s="291"/>
    </row>
    <row r="1330" spans="1:13">
      <c r="A1330" s="290" t="s">
        <v>270</v>
      </c>
      <c r="B1330" s="289"/>
      <c r="C1330" s="289"/>
      <c r="D1330" s="289"/>
      <c r="E1330" s="289"/>
      <c r="F1330" s="289"/>
      <c r="G1330" s="289"/>
      <c r="H1330" s="289"/>
      <c r="I1330" s="621" t="s">
        <v>55</v>
      </c>
      <c r="J1330" s="622"/>
      <c r="K1330" s="288"/>
      <c r="L1330" s="287"/>
      <c r="M1330" s="286"/>
    </row>
    <row r="1331" spans="1:13" ht="15.75" thickBot="1">
      <c r="A1331" s="285" t="s">
        <v>269</v>
      </c>
      <c r="B1331" s="284"/>
      <c r="C1331" s="284"/>
      <c r="D1331" s="284"/>
      <c r="E1331" s="284"/>
      <c r="F1331" s="284"/>
      <c r="G1331" s="284"/>
      <c r="H1331" s="284"/>
      <c r="I1331" s="283"/>
      <c r="J1331" s="282"/>
      <c r="K1331" s="281"/>
      <c r="L1331" s="280"/>
      <c r="M1331" s="279"/>
    </row>
    <row r="1332" spans="1:13" ht="15.75" thickBot="1">
      <c r="A1332" s="652" t="s">
        <v>268</v>
      </c>
      <c r="B1332" s="653"/>
      <c r="C1332" s="653"/>
      <c r="D1332" s="653"/>
      <c r="E1332" s="653"/>
      <c r="F1332" s="653"/>
      <c r="G1332" s="653"/>
      <c r="H1332" s="653"/>
      <c r="I1332" s="278"/>
      <c r="J1332" s="277"/>
      <c r="K1332" s="610">
        <f>K1264+K1274+K1289+K1318</f>
        <v>54.949999999999996</v>
      </c>
      <c r="L1332" s="611"/>
      <c r="M1332" s="276">
        <f>M1264+M1274+M1289+M1318</f>
        <v>949601.94</v>
      </c>
    </row>
    <row r="1334" spans="1:13" ht="15.75">
      <c r="A1334" s="601" t="s">
        <v>0</v>
      </c>
      <c r="B1334" s="601"/>
      <c r="C1334" s="601"/>
      <c r="D1334" s="601"/>
      <c r="E1334" s="601"/>
      <c r="F1334" s="601"/>
      <c r="G1334" s="601"/>
      <c r="H1334" s="601"/>
      <c r="I1334" s="601"/>
      <c r="J1334" s="601"/>
      <c r="K1334" s="601"/>
      <c r="L1334" s="601"/>
      <c r="M1334" s="327"/>
    </row>
    <row r="1335" spans="1:13" ht="15.75">
      <c r="A1335" s="600" t="s">
        <v>353</v>
      </c>
      <c r="B1335" s="600"/>
      <c r="C1335" s="600"/>
      <c r="D1335" s="600"/>
      <c r="E1335" s="600"/>
      <c r="F1335" s="600"/>
      <c r="G1335" s="600"/>
      <c r="H1335" s="600"/>
      <c r="I1335" s="600"/>
      <c r="J1335" s="600"/>
      <c r="K1335" s="600"/>
      <c r="L1335" s="600"/>
      <c r="M1335" s="327"/>
    </row>
    <row r="1336" spans="1:13" ht="15.75">
      <c r="A1336" s="370"/>
      <c r="B1336" s="370"/>
      <c r="C1336" s="370"/>
      <c r="D1336" s="370"/>
      <c r="E1336" s="370"/>
      <c r="F1336" s="370" t="s">
        <v>403</v>
      </c>
      <c r="G1336" s="370"/>
      <c r="H1336" s="370"/>
      <c r="I1336" s="370"/>
      <c r="J1336" s="370"/>
      <c r="K1336" s="370"/>
      <c r="L1336" s="370"/>
      <c r="M1336" s="327"/>
    </row>
    <row r="1337" spans="1:13">
      <c r="A1337" s="329"/>
      <c r="B1337" s="328"/>
      <c r="C1337" s="602" t="s">
        <v>351</v>
      </c>
      <c r="D1337" s="602"/>
      <c r="E1337" s="602"/>
      <c r="F1337" s="328"/>
      <c r="G1337" s="328"/>
      <c r="H1337" s="368"/>
      <c r="I1337" s="590" t="s">
        <v>3</v>
      </c>
      <c r="J1337" s="591"/>
      <c r="K1337" s="592" t="s">
        <v>4</v>
      </c>
      <c r="L1337" s="593"/>
      <c r="M1337" s="382"/>
    </row>
    <row r="1338" spans="1:13">
      <c r="A1338" s="381"/>
      <c r="B1338" s="355"/>
      <c r="C1338" s="355"/>
      <c r="D1338" s="355"/>
      <c r="E1338" s="355"/>
      <c r="F1338" s="355"/>
      <c r="G1338" s="355"/>
      <c r="H1338" s="356"/>
      <c r="I1338" s="295"/>
      <c r="J1338" s="294"/>
      <c r="K1338" s="594" t="s">
        <v>5</v>
      </c>
      <c r="L1338" s="595"/>
      <c r="M1338" s="380" t="s">
        <v>6</v>
      </c>
    </row>
    <row r="1339" spans="1:13">
      <c r="A1339" s="381"/>
      <c r="B1339" s="355"/>
      <c r="C1339" s="355"/>
      <c r="D1339" s="355"/>
      <c r="E1339" s="355"/>
      <c r="F1339" s="355"/>
      <c r="G1339" s="355"/>
      <c r="H1339" s="356"/>
      <c r="I1339" s="598" t="s">
        <v>7</v>
      </c>
      <c r="J1339" s="599"/>
      <c r="K1339" s="623" t="s">
        <v>8</v>
      </c>
      <c r="L1339" s="624"/>
      <c r="M1339" s="380" t="s">
        <v>9</v>
      </c>
    </row>
    <row r="1340" spans="1:13" ht="16.5" thickBot="1">
      <c r="A1340" s="379"/>
      <c r="B1340" s="351"/>
      <c r="C1340" s="351"/>
      <c r="D1340" s="351"/>
      <c r="E1340" s="351"/>
      <c r="F1340" s="351"/>
      <c r="G1340" s="351"/>
      <c r="H1340" s="350"/>
      <c r="I1340" s="631">
        <v>598</v>
      </c>
      <c r="J1340" s="632"/>
      <c r="K1340" s="633"/>
      <c r="L1340" s="634"/>
      <c r="M1340" s="378"/>
    </row>
    <row r="1341" spans="1:13">
      <c r="A1341" s="367" t="s">
        <v>350</v>
      </c>
      <c r="B1341" s="344"/>
      <c r="C1341" s="344"/>
      <c r="D1341" s="344"/>
      <c r="E1341" s="344"/>
      <c r="F1341" s="344"/>
      <c r="G1341" s="344"/>
      <c r="H1341" s="377"/>
      <c r="I1341" s="341"/>
      <c r="J1341" s="340"/>
      <c r="K1341" s="635">
        <f>K1344+K1347</f>
        <v>6.17</v>
      </c>
      <c r="L1341" s="628"/>
      <c r="M1341" s="286">
        <f>K1341*12*I1340</f>
        <v>44275.92</v>
      </c>
    </row>
    <row r="1342" spans="1:13">
      <c r="A1342" s="376" t="s">
        <v>349</v>
      </c>
      <c r="B1342" s="375"/>
      <c r="C1342" s="375"/>
      <c r="D1342" s="375"/>
      <c r="E1342" s="375"/>
      <c r="F1342" s="375"/>
      <c r="G1342" s="375"/>
      <c r="H1342" s="374"/>
      <c r="I1342" s="295"/>
      <c r="J1342" s="294"/>
      <c r="K1342" s="293"/>
      <c r="L1342" s="292"/>
      <c r="M1342" s="373"/>
    </row>
    <row r="1343" spans="1:13" ht="15.75" thickBot="1">
      <c r="A1343" s="363" t="s">
        <v>348</v>
      </c>
      <c r="B1343" s="372"/>
      <c r="C1343" s="372"/>
      <c r="D1343" s="372"/>
      <c r="E1343" s="372"/>
      <c r="F1343" s="372"/>
      <c r="G1343" s="372"/>
      <c r="H1343" s="371"/>
      <c r="I1343" s="336"/>
      <c r="J1343" s="282"/>
      <c r="K1343" s="281"/>
      <c r="L1343" s="280"/>
      <c r="M1343" s="279"/>
    </row>
    <row r="1344" spans="1:13">
      <c r="A1344" s="323" t="s">
        <v>347</v>
      </c>
      <c r="B1344" s="331"/>
      <c r="C1344" s="331"/>
      <c r="D1344" s="331"/>
      <c r="E1344" s="331"/>
      <c r="F1344" s="331"/>
      <c r="G1344" s="331"/>
      <c r="H1344" s="357"/>
      <c r="I1344" s="596" t="s">
        <v>19</v>
      </c>
      <c r="J1344" s="597"/>
      <c r="K1344" s="629">
        <v>3.7</v>
      </c>
      <c r="L1344" s="630"/>
      <c r="M1344" s="291">
        <f>K1344*12*I1340</f>
        <v>26551.200000000004</v>
      </c>
    </row>
    <row r="1345" spans="1:13">
      <c r="A1345" s="301" t="s">
        <v>338</v>
      </c>
      <c r="B1345" s="355"/>
      <c r="C1345" s="355"/>
      <c r="D1345" s="355"/>
      <c r="E1345" s="355"/>
      <c r="F1345" s="355"/>
      <c r="G1345" s="355"/>
      <c r="H1345" s="356"/>
      <c r="I1345" s="598" t="s">
        <v>328</v>
      </c>
      <c r="J1345" s="599"/>
      <c r="K1345" s="327"/>
      <c r="L1345" s="292"/>
      <c r="M1345" s="291"/>
    </row>
    <row r="1346" spans="1:13">
      <c r="A1346" s="323" t="s">
        <v>337</v>
      </c>
      <c r="B1346" s="331"/>
      <c r="C1346" s="331"/>
      <c r="D1346" s="331"/>
      <c r="E1346" s="331"/>
      <c r="F1346" s="331"/>
      <c r="G1346" s="331"/>
      <c r="H1346" s="357"/>
      <c r="I1346" s="596"/>
      <c r="J1346" s="597"/>
      <c r="K1346" s="327"/>
      <c r="L1346" s="292"/>
      <c r="M1346" s="291"/>
    </row>
    <row r="1347" spans="1:13">
      <c r="A1347" s="323" t="s">
        <v>346</v>
      </c>
      <c r="B1347" s="331"/>
      <c r="C1347" s="331"/>
      <c r="D1347" s="331"/>
      <c r="E1347" s="331"/>
      <c r="F1347" s="331"/>
      <c r="G1347" s="331"/>
      <c r="H1347" s="357"/>
      <c r="I1347" s="608" t="s">
        <v>35</v>
      </c>
      <c r="J1347" s="609"/>
      <c r="K1347" s="625">
        <v>2.4700000000000002</v>
      </c>
      <c r="L1347" s="626"/>
      <c r="M1347" s="291">
        <f>K1347*12*I1340</f>
        <v>17724.72</v>
      </c>
    </row>
    <row r="1348" spans="1:13" ht="15.75">
      <c r="A1348" s="320" t="s">
        <v>345</v>
      </c>
      <c r="B1348" s="354"/>
      <c r="C1348" s="354"/>
      <c r="D1348" s="354"/>
      <c r="E1348" s="354"/>
      <c r="F1348" s="354"/>
      <c r="G1348" s="354"/>
      <c r="H1348" s="353"/>
      <c r="I1348" s="598" t="s">
        <v>328</v>
      </c>
      <c r="J1348" s="599"/>
      <c r="K1348" s="370"/>
      <c r="L1348" s="369"/>
      <c r="M1348" s="291"/>
    </row>
    <row r="1349" spans="1:13">
      <c r="A1349" s="313" t="s">
        <v>344</v>
      </c>
      <c r="B1349" s="328"/>
      <c r="C1349" s="328"/>
      <c r="D1349" s="328"/>
      <c r="E1349" s="328"/>
      <c r="F1349" s="328"/>
      <c r="G1349" s="328"/>
      <c r="H1349" s="368"/>
      <c r="I1349" s="598"/>
      <c r="J1349" s="599"/>
      <c r="K1349" s="352"/>
      <c r="L1349" s="292"/>
      <c r="M1349" s="291"/>
    </row>
    <row r="1350" spans="1:13" ht="15.75" thickBot="1">
      <c r="A1350" s="323" t="s">
        <v>343</v>
      </c>
      <c r="B1350" s="322"/>
      <c r="C1350" s="322"/>
      <c r="D1350" s="322"/>
      <c r="E1350" s="322"/>
      <c r="F1350" s="322"/>
      <c r="G1350" s="322"/>
      <c r="H1350" s="321"/>
      <c r="I1350" s="334"/>
      <c r="J1350" s="333"/>
      <c r="K1350" s="636"/>
      <c r="L1350" s="637"/>
      <c r="M1350" s="291"/>
    </row>
    <row r="1351" spans="1:13">
      <c r="A1351" s="367" t="s">
        <v>342</v>
      </c>
      <c r="B1351" s="366"/>
      <c r="C1351" s="366"/>
      <c r="D1351" s="366"/>
      <c r="E1351" s="366"/>
      <c r="F1351" s="366"/>
      <c r="G1351" s="366"/>
      <c r="H1351" s="365"/>
      <c r="I1351" s="341"/>
      <c r="J1351" s="364"/>
      <c r="K1351" s="627">
        <f>K1353+K1358+K1361</f>
        <v>5.05</v>
      </c>
      <c r="L1351" s="628"/>
      <c r="M1351" s="286">
        <f>K1351*12*I1340</f>
        <v>36238.799999999996</v>
      </c>
    </row>
    <row r="1352" spans="1:13" ht="15.75" thickBot="1">
      <c r="A1352" s="363" t="s">
        <v>341</v>
      </c>
      <c r="B1352" s="362"/>
      <c r="C1352" s="362"/>
      <c r="D1352" s="362"/>
      <c r="E1352" s="362"/>
      <c r="F1352" s="362"/>
      <c r="G1352" s="362"/>
      <c r="H1352" s="361"/>
      <c r="I1352" s="336"/>
      <c r="J1352" s="360"/>
      <c r="K1352" s="281"/>
      <c r="L1352" s="280"/>
      <c r="M1352" s="279"/>
    </row>
    <row r="1353" spans="1:13">
      <c r="A1353" s="301" t="s">
        <v>340</v>
      </c>
      <c r="B1353" s="300"/>
      <c r="C1353" s="300"/>
      <c r="D1353" s="300"/>
      <c r="E1353" s="300"/>
      <c r="F1353" s="300"/>
      <c r="G1353" s="300"/>
      <c r="H1353" s="298"/>
      <c r="I1353" s="598" t="s">
        <v>19</v>
      </c>
      <c r="J1353" s="599"/>
      <c r="K1353" s="629">
        <v>2.5299999999999998</v>
      </c>
      <c r="L1353" s="630"/>
      <c r="M1353" s="291">
        <f>K1353*12*I1340</f>
        <v>18155.28</v>
      </c>
    </row>
    <row r="1354" spans="1:13">
      <c r="A1354" s="323" t="s">
        <v>339</v>
      </c>
      <c r="B1354" s="322"/>
      <c r="C1354" s="322"/>
      <c r="D1354" s="322"/>
      <c r="E1354" s="322"/>
      <c r="F1354" s="322"/>
      <c r="G1354" s="322"/>
      <c r="H1354" s="321"/>
      <c r="I1354" s="359"/>
      <c r="J1354" s="358"/>
      <c r="K1354" s="327"/>
      <c r="L1354" s="292"/>
      <c r="M1354" s="291"/>
    </row>
    <row r="1355" spans="1:13">
      <c r="A1355" s="301" t="s">
        <v>338</v>
      </c>
      <c r="B1355" s="355"/>
      <c r="C1355" s="355"/>
      <c r="D1355" s="355"/>
      <c r="E1355" s="355"/>
      <c r="F1355" s="355"/>
      <c r="G1355" s="355"/>
      <c r="H1355" s="356"/>
      <c r="I1355" s="598" t="s">
        <v>328</v>
      </c>
      <c r="J1355" s="599"/>
      <c r="K1355" s="327"/>
      <c r="L1355" s="292"/>
      <c r="M1355" s="291"/>
    </row>
    <row r="1356" spans="1:13">
      <c r="A1356" s="323" t="s">
        <v>337</v>
      </c>
      <c r="B1356" s="331"/>
      <c r="C1356" s="331"/>
      <c r="D1356" s="331"/>
      <c r="E1356" s="331"/>
      <c r="F1356" s="331"/>
      <c r="G1356" s="331"/>
      <c r="H1356" s="357"/>
      <c r="I1356" s="596"/>
      <c r="J1356" s="597"/>
      <c r="K1356" s="327"/>
      <c r="L1356" s="292"/>
      <c r="M1356" s="291"/>
    </row>
    <row r="1357" spans="1:13">
      <c r="A1357" s="320" t="s">
        <v>336</v>
      </c>
      <c r="B1357" s="354"/>
      <c r="C1357" s="353"/>
      <c r="D1357" s="355"/>
      <c r="E1357" s="355"/>
      <c r="F1357" s="355"/>
      <c r="G1357" s="355"/>
      <c r="H1357" s="356"/>
      <c r="I1357" s="598" t="s">
        <v>328</v>
      </c>
      <c r="J1357" s="599"/>
      <c r="K1357" s="327"/>
      <c r="L1357" s="292"/>
      <c r="M1357" s="291"/>
    </row>
    <row r="1358" spans="1:13">
      <c r="A1358" s="301" t="s">
        <v>335</v>
      </c>
      <c r="B1358" s="355"/>
      <c r="C1358" s="355"/>
      <c r="D1358" s="354"/>
      <c r="E1358" s="354"/>
      <c r="F1358" s="354"/>
      <c r="G1358" s="354"/>
      <c r="H1358" s="353"/>
      <c r="I1358" s="608" t="s">
        <v>35</v>
      </c>
      <c r="J1358" s="609"/>
      <c r="K1358" s="625">
        <v>1.1200000000000001</v>
      </c>
      <c r="L1358" s="626"/>
      <c r="M1358" s="291">
        <f>K1358*12*I1340</f>
        <v>8037.1200000000008</v>
      </c>
    </row>
    <row r="1359" spans="1:13">
      <c r="A1359" s="313" t="s">
        <v>334</v>
      </c>
      <c r="B1359" s="312"/>
      <c r="C1359" s="312"/>
      <c r="D1359" s="312"/>
      <c r="E1359" s="312"/>
      <c r="F1359" s="312"/>
      <c r="G1359" s="312"/>
      <c r="H1359" s="311"/>
      <c r="I1359" s="590" t="s">
        <v>333</v>
      </c>
      <c r="J1359" s="591"/>
      <c r="K1359" s="327"/>
      <c r="L1359" s="292"/>
      <c r="M1359" s="291"/>
    </row>
    <row r="1360" spans="1:13">
      <c r="A1360" s="323"/>
      <c r="B1360" s="322"/>
      <c r="C1360" s="322"/>
      <c r="D1360" s="322"/>
      <c r="E1360" s="322"/>
      <c r="F1360" s="322"/>
      <c r="G1360" s="322"/>
      <c r="H1360" s="321"/>
      <c r="I1360" s="334" t="s">
        <v>332</v>
      </c>
      <c r="J1360" s="333"/>
      <c r="K1360" s="352"/>
      <c r="L1360" s="292"/>
      <c r="M1360" s="291"/>
    </row>
    <row r="1361" spans="1:13">
      <c r="A1361" s="313" t="s">
        <v>331</v>
      </c>
      <c r="B1361" s="312"/>
      <c r="C1361" s="312"/>
      <c r="D1361" s="312"/>
      <c r="E1361" s="312"/>
      <c r="F1361" s="312"/>
      <c r="G1361" s="312"/>
      <c r="H1361" s="311"/>
      <c r="I1361" s="590" t="s">
        <v>35</v>
      </c>
      <c r="J1361" s="591"/>
      <c r="K1361" s="625">
        <v>1.4</v>
      </c>
      <c r="L1361" s="626"/>
      <c r="M1361" s="291">
        <f>K1361*12*I1340</f>
        <v>10046.399999999998</v>
      </c>
    </row>
    <row r="1362" spans="1:13">
      <c r="A1362" s="323" t="s">
        <v>330</v>
      </c>
      <c r="B1362" s="322"/>
      <c r="C1362" s="322"/>
      <c r="D1362" s="322"/>
      <c r="E1362" s="322"/>
      <c r="F1362" s="322"/>
      <c r="G1362" s="322"/>
      <c r="H1362" s="321"/>
      <c r="I1362" s="334"/>
      <c r="J1362" s="333"/>
      <c r="K1362" s="327"/>
      <c r="L1362" s="292"/>
      <c r="M1362" s="291"/>
    </row>
    <row r="1363" spans="1:13">
      <c r="A1363" s="313" t="s">
        <v>329</v>
      </c>
      <c r="B1363" s="312"/>
      <c r="C1363" s="312"/>
      <c r="D1363" s="312"/>
      <c r="E1363" s="312"/>
      <c r="F1363" s="312"/>
      <c r="G1363" s="312"/>
      <c r="H1363" s="311"/>
      <c r="I1363" s="598" t="s">
        <v>328</v>
      </c>
      <c r="J1363" s="599"/>
      <c r="K1363" s="327"/>
      <c r="L1363" s="292"/>
      <c r="M1363" s="291"/>
    </row>
    <row r="1364" spans="1:13">
      <c r="A1364" s="313" t="s">
        <v>327</v>
      </c>
      <c r="B1364" s="312"/>
      <c r="C1364" s="312"/>
      <c r="D1364" s="312"/>
      <c r="E1364" s="312"/>
      <c r="F1364" s="312"/>
      <c r="G1364" s="312"/>
      <c r="H1364" s="311"/>
      <c r="I1364" s="590" t="s">
        <v>326</v>
      </c>
      <c r="J1364" s="591"/>
      <c r="K1364" s="351"/>
      <c r="L1364" s="350"/>
      <c r="M1364" s="349"/>
    </row>
    <row r="1365" spans="1:13" ht="15.75" thickBot="1">
      <c r="A1365" s="323"/>
      <c r="B1365" s="322"/>
      <c r="C1365" s="322"/>
      <c r="D1365" s="322"/>
      <c r="E1365" s="322"/>
      <c r="F1365" s="322"/>
      <c r="G1365" s="322"/>
      <c r="H1365" s="321"/>
      <c r="I1365" s="606" t="s">
        <v>325</v>
      </c>
      <c r="J1365" s="607"/>
      <c r="K1365" s="348"/>
      <c r="L1365" s="347"/>
      <c r="M1365" s="346"/>
    </row>
    <row r="1366" spans="1:13">
      <c r="A1366" s="345" t="s">
        <v>324</v>
      </c>
      <c r="B1366" s="344"/>
      <c r="C1366" s="344"/>
      <c r="D1366" s="344"/>
      <c r="E1366" s="344"/>
      <c r="F1366" s="344"/>
      <c r="G1366" s="343"/>
      <c r="H1366" s="342"/>
      <c r="I1366" s="341"/>
      <c r="J1366" s="340"/>
      <c r="K1366" s="648">
        <f>K1368+K1375+K1383+K1387+K1388+K1392</f>
        <v>34.29</v>
      </c>
      <c r="L1366" s="628"/>
      <c r="M1366" s="286">
        <f>M1368+M1375+M1383+M1387+M1388+M1392</f>
        <v>246065.03999999998</v>
      </c>
    </row>
    <row r="1367" spans="1:13" ht="15.75" thickBot="1">
      <c r="A1367" s="339"/>
      <c r="B1367" s="338"/>
      <c r="C1367" s="338"/>
      <c r="D1367" s="338"/>
      <c r="E1367" s="338"/>
      <c r="F1367" s="338"/>
      <c r="G1367" s="338"/>
      <c r="H1367" s="337"/>
      <c r="I1367" s="336"/>
      <c r="J1367" s="282"/>
      <c r="K1367" s="281"/>
      <c r="L1367" s="280"/>
      <c r="M1367" s="279"/>
    </row>
    <row r="1368" spans="1:13" ht="15.75" thickBot="1">
      <c r="A1368" s="603" t="s">
        <v>323</v>
      </c>
      <c r="B1368" s="604"/>
      <c r="C1368" s="604"/>
      <c r="D1368" s="604"/>
      <c r="E1368" s="604"/>
      <c r="F1368" s="604"/>
      <c r="G1368" s="604"/>
      <c r="H1368" s="605"/>
      <c r="I1368" s="305"/>
      <c r="J1368" s="304"/>
      <c r="K1368" s="646">
        <f>K1369+K1370+K1371+K1373+K1374</f>
        <v>4.9799999999999995</v>
      </c>
      <c r="L1368" s="647"/>
      <c r="M1368" s="303">
        <f>K1368*12*I1340</f>
        <v>35736.479999999996</v>
      </c>
    </row>
    <row r="1369" spans="1:13">
      <c r="A1369" s="323" t="s">
        <v>322</v>
      </c>
      <c r="B1369" s="322"/>
      <c r="C1369" s="322"/>
      <c r="D1369" s="322"/>
      <c r="E1369" s="322"/>
      <c r="F1369" s="322"/>
      <c r="G1369" s="322"/>
      <c r="H1369" s="321"/>
      <c r="I1369" s="596" t="s">
        <v>321</v>
      </c>
      <c r="J1369" s="597"/>
      <c r="K1369" s="629">
        <v>0.63</v>
      </c>
      <c r="L1369" s="630"/>
      <c r="M1369" s="291">
        <f>K1369*12*I1340</f>
        <v>4520.88</v>
      </c>
    </row>
    <row r="1370" spans="1:13">
      <c r="A1370" s="320" t="s">
        <v>320</v>
      </c>
      <c r="B1370" s="319"/>
      <c r="C1370" s="319"/>
      <c r="D1370" s="319"/>
      <c r="E1370" s="319"/>
      <c r="F1370" s="319"/>
      <c r="G1370" s="319"/>
      <c r="H1370" s="318"/>
      <c r="I1370" s="608" t="s">
        <v>57</v>
      </c>
      <c r="J1370" s="609"/>
      <c r="K1370" s="625">
        <v>1.48</v>
      </c>
      <c r="L1370" s="626"/>
      <c r="M1370" s="291">
        <f>K1370*12*I1340</f>
        <v>10620.48</v>
      </c>
    </row>
    <row r="1371" spans="1:13">
      <c r="A1371" s="313" t="s">
        <v>319</v>
      </c>
      <c r="B1371" s="312"/>
      <c r="C1371" s="312"/>
      <c r="D1371" s="312"/>
      <c r="E1371" s="312"/>
      <c r="F1371" s="312"/>
      <c r="G1371" s="312"/>
      <c r="H1371" s="311"/>
      <c r="I1371" s="590" t="s">
        <v>35</v>
      </c>
      <c r="J1371" s="591"/>
      <c r="K1371" s="625">
        <v>0.17</v>
      </c>
      <c r="L1371" s="626"/>
      <c r="M1371" s="291">
        <f>K1371*12*I1340</f>
        <v>1219.92</v>
      </c>
    </row>
    <row r="1372" spans="1:13">
      <c r="A1372" s="335" t="s">
        <v>318</v>
      </c>
      <c r="B1372" s="331"/>
      <c r="C1372" s="331"/>
      <c r="D1372" s="331"/>
      <c r="E1372" s="322"/>
      <c r="F1372" s="322"/>
      <c r="G1372" s="322"/>
      <c r="H1372" s="321"/>
      <c r="I1372" s="334"/>
      <c r="J1372" s="333"/>
      <c r="K1372" s="293"/>
      <c r="L1372" s="292"/>
      <c r="M1372" s="291"/>
    </row>
    <row r="1373" spans="1:13">
      <c r="A1373" s="320" t="s">
        <v>317</v>
      </c>
      <c r="B1373" s="319"/>
      <c r="C1373" s="319"/>
      <c r="D1373" s="319"/>
      <c r="E1373" s="319"/>
      <c r="F1373" s="319"/>
      <c r="G1373" s="319"/>
      <c r="H1373" s="318"/>
      <c r="I1373" s="608" t="s">
        <v>19</v>
      </c>
      <c r="J1373" s="609"/>
      <c r="K1373" s="625">
        <v>0.05</v>
      </c>
      <c r="L1373" s="626"/>
      <c r="M1373" s="291">
        <f>K1373*12*I1340</f>
        <v>358.80000000000007</v>
      </c>
    </row>
    <row r="1374" spans="1:13" ht="15.75" thickBot="1">
      <c r="A1374" s="313" t="s">
        <v>316</v>
      </c>
      <c r="B1374" s="312"/>
      <c r="C1374" s="312"/>
      <c r="D1374" s="312"/>
      <c r="E1374" s="312"/>
      <c r="F1374" s="312"/>
      <c r="G1374" s="312"/>
      <c r="H1374" s="311"/>
      <c r="I1374" s="614" t="s">
        <v>19</v>
      </c>
      <c r="J1374" s="615"/>
      <c r="K1374" s="650">
        <v>2.65</v>
      </c>
      <c r="L1374" s="651"/>
      <c r="M1374" s="291">
        <f>K1374*12*I1340</f>
        <v>19016.399999999998</v>
      </c>
    </row>
    <row r="1375" spans="1:13" ht="15.75" thickBot="1">
      <c r="A1375" s="654" t="s">
        <v>315</v>
      </c>
      <c r="B1375" s="655"/>
      <c r="C1375" s="655"/>
      <c r="D1375" s="655"/>
      <c r="E1375" s="655"/>
      <c r="F1375" s="655"/>
      <c r="G1375" s="655"/>
      <c r="H1375" s="656"/>
      <c r="I1375" s="305"/>
      <c r="J1375" s="304"/>
      <c r="K1375" s="642">
        <f>K1376+K1377+K1379+K1380+K1381+K1382</f>
        <v>1.35</v>
      </c>
      <c r="L1375" s="647"/>
      <c r="M1375" s="303">
        <f>K1375*12*I1340</f>
        <v>9687.6000000000022</v>
      </c>
    </row>
    <row r="1376" spans="1:13">
      <c r="A1376" s="332" t="s">
        <v>314</v>
      </c>
      <c r="B1376" s="331"/>
      <c r="C1376" s="331"/>
      <c r="D1376" s="331"/>
      <c r="E1376" s="331"/>
      <c r="F1376" s="322"/>
      <c r="G1376" s="322"/>
      <c r="H1376" s="321"/>
      <c r="I1376" s="330"/>
      <c r="J1376" s="294"/>
      <c r="K1376" s="629">
        <v>0.08</v>
      </c>
      <c r="L1376" s="630"/>
      <c r="M1376" s="291">
        <f>K1376*12*I1340</f>
        <v>574.07999999999993</v>
      </c>
    </row>
    <row r="1377" spans="1:13">
      <c r="A1377" s="329" t="s">
        <v>313</v>
      </c>
      <c r="B1377" s="328"/>
      <c r="C1377" s="328"/>
      <c r="D1377" s="328"/>
      <c r="E1377" s="328"/>
      <c r="F1377" s="312"/>
      <c r="G1377" s="312"/>
      <c r="H1377" s="311"/>
      <c r="I1377" s="598" t="s">
        <v>312</v>
      </c>
      <c r="J1377" s="599"/>
      <c r="K1377" s="625">
        <v>0.65</v>
      </c>
      <c r="L1377" s="626"/>
      <c r="M1377" s="291">
        <f>K1377*12*I1340</f>
        <v>4664.4000000000005</v>
      </c>
    </row>
    <row r="1378" spans="1:13">
      <c r="A1378" s="323" t="s">
        <v>311</v>
      </c>
      <c r="B1378" s="322"/>
      <c r="C1378" s="322"/>
      <c r="D1378" s="322"/>
      <c r="E1378" s="322"/>
      <c r="F1378" s="322"/>
      <c r="G1378" s="322"/>
      <c r="H1378" s="321"/>
      <c r="I1378" s="596" t="s">
        <v>310</v>
      </c>
      <c r="J1378" s="597"/>
      <c r="K1378" s="327"/>
      <c r="L1378" s="292"/>
      <c r="M1378" s="291"/>
    </row>
    <row r="1379" spans="1:13">
      <c r="A1379" s="320" t="s">
        <v>309</v>
      </c>
      <c r="B1379" s="319"/>
      <c r="C1379" s="319"/>
      <c r="D1379" s="319"/>
      <c r="E1379" s="319"/>
      <c r="F1379" s="319"/>
      <c r="G1379" s="319"/>
      <c r="H1379" s="318"/>
      <c r="I1379" s="608" t="s">
        <v>308</v>
      </c>
      <c r="J1379" s="609"/>
      <c r="K1379" s="625">
        <v>0.4</v>
      </c>
      <c r="L1379" s="626"/>
      <c r="M1379" s="291">
        <f>K1379*12*I1340</f>
        <v>2870.4000000000005</v>
      </c>
    </row>
    <row r="1380" spans="1:13">
      <c r="A1380" s="320" t="s">
        <v>307</v>
      </c>
      <c r="B1380" s="319"/>
      <c r="C1380" s="319"/>
      <c r="D1380" s="319"/>
      <c r="E1380" s="319"/>
      <c r="F1380" s="319"/>
      <c r="G1380" s="319"/>
      <c r="H1380" s="318"/>
      <c r="I1380" s="608" t="s">
        <v>306</v>
      </c>
      <c r="J1380" s="609"/>
      <c r="K1380" s="625">
        <v>0.1</v>
      </c>
      <c r="L1380" s="626"/>
      <c r="M1380" s="291">
        <f>K1380*12*I1340</f>
        <v>717.60000000000014</v>
      </c>
    </row>
    <row r="1381" spans="1:13">
      <c r="A1381" s="313" t="s">
        <v>299</v>
      </c>
      <c r="B1381" s="312"/>
      <c r="C1381" s="312"/>
      <c r="D1381" s="312"/>
      <c r="E1381" s="312"/>
      <c r="F1381" s="312"/>
      <c r="G1381" s="312"/>
      <c r="H1381" s="311"/>
      <c r="I1381" s="608" t="s">
        <v>298</v>
      </c>
      <c r="J1381" s="609"/>
      <c r="K1381" s="636">
        <v>0.05</v>
      </c>
      <c r="L1381" s="637"/>
      <c r="M1381" s="291">
        <f>K1381*12*I1340</f>
        <v>358.80000000000007</v>
      </c>
    </row>
    <row r="1382" spans="1:13" ht="15.75" thickBot="1">
      <c r="A1382" s="313" t="s">
        <v>305</v>
      </c>
      <c r="B1382" s="312"/>
      <c r="C1382" s="312"/>
      <c r="D1382" s="312"/>
      <c r="E1382" s="312"/>
      <c r="F1382" s="312"/>
      <c r="G1382" s="312"/>
      <c r="H1382" s="311"/>
      <c r="I1382" s="614" t="s">
        <v>88</v>
      </c>
      <c r="J1382" s="615"/>
      <c r="K1382" s="638">
        <v>7.0000000000000007E-2</v>
      </c>
      <c r="L1382" s="639"/>
      <c r="M1382" s="326">
        <f>K1382*12*I1340</f>
        <v>502.32000000000005</v>
      </c>
    </row>
    <row r="1383" spans="1:13" ht="15.75" thickBot="1">
      <c r="A1383" s="654" t="s">
        <v>304</v>
      </c>
      <c r="B1383" s="655"/>
      <c r="C1383" s="655"/>
      <c r="D1383" s="655"/>
      <c r="E1383" s="655"/>
      <c r="F1383" s="655"/>
      <c r="G1383" s="655"/>
      <c r="H1383" s="656"/>
      <c r="I1383" s="325"/>
      <c r="J1383" s="324"/>
      <c r="K1383" s="649">
        <f>K1384+K1385+K1386</f>
        <v>0.88</v>
      </c>
      <c r="L1383" s="643"/>
      <c r="M1383" s="303">
        <f>K1383*12*I1340</f>
        <v>6314.88</v>
      </c>
    </row>
    <row r="1384" spans="1:13">
      <c r="A1384" s="323" t="s">
        <v>303</v>
      </c>
      <c r="B1384" s="322"/>
      <c r="C1384" s="322"/>
      <c r="D1384" s="322"/>
      <c r="E1384" s="322"/>
      <c r="F1384" s="322"/>
      <c r="G1384" s="322"/>
      <c r="H1384" s="321"/>
      <c r="I1384" s="612" t="s">
        <v>302</v>
      </c>
      <c r="J1384" s="613"/>
      <c r="K1384" s="644">
        <v>0.42</v>
      </c>
      <c r="L1384" s="645"/>
      <c r="M1384" s="291">
        <f>K1384*12*I1340</f>
        <v>3013.92</v>
      </c>
    </row>
    <row r="1385" spans="1:13">
      <c r="A1385" s="320" t="s">
        <v>301</v>
      </c>
      <c r="B1385" s="319"/>
      <c r="C1385" s="319"/>
      <c r="D1385" s="319"/>
      <c r="E1385" s="319"/>
      <c r="F1385" s="319"/>
      <c r="G1385" s="319"/>
      <c r="H1385" s="318"/>
      <c r="I1385" s="317" t="s">
        <v>300</v>
      </c>
      <c r="J1385" s="316"/>
      <c r="K1385" s="636">
        <v>0.37</v>
      </c>
      <c r="L1385" s="637"/>
      <c r="M1385" s="291">
        <f>K1385*12*I1340</f>
        <v>2655.12</v>
      </c>
    </row>
    <row r="1386" spans="1:13" ht="15.75" thickBot="1">
      <c r="A1386" s="313" t="s">
        <v>299</v>
      </c>
      <c r="B1386" s="312"/>
      <c r="C1386" s="312"/>
      <c r="D1386" s="312"/>
      <c r="E1386" s="312"/>
      <c r="F1386" s="312"/>
      <c r="G1386" s="312"/>
      <c r="H1386" s="311"/>
      <c r="I1386" s="614" t="s">
        <v>298</v>
      </c>
      <c r="J1386" s="615"/>
      <c r="K1386" s="638">
        <v>0.09</v>
      </c>
      <c r="L1386" s="639"/>
      <c r="M1386" s="291">
        <f>K1386*12*I1340</f>
        <v>645.84</v>
      </c>
    </row>
    <row r="1387" spans="1:13" ht="15.75" thickBot="1">
      <c r="A1387" s="309" t="s">
        <v>297</v>
      </c>
      <c r="B1387" s="308"/>
      <c r="C1387" s="308"/>
      <c r="D1387" s="308"/>
      <c r="E1387" s="308"/>
      <c r="F1387" s="308"/>
      <c r="G1387" s="308"/>
      <c r="H1387" s="307"/>
      <c r="I1387" s="619" t="s">
        <v>296</v>
      </c>
      <c r="J1387" s="620"/>
      <c r="K1387" s="640">
        <v>25.43</v>
      </c>
      <c r="L1387" s="641"/>
      <c r="M1387" s="303">
        <f>K1387*12*I1340</f>
        <v>182485.68</v>
      </c>
    </row>
    <row r="1388" spans="1:13" ht="15.75" thickBot="1">
      <c r="A1388" s="603" t="s">
        <v>295</v>
      </c>
      <c r="B1388" s="604"/>
      <c r="C1388" s="604"/>
      <c r="D1388" s="604"/>
      <c r="E1388" s="604"/>
      <c r="F1388" s="604"/>
      <c r="G1388" s="604"/>
      <c r="H1388" s="605"/>
      <c r="I1388" s="305"/>
      <c r="J1388" s="304"/>
      <c r="K1388" s="642">
        <v>1.58</v>
      </c>
      <c r="L1388" s="643"/>
      <c r="M1388" s="303">
        <f>K1388*12*I1340</f>
        <v>11338.08</v>
      </c>
    </row>
    <row r="1389" spans="1:13">
      <c r="A1389" s="301" t="s">
        <v>294</v>
      </c>
      <c r="B1389" s="300"/>
      <c r="C1389" s="300"/>
      <c r="D1389" s="300"/>
      <c r="E1389" s="300"/>
      <c r="F1389" s="300"/>
      <c r="G1389" s="300"/>
      <c r="H1389" s="298"/>
      <c r="I1389" s="621" t="s">
        <v>293</v>
      </c>
      <c r="J1389" s="622"/>
      <c r="K1389" s="297"/>
      <c r="L1389" s="296"/>
      <c r="M1389" s="291"/>
    </row>
    <row r="1390" spans="1:13">
      <c r="A1390" s="301" t="s">
        <v>292</v>
      </c>
      <c r="B1390" s="300"/>
      <c r="C1390" s="300"/>
      <c r="D1390" s="300"/>
      <c r="E1390" s="300"/>
      <c r="F1390" s="300"/>
      <c r="G1390" s="300"/>
      <c r="H1390" s="298"/>
      <c r="I1390" s="295"/>
      <c r="J1390" s="294"/>
      <c r="K1390" s="297"/>
      <c r="L1390" s="296"/>
      <c r="M1390" s="291"/>
    </row>
    <row r="1391" spans="1:13" ht="15.75" thickBot="1">
      <c r="A1391" s="301" t="s">
        <v>291</v>
      </c>
      <c r="B1391" s="300"/>
      <c r="C1391" s="300"/>
      <c r="D1391" s="300"/>
      <c r="E1391" s="300"/>
      <c r="F1391" s="300"/>
      <c r="G1391" s="300"/>
      <c r="H1391" s="298"/>
      <c r="I1391" s="310"/>
      <c r="J1391" s="294"/>
      <c r="K1391" s="297"/>
      <c r="L1391" s="296"/>
      <c r="M1391" s="291"/>
    </row>
    <row r="1392" spans="1:13" ht="15.75" thickBot="1">
      <c r="A1392" s="309" t="s">
        <v>290</v>
      </c>
      <c r="B1392" s="308"/>
      <c r="C1392" s="308"/>
      <c r="D1392" s="308"/>
      <c r="E1392" s="308"/>
      <c r="F1392" s="308"/>
      <c r="G1392" s="308"/>
      <c r="H1392" s="307"/>
      <c r="I1392" s="305"/>
      <c r="J1392" s="304"/>
      <c r="K1392" s="642">
        <v>7.0000000000000007E-2</v>
      </c>
      <c r="L1392" s="643"/>
      <c r="M1392" s="303">
        <f>K1392*12*I1340</f>
        <v>502.32000000000005</v>
      </c>
    </row>
    <row r="1393" spans="1:13">
      <c r="A1393" s="301" t="s">
        <v>289</v>
      </c>
      <c r="B1393" s="300"/>
      <c r="C1393" s="300"/>
      <c r="D1393" s="300"/>
      <c r="E1393" s="300"/>
      <c r="F1393" s="300"/>
      <c r="G1393" s="300"/>
      <c r="H1393" s="298"/>
      <c r="I1393" s="621" t="s">
        <v>19</v>
      </c>
      <c r="J1393" s="622"/>
      <c r="K1393" s="306"/>
      <c r="L1393" s="296"/>
      <c r="M1393" s="291"/>
    </row>
    <row r="1394" spans="1:13" ht="15.75" thickBot="1">
      <c r="A1394" s="301" t="s">
        <v>288</v>
      </c>
      <c r="B1394" s="300"/>
      <c r="C1394" s="300"/>
      <c r="D1394" s="300"/>
      <c r="E1394" s="300"/>
      <c r="F1394" s="300"/>
      <c r="G1394" s="300"/>
      <c r="H1394" s="298"/>
      <c r="I1394" s="295"/>
      <c r="J1394" s="294"/>
      <c r="K1394" s="306"/>
      <c r="L1394" s="296"/>
      <c r="M1394" s="291"/>
    </row>
    <row r="1395" spans="1:13" ht="15.75" thickBot="1">
      <c r="A1395" s="603" t="s">
        <v>287</v>
      </c>
      <c r="B1395" s="604"/>
      <c r="C1395" s="604"/>
      <c r="D1395" s="604"/>
      <c r="E1395" s="604"/>
      <c r="F1395" s="604"/>
      <c r="G1395" s="604"/>
      <c r="H1395" s="605"/>
      <c r="I1395" s="305"/>
      <c r="J1395" s="304"/>
      <c r="K1395" s="642">
        <v>6</v>
      </c>
      <c r="L1395" s="643"/>
      <c r="M1395" s="303">
        <f>K1395*12*I1340</f>
        <v>43056</v>
      </c>
    </row>
    <row r="1396" spans="1:13">
      <c r="A1396" s="301" t="s">
        <v>286</v>
      </c>
      <c r="B1396" s="299"/>
      <c r="C1396" s="299"/>
      <c r="D1396" s="299"/>
      <c r="E1396" s="299"/>
      <c r="F1396" s="300"/>
      <c r="G1396" s="299"/>
      <c r="H1396" s="298"/>
      <c r="I1396" s="598" t="s">
        <v>285</v>
      </c>
      <c r="J1396" s="599"/>
      <c r="K1396" s="297"/>
      <c r="L1396" s="296"/>
      <c r="M1396" s="291"/>
    </row>
    <row r="1397" spans="1:13">
      <c r="A1397" s="301" t="s">
        <v>284</v>
      </c>
      <c r="B1397" s="299"/>
      <c r="C1397" s="299"/>
      <c r="D1397" s="299"/>
      <c r="E1397" s="299"/>
      <c r="F1397" s="300"/>
      <c r="G1397" s="299"/>
      <c r="H1397" s="298"/>
      <c r="I1397" s="598" t="s">
        <v>283</v>
      </c>
      <c r="J1397" s="599"/>
      <c r="K1397" s="297"/>
      <c r="L1397" s="296"/>
      <c r="M1397" s="291"/>
    </row>
    <row r="1398" spans="1:13">
      <c r="A1398" s="301" t="s">
        <v>282</v>
      </c>
      <c r="B1398" s="299"/>
      <c r="C1398" s="299"/>
      <c r="D1398" s="299"/>
      <c r="E1398" s="299"/>
      <c r="F1398" s="300"/>
      <c r="G1398" s="299"/>
      <c r="H1398" s="298"/>
      <c r="I1398" s="598" t="s">
        <v>281</v>
      </c>
      <c r="J1398" s="599"/>
      <c r="K1398" s="297"/>
      <c r="L1398" s="296"/>
      <c r="M1398" s="291"/>
    </row>
    <row r="1399" spans="1:13">
      <c r="A1399" s="301" t="s">
        <v>280</v>
      </c>
      <c r="B1399" s="299"/>
      <c r="C1399" s="299"/>
      <c r="D1399" s="299"/>
      <c r="E1399" s="299"/>
      <c r="F1399" s="300"/>
      <c r="G1399" s="299"/>
      <c r="H1399" s="298"/>
      <c r="I1399" s="598" t="s">
        <v>279</v>
      </c>
      <c r="J1399" s="599"/>
      <c r="K1399" s="297"/>
      <c r="L1399" s="296"/>
      <c r="M1399" s="291"/>
    </row>
    <row r="1400" spans="1:13">
      <c r="A1400" s="301" t="s">
        <v>278</v>
      </c>
      <c r="B1400" s="299"/>
      <c r="C1400" s="299"/>
      <c r="D1400" s="299"/>
      <c r="E1400" s="299"/>
      <c r="F1400" s="300"/>
      <c r="G1400" s="299"/>
      <c r="H1400" s="298"/>
      <c r="I1400" s="598" t="s">
        <v>277</v>
      </c>
      <c r="J1400" s="599"/>
      <c r="K1400" s="297"/>
      <c r="L1400" s="296"/>
      <c r="M1400" s="291"/>
    </row>
    <row r="1401" spans="1:13">
      <c r="A1401" s="301" t="s">
        <v>276</v>
      </c>
      <c r="B1401" s="299"/>
      <c r="C1401" s="299"/>
      <c r="D1401" s="299"/>
      <c r="E1401" s="299"/>
      <c r="F1401" s="300"/>
      <c r="G1401" s="299"/>
      <c r="H1401" s="298"/>
      <c r="I1401" s="295"/>
      <c r="J1401" s="294"/>
      <c r="K1401" s="297"/>
      <c r="L1401" s="302"/>
      <c r="M1401" s="291"/>
    </row>
    <row r="1402" spans="1:13">
      <c r="A1402" s="301" t="s">
        <v>275</v>
      </c>
      <c r="B1402" s="299"/>
      <c r="C1402" s="299"/>
      <c r="D1402" s="299"/>
      <c r="E1402" s="299"/>
      <c r="F1402" s="300"/>
      <c r="G1402" s="299"/>
      <c r="H1402" s="298"/>
      <c r="I1402" s="295"/>
      <c r="J1402" s="294"/>
      <c r="K1402" s="297"/>
      <c r="L1402" s="296"/>
      <c r="M1402" s="291"/>
    </row>
    <row r="1403" spans="1:13">
      <c r="A1403" s="301" t="s">
        <v>274</v>
      </c>
      <c r="B1403" s="299"/>
      <c r="C1403" s="299"/>
      <c r="D1403" s="299"/>
      <c r="E1403" s="299"/>
      <c r="F1403" s="300"/>
      <c r="G1403" s="299"/>
      <c r="H1403" s="298"/>
      <c r="I1403" s="295"/>
      <c r="J1403" s="294"/>
      <c r="K1403" s="297"/>
      <c r="L1403" s="296"/>
      <c r="M1403" s="291"/>
    </row>
    <row r="1404" spans="1:13">
      <c r="A1404" s="301" t="s">
        <v>273</v>
      </c>
      <c r="B1404" s="299"/>
      <c r="C1404" s="299"/>
      <c r="D1404" s="299"/>
      <c r="E1404" s="299"/>
      <c r="F1404" s="300"/>
      <c r="G1404" s="299"/>
      <c r="H1404" s="298"/>
      <c r="I1404" s="295"/>
      <c r="J1404" s="294"/>
      <c r="K1404" s="297"/>
      <c r="L1404" s="296"/>
      <c r="M1404" s="291"/>
    </row>
    <row r="1405" spans="1:13">
      <c r="A1405" s="301" t="s">
        <v>272</v>
      </c>
      <c r="B1405" s="299"/>
      <c r="C1405" s="299"/>
      <c r="D1405" s="299"/>
      <c r="E1405" s="299"/>
      <c r="F1405" s="300"/>
      <c r="G1405" s="299"/>
      <c r="H1405" s="298"/>
      <c r="I1405" s="295"/>
      <c r="J1405" s="294"/>
      <c r="K1405" s="297"/>
      <c r="L1405" s="296"/>
      <c r="M1405" s="291"/>
    </row>
    <row r="1406" spans="1:13" ht="15.75" thickBot="1">
      <c r="A1406" s="616" t="s">
        <v>271</v>
      </c>
      <c r="B1406" s="617"/>
      <c r="C1406" s="617"/>
      <c r="D1406" s="617"/>
      <c r="E1406" s="617"/>
      <c r="F1406" s="617"/>
      <c r="G1406" s="617"/>
      <c r="H1406" s="618"/>
      <c r="I1406" s="295"/>
      <c r="J1406" s="294"/>
      <c r="K1406" s="293"/>
      <c r="L1406" s="292"/>
      <c r="M1406" s="291"/>
    </row>
    <row r="1407" spans="1:13">
      <c r="A1407" s="290" t="s">
        <v>270</v>
      </c>
      <c r="B1407" s="289"/>
      <c r="C1407" s="289"/>
      <c r="D1407" s="289"/>
      <c r="E1407" s="289"/>
      <c r="F1407" s="289"/>
      <c r="G1407" s="289"/>
      <c r="H1407" s="289"/>
      <c r="I1407" s="621" t="s">
        <v>55</v>
      </c>
      <c r="J1407" s="622"/>
      <c r="K1407" s="288"/>
      <c r="L1407" s="287"/>
      <c r="M1407" s="286"/>
    </row>
    <row r="1408" spans="1:13" ht="15.75" thickBot="1">
      <c r="A1408" s="285" t="s">
        <v>269</v>
      </c>
      <c r="B1408" s="284"/>
      <c r="C1408" s="284"/>
      <c r="D1408" s="284"/>
      <c r="E1408" s="284"/>
      <c r="F1408" s="284"/>
      <c r="G1408" s="284"/>
      <c r="H1408" s="284"/>
      <c r="I1408" s="283"/>
      <c r="J1408" s="282"/>
      <c r="K1408" s="281"/>
      <c r="L1408" s="280"/>
      <c r="M1408" s="279"/>
    </row>
    <row r="1409" spans="1:13" ht="15.75" thickBot="1">
      <c r="A1409" s="652" t="s">
        <v>268</v>
      </c>
      <c r="B1409" s="653"/>
      <c r="C1409" s="653"/>
      <c r="D1409" s="653"/>
      <c r="E1409" s="653"/>
      <c r="F1409" s="653"/>
      <c r="G1409" s="653"/>
      <c r="H1409" s="653"/>
      <c r="I1409" s="278"/>
      <c r="J1409" s="277"/>
      <c r="K1409" s="610">
        <f>K1341+K1351+K1366+K1395</f>
        <v>51.51</v>
      </c>
      <c r="L1409" s="611"/>
      <c r="M1409" s="276">
        <f>M1341+M1351+M1366+M1395</f>
        <v>369635.76</v>
      </c>
    </row>
    <row r="1411" spans="1:13" ht="15.75">
      <c r="A1411" s="601" t="s">
        <v>0</v>
      </c>
      <c r="B1411" s="601"/>
      <c r="C1411" s="601"/>
      <c r="D1411" s="601"/>
      <c r="E1411" s="601"/>
      <c r="F1411" s="601"/>
      <c r="G1411" s="601"/>
      <c r="H1411" s="601"/>
      <c r="I1411" s="601"/>
      <c r="J1411" s="601"/>
      <c r="K1411" s="601"/>
      <c r="L1411" s="601"/>
      <c r="M1411" s="327"/>
    </row>
    <row r="1412" spans="1:13" ht="15.75">
      <c r="A1412" s="600" t="s">
        <v>353</v>
      </c>
      <c r="B1412" s="600"/>
      <c r="C1412" s="600"/>
      <c r="D1412" s="600"/>
      <c r="E1412" s="600"/>
      <c r="F1412" s="600"/>
      <c r="G1412" s="600"/>
      <c r="H1412" s="600"/>
      <c r="I1412" s="600"/>
      <c r="J1412" s="600"/>
      <c r="K1412" s="600"/>
      <c r="L1412" s="600"/>
      <c r="M1412" s="327"/>
    </row>
    <row r="1413" spans="1:13" ht="15.75">
      <c r="A1413" s="370"/>
      <c r="B1413" s="370"/>
      <c r="C1413" s="370"/>
      <c r="D1413" s="370"/>
      <c r="E1413" s="370"/>
      <c r="F1413" s="370" t="s">
        <v>402</v>
      </c>
      <c r="G1413" s="370"/>
      <c r="H1413" s="370"/>
      <c r="I1413" s="370"/>
      <c r="J1413" s="370"/>
      <c r="K1413" s="370"/>
      <c r="L1413" s="370"/>
      <c r="M1413" s="327"/>
    </row>
    <row r="1414" spans="1:13">
      <c r="A1414" s="329"/>
      <c r="B1414" s="328"/>
      <c r="C1414" s="602" t="s">
        <v>351</v>
      </c>
      <c r="D1414" s="602"/>
      <c r="E1414" s="602"/>
      <c r="F1414" s="328"/>
      <c r="G1414" s="328"/>
      <c r="H1414" s="368"/>
      <c r="I1414" s="590" t="s">
        <v>3</v>
      </c>
      <c r="J1414" s="591"/>
      <c r="K1414" s="592" t="s">
        <v>4</v>
      </c>
      <c r="L1414" s="593"/>
      <c r="M1414" s="382"/>
    </row>
    <row r="1415" spans="1:13">
      <c r="A1415" s="381"/>
      <c r="B1415" s="355"/>
      <c r="C1415" s="355"/>
      <c r="D1415" s="355"/>
      <c r="E1415" s="355"/>
      <c r="F1415" s="355"/>
      <c r="G1415" s="355"/>
      <c r="H1415" s="356"/>
      <c r="I1415" s="295"/>
      <c r="J1415" s="294"/>
      <c r="K1415" s="594" t="s">
        <v>5</v>
      </c>
      <c r="L1415" s="595"/>
      <c r="M1415" s="380" t="s">
        <v>6</v>
      </c>
    </row>
    <row r="1416" spans="1:13">
      <c r="A1416" s="381"/>
      <c r="B1416" s="355"/>
      <c r="C1416" s="355"/>
      <c r="D1416" s="355"/>
      <c r="E1416" s="355"/>
      <c r="F1416" s="355"/>
      <c r="G1416" s="355"/>
      <c r="H1416" s="356"/>
      <c r="I1416" s="598" t="s">
        <v>7</v>
      </c>
      <c r="J1416" s="599"/>
      <c r="K1416" s="623" t="s">
        <v>8</v>
      </c>
      <c r="L1416" s="624"/>
      <c r="M1416" s="380" t="s">
        <v>9</v>
      </c>
    </row>
    <row r="1417" spans="1:13" ht="16.5" thickBot="1">
      <c r="A1417" s="379"/>
      <c r="B1417" s="351"/>
      <c r="C1417" s="351"/>
      <c r="D1417" s="351"/>
      <c r="E1417" s="351"/>
      <c r="F1417" s="351"/>
      <c r="G1417" s="351"/>
      <c r="H1417" s="350"/>
      <c r="I1417" s="631">
        <v>976.7</v>
      </c>
      <c r="J1417" s="632"/>
      <c r="K1417" s="633"/>
      <c r="L1417" s="634"/>
      <c r="M1417" s="378"/>
    </row>
    <row r="1418" spans="1:13">
      <c r="A1418" s="367" t="s">
        <v>350</v>
      </c>
      <c r="B1418" s="344"/>
      <c r="C1418" s="344"/>
      <c r="D1418" s="344"/>
      <c r="E1418" s="344"/>
      <c r="F1418" s="344"/>
      <c r="G1418" s="344"/>
      <c r="H1418" s="377"/>
      <c r="I1418" s="341"/>
      <c r="J1418" s="340"/>
      <c r="K1418" s="635">
        <f>K1421+K1424</f>
        <v>6.17</v>
      </c>
      <c r="L1418" s="628"/>
      <c r="M1418" s="286">
        <f>K1418*12*I1417</f>
        <v>72314.868000000002</v>
      </c>
    </row>
    <row r="1419" spans="1:13">
      <c r="A1419" s="376" t="s">
        <v>349</v>
      </c>
      <c r="B1419" s="375"/>
      <c r="C1419" s="375"/>
      <c r="D1419" s="375"/>
      <c r="E1419" s="375"/>
      <c r="F1419" s="375"/>
      <c r="G1419" s="375"/>
      <c r="H1419" s="374"/>
      <c r="I1419" s="295"/>
      <c r="J1419" s="294"/>
      <c r="K1419" s="293"/>
      <c r="L1419" s="292"/>
      <c r="M1419" s="373"/>
    </row>
    <row r="1420" spans="1:13" ht="15.75" thickBot="1">
      <c r="A1420" s="363" t="s">
        <v>348</v>
      </c>
      <c r="B1420" s="372"/>
      <c r="C1420" s="372"/>
      <c r="D1420" s="372"/>
      <c r="E1420" s="372"/>
      <c r="F1420" s="372"/>
      <c r="G1420" s="372"/>
      <c r="H1420" s="371"/>
      <c r="I1420" s="336"/>
      <c r="J1420" s="282"/>
      <c r="K1420" s="281"/>
      <c r="L1420" s="280"/>
      <c r="M1420" s="279"/>
    </row>
    <row r="1421" spans="1:13">
      <c r="A1421" s="323" t="s">
        <v>347</v>
      </c>
      <c r="B1421" s="331"/>
      <c r="C1421" s="331"/>
      <c r="D1421" s="331"/>
      <c r="E1421" s="331"/>
      <c r="F1421" s="331"/>
      <c r="G1421" s="331"/>
      <c r="H1421" s="357"/>
      <c r="I1421" s="596" t="s">
        <v>19</v>
      </c>
      <c r="J1421" s="597"/>
      <c r="K1421" s="629">
        <v>3.7</v>
      </c>
      <c r="L1421" s="630"/>
      <c r="M1421" s="291">
        <f>K1421*12*I1417</f>
        <v>43365.48000000001</v>
      </c>
    </row>
    <row r="1422" spans="1:13">
      <c r="A1422" s="301" t="s">
        <v>338</v>
      </c>
      <c r="B1422" s="355"/>
      <c r="C1422" s="355"/>
      <c r="D1422" s="355"/>
      <c r="E1422" s="355"/>
      <c r="F1422" s="355"/>
      <c r="G1422" s="355"/>
      <c r="H1422" s="356"/>
      <c r="I1422" s="598" t="s">
        <v>328</v>
      </c>
      <c r="J1422" s="599"/>
      <c r="K1422" s="327"/>
      <c r="L1422" s="292"/>
      <c r="M1422" s="291"/>
    </row>
    <row r="1423" spans="1:13">
      <c r="A1423" s="323" t="s">
        <v>337</v>
      </c>
      <c r="B1423" s="331"/>
      <c r="C1423" s="331"/>
      <c r="D1423" s="331"/>
      <c r="E1423" s="331"/>
      <c r="F1423" s="331"/>
      <c r="G1423" s="331"/>
      <c r="H1423" s="357"/>
      <c r="I1423" s="596"/>
      <c r="J1423" s="597"/>
      <c r="K1423" s="327"/>
      <c r="L1423" s="292"/>
      <c r="M1423" s="291"/>
    </row>
    <row r="1424" spans="1:13">
      <c r="A1424" s="323" t="s">
        <v>346</v>
      </c>
      <c r="B1424" s="331"/>
      <c r="C1424" s="331"/>
      <c r="D1424" s="331"/>
      <c r="E1424" s="331"/>
      <c r="F1424" s="331"/>
      <c r="G1424" s="331"/>
      <c r="H1424" s="357"/>
      <c r="I1424" s="608" t="s">
        <v>35</v>
      </c>
      <c r="J1424" s="609"/>
      <c r="K1424" s="625">
        <v>2.4700000000000002</v>
      </c>
      <c r="L1424" s="626"/>
      <c r="M1424" s="291">
        <f>K1424*12*I1417</f>
        <v>28949.388000000003</v>
      </c>
    </row>
    <row r="1425" spans="1:13" ht="15.75">
      <c r="A1425" s="320" t="s">
        <v>345</v>
      </c>
      <c r="B1425" s="354"/>
      <c r="C1425" s="354"/>
      <c r="D1425" s="354"/>
      <c r="E1425" s="354"/>
      <c r="F1425" s="354"/>
      <c r="G1425" s="354"/>
      <c r="H1425" s="353"/>
      <c r="I1425" s="598" t="s">
        <v>328</v>
      </c>
      <c r="J1425" s="599"/>
      <c r="K1425" s="370"/>
      <c r="L1425" s="369"/>
      <c r="M1425" s="291"/>
    </row>
    <row r="1426" spans="1:13">
      <c r="A1426" s="313" t="s">
        <v>344</v>
      </c>
      <c r="B1426" s="328"/>
      <c r="C1426" s="328"/>
      <c r="D1426" s="328"/>
      <c r="E1426" s="328"/>
      <c r="F1426" s="328"/>
      <c r="G1426" s="328"/>
      <c r="H1426" s="368"/>
      <c r="I1426" s="598"/>
      <c r="J1426" s="599"/>
      <c r="K1426" s="352"/>
      <c r="L1426" s="292"/>
      <c r="M1426" s="291"/>
    </row>
    <row r="1427" spans="1:13" ht="15.75" thickBot="1">
      <c r="A1427" s="323" t="s">
        <v>343</v>
      </c>
      <c r="B1427" s="322"/>
      <c r="C1427" s="322"/>
      <c r="D1427" s="322"/>
      <c r="E1427" s="322"/>
      <c r="F1427" s="322"/>
      <c r="G1427" s="322"/>
      <c r="H1427" s="321"/>
      <c r="I1427" s="334"/>
      <c r="J1427" s="333"/>
      <c r="K1427" s="636"/>
      <c r="L1427" s="637"/>
      <c r="M1427" s="291"/>
    </row>
    <row r="1428" spans="1:13">
      <c r="A1428" s="367" t="s">
        <v>342</v>
      </c>
      <c r="B1428" s="366"/>
      <c r="C1428" s="366"/>
      <c r="D1428" s="366"/>
      <c r="E1428" s="366"/>
      <c r="F1428" s="366"/>
      <c r="G1428" s="366"/>
      <c r="H1428" s="365"/>
      <c r="I1428" s="341"/>
      <c r="J1428" s="364"/>
      <c r="K1428" s="627">
        <f>K1430+K1435+K1438</f>
        <v>5.05</v>
      </c>
      <c r="L1428" s="628"/>
      <c r="M1428" s="286">
        <f>K1428*12*I1417</f>
        <v>59188.02</v>
      </c>
    </row>
    <row r="1429" spans="1:13" ht="15.75" thickBot="1">
      <c r="A1429" s="363" t="s">
        <v>341</v>
      </c>
      <c r="B1429" s="362"/>
      <c r="C1429" s="362"/>
      <c r="D1429" s="362"/>
      <c r="E1429" s="362"/>
      <c r="F1429" s="362"/>
      <c r="G1429" s="362"/>
      <c r="H1429" s="361"/>
      <c r="I1429" s="336"/>
      <c r="J1429" s="360"/>
      <c r="K1429" s="281"/>
      <c r="L1429" s="280"/>
      <c r="M1429" s="279"/>
    </row>
    <row r="1430" spans="1:13">
      <c r="A1430" s="301" t="s">
        <v>340</v>
      </c>
      <c r="B1430" s="300"/>
      <c r="C1430" s="300"/>
      <c r="D1430" s="300"/>
      <c r="E1430" s="300"/>
      <c r="F1430" s="300"/>
      <c r="G1430" s="300"/>
      <c r="H1430" s="298"/>
      <c r="I1430" s="598" t="s">
        <v>19</v>
      </c>
      <c r="J1430" s="599"/>
      <c r="K1430" s="629">
        <v>2.5299999999999998</v>
      </c>
      <c r="L1430" s="630"/>
      <c r="M1430" s="291">
        <f>K1430*12*I1417</f>
        <v>29652.612000000001</v>
      </c>
    </row>
    <row r="1431" spans="1:13">
      <c r="A1431" s="323" t="s">
        <v>339</v>
      </c>
      <c r="B1431" s="322"/>
      <c r="C1431" s="322"/>
      <c r="D1431" s="322"/>
      <c r="E1431" s="322"/>
      <c r="F1431" s="322"/>
      <c r="G1431" s="322"/>
      <c r="H1431" s="321"/>
      <c r="I1431" s="359"/>
      <c r="J1431" s="358"/>
      <c r="K1431" s="327"/>
      <c r="L1431" s="292"/>
      <c r="M1431" s="291"/>
    </row>
    <row r="1432" spans="1:13">
      <c r="A1432" s="301" t="s">
        <v>338</v>
      </c>
      <c r="B1432" s="355"/>
      <c r="C1432" s="355"/>
      <c r="D1432" s="355"/>
      <c r="E1432" s="355"/>
      <c r="F1432" s="355"/>
      <c r="G1432" s="355"/>
      <c r="H1432" s="356"/>
      <c r="I1432" s="598" t="s">
        <v>328</v>
      </c>
      <c r="J1432" s="599"/>
      <c r="K1432" s="327"/>
      <c r="L1432" s="292"/>
      <c r="M1432" s="291"/>
    </row>
    <row r="1433" spans="1:13">
      <c r="A1433" s="323" t="s">
        <v>337</v>
      </c>
      <c r="B1433" s="331"/>
      <c r="C1433" s="331"/>
      <c r="D1433" s="331"/>
      <c r="E1433" s="331"/>
      <c r="F1433" s="331"/>
      <c r="G1433" s="331"/>
      <c r="H1433" s="357"/>
      <c r="I1433" s="596"/>
      <c r="J1433" s="597"/>
      <c r="K1433" s="327"/>
      <c r="L1433" s="292"/>
      <c r="M1433" s="291"/>
    </row>
    <row r="1434" spans="1:13">
      <c r="A1434" s="320" t="s">
        <v>336</v>
      </c>
      <c r="B1434" s="354"/>
      <c r="C1434" s="353"/>
      <c r="D1434" s="355"/>
      <c r="E1434" s="355"/>
      <c r="F1434" s="355"/>
      <c r="G1434" s="355"/>
      <c r="H1434" s="356"/>
      <c r="I1434" s="598" t="s">
        <v>328</v>
      </c>
      <c r="J1434" s="599"/>
      <c r="K1434" s="327"/>
      <c r="L1434" s="292"/>
      <c r="M1434" s="291"/>
    </row>
    <row r="1435" spans="1:13">
      <c r="A1435" s="301" t="s">
        <v>335</v>
      </c>
      <c r="B1435" s="355"/>
      <c r="C1435" s="355"/>
      <c r="D1435" s="354"/>
      <c r="E1435" s="354"/>
      <c r="F1435" s="354"/>
      <c r="G1435" s="354"/>
      <c r="H1435" s="353"/>
      <c r="I1435" s="608" t="s">
        <v>35</v>
      </c>
      <c r="J1435" s="609"/>
      <c r="K1435" s="625">
        <v>1.1200000000000001</v>
      </c>
      <c r="L1435" s="626"/>
      <c r="M1435" s="291">
        <f>K1435*12*I1417</f>
        <v>13126.848000000002</v>
      </c>
    </row>
    <row r="1436" spans="1:13">
      <c r="A1436" s="313" t="s">
        <v>334</v>
      </c>
      <c r="B1436" s="312"/>
      <c r="C1436" s="312"/>
      <c r="D1436" s="312"/>
      <c r="E1436" s="312"/>
      <c r="F1436" s="312"/>
      <c r="G1436" s="312"/>
      <c r="H1436" s="311"/>
      <c r="I1436" s="590" t="s">
        <v>333</v>
      </c>
      <c r="J1436" s="591"/>
      <c r="K1436" s="327"/>
      <c r="L1436" s="292"/>
      <c r="M1436" s="291"/>
    </row>
    <row r="1437" spans="1:13">
      <c r="A1437" s="323"/>
      <c r="B1437" s="322"/>
      <c r="C1437" s="322"/>
      <c r="D1437" s="322"/>
      <c r="E1437" s="322"/>
      <c r="F1437" s="322"/>
      <c r="G1437" s="322"/>
      <c r="H1437" s="321"/>
      <c r="I1437" s="334" t="s">
        <v>332</v>
      </c>
      <c r="J1437" s="333"/>
      <c r="K1437" s="352"/>
      <c r="L1437" s="292"/>
      <c r="M1437" s="291"/>
    </row>
    <row r="1438" spans="1:13">
      <c r="A1438" s="313" t="s">
        <v>331</v>
      </c>
      <c r="B1438" s="312"/>
      <c r="C1438" s="312"/>
      <c r="D1438" s="312"/>
      <c r="E1438" s="312"/>
      <c r="F1438" s="312"/>
      <c r="G1438" s="312"/>
      <c r="H1438" s="311"/>
      <c r="I1438" s="590" t="s">
        <v>35</v>
      </c>
      <c r="J1438" s="591"/>
      <c r="K1438" s="625">
        <v>1.4</v>
      </c>
      <c r="L1438" s="626"/>
      <c r="M1438" s="291">
        <f>K1438*12*I1417</f>
        <v>16408.559999999998</v>
      </c>
    </row>
    <row r="1439" spans="1:13">
      <c r="A1439" s="323" t="s">
        <v>330</v>
      </c>
      <c r="B1439" s="322"/>
      <c r="C1439" s="322"/>
      <c r="D1439" s="322"/>
      <c r="E1439" s="322"/>
      <c r="F1439" s="322"/>
      <c r="G1439" s="322"/>
      <c r="H1439" s="321"/>
      <c r="I1439" s="334"/>
      <c r="J1439" s="333"/>
      <c r="K1439" s="327"/>
      <c r="L1439" s="292"/>
      <c r="M1439" s="291"/>
    </row>
    <row r="1440" spans="1:13">
      <c r="A1440" s="313" t="s">
        <v>329</v>
      </c>
      <c r="B1440" s="312"/>
      <c r="C1440" s="312"/>
      <c r="D1440" s="312"/>
      <c r="E1440" s="312"/>
      <c r="F1440" s="312"/>
      <c r="G1440" s="312"/>
      <c r="H1440" s="311"/>
      <c r="I1440" s="598" t="s">
        <v>328</v>
      </c>
      <c r="J1440" s="599"/>
      <c r="K1440" s="327"/>
      <c r="L1440" s="292"/>
      <c r="M1440" s="291"/>
    </row>
    <row r="1441" spans="1:13">
      <c r="A1441" s="313" t="s">
        <v>327</v>
      </c>
      <c r="B1441" s="312"/>
      <c r="C1441" s="312"/>
      <c r="D1441" s="312"/>
      <c r="E1441" s="312"/>
      <c r="F1441" s="312"/>
      <c r="G1441" s="312"/>
      <c r="H1441" s="311"/>
      <c r="I1441" s="590" t="s">
        <v>326</v>
      </c>
      <c r="J1441" s="591"/>
      <c r="K1441" s="351"/>
      <c r="L1441" s="350"/>
      <c r="M1441" s="349"/>
    </row>
    <row r="1442" spans="1:13" ht="15.75" thickBot="1">
      <c r="A1442" s="323"/>
      <c r="B1442" s="322"/>
      <c r="C1442" s="322"/>
      <c r="D1442" s="322"/>
      <c r="E1442" s="322"/>
      <c r="F1442" s="322"/>
      <c r="G1442" s="322"/>
      <c r="H1442" s="321"/>
      <c r="I1442" s="606" t="s">
        <v>325</v>
      </c>
      <c r="J1442" s="607"/>
      <c r="K1442" s="348"/>
      <c r="L1442" s="347"/>
      <c r="M1442" s="346"/>
    </row>
    <row r="1443" spans="1:13">
      <c r="A1443" s="345" t="s">
        <v>324</v>
      </c>
      <c r="B1443" s="344"/>
      <c r="C1443" s="344"/>
      <c r="D1443" s="344"/>
      <c r="E1443" s="344"/>
      <c r="F1443" s="344"/>
      <c r="G1443" s="343"/>
      <c r="H1443" s="342"/>
      <c r="I1443" s="341"/>
      <c r="J1443" s="340"/>
      <c r="K1443" s="648">
        <f>K1445+K1452+K1460+K1464+K1465+K1469</f>
        <v>22.35</v>
      </c>
      <c r="L1443" s="628"/>
      <c r="M1443" s="286">
        <f>M1445+M1452+M1460+M1464+M1465+M1469</f>
        <v>261950.94000000003</v>
      </c>
    </row>
    <row r="1444" spans="1:13" ht="15.75" thickBot="1">
      <c r="A1444" s="339"/>
      <c r="B1444" s="338"/>
      <c r="C1444" s="338"/>
      <c r="D1444" s="338"/>
      <c r="E1444" s="338"/>
      <c r="F1444" s="338"/>
      <c r="G1444" s="338"/>
      <c r="H1444" s="337"/>
      <c r="I1444" s="336"/>
      <c r="J1444" s="282"/>
      <c r="K1444" s="281"/>
      <c r="L1444" s="280"/>
      <c r="M1444" s="279"/>
    </row>
    <row r="1445" spans="1:13" ht="15.75" thickBot="1">
      <c r="A1445" s="603" t="s">
        <v>323</v>
      </c>
      <c r="B1445" s="604"/>
      <c r="C1445" s="604"/>
      <c r="D1445" s="604"/>
      <c r="E1445" s="604"/>
      <c r="F1445" s="604"/>
      <c r="G1445" s="604"/>
      <c r="H1445" s="605"/>
      <c r="I1445" s="305"/>
      <c r="J1445" s="304"/>
      <c r="K1445" s="646">
        <f>K1446+K1447+K1448+K1450+K1451</f>
        <v>3.9599999999999995</v>
      </c>
      <c r="L1445" s="647"/>
      <c r="M1445" s="303">
        <f>K1445*12*I1417</f>
        <v>46412.784</v>
      </c>
    </row>
    <row r="1446" spans="1:13">
      <c r="A1446" s="323" t="s">
        <v>322</v>
      </c>
      <c r="B1446" s="322"/>
      <c r="C1446" s="322"/>
      <c r="D1446" s="322"/>
      <c r="E1446" s="322"/>
      <c r="F1446" s="322"/>
      <c r="G1446" s="322"/>
      <c r="H1446" s="321"/>
      <c r="I1446" s="596" t="s">
        <v>321</v>
      </c>
      <c r="J1446" s="597"/>
      <c r="K1446" s="629">
        <v>0.63</v>
      </c>
      <c r="L1446" s="630"/>
      <c r="M1446" s="291">
        <f>K1446*12*I1417</f>
        <v>7383.8520000000008</v>
      </c>
    </row>
    <row r="1447" spans="1:13">
      <c r="A1447" s="320" t="s">
        <v>320</v>
      </c>
      <c r="B1447" s="319"/>
      <c r="C1447" s="319"/>
      <c r="D1447" s="319"/>
      <c r="E1447" s="319"/>
      <c r="F1447" s="319"/>
      <c r="G1447" s="319"/>
      <c r="H1447" s="318"/>
      <c r="I1447" s="608" t="s">
        <v>57</v>
      </c>
      <c r="J1447" s="609"/>
      <c r="K1447" s="625">
        <v>1.48</v>
      </c>
      <c r="L1447" s="626"/>
      <c r="M1447" s="291">
        <f>K1447*12*I1417</f>
        <v>17346.191999999999</v>
      </c>
    </row>
    <row r="1448" spans="1:13">
      <c r="A1448" s="313" t="s">
        <v>319</v>
      </c>
      <c r="B1448" s="312"/>
      <c r="C1448" s="312"/>
      <c r="D1448" s="312"/>
      <c r="E1448" s="312"/>
      <c r="F1448" s="312"/>
      <c r="G1448" s="312"/>
      <c r="H1448" s="311"/>
      <c r="I1448" s="590" t="s">
        <v>35</v>
      </c>
      <c r="J1448" s="591"/>
      <c r="K1448" s="625">
        <v>0.17</v>
      </c>
      <c r="L1448" s="626"/>
      <c r="M1448" s="291">
        <f>K1448*12*I1417</f>
        <v>1992.4680000000001</v>
      </c>
    </row>
    <row r="1449" spans="1:13">
      <c r="A1449" s="335" t="s">
        <v>318</v>
      </c>
      <c r="B1449" s="331"/>
      <c r="C1449" s="331"/>
      <c r="D1449" s="331"/>
      <c r="E1449" s="322"/>
      <c r="F1449" s="322"/>
      <c r="G1449" s="322"/>
      <c r="H1449" s="321"/>
      <c r="I1449" s="334"/>
      <c r="J1449" s="333"/>
      <c r="K1449" s="293"/>
      <c r="L1449" s="292"/>
      <c r="M1449" s="291"/>
    </row>
    <row r="1450" spans="1:13">
      <c r="A1450" s="320" t="s">
        <v>317</v>
      </c>
      <c r="B1450" s="319"/>
      <c r="C1450" s="319"/>
      <c r="D1450" s="319"/>
      <c r="E1450" s="319"/>
      <c r="F1450" s="319"/>
      <c r="G1450" s="319"/>
      <c r="H1450" s="318"/>
      <c r="I1450" s="608" t="s">
        <v>19</v>
      </c>
      <c r="J1450" s="609"/>
      <c r="K1450" s="625">
        <v>0.05</v>
      </c>
      <c r="L1450" s="626"/>
      <c r="M1450" s="291">
        <f>K1450*12*I1417</f>
        <v>586.0200000000001</v>
      </c>
    </row>
    <row r="1451" spans="1:13" ht="15.75" thickBot="1">
      <c r="A1451" s="313" t="s">
        <v>316</v>
      </c>
      <c r="B1451" s="312"/>
      <c r="C1451" s="312"/>
      <c r="D1451" s="312"/>
      <c r="E1451" s="312"/>
      <c r="F1451" s="312"/>
      <c r="G1451" s="312"/>
      <c r="H1451" s="311"/>
      <c r="I1451" s="614" t="s">
        <v>19</v>
      </c>
      <c r="J1451" s="615"/>
      <c r="K1451" s="650">
        <v>1.63</v>
      </c>
      <c r="L1451" s="651"/>
      <c r="M1451" s="291">
        <f>K1451*12*I1417</f>
        <v>19104.252</v>
      </c>
    </row>
    <row r="1452" spans="1:13" ht="15.75" thickBot="1">
      <c r="A1452" s="654" t="s">
        <v>315</v>
      </c>
      <c r="B1452" s="655"/>
      <c r="C1452" s="655"/>
      <c r="D1452" s="655"/>
      <c r="E1452" s="655"/>
      <c r="F1452" s="655"/>
      <c r="G1452" s="655"/>
      <c r="H1452" s="656"/>
      <c r="I1452" s="305"/>
      <c r="J1452" s="304"/>
      <c r="K1452" s="642">
        <f>K1453+K1454+K1456+K1457+K1458+K1459</f>
        <v>1.35</v>
      </c>
      <c r="L1452" s="647"/>
      <c r="M1452" s="303">
        <f>K1452*12*I1417</f>
        <v>15822.540000000003</v>
      </c>
    </row>
    <row r="1453" spans="1:13">
      <c r="A1453" s="332" t="s">
        <v>314</v>
      </c>
      <c r="B1453" s="331"/>
      <c r="C1453" s="331"/>
      <c r="D1453" s="331"/>
      <c r="E1453" s="331"/>
      <c r="F1453" s="322"/>
      <c r="G1453" s="322"/>
      <c r="H1453" s="321"/>
      <c r="I1453" s="330"/>
      <c r="J1453" s="294"/>
      <c r="K1453" s="629">
        <v>0.08</v>
      </c>
      <c r="L1453" s="630"/>
      <c r="M1453" s="291">
        <f>K1453*12*I1417</f>
        <v>937.63200000000006</v>
      </c>
    </row>
    <row r="1454" spans="1:13">
      <c r="A1454" s="329" t="s">
        <v>313</v>
      </c>
      <c r="B1454" s="328"/>
      <c r="C1454" s="328"/>
      <c r="D1454" s="328"/>
      <c r="E1454" s="328"/>
      <c r="F1454" s="312"/>
      <c r="G1454" s="312"/>
      <c r="H1454" s="311"/>
      <c r="I1454" s="598" t="s">
        <v>312</v>
      </c>
      <c r="J1454" s="599"/>
      <c r="K1454" s="625">
        <v>0.65</v>
      </c>
      <c r="L1454" s="626"/>
      <c r="M1454" s="291">
        <f>K1454*12*I1417</f>
        <v>7618.2600000000011</v>
      </c>
    </row>
    <row r="1455" spans="1:13">
      <c r="A1455" s="323" t="s">
        <v>311</v>
      </c>
      <c r="B1455" s="322"/>
      <c r="C1455" s="322"/>
      <c r="D1455" s="322"/>
      <c r="E1455" s="322"/>
      <c r="F1455" s="322"/>
      <c r="G1455" s="322"/>
      <c r="H1455" s="321"/>
      <c r="I1455" s="596" t="s">
        <v>310</v>
      </c>
      <c r="J1455" s="597"/>
      <c r="K1455" s="327"/>
      <c r="L1455" s="292"/>
      <c r="M1455" s="291"/>
    </row>
    <row r="1456" spans="1:13">
      <c r="A1456" s="320" t="s">
        <v>309</v>
      </c>
      <c r="B1456" s="319"/>
      <c r="C1456" s="319"/>
      <c r="D1456" s="319"/>
      <c r="E1456" s="319"/>
      <c r="F1456" s="319"/>
      <c r="G1456" s="319"/>
      <c r="H1456" s="318"/>
      <c r="I1456" s="608" t="s">
        <v>308</v>
      </c>
      <c r="J1456" s="609"/>
      <c r="K1456" s="625">
        <v>0.4</v>
      </c>
      <c r="L1456" s="626"/>
      <c r="M1456" s="291">
        <f>K1456*12*I1417</f>
        <v>4688.1600000000008</v>
      </c>
    </row>
    <row r="1457" spans="1:13">
      <c r="A1457" s="320" t="s">
        <v>307</v>
      </c>
      <c r="B1457" s="319"/>
      <c r="C1457" s="319"/>
      <c r="D1457" s="319"/>
      <c r="E1457" s="319"/>
      <c r="F1457" s="319"/>
      <c r="G1457" s="319"/>
      <c r="H1457" s="318"/>
      <c r="I1457" s="608" t="s">
        <v>306</v>
      </c>
      <c r="J1457" s="609"/>
      <c r="K1457" s="625">
        <v>0.1</v>
      </c>
      <c r="L1457" s="626"/>
      <c r="M1457" s="291">
        <f>K1457*12*I1417</f>
        <v>1172.0400000000002</v>
      </c>
    </row>
    <row r="1458" spans="1:13">
      <c r="A1458" s="313" t="s">
        <v>299</v>
      </c>
      <c r="B1458" s="312"/>
      <c r="C1458" s="312"/>
      <c r="D1458" s="312"/>
      <c r="E1458" s="312"/>
      <c r="F1458" s="312"/>
      <c r="G1458" s="312"/>
      <c r="H1458" s="311"/>
      <c r="I1458" s="608" t="s">
        <v>298</v>
      </c>
      <c r="J1458" s="609"/>
      <c r="K1458" s="636">
        <v>0.05</v>
      </c>
      <c r="L1458" s="637"/>
      <c r="M1458" s="291">
        <f>K1458*12*I1417</f>
        <v>586.0200000000001</v>
      </c>
    </row>
    <row r="1459" spans="1:13" ht="15.75" thickBot="1">
      <c r="A1459" s="313" t="s">
        <v>305</v>
      </c>
      <c r="B1459" s="312"/>
      <c r="C1459" s="312"/>
      <c r="D1459" s="312"/>
      <c r="E1459" s="312"/>
      <c r="F1459" s="312"/>
      <c r="G1459" s="312"/>
      <c r="H1459" s="311"/>
      <c r="I1459" s="614" t="s">
        <v>88</v>
      </c>
      <c r="J1459" s="615"/>
      <c r="K1459" s="638">
        <v>7.0000000000000007E-2</v>
      </c>
      <c r="L1459" s="639"/>
      <c r="M1459" s="326">
        <f>K1459*12*I1417</f>
        <v>820.42800000000011</v>
      </c>
    </row>
    <row r="1460" spans="1:13" ht="15.75" thickBot="1">
      <c r="A1460" s="654" t="s">
        <v>304</v>
      </c>
      <c r="B1460" s="655"/>
      <c r="C1460" s="655"/>
      <c r="D1460" s="655"/>
      <c r="E1460" s="655"/>
      <c r="F1460" s="655"/>
      <c r="G1460" s="655"/>
      <c r="H1460" s="656"/>
      <c r="I1460" s="325"/>
      <c r="J1460" s="324"/>
      <c r="K1460" s="649">
        <f>K1461+K1462+K1463</f>
        <v>0.88</v>
      </c>
      <c r="L1460" s="643"/>
      <c r="M1460" s="303">
        <f>K1460*12*I1417</f>
        <v>10313.952000000001</v>
      </c>
    </row>
    <row r="1461" spans="1:13">
      <c r="A1461" s="323" t="s">
        <v>303</v>
      </c>
      <c r="B1461" s="322"/>
      <c r="C1461" s="322"/>
      <c r="D1461" s="322"/>
      <c r="E1461" s="322"/>
      <c r="F1461" s="322"/>
      <c r="G1461" s="322"/>
      <c r="H1461" s="321"/>
      <c r="I1461" s="612" t="s">
        <v>302</v>
      </c>
      <c r="J1461" s="613"/>
      <c r="K1461" s="644">
        <v>0.42</v>
      </c>
      <c r="L1461" s="645"/>
      <c r="M1461" s="291">
        <f>K1461*12*I1417</f>
        <v>4922.5680000000002</v>
      </c>
    </row>
    <row r="1462" spans="1:13">
      <c r="A1462" s="320" t="s">
        <v>301</v>
      </c>
      <c r="B1462" s="319"/>
      <c r="C1462" s="319"/>
      <c r="D1462" s="319"/>
      <c r="E1462" s="319"/>
      <c r="F1462" s="319"/>
      <c r="G1462" s="319"/>
      <c r="H1462" s="318"/>
      <c r="I1462" s="317" t="s">
        <v>300</v>
      </c>
      <c r="J1462" s="316"/>
      <c r="K1462" s="636">
        <v>0.37</v>
      </c>
      <c r="L1462" s="637"/>
      <c r="M1462" s="291">
        <f>K1462*12*I1417</f>
        <v>4336.5479999999998</v>
      </c>
    </row>
    <row r="1463" spans="1:13" ht="15.75" thickBot="1">
      <c r="A1463" s="313" t="s">
        <v>299</v>
      </c>
      <c r="B1463" s="312"/>
      <c r="C1463" s="312"/>
      <c r="D1463" s="312"/>
      <c r="E1463" s="312"/>
      <c r="F1463" s="312"/>
      <c r="G1463" s="312"/>
      <c r="H1463" s="311"/>
      <c r="I1463" s="614" t="s">
        <v>298</v>
      </c>
      <c r="J1463" s="615"/>
      <c r="K1463" s="638">
        <v>0.09</v>
      </c>
      <c r="L1463" s="639"/>
      <c r="M1463" s="291">
        <f>K1463*12*I1417</f>
        <v>1054.836</v>
      </c>
    </row>
    <row r="1464" spans="1:13" ht="15.75" thickBot="1">
      <c r="A1464" s="309" t="s">
        <v>297</v>
      </c>
      <c r="B1464" s="308"/>
      <c r="C1464" s="308"/>
      <c r="D1464" s="308"/>
      <c r="E1464" s="308"/>
      <c r="F1464" s="308"/>
      <c r="G1464" s="308"/>
      <c r="H1464" s="307"/>
      <c r="I1464" s="619" t="s">
        <v>296</v>
      </c>
      <c r="J1464" s="620"/>
      <c r="K1464" s="640">
        <v>14.51</v>
      </c>
      <c r="L1464" s="641"/>
      <c r="M1464" s="303">
        <f>K1464*12*I1417</f>
        <v>170063.00400000002</v>
      </c>
    </row>
    <row r="1465" spans="1:13" ht="15.75" thickBot="1">
      <c r="A1465" s="603" t="s">
        <v>295</v>
      </c>
      <c r="B1465" s="604"/>
      <c r="C1465" s="604"/>
      <c r="D1465" s="604"/>
      <c r="E1465" s="604"/>
      <c r="F1465" s="604"/>
      <c r="G1465" s="604"/>
      <c r="H1465" s="605"/>
      <c r="I1465" s="305"/>
      <c r="J1465" s="304"/>
      <c r="K1465" s="642">
        <v>1.58</v>
      </c>
      <c r="L1465" s="643"/>
      <c r="M1465" s="303">
        <f>K1465*12*I1417</f>
        <v>18518.232</v>
      </c>
    </row>
    <row r="1466" spans="1:13">
      <c r="A1466" s="301" t="s">
        <v>294</v>
      </c>
      <c r="B1466" s="300"/>
      <c r="C1466" s="300"/>
      <c r="D1466" s="300"/>
      <c r="E1466" s="300"/>
      <c r="F1466" s="300"/>
      <c r="G1466" s="300"/>
      <c r="H1466" s="298"/>
      <c r="I1466" s="621" t="s">
        <v>293</v>
      </c>
      <c r="J1466" s="622"/>
      <c r="K1466" s="297"/>
      <c r="L1466" s="296"/>
      <c r="M1466" s="291"/>
    </row>
    <row r="1467" spans="1:13">
      <c r="A1467" s="301" t="s">
        <v>292</v>
      </c>
      <c r="B1467" s="300"/>
      <c r="C1467" s="300"/>
      <c r="D1467" s="300"/>
      <c r="E1467" s="300"/>
      <c r="F1467" s="300"/>
      <c r="G1467" s="300"/>
      <c r="H1467" s="298"/>
      <c r="I1467" s="295"/>
      <c r="J1467" s="294"/>
      <c r="K1467" s="297"/>
      <c r="L1467" s="296"/>
      <c r="M1467" s="291"/>
    </row>
    <row r="1468" spans="1:13" ht="15.75" thickBot="1">
      <c r="A1468" s="301" t="s">
        <v>291</v>
      </c>
      <c r="B1468" s="300"/>
      <c r="C1468" s="300"/>
      <c r="D1468" s="300"/>
      <c r="E1468" s="300"/>
      <c r="F1468" s="300"/>
      <c r="G1468" s="300"/>
      <c r="H1468" s="298"/>
      <c r="I1468" s="310"/>
      <c r="J1468" s="294"/>
      <c r="K1468" s="297"/>
      <c r="L1468" s="296"/>
      <c r="M1468" s="291"/>
    </row>
    <row r="1469" spans="1:13" ht="15.75" thickBot="1">
      <c r="A1469" s="309" t="s">
        <v>290</v>
      </c>
      <c r="B1469" s="308"/>
      <c r="C1469" s="308"/>
      <c r="D1469" s="308"/>
      <c r="E1469" s="308"/>
      <c r="F1469" s="308"/>
      <c r="G1469" s="308"/>
      <c r="H1469" s="307"/>
      <c r="I1469" s="305"/>
      <c r="J1469" s="304"/>
      <c r="K1469" s="642">
        <v>7.0000000000000007E-2</v>
      </c>
      <c r="L1469" s="643"/>
      <c r="M1469" s="303">
        <f>K1469*12*I1417</f>
        <v>820.42800000000011</v>
      </c>
    </row>
    <row r="1470" spans="1:13">
      <c r="A1470" s="301" t="s">
        <v>289</v>
      </c>
      <c r="B1470" s="300"/>
      <c r="C1470" s="300"/>
      <c r="D1470" s="300"/>
      <c r="E1470" s="300"/>
      <c r="F1470" s="300"/>
      <c r="G1470" s="300"/>
      <c r="H1470" s="298"/>
      <c r="I1470" s="621" t="s">
        <v>19</v>
      </c>
      <c r="J1470" s="622"/>
      <c r="K1470" s="306"/>
      <c r="L1470" s="296"/>
      <c r="M1470" s="291"/>
    </row>
    <row r="1471" spans="1:13" ht="15.75" thickBot="1">
      <c r="A1471" s="301" t="s">
        <v>288</v>
      </c>
      <c r="B1471" s="300"/>
      <c r="C1471" s="300"/>
      <c r="D1471" s="300"/>
      <c r="E1471" s="300"/>
      <c r="F1471" s="300"/>
      <c r="G1471" s="300"/>
      <c r="H1471" s="298"/>
      <c r="I1471" s="295"/>
      <c r="J1471" s="294"/>
      <c r="K1471" s="306"/>
      <c r="L1471" s="296"/>
      <c r="M1471" s="291"/>
    </row>
    <row r="1472" spans="1:13" ht="15.75" thickBot="1">
      <c r="A1472" s="603" t="s">
        <v>287</v>
      </c>
      <c r="B1472" s="604"/>
      <c r="C1472" s="604"/>
      <c r="D1472" s="604"/>
      <c r="E1472" s="604"/>
      <c r="F1472" s="604"/>
      <c r="G1472" s="604"/>
      <c r="H1472" s="605"/>
      <c r="I1472" s="305"/>
      <c r="J1472" s="304"/>
      <c r="K1472" s="642">
        <v>6</v>
      </c>
      <c r="L1472" s="643"/>
      <c r="M1472" s="303">
        <f>K1472*12*I1417</f>
        <v>70322.400000000009</v>
      </c>
    </row>
    <row r="1473" spans="1:13">
      <c r="A1473" s="301" t="s">
        <v>286</v>
      </c>
      <c r="B1473" s="299"/>
      <c r="C1473" s="299"/>
      <c r="D1473" s="299"/>
      <c r="E1473" s="299"/>
      <c r="F1473" s="300"/>
      <c r="G1473" s="299"/>
      <c r="H1473" s="298"/>
      <c r="I1473" s="598" t="s">
        <v>285</v>
      </c>
      <c r="J1473" s="599"/>
      <c r="K1473" s="297"/>
      <c r="L1473" s="296"/>
      <c r="M1473" s="291"/>
    </row>
    <row r="1474" spans="1:13">
      <c r="A1474" s="301" t="s">
        <v>284</v>
      </c>
      <c r="B1474" s="299"/>
      <c r="C1474" s="299"/>
      <c r="D1474" s="299"/>
      <c r="E1474" s="299"/>
      <c r="F1474" s="300"/>
      <c r="G1474" s="299"/>
      <c r="H1474" s="298"/>
      <c r="I1474" s="598" t="s">
        <v>283</v>
      </c>
      <c r="J1474" s="599"/>
      <c r="K1474" s="297"/>
      <c r="L1474" s="296"/>
      <c r="M1474" s="291"/>
    </row>
    <row r="1475" spans="1:13">
      <c r="A1475" s="301" t="s">
        <v>282</v>
      </c>
      <c r="B1475" s="299"/>
      <c r="C1475" s="299"/>
      <c r="D1475" s="299"/>
      <c r="E1475" s="299"/>
      <c r="F1475" s="300"/>
      <c r="G1475" s="299"/>
      <c r="H1475" s="298"/>
      <c r="I1475" s="598" t="s">
        <v>281</v>
      </c>
      <c r="J1475" s="599"/>
      <c r="K1475" s="297"/>
      <c r="L1475" s="296"/>
      <c r="M1475" s="291"/>
    </row>
    <row r="1476" spans="1:13">
      <c r="A1476" s="301" t="s">
        <v>280</v>
      </c>
      <c r="B1476" s="299"/>
      <c r="C1476" s="299"/>
      <c r="D1476" s="299"/>
      <c r="E1476" s="299"/>
      <c r="F1476" s="300"/>
      <c r="G1476" s="299"/>
      <c r="H1476" s="298"/>
      <c r="I1476" s="598" t="s">
        <v>279</v>
      </c>
      <c r="J1476" s="599"/>
      <c r="K1476" s="297"/>
      <c r="L1476" s="296"/>
      <c r="M1476" s="291"/>
    </row>
    <row r="1477" spans="1:13">
      <c r="A1477" s="301" t="s">
        <v>278</v>
      </c>
      <c r="B1477" s="299"/>
      <c r="C1477" s="299"/>
      <c r="D1477" s="299"/>
      <c r="E1477" s="299"/>
      <c r="F1477" s="300"/>
      <c r="G1477" s="299"/>
      <c r="H1477" s="298"/>
      <c r="I1477" s="598" t="s">
        <v>277</v>
      </c>
      <c r="J1477" s="599"/>
      <c r="K1477" s="297"/>
      <c r="L1477" s="296"/>
      <c r="M1477" s="291"/>
    </row>
    <row r="1478" spans="1:13">
      <c r="A1478" s="301" t="s">
        <v>276</v>
      </c>
      <c r="B1478" s="299"/>
      <c r="C1478" s="299"/>
      <c r="D1478" s="299"/>
      <c r="E1478" s="299"/>
      <c r="F1478" s="300"/>
      <c r="G1478" s="299"/>
      <c r="H1478" s="298"/>
      <c r="I1478" s="295"/>
      <c r="J1478" s="294"/>
      <c r="K1478" s="297"/>
      <c r="L1478" s="302"/>
      <c r="M1478" s="291"/>
    </row>
    <row r="1479" spans="1:13">
      <c r="A1479" s="301" t="s">
        <v>275</v>
      </c>
      <c r="B1479" s="299"/>
      <c r="C1479" s="299"/>
      <c r="D1479" s="299"/>
      <c r="E1479" s="299"/>
      <c r="F1479" s="300"/>
      <c r="G1479" s="299"/>
      <c r="H1479" s="298"/>
      <c r="I1479" s="295"/>
      <c r="J1479" s="294"/>
      <c r="K1479" s="297"/>
      <c r="L1479" s="296"/>
      <c r="M1479" s="291"/>
    </row>
    <row r="1480" spans="1:13">
      <c r="A1480" s="301" t="s">
        <v>274</v>
      </c>
      <c r="B1480" s="299"/>
      <c r="C1480" s="299"/>
      <c r="D1480" s="299"/>
      <c r="E1480" s="299"/>
      <c r="F1480" s="300"/>
      <c r="G1480" s="299"/>
      <c r="H1480" s="298"/>
      <c r="I1480" s="295"/>
      <c r="J1480" s="294"/>
      <c r="K1480" s="297"/>
      <c r="L1480" s="296"/>
      <c r="M1480" s="291"/>
    </row>
    <row r="1481" spans="1:13">
      <c r="A1481" s="301" t="s">
        <v>273</v>
      </c>
      <c r="B1481" s="299"/>
      <c r="C1481" s="299"/>
      <c r="D1481" s="299"/>
      <c r="E1481" s="299"/>
      <c r="F1481" s="300"/>
      <c r="G1481" s="299"/>
      <c r="H1481" s="298"/>
      <c r="I1481" s="295"/>
      <c r="J1481" s="294"/>
      <c r="K1481" s="297"/>
      <c r="L1481" s="296"/>
      <c r="M1481" s="291"/>
    </row>
    <row r="1482" spans="1:13">
      <c r="A1482" s="301" t="s">
        <v>272</v>
      </c>
      <c r="B1482" s="299"/>
      <c r="C1482" s="299"/>
      <c r="D1482" s="299"/>
      <c r="E1482" s="299"/>
      <c r="F1482" s="300"/>
      <c r="G1482" s="299"/>
      <c r="H1482" s="298"/>
      <c r="I1482" s="295"/>
      <c r="J1482" s="294"/>
      <c r="K1482" s="297"/>
      <c r="L1482" s="296"/>
      <c r="M1482" s="291"/>
    </row>
    <row r="1483" spans="1:13" ht="15.75" thickBot="1">
      <c r="A1483" s="616" t="s">
        <v>271</v>
      </c>
      <c r="B1483" s="617"/>
      <c r="C1483" s="617"/>
      <c r="D1483" s="617"/>
      <c r="E1483" s="617"/>
      <c r="F1483" s="617"/>
      <c r="G1483" s="617"/>
      <c r="H1483" s="618"/>
      <c r="I1483" s="295"/>
      <c r="J1483" s="294"/>
      <c r="K1483" s="293"/>
      <c r="L1483" s="292"/>
      <c r="M1483" s="291"/>
    </row>
    <row r="1484" spans="1:13">
      <c r="A1484" s="290" t="s">
        <v>270</v>
      </c>
      <c r="B1484" s="289"/>
      <c r="C1484" s="289"/>
      <c r="D1484" s="289"/>
      <c r="E1484" s="289"/>
      <c r="F1484" s="289"/>
      <c r="G1484" s="289"/>
      <c r="H1484" s="289"/>
      <c r="I1484" s="621" t="s">
        <v>55</v>
      </c>
      <c r="J1484" s="622"/>
      <c r="K1484" s="288"/>
      <c r="L1484" s="287"/>
      <c r="M1484" s="286"/>
    </row>
    <row r="1485" spans="1:13" ht="15.75" thickBot="1">
      <c r="A1485" s="285" t="s">
        <v>269</v>
      </c>
      <c r="B1485" s="284"/>
      <c r="C1485" s="284"/>
      <c r="D1485" s="284"/>
      <c r="E1485" s="284"/>
      <c r="F1485" s="284"/>
      <c r="G1485" s="284"/>
      <c r="H1485" s="284"/>
      <c r="I1485" s="283"/>
      <c r="J1485" s="282"/>
      <c r="K1485" s="281"/>
      <c r="L1485" s="280"/>
      <c r="M1485" s="279"/>
    </row>
    <row r="1486" spans="1:13" ht="15.75" thickBot="1">
      <c r="A1486" s="603" t="s">
        <v>355</v>
      </c>
      <c r="B1486" s="604"/>
      <c r="C1486" s="604"/>
      <c r="D1486" s="604"/>
      <c r="E1486" s="604"/>
      <c r="F1486" s="604"/>
      <c r="G1486" s="604"/>
      <c r="H1486" s="657"/>
      <c r="I1486" s="658" t="s">
        <v>32</v>
      </c>
      <c r="J1486" s="659"/>
      <c r="K1486" s="660">
        <v>1.46</v>
      </c>
      <c r="L1486" s="661"/>
      <c r="M1486" s="276">
        <f>K1486*12*I1417</f>
        <v>17111.784</v>
      </c>
    </row>
    <row r="1487" spans="1:13" ht="15.75" thickBot="1">
      <c r="A1487" s="386" t="s">
        <v>354</v>
      </c>
      <c r="B1487" s="385"/>
      <c r="C1487" s="385"/>
      <c r="D1487" s="385"/>
      <c r="E1487" s="385"/>
      <c r="F1487" s="385"/>
      <c r="G1487" s="385"/>
      <c r="H1487" s="385"/>
      <c r="I1487" s="384"/>
      <c r="J1487" s="383"/>
      <c r="K1487" s="662"/>
      <c r="L1487" s="663"/>
      <c r="M1487" s="276"/>
    </row>
    <row r="1488" spans="1:13" ht="15.75" thickBot="1">
      <c r="A1488" s="652" t="s">
        <v>268</v>
      </c>
      <c r="B1488" s="653"/>
      <c r="C1488" s="653"/>
      <c r="D1488" s="653"/>
      <c r="E1488" s="653"/>
      <c r="F1488" s="653"/>
      <c r="G1488" s="653"/>
      <c r="H1488" s="653"/>
      <c r="I1488" s="278"/>
      <c r="J1488" s="277"/>
      <c r="K1488" s="610">
        <f>K1418+K1428+K1443+K1472+K1486+K1487</f>
        <v>41.03</v>
      </c>
      <c r="L1488" s="611"/>
      <c r="M1488" s="276">
        <f>M1418+M1428+M1443+M1472+M1486+M1487</f>
        <v>480888.01200000005</v>
      </c>
    </row>
    <row r="1490" spans="1:13" ht="15.75">
      <c r="A1490" s="601" t="s">
        <v>0</v>
      </c>
      <c r="B1490" s="601"/>
      <c r="C1490" s="601"/>
      <c r="D1490" s="601"/>
      <c r="E1490" s="601"/>
      <c r="F1490" s="601"/>
      <c r="G1490" s="601"/>
      <c r="H1490" s="601"/>
      <c r="I1490" s="601"/>
      <c r="J1490" s="601"/>
      <c r="K1490" s="601"/>
      <c r="L1490" s="601"/>
      <c r="M1490" s="327"/>
    </row>
    <row r="1491" spans="1:13" ht="15.75">
      <c r="A1491" s="600" t="s">
        <v>353</v>
      </c>
      <c r="B1491" s="600"/>
      <c r="C1491" s="600"/>
      <c r="D1491" s="600"/>
      <c r="E1491" s="600"/>
      <c r="F1491" s="600"/>
      <c r="G1491" s="600"/>
      <c r="H1491" s="600"/>
      <c r="I1491" s="600"/>
      <c r="J1491" s="600"/>
      <c r="K1491" s="600"/>
      <c r="L1491" s="600"/>
      <c r="M1491" s="327"/>
    </row>
    <row r="1492" spans="1:13" ht="15.75">
      <c r="A1492" s="370"/>
      <c r="B1492" s="370"/>
      <c r="C1492" s="370"/>
      <c r="D1492" s="370"/>
      <c r="E1492" s="370"/>
      <c r="F1492" s="370" t="s">
        <v>401</v>
      </c>
      <c r="G1492" s="370"/>
      <c r="H1492" s="370"/>
      <c r="I1492" s="370"/>
      <c r="J1492" s="370"/>
      <c r="K1492" s="370"/>
      <c r="L1492" s="370"/>
      <c r="M1492" s="327"/>
    </row>
    <row r="1493" spans="1:13">
      <c r="A1493" s="329"/>
      <c r="B1493" s="328"/>
      <c r="C1493" s="602" t="s">
        <v>351</v>
      </c>
      <c r="D1493" s="602"/>
      <c r="E1493" s="602"/>
      <c r="F1493" s="328"/>
      <c r="G1493" s="328"/>
      <c r="H1493" s="368"/>
      <c r="I1493" s="590" t="s">
        <v>3</v>
      </c>
      <c r="J1493" s="591"/>
      <c r="K1493" s="592" t="s">
        <v>4</v>
      </c>
      <c r="L1493" s="593"/>
      <c r="M1493" s="382"/>
    </row>
    <row r="1494" spans="1:13">
      <c r="A1494" s="381"/>
      <c r="B1494" s="355"/>
      <c r="C1494" s="355"/>
      <c r="D1494" s="355"/>
      <c r="E1494" s="355"/>
      <c r="F1494" s="355"/>
      <c r="G1494" s="355"/>
      <c r="H1494" s="356"/>
      <c r="I1494" s="295"/>
      <c r="J1494" s="294"/>
      <c r="K1494" s="594" t="s">
        <v>5</v>
      </c>
      <c r="L1494" s="595"/>
      <c r="M1494" s="380" t="s">
        <v>6</v>
      </c>
    </row>
    <row r="1495" spans="1:13">
      <c r="A1495" s="381"/>
      <c r="B1495" s="355"/>
      <c r="C1495" s="355"/>
      <c r="D1495" s="355"/>
      <c r="E1495" s="355"/>
      <c r="F1495" s="355"/>
      <c r="G1495" s="355"/>
      <c r="H1495" s="356"/>
      <c r="I1495" s="598" t="s">
        <v>7</v>
      </c>
      <c r="J1495" s="599"/>
      <c r="K1495" s="623" t="s">
        <v>8</v>
      </c>
      <c r="L1495" s="624"/>
      <c r="M1495" s="380" t="s">
        <v>9</v>
      </c>
    </row>
    <row r="1496" spans="1:13" ht="16.5" thickBot="1">
      <c r="A1496" s="379"/>
      <c r="B1496" s="351"/>
      <c r="C1496" s="351"/>
      <c r="D1496" s="351"/>
      <c r="E1496" s="351"/>
      <c r="F1496" s="351"/>
      <c r="G1496" s="351"/>
      <c r="H1496" s="350"/>
      <c r="I1496" s="631">
        <v>1313.39</v>
      </c>
      <c r="J1496" s="632"/>
      <c r="K1496" s="633"/>
      <c r="L1496" s="634"/>
      <c r="M1496" s="378"/>
    </row>
    <row r="1497" spans="1:13">
      <c r="A1497" s="367" t="s">
        <v>350</v>
      </c>
      <c r="B1497" s="344"/>
      <c r="C1497" s="344"/>
      <c r="D1497" s="344"/>
      <c r="E1497" s="344"/>
      <c r="F1497" s="344"/>
      <c r="G1497" s="344"/>
      <c r="H1497" s="377"/>
      <c r="I1497" s="341"/>
      <c r="J1497" s="340"/>
      <c r="K1497" s="635">
        <f>K1500+K1503</f>
        <v>6.17</v>
      </c>
      <c r="L1497" s="628"/>
      <c r="M1497" s="286">
        <f>K1497*12*I1496</f>
        <v>97243.395600000003</v>
      </c>
    </row>
    <row r="1498" spans="1:13">
      <c r="A1498" s="376" t="s">
        <v>349</v>
      </c>
      <c r="B1498" s="375"/>
      <c r="C1498" s="375"/>
      <c r="D1498" s="375"/>
      <c r="E1498" s="375"/>
      <c r="F1498" s="375"/>
      <c r="G1498" s="375"/>
      <c r="H1498" s="374"/>
      <c r="I1498" s="295"/>
      <c r="J1498" s="294"/>
      <c r="K1498" s="293"/>
      <c r="L1498" s="292"/>
      <c r="M1498" s="373"/>
    </row>
    <row r="1499" spans="1:13" ht="15.75" thickBot="1">
      <c r="A1499" s="363" t="s">
        <v>348</v>
      </c>
      <c r="B1499" s="372"/>
      <c r="C1499" s="372"/>
      <c r="D1499" s="372"/>
      <c r="E1499" s="372"/>
      <c r="F1499" s="372"/>
      <c r="G1499" s="372"/>
      <c r="H1499" s="371"/>
      <c r="I1499" s="336"/>
      <c r="J1499" s="282"/>
      <c r="K1499" s="281"/>
      <c r="L1499" s="280"/>
      <c r="M1499" s="279"/>
    </row>
    <row r="1500" spans="1:13">
      <c r="A1500" s="323" t="s">
        <v>347</v>
      </c>
      <c r="B1500" s="331"/>
      <c r="C1500" s="331"/>
      <c r="D1500" s="331"/>
      <c r="E1500" s="331"/>
      <c r="F1500" s="331"/>
      <c r="G1500" s="331"/>
      <c r="H1500" s="357"/>
      <c r="I1500" s="596" t="s">
        <v>19</v>
      </c>
      <c r="J1500" s="597"/>
      <c r="K1500" s="629">
        <v>3.7</v>
      </c>
      <c r="L1500" s="630"/>
      <c r="M1500" s="291">
        <f>K1500*12*I1496</f>
        <v>58314.516000000011</v>
      </c>
    </row>
    <row r="1501" spans="1:13">
      <c r="A1501" s="301" t="s">
        <v>338</v>
      </c>
      <c r="B1501" s="355"/>
      <c r="C1501" s="355"/>
      <c r="D1501" s="355"/>
      <c r="E1501" s="355"/>
      <c r="F1501" s="355"/>
      <c r="G1501" s="355"/>
      <c r="H1501" s="356"/>
      <c r="I1501" s="598" t="s">
        <v>328</v>
      </c>
      <c r="J1501" s="599"/>
      <c r="K1501" s="327"/>
      <c r="L1501" s="292"/>
      <c r="M1501" s="291"/>
    </row>
    <row r="1502" spans="1:13">
      <c r="A1502" s="323" t="s">
        <v>337</v>
      </c>
      <c r="B1502" s="331"/>
      <c r="C1502" s="331"/>
      <c r="D1502" s="331"/>
      <c r="E1502" s="331"/>
      <c r="F1502" s="331"/>
      <c r="G1502" s="331"/>
      <c r="H1502" s="357"/>
      <c r="I1502" s="596"/>
      <c r="J1502" s="597"/>
      <c r="K1502" s="327"/>
      <c r="L1502" s="292"/>
      <c r="M1502" s="291"/>
    </row>
    <row r="1503" spans="1:13">
      <c r="A1503" s="323" t="s">
        <v>346</v>
      </c>
      <c r="B1503" s="331"/>
      <c r="C1503" s="331"/>
      <c r="D1503" s="331"/>
      <c r="E1503" s="331"/>
      <c r="F1503" s="331"/>
      <c r="G1503" s="331"/>
      <c r="H1503" s="357"/>
      <c r="I1503" s="608" t="s">
        <v>35</v>
      </c>
      <c r="J1503" s="609"/>
      <c r="K1503" s="625">
        <v>2.4700000000000002</v>
      </c>
      <c r="L1503" s="626"/>
      <c r="M1503" s="291">
        <f>K1503*12*I1496</f>
        <v>38928.8796</v>
      </c>
    </row>
    <row r="1504" spans="1:13" ht="15.75">
      <c r="A1504" s="320" t="s">
        <v>345</v>
      </c>
      <c r="B1504" s="354"/>
      <c r="C1504" s="354"/>
      <c r="D1504" s="354"/>
      <c r="E1504" s="354"/>
      <c r="F1504" s="354"/>
      <c r="G1504" s="354"/>
      <c r="H1504" s="353"/>
      <c r="I1504" s="598" t="s">
        <v>328</v>
      </c>
      <c r="J1504" s="599"/>
      <c r="K1504" s="370"/>
      <c r="L1504" s="369"/>
      <c r="M1504" s="291"/>
    </row>
    <row r="1505" spans="1:13">
      <c r="A1505" s="313" t="s">
        <v>344</v>
      </c>
      <c r="B1505" s="328"/>
      <c r="C1505" s="328"/>
      <c r="D1505" s="328"/>
      <c r="E1505" s="328"/>
      <c r="F1505" s="328"/>
      <c r="G1505" s="328"/>
      <c r="H1505" s="368"/>
      <c r="I1505" s="598"/>
      <c r="J1505" s="599"/>
      <c r="K1505" s="352"/>
      <c r="L1505" s="292"/>
      <c r="M1505" s="291"/>
    </row>
    <row r="1506" spans="1:13" ht="15.75" thickBot="1">
      <c r="A1506" s="323" t="s">
        <v>343</v>
      </c>
      <c r="B1506" s="322"/>
      <c r="C1506" s="322"/>
      <c r="D1506" s="322"/>
      <c r="E1506" s="322"/>
      <c r="F1506" s="322"/>
      <c r="G1506" s="322"/>
      <c r="H1506" s="321"/>
      <c r="I1506" s="334"/>
      <c r="J1506" s="333"/>
      <c r="K1506" s="636"/>
      <c r="L1506" s="637"/>
      <c r="M1506" s="291"/>
    </row>
    <row r="1507" spans="1:13">
      <c r="A1507" s="367" t="s">
        <v>342</v>
      </c>
      <c r="B1507" s="366"/>
      <c r="C1507" s="366"/>
      <c r="D1507" s="366"/>
      <c r="E1507" s="366"/>
      <c r="F1507" s="366"/>
      <c r="G1507" s="366"/>
      <c r="H1507" s="365"/>
      <c r="I1507" s="341"/>
      <c r="J1507" s="364"/>
      <c r="K1507" s="627">
        <f>K1509+K1514+K1517</f>
        <v>5.05</v>
      </c>
      <c r="L1507" s="628"/>
      <c r="M1507" s="286">
        <f>K1507*12*I1496</f>
        <v>79591.433999999994</v>
      </c>
    </row>
    <row r="1508" spans="1:13" ht="15.75" thickBot="1">
      <c r="A1508" s="363" t="s">
        <v>341</v>
      </c>
      <c r="B1508" s="362"/>
      <c r="C1508" s="362"/>
      <c r="D1508" s="362"/>
      <c r="E1508" s="362"/>
      <c r="F1508" s="362"/>
      <c r="G1508" s="362"/>
      <c r="H1508" s="361"/>
      <c r="I1508" s="336"/>
      <c r="J1508" s="360"/>
      <c r="K1508" s="281"/>
      <c r="L1508" s="280"/>
      <c r="M1508" s="279"/>
    </row>
    <row r="1509" spans="1:13">
      <c r="A1509" s="301" t="s">
        <v>340</v>
      </c>
      <c r="B1509" s="300"/>
      <c r="C1509" s="300"/>
      <c r="D1509" s="300"/>
      <c r="E1509" s="300"/>
      <c r="F1509" s="300"/>
      <c r="G1509" s="300"/>
      <c r="H1509" s="298"/>
      <c r="I1509" s="598" t="s">
        <v>19</v>
      </c>
      <c r="J1509" s="599"/>
      <c r="K1509" s="629">
        <v>2.5299999999999998</v>
      </c>
      <c r="L1509" s="630"/>
      <c r="M1509" s="291">
        <f>K1509*12*I1496</f>
        <v>39874.520400000001</v>
      </c>
    </row>
    <row r="1510" spans="1:13">
      <c r="A1510" s="323" t="s">
        <v>339</v>
      </c>
      <c r="B1510" s="322"/>
      <c r="C1510" s="322"/>
      <c r="D1510" s="322"/>
      <c r="E1510" s="322"/>
      <c r="F1510" s="322"/>
      <c r="G1510" s="322"/>
      <c r="H1510" s="321"/>
      <c r="I1510" s="359"/>
      <c r="J1510" s="358"/>
      <c r="K1510" s="327"/>
      <c r="L1510" s="292"/>
      <c r="M1510" s="291"/>
    </row>
    <row r="1511" spans="1:13">
      <c r="A1511" s="301" t="s">
        <v>338</v>
      </c>
      <c r="B1511" s="355"/>
      <c r="C1511" s="355"/>
      <c r="D1511" s="355"/>
      <c r="E1511" s="355"/>
      <c r="F1511" s="355"/>
      <c r="G1511" s="355"/>
      <c r="H1511" s="356"/>
      <c r="I1511" s="598" t="s">
        <v>328</v>
      </c>
      <c r="J1511" s="599"/>
      <c r="K1511" s="327"/>
      <c r="L1511" s="292"/>
      <c r="M1511" s="291"/>
    </row>
    <row r="1512" spans="1:13">
      <c r="A1512" s="323" t="s">
        <v>337</v>
      </c>
      <c r="B1512" s="331"/>
      <c r="C1512" s="331"/>
      <c r="D1512" s="331"/>
      <c r="E1512" s="331"/>
      <c r="F1512" s="331"/>
      <c r="G1512" s="331"/>
      <c r="H1512" s="357"/>
      <c r="I1512" s="596"/>
      <c r="J1512" s="597"/>
      <c r="K1512" s="327"/>
      <c r="L1512" s="292"/>
      <c r="M1512" s="291"/>
    </row>
    <row r="1513" spans="1:13">
      <c r="A1513" s="320" t="s">
        <v>336</v>
      </c>
      <c r="B1513" s="354"/>
      <c r="C1513" s="353"/>
      <c r="D1513" s="355"/>
      <c r="E1513" s="355"/>
      <c r="F1513" s="355"/>
      <c r="G1513" s="355"/>
      <c r="H1513" s="356"/>
      <c r="I1513" s="598" t="s">
        <v>328</v>
      </c>
      <c r="J1513" s="599"/>
      <c r="K1513" s="327"/>
      <c r="L1513" s="292"/>
      <c r="M1513" s="291"/>
    </row>
    <row r="1514" spans="1:13">
      <c r="A1514" s="301" t="s">
        <v>335</v>
      </c>
      <c r="B1514" s="355"/>
      <c r="C1514" s="355"/>
      <c r="D1514" s="354"/>
      <c r="E1514" s="354"/>
      <c r="F1514" s="354"/>
      <c r="G1514" s="354"/>
      <c r="H1514" s="353"/>
      <c r="I1514" s="608" t="s">
        <v>35</v>
      </c>
      <c r="J1514" s="609"/>
      <c r="K1514" s="625">
        <v>1.1200000000000001</v>
      </c>
      <c r="L1514" s="626"/>
      <c r="M1514" s="291">
        <f>K1514*12*I1496</f>
        <v>17651.961600000002</v>
      </c>
    </row>
    <row r="1515" spans="1:13">
      <c r="A1515" s="313" t="s">
        <v>334</v>
      </c>
      <c r="B1515" s="312"/>
      <c r="C1515" s="312"/>
      <c r="D1515" s="312"/>
      <c r="E1515" s="312"/>
      <c r="F1515" s="312"/>
      <c r="G1515" s="312"/>
      <c r="H1515" s="311"/>
      <c r="I1515" s="590" t="s">
        <v>333</v>
      </c>
      <c r="J1515" s="591"/>
      <c r="K1515" s="327"/>
      <c r="L1515" s="292"/>
      <c r="M1515" s="291"/>
    </row>
    <row r="1516" spans="1:13">
      <c r="A1516" s="323"/>
      <c r="B1516" s="322"/>
      <c r="C1516" s="322"/>
      <c r="D1516" s="322"/>
      <c r="E1516" s="322"/>
      <c r="F1516" s="322"/>
      <c r="G1516" s="322"/>
      <c r="H1516" s="321"/>
      <c r="I1516" s="334" t="s">
        <v>332</v>
      </c>
      <c r="J1516" s="333"/>
      <c r="K1516" s="352"/>
      <c r="L1516" s="292"/>
      <c r="M1516" s="291"/>
    </row>
    <row r="1517" spans="1:13">
      <c r="A1517" s="313" t="s">
        <v>331</v>
      </c>
      <c r="B1517" s="312"/>
      <c r="C1517" s="312"/>
      <c r="D1517" s="312"/>
      <c r="E1517" s="312"/>
      <c r="F1517" s="312"/>
      <c r="G1517" s="312"/>
      <c r="H1517" s="311"/>
      <c r="I1517" s="590" t="s">
        <v>35</v>
      </c>
      <c r="J1517" s="591"/>
      <c r="K1517" s="625">
        <v>1.4</v>
      </c>
      <c r="L1517" s="626"/>
      <c r="M1517" s="291">
        <f>K1517*12*I1496</f>
        <v>22064.951999999997</v>
      </c>
    </row>
    <row r="1518" spans="1:13">
      <c r="A1518" s="323" t="s">
        <v>330</v>
      </c>
      <c r="B1518" s="322"/>
      <c r="C1518" s="322"/>
      <c r="D1518" s="322"/>
      <c r="E1518" s="322"/>
      <c r="F1518" s="322"/>
      <c r="G1518" s="322"/>
      <c r="H1518" s="321"/>
      <c r="I1518" s="334"/>
      <c r="J1518" s="333"/>
      <c r="K1518" s="327"/>
      <c r="L1518" s="292"/>
      <c r="M1518" s="291"/>
    </row>
    <row r="1519" spans="1:13">
      <c r="A1519" s="313" t="s">
        <v>329</v>
      </c>
      <c r="B1519" s="312"/>
      <c r="C1519" s="312"/>
      <c r="D1519" s="312"/>
      <c r="E1519" s="312"/>
      <c r="F1519" s="312"/>
      <c r="G1519" s="312"/>
      <c r="H1519" s="311"/>
      <c r="I1519" s="598" t="s">
        <v>328</v>
      </c>
      <c r="J1519" s="599"/>
      <c r="K1519" s="327"/>
      <c r="L1519" s="292"/>
      <c r="M1519" s="291"/>
    </row>
    <row r="1520" spans="1:13">
      <c r="A1520" s="313" t="s">
        <v>327</v>
      </c>
      <c r="B1520" s="312"/>
      <c r="C1520" s="312"/>
      <c r="D1520" s="312"/>
      <c r="E1520" s="312"/>
      <c r="F1520" s="312"/>
      <c r="G1520" s="312"/>
      <c r="H1520" s="311"/>
      <c r="I1520" s="590" t="s">
        <v>326</v>
      </c>
      <c r="J1520" s="591"/>
      <c r="K1520" s="351"/>
      <c r="L1520" s="350"/>
      <c r="M1520" s="349"/>
    </row>
    <row r="1521" spans="1:13" ht="15.75" thickBot="1">
      <c r="A1521" s="323"/>
      <c r="B1521" s="322"/>
      <c r="C1521" s="322"/>
      <c r="D1521" s="322"/>
      <c r="E1521" s="322"/>
      <c r="F1521" s="322"/>
      <c r="G1521" s="322"/>
      <c r="H1521" s="321"/>
      <c r="I1521" s="606" t="s">
        <v>325</v>
      </c>
      <c r="J1521" s="607"/>
      <c r="K1521" s="348"/>
      <c r="L1521" s="347"/>
      <c r="M1521" s="346"/>
    </row>
    <row r="1522" spans="1:13">
      <c r="A1522" s="345" t="s">
        <v>324</v>
      </c>
      <c r="B1522" s="344"/>
      <c r="C1522" s="344"/>
      <c r="D1522" s="344"/>
      <c r="E1522" s="344"/>
      <c r="F1522" s="344"/>
      <c r="G1522" s="343"/>
      <c r="H1522" s="342"/>
      <c r="I1522" s="341"/>
      <c r="J1522" s="340"/>
      <c r="K1522" s="648">
        <f>K1524+K1531+K1539+K1543+K1544+K1548</f>
        <v>25.93</v>
      </c>
      <c r="L1522" s="628"/>
      <c r="M1522" s="286">
        <f>M1524+M1531+M1539+M1543+M1544+M1548</f>
        <v>408674.43240000011</v>
      </c>
    </row>
    <row r="1523" spans="1:13" ht="15.75" thickBot="1">
      <c r="A1523" s="339"/>
      <c r="B1523" s="338"/>
      <c r="C1523" s="338"/>
      <c r="D1523" s="338"/>
      <c r="E1523" s="338"/>
      <c r="F1523" s="338"/>
      <c r="G1523" s="338"/>
      <c r="H1523" s="337"/>
      <c r="I1523" s="336"/>
      <c r="J1523" s="282"/>
      <c r="K1523" s="281"/>
      <c r="L1523" s="280"/>
      <c r="M1523" s="279"/>
    </row>
    <row r="1524" spans="1:13" ht="15.75" thickBot="1">
      <c r="A1524" s="603" t="s">
        <v>323</v>
      </c>
      <c r="B1524" s="604"/>
      <c r="C1524" s="604"/>
      <c r="D1524" s="604"/>
      <c r="E1524" s="604"/>
      <c r="F1524" s="604"/>
      <c r="G1524" s="604"/>
      <c r="H1524" s="605"/>
      <c r="I1524" s="305"/>
      <c r="J1524" s="304"/>
      <c r="K1524" s="646">
        <f>K1525+K1526+K1527+K1529+K1530</f>
        <v>4.7899999999999991</v>
      </c>
      <c r="L1524" s="647"/>
      <c r="M1524" s="303">
        <f>K1524*12*I1496</f>
        <v>75493.657199999987</v>
      </c>
    </row>
    <row r="1525" spans="1:13">
      <c r="A1525" s="323" t="s">
        <v>322</v>
      </c>
      <c r="B1525" s="322"/>
      <c r="C1525" s="322"/>
      <c r="D1525" s="322"/>
      <c r="E1525" s="322"/>
      <c r="F1525" s="322"/>
      <c r="G1525" s="322"/>
      <c r="H1525" s="321"/>
      <c r="I1525" s="596" t="s">
        <v>321</v>
      </c>
      <c r="J1525" s="597"/>
      <c r="K1525" s="629">
        <v>0.63</v>
      </c>
      <c r="L1525" s="630"/>
      <c r="M1525" s="291">
        <f>K1525*12*I1496</f>
        <v>9929.2284000000018</v>
      </c>
    </row>
    <row r="1526" spans="1:13">
      <c r="A1526" s="320" t="s">
        <v>320</v>
      </c>
      <c r="B1526" s="319"/>
      <c r="C1526" s="319"/>
      <c r="D1526" s="319"/>
      <c r="E1526" s="319"/>
      <c r="F1526" s="319"/>
      <c r="G1526" s="319"/>
      <c r="H1526" s="318"/>
      <c r="I1526" s="608" t="s">
        <v>57</v>
      </c>
      <c r="J1526" s="609"/>
      <c r="K1526" s="625">
        <v>1.48</v>
      </c>
      <c r="L1526" s="626"/>
      <c r="M1526" s="291">
        <f>K1526*12*I1496</f>
        <v>23325.806399999998</v>
      </c>
    </row>
    <row r="1527" spans="1:13">
      <c r="A1527" s="313" t="s">
        <v>319</v>
      </c>
      <c r="B1527" s="312"/>
      <c r="C1527" s="312"/>
      <c r="D1527" s="312"/>
      <c r="E1527" s="312"/>
      <c r="F1527" s="312"/>
      <c r="G1527" s="312"/>
      <c r="H1527" s="311"/>
      <c r="I1527" s="590" t="s">
        <v>35</v>
      </c>
      <c r="J1527" s="591"/>
      <c r="K1527" s="625">
        <v>0.17</v>
      </c>
      <c r="L1527" s="626"/>
      <c r="M1527" s="291">
        <f>K1527*12*I1496</f>
        <v>2679.3156000000004</v>
      </c>
    </row>
    <row r="1528" spans="1:13">
      <c r="A1528" s="335" t="s">
        <v>318</v>
      </c>
      <c r="B1528" s="331"/>
      <c r="C1528" s="331"/>
      <c r="D1528" s="331"/>
      <c r="E1528" s="322"/>
      <c r="F1528" s="322"/>
      <c r="G1528" s="322"/>
      <c r="H1528" s="321"/>
      <c r="I1528" s="334"/>
      <c r="J1528" s="333"/>
      <c r="K1528" s="293"/>
      <c r="L1528" s="292"/>
      <c r="M1528" s="291"/>
    </row>
    <row r="1529" spans="1:13">
      <c r="A1529" s="320" t="s">
        <v>317</v>
      </c>
      <c r="B1529" s="319"/>
      <c r="C1529" s="319"/>
      <c r="D1529" s="319"/>
      <c r="E1529" s="319"/>
      <c r="F1529" s="319"/>
      <c r="G1529" s="319"/>
      <c r="H1529" s="318"/>
      <c r="I1529" s="608" t="s">
        <v>19</v>
      </c>
      <c r="J1529" s="609"/>
      <c r="K1529" s="625">
        <v>0.05</v>
      </c>
      <c r="L1529" s="626"/>
      <c r="M1529" s="291">
        <f>K1529*12*I1496</f>
        <v>788.03400000000022</v>
      </c>
    </row>
    <row r="1530" spans="1:13" ht="15.75" thickBot="1">
      <c r="A1530" s="313" t="s">
        <v>316</v>
      </c>
      <c r="B1530" s="312"/>
      <c r="C1530" s="312"/>
      <c r="D1530" s="312"/>
      <c r="E1530" s="312"/>
      <c r="F1530" s="312"/>
      <c r="G1530" s="312"/>
      <c r="H1530" s="311"/>
      <c r="I1530" s="614" t="s">
        <v>19</v>
      </c>
      <c r="J1530" s="615"/>
      <c r="K1530" s="650">
        <v>2.46</v>
      </c>
      <c r="L1530" s="651"/>
      <c r="M1530" s="291">
        <f>K1530*12*I1496</f>
        <v>38771.272799999999</v>
      </c>
    </row>
    <row r="1531" spans="1:13" ht="15.75" thickBot="1">
      <c r="A1531" s="654" t="s">
        <v>315</v>
      </c>
      <c r="B1531" s="655"/>
      <c r="C1531" s="655"/>
      <c r="D1531" s="655"/>
      <c r="E1531" s="655"/>
      <c r="F1531" s="655"/>
      <c r="G1531" s="655"/>
      <c r="H1531" s="656"/>
      <c r="I1531" s="305"/>
      <c r="J1531" s="304"/>
      <c r="K1531" s="642">
        <f>K1532+K1533+K1535+K1536+K1537+K1538</f>
        <v>1.35</v>
      </c>
      <c r="L1531" s="647"/>
      <c r="M1531" s="303">
        <f>K1531*12*I1496</f>
        <v>21276.918000000005</v>
      </c>
    </row>
    <row r="1532" spans="1:13">
      <c r="A1532" s="332" t="s">
        <v>314</v>
      </c>
      <c r="B1532" s="331"/>
      <c r="C1532" s="331"/>
      <c r="D1532" s="331"/>
      <c r="E1532" s="331"/>
      <c r="F1532" s="322"/>
      <c r="G1532" s="322"/>
      <c r="H1532" s="321"/>
      <c r="I1532" s="330"/>
      <c r="J1532" s="294"/>
      <c r="K1532" s="629">
        <v>0.08</v>
      </c>
      <c r="L1532" s="630"/>
      <c r="M1532" s="291">
        <f>K1532*12*I1496</f>
        <v>1260.8543999999999</v>
      </c>
    </row>
    <row r="1533" spans="1:13">
      <c r="A1533" s="329" t="s">
        <v>313</v>
      </c>
      <c r="B1533" s="328"/>
      <c r="C1533" s="328"/>
      <c r="D1533" s="328"/>
      <c r="E1533" s="328"/>
      <c r="F1533" s="312"/>
      <c r="G1533" s="312"/>
      <c r="H1533" s="311"/>
      <c r="I1533" s="598" t="s">
        <v>312</v>
      </c>
      <c r="J1533" s="599"/>
      <c r="K1533" s="625">
        <v>0.65</v>
      </c>
      <c r="L1533" s="626"/>
      <c r="M1533" s="291">
        <f>K1533*12*I1496</f>
        <v>10244.442000000001</v>
      </c>
    </row>
    <row r="1534" spans="1:13">
      <c r="A1534" s="323" t="s">
        <v>311</v>
      </c>
      <c r="B1534" s="322"/>
      <c r="C1534" s="322"/>
      <c r="D1534" s="322"/>
      <c r="E1534" s="322"/>
      <c r="F1534" s="322"/>
      <c r="G1534" s="322"/>
      <c r="H1534" s="321"/>
      <c r="I1534" s="596" t="s">
        <v>310</v>
      </c>
      <c r="J1534" s="597"/>
      <c r="K1534" s="327"/>
      <c r="L1534" s="292"/>
      <c r="M1534" s="291"/>
    </row>
    <row r="1535" spans="1:13">
      <c r="A1535" s="320" t="s">
        <v>309</v>
      </c>
      <c r="B1535" s="319"/>
      <c r="C1535" s="319"/>
      <c r="D1535" s="319"/>
      <c r="E1535" s="319"/>
      <c r="F1535" s="319"/>
      <c r="G1535" s="319"/>
      <c r="H1535" s="318"/>
      <c r="I1535" s="608" t="s">
        <v>308</v>
      </c>
      <c r="J1535" s="609"/>
      <c r="K1535" s="625">
        <v>0.4</v>
      </c>
      <c r="L1535" s="626"/>
      <c r="M1535" s="291">
        <f>K1535*12*I1496</f>
        <v>6304.2720000000018</v>
      </c>
    </row>
    <row r="1536" spans="1:13">
      <c r="A1536" s="320" t="s">
        <v>307</v>
      </c>
      <c r="B1536" s="319"/>
      <c r="C1536" s="319"/>
      <c r="D1536" s="319"/>
      <c r="E1536" s="319"/>
      <c r="F1536" s="319"/>
      <c r="G1536" s="319"/>
      <c r="H1536" s="318"/>
      <c r="I1536" s="608" t="s">
        <v>306</v>
      </c>
      <c r="J1536" s="609"/>
      <c r="K1536" s="625">
        <v>0.1</v>
      </c>
      <c r="L1536" s="626"/>
      <c r="M1536" s="291">
        <f>K1536*12*I1496</f>
        <v>1576.0680000000004</v>
      </c>
    </row>
    <row r="1537" spans="1:13">
      <c r="A1537" s="313" t="s">
        <v>299</v>
      </c>
      <c r="B1537" s="312"/>
      <c r="C1537" s="312"/>
      <c r="D1537" s="312"/>
      <c r="E1537" s="312"/>
      <c r="F1537" s="312"/>
      <c r="G1537" s="312"/>
      <c r="H1537" s="311"/>
      <c r="I1537" s="608" t="s">
        <v>298</v>
      </c>
      <c r="J1537" s="609"/>
      <c r="K1537" s="636">
        <v>0.05</v>
      </c>
      <c r="L1537" s="637"/>
      <c r="M1537" s="291">
        <f>K1537*12*I1496</f>
        <v>788.03400000000022</v>
      </c>
    </row>
    <row r="1538" spans="1:13" ht="15.75" thickBot="1">
      <c r="A1538" s="313" t="s">
        <v>305</v>
      </c>
      <c r="B1538" s="312"/>
      <c r="C1538" s="312"/>
      <c r="D1538" s="312"/>
      <c r="E1538" s="312"/>
      <c r="F1538" s="312"/>
      <c r="G1538" s="312"/>
      <c r="H1538" s="311"/>
      <c r="I1538" s="614" t="s">
        <v>88</v>
      </c>
      <c r="J1538" s="615"/>
      <c r="K1538" s="638">
        <v>7.0000000000000007E-2</v>
      </c>
      <c r="L1538" s="639"/>
      <c r="M1538" s="326">
        <f>K1538*12*I1496</f>
        <v>1103.2476000000001</v>
      </c>
    </row>
    <row r="1539" spans="1:13" ht="15.75" thickBot="1">
      <c r="A1539" s="654" t="s">
        <v>304</v>
      </c>
      <c r="B1539" s="655"/>
      <c r="C1539" s="655"/>
      <c r="D1539" s="655"/>
      <c r="E1539" s="655"/>
      <c r="F1539" s="655"/>
      <c r="G1539" s="655"/>
      <c r="H1539" s="656"/>
      <c r="I1539" s="325"/>
      <c r="J1539" s="324"/>
      <c r="K1539" s="649">
        <f>K1540+K1541+K1542</f>
        <v>0.88</v>
      </c>
      <c r="L1539" s="643"/>
      <c r="M1539" s="303">
        <f>K1539*12*I1496</f>
        <v>13869.398400000002</v>
      </c>
    </row>
    <row r="1540" spans="1:13">
      <c r="A1540" s="323" t="s">
        <v>303</v>
      </c>
      <c r="B1540" s="322"/>
      <c r="C1540" s="322"/>
      <c r="D1540" s="322"/>
      <c r="E1540" s="322"/>
      <c r="F1540" s="322"/>
      <c r="G1540" s="322"/>
      <c r="H1540" s="321"/>
      <c r="I1540" s="612" t="s">
        <v>302</v>
      </c>
      <c r="J1540" s="613"/>
      <c r="K1540" s="644">
        <v>0.42</v>
      </c>
      <c r="L1540" s="645"/>
      <c r="M1540" s="291">
        <f>K1540*12*I1496</f>
        <v>6619.4856000000009</v>
      </c>
    </row>
    <row r="1541" spans="1:13">
      <c r="A1541" s="320" t="s">
        <v>301</v>
      </c>
      <c r="B1541" s="319"/>
      <c r="C1541" s="319"/>
      <c r="D1541" s="319"/>
      <c r="E1541" s="319"/>
      <c r="F1541" s="319"/>
      <c r="G1541" s="319"/>
      <c r="H1541" s="318"/>
      <c r="I1541" s="317" t="s">
        <v>300</v>
      </c>
      <c r="J1541" s="316"/>
      <c r="K1541" s="636">
        <v>0.37</v>
      </c>
      <c r="L1541" s="637"/>
      <c r="M1541" s="291">
        <f>K1541*12*I1496</f>
        <v>5831.4515999999994</v>
      </c>
    </row>
    <row r="1542" spans="1:13" ht="15.75" thickBot="1">
      <c r="A1542" s="313" t="s">
        <v>299</v>
      </c>
      <c r="B1542" s="312"/>
      <c r="C1542" s="312"/>
      <c r="D1542" s="312"/>
      <c r="E1542" s="312"/>
      <c r="F1542" s="312"/>
      <c r="G1542" s="312"/>
      <c r="H1542" s="311"/>
      <c r="I1542" s="614" t="s">
        <v>298</v>
      </c>
      <c r="J1542" s="615"/>
      <c r="K1542" s="638">
        <v>0.09</v>
      </c>
      <c r="L1542" s="639"/>
      <c r="M1542" s="291">
        <f>K1542*12*I1496</f>
        <v>1418.4612000000002</v>
      </c>
    </row>
    <row r="1543" spans="1:13" ht="15.75" thickBot="1">
      <c r="A1543" s="309" t="s">
        <v>297</v>
      </c>
      <c r="B1543" s="308"/>
      <c r="C1543" s="308"/>
      <c r="D1543" s="308"/>
      <c r="E1543" s="308"/>
      <c r="F1543" s="308"/>
      <c r="G1543" s="308"/>
      <c r="H1543" s="307"/>
      <c r="I1543" s="619" t="s">
        <v>296</v>
      </c>
      <c r="J1543" s="620"/>
      <c r="K1543" s="640">
        <v>17.260000000000002</v>
      </c>
      <c r="L1543" s="641"/>
      <c r="M1543" s="303">
        <f>K1543*12*I1496</f>
        <v>272029.33680000005</v>
      </c>
    </row>
    <row r="1544" spans="1:13" ht="15.75" thickBot="1">
      <c r="A1544" s="603" t="s">
        <v>295</v>
      </c>
      <c r="B1544" s="604"/>
      <c r="C1544" s="604"/>
      <c r="D1544" s="604"/>
      <c r="E1544" s="604"/>
      <c r="F1544" s="604"/>
      <c r="G1544" s="604"/>
      <c r="H1544" s="605"/>
      <c r="I1544" s="305"/>
      <c r="J1544" s="304"/>
      <c r="K1544" s="642">
        <v>1.58</v>
      </c>
      <c r="L1544" s="643"/>
      <c r="M1544" s="303">
        <f>K1544*12*I1496</f>
        <v>24901.874400000004</v>
      </c>
    </row>
    <row r="1545" spans="1:13">
      <c r="A1545" s="301" t="s">
        <v>294</v>
      </c>
      <c r="B1545" s="300"/>
      <c r="C1545" s="300"/>
      <c r="D1545" s="300"/>
      <c r="E1545" s="300"/>
      <c r="F1545" s="300"/>
      <c r="G1545" s="300"/>
      <c r="H1545" s="298"/>
      <c r="I1545" s="621" t="s">
        <v>293</v>
      </c>
      <c r="J1545" s="622"/>
      <c r="K1545" s="297"/>
      <c r="L1545" s="296"/>
      <c r="M1545" s="291"/>
    </row>
    <row r="1546" spans="1:13">
      <c r="A1546" s="301" t="s">
        <v>292</v>
      </c>
      <c r="B1546" s="300"/>
      <c r="C1546" s="300"/>
      <c r="D1546" s="300"/>
      <c r="E1546" s="300"/>
      <c r="F1546" s="300"/>
      <c r="G1546" s="300"/>
      <c r="H1546" s="298"/>
      <c r="I1546" s="295"/>
      <c r="J1546" s="294"/>
      <c r="K1546" s="297"/>
      <c r="L1546" s="296"/>
      <c r="M1546" s="291"/>
    </row>
    <row r="1547" spans="1:13" ht="15.75" thickBot="1">
      <c r="A1547" s="301" t="s">
        <v>291</v>
      </c>
      <c r="B1547" s="300"/>
      <c r="C1547" s="300"/>
      <c r="D1547" s="300"/>
      <c r="E1547" s="300"/>
      <c r="F1547" s="300"/>
      <c r="G1547" s="300"/>
      <c r="H1547" s="298"/>
      <c r="I1547" s="310"/>
      <c r="J1547" s="294"/>
      <c r="K1547" s="297"/>
      <c r="L1547" s="296"/>
      <c r="M1547" s="291"/>
    </row>
    <row r="1548" spans="1:13" ht="15.75" thickBot="1">
      <c r="A1548" s="309" t="s">
        <v>290</v>
      </c>
      <c r="B1548" s="308"/>
      <c r="C1548" s="308"/>
      <c r="D1548" s="308"/>
      <c r="E1548" s="308"/>
      <c r="F1548" s="308"/>
      <c r="G1548" s="308"/>
      <c r="H1548" s="307"/>
      <c r="I1548" s="305"/>
      <c r="J1548" s="304"/>
      <c r="K1548" s="642">
        <v>7.0000000000000007E-2</v>
      </c>
      <c r="L1548" s="643"/>
      <c r="M1548" s="303">
        <f>K1548*12*I1496</f>
        <v>1103.2476000000001</v>
      </c>
    </row>
    <row r="1549" spans="1:13">
      <c r="A1549" s="301" t="s">
        <v>289</v>
      </c>
      <c r="B1549" s="300"/>
      <c r="C1549" s="300"/>
      <c r="D1549" s="300"/>
      <c r="E1549" s="300"/>
      <c r="F1549" s="300"/>
      <c r="G1549" s="300"/>
      <c r="H1549" s="298"/>
      <c r="I1549" s="621" t="s">
        <v>19</v>
      </c>
      <c r="J1549" s="622"/>
      <c r="K1549" s="306"/>
      <c r="L1549" s="296"/>
      <c r="M1549" s="291"/>
    </row>
    <row r="1550" spans="1:13" ht="15.75" thickBot="1">
      <c r="A1550" s="301" t="s">
        <v>288</v>
      </c>
      <c r="B1550" s="300"/>
      <c r="C1550" s="300"/>
      <c r="D1550" s="300"/>
      <c r="E1550" s="300"/>
      <c r="F1550" s="300"/>
      <c r="G1550" s="300"/>
      <c r="H1550" s="298"/>
      <c r="I1550" s="295"/>
      <c r="J1550" s="294"/>
      <c r="K1550" s="306"/>
      <c r="L1550" s="296"/>
      <c r="M1550" s="291"/>
    </row>
    <row r="1551" spans="1:13" ht="15.75" thickBot="1">
      <c r="A1551" s="603" t="s">
        <v>287</v>
      </c>
      <c r="B1551" s="604"/>
      <c r="C1551" s="604"/>
      <c r="D1551" s="604"/>
      <c r="E1551" s="604"/>
      <c r="F1551" s="604"/>
      <c r="G1551" s="604"/>
      <c r="H1551" s="605"/>
      <c r="I1551" s="305"/>
      <c r="J1551" s="304"/>
      <c r="K1551" s="642">
        <v>6</v>
      </c>
      <c r="L1551" s="643"/>
      <c r="M1551" s="303">
        <f>K1551*12*I1496</f>
        <v>94564.08</v>
      </c>
    </row>
    <row r="1552" spans="1:13">
      <c r="A1552" s="301" t="s">
        <v>286</v>
      </c>
      <c r="B1552" s="299"/>
      <c r="C1552" s="299"/>
      <c r="D1552" s="299"/>
      <c r="E1552" s="299"/>
      <c r="F1552" s="300"/>
      <c r="G1552" s="299"/>
      <c r="H1552" s="298"/>
      <c r="I1552" s="598" t="s">
        <v>285</v>
      </c>
      <c r="J1552" s="599"/>
      <c r="K1552" s="297"/>
      <c r="L1552" s="296"/>
      <c r="M1552" s="291"/>
    </row>
    <row r="1553" spans="1:13">
      <c r="A1553" s="301" t="s">
        <v>284</v>
      </c>
      <c r="B1553" s="299"/>
      <c r="C1553" s="299"/>
      <c r="D1553" s="299"/>
      <c r="E1553" s="299"/>
      <c r="F1553" s="300"/>
      <c r="G1553" s="299"/>
      <c r="H1553" s="298"/>
      <c r="I1553" s="598" t="s">
        <v>283</v>
      </c>
      <c r="J1553" s="599"/>
      <c r="K1553" s="297"/>
      <c r="L1553" s="296"/>
      <c r="M1553" s="291"/>
    </row>
    <row r="1554" spans="1:13">
      <c r="A1554" s="301" t="s">
        <v>282</v>
      </c>
      <c r="B1554" s="299"/>
      <c r="C1554" s="299"/>
      <c r="D1554" s="299"/>
      <c r="E1554" s="299"/>
      <c r="F1554" s="300"/>
      <c r="G1554" s="299"/>
      <c r="H1554" s="298"/>
      <c r="I1554" s="598" t="s">
        <v>281</v>
      </c>
      <c r="J1554" s="599"/>
      <c r="K1554" s="297"/>
      <c r="L1554" s="296"/>
      <c r="M1554" s="291"/>
    </row>
    <row r="1555" spans="1:13">
      <c r="A1555" s="301" t="s">
        <v>280</v>
      </c>
      <c r="B1555" s="299"/>
      <c r="C1555" s="299"/>
      <c r="D1555" s="299"/>
      <c r="E1555" s="299"/>
      <c r="F1555" s="300"/>
      <c r="G1555" s="299"/>
      <c r="H1555" s="298"/>
      <c r="I1555" s="598" t="s">
        <v>279</v>
      </c>
      <c r="J1555" s="599"/>
      <c r="K1555" s="297"/>
      <c r="L1555" s="296"/>
      <c r="M1555" s="291"/>
    </row>
    <row r="1556" spans="1:13">
      <c r="A1556" s="301" t="s">
        <v>278</v>
      </c>
      <c r="B1556" s="299"/>
      <c r="C1556" s="299"/>
      <c r="D1556" s="299"/>
      <c r="E1556" s="299"/>
      <c r="F1556" s="300"/>
      <c r="G1556" s="299"/>
      <c r="H1556" s="298"/>
      <c r="I1556" s="598" t="s">
        <v>277</v>
      </c>
      <c r="J1556" s="599"/>
      <c r="K1556" s="297"/>
      <c r="L1556" s="296"/>
      <c r="M1556" s="291"/>
    </row>
    <row r="1557" spans="1:13">
      <c r="A1557" s="301" t="s">
        <v>276</v>
      </c>
      <c r="B1557" s="299"/>
      <c r="C1557" s="299"/>
      <c r="D1557" s="299"/>
      <c r="E1557" s="299"/>
      <c r="F1557" s="300"/>
      <c r="G1557" s="299"/>
      <c r="H1557" s="298"/>
      <c r="I1557" s="295"/>
      <c r="J1557" s="294"/>
      <c r="K1557" s="297"/>
      <c r="L1557" s="302"/>
      <c r="M1557" s="291"/>
    </row>
    <row r="1558" spans="1:13">
      <c r="A1558" s="301" t="s">
        <v>275</v>
      </c>
      <c r="B1558" s="299"/>
      <c r="C1558" s="299"/>
      <c r="D1558" s="299"/>
      <c r="E1558" s="299"/>
      <c r="F1558" s="300"/>
      <c r="G1558" s="299"/>
      <c r="H1558" s="298"/>
      <c r="I1558" s="295"/>
      <c r="J1558" s="294"/>
      <c r="K1558" s="297"/>
      <c r="L1558" s="296"/>
      <c r="M1558" s="291"/>
    </row>
    <row r="1559" spans="1:13">
      <c r="A1559" s="301" t="s">
        <v>274</v>
      </c>
      <c r="B1559" s="299"/>
      <c r="C1559" s="299"/>
      <c r="D1559" s="299"/>
      <c r="E1559" s="299"/>
      <c r="F1559" s="300"/>
      <c r="G1559" s="299"/>
      <c r="H1559" s="298"/>
      <c r="I1559" s="295"/>
      <c r="J1559" s="294"/>
      <c r="K1559" s="297"/>
      <c r="L1559" s="296"/>
      <c r="M1559" s="291"/>
    </row>
    <row r="1560" spans="1:13">
      <c r="A1560" s="301" t="s">
        <v>273</v>
      </c>
      <c r="B1560" s="299"/>
      <c r="C1560" s="299"/>
      <c r="D1560" s="299"/>
      <c r="E1560" s="299"/>
      <c r="F1560" s="300"/>
      <c r="G1560" s="299"/>
      <c r="H1560" s="298"/>
      <c r="I1560" s="295"/>
      <c r="J1560" s="294"/>
      <c r="K1560" s="297"/>
      <c r="L1560" s="296"/>
      <c r="M1560" s="291"/>
    </row>
    <row r="1561" spans="1:13">
      <c r="A1561" s="301" t="s">
        <v>272</v>
      </c>
      <c r="B1561" s="299"/>
      <c r="C1561" s="299"/>
      <c r="D1561" s="299"/>
      <c r="E1561" s="299"/>
      <c r="F1561" s="300"/>
      <c r="G1561" s="299"/>
      <c r="H1561" s="298"/>
      <c r="I1561" s="295"/>
      <c r="J1561" s="294"/>
      <c r="K1561" s="297"/>
      <c r="L1561" s="296"/>
      <c r="M1561" s="291"/>
    </row>
    <row r="1562" spans="1:13" ht="15.75" thickBot="1">
      <c r="A1562" s="616" t="s">
        <v>271</v>
      </c>
      <c r="B1562" s="617"/>
      <c r="C1562" s="617"/>
      <c r="D1562" s="617"/>
      <c r="E1562" s="617"/>
      <c r="F1562" s="617"/>
      <c r="G1562" s="617"/>
      <c r="H1562" s="618"/>
      <c r="I1562" s="295"/>
      <c r="J1562" s="294"/>
      <c r="K1562" s="293"/>
      <c r="L1562" s="292"/>
      <c r="M1562" s="291"/>
    </row>
    <row r="1563" spans="1:13">
      <c r="A1563" s="290" t="s">
        <v>270</v>
      </c>
      <c r="B1563" s="289"/>
      <c r="C1563" s="289"/>
      <c r="D1563" s="289"/>
      <c r="E1563" s="289"/>
      <c r="F1563" s="289"/>
      <c r="G1563" s="289"/>
      <c r="H1563" s="289"/>
      <c r="I1563" s="621" t="s">
        <v>55</v>
      </c>
      <c r="J1563" s="622"/>
      <c r="K1563" s="288"/>
      <c r="L1563" s="287"/>
      <c r="M1563" s="286"/>
    </row>
    <row r="1564" spans="1:13" ht="15.75" thickBot="1">
      <c r="A1564" s="285" t="s">
        <v>269</v>
      </c>
      <c r="B1564" s="284"/>
      <c r="C1564" s="284"/>
      <c r="D1564" s="284"/>
      <c r="E1564" s="284"/>
      <c r="F1564" s="284"/>
      <c r="G1564" s="284"/>
      <c r="H1564" s="284"/>
      <c r="I1564" s="283"/>
      <c r="J1564" s="282"/>
      <c r="K1564" s="281"/>
      <c r="L1564" s="280"/>
      <c r="M1564" s="279"/>
    </row>
    <row r="1565" spans="1:13" ht="15.75" thickBot="1">
      <c r="A1565" s="603" t="s">
        <v>355</v>
      </c>
      <c r="B1565" s="604"/>
      <c r="C1565" s="604"/>
      <c r="D1565" s="604"/>
      <c r="E1565" s="604"/>
      <c r="F1565" s="604"/>
      <c r="G1565" s="604"/>
      <c r="H1565" s="657"/>
      <c r="I1565" s="658" t="s">
        <v>32</v>
      </c>
      <c r="J1565" s="659"/>
      <c r="K1565" s="660">
        <v>1.46</v>
      </c>
      <c r="L1565" s="661"/>
      <c r="M1565" s="276">
        <f>K1565*12*I1496</f>
        <v>23010.592800000002</v>
      </c>
    </row>
    <row r="1566" spans="1:13" ht="15.75" thickBot="1">
      <c r="A1566" s="386" t="s">
        <v>354</v>
      </c>
      <c r="B1566" s="385"/>
      <c r="C1566" s="385"/>
      <c r="D1566" s="385"/>
      <c r="E1566" s="385"/>
      <c r="F1566" s="385"/>
      <c r="G1566" s="385"/>
      <c r="H1566" s="385"/>
      <c r="I1566" s="384"/>
      <c r="J1566" s="383"/>
      <c r="K1566" s="662"/>
      <c r="L1566" s="663"/>
      <c r="M1566" s="276"/>
    </row>
    <row r="1567" spans="1:13" ht="15.75" thickBot="1">
      <c r="A1567" s="652" t="s">
        <v>268</v>
      </c>
      <c r="B1567" s="653"/>
      <c r="C1567" s="653"/>
      <c r="D1567" s="653"/>
      <c r="E1567" s="653"/>
      <c r="F1567" s="653"/>
      <c r="G1567" s="653"/>
      <c r="H1567" s="653"/>
      <c r="I1567" s="278"/>
      <c r="J1567" s="277"/>
      <c r="K1567" s="610">
        <f>K1497+K1507+K1522+K1551+K1565+K1566</f>
        <v>44.61</v>
      </c>
      <c r="L1567" s="611"/>
      <c r="M1567" s="276">
        <f>M1497+M1507+M1522+M1551+M1565+M1566</f>
        <v>703083.93480000005</v>
      </c>
    </row>
    <row r="1569" spans="1:13" ht="15.75">
      <c r="A1569" s="601" t="s">
        <v>0</v>
      </c>
      <c r="B1569" s="601"/>
      <c r="C1569" s="601"/>
      <c r="D1569" s="601"/>
      <c r="E1569" s="601"/>
      <c r="F1569" s="601"/>
      <c r="G1569" s="601"/>
      <c r="H1569" s="601"/>
      <c r="I1569" s="601"/>
      <c r="J1569" s="601"/>
      <c r="K1569" s="601"/>
      <c r="L1569" s="601"/>
      <c r="M1569" s="327"/>
    </row>
    <row r="1570" spans="1:13" ht="15.75">
      <c r="A1570" s="600" t="s">
        <v>353</v>
      </c>
      <c r="B1570" s="600"/>
      <c r="C1570" s="600"/>
      <c r="D1570" s="600"/>
      <c r="E1570" s="600"/>
      <c r="F1570" s="600"/>
      <c r="G1570" s="600"/>
      <c r="H1570" s="600"/>
      <c r="I1570" s="600"/>
      <c r="J1570" s="600"/>
      <c r="K1570" s="600"/>
      <c r="L1570" s="600"/>
      <c r="M1570" s="327"/>
    </row>
    <row r="1571" spans="1:13" ht="15.75">
      <c r="A1571" s="370"/>
      <c r="B1571" s="370"/>
      <c r="C1571" s="370"/>
      <c r="D1571" s="370"/>
      <c r="E1571" s="370"/>
      <c r="F1571" s="370" t="s">
        <v>400</v>
      </c>
      <c r="G1571" s="370"/>
      <c r="H1571" s="370"/>
      <c r="I1571" s="370"/>
      <c r="J1571" s="370"/>
      <c r="K1571" s="370"/>
      <c r="L1571" s="370"/>
      <c r="M1571" s="327"/>
    </row>
    <row r="1572" spans="1:13">
      <c r="A1572" s="329"/>
      <c r="B1572" s="328"/>
      <c r="C1572" s="602" t="s">
        <v>351</v>
      </c>
      <c r="D1572" s="602"/>
      <c r="E1572" s="602"/>
      <c r="F1572" s="328"/>
      <c r="G1572" s="328"/>
      <c r="H1572" s="368"/>
      <c r="I1572" s="590" t="s">
        <v>3</v>
      </c>
      <c r="J1572" s="591"/>
      <c r="K1572" s="592" t="s">
        <v>4</v>
      </c>
      <c r="L1572" s="593"/>
      <c r="M1572" s="382"/>
    </row>
    <row r="1573" spans="1:13">
      <c r="A1573" s="381"/>
      <c r="B1573" s="355"/>
      <c r="C1573" s="355"/>
      <c r="D1573" s="355"/>
      <c r="E1573" s="355"/>
      <c r="F1573" s="355"/>
      <c r="G1573" s="355"/>
      <c r="H1573" s="356"/>
      <c r="I1573" s="295"/>
      <c r="J1573" s="294"/>
      <c r="K1573" s="594" t="s">
        <v>5</v>
      </c>
      <c r="L1573" s="595"/>
      <c r="M1573" s="380" t="s">
        <v>6</v>
      </c>
    </row>
    <row r="1574" spans="1:13">
      <c r="A1574" s="381"/>
      <c r="B1574" s="355"/>
      <c r="C1574" s="355"/>
      <c r="D1574" s="355"/>
      <c r="E1574" s="355"/>
      <c r="F1574" s="355"/>
      <c r="G1574" s="355"/>
      <c r="H1574" s="356"/>
      <c r="I1574" s="598" t="s">
        <v>7</v>
      </c>
      <c r="J1574" s="599"/>
      <c r="K1574" s="623" t="s">
        <v>8</v>
      </c>
      <c r="L1574" s="624"/>
      <c r="M1574" s="380" t="s">
        <v>9</v>
      </c>
    </row>
    <row r="1575" spans="1:13" ht="16.5" thickBot="1">
      <c r="A1575" s="379"/>
      <c r="B1575" s="351"/>
      <c r="C1575" s="351"/>
      <c r="D1575" s="351"/>
      <c r="E1575" s="351"/>
      <c r="F1575" s="351"/>
      <c r="G1575" s="351"/>
      <c r="H1575" s="350"/>
      <c r="I1575" s="631">
        <v>1086.9000000000001</v>
      </c>
      <c r="J1575" s="632"/>
      <c r="K1575" s="633"/>
      <c r="L1575" s="634"/>
      <c r="M1575" s="378"/>
    </row>
    <row r="1576" spans="1:13">
      <c r="A1576" s="367" t="s">
        <v>350</v>
      </c>
      <c r="B1576" s="344"/>
      <c r="C1576" s="344"/>
      <c r="D1576" s="344"/>
      <c r="E1576" s="344"/>
      <c r="F1576" s="344"/>
      <c r="G1576" s="344"/>
      <c r="H1576" s="377"/>
      <c r="I1576" s="341"/>
      <c r="J1576" s="340"/>
      <c r="K1576" s="635">
        <f>K1579+K1582</f>
        <v>6.17</v>
      </c>
      <c r="L1576" s="628"/>
      <c r="M1576" s="286">
        <f>K1576*12*I1575</f>
        <v>80474.076000000001</v>
      </c>
    </row>
    <row r="1577" spans="1:13">
      <c r="A1577" s="376" t="s">
        <v>349</v>
      </c>
      <c r="B1577" s="375"/>
      <c r="C1577" s="375"/>
      <c r="D1577" s="375"/>
      <c r="E1577" s="375"/>
      <c r="F1577" s="375"/>
      <c r="G1577" s="375"/>
      <c r="H1577" s="374"/>
      <c r="I1577" s="295"/>
      <c r="J1577" s="294"/>
      <c r="K1577" s="293"/>
      <c r="L1577" s="292"/>
      <c r="M1577" s="373"/>
    </row>
    <row r="1578" spans="1:13" ht="15.75" thickBot="1">
      <c r="A1578" s="363" t="s">
        <v>348</v>
      </c>
      <c r="B1578" s="372"/>
      <c r="C1578" s="372"/>
      <c r="D1578" s="372"/>
      <c r="E1578" s="372"/>
      <c r="F1578" s="372"/>
      <c r="G1578" s="372"/>
      <c r="H1578" s="371"/>
      <c r="I1578" s="336"/>
      <c r="J1578" s="282"/>
      <c r="K1578" s="281"/>
      <c r="L1578" s="280"/>
      <c r="M1578" s="279"/>
    </row>
    <row r="1579" spans="1:13">
      <c r="A1579" s="323" t="s">
        <v>347</v>
      </c>
      <c r="B1579" s="331"/>
      <c r="C1579" s="331"/>
      <c r="D1579" s="331"/>
      <c r="E1579" s="331"/>
      <c r="F1579" s="331"/>
      <c r="G1579" s="331"/>
      <c r="H1579" s="357"/>
      <c r="I1579" s="596" t="s">
        <v>19</v>
      </c>
      <c r="J1579" s="597"/>
      <c r="K1579" s="629">
        <v>3.7</v>
      </c>
      <c r="L1579" s="630"/>
      <c r="M1579" s="291">
        <f>K1579*12*I1575</f>
        <v>48258.360000000008</v>
      </c>
    </row>
    <row r="1580" spans="1:13">
      <c r="A1580" s="301" t="s">
        <v>338</v>
      </c>
      <c r="B1580" s="355"/>
      <c r="C1580" s="355"/>
      <c r="D1580" s="355"/>
      <c r="E1580" s="355"/>
      <c r="F1580" s="355"/>
      <c r="G1580" s="355"/>
      <c r="H1580" s="356"/>
      <c r="I1580" s="598" t="s">
        <v>328</v>
      </c>
      <c r="J1580" s="599"/>
      <c r="K1580" s="327"/>
      <c r="L1580" s="292"/>
      <c r="M1580" s="291"/>
    </row>
    <row r="1581" spans="1:13">
      <c r="A1581" s="323" t="s">
        <v>337</v>
      </c>
      <c r="B1581" s="331"/>
      <c r="C1581" s="331"/>
      <c r="D1581" s="331"/>
      <c r="E1581" s="331"/>
      <c r="F1581" s="331"/>
      <c r="G1581" s="331"/>
      <c r="H1581" s="357"/>
      <c r="I1581" s="596"/>
      <c r="J1581" s="597"/>
      <c r="K1581" s="327"/>
      <c r="L1581" s="292"/>
      <c r="M1581" s="291"/>
    </row>
    <row r="1582" spans="1:13">
      <c r="A1582" s="323" t="s">
        <v>346</v>
      </c>
      <c r="B1582" s="331"/>
      <c r="C1582" s="331"/>
      <c r="D1582" s="331"/>
      <c r="E1582" s="331"/>
      <c r="F1582" s="331"/>
      <c r="G1582" s="331"/>
      <c r="H1582" s="357"/>
      <c r="I1582" s="608" t="s">
        <v>35</v>
      </c>
      <c r="J1582" s="609"/>
      <c r="K1582" s="625">
        <v>2.4700000000000002</v>
      </c>
      <c r="L1582" s="626"/>
      <c r="M1582" s="291">
        <f>K1582*12*I1575</f>
        <v>32215.716000000004</v>
      </c>
    </row>
    <row r="1583" spans="1:13" ht="15.75">
      <c r="A1583" s="320" t="s">
        <v>345</v>
      </c>
      <c r="B1583" s="354"/>
      <c r="C1583" s="354"/>
      <c r="D1583" s="354"/>
      <c r="E1583" s="354"/>
      <c r="F1583" s="354"/>
      <c r="G1583" s="354"/>
      <c r="H1583" s="353"/>
      <c r="I1583" s="598" t="s">
        <v>328</v>
      </c>
      <c r="J1583" s="599"/>
      <c r="K1583" s="370"/>
      <c r="L1583" s="369"/>
      <c r="M1583" s="291"/>
    </row>
    <row r="1584" spans="1:13">
      <c r="A1584" s="313" t="s">
        <v>344</v>
      </c>
      <c r="B1584" s="328"/>
      <c r="C1584" s="328"/>
      <c r="D1584" s="328"/>
      <c r="E1584" s="328"/>
      <c r="F1584" s="328"/>
      <c r="G1584" s="328"/>
      <c r="H1584" s="368"/>
      <c r="I1584" s="598"/>
      <c r="J1584" s="599"/>
      <c r="K1584" s="352"/>
      <c r="L1584" s="292"/>
      <c r="M1584" s="291"/>
    </row>
    <row r="1585" spans="1:13" ht="15.75" thickBot="1">
      <c r="A1585" s="323" t="s">
        <v>343</v>
      </c>
      <c r="B1585" s="322"/>
      <c r="C1585" s="322"/>
      <c r="D1585" s="322"/>
      <c r="E1585" s="322"/>
      <c r="F1585" s="322"/>
      <c r="G1585" s="322"/>
      <c r="H1585" s="321"/>
      <c r="I1585" s="334"/>
      <c r="J1585" s="333"/>
      <c r="K1585" s="636"/>
      <c r="L1585" s="637"/>
      <c r="M1585" s="291"/>
    </row>
    <row r="1586" spans="1:13">
      <c r="A1586" s="367" t="s">
        <v>342</v>
      </c>
      <c r="B1586" s="366"/>
      <c r="C1586" s="366"/>
      <c r="D1586" s="366"/>
      <c r="E1586" s="366"/>
      <c r="F1586" s="366"/>
      <c r="G1586" s="366"/>
      <c r="H1586" s="365"/>
      <c r="I1586" s="341"/>
      <c r="J1586" s="364"/>
      <c r="K1586" s="627">
        <f>K1588+K1593+K1596</f>
        <v>5.05</v>
      </c>
      <c r="L1586" s="628"/>
      <c r="M1586" s="286">
        <f>K1586*12*I1575</f>
        <v>65866.14</v>
      </c>
    </row>
    <row r="1587" spans="1:13" ht="15.75" thickBot="1">
      <c r="A1587" s="363" t="s">
        <v>341</v>
      </c>
      <c r="B1587" s="362"/>
      <c r="C1587" s="362"/>
      <c r="D1587" s="362"/>
      <c r="E1587" s="362"/>
      <c r="F1587" s="362"/>
      <c r="G1587" s="362"/>
      <c r="H1587" s="361"/>
      <c r="I1587" s="336"/>
      <c r="J1587" s="360"/>
      <c r="K1587" s="281"/>
      <c r="L1587" s="280"/>
      <c r="M1587" s="279"/>
    </row>
    <row r="1588" spans="1:13">
      <c r="A1588" s="301" t="s">
        <v>340</v>
      </c>
      <c r="B1588" s="300"/>
      <c r="C1588" s="300"/>
      <c r="D1588" s="300"/>
      <c r="E1588" s="300"/>
      <c r="F1588" s="300"/>
      <c r="G1588" s="300"/>
      <c r="H1588" s="298"/>
      <c r="I1588" s="598" t="s">
        <v>19</v>
      </c>
      <c r="J1588" s="599"/>
      <c r="K1588" s="629">
        <v>2.5299999999999998</v>
      </c>
      <c r="L1588" s="630"/>
      <c r="M1588" s="291">
        <f>K1588*12*I1575</f>
        <v>32998.284</v>
      </c>
    </row>
    <row r="1589" spans="1:13">
      <c r="A1589" s="323" t="s">
        <v>339</v>
      </c>
      <c r="B1589" s="322"/>
      <c r="C1589" s="322"/>
      <c r="D1589" s="322"/>
      <c r="E1589" s="322"/>
      <c r="F1589" s="322"/>
      <c r="G1589" s="322"/>
      <c r="H1589" s="321"/>
      <c r="I1589" s="359"/>
      <c r="J1589" s="358"/>
      <c r="K1589" s="327"/>
      <c r="L1589" s="292"/>
      <c r="M1589" s="291"/>
    </row>
    <row r="1590" spans="1:13">
      <c r="A1590" s="301" t="s">
        <v>338</v>
      </c>
      <c r="B1590" s="355"/>
      <c r="C1590" s="355"/>
      <c r="D1590" s="355"/>
      <c r="E1590" s="355"/>
      <c r="F1590" s="355"/>
      <c r="G1590" s="355"/>
      <c r="H1590" s="356"/>
      <c r="I1590" s="598" t="s">
        <v>328</v>
      </c>
      <c r="J1590" s="599"/>
      <c r="K1590" s="327"/>
      <c r="L1590" s="292"/>
      <c r="M1590" s="291"/>
    </row>
    <row r="1591" spans="1:13">
      <c r="A1591" s="323" t="s">
        <v>337</v>
      </c>
      <c r="B1591" s="331"/>
      <c r="C1591" s="331"/>
      <c r="D1591" s="331"/>
      <c r="E1591" s="331"/>
      <c r="F1591" s="331"/>
      <c r="G1591" s="331"/>
      <c r="H1591" s="357"/>
      <c r="I1591" s="596"/>
      <c r="J1591" s="597"/>
      <c r="K1591" s="327"/>
      <c r="L1591" s="292"/>
      <c r="M1591" s="291"/>
    </row>
    <row r="1592" spans="1:13">
      <c r="A1592" s="320" t="s">
        <v>336</v>
      </c>
      <c r="B1592" s="354"/>
      <c r="C1592" s="353"/>
      <c r="D1592" s="355"/>
      <c r="E1592" s="355"/>
      <c r="F1592" s="355"/>
      <c r="G1592" s="355"/>
      <c r="H1592" s="356"/>
      <c r="I1592" s="598" t="s">
        <v>328</v>
      </c>
      <c r="J1592" s="599"/>
      <c r="K1592" s="327"/>
      <c r="L1592" s="292"/>
      <c r="M1592" s="291"/>
    </row>
    <row r="1593" spans="1:13">
      <c r="A1593" s="301" t="s">
        <v>335</v>
      </c>
      <c r="B1593" s="355"/>
      <c r="C1593" s="355"/>
      <c r="D1593" s="354"/>
      <c r="E1593" s="354"/>
      <c r="F1593" s="354"/>
      <c r="G1593" s="354"/>
      <c r="H1593" s="353"/>
      <c r="I1593" s="608" t="s">
        <v>35</v>
      </c>
      <c r="J1593" s="609"/>
      <c r="K1593" s="625">
        <v>1.1200000000000001</v>
      </c>
      <c r="L1593" s="626"/>
      <c r="M1593" s="291">
        <f>K1593*12*I1575</f>
        <v>14607.936000000003</v>
      </c>
    </row>
    <row r="1594" spans="1:13">
      <c r="A1594" s="313" t="s">
        <v>334</v>
      </c>
      <c r="B1594" s="312"/>
      <c r="C1594" s="312"/>
      <c r="D1594" s="312"/>
      <c r="E1594" s="312"/>
      <c r="F1594" s="312"/>
      <c r="G1594" s="312"/>
      <c r="H1594" s="311"/>
      <c r="I1594" s="590" t="s">
        <v>333</v>
      </c>
      <c r="J1594" s="591"/>
      <c r="K1594" s="327"/>
      <c r="L1594" s="292"/>
      <c r="M1594" s="291"/>
    </row>
    <row r="1595" spans="1:13">
      <c r="A1595" s="323"/>
      <c r="B1595" s="322"/>
      <c r="C1595" s="322"/>
      <c r="D1595" s="322"/>
      <c r="E1595" s="322"/>
      <c r="F1595" s="322"/>
      <c r="G1595" s="322"/>
      <c r="H1595" s="321"/>
      <c r="I1595" s="334" t="s">
        <v>332</v>
      </c>
      <c r="J1595" s="333"/>
      <c r="K1595" s="352"/>
      <c r="L1595" s="292"/>
      <c r="M1595" s="291"/>
    </row>
    <row r="1596" spans="1:13">
      <c r="A1596" s="313" t="s">
        <v>331</v>
      </c>
      <c r="B1596" s="312"/>
      <c r="C1596" s="312"/>
      <c r="D1596" s="312"/>
      <c r="E1596" s="312"/>
      <c r="F1596" s="312"/>
      <c r="G1596" s="312"/>
      <c r="H1596" s="311"/>
      <c r="I1596" s="590" t="s">
        <v>35</v>
      </c>
      <c r="J1596" s="591"/>
      <c r="K1596" s="625">
        <v>1.4</v>
      </c>
      <c r="L1596" s="626"/>
      <c r="M1596" s="291">
        <f>K1596*12*I1575</f>
        <v>18259.919999999998</v>
      </c>
    </row>
    <row r="1597" spans="1:13">
      <c r="A1597" s="323" t="s">
        <v>330</v>
      </c>
      <c r="B1597" s="322"/>
      <c r="C1597" s="322"/>
      <c r="D1597" s="322"/>
      <c r="E1597" s="322"/>
      <c r="F1597" s="322"/>
      <c r="G1597" s="322"/>
      <c r="H1597" s="321"/>
      <c r="I1597" s="334"/>
      <c r="J1597" s="333"/>
      <c r="K1597" s="327"/>
      <c r="L1597" s="292"/>
      <c r="M1597" s="291"/>
    </row>
    <row r="1598" spans="1:13">
      <c r="A1598" s="313" t="s">
        <v>329</v>
      </c>
      <c r="B1598" s="312"/>
      <c r="C1598" s="312"/>
      <c r="D1598" s="312"/>
      <c r="E1598" s="312"/>
      <c r="F1598" s="312"/>
      <c r="G1598" s="312"/>
      <c r="H1598" s="311"/>
      <c r="I1598" s="598" t="s">
        <v>328</v>
      </c>
      <c r="J1598" s="599"/>
      <c r="K1598" s="327"/>
      <c r="L1598" s="292"/>
      <c r="M1598" s="291"/>
    </row>
    <row r="1599" spans="1:13">
      <c r="A1599" s="313" t="s">
        <v>327</v>
      </c>
      <c r="B1599" s="312"/>
      <c r="C1599" s="312"/>
      <c r="D1599" s="312"/>
      <c r="E1599" s="312"/>
      <c r="F1599" s="312"/>
      <c r="G1599" s="312"/>
      <c r="H1599" s="311"/>
      <c r="I1599" s="590" t="s">
        <v>326</v>
      </c>
      <c r="J1599" s="591"/>
      <c r="K1599" s="351"/>
      <c r="L1599" s="350"/>
      <c r="M1599" s="349"/>
    </row>
    <row r="1600" spans="1:13" ht="15.75" thickBot="1">
      <c r="A1600" s="323"/>
      <c r="B1600" s="322"/>
      <c r="C1600" s="322"/>
      <c r="D1600" s="322"/>
      <c r="E1600" s="322"/>
      <c r="F1600" s="322"/>
      <c r="G1600" s="322"/>
      <c r="H1600" s="321"/>
      <c r="I1600" s="606" t="s">
        <v>325</v>
      </c>
      <c r="J1600" s="607"/>
      <c r="K1600" s="348"/>
      <c r="L1600" s="347"/>
      <c r="M1600" s="346"/>
    </row>
    <row r="1601" spans="1:13">
      <c r="A1601" s="345" t="s">
        <v>324</v>
      </c>
      <c r="B1601" s="344"/>
      <c r="C1601" s="344"/>
      <c r="D1601" s="344"/>
      <c r="E1601" s="344"/>
      <c r="F1601" s="344"/>
      <c r="G1601" s="343"/>
      <c r="H1601" s="342"/>
      <c r="I1601" s="341"/>
      <c r="J1601" s="340"/>
      <c r="K1601" s="648">
        <f>K1603+K1610+K1618+K1622+K1623+K1627</f>
        <v>27.14</v>
      </c>
      <c r="L1601" s="628"/>
      <c r="M1601" s="286">
        <f>M1603+M1610+M1618+M1622+M1623+M1627</f>
        <v>353981.59200000006</v>
      </c>
    </row>
    <row r="1602" spans="1:13" ht="15.75" thickBot="1">
      <c r="A1602" s="339"/>
      <c r="B1602" s="338"/>
      <c r="C1602" s="338"/>
      <c r="D1602" s="338"/>
      <c r="E1602" s="338"/>
      <c r="F1602" s="338"/>
      <c r="G1602" s="338"/>
      <c r="H1602" s="337"/>
      <c r="I1602" s="336"/>
      <c r="J1602" s="282"/>
      <c r="K1602" s="281"/>
      <c r="L1602" s="280"/>
      <c r="M1602" s="279"/>
    </row>
    <row r="1603" spans="1:13" ht="15.75" thickBot="1">
      <c r="A1603" s="603" t="s">
        <v>323</v>
      </c>
      <c r="B1603" s="604"/>
      <c r="C1603" s="604"/>
      <c r="D1603" s="604"/>
      <c r="E1603" s="604"/>
      <c r="F1603" s="604"/>
      <c r="G1603" s="604"/>
      <c r="H1603" s="605"/>
      <c r="I1603" s="305"/>
      <c r="J1603" s="304"/>
      <c r="K1603" s="646">
        <f>K1604+K1605+K1606+K1608+K1609</f>
        <v>4.41</v>
      </c>
      <c r="L1603" s="647"/>
      <c r="M1603" s="303">
        <f>K1603*12*I1575</f>
        <v>57518.748000000007</v>
      </c>
    </row>
    <row r="1604" spans="1:13">
      <c r="A1604" s="323" t="s">
        <v>322</v>
      </c>
      <c r="B1604" s="322"/>
      <c r="C1604" s="322"/>
      <c r="D1604" s="322"/>
      <c r="E1604" s="322"/>
      <c r="F1604" s="322"/>
      <c r="G1604" s="322"/>
      <c r="H1604" s="321"/>
      <c r="I1604" s="596" t="s">
        <v>321</v>
      </c>
      <c r="J1604" s="597"/>
      <c r="K1604" s="629">
        <v>0.63</v>
      </c>
      <c r="L1604" s="630"/>
      <c r="M1604" s="291">
        <f>K1604*12*I1575</f>
        <v>8216.9640000000018</v>
      </c>
    </row>
    <row r="1605" spans="1:13">
      <c r="A1605" s="320" t="s">
        <v>320</v>
      </c>
      <c r="B1605" s="319"/>
      <c r="C1605" s="319"/>
      <c r="D1605" s="319"/>
      <c r="E1605" s="319"/>
      <c r="F1605" s="319"/>
      <c r="G1605" s="319"/>
      <c r="H1605" s="318"/>
      <c r="I1605" s="608" t="s">
        <v>57</v>
      </c>
      <c r="J1605" s="609"/>
      <c r="K1605" s="625">
        <v>1.48</v>
      </c>
      <c r="L1605" s="626"/>
      <c r="M1605" s="291">
        <f>K1605*12*I1575</f>
        <v>19303.344000000001</v>
      </c>
    </row>
    <row r="1606" spans="1:13">
      <c r="A1606" s="313" t="s">
        <v>319</v>
      </c>
      <c r="B1606" s="312"/>
      <c r="C1606" s="312"/>
      <c r="D1606" s="312"/>
      <c r="E1606" s="312"/>
      <c r="F1606" s="312"/>
      <c r="G1606" s="312"/>
      <c r="H1606" s="311"/>
      <c r="I1606" s="590" t="s">
        <v>35</v>
      </c>
      <c r="J1606" s="591"/>
      <c r="K1606" s="625">
        <v>0.17</v>
      </c>
      <c r="L1606" s="626"/>
      <c r="M1606" s="291">
        <f>K1606*12*I1575</f>
        <v>2217.2760000000003</v>
      </c>
    </row>
    <row r="1607" spans="1:13">
      <c r="A1607" s="335" t="s">
        <v>318</v>
      </c>
      <c r="B1607" s="331"/>
      <c r="C1607" s="331"/>
      <c r="D1607" s="331"/>
      <c r="E1607" s="322"/>
      <c r="F1607" s="322"/>
      <c r="G1607" s="322"/>
      <c r="H1607" s="321"/>
      <c r="I1607" s="334"/>
      <c r="J1607" s="333"/>
      <c r="K1607" s="293"/>
      <c r="L1607" s="292"/>
      <c r="M1607" s="291"/>
    </row>
    <row r="1608" spans="1:13">
      <c r="A1608" s="320" t="s">
        <v>317</v>
      </c>
      <c r="B1608" s="319"/>
      <c r="C1608" s="319"/>
      <c r="D1608" s="319"/>
      <c r="E1608" s="319"/>
      <c r="F1608" s="319"/>
      <c r="G1608" s="319"/>
      <c r="H1608" s="318"/>
      <c r="I1608" s="608" t="s">
        <v>19</v>
      </c>
      <c r="J1608" s="609"/>
      <c r="K1608" s="625">
        <v>0.05</v>
      </c>
      <c r="L1608" s="626"/>
      <c r="M1608" s="291">
        <f>K1608*12*I1575</f>
        <v>652.1400000000001</v>
      </c>
    </row>
    <row r="1609" spans="1:13" ht="15.75" thickBot="1">
      <c r="A1609" s="313" t="s">
        <v>316</v>
      </c>
      <c r="B1609" s="312"/>
      <c r="C1609" s="312"/>
      <c r="D1609" s="312"/>
      <c r="E1609" s="312"/>
      <c r="F1609" s="312"/>
      <c r="G1609" s="312"/>
      <c r="H1609" s="311"/>
      <c r="I1609" s="614" t="s">
        <v>19</v>
      </c>
      <c r="J1609" s="615"/>
      <c r="K1609" s="650">
        <v>2.08</v>
      </c>
      <c r="L1609" s="651"/>
      <c r="M1609" s="291">
        <f>K1609*12*I1575</f>
        <v>27129.024000000005</v>
      </c>
    </row>
    <row r="1610" spans="1:13" ht="15.75" thickBot="1">
      <c r="A1610" s="654" t="s">
        <v>315</v>
      </c>
      <c r="B1610" s="655"/>
      <c r="C1610" s="655"/>
      <c r="D1610" s="655"/>
      <c r="E1610" s="655"/>
      <c r="F1610" s="655"/>
      <c r="G1610" s="655"/>
      <c r="H1610" s="656"/>
      <c r="I1610" s="305"/>
      <c r="J1610" s="304"/>
      <c r="K1610" s="642">
        <f>K1611+K1612+K1614+K1615+K1616+K1617</f>
        <v>1.35</v>
      </c>
      <c r="L1610" s="647"/>
      <c r="M1610" s="303">
        <f>K1610*12*I1575</f>
        <v>17607.780000000006</v>
      </c>
    </row>
    <row r="1611" spans="1:13">
      <c r="A1611" s="332" t="s">
        <v>314</v>
      </c>
      <c r="B1611" s="331"/>
      <c r="C1611" s="331"/>
      <c r="D1611" s="331"/>
      <c r="E1611" s="331"/>
      <c r="F1611" s="322"/>
      <c r="G1611" s="322"/>
      <c r="H1611" s="321"/>
      <c r="I1611" s="330"/>
      <c r="J1611" s="294"/>
      <c r="K1611" s="629">
        <v>0.08</v>
      </c>
      <c r="L1611" s="630"/>
      <c r="M1611" s="291">
        <f>K1611*12*I1575</f>
        <v>1043.424</v>
      </c>
    </row>
    <row r="1612" spans="1:13">
      <c r="A1612" s="329" t="s">
        <v>313</v>
      </c>
      <c r="B1612" s="328"/>
      <c r="C1612" s="328"/>
      <c r="D1612" s="328"/>
      <c r="E1612" s="328"/>
      <c r="F1612" s="312"/>
      <c r="G1612" s="312"/>
      <c r="H1612" s="311"/>
      <c r="I1612" s="598" t="s">
        <v>312</v>
      </c>
      <c r="J1612" s="599"/>
      <c r="K1612" s="625">
        <v>0.65</v>
      </c>
      <c r="L1612" s="626"/>
      <c r="M1612" s="291">
        <f>K1612*12*I1575</f>
        <v>8477.8200000000015</v>
      </c>
    </row>
    <row r="1613" spans="1:13">
      <c r="A1613" s="323" t="s">
        <v>311</v>
      </c>
      <c r="B1613" s="322"/>
      <c r="C1613" s="322"/>
      <c r="D1613" s="322"/>
      <c r="E1613" s="322"/>
      <c r="F1613" s="322"/>
      <c r="G1613" s="322"/>
      <c r="H1613" s="321"/>
      <c r="I1613" s="596" t="s">
        <v>310</v>
      </c>
      <c r="J1613" s="597"/>
      <c r="K1613" s="327"/>
      <c r="L1613" s="292"/>
      <c r="M1613" s="291"/>
    </row>
    <row r="1614" spans="1:13">
      <c r="A1614" s="320" t="s">
        <v>309</v>
      </c>
      <c r="B1614" s="319"/>
      <c r="C1614" s="319"/>
      <c r="D1614" s="319"/>
      <c r="E1614" s="319"/>
      <c r="F1614" s="319"/>
      <c r="G1614" s="319"/>
      <c r="H1614" s="318"/>
      <c r="I1614" s="608" t="s">
        <v>308</v>
      </c>
      <c r="J1614" s="609"/>
      <c r="K1614" s="625">
        <v>0.4</v>
      </c>
      <c r="L1614" s="626"/>
      <c r="M1614" s="291">
        <f>K1614*12*I1575</f>
        <v>5217.1200000000008</v>
      </c>
    </row>
    <row r="1615" spans="1:13">
      <c r="A1615" s="320" t="s">
        <v>307</v>
      </c>
      <c r="B1615" s="319"/>
      <c r="C1615" s="319"/>
      <c r="D1615" s="319"/>
      <c r="E1615" s="319"/>
      <c r="F1615" s="319"/>
      <c r="G1615" s="319"/>
      <c r="H1615" s="318"/>
      <c r="I1615" s="608" t="s">
        <v>306</v>
      </c>
      <c r="J1615" s="609"/>
      <c r="K1615" s="625">
        <v>0.1</v>
      </c>
      <c r="L1615" s="626"/>
      <c r="M1615" s="291">
        <f>K1615*12*I1575</f>
        <v>1304.2800000000002</v>
      </c>
    </row>
    <row r="1616" spans="1:13">
      <c r="A1616" s="313" t="s">
        <v>299</v>
      </c>
      <c r="B1616" s="312"/>
      <c r="C1616" s="312"/>
      <c r="D1616" s="312"/>
      <c r="E1616" s="312"/>
      <c r="F1616" s="312"/>
      <c r="G1616" s="312"/>
      <c r="H1616" s="311"/>
      <c r="I1616" s="608" t="s">
        <v>298</v>
      </c>
      <c r="J1616" s="609"/>
      <c r="K1616" s="636">
        <v>0.05</v>
      </c>
      <c r="L1616" s="637"/>
      <c r="M1616" s="291">
        <f>K1616*12*I1575</f>
        <v>652.1400000000001</v>
      </c>
    </row>
    <row r="1617" spans="1:13" ht="15.75" thickBot="1">
      <c r="A1617" s="313" t="s">
        <v>305</v>
      </c>
      <c r="B1617" s="312"/>
      <c r="C1617" s="312"/>
      <c r="D1617" s="312"/>
      <c r="E1617" s="312"/>
      <c r="F1617" s="312"/>
      <c r="G1617" s="312"/>
      <c r="H1617" s="311"/>
      <c r="I1617" s="614" t="s">
        <v>88</v>
      </c>
      <c r="J1617" s="615"/>
      <c r="K1617" s="638">
        <v>7.0000000000000007E-2</v>
      </c>
      <c r="L1617" s="639"/>
      <c r="M1617" s="326">
        <f>K1617*12*I1575</f>
        <v>912.99600000000021</v>
      </c>
    </row>
    <row r="1618" spans="1:13" ht="15.75" thickBot="1">
      <c r="A1618" s="654" t="s">
        <v>304</v>
      </c>
      <c r="B1618" s="655"/>
      <c r="C1618" s="655"/>
      <c r="D1618" s="655"/>
      <c r="E1618" s="655"/>
      <c r="F1618" s="655"/>
      <c r="G1618" s="655"/>
      <c r="H1618" s="656"/>
      <c r="I1618" s="325"/>
      <c r="J1618" s="324"/>
      <c r="K1618" s="649">
        <f>K1619+K1620+K1621</f>
        <v>0.88</v>
      </c>
      <c r="L1618" s="643"/>
      <c r="M1618" s="303">
        <f>K1618*12*I1575</f>
        <v>11477.664000000001</v>
      </c>
    </row>
    <row r="1619" spans="1:13">
      <c r="A1619" s="323" t="s">
        <v>303</v>
      </c>
      <c r="B1619" s="322"/>
      <c r="C1619" s="322"/>
      <c r="D1619" s="322"/>
      <c r="E1619" s="322"/>
      <c r="F1619" s="322"/>
      <c r="G1619" s="322"/>
      <c r="H1619" s="321"/>
      <c r="I1619" s="612" t="s">
        <v>302</v>
      </c>
      <c r="J1619" s="613"/>
      <c r="K1619" s="644">
        <v>0.42</v>
      </c>
      <c r="L1619" s="645"/>
      <c r="M1619" s="291">
        <f>K1619*12*I1575</f>
        <v>5477.9760000000006</v>
      </c>
    </row>
    <row r="1620" spans="1:13">
      <c r="A1620" s="320" t="s">
        <v>301</v>
      </c>
      <c r="B1620" s="319"/>
      <c r="C1620" s="319"/>
      <c r="D1620" s="319"/>
      <c r="E1620" s="319"/>
      <c r="F1620" s="319"/>
      <c r="G1620" s="319"/>
      <c r="H1620" s="318"/>
      <c r="I1620" s="317" t="s">
        <v>300</v>
      </c>
      <c r="J1620" s="316"/>
      <c r="K1620" s="636">
        <v>0.37</v>
      </c>
      <c r="L1620" s="637"/>
      <c r="M1620" s="291">
        <f>K1620*12*I1575</f>
        <v>4825.8360000000002</v>
      </c>
    </row>
    <row r="1621" spans="1:13" ht="15.75" thickBot="1">
      <c r="A1621" s="313" t="s">
        <v>299</v>
      </c>
      <c r="B1621" s="312"/>
      <c r="C1621" s="312"/>
      <c r="D1621" s="312"/>
      <c r="E1621" s="312"/>
      <c r="F1621" s="312"/>
      <c r="G1621" s="312"/>
      <c r="H1621" s="311"/>
      <c r="I1621" s="614" t="s">
        <v>298</v>
      </c>
      <c r="J1621" s="615"/>
      <c r="K1621" s="638">
        <v>0.09</v>
      </c>
      <c r="L1621" s="639"/>
      <c r="M1621" s="291">
        <f>K1621*12*I1575</f>
        <v>1173.8520000000001</v>
      </c>
    </row>
    <row r="1622" spans="1:13" ht="15.75" thickBot="1">
      <c r="A1622" s="309" t="s">
        <v>297</v>
      </c>
      <c r="B1622" s="308"/>
      <c r="C1622" s="308"/>
      <c r="D1622" s="308"/>
      <c r="E1622" s="308"/>
      <c r="F1622" s="308"/>
      <c r="G1622" s="308"/>
      <c r="H1622" s="307"/>
      <c r="I1622" s="619" t="s">
        <v>296</v>
      </c>
      <c r="J1622" s="620"/>
      <c r="K1622" s="640">
        <v>18.850000000000001</v>
      </c>
      <c r="L1622" s="641"/>
      <c r="M1622" s="303">
        <f>K1622*12*I1575</f>
        <v>245856.78000000003</v>
      </c>
    </row>
    <row r="1623" spans="1:13" ht="15.75" thickBot="1">
      <c r="A1623" s="603" t="s">
        <v>295</v>
      </c>
      <c r="B1623" s="604"/>
      <c r="C1623" s="604"/>
      <c r="D1623" s="604"/>
      <c r="E1623" s="604"/>
      <c r="F1623" s="604"/>
      <c r="G1623" s="604"/>
      <c r="H1623" s="605"/>
      <c r="I1623" s="305"/>
      <c r="J1623" s="304"/>
      <c r="K1623" s="642">
        <v>1.58</v>
      </c>
      <c r="L1623" s="643"/>
      <c r="M1623" s="303">
        <f>K1623*12*I1575</f>
        <v>20607.624000000003</v>
      </c>
    </row>
    <row r="1624" spans="1:13">
      <c r="A1624" s="301" t="s">
        <v>294</v>
      </c>
      <c r="B1624" s="300"/>
      <c r="C1624" s="300"/>
      <c r="D1624" s="300"/>
      <c r="E1624" s="300"/>
      <c r="F1624" s="300"/>
      <c r="G1624" s="300"/>
      <c r="H1624" s="298"/>
      <c r="I1624" s="621" t="s">
        <v>293</v>
      </c>
      <c r="J1624" s="622"/>
      <c r="K1624" s="297"/>
      <c r="L1624" s="296"/>
      <c r="M1624" s="291"/>
    </row>
    <row r="1625" spans="1:13">
      <c r="A1625" s="301" t="s">
        <v>292</v>
      </c>
      <c r="B1625" s="300"/>
      <c r="C1625" s="300"/>
      <c r="D1625" s="300"/>
      <c r="E1625" s="300"/>
      <c r="F1625" s="300"/>
      <c r="G1625" s="300"/>
      <c r="H1625" s="298"/>
      <c r="I1625" s="295"/>
      <c r="J1625" s="294"/>
      <c r="K1625" s="297"/>
      <c r="L1625" s="296"/>
      <c r="M1625" s="291"/>
    </row>
    <row r="1626" spans="1:13" ht="15.75" thickBot="1">
      <c r="A1626" s="301" t="s">
        <v>291</v>
      </c>
      <c r="B1626" s="300"/>
      <c r="C1626" s="300"/>
      <c r="D1626" s="300"/>
      <c r="E1626" s="300"/>
      <c r="F1626" s="300"/>
      <c r="G1626" s="300"/>
      <c r="H1626" s="298"/>
      <c r="I1626" s="310"/>
      <c r="J1626" s="294"/>
      <c r="K1626" s="297"/>
      <c r="L1626" s="296"/>
      <c r="M1626" s="291"/>
    </row>
    <row r="1627" spans="1:13" ht="15.75" thickBot="1">
      <c r="A1627" s="309" t="s">
        <v>290</v>
      </c>
      <c r="B1627" s="308"/>
      <c r="C1627" s="308"/>
      <c r="D1627" s="308"/>
      <c r="E1627" s="308"/>
      <c r="F1627" s="308"/>
      <c r="G1627" s="308"/>
      <c r="H1627" s="307"/>
      <c r="I1627" s="305"/>
      <c r="J1627" s="304"/>
      <c r="K1627" s="642">
        <v>7.0000000000000007E-2</v>
      </c>
      <c r="L1627" s="643"/>
      <c r="M1627" s="303">
        <f>K1627*12*I1575</f>
        <v>912.99600000000021</v>
      </c>
    </row>
    <row r="1628" spans="1:13">
      <c r="A1628" s="301" t="s">
        <v>289</v>
      </c>
      <c r="B1628" s="300"/>
      <c r="C1628" s="300"/>
      <c r="D1628" s="300"/>
      <c r="E1628" s="300"/>
      <c r="F1628" s="300"/>
      <c r="G1628" s="300"/>
      <c r="H1628" s="298"/>
      <c r="I1628" s="621" t="s">
        <v>19</v>
      </c>
      <c r="J1628" s="622"/>
      <c r="K1628" s="306"/>
      <c r="L1628" s="296"/>
      <c r="M1628" s="291"/>
    </row>
    <row r="1629" spans="1:13" ht="15.75" thickBot="1">
      <c r="A1629" s="301" t="s">
        <v>288</v>
      </c>
      <c r="B1629" s="300"/>
      <c r="C1629" s="300"/>
      <c r="D1629" s="300"/>
      <c r="E1629" s="300"/>
      <c r="F1629" s="300"/>
      <c r="G1629" s="300"/>
      <c r="H1629" s="298"/>
      <c r="I1629" s="295"/>
      <c r="J1629" s="294"/>
      <c r="K1629" s="306"/>
      <c r="L1629" s="296"/>
      <c r="M1629" s="291"/>
    </row>
    <row r="1630" spans="1:13" ht="15.75" thickBot="1">
      <c r="A1630" s="603" t="s">
        <v>287</v>
      </c>
      <c r="B1630" s="604"/>
      <c r="C1630" s="604"/>
      <c r="D1630" s="604"/>
      <c r="E1630" s="604"/>
      <c r="F1630" s="604"/>
      <c r="G1630" s="604"/>
      <c r="H1630" s="605"/>
      <c r="I1630" s="305"/>
      <c r="J1630" s="304"/>
      <c r="K1630" s="642">
        <v>6</v>
      </c>
      <c r="L1630" s="643"/>
      <c r="M1630" s="303">
        <f>K1630*12*I1575</f>
        <v>78256.800000000003</v>
      </c>
    </row>
    <row r="1631" spans="1:13">
      <c r="A1631" s="301" t="s">
        <v>286</v>
      </c>
      <c r="B1631" s="299"/>
      <c r="C1631" s="299"/>
      <c r="D1631" s="299"/>
      <c r="E1631" s="299"/>
      <c r="F1631" s="300"/>
      <c r="G1631" s="299"/>
      <c r="H1631" s="298"/>
      <c r="I1631" s="598" t="s">
        <v>285</v>
      </c>
      <c r="J1631" s="599"/>
      <c r="K1631" s="297"/>
      <c r="L1631" s="296"/>
      <c r="M1631" s="291"/>
    </row>
    <row r="1632" spans="1:13">
      <c r="A1632" s="301" t="s">
        <v>284</v>
      </c>
      <c r="B1632" s="299"/>
      <c r="C1632" s="299"/>
      <c r="D1632" s="299"/>
      <c r="E1632" s="299"/>
      <c r="F1632" s="300"/>
      <c r="G1632" s="299"/>
      <c r="H1632" s="298"/>
      <c r="I1632" s="598" t="s">
        <v>283</v>
      </c>
      <c r="J1632" s="599"/>
      <c r="K1632" s="297"/>
      <c r="L1632" s="296"/>
      <c r="M1632" s="291"/>
    </row>
    <row r="1633" spans="1:13">
      <c r="A1633" s="301" t="s">
        <v>282</v>
      </c>
      <c r="B1633" s="299"/>
      <c r="C1633" s="299"/>
      <c r="D1633" s="299"/>
      <c r="E1633" s="299"/>
      <c r="F1633" s="300"/>
      <c r="G1633" s="299"/>
      <c r="H1633" s="298"/>
      <c r="I1633" s="598" t="s">
        <v>281</v>
      </c>
      <c r="J1633" s="599"/>
      <c r="K1633" s="297"/>
      <c r="L1633" s="296"/>
      <c r="M1633" s="291"/>
    </row>
    <row r="1634" spans="1:13">
      <c r="A1634" s="301" t="s">
        <v>280</v>
      </c>
      <c r="B1634" s="299"/>
      <c r="C1634" s="299"/>
      <c r="D1634" s="299"/>
      <c r="E1634" s="299"/>
      <c r="F1634" s="300"/>
      <c r="G1634" s="299"/>
      <c r="H1634" s="298"/>
      <c r="I1634" s="598" t="s">
        <v>279</v>
      </c>
      <c r="J1634" s="599"/>
      <c r="K1634" s="297"/>
      <c r="L1634" s="296"/>
      <c r="M1634" s="291"/>
    </row>
    <row r="1635" spans="1:13">
      <c r="A1635" s="301" t="s">
        <v>278</v>
      </c>
      <c r="B1635" s="299"/>
      <c r="C1635" s="299"/>
      <c r="D1635" s="299"/>
      <c r="E1635" s="299"/>
      <c r="F1635" s="300"/>
      <c r="G1635" s="299"/>
      <c r="H1635" s="298"/>
      <c r="I1635" s="598" t="s">
        <v>277</v>
      </c>
      <c r="J1635" s="599"/>
      <c r="K1635" s="297"/>
      <c r="L1635" s="296"/>
      <c r="M1635" s="291"/>
    </row>
    <row r="1636" spans="1:13">
      <c r="A1636" s="301" t="s">
        <v>276</v>
      </c>
      <c r="B1636" s="299"/>
      <c r="C1636" s="299"/>
      <c r="D1636" s="299"/>
      <c r="E1636" s="299"/>
      <c r="F1636" s="300"/>
      <c r="G1636" s="299"/>
      <c r="H1636" s="298"/>
      <c r="I1636" s="295"/>
      <c r="J1636" s="294"/>
      <c r="K1636" s="297"/>
      <c r="L1636" s="302"/>
      <c r="M1636" s="291"/>
    </row>
    <row r="1637" spans="1:13">
      <c r="A1637" s="301" t="s">
        <v>275</v>
      </c>
      <c r="B1637" s="299"/>
      <c r="C1637" s="299"/>
      <c r="D1637" s="299"/>
      <c r="E1637" s="299"/>
      <c r="F1637" s="300"/>
      <c r="G1637" s="299"/>
      <c r="H1637" s="298"/>
      <c r="I1637" s="295"/>
      <c r="J1637" s="294"/>
      <c r="K1637" s="297"/>
      <c r="L1637" s="296"/>
      <c r="M1637" s="291"/>
    </row>
    <row r="1638" spans="1:13">
      <c r="A1638" s="301" t="s">
        <v>274</v>
      </c>
      <c r="B1638" s="299"/>
      <c r="C1638" s="299"/>
      <c r="D1638" s="299"/>
      <c r="E1638" s="299"/>
      <c r="F1638" s="300"/>
      <c r="G1638" s="299"/>
      <c r="H1638" s="298"/>
      <c r="I1638" s="295"/>
      <c r="J1638" s="294"/>
      <c r="K1638" s="297"/>
      <c r="L1638" s="296"/>
      <c r="M1638" s="291"/>
    </row>
    <row r="1639" spans="1:13">
      <c r="A1639" s="301" t="s">
        <v>273</v>
      </c>
      <c r="B1639" s="299"/>
      <c r="C1639" s="299"/>
      <c r="D1639" s="299"/>
      <c r="E1639" s="299"/>
      <c r="F1639" s="300"/>
      <c r="G1639" s="299"/>
      <c r="H1639" s="298"/>
      <c r="I1639" s="295"/>
      <c r="J1639" s="294"/>
      <c r="K1639" s="297"/>
      <c r="L1639" s="296"/>
      <c r="M1639" s="291"/>
    </row>
    <row r="1640" spans="1:13">
      <c r="A1640" s="301" t="s">
        <v>272</v>
      </c>
      <c r="B1640" s="299"/>
      <c r="C1640" s="299"/>
      <c r="D1640" s="299"/>
      <c r="E1640" s="299"/>
      <c r="F1640" s="300"/>
      <c r="G1640" s="299"/>
      <c r="H1640" s="298"/>
      <c r="I1640" s="295"/>
      <c r="J1640" s="294"/>
      <c r="K1640" s="297"/>
      <c r="L1640" s="296"/>
      <c r="M1640" s="291"/>
    </row>
    <row r="1641" spans="1:13" ht="15.75" thickBot="1">
      <c r="A1641" s="616" t="s">
        <v>271</v>
      </c>
      <c r="B1641" s="617"/>
      <c r="C1641" s="617"/>
      <c r="D1641" s="617"/>
      <c r="E1641" s="617"/>
      <c r="F1641" s="617"/>
      <c r="G1641" s="617"/>
      <c r="H1641" s="618"/>
      <c r="I1641" s="295"/>
      <c r="J1641" s="294"/>
      <c r="K1641" s="293"/>
      <c r="L1641" s="292"/>
      <c r="M1641" s="291"/>
    </row>
    <row r="1642" spans="1:13">
      <c r="A1642" s="290" t="s">
        <v>270</v>
      </c>
      <c r="B1642" s="289"/>
      <c r="C1642" s="289"/>
      <c r="D1642" s="289"/>
      <c r="E1642" s="289"/>
      <c r="F1642" s="289"/>
      <c r="G1642" s="289"/>
      <c r="H1642" s="289"/>
      <c r="I1642" s="621" t="s">
        <v>55</v>
      </c>
      <c r="J1642" s="622"/>
      <c r="K1642" s="288"/>
      <c r="L1642" s="287"/>
      <c r="M1642" s="286"/>
    </row>
    <row r="1643" spans="1:13" ht="15.75" thickBot="1">
      <c r="A1643" s="285" t="s">
        <v>269</v>
      </c>
      <c r="B1643" s="284"/>
      <c r="C1643" s="284"/>
      <c r="D1643" s="284"/>
      <c r="E1643" s="284"/>
      <c r="F1643" s="284"/>
      <c r="G1643" s="284"/>
      <c r="H1643" s="284"/>
      <c r="I1643" s="283"/>
      <c r="J1643" s="282"/>
      <c r="K1643" s="281"/>
      <c r="L1643" s="280"/>
      <c r="M1643" s="279"/>
    </row>
    <row r="1644" spans="1:13" ht="15.75" thickBot="1">
      <c r="A1644" s="603" t="s">
        <v>355</v>
      </c>
      <c r="B1644" s="604"/>
      <c r="C1644" s="604"/>
      <c r="D1644" s="604"/>
      <c r="E1644" s="604"/>
      <c r="F1644" s="604"/>
      <c r="G1644" s="604"/>
      <c r="H1644" s="657"/>
      <c r="I1644" s="658" t="s">
        <v>32</v>
      </c>
      <c r="J1644" s="659"/>
      <c r="K1644" s="660">
        <v>1.46</v>
      </c>
      <c r="L1644" s="661"/>
      <c r="M1644" s="276">
        <f>K1644*12*I1575</f>
        <v>19042.488000000001</v>
      </c>
    </row>
    <row r="1645" spans="1:13" ht="15.75" thickBot="1">
      <c r="A1645" s="386" t="s">
        <v>354</v>
      </c>
      <c r="B1645" s="385"/>
      <c r="C1645" s="385"/>
      <c r="D1645" s="385"/>
      <c r="E1645" s="385"/>
      <c r="F1645" s="385"/>
      <c r="G1645" s="385"/>
      <c r="H1645" s="385"/>
      <c r="I1645" s="384"/>
      <c r="J1645" s="383"/>
      <c r="K1645" s="662"/>
      <c r="L1645" s="663"/>
      <c r="M1645" s="276"/>
    </row>
    <row r="1646" spans="1:13" ht="15.75" thickBot="1">
      <c r="A1646" s="652" t="s">
        <v>268</v>
      </c>
      <c r="B1646" s="653"/>
      <c r="C1646" s="653"/>
      <c r="D1646" s="653"/>
      <c r="E1646" s="653"/>
      <c r="F1646" s="653"/>
      <c r="G1646" s="653"/>
      <c r="H1646" s="653"/>
      <c r="I1646" s="278"/>
      <c r="J1646" s="277"/>
      <c r="K1646" s="610">
        <f>K1576+K1586+K1601+K1630+K1644+K1645</f>
        <v>45.82</v>
      </c>
      <c r="L1646" s="611"/>
      <c r="M1646" s="276">
        <f>M1576+M1586+M1601+M1630+M1644+M1645</f>
        <v>597621.09600000014</v>
      </c>
    </row>
    <row r="1648" spans="1:13" ht="15.75">
      <c r="A1648" s="601" t="s">
        <v>0</v>
      </c>
      <c r="B1648" s="601"/>
      <c r="C1648" s="601"/>
      <c r="D1648" s="601"/>
      <c r="E1648" s="601"/>
      <c r="F1648" s="601"/>
      <c r="G1648" s="601"/>
      <c r="H1648" s="601"/>
      <c r="I1648" s="601"/>
      <c r="J1648" s="601"/>
      <c r="K1648" s="601"/>
      <c r="L1648" s="601"/>
      <c r="M1648" s="327"/>
    </row>
    <row r="1649" spans="1:13" ht="15.75">
      <c r="A1649" s="600" t="s">
        <v>353</v>
      </c>
      <c r="B1649" s="600"/>
      <c r="C1649" s="600"/>
      <c r="D1649" s="600"/>
      <c r="E1649" s="600"/>
      <c r="F1649" s="600"/>
      <c r="G1649" s="600"/>
      <c r="H1649" s="600"/>
      <c r="I1649" s="600"/>
      <c r="J1649" s="600"/>
      <c r="K1649" s="600"/>
      <c r="L1649" s="600"/>
      <c r="M1649" s="327"/>
    </row>
    <row r="1650" spans="1:13" ht="15.75">
      <c r="A1650" s="370"/>
      <c r="B1650" s="370"/>
      <c r="C1650" s="370"/>
      <c r="D1650" s="370"/>
      <c r="E1650" s="370"/>
      <c r="F1650" s="370" t="s">
        <v>399</v>
      </c>
      <c r="G1650" s="370"/>
      <c r="H1650" s="370"/>
      <c r="I1650" s="370"/>
      <c r="J1650" s="370"/>
      <c r="K1650" s="370"/>
      <c r="L1650" s="370"/>
      <c r="M1650" s="327"/>
    </row>
    <row r="1651" spans="1:13">
      <c r="A1651" s="329"/>
      <c r="B1651" s="328"/>
      <c r="C1651" s="602" t="s">
        <v>351</v>
      </c>
      <c r="D1651" s="602"/>
      <c r="E1651" s="602"/>
      <c r="F1651" s="328"/>
      <c r="G1651" s="328"/>
      <c r="H1651" s="368"/>
      <c r="I1651" s="590" t="s">
        <v>3</v>
      </c>
      <c r="J1651" s="591"/>
      <c r="K1651" s="592" t="s">
        <v>4</v>
      </c>
      <c r="L1651" s="593"/>
      <c r="M1651" s="382"/>
    </row>
    <row r="1652" spans="1:13">
      <c r="A1652" s="381"/>
      <c r="B1652" s="355"/>
      <c r="C1652" s="355"/>
      <c r="D1652" s="355"/>
      <c r="E1652" s="355"/>
      <c r="F1652" s="355"/>
      <c r="G1652" s="355"/>
      <c r="H1652" s="356"/>
      <c r="I1652" s="295"/>
      <c r="J1652" s="294"/>
      <c r="K1652" s="594" t="s">
        <v>5</v>
      </c>
      <c r="L1652" s="595"/>
      <c r="M1652" s="380" t="s">
        <v>6</v>
      </c>
    </row>
    <row r="1653" spans="1:13">
      <c r="A1653" s="381"/>
      <c r="B1653" s="355"/>
      <c r="C1653" s="355"/>
      <c r="D1653" s="355"/>
      <c r="E1653" s="355"/>
      <c r="F1653" s="355"/>
      <c r="G1653" s="355"/>
      <c r="H1653" s="356"/>
      <c r="I1653" s="598" t="s">
        <v>7</v>
      </c>
      <c r="J1653" s="599"/>
      <c r="K1653" s="623" t="s">
        <v>8</v>
      </c>
      <c r="L1653" s="624"/>
      <c r="M1653" s="380" t="s">
        <v>9</v>
      </c>
    </row>
    <row r="1654" spans="1:13" ht="16.5" thickBot="1">
      <c r="A1654" s="379"/>
      <c r="B1654" s="351"/>
      <c r="C1654" s="351"/>
      <c r="D1654" s="351"/>
      <c r="E1654" s="351"/>
      <c r="F1654" s="351"/>
      <c r="G1654" s="351"/>
      <c r="H1654" s="350"/>
      <c r="I1654" s="631">
        <v>159.1</v>
      </c>
      <c r="J1654" s="632"/>
      <c r="K1654" s="633"/>
      <c r="L1654" s="634"/>
      <c r="M1654" s="378"/>
    </row>
    <row r="1655" spans="1:13">
      <c r="A1655" s="367" t="s">
        <v>350</v>
      </c>
      <c r="B1655" s="344"/>
      <c r="C1655" s="344"/>
      <c r="D1655" s="344"/>
      <c r="E1655" s="344"/>
      <c r="F1655" s="344"/>
      <c r="G1655" s="344"/>
      <c r="H1655" s="377"/>
      <c r="I1655" s="341"/>
      <c r="J1655" s="340"/>
      <c r="K1655" s="635">
        <f>K1658+K1661</f>
        <v>6.17</v>
      </c>
      <c r="L1655" s="628"/>
      <c r="M1655" s="286">
        <f>K1655*12*I1654</f>
        <v>11779.763999999999</v>
      </c>
    </row>
    <row r="1656" spans="1:13">
      <c r="A1656" s="376" t="s">
        <v>349</v>
      </c>
      <c r="B1656" s="375"/>
      <c r="C1656" s="375"/>
      <c r="D1656" s="375"/>
      <c r="E1656" s="375"/>
      <c r="F1656" s="375"/>
      <c r="G1656" s="375"/>
      <c r="H1656" s="374"/>
      <c r="I1656" s="295"/>
      <c r="J1656" s="294"/>
      <c r="K1656" s="293"/>
      <c r="L1656" s="292"/>
      <c r="M1656" s="373"/>
    </row>
    <row r="1657" spans="1:13" ht="15.75" thickBot="1">
      <c r="A1657" s="363" t="s">
        <v>348</v>
      </c>
      <c r="B1657" s="372"/>
      <c r="C1657" s="372"/>
      <c r="D1657" s="372"/>
      <c r="E1657" s="372"/>
      <c r="F1657" s="372"/>
      <c r="G1657" s="372"/>
      <c r="H1657" s="371"/>
      <c r="I1657" s="336"/>
      <c r="J1657" s="282"/>
      <c r="K1657" s="281"/>
      <c r="L1657" s="280"/>
      <c r="M1657" s="279"/>
    </row>
    <row r="1658" spans="1:13">
      <c r="A1658" s="323" t="s">
        <v>347</v>
      </c>
      <c r="B1658" s="331"/>
      <c r="C1658" s="331"/>
      <c r="D1658" s="331"/>
      <c r="E1658" s="331"/>
      <c r="F1658" s="331"/>
      <c r="G1658" s="331"/>
      <c r="H1658" s="357"/>
      <c r="I1658" s="596" t="s">
        <v>19</v>
      </c>
      <c r="J1658" s="597"/>
      <c r="K1658" s="629">
        <v>3.7</v>
      </c>
      <c r="L1658" s="630"/>
      <c r="M1658" s="291">
        <f>K1658*12*I1654</f>
        <v>7064.0400000000009</v>
      </c>
    </row>
    <row r="1659" spans="1:13">
      <c r="A1659" s="301" t="s">
        <v>338</v>
      </c>
      <c r="B1659" s="355"/>
      <c r="C1659" s="355"/>
      <c r="D1659" s="355"/>
      <c r="E1659" s="355"/>
      <c r="F1659" s="355"/>
      <c r="G1659" s="355"/>
      <c r="H1659" s="356"/>
      <c r="I1659" s="598" t="s">
        <v>328</v>
      </c>
      <c r="J1659" s="599"/>
      <c r="K1659" s="327"/>
      <c r="L1659" s="292"/>
      <c r="M1659" s="291"/>
    </row>
    <row r="1660" spans="1:13">
      <c r="A1660" s="323" t="s">
        <v>337</v>
      </c>
      <c r="B1660" s="331"/>
      <c r="C1660" s="331"/>
      <c r="D1660" s="331"/>
      <c r="E1660" s="331"/>
      <c r="F1660" s="331"/>
      <c r="G1660" s="331"/>
      <c r="H1660" s="357"/>
      <c r="I1660" s="596"/>
      <c r="J1660" s="597"/>
      <c r="K1660" s="327"/>
      <c r="L1660" s="292"/>
      <c r="M1660" s="291"/>
    </row>
    <row r="1661" spans="1:13">
      <c r="A1661" s="323" t="s">
        <v>346</v>
      </c>
      <c r="B1661" s="331"/>
      <c r="C1661" s="331"/>
      <c r="D1661" s="331"/>
      <c r="E1661" s="331"/>
      <c r="F1661" s="331"/>
      <c r="G1661" s="331"/>
      <c r="H1661" s="357"/>
      <c r="I1661" s="608" t="s">
        <v>35</v>
      </c>
      <c r="J1661" s="609"/>
      <c r="K1661" s="625">
        <v>2.4700000000000002</v>
      </c>
      <c r="L1661" s="626"/>
      <c r="M1661" s="291">
        <f>K1661*12*I1654</f>
        <v>4715.7240000000002</v>
      </c>
    </row>
    <row r="1662" spans="1:13" ht="15.75">
      <c r="A1662" s="320" t="s">
        <v>345</v>
      </c>
      <c r="B1662" s="354"/>
      <c r="C1662" s="354"/>
      <c r="D1662" s="354"/>
      <c r="E1662" s="354"/>
      <c r="F1662" s="354"/>
      <c r="G1662" s="354"/>
      <c r="H1662" s="353"/>
      <c r="I1662" s="598" t="s">
        <v>328</v>
      </c>
      <c r="J1662" s="599"/>
      <c r="K1662" s="370"/>
      <c r="L1662" s="369"/>
      <c r="M1662" s="291"/>
    </row>
    <row r="1663" spans="1:13">
      <c r="A1663" s="313" t="s">
        <v>344</v>
      </c>
      <c r="B1663" s="328"/>
      <c r="C1663" s="328"/>
      <c r="D1663" s="328"/>
      <c r="E1663" s="328"/>
      <c r="F1663" s="328"/>
      <c r="G1663" s="328"/>
      <c r="H1663" s="368"/>
      <c r="I1663" s="598"/>
      <c r="J1663" s="599"/>
      <c r="K1663" s="352"/>
      <c r="L1663" s="292"/>
      <c r="M1663" s="291"/>
    </row>
    <row r="1664" spans="1:13" ht="15.75" thickBot="1">
      <c r="A1664" s="323" t="s">
        <v>343</v>
      </c>
      <c r="B1664" s="322"/>
      <c r="C1664" s="322"/>
      <c r="D1664" s="322"/>
      <c r="E1664" s="322"/>
      <c r="F1664" s="322"/>
      <c r="G1664" s="322"/>
      <c r="H1664" s="321"/>
      <c r="I1664" s="334"/>
      <c r="J1664" s="333"/>
      <c r="K1664" s="636"/>
      <c r="L1664" s="637"/>
      <c r="M1664" s="291"/>
    </row>
    <row r="1665" spans="1:13">
      <c r="A1665" s="367" t="s">
        <v>342</v>
      </c>
      <c r="B1665" s="366"/>
      <c r="C1665" s="366"/>
      <c r="D1665" s="366"/>
      <c r="E1665" s="366"/>
      <c r="F1665" s="366"/>
      <c r="G1665" s="366"/>
      <c r="H1665" s="365"/>
      <c r="I1665" s="341"/>
      <c r="J1665" s="364"/>
      <c r="K1665" s="627">
        <f>K1667+K1672+K1675</f>
        <v>5.05</v>
      </c>
      <c r="L1665" s="628"/>
      <c r="M1665" s="286">
        <f>K1665*12*I1654</f>
        <v>9641.4599999999991</v>
      </c>
    </row>
    <row r="1666" spans="1:13" ht="15.75" thickBot="1">
      <c r="A1666" s="363" t="s">
        <v>341</v>
      </c>
      <c r="B1666" s="362"/>
      <c r="C1666" s="362"/>
      <c r="D1666" s="362"/>
      <c r="E1666" s="362"/>
      <c r="F1666" s="362"/>
      <c r="G1666" s="362"/>
      <c r="H1666" s="361"/>
      <c r="I1666" s="336"/>
      <c r="J1666" s="360"/>
      <c r="K1666" s="281"/>
      <c r="L1666" s="280"/>
      <c r="M1666" s="279"/>
    </row>
    <row r="1667" spans="1:13">
      <c r="A1667" s="301" t="s">
        <v>340</v>
      </c>
      <c r="B1667" s="300"/>
      <c r="C1667" s="300"/>
      <c r="D1667" s="300"/>
      <c r="E1667" s="300"/>
      <c r="F1667" s="300"/>
      <c r="G1667" s="300"/>
      <c r="H1667" s="298"/>
      <c r="I1667" s="598" t="s">
        <v>19</v>
      </c>
      <c r="J1667" s="599"/>
      <c r="K1667" s="629">
        <v>2.5299999999999998</v>
      </c>
      <c r="L1667" s="630"/>
      <c r="M1667" s="291">
        <f>K1667*12*I1654</f>
        <v>4830.2759999999998</v>
      </c>
    </row>
    <row r="1668" spans="1:13">
      <c r="A1668" s="323" t="s">
        <v>339</v>
      </c>
      <c r="B1668" s="322"/>
      <c r="C1668" s="322"/>
      <c r="D1668" s="322"/>
      <c r="E1668" s="322"/>
      <c r="F1668" s="322"/>
      <c r="G1668" s="322"/>
      <c r="H1668" s="321"/>
      <c r="I1668" s="359"/>
      <c r="J1668" s="358"/>
      <c r="K1668" s="327"/>
      <c r="L1668" s="292"/>
      <c r="M1668" s="291"/>
    </row>
    <row r="1669" spans="1:13">
      <c r="A1669" s="301" t="s">
        <v>338</v>
      </c>
      <c r="B1669" s="355"/>
      <c r="C1669" s="355"/>
      <c r="D1669" s="355"/>
      <c r="E1669" s="355"/>
      <c r="F1669" s="355"/>
      <c r="G1669" s="355"/>
      <c r="H1669" s="356"/>
      <c r="I1669" s="598" t="s">
        <v>328</v>
      </c>
      <c r="J1669" s="599"/>
      <c r="K1669" s="327"/>
      <c r="L1669" s="292"/>
      <c r="M1669" s="291"/>
    </row>
    <row r="1670" spans="1:13">
      <c r="A1670" s="323" t="s">
        <v>337</v>
      </c>
      <c r="B1670" s="331"/>
      <c r="C1670" s="331"/>
      <c r="D1670" s="331"/>
      <c r="E1670" s="331"/>
      <c r="F1670" s="331"/>
      <c r="G1670" s="331"/>
      <c r="H1670" s="357"/>
      <c r="I1670" s="596"/>
      <c r="J1670" s="597"/>
      <c r="K1670" s="327"/>
      <c r="L1670" s="292"/>
      <c r="M1670" s="291"/>
    </row>
    <row r="1671" spans="1:13">
      <c r="A1671" s="320" t="s">
        <v>336</v>
      </c>
      <c r="B1671" s="354"/>
      <c r="C1671" s="353"/>
      <c r="D1671" s="355"/>
      <c r="E1671" s="355"/>
      <c r="F1671" s="355"/>
      <c r="G1671" s="355"/>
      <c r="H1671" s="356"/>
      <c r="I1671" s="598" t="s">
        <v>328</v>
      </c>
      <c r="J1671" s="599"/>
      <c r="K1671" s="327"/>
      <c r="L1671" s="292"/>
      <c r="M1671" s="291"/>
    </row>
    <row r="1672" spans="1:13">
      <c r="A1672" s="301" t="s">
        <v>335</v>
      </c>
      <c r="B1672" s="355"/>
      <c r="C1672" s="355"/>
      <c r="D1672" s="354"/>
      <c r="E1672" s="354"/>
      <c r="F1672" s="354"/>
      <c r="G1672" s="354"/>
      <c r="H1672" s="353"/>
      <c r="I1672" s="608" t="s">
        <v>35</v>
      </c>
      <c r="J1672" s="609"/>
      <c r="K1672" s="625">
        <v>1.1200000000000001</v>
      </c>
      <c r="L1672" s="626"/>
      <c r="M1672" s="291">
        <f>K1672*12*I1654</f>
        <v>2138.3040000000001</v>
      </c>
    </row>
    <row r="1673" spans="1:13">
      <c r="A1673" s="313" t="s">
        <v>334</v>
      </c>
      <c r="B1673" s="312"/>
      <c r="C1673" s="312"/>
      <c r="D1673" s="312"/>
      <c r="E1673" s="312"/>
      <c r="F1673" s="312"/>
      <c r="G1673" s="312"/>
      <c r="H1673" s="311"/>
      <c r="I1673" s="590" t="s">
        <v>333</v>
      </c>
      <c r="J1673" s="591"/>
      <c r="K1673" s="327"/>
      <c r="L1673" s="292"/>
      <c r="M1673" s="291"/>
    </row>
    <row r="1674" spans="1:13">
      <c r="A1674" s="323"/>
      <c r="B1674" s="322"/>
      <c r="C1674" s="322"/>
      <c r="D1674" s="322"/>
      <c r="E1674" s="322"/>
      <c r="F1674" s="322"/>
      <c r="G1674" s="322"/>
      <c r="H1674" s="321"/>
      <c r="I1674" s="334" t="s">
        <v>332</v>
      </c>
      <c r="J1674" s="333"/>
      <c r="K1674" s="352"/>
      <c r="L1674" s="292"/>
      <c r="M1674" s="291"/>
    </row>
    <row r="1675" spans="1:13">
      <c r="A1675" s="313" t="s">
        <v>331</v>
      </c>
      <c r="B1675" s="312"/>
      <c r="C1675" s="312"/>
      <c r="D1675" s="312"/>
      <c r="E1675" s="312"/>
      <c r="F1675" s="312"/>
      <c r="G1675" s="312"/>
      <c r="H1675" s="311"/>
      <c r="I1675" s="590" t="s">
        <v>35</v>
      </c>
      <c r="J1675" s="591"/>
      <c r="K1675" s="625">
        <v>1.4</v>
      </c>
      <c r="L1675" s="626"/>
      <c r="M1675" s="291">
        <f>K1675*12*I1654</f>
        <v>2672.8799999999997</v>
      </c>
    </row>
    <row r="1676" spans="1:13">
      <c r="A1676" s="323" t="s">
        <v>330</v>
      </c>
      <c r="B1676" s="322"/>
      <c r="C1676" s="322"/>
      <c r="D1676" s="322"/>
      <c r="E1676" s="322"/>
      <c r="F1676" s="322"/>
      <c r="G1676" s="322"/>
      <c r="H1676" s="321"/>
      <c r="I1676" s="334"/>
      <c r="J1676" s="333"/>
      <c r="K1676" s="327"/>
      <c r="L1676" s="292"/>
      <c r="M1676" s="291"/>
    </row>
    <row r="1677" spans="1:13">
      <c r="A1677" s="313" t="s">
        <v>329</v>
      </c>
      <c r="B1677" s="312"/>
      <c r="C1677" s="312"/>
      <c r="D1677" s="312"/>
      <c r="E1677" s="312"/>
      <c r="F1677" s="312"/>
      <c r="G1677" s="312"/>
      <c r="H1677" s="311"/>
      <c r="I1677" s="598" t="s">
        <v>328</v>
      </c>
      <c r="J1677" s="599"/>
      <c r="K1677" s="327"/>
      <c r="L1677" s="292"/>
      <c r="M1677" s="291"/>
    </row>
    <row r="1678" spans="1:13">
      <c r="A1678" s="313" t="s">
        <v>327</v>
      </c>
      <c r="B1678" s="312"/>
      <c r="C1678" s="312"/>
      <c r="D1678" s="312"/>
      <c r="E1678" s="312"/>
      <c r="F1678" s="312"/>
      <c r="G1678" s="312"/>
      <c r="H1678" s="311"/>
      <c r="I1678" s="590" t="s">
        <v>326</v>
      </c>
      <c r="J1678" s="591"/>
      <c r="K1678" s="351"/>
      <c r="L1678" s="350"/>
      <c r="M1678" s="349"/>
    </row>
    <row r="1679" spans="1:13" ht="15.75" thickBot="1">
      <c r="A1679" s="323"/>
      <c r="B1679" s="322"/>
      <c r="C1679" s="322"/>
      <c r="D1679" s="322"/>
      <c r="E1679" s="322"/>
      <c r="F1679" s="322"/>
      <c r="G1679" s="322"/>
      <c r="H1679" s="321"/>
      <c r="I1679" s="606" t="s">
        <v>325</v>
      </c>
      <c r="J1679" s="607"/>
      <c r="K1679" s="348"/>
      <c r="L1679" s="347"/>
      <c r="M1679" s="346"/>
    </row>
    <row r="1680" spans="1:13">
      <c r="A1680" s="345" t="s">
        <v>324</v>
      </c>
      <c r="B1680" s="344"/>
      <c r="C1680" s="344"/>
      <c r="D1680" s="344"/>
      <c r="E1680" s="344"/>
      <c r="F1680" s="344"/>
      <c r="G1680" s="343"/>
      <c r="H1680" s="342"/>
      <c r="I1680" s="341"/>
      <c r="J1680" s="340"/>
      <c r="K1680" s="648">
        <f>K1682+K1689+K1697+K1701+K1702+K1706</f>
        <v>30.57</v>
      </c>
      <c r="L1680" s="628"/>
      <c r="M1680" s="286">
        <f>M1682+M1689+M1697+M1701+M1702+M1706</f>
        <v>58364.243999999992</v>
      </c>
    </row>
    <row r="1681" spans="1:13" ht="15.75" thickBot="1">
      <c r="A1681" s="339"/>
      <c r="B1681" s="338"/>
      <c r="C1681" s="338"/>
      <c r="D1681" s="338"/>
      <c r="E1681" s="338"/>
      <c r="F1681" s="338"/>
      <c r="G1681" s="338"/>
      <c r="H1681" s="337"/>
      <c r="I1681" s="336"/>
      <c r="J1681" s="282"/>
      <c r="K1681" s="281"/>
      <c r="L1681" s="280"/>
      <c r="M1681" s="279"/>
    </row>
    <row r="1682" spans="1:13" ht="15.75" thickBot="1">
      <c r="A1682" s="603" t="s">
        <v>323</v>
      </c>
      <c r="B1682" s="604"/>
      <c r="C1682" s="604"/>
      <c r="D1682" s="604"/>
      <c r="E1682" s="604"/>
      <c r="F1682" s="604"/>
      <c r="G1682" s="604"/>
      <c r="H1682" s="605"/>
      <c r="I1682" s="305"/>
      <c r="J1682" s="304"/>
      <c r="K1682" s="646">
        <f>K1683+K1684+K1685+K1687+K1688</f>
        <v>2.3299999999999996</v>
      </c>
      <c r="L1682" s="647"/>
      <c r="M1682" s="303">
        <f>K1682*12*I1654</f>
        <v>4448.4359999999988</v>
      </c>
    </row>
    <row r="1683" spans="1:13">
      <c r="A1683" s="323" t="s">
        <v>322</v>
      </c>
      <c r="B1683" s="322"/>
      <c r="C1683" s="322"/>
      <c r="D1683" s="322"/>
      <c r="E1683" s="322"/>
      <c r="F1683" s="322"/>
      <c r="G1683" s="322"/>
      <c r="H1683" s="321"/>
      <c r="I1683" s="596" t="s">
        <v>321</v>
      </c>
      <c r="J1683" s="597"/>
      <c r="K1683" s="629">
        <v>0.63</v>
      </c>
      <c r="L1683" s="630"/>
      <c r="M1683" s="291">
        <f>K1683*12*I1654</f>
        <v>1202.796</v>
      </c>
    </row>
    <row r="1684" spans="1:13">
      <c r="A1684" s="320" t="s">
        <v>320</v>
      </c>
      <c r="B1684" s="319"/>
      <c r="C1684" s="319"/>
      <c r="D1684" s="319"/>
      <c r="E1684" s="319"/>
      <c r="F1684" s="319"/>
      <c r="G1684" s="319"/>
      <c r="H1684" s="318"/>
      <c r="I1684" s="608" t="s">
        <v>57</v>
      </c>
      <c r="J1684" s="609"/>
      <c r="K1684" s="625">
        <v>1.48</v>
      </c>
      <c r="L1684" s="626"/>
      <c r="M1684" s="291">
        <f>K1684*12*I1654</f>
        <v>2825.6159999999995</v>
      </c>
    </row>
    <row r="1685" spans="1:13">
      <c r="A1685" s="313" t="s">
        <v>319</v>
      </c>
      <c r="B1685" s="312"/>
      <c r="C1685" s="312"/>
      <c r="D1685" s="312"/>
      <c r="E1685" s="312"/>
      <c r="F1685" s="312"/>
      <c r="G1685" s="312"/>
      <c r="H1685" s="311"/>
      <c r="I1685" s="590" t="s">
        <v>35</v>
      </c>
      <c r="J1685" s="591"/>
      <c r="K1685" s="625">
        <v>0.17</v>
      </c>
      <c r="L1685" s="626"/>
      <c r="M1685" s="291">
        <f>K1685*12*I1654</f>
        <v>324.56400000000002</v>
      </c>
    </row>
    <row r="1686" spans="1:13">
      <c r="A1686" s="335" t="s">
        <v>318</v>
      </c>
      <c r="B1686" s="331"/>
      <c r="C1686" s="331"/>
      <c r="D1686" s="331"/>
      <c r="E1686" s="322"/>
      <c r="F1686" s="322"/>
      <c r="G1686" s="322"/>
      <c r="H1686" s="321"/>
      <c r="I1686" s="334"/>
      <c r="J1686" s="333"/>
      <c r="K1686" s="293"/>
      <c r="L1686" s="292"/>
      <c r="M1686" s="291"/>
    </row>
    <row r="1687" spans="1:13">
      <c r="A1687" s="320" t="s">
        <v>317</v>
      </c>
      <c r="B1687" s="319"/>
      <c r="C1687" s="319"/>
      <c r="D1687" s="319"/>
      <c r="E1687" s="319"/>
      <c r="F1687" s="319"/>
      <c r="G1687" s="319"/>
      <c r="H1687" s="318"/>
      <c r="I1687" s="608" t="s">
        <v>19</v>
      </c>
      <c r="J1687" s="609"/>
      <c r="K1687" s="625">
        <v>0.05</v>
      </c>
      <c r="L1687" s="626"/>
      <c r="M1687" s="291">
        <f>K1687*12*I1654</f>
        <v>95.460000000000008</v>
      </c>
    </row>
    <row r="1688" spans="1:13" ht="15.75" thickBot="1">
      <c r="A1688" s="313" t="s">
        <v>316</v>
      </c>
      <c r="B1688" s="312"/>
      <c r="C1688" s="312"/>
      <c r="D1688" s="312"/>
      <c r="E1688" s="312"/>
      <c r="F1688" s="312"/>
      <c r="G1688" s="312"/>
      <c r="H1688" s="311"/>
      <c r="I1688" s="614" t="s">
        <v>19</v>
      </c>
      <c r="J1688" s="615"/>
      <c r="K1688" s="650"/>
      <c r="L1688" s="651"/>
      <c r="M1688" s="291"/>
    </row>
    <row r="1689" spans="1:13" ht="15.75" thickBot="1">
      <c r="A1689" s="654" t="s">
        <v>315</v>
      </c>
      <c r="B1689" s="655"/>
      <c r="C1689" s="655"/>
      <c r="D1689" s="655"/>
      <c r="E1689" s="655"/>
      <c r="F1689" s="655"/>
      <c r="G1689" s="655"/>
      <c r="H1689" s="656"/>
      <c r="I1689" s="305"/>
      <c r="J1689" s="304"/>
      <c r="K1689" s="642">
        <f>K1690+K1691+K1693+K1694+K1695+K1696</f>
        <v>1.35</v>
      </c>
      <c r="L1689" s="647"/>
      <c r="M1689" s="303">
        <f>K1689*12*I1654</f>
        <v>2577.4200000000005</v>
      </c>
    </row>
    <row r="1690" spans="1:13">
      <c r="A1690" s="332" t="s">
        <v>314</v>
      </c>
      <c r="B1690" s="331"/>
      <c r="C1690" s="331"/>
      <c r="D1690" s="331"/>
      <c r="E1690" s="331"/>
      <c r="F1690" s="322"/>
      <c r="G1690" s="322"/>
      <c r="H1690" s="321"/>
      <c r="I1690" s="330"/>
      <c r="J1690" s="294"/>
      <c r="K1690" s="629">
        <v>0.08</v>
      </c>
      <c r="L1690" s="630"/>
      <c r="M1690" s="291">
        <f>K1690*12*I1654</f>
        <v>152.73599999999999</v>
      </c>
    </row>
    <row r="1691" spans="1:13">
      <c r="A1691" s="329" t="s">
        <v>313</v>
      </c>
      <c r="B1691" s="328"/>
      <c r="C1691" s="328"/>
      <c r="D1691" s="328"/>
      <c r="E1691" s="328"/>
      <c r="F1691" s="312"/>
      <c r="G1691" s="312"/>
      <c r="H1691" s="311"/>
      <c r="I1691" s="598" t="s">
        <v>312</v>
      </c>
      <c r="J1691" s="599"/>
      <c r="K1691" s="625">
        <v>0.65</v>
      </c>
      <c r="L1691" s="626"/>
      <c r="M1691" s="291">
        <f>K1691*12*I1654</f>
        <v>1240.98</v>
      </c>
    </row>
    <row r="1692" spans="1:13">
      <c r="A1692" s="323" t="s">
        <v>311</v>
      </c>
      <c r="B1692" s="322"/>
      <c r="C1692" s="322"/>
      <c r="D1692" s="322"/>
      <c r="E1692" s="322"/>
      <c r="F1692" s="322"/>
      <c r="G1692" s="322"/>
      <c r="H1692" s="321"/>
      <c r="I1692" s="596" t="s">
        <v>310</v>
      </c>
      <c r="J1692" s="597"/>
      <c r="K1692" s="327"/>
      <c r="L1692" s="292"/>
      <c r="M1692" s="291"/>
    </row>
    <row r="1693" spans="1:13">
      <c r="A1693" s="320" t="s">
        <v>309</v>
      </c>
      <c r="B1693" s="319"/>
      <c r="C1693" s="319"/>
      <c r="D1693" s="319"/>
      <c r="E1693" s="319"/>
      <c r="F1693" s="319"/>
      <c r="G1693" s="319"/>
      <c r="H1693" s="318"/>
      <c r="I1693" s="608" t="s">
        <v>308</v>
      </c>
      <c r="J1693" s="609"/>
      <c r="K1693" s="625">
        <v>0.4</v>
      </c>
      <c r="L1693" s="626"/>
      <c r="M1693" s="291">
        <f>K1693*12*I1654</f>
        <v>763.68000000000006</v>
      </c>
    </row>
    <row r="1694" spans="1:13">
      <c r="A1694" s="320" t="s">
        <v>307</v>
      </c>
      <c r="B1694" s="319"/>
      <c r="C1694" s="319"/>
      <c r="D1694" s="319"/>
      <c r="E1694" s="319"/>
      <c r="F1694" s="319"/>
      <c r="G1694" s="319"/>
      <c r="H1694" s="318"/>
      <c r="I1694" s="608" t="s">
        <v>306</v>
      </c>
      <c r="J1694" s="609"/>
      <c r="K1694" s="625">
        <v>0.1</v>
      </c>
      <c r="L1694" s="626"/>
      <c r="M1694" s="291">
        <f>K1694*12*I1654</f>
        <v>190.92000000000002</v>
      </c>
    </row>
    <row r="1695" spans="1:13">
      <c r="A1695" s="313" t="s">
        <v>299</v>
      </c>
      <c r="B1695" s="312"/>
      <c r="C1695" s="312"/>
      <c r="D1695" s="312"/>
      <c r="E1695" s="312"/>
      <c r="F1695" s="312"/>
      <c r="G1695" s="312"/>
      <c r="H1695" s="311"/>
      <c r="I1695" s="608" t="s">
        <v>298</v>
      </c>
      <c r="J1695" s="609"/>
      <c r="K1695" s="636">
        <v>0.05</v>
      </c>
      <c r="L1695" s="637"/>
      <c r="M1695" s="291">
        <f>K1695*12*I1654</f>
        <v>95.460000000000008</v>
      </c>
    </row>
    <row r="1696" spans="1:13" ht="15.75" thickBot="1">
      <c r="A1696" s="313" t="s">
        <v>305</v>
      </c>
      <c r="B1696" s="312"/>
      <c r="C1696" s="312"/>
      <c r="D1696" s="312"/>
      <c r="E1696" s="312"/>
      <c r="F1696" s="312"/>
      <c r="G1696" s="312"/>
      <c r="H1696" s="311"/>
      <c r="I1696" s="614" t="s">
        <v>88</v>
      </c>
      <c r="J1696" s="615"/>
      <c r="K1696" s="638">
        <v>7.0000000000000007E-2</v>
      </c>
      <c r="L1696" s="639"/>
      <c r="M1696" s="326">
        <f>K1696*12*I1654</f>
        <v>133.64400000000001</v>
      </c>
    </row>
    <row r="1697" spans="1:13" ht="15.75" thickBot="1">
      <c r="A1697" s="654" t="s">
        <v>304</v>
      </c>
      <c r="B1697" s="655"/>
      <c r="C1697" s="655"/>
      <c r="D1697" s="655"/>
      <c r="E1697" s="655"/>
      <c r="F1697" s="655"/>
      <c r="G1697" s="655"/>
      <c r="H1697" s="656"/>
      <c r="I1697" s="325"/>
      <c r="J1697" s="324"/>
      <c r="K1697" s="649">
        <f>K1698+K1699+K1700</f>
        <v>0.88</v>
      </c>
      <c r="L1697" s="643"/>
      <c r="M1697" s="303">
        <f>K1697*12*I1654</f>
        <v>1680.096</v>
      </c>
    </row>
    <row r="1698" spans="1:13">
      <c r="A1698" s="323" t="s">
        <v>303</v>
      </c>
      <c r="B1698" s="322"/>
      <c r="C1698" s="322"/>
      <c r="D1698" s="322"/>
      <c r="E1698" s="322"/>
      <c r="F1698" s="322"/>
      <c r="G1698" s="322"/>
      <c r="H1698" s="321"/>
      <c r="I1698" s="612" t="s">
        <v>302</v>
      </c>
      <c r="J1698" s="613"/>
      <c r="K1698" s="644">
        <v>0.42</v>
      </c>
      <c r="L1698" s="645"/>
      <c r="M1698" s="291">
        <f>K1698*12*I1654</f>
        <v>801.86400000000003</v>
      </c>
    </row>
    <row r="1699" spans="1:13">
      <c r="A1699" s="320" t="s">
        <v>301</v>
      </c>
      <c r="B1699" s="319"/>
      <c r="C1699" s="319"/>
      <c r="D1699" s="319"/>
      <c r="E1699" s="319"/>
      <c r="F1699" s="319"/>
      <c r="G1699" s="319"/>
      <c r="H1699" s="318"/>
      <c r="I1699" s="317" t="s">
        <v>300</v>
      </c>
      <c r="J1699" s="316"/>
      <c r="K1699" s="636">
        <v>0.37</v>
      </c>
      <c r="L1699" s="637"/>
      <c r="M1699" s="291">
        <f>K1699*12*I1654</f>
        <v>706.40399999999988</v>
      </c>
    </row>
    <row r="1700" spans="1:13" ht="15.75" thickBot="1">
      <c r="A1700" s="313" t="s">
        <v>299</v>
      </c>
      <c r="B1700" s="312"/>
      <c r="C1700" s="312"/>
      <c r="D1700" s="312"/>
      <c r="E1700" s="312"/>
      <c r="F1700" s="312"/>
      <c r="G1700" s="312"/>
      <c r="H1700" s="311"/>
      <c r="I1700" s="614" t="s">
        <v>298</v>
      </c>
      <c r="J1700" s="615"/>
      <c r="K1700" s="638">
        <v>0.09</v>
      </c>
      <c r="L1700" s="639"/>
      <c r="M1700" s="291">
        <f>K1700*12*I1654</f>
        <v>171.828</v>
      </c>
    </row>
    <row r="1701" spans="1:13" ht="15.75" thickBot="1">
      <c r="A1701" s="309" t="s">
        <v>297</v>
      </c>
      <c r="B1701" s="308"/>
      <c r="C1701" s="308"/>
      <c r="D1701" s="308"/>
      <c r="E1701" s="308"/>
      <c r="F1701" s="308"/>
      <c r="G1701" s="308"/>
      <c r="H1701" s="307"/>
      <c r="I1701" s="619" t="s">
        <v>296</v>
      </c>
      <c r="J1701" s="620"/>
      <c r="K1701" s="640">
        <v>24.36</v>
      </c>
      <c r="L1701" s="641"/>
      <c r="M1701" s="303">
        <f>K1701*12*I1654</f>
        <v>46508.111999999994</v>
      </c>
    </row>
    <row r="1702" spans="1:13" ht="15.75" thickBot="1">
      <c r="A1702" s="603" t="s">
        <v>295</v>
      </c>
      <c r="B1702" s="604"/>
      <c r="C1702" s="604"/>
      <c r="D1702" s="604"/>
      <c r="E1702" s="604"/>
      <c r="F1702" s="604"/>
      <c r="G1702" s="604"/>
      <c r="H1702" s="605"/>
      <c r="I1702" s="305"/>
      <c r="J1702" s="304"/>
      <c r="K1702" s="642">
        <v>1.58</v>
      </c>
      <c r="L1702" s="643"/>
      <c r="M1702" s="303">
        <f>K1702*12*I1654</f>
        <v>3016.5360000000001</v>
      </c>
    </row>
    <row r="1703" spans="1:13">
      <c r="A1703" s="301" t="s">
        <v>294</v>
      </c>
      <c r="B1703" s="300"/>
      <c r="C1703" s="300"/>
      <c r="D1703" s="300"/>
      <c r="E1703" s="300"/>
      <c r="F1703" s="300"/>
      <c r="G1703" s="300"/>
      <c r="H1703" s="298"/>
      <c r="I1703" s="621" t="s">
        <v>293</v>
      </c>
      <c r="J1703" s="622"/>
      <c r="K1703" s="297"/>
      <c r="L1703" s="296"/>
      <c r="M1703" s="291"/>
    </row>
    <row r="1704" spans="1:13">
      <c r="A1704" s="301" t="s">
        <v>292</v>
      </c>
      <c r="B1704" s="300"/>
      <c r="C1704" s="300"/>
      <c r="D1704" s="300"/>
      <c r="E1704" s="300"/>
      <c r="F1704" s="300"/>
      <c r="G1704" s="300"/>
      <c r="H1704" s="298"/>
      <c r="I1704" s="295"/>
      <c r="J1704" s="294"/>
      <c r="K1704" s="297"/>
      <c r="L1704" s="296"/>
      <c r="M1704" s="291"/>
    </row>
    <row r="1705" spans="1:13" ht="15.75" thickBot="1">
      <c r="A1705" s="301" t="s">
        <v>291</v>
      </c>
      <c r="B1705" s="300"/>
      <c r="C1705" s="300"/>
      <c r="D1705" s="300"/>
      <c r="E1705" s="300"/>
      <c r="F1705" s="300"/>
      <c r="G1705" s="300"/>
      <c r="H1705" s="298"/>
      <c r="I1705" s="310"/>
      <c r="J1705" s="294"/>
      <c r="K1705" s="297"/>
      <c r="L1705" s="296"/>
      <c r="M1705" s="291"/>
    </row>
    <row r="1706" spans="1:13" ht="15.75" thickBot="1">
      <c r="A1706" s="309" t="s">
        <v>290</v>
      </c>
      <c r="B1706" s="308"/>
      <c r="C1706" s="308"/>
      <c r="D1706" s="308"/>
      <c r="E1706" s="308"/>
      <c r="F1706" s="308"/>
      <c r="G1706" s="308"/>
      <c r="H1706" s="307"/>
      <c r="I1706" s="305"/>
      <c r="J1706" s="304"/>
      <c r="K1706" s="642">
        <v>7.0000000000000007E-2</v>
      </c>
      <c r="L1706" s="643"/>
      <c r="M1706" s="303">
        <f>K1706*12*I1654</f>
        <v>133.64400000000001</v>
      </c>
    </row>
    <row r="1707" spans="1:13">
      <c r="A1707" s="301" t="s">
        <v>289</v>
      </c>
      <c r="B1707" s="300"/>
      <c r="C1707" s="300"/>
      <c r="D1707" s="300"/>
      <c r="E1707" s="300"/>
      <c r="F1707" s="300"/>
      <c r="G1707" s="300"/>
      <c r="H1707" s="298"/>
      <c r="I1707" s="621" t="s">
        <v>19</v>
      </c>
      <c r="J1707" s="622"/>
      <c r="K1707" s="306"/>
      <c r="L1707" s="296"/>
      <c r="M1707" s="291"/>
    </row>
    <row r="1708" spans="1:13" ht="15.75" thickBot="1">
      <c r="A1708" s="301" t="s">
        <v>288</v>
      </c>
      <c r="B1708" s="300"/>
      <c r="C1708" s="300"/>
      <c r="D1708" s="300"/>
      <c r="E1708" s="300"/>
      <c r="F1708" s="300"/>
      <c r="G1708" s="300"/>
      <c r="H1708" s="298"/>
      <c r="I1708" s="295"/>
      <c r="J1708" s="294"/>
      <c r="K1708" s="306"/>
      <c r="L1708" s="296"/>
      <c r="M1708" s="291"/>
    </row>
    <row r="1709" spans="1:13" ht="15.75" thickBot="1">
      <c r="A1709" s="603" t="s">
        <v>287</v>
      </c>
      <c r="B1709" s="604"/>
      <c r="C1709" s="604"/>
      <c r="D1709" s="604"/>
      <c r="E1709" s="604"/>
      <c r="F1709" s="604"/>
      <c r="G1709" s="604"/>
      <c r="H1709" s="605"/>
      <c r="I1709" s="305"/>
      <c r="J1709" s="304"/>
      <c r="K1709" s="642">
        <v>6</v>
      </c>
      <c r="L1709" s="643"/>
      <c r="M1709" s="303">
        <f>K1709*12*I1654</f>
        <v>11455.199999999999</v>
      </c>
    </row>
    <row r="1710" spans="1:13">
      <c r="A1710" s="301" t="s">
        <v>286</v>
      </c>
      <c r="B1710" s="299"/>
      <c r="C1710" s="299"/>
      <c r="D1710" s="299"/>
      <c r="E1710" s="299"/>
      <c r="F1710" s="300"/>
      <c r="G1710" s="299"/>
      <c r="H1710" s="298"/>
      <c r="I1710" s="598" t="s">
        <v>285</v>
      </c>
      <c r="J1710" s="599"/>
      <c r="K1710" s="297"/>
      <c r="L1710" s="296"/>
      <c r="M1710" s="291"/>
    </row>
    <row r="1711" spans="1:13">
      <c r="A1711" s="301" t="s">
        <v>284</v>
      </c>
      <c r="B1711" s="299"/>
      <c r="C1711" s="299"/>
      <c r="D1711" s="299"/>
      <c r="E1711" s="299"/>
      <c r="F1711" s="300"/>
      <c r="G1711" s="299"/>
      <c r="H1711" s="298"/>
      <c r="I1711" s="598" t="s">
        <v>283</v>
      </c>
      <c r="J1711" s="599"/>
      <c r="K1711" s="297"/>
      <c r="L1711" s="296"/>
      <c r="M1711" s="291"/>
    </row>
    <row r="1712" spans="1:13">
      <c r="A1712" s="301" t="s">
        <v>282</v>
      </c>
      <c r="B1712" s="299"/>
      <c r="C1712" s="299"/>
      <c r="D1712" s="299"/>
      <c r="E1712" s="299"/>
      <c r="F1712" s="300"/>
      <c r="G1712" s="299"/>
      <c r="H1712" s="298"/>
      <c r="I1712" s="598" t="s">
        <v>281</v>
      </c>
      <c r="J1712" s="599"/>
      <c r="K1712" s="297"/>
      <c r="L1712" s="296"/>
      <c r="M1712" s="291"/>
    </row>
    <row r="1713" spans="1:13">
      <c r="A1713" s="301" t="s">
        <v>280</v>
      </c>
      <c r="B1713" s="299"/>
      <c r="C1713" s="299"/>
      <c r="D1713" s="299"/>
      <c r="E1713" s="299"/>
      <c r="F1713" s="300"/>
      <c r="G1713" s="299"/>
      <c r="H1713" s="298"/>
      <c r="I1713" s="598" t="s">
        <v>279</v>
      </c>
      <c r="J1713" s="599"/>
      <c r="K1713" s="297"/>
      <c r="L1713" s="296"/>
      <c r="M1713" s="291"/>
    </row>
    <row r="1714" spans="1:13">
      <c r="A1714" s="301" t="s">
        <v>278</v>
      </c>
      <c r="B1714" s="299"/>
      <c r="C1714" s="299"/>
      <c r="D1714" s="299"/>
      <c r="E1714" s="299"/>
      <c r="F1714" s="300"/>
      <c r="G1714" s="299"/>
      <c r="H1714" s="298"/>
      <c r="I1714" s="598" t="s">
        <v>277</v>
      </c>
      <c r="J1714" s="599"/>
      <c r="K1714" s="297"/>
      <c r="L1714" s="296"/>
      <c r="M1714" s="291"/>
    </row>
    <row r="1715" spans="1:13">
      <c r="A1715" s="301" t="s">
        <v>276</v>
      </c>
      <c r="B1715" s="299"/>
      <c r="C1715" s="299"/>
      <c r="D1715" s="299"/>
      <c r="E1715" s="299"/>
      <c r="F1715" s="300"/>
      <c r="G1715" s="299"/>
      <c r="H1715" s="298"/>
      <c r="I1715" s="295"/>
      <c r="J1715" s="294"/>
      <c r="K1715" s="297"/>
      <c r="L1715" s="302"/>
      <c r="M1715" s="291"/>
    </row>
    <row r="1716" spans="1:13">
      <c r="A1716" s="301" t="s">
        <v>275</v>
      </c>
      <c r="B1716" s="299"/>
      <c r="C1716" s="299"/>
      <c r="D1716" s="299"/>
      <c r="E1716" s="299"/>
      <c r="F1716" s="300"/>
      <c r="G1716" s="299"/>
      <c r="H1716" s="298"/>
      <c r="I1716" s="295"/>
      <c r="J1716" s="294"/>
      <c r="K1716" s="297"/>
      <c r="L1716" s="296"/>
      <c r="M1716" s="291"/>
    </row>
    <row r="1717" spans="1:13">
      <c r="A1717" s="301" t="s">
        <v>274</v>
      </c>
      <c r="B1717" s="299"/>
      <c r="C1717" s="299"/>
      <c r="D1717" s="299"/>
      <c r="E1717" s="299"/>
      <c r="F1717" s="300"/>
      <c r="G1717" s="299"/>
      <c r="H1717" s="298"/>
      <c r="I1717" s="295"/>
      <c r="J1717" s="294"/>
      <c r="K1717" s="297"/>
      <c r="L1717" s="296"/>
      <c r="M1717" s="291"/>
    </row>
    <row r="1718" spans="1:13">
      <c r="A1718" s="301" t="s">
        <v>273</v>
      </c>
      <c r="B1718" s="299"/>
      <c r="C1718" s="299"/>
      <c r="D1718" s="299"/>
      <c r="E1718" s="299"/>
      <c r="F1718" s="300"/>
      <c r="G1718" s="299"/>
      <c r="H1718" s="298"/>
      <c r="I1718" s="295"/>
      <c r="J1718" s="294"/>
      <c r="K1718" s="297"/>
      <c r="L1718" s="296"/>
      <c r="M1718" s="291"/>
    </row>
    <row r="1719" spans="1:13">
      <c r="A1719" s="301" t="s">
        <v>272</v>
      </c>
      <c r="B1719" s="299"/>
      <c r="C1719" s="299"/>
      <c r="D1719" s="299"/>
      <c r="E1719" s="299"/>
      <c r="F1719" s="300"/>
      <c r="G1719" s="299"/>
      <c r="H1719" s="298"/>
      <c r="I1719" s="295"/>
      <c r="J1719" s="294"/>
      <c r="K1719" s="297"/>
      <c r="L1719" s="296"/>
      <c r="M1719" s="291"/>
    </row>
    <row r="1720" spans="1:13" ht="15.75" thickBot="1">
      <c r="A1720" s="616" t="s">
        <v>271</v>
      </c>
      <c r="B1720" s="617"/>
      <c r="C1720" s="617"/>
      <c r="D1720" s="617"/>
      <c r="E1720" s="617"/>
      <c r="F1720" s="617"/>
      <c r="G1720" s="617"/>
      <c r="H1720" s="618"/>
      <c r="I1720" s="295"/>
      <c r="J1720" s="294"/>
      <c r="K1720" s="293"/>
      <c r="L1720" s="292"/>
      <c r="M1720" s="291"/>
    </row>
    <row r="1721" spans="1:13">
      <c r="A1721" s="290" t="s">
        <v>270</v>
      </c>
      <c r="B1721" s="289"/>
      <c r="C1721" s="289"/>
      <c r="D1721" s="289"/>
      <c r="E1721" s="289"/>
      <c r="F1721" s="289"/>
      <c r="G1721" s="289"/>
      <c r="H1721" s="289"/>
      <c r="I1721" s="621" t="s">
        <v>55</v>
      </c>
      <c r="J1721" s="622"/>
      <c r="K1721" s="288"/>
      <c r="L1721" s="287"/>
      <c r="M1721" s="286"/>
    </row>
    <row r="1722" spans="1:13" ht="15.75" thickBot="1">
      <c r="A1722" s="285" t="s">
        <v>269</v>
      </c>
      <c r="B1722" s="284"/>
      <c r="C1722" s="284"/>
      <c r="D1722" s="284"/>
      <c r="E1722" s="284"/>
      <c r="F1722" s="284"/>
      <c r="G1722" s="284"/>
      <c r="H1722" s="284"/>
      <c r="I1722" s="283"/>
      <c r="J1722" s="282"/>
      <c r="K1722" s="281"/>
      <c r="L1722" s="280"/>
      <c r="M1722" s="279"/>
    </row>
    <row r="1723" spans="1:13" ht="15.75" thickBot="1">
      <c r="A1723" s="652" t="s">
        <v>268</v>
      </c>
      <c r="B1723" s="653"/>
      <c r="C1723" s="653"/>
      <c r="D1723" s="653"/>
      <c r="E1723" s="653"/>
      <c r="F1723" s="653"/>
      <c r="G1723" s="653"/>
      <c r="H1723" s="653"/>
      <c r="I1723" s="278"/>
      <c r="J1723" s="277"/>
      <c r="K1723" s="610">
        <f>K1655+K1665+K1680+K1709</f>
        <v>47.79</v>
      </c>
      <c r="L1723" s="611"/>
      <c r="M1723" s="276">
        <f>M1655+M1665+M1680+M1709</f>
        <v>91240.667999999991</v>
      </c>
    </row>
    <row r="1725" spans="1:13" ht="15.75">
      <c r="A1725" s="601" t="s">
        <v>0</v>
      </c>
      <c r="B1725" s="601"/>
      <c r="C1725" s="601"/>
      <c r="D1725" s="601"/>
      <c r="E1725" s="601"/>
      <c r="F1725" s="601"/>
      <c r="G1725" s="601"/>
      <c r="H1725" s="601"/>
      <c r="I1725" s="601"/>
      <c r="J1725" s="601"/>
      <c r="K1725" s="601"/>
      <c r="L1725" s="601"/>
      <c r="M1725" s="327"/>
    </row>
    <row r="1726" spans="1:13" ht="15.75">
      <c r="A1726" s="600" t="s">
        <v>353</v>
      </c>
      <c r="B1726" s="600"/>
      <c r="C1726" s="600"/>
      <c r="D1726" s="600"/>
      <c r="E1726" s="600"/>
      <c r="F1726" s="600"/>
      <c r="G1726" s="600"/>
      <c r="H1726" s="600"/>
      <c r="I1726" s="600"/>
      <c r="J1726" s="600"/>
      <c r="K1726" s="600"/>
      <c r="L1726" s="600"/>
      <c r="M1726" s="327"/>
    </row>
    <row r="1727" spans="1:13" ht="15.75">
      <c r="A1727" s="370"/>
      <c r="B1727" s="370"/>
      <c r="C1727" s="370"/>
      <c r="D1727" s="370"/>
      <c r="E1727" s="370"/>
      <c r="F1727" s="370" t="s">
        <v>398</v>
      </c>
      <c r="G1727" s="370"/>
      <c r="H1727" s="370"/>
      <c r="I1727" s="370"/>
      <c r="J1727" s="370"/>
      <c r="K1727" s="370"/>
      <c r="L1727" s="370"/>
      <c r="M1727" s="327"/>
    </row>
    <row r="1728" spans="1:13">
      <c r="A1728" s="329"/>
      <c r="B1728" s="328"/>
      <c r="C1728" s="602" t="s">
        <v>351</v>
      </c>
      <c r="D1728" s="602"/>
      <c r="E1728" s="602"/>
      <c r="F1728" s="328"/>
      <c r="G1728" s="328"/>
      <c r="H1728" s="368"/>
      <c r="I1728" s="590" t="s">
        <v>3</v>
      </c>
      <c r="J1728" s="591"/>
      <c r="K1728" s="592" t="s">
        <v>4</v>
      </c>
      <c r="L1728" s="593"/>
      <c r="M1728" s="382"/>
    </row>
    <row r="1729" spans="1:13">
      <c r="A1729" s="381"/>
      <c r="B1729" s="355"/>
      <c r="C1729" s="355"/>
      <c r="D1729" s="355"/>
      <c r="E1729" s="355"/>
      <c r="F1729" s="355"/>
      <c r="G1729" s="355"/>
      <c r="H1729" s="356"/>
      <c r="I1729" s="295"/>
      <c r="J1729" s="294"/>
      <c r="K1729" s="594" t="s">
        <v>5</v>
      </c>
      <c r="L1729" s="595"/>
      <c r="M1729" s="380" t="s">
        <v>6</v>
      </c>
    </row>
    <row r="1730" spans="1:13">
      <c r="A1730" s="381"/>
      <c r="B1730" s="355"/>
      <c r="C1730" s="355"/>
      <c r="D1730" s="355"/>
      <c r="E1730" s="355"/>
      <c r="F1730" s="355"/>
      <c r="G1730" s="355"/>
      <c r="H1730" s="356"/>
      <c r="I1730" s="598" t="s">
        <v>7</v>
      </c>
      <c r="J1730" s="599"/>
      <c r="K1730" s="623" t="s">
        <v>8</v>
      </c>
      <c r="L1730" s="624"/>
      <c r="M1730" s="380" t="s">
        <v>9</v>
      </c>
    </row>
    <row r="1731" spans="1:13" ht="16.5" thickBot="1">
      <c r="A1731" s="379"/>
      <c r="B1731" s="351"/>
      <c r="C1731" s="351"/>
      <c r="D1731" s="351"/>
      <c r="E1731" s="351"/>
      <c r="F1731" s="351"/>
      <c r="G1731" s="351"/>
      <c r="H1731" s="350"/>
      <c r="I1731" s="631">
        <v>605.5</v>
      </c>
      <c r="J1731" s="632"/>
      <c r="K1731" s="633"/>
      <c r="L1731" s="634"/>
      <c r="M1731" s="378"/>
    </row>
    <row r="1732" spans="1:13">
      <c r="A1732" s="367" t="s">
        <v>350</v>
      </c>
      <c r="B1732" s="344"/>
      <c r="C1732" s="344"/>
      <c r="D1732" s="344"/>
      <c r="E1732" s="344"/>
      <c r="F1732" s="344"/>
      <c r="G1732" s="344"/>
      <c r="H1732" s="377"/>
      <c r="I1732" s="341"/>
      <c r="J1732" s="340"/>
      <c r="K1732" s="635">
        <f>K1735+K1738</f>
        <v>6.17</v>
      </c>
      <c r="L1732" s="628"/>
      <c r="M1732" s="286">
        <f>K1732*12*I1731</f>
        <v>44831.219999999994</v>
      </c>
    </row>
    <row r="1733" spans="1:13">
      <c r="A1733" s="376" t="s">
        <v>349</v>
      </c>
      <c r="B1733" s="375"/>
      <c r="C1733" s="375"/>
      <c r="D1733" s="375"/>
      <c r="E1733" s="375"/>
      <c r="F1733" s="375"/>
      <c r="G1733" s="375"/>
      <c r="H1733" s="374"/>
      <c r="I1733" s="295"/>
      <c r="J1733" s="294"/>
      <c r="K1733" s="293"/>
      <c r="L1733" s="292"/>
      <c r="M1733" s="373"/>
    </row>
    <row r="1734" spans="1:13" ht="15.75" thickBot="1">
      <c r="A1734" s="363" t="s">
        <v>348</v>
      </c>
      <c r="B1734" s="372"/>
      <c r="C1734" s="372"/>
      <c r="D1734" s="372"/>
      <c r="E1734" s="372"/>
      <c r="F1734" s="372"/>
      <c r="G1734" s="372"/>
      <c r="H1734" s="371"/>
      <c r="I1734" s="336"/>
      <c r="J1734" s="282"/>
      <c r="K1734" s="281"/>
      <c r="L1734" s="280"/>
      <c r="M1734" s="279"/>
    </row>
    <row r="1735" spans="1:13">
      <c r="A1735" s="323" t="s">
        <v>347</v>
      </c>
      <c r="B1735" s="331"/>
      <c r="C1735" s="331"/>
      <c r="D1735" s="331"/>
      <c r="E1735" s="331"/>
      <c r="F1735" s="331"/>
      <c r="G1735" s="331"/>
      <c r="H1735" s="357"/>
      <c r="I1735" s="596" t="s">
        <v>19</v>
      </c>
      <c r="J1735" s="597"/>
      <c r="K1735" s="629">
        <v>3.7</v>
      </c>
      <c r="L1735" s="630"/>
      <c r="M1735" s="291">
        <f>K1735*12*I1731</f>
        <v>26884.200000000004</v>
      </c>
    </row>
    <row r="1736" spans="1:13">
      <c r="A1736" s="301" t="s">
        <v>338</v>
      </c>
      <c r="B1736" s="355"/>
      <c r="C1736" s="355"/>
      <c r="D1736" s="355"/>
      <c r="E1736" s="355"/>
      <c r="F1736" s="355"/>
      <c r="G1736" s="355"/>
      <c r="H1736" s="356"/>
      <c r="I1736" s="598" t="s">
        <v>328</v>
      </c>
      <c r="J1736" s="599"/>
      <c r="K1736" s="327"/>
      <c r="L1736" s="292"/>
      <c r="M1736" s="291"/>
    </row>
    <row r="1737" spans="1:13">
      <c r="A1737" s="323" t="s">
        <v>337</v>
      </c>
      <c r="B1737" s="331"/>
      <c r="C1737" s="331"/>
      <c r="D1737" s="331"/>
      <c r="E1737" s="331"/>
      <c r="F1737" s="331"/>
      <c r="G1737" s="331"/>
      <c r="H1737" s="357"/>
      <c r="I1737" s="596"/>
      <c r="J1737" s="597"/>
      <c r="K1737" s="327"/>
      <c r="L1737" s="292"/>
      <c r="M1737" s="291"/>
    </row>
    <row r="1738" spans="1:13">
      <c r="A1738" s="323" t="s">
        <v>346</v>
      </c>
      <c r="B1738" s="331"/>
      <c r="C1738" s="331"/>
      <c r="D1738" s="331"/>
      <c r="E1738" s="331"/>
      <c r="F1738" s="331"/>
      <c r="G1738" s="331"/>
      <c r="H1738" s="357"/>
      <c r="I1738" s="608" t="s">
        <v>35</v>
      </c>
      <c r="J1738" s="609"/>
      <c r="K1738" s="625">
        <v>2.4700000000000002</v>
      </c>
      <c r="L1738" s="626"/>
      <c r="M1738" s="291">
        <f>K1738*12*I1731</f>
        <v>17947.02</v>
      </c>
    </row>
    <row r="1739" spans="1:13" ht="15.75">
      <c r="A1739" s="320" t="s">
        <v>345</v>
      </c>
      <c r="B1739" s="354"/>
      <c r="C1739" s="354"/>
      <c r="D1739" s="354"/>
      <c r="E1739" s="354"/>
      <c r="F1739" s="354"/>
      <c r="G1739" s="354"/>
      <c r="H1739" s="353"/>
      <c r="I1739" s="598" t="s">
        <v>328</v>
      </c>
      <c r="J1739" s="599"/>
      <c r="K1739" s="370"/>
      <c r="L1739" s="369"/>
      <c r="M1739" s="291"/>
    </row>
    <row r="1740" spans="1:13">
      <c r="A1740" s="313" t="s">
        <v>344</v>
      </c>
      <c r="B1740" s="328"/>
      <c r="C1740" s="328"/>
      <c r="D1740" s="328"/>
      <c r="E1740" s="328"/>
      <c r="F1740" s="328"/>
      <c r="G1740" s="328"/>
      <c r="H1740" s="368"/>
      <c r="I1740" s="598"/>
      <c r="J1740" s="599"/>
      <c r="K1740" s="352"/>
      <c r="L1740" s="292"/>
      <c r="M1740" s="291"/>
    </row>
    <row r="1741" spans="1:13" ht="15.75" thickBot="1">
      <c r="A1741" s="323" t="s">
        <v>343</v>
      </c>
      <c r="B1741" s="322"/>
      <c r="C1741" s="322"/>
      <c r="D1741" s="322"/>
      <c r="E1741" s="322"/>
      <c r="F1741" s="322"/>
      <c r="G1741" s="322"/>
      <c r="H1741" s="321"/>
      <c r="I1741" s="334"/>
      <c r="J1741" s="333"/>
      <c r="K1741" s="636"/>
      <c r="L1741" s="637"/>
      <c r="M1741" s="291"/>
    </row>
    <row r="1742" spans="1:13">
      <c r="A1742" s="367" t="s">
        <v>342</v>
      </c>
      <c r="B1742" s="366"/>
      <c r="C1742" s="366"/>
      <c r="D1742" s="366"/>
      <c r="E1742" s="366"/>
      <c r="F1742" s="366"/>
      <c r="G1742" s="366"/>
      <c r="H1742" s="365"/>
      <c r="I1742" s="341"/>
      <c r="J1742" s="364"/>
      <c r="K1742" s="627">
        <f>K1744+K1749+K1752</f>
        <v>5.05</v>
      </c>
      <c r="L1742" s="628"/>
      <c r="M1742" s="286">
        <f>K1742*12*I1731</f>
        <v>36693.299999999996</v>
      </c>
    </row>
    <row r="1743" spans="1:13" ht="15.75" thickBot="1">
      <c r="A1743" s="363" t="s">
        <v>341</v>
      </c>
      <c r="B1743" s="362"/>
      <c r="C1743" s="362"/>
      <c r="D1743" s="362"/>
      <c r="E1743" s="362"/>
      <c r="F1743" s="362"/>
      <c r="G1743" s="362"/>
      <c r="H1743" s="361"/>
      <c r="I1743" s="336"/>
      <c r="J1743" s="360"/>
      <c r="K1743" s="281"/>
      <c r="L1743" s="280"/>
      <c r="M1743" s="279"/>
    </row>
    <row r="1744" spans="1:13">
      <c r="A1744" s="301" t="s">
        <v>340</v>
      </c>
      <c r="B1744" s="300"/>
      <c r="C1744" s="300"/>
      <c r="D1744" s="300"/>
      <c r="E1744" s="300"/>
      <c r="F1744" s="300"/>
      <c r="G1744" s="300"/>
      <c r="H1744" s="298"/>
      <c r="I1744" s="598" t="s">
        <v>19</v>
      </c>
      <c r="J1744" s="599"/>
      <c r="K1744" s="629">
        <v>2.5299999999999998</v>
      </c>
      <c r="L1744" s="630"/>
      <c r="M1744" s="291">
        <f>K1744*12*I1731</f>
        <v>18382.98</v>
      </c>
    </row>
    <row r="1745" spans="1:13">
      <c r="A1745" s="323" t="s">
        <v>339</v>
      </c>
      <c r="B1745" s="322"/>
      <c r="C1745" s="322"/>
      <c r="D1745" s="322"/>
      <c r="E1745" s="322"/>
      <c r="F1745" s="322"/>
      <c r="G1745" s="322"/>
      <c r="H1745" s="321"/>
      <c r="I1745" s="359"/>
      <c r="J1745" s="358"/>
      <c r="K1745" s="327"/>
      <c r="L1745" s="292"/>
      <c r="M1745" s="291"/>
    </row>
    <row r="1746" spans="1:13">
      <c r="A1746" s="301" t="s">
        <v>338</v>
      </c>
      <c r="B1746" s="355"/>
      <c r="C1746" s="355"/>
      <c r="D1746" s="355"/>
      <c r="E1746" s="355"/>
      <c r="F1746" s="355"/>
      <c r="G1746" s="355"/>
      <c r="H1746" s="356"/>
      <c r="I1746" s="598" t="s">
        <v>328</v>
      </c>
      <c r="J1746" s="599"/>
      <c r="K1746" s="327"/>
      <c r="L1746" s="292"/>
      <c r="M1746" s="291"/>
    </row>
    <row r="1747" spans="1:13">
      <c r="A1747" s="323" t="s">
        <v>337</v>
      </c>
      <c r="B1747" s="331"/>
      <c r="C1747" s="331"/>
      <c r="D1747" s="331"/>
      <c r="E1747" s="331"/>
      <c r="F1747" s="331"/>
      <c r="G1747" s="331"/>
      <c r="H1747" s="357"/>
      <c r="I1747" s="596"/>
      <c r="J1747" s="597"/>
      <c r="K1747" s="327"/>
      <c r="L1747" s="292"/>
      <c r="M1747" s="291"/>
    </row>
    <row r="1748" spans="1:13">
      <c r="A1748" s="320" t="s">
        <v>336</v>
      </c>
      <c r="B1748" s="354"/>
      <c r="C1748" s="353"/>
      <c r="D1748" s="355"/>
      <c r="E1748" s="355"/>
      <c r="F1748" s="355"/>
      <c r="G1748" s="355"/>
      <c r="H1748" s="356"/>
      <c r="I1748" s="598" t="s">
        <v>328</v>
      </c>
      <c r="J1748" s="599"/>
      <c r="K1748" s="327"/>
      <c r="L1748" s="292"/>
      <c r="M1748" s="291"/>
    </row>
    <row r="1749" spans="1:13">
      <c r="A1749" s="301" t="s">
        <v>335</v>
      </c>
      <c r="B1749" s="355"/>
      <c r="C1749" s="355"/>
      <c r="D1749" s="354"/>
      <c r="E1749" s="354"/>
      <c r="F1749" s="354"/>
      <c r="G1749" s="354"/>
      <c r="H1749" s="353"/>
      <c r="I1749" s="608" t="s">
        <v>35</v>
      </c>
      <c r="J1749" s="609"/>
      <c r="K1749" s="625">
        <v>1.1200000000000001</v>
      </c>
      <c r="L1749" s="626"/>
      <c r="M1749" s="291">
        <f>K1749*12*I1731</f>
        <v>8137.920000000001</v>
      </c>
    </row>
    <row r="1750" spans="1:13">
      <c r="A1750" s="313" t="s">
        <v>334</v>
      </c>
      <c r="B1750" s="312"/>
      <c r="C1750" s="312"/>
      <c r="D1750" s="312"/>
      <c r="E1750" s="312"/>
      <c r="F1750" s="312"/>
      <c r="G1750" s="312"/>
      <c r="H1750" s="311"/>
      <c r="I1750" s="590" t="s">
        <v>333</v>
      </c>
      <c r="J1750" s="591"/>
      <c r="K1750" s="327"/>
      <c r="L1750" s="292"/>
      <c r="M1750" s="291"/>
    </row>
    <row r="1751" spans="1:13">
      <c r="A1751" s="323"/>
      <c r="B1751" s="322"/>
      <c r="C1751" s="322"/>
      <c r="D1751" s="322"/>
      <c r="E1751" s="322"/>
      <c r="F1751" s="322"/>
      <c r="G1751" s="322"/>
      <c r="H1751" s="321"/>
      <c r="I1751" s="334" t="s">
        <v>332</v>
      </c>
      <c r="J1751" s="333"/>
      <c r="K1751" s="352"/>
      <c r="L1751" s="292"/>
      <c r="M1751" s="291"/>
    </row>
    <row r="1752" spans="1:13">
      <c r="A1752" s="313" t="s">
        <v>331</v>
      </c>
      <c r="B1752" s="312"/>
      <c r="C1752" s="312"/>
      <c r="D1752" s="312"/>
      <c r="E1752" s="312"/>
      <c r="F1752" s="312"/>
      <c r="G1752" s="312"/>
      <c r="H1752" s="311"/>
      <c r="I1752" s="590" t="s">
        <v>35</v>
      </c>
      <c r="J1752" s="591"/>
      <c r="K1752" s="625">
        <v>1.4</v>
      </c>
      <c r="L1752" s="626"/>
      <c r="M1752" s="291">
        <f>K1752*12*I1731</f>
        <v>10172.399999999998</v>
      </c>
    </row>
    <row r="1753" spans="1:13">
      <c r="A1753" s="323" t="s">
        <v>330</v>
      </c>
      <c r="B1753" s="322"/>
      <c r="C1753" s="322"/>
      <c r="D1753" s="322"/>
      <c r="E1753" s="322"/>
      <c r="F1753" s="322"/>
      <c r="G1753" s="322"/>
      <c r="H1753" s="321"/>
      <c r="I1753" s="334"/>
      <c r="J1753" s="333"/>
      <c r="K1753" s="327"/>
      <c r="L1753" s="292"/>
      <c r="M1753" s="291"/>
    </row>
    <row r="1754" spans="1:13">
      <c r="A1754" s="313" t="s">
        <v>329</v>
      </c>
      <c r="B1754" s="312"/>
      <c r="C1754" s="312"/>
      <c r="D1754" s="312"/>
      <c r="E1754" s="312"/>
      <c r="F1754" s="312"/>
      <c r="G1754" s="312"/>
      <c r="H1754" s="311"/>
      <c r="I1754" s="598" t="s">
        <v>328</v>
      </c>
      <c r="J1754" s="599"/>
      <c r="K1754" s="327"/>
      <c r="L1754" s="292"/>
      <c r="M1754" s="291"/>
    </row>
    <row r="1755" spans="1:13">
      <c r="A1755" s="313" t="s">
        <v>327</v>
      </c>
      <c r="B1755" s="312"/>
      <c r="C1755" s="312"/>
      <c r="D1755" s="312"/>
      <c r="E1755" s="312"/>
      <c r="F1755" s="312"/>
      <c r="G1755" s="312"/>
      <c r="H1755" s="311"/>
      <c r="I1755" s="590" t="s">
        <v>326</v>
      </c>
      <c r="J1755" s="591"/>
      <c r="K1755" s="351"/>
      <c r="L1755" s="350"/>
      <c r="M1755" s="349"/>
    </row>
    <row r="1756" spans="1:13" ht="15.75" thickBot="1">
      <c r="A1756" s="323"/>
      <c r="B1756" s="322"/>
      <c r="C1756" s="322"/>
      <c r="D1756" s="322"/>
      <c r="E1756" s="322"/>
      <c r="F1756" s="322"/>
      <c r="G1756" s="322"/>
      <c r="H1756" s="321"/>
      <c r="I1756" s="606" t="s">
        <v>325</v>
      </c>
      <c r="J1756" s="607"/>
      <c r="K1756" s="348"/>
      <c r="L1756" s="347"/>
      <c r="M1756" s="346"/>
    </row>
    <row r="1757" spans="1:13">
      <c r="A1757" s="345" t="s">
        <v>324</v>
      </c>
      <c r="B1757" s="344"/>
      <c r="C1757" s="344"/>
      <c r="D1757" s="344"/>
      <c r="E1757" s="344"/>
      <c r="F1757" s="344"/>
      <c r="G1757" s="343"/>
      <c r="H1757" s="342"/>
      <c r="I1757" s="341"/>
      <c r="J1757" s="340"/>
      <c r="K1757" s="648">
        <f>K1759+K1766+K1776+K1782+K1783+K1787</f>
        <v>43.97</v>
      </c>
      <c r="L1757" s="628"/>
      <c r="M1757" s="286">
        <f>M1759+M1766+M1776+M1782+M1783+M1787</f>
        <v>319486.02</v>
      </c>
    </row>
    <row r="1758" spans="1:13" ht="15.75" thickBot="1">
      <c r="A1758" s="339"/>
      <c r="B1758" s="338"/>
      <c r="C1758" s="338"/>
      <c r="D1758" s="338"/>
      <c r="E1758" s="338"/>
      <c r="F1758" s="338"/>
      <c r="G1758" s="338"/>
      <c r="H1758" s="337"/>
      <c r="I1758" s="336"/>
      <c r="J1758" s="282"/>
      <c r="K1758" s="281"/>
      <c r="L1758" s="280"/>
      <c r="M1758" s="279"/>
    </row>
    <row r="1759" spans="1:13" ht="15.75" thickBot="1">
      <c r="A1759" s="603" t="s">
        <v>323</v>
      </c>
      <c r="B1759" s="604"/>
      <c r="C1759" s="604"/>
      <c r="D1759" s="604"/>
      <c r="E1759" s="604"/>
      <c r="F1759" s="604"/>
      <c r="G1759" s="604"/>
      <c r="H1759" s="605"/>
      <c r="I1759" s="305"/>
      <c r="J1759" s="304"/>
      <c r="K1759" s="646">
        <f>K1760+K1761+K1762+K1764+K1765</f>
        <v>4.8099999999999996</v>
      </c>
      <c r="L1759" s="647"/>
      <c r="M1759" s="303">
        <f>K1759*12*I1731</f>
        <v>34949.46</v>
      </c>
    </row>
    <row r="1760" spans="1:13">
      <c r="A1760" s="323" t="s">
        <v>322</v>
      </c>
      <c r="B1760" s="322"/>
      <c r="C1760" s="322"/>
      <c r="D1760" s="322"/>
      <c r="E1760" s="322"/>
      <c r="F1760" s="322"/>
      <c r="G1760" s="322"/>
      <c r="H1760" s="321"/>
      <c r="I1760" s="596" t="s">
        <v>321</v>
      </c>
      <c r="J1760" s="597"/>
      <c r="K1760" s="629">
        <v>0.63</v>
      </c>
      <c r="L1760" s="630"/>
      <c r="M1760" s="291">
        <f>K1760*12*I1731</f>
        <v>4577.58</v>
      </c>
    </row>
    <row r="1761" spans="1:13">
      <c r="A1761" s="320" t="s">
        <v>320</v>
      </c>
      <c r="B1761" s="319"/>
      <c r="C1761" s="319"/>
      <c r="D1761" s="319"/>
      <c r="E1761" s="319"/>
      <c r="F1761" s="319"/>
      <c r="G1761" s="319"/>
      <c r="H1761" s="318"/>
      <c r="I1761" s="608" t="s">
        <v>57</v>
      </c>
      <c r="J1761" s="609"/>
      <c r="K1761" s="625">
        <v>1.48</v>
      </c>
      <c r="L1761" s="626"/>
      <c r="M1761" s="291">
        <f>K1761*12*I1731</f>
        <v>10753.679999999998</v>
      </c>
    </row>
    <row r="1762" spans="1:13">
      <c r="A1762" s="313" t="s">
        <v>319</v>
      </c>
      <c r="B1762" s="312"/>
      <c r="C1762" s="312"/>
      <c r="D1762" s="312"/>
      <c r="E1762" s="312"/>
      <c r="F1762" s="312"/>
      <c r="G1762" s="312"/>
      <c r="H1762" s="311"/>
      <c r="I1762" s="590" t="s">
        <v>35</v>
      </c>
      <c r="J1762" s="591"/>
      <c r="K1762" s="625">
        <v>0.17</v>
      </c>
      <c r="L1762" s="626"/>
      <c r="M1762" s="291">
        <f>K1762*12*I1731</f>
        <v>1235.22</v>
      </c>
    </row>
    <row r="1763" spans="1:13">
      <c r="A1763" s="335" t="s">
        <v>318</v>
      </c>
      <c r="B1763" s="331"/>
      <c r="C1763" s="331"/>
      <c r="D1763" s="331"/>
      <c r="E1763" s="322"/>
      <c r="F1763" s="322"/>
      <c r="G1763" s="322"/>
      <c r="H1763" s="321"/>
      <c r="I1763" s="334"/>
      <c r="J1763" s="333"/>
      <c r="K1763" s="293"/>
      <c r="L1763" s="292"/>
      <c r="M1763" s="291"/>
    </row>
    <row r="1764" spans="1:13">
      <c r="A1764" s="320" t="s">
        <v>317</v>
      </c>
      <c r="B1764" s="319"/>
      <c r="C1764" s="319"/>
      <c r="D1764" s="319"/>
      <c r="E1764" s="319"/>
      <c r="F1764" s="319"/>
      <c r="G1764" s="319"/>
      <c r="H1764" s="318"/>
      <c r="I1764" s="608" t="s">
        <v>19</v>
      </c>
      <c r="J1764" s="609"/>
      <c r="K1764" s="625">
        <v>0.05</v>
      </c>
      <c r="L1764" s="626"/>
      <c r="M1764" s="291">
        <f>K1764*12*I1731</f>
        <v>363.30000000000007</v>
      </c>
    </row>
    <row r="1765" spans="1:13" ht="15.75" thickBot="1">
      <c r="A1765" s="313" t="s">
        <v>316</v>
      </c>
      <c r="B1765" s="312"/>
      <c r="C1765" s="312"/>
      <c r="D1765" s="312"/>
      <c r="E1765" s="312"/>
      <c r="F1765" s="312"/>
      <c r="G1765" s="312"/>
      <c r="H1765" s="311"/>
      <c r="I1765" s="614" t="s">
        <v>19</v>
      </c>
      <c r="J1765" s="615"/>
      <c r="K1765" s="650">
        <v>2.48</v>
      </c>
      <c r="L1765" s="651"/>
      <c r="M1765" s="291">
        <f>K1765*12*I1731</f>
        <v>18019.68</v>
      </c>
    </row>
    <row r="1766" spans="1:13" ht="15.75" thickBot="1">
      <c r="A1766" s="654" t="s">
        <v>315</v>
      </c>
      <c r="B1766" s="655"/>
      <c r="C1766" s="655"/>
      <c r="D1766" s="655"/>
      <c r="E1766" s="655"/>
      <c r="F1766" s="655"/>
      <c r="G1766" s="655"/>
      <c r="H1766" s="656"/>
      <c r="I1766" s="305"/>
      <c r="J1766" s="304"/>
      <c r="K1766" s="642">
        <f>K1767+K1768+K1770+K1771+K1774+K1775</f>
        <v>1.35</v>
      </c>
      <c r="L1766" s="647"/>
      <c r="M1766" s="303">
        <f>K1766*12*I1731</f>
        <v>9809.1000000000022</v>
      </c>
    </row>
    <row r="1767" spans="1:13">
      <c r="A1767" s="332" t="s">
        <v>314</v>
      </c>
      <c r="B1767" s="331"/>
      <c r="C1767" s="331"/>
      <c r="D1767" s="331"/>
      <c r="E1767" s="331"/>
      <c r="F1767" s="322"/>
      <c r="G1767" s="322"/>
      <c r="H1767" s="321"/>
      <c r="I1767" s="330"/>
      <c r="J1767" s="294"/>
      <c r="K1767" s="629">
        <v>0.08</v>
      </c>
      <c r="L1767" s="630"/>
      <c r="M1767" s="291">
        <f>K1767*12*I1731</f>
        <v>581.28</v>
      </c>
    </row>
    <row r="1768" spans="1:13">
      <c r="A1768" s="329" t="s">
        <v>313</v>
      </c>
      <c r="B1768" s="328"/>
      <c r="C1768" s="328"/>
      <c r="D1768" s="328"/>
      <c r="E1768" s="328"/>
      <c r="F1768" s="312"/>
      <c r="G1768" s="312"/>
      <c r="H1768" s="311"/>
      <c r="I1768" s="598" t="s">
        <v>312</v>
      </c>
      <c r="J1768" s="599"/>
      <c r="K1768" s="625">
        <v>0.65</v>
      </c>
      <c r="L1768" s="626"/>
      <c r="M1768" s="291">
        <f>K1768*12*I1731</f>
        <v>4722.9000000000005</v>
      </c>
    </row>
    <row r="1769" spans="1:13">
      <c r="A1769" s="323" t="s">
        <v>311</v>
      </c>
      <c r="B1769" s="322"/>
      <c r="C1769" s="322"/>
      <c r="D1769" s="322"/>
      <c r="E1769" s="322"/>
      <c r="F1769" s="322"/>
      <c r="G1769" s="322"/>
      <c r="H1769" s="321"/>
      <c r="I1769" s="596" t="s">
        <v>310</v>
      </c>
      <c r="J1769" s="597"/>
      <c r="K1769" s="327"/>
      <c r="L1769" s="292"/>
      <c r="M1769" s="291"/>
    </row>
    <row r="1770" spans="1:13">
      <c r="A1770" s="320" t="s">
        <v>309</v>
      </c>
      <c r="B1770" s="319"/>
      <c r="C1770" s="319"/>
      <c r="D1770" s="319"/>
      <c r="E1770" s="319"/>
      <c r="F1770" s="319"/>
      <c r="G1770" s="319"/>
      <c r="H1770" s="318"/>
      <c r="I1770" s="608" t="s">
        <v>308</v>
      </c>
      <c r="J1770" s="609"/>
      <c r="K1770" s="625">
        <v>0.4</v>
      </c>
      <c r="L1770" s="626"/>
      <c r="M1770" s="291">
        <f>K1770*12*I1731</f>
        <v>2906.4000000000005</v>
      </c>
    </row>
    <row r="1771" spans="1:13">
      <c r="A1771" s="320" t="s">
        <v>307</v>
      </c>
      <c r="B1771" s="319"/>
      <c r="C1771" s="319"/>
      <c r="D1771" s="319"/>
      <c r="E1771" s="319"/>
      <c r="F1771" s="319"/>
      <c r="G1771" s="319"/>
      <c r="H1771" s="318"/>
      <c r="I1771" s="608" t="s">
        <v>306</v>
      </c>
      <c r="J1771" s="609"/>
      <c r="K1771" s="625">
        <v>0.1</v>
      </c>
      <c r="L1771" s="626"/>
      <c r="M1771" s="291">
        <f>K1771*12*I1731</f>
        <v>726.60000000000014</v>
      </c>
    </row>
    <row r="1772" spans="1:13">
      <c r="A1772" s="313" t="s">
        <v>362</v>
      </c>
      <c r="B1772" s="312"/>
      <c r="C1772" s="312"/>
      <c r="D1772" s="312"/>
      <c r="E1772" s="312"/>
      <c r="F1772" s="312"/>
      <c r="G1772" s="312"/>
      <c r="H1772" s="311"/>
      <c r="I1772" s="664" t="s">
        <v>358</v>
      </c>
      <c r="J1772" s="665"/>
      <c r="K1772" s="327"/>
      <c r="L1772" s="292"/>
      <c r="M1772" s="291"/>
    </row>
    <row r="1773" spans="1:13">
      <c r="A1773" s="323" t="s">
        <v>361</v>
      </c>
      <c r="B1773" s="322"/>
      <c r="C1773" s="322"/>
      <c r="D1773" s="322"/>
      <c r="E1773" s="322"/>
      <c r="F1773" s="322"/>
      <c r="G1773" s="322"/>
      <c r="H1773" s="321"/>
      <c r="I1773" s="596" t="s">
        <v>360</v>
      </c>
      <c r="J1773" s="597"/>
      <c r="K1773" s="636"/>
      <c r="L1773" s="637"/>
      <c r="M1773" s="291"/>
    </row>
    <row r="1774" spans="1:13">
      <c r="A1774" s="313" t="s">
        <v>299</v>
      </c>
      <c r="B1774" s="312"/>
      <c r="C1774" s="312"/>
      <c r="D1774" s="312"/>
      <c r="E1774" s="312"/>
      <c r="F1774" s="312"/>
      <c r="G1774" s="312"/>
      <c r="H1774" s="311"/>
      <c r="I1774" s="608" t="s">
        <v>298</v>
      </c>
      <c r="J1774" s="609"/>
      <c r="K1774" s="636">
        <v>0.05</v>
      </c>
      <c r="L1774" s="637"/>
      <c r="M1774" s="291">
        <f>K1774*12*I1731</f>
        <v>363.30000000000007</v>
      </c>
    </row>
    <row r="1775" spans="1:13" ht="15.75" thickBot="1">
      <c r="A1775" s="313" t="s">
        <v>305</v>
      </c>
      <c r="B1775" s="312"/>
      <c r="C1775" s="312"/>
      <c r="D1775" s="312"/>
      <c r="E1775" s="312"/>
      <c r="F1775" s="312"/>
      <c r="G1775" s="312"/>
      <c r="H1775" s="311"/>
      <c r="I1775" s="614" t="s">
        <v>88</v>
      </c>
      <c r="J1775" s="615"/>
      <c r="K1775" s="638">
        <v>7.0000000000000007E-2</v>
      </c>
      <c r="L1775" s="639"/>
      <c r="M1775" s="326">
        <f>K1775*12*I1731</f>
        <v>508.62000000000006</v>
      </c>
    </row>
    <row r="1776" spans="1:13" ht="15.75" thickBot="1">
      <c r="A1776" s="654" t="s">
        <v>304</v>
      </c>
      <c r="B1776" s="655"/>
      <c r="C1776" s="655"/>
      <c r="D1776" s="655"/>
      <c r="E1776" s="655"/>
      <c r="F1776" s="655"/>
      <c r="G1776" s="655"/>
      <c r="H1776" s="656"/>
      <c r="I1776" s="325"/>
      <c r="J1776" s="324"/>
      <c r="K1776" s="649">
        <f>K1777+K1778+K1780+K1781</f>
        <v>0.88</v>
      </c>
      <c r="L1776" s="643"/>
      <c r="M1776" s="303">
        <f>K1776*12*I1731</f>
        <v>6394.08</v>
      </c>
    </row>
    <row r="1777" spans="1:13">
      <c r="A1777" s="323" t="s">
        <v>303</v>
      </c>
      <c r="B1777" s="322"/>
      <c r="C1777" s="322"/>
      <c r="D1777" s="322"/>
      <c r="E1777" s="322"/>
      <c r="F1777" s="322"/>
      <c r="G1777" s="322"/>
      <c r="H1777" s="321"/>
      <c r="I1777" s="612" t="s">
        <v>302</v>
      </c>
      <c r="J1777" s="613"/>
      <c r="K1777" s="644">
        <v>0.3</v>
      </c>
      <c r="L1777" s="645"/>
      <c r="M1777" s="291">
        <f>K1777*12*I1731</f>
        <v>2179.7999999999997</v>
      </c>
    </row>
    <row r="1778" spans="1:13">
      <c r="A1778" s="301" t="s">
        <v>359</v>
      </c>
      <c r="B1778" s="299"/>
      <c r="C1778" s="299"/>
      <c r="D1778" s="299"/>
      <c r="E1778" s="299"/>
      <c r="F1778" s="300"/>
      <c r="G1778" s="299"/>
      <c r="H1778" s="298"/>
      <c r="I1778" s="664" t="s">
        <v>358</v>
      </c>
      <c r="J1778" s="665"/>
      <c r="K1778" s="636">
        <v>0.12</v>
      </c>
      <c r="L1778" s="637"/>
      <c r="M1778" s="291">
        <f>K1778*12*I1731</f>
        <v>871.92</v>
      </c>
    </row>
    <row r="1779" spans="1:13">
      <c r="A1779" s="323" t="s">
        <v>357</v>
      </c>
      <c r="B1779" s="322"/>
      <c r="C1779" s="322"/>
      <c r="D1779" s="322"/>
      <c r="E1779" s="322"/>
      <c r="F1779" s="322"/>
      <c r="G1779" s="322"/>
      <c r="H1779" s="321"/>
      <c r="I1779" s="596" t="s">
        <v>356</v>
      </c>
      <c r="J1779" s="597"/>
      <c r="K1779" s="306"/>
      <c r="L1779" s="296"/>
      <c r="M1779" s="291"/>
    </row>
    <row r="1780" spans="1:13">
      <c r="A1780" s="320" t="s">
        <v>301</v>
      </c>
      <c r="B1780" s="319"/>
      <c r="C1780" s="319"/>
      <c r="D1780" s="319"/>
      <c r="E1780" s="319"/>
      <c r="F1780" s="319"/>
      <c r="G1780" s="319"/>
      <c r="H1780" s="318"/>
      <c r="I1780" s="317" t="s">
        <v>300</v>
      </c>
      <c r="J1780" s="316"/>
      <c r="K1780" s="636">
        <v>0.37</v>
      </c>
      <c r="L1780" s="637"/>
      <c r="M1780" s="291">
        <f>K1780*12*I1731</f>
        <v>2688.4199999999996</v>
      </c>
    </row>
    <row r="1781" spans="1:13" ht="15.75" thickBot="1">
      <c r="A1781" s="313" t="s">
        <v>299</v>
      </c>
      <c r="B1781" s="312"/>
      <c r="C1781" s="312"/>
      <c r="D1781" s="312"/>
      <c r="E1781" s="312"/>
      <c r="F1781" s="312"/>
      <c r="G1781" s="312"/>
      <c r="H1781" s="311"/>
      <c r="I1781" s="614" t="s">
        <v>298</v>
      </c>
      <c r="J1781" s="615"/>
      <c r="K1781" s="638">
        <v>0.09</v>
      </c>
      <c r="L1781" s="639"/>
      <c r="M1781" s="291">
        <f>K1781*12*I1731</f>
        <v>653.94000000000005</v>
      </c>
    </row>
    <row r="1782" spans="1:13" ht="15.75" thickBot="1">
      <c r="A1782" s="309" t="s">
        <v>297</v>
      </c>
      <c r="B1782" s="308"/>
      <c r="C1782" s="308"/>
      <c r="D1782" s="308"/>
      <c r="E1782" s="308"/>
      <c r="F1782" s="308"/>
      <c r="G1782" s="308"/>
      <c r="H1782" s="307"/>
      <c r="I1782" s="619" t="s">
        <v>296</v>
      </c>
      <c r="J1782" s="620"/>
      <c r="K1782" s="640">
        <v>35.28</v>
      </c>
      <c r="L1782" s="641"/>
      <c r="M1782" s="303">
        <f>K1782*12*I1731</f>
        <v>256344.48</v>
      </c>
    </row>
    <row r="1783" spans="1:13" ht="15.75" thickBot="1">
      <c r="A1783" s="603" t="s">
        <v>295</v>
      </c>
      <c r="B1783" s="604"/>
      <c r="C1783" s="604"/>
      <c r="D1783" s="604"/>
      <c r="E1783" s="604"/>
      <c r="F1783" s="604"/>
      <c r="G1783" s="604"/>
      <c r="H1783" s="605"/>
      <c r="I1783" s="305"/>
      <c r="J1783" s="304"/>
      <c r="K1783" s="642">
        <v>1.58</v>
      </c>
      <c r="L1783" s="643"/>
      <c r="M1783" s="303">
        <f>K1783*12*I1731</f>
        <v>11480.28</v>
      </c>
    </row>
    <row r="1784" spans="1:13">
      <c r="A1784" s="301" t="s">
        <v>294</v>
      </c>
      <c r="B1784" s="300"/>
      <c r="C1784" s="300"/>
      <c r="D1784" s="300"/>
      <c r="E1784" s="300"/>
      <c r="F1784" s="300"/>
      <c r="G1784" s="300"/>
      <c r="H1784" s="298"/>
      <c r="I1784" s="621" t="s">
        <v>293</v>
      </c>
      <c r="J1784" s="622"/>
      <c r="K1784" s="297"/>
      <c r="L1784" s="296"/>
      <c r="M1784" s="291"/>
    </row>
    <row r="1785" spans="1:13">
      <c r="A1785" s="301" t="s">
        <v>292</v>
      </c>
      <c r="B1785" s="300"/>
      <c r="C1785" s="300"/>
      <c r="D1785" s="300"/>
      <c r="E1785" s="300"/>
      <c r="F1785" s="300"/>
      <c r="G1785" s="300"/>
      <c r="H1785" s="298"/>
      <c r="I1785" s="295"/>
      <c r="J1785" s="294"/>
      <c r="K1785" s="297"/>
      <c r="L1785" s="296"/>
      <c r="M1785" s="291"/>
    </row>
    <row r="1786" spans="1:13" ht="15.75" thickBot="1">
      <c r="A1786" s="301" t="s">
        <v>291</v>
      </c>
      <c r="B1786" s="300"/>
      <c r="C1786" s="300"/>
      <c r="D1786" s="300"/>
      <c r="E1786" s="300"/>
      <c r="F1786" s="300"/>
      <c r="G1786" s="300"/>
      <c r="H1786" s="298"/>
      <c r="I1786" s="310"/>
      <c r="J1786" s="294"/>
      <c r="K1786" s="297"/>
      <c r="L1786" s="296"/>
      <c r="M1786" s="291"/>
    </row>
    <row r="1787" spans="1:13" ht="15.75" thickBot="1">
      <c r="A1787" s="309" t="s">
        <v>290</v>
      </c>
      <c r="B1787" s="308"/>
      <c r="C1787" s="308"/>
      <c r="D1787" s="308"/>
      <c r="E1787" s="308"/>
      <c r="F1787" s="308"/>
      <c r="G1787" s="308"/>
      <c r="H1787" s="307"/>
      <c r="I1787" s="305"/>
      <c r="J1787" s="304"/>
      <c r="K1787" s="642">
        <v>7.0000000000000007E-2</v>
      </c>
      <c r="L1787" s="643"/>
      <c r="M1787" s="303">
        <f>K1787*12*I1731</f>
        <v>508.62000000000006</v>
      </c>
    </row>
    <row r="1788" spans="1:13">
      <c r="A1788" s="301" t="s">
        <v>289</v>
      </c>
      <c r="B1788" s="300"/>
      <c r="C1788" s="300"/>
      <c r="D1788" s="300"/>
      <c r="E1788" s="300"/>
      <c r="F1788" s="300"/>
      <c r="G1788" s="300"/>
      <c r="H1788" s="298"/>
      <c r="I1788" s="621" t="s">
        <v>19</v>
      </c>
      <c r="J1788" s="622"/>
      <c r="K1788" s="306"/>
      <c r="L1788" s="296"/>
      <c r="M1788" s="291"/>
    </row>
    <row r="1789" spans="1:13" ht="15.75" thickBot="1">
      <c r="A1789" s="301" t="s">
        <v>288</v>
      </c>
      <c r="B1789" s="300"/>
      <c r="C1789" s="300"/>
      <c r="D1789" s="300"/>
      <c r="E1789" s="300"/>
      <c r="F1789" s="300"/>
      <c r="G1789" s="300"/>
      <c r="H1789" s="298"/>
      <c r="I1789" s="295"/>
      <c r="J1789" s="294"/>
      <c r="K1789" s="306"/>
      <c r="L1789" s="296"/>
      <c r="M1789" s="291"/>
    </row>
    <row r="1790" spans="1:13" ht="15.75" thickBot="1">
      <c r="A1790" s="603" t="s">
        <v>287</v>
      </c>
      <c r="B1790" s="604"/>
      <c r="C1790" s="604"/>
      <c r="D1790" s="604"/>
      <c r="E1790" s="604"/>
      <c r="F1790" s="604"/>
      <c r="G1790" s="604"/>
      <c r="H1790" s="605"/>
      <c r="I1790" s="305"/>
      <c r="J1790" s="304"/>
      <c r="K1790" s="642">
        <v>6</v>
      </c>
      <c r="L1790" s="643"/>
      <c r="M1790" s="303">
        <f>K1790*12*I1731</f>
        <v>43596</v>
      </c>
    </row>
    <row r="1791" spans="1:13">
      <c r="A1791" s="301" t="s">
        <v>286</v>
      </c>
      <c r="B1791" s="299"/>
      <c r="C1791" s="299"/>
      <c r="D1791" s="299"/>
      <c r="E1791" s="299"/>
      <c r="F1791" s="300"/>
      <c r="G1791" s="299"/>
      <c r="H1791" s="298"/>
      <c r="I1791" s="598" t="s">
        <v>285</v>
      </c>
      <c r="J1791" s="599"/>
      <c r="K1791" s="297"/>
      <c r="L1791" s="296"/>
      <c r="M1791" s="291"/>
    </row>
    <row r="1792" spans="1:13">
      <c r="A1792" s="301" t="s">
        <v>284</v>
      </c>
      <c r="B1792" s="299"/>
      <c r="C1792" s="299"/>
      <c r="D1792" s="299"/>
      <c r="E1792" s="299"/>
      <c r="F1792" s="300"/>
      <c r="G1792" s="299"/>
      <c r="H1792" s="298"/>
      <c r="I1792" s="598" t="s">
        <v>283</v>
      </c>
      <c r="J1792" s="599"/>
      <c r="K1792" s="297"/>
      <c r="L1792" s="296"/>
      <c r="M1792" s="291"/>
    </row>
    <row r="1793" spans="1:13">
      <c r="A1793" s="301" t="s">
        <v>282</v>
      </c>
      <c r="B1793" s="299"/>
      <c r="C1793" s="299"/>
      <c r="D1793" s="299"/>
      <c r="E1793" s="299"/>
      <c r="F1793" s="300"/>
      <c r="G1793" s="299"/>
      <c r="H1793" s="298"/>
      <c r="I1793" s="598" t="s">
        <v>281</v>
      </c>
      <c r="J1793" s="599"/>
      <c r="K1793" s="297"/>
      <c r="L1793" s="296"/>
      <c r="M1793" s="291"/>
    </row>
    <row r="1794" spans="1:13">
      <c r="A1794" s="301" t="s">
        <v>280</v>
      </c>
      <c r="B1794" s="299"/>
      <c r="C1794" s="299"/>
      <c r="D1794" s="299"/>
      <c r="E1794" s="299"/>
      <c r="F1794" s="300"/>
      <c r="G1794" s="299"/>
      <c r="H1794" s="298"/>
      <c r="I1794" s="598" t="s">
        <v>279</v>
      </c>
      <c r="J1794" s="599"/>
      <c r="K1794" s="297"/>
      <c r="L1794" s="296"/>
      <c r="M1794" s="291"/>
    </row>
    <row r="1795" spans="1:13">
      <c r="A1795" s="301" t="s">
        <v>278</v>
      </c>
      <c r="B1795" s="299"/>
      <c r="C1795" s="299"/>
      <c r="D1795" s="299"/>
      <c r="E1795" s="299"/>
      <c r="F1795" s="300"/>
      <c r="G1795" s="299"/>
      <c r="H1795" s="298"/>
      <c r="I1795" s="598" t="s">
        <v>277</v>
      </c>
      <c r="J1795" s="599"/>
      <c r="K1795" s="297"/>
      <c r="L1795" s="296"/>
      <c r="M1795" s="291"/>
    </row>
    <row r="1796" spans="1:13">
      <c r="A1796" s="301" t="s">
        <v>276</v>
      </c>
      <c r="B1796" s="299"/>
      <c r="C1796" s="299"/>
      <c r="D1796" s="299"/>
      <c r="E1796" s="299"/>
      <c r="F1796" s="300"/>
      <c r="G1796" s="299"/>
      <c r="H1796" s="298"/>
      <c r="I1796" s="295"/>
      <c r="J1796" s="294"/>
      <c r="K1796" s="297"/>
      <c r="L1796" s="302"/>
      <c r="M1796" s="291"/>
    </row>
    <row r="1797" spans="1:13">
      <c r="A1797" s="301" t="s">
        <v>275</v>
      </c>
      <c r="B1797" s="299"/>
      <c r="C1797" s="299"/>
      <c r="D1797" s="299"/>
      <c r="E1797" s="299"/>
      <c r="F1797" s="300"/>
      <c r="G1797" s="299"/>
      <c r="H1797" s="298"/>
      <c r="I1797" s="295"/>
      <c r="J1797" s="294"/>
      <c r="K1797" s="297"/>
      <c r="L1797" s="296"/>
      <c r="M1797" s="291"/>
    </row>
    <row r="1798" spans="1:13">
      <c r="A1798" s="301" t="s">
        <v>274</v>
      </c>
      <c r="B1798" s="299"/>
      <c r="C1798" s="299"/>
      <c r="D1798" s="299"/>
      <c r="E1798" s="299"/>
      <c r="F1798" s="300"/>
      <c r="G1798" s="299"/>
      <c r="H1798" s="298"/>
      <c r="I1798" s="295"/>
      <c r="J1798" s="294"/>
      <c r="K1798" s="297"/>
      <c r="L1798" s="296"/>
      <c r="M1798" s="291"/>
    </row>
    <row r="1799" spans="1:13">
      <c r="A1799" s="301" t="s">
        <v>273</v>
      </c>
      <c r="B1799" s="299"/>
      <c r="C1799" s="299"/>
      <c r="D1799" s="299"/>
      <c r="E1799" s="299"/>
      <c r="F1799" s="300"/>
      <c r="G1799" s="299"/>
      <c r="H1799" s="298"/>
      <c r="I1799" s="295"/>
      <c r="J1799" s="294"/>
      <c r="K1799" s="297"/>
      <c r="L1799" s="296"/>
      <c r="M1799" s="291"/>
    </row>
    <row r="1800" spans="1:13">
      <c r="A1800" s="301" t="s">
        <v>272</v>
      </c>
      <c r="B1800" s="299"/>
      <c r="C1800" s="299"/>
      <c r="D1800" s="299"/>
      <c r="E1800" s="299"/>
      <c r="F1800" s="300"/>
      <c r="G1800" s="299"/>
      <c r="H1800" s="298"/>
      <c r="I1800" s="295"/>
      <c r="J1800" s="294"/>
      <c r="K1800" s="297"/>
      <c r="L1800" s="296"/>
      <c r="M1800" s="291"/>
    </row>
    <row r="1801" spans="1:13" ht="15.75" thickBot="1">
      <c r="A1801" s="616" t="s">
        <v>271</v>
      </c>
      <c r="B1801" s="617"/>
      <c r="C1801" s="617"/>
      <c r="D1801" s="617"/>
      <c r="E1801" s="617"/>
      <c r="F1801" s="617"/>
      <c r="G1801" s="617"/>
      <c r="H1801" s="618"/>
      <c r="I1801" s="295"/>
      <c r="J1801" s="294"/>
      <c r="K1801" s="293"/>
      <c r="L1801" s="292"/>
      <c r="M1801" s="291"/>
    </row>
    <row r="1802" spans="1:13">
      <c r="A1802" s="290" t="s">
        <v>270</v>
      </c>
      <c r="B1802" s="289"/>
      <c r="C1802" s="289"/>
      <c r="D1802" s="289"/>
      <c r="E1802" s="289"/>
      <c r="F1802" s="289"/>
      <c r="G1802" s="289"/>
      <c r="H1802" s="289"/>
      <c r="I1802" s="621" t="s">
        <v>55</v>
      </c>
      <c r="J1802" s="622"/>
      <c r="K1802" s="288"/>
      <c r="L1802" s="287"/>
      <c r="M1802" s="286"/>
    </row>
    <row r="1803" spans="1:13" ht="15.75" thickBot="1">
      <c r="A1803" s="285" t="s">
        <v>269</v>
      </c>
      <c r="B1803" s="284"/>
      <c r="C1803" s="284"/>
      <c r="D1803" s="284"/>
      <c r="E1803" s="284"/>
      <c r="F1803" s="284"/>
      <c r="G1803" s="284"/>
      <c r="H1803" s="284"/>
      <c r="I1803" s="283"/>
      <c r="J1803" s="282"/>
      <c r="K1803" s="281"/>
      <c r="L1803" s="280"/>
      <c r="M1803" s="279"/>
    </row>
    <row r="1804" spans="1:13" ht="15.75" thickBot="1">
      <c r="A1804" s="603" t="s">
        <v>355</v>
      </c>
      <c r="B1804" s="604"/>
      <c r="C1804" s="604"/>
      <c r="D1804" s="604"/>
      <c r="E1804" s="604"/>
      <c r="F1804" s="604"/>
      <c r="G1804" s="604"/>
      <c r="H1804" s="657"/>
      <c r="I1804" s="658" t="s">
        <v>32</v>
      </c>
      <c r="J1804" s="659"/>
      <c r="K1804" s="660">
        <v>1.46</v>
      </c>
      <c r="L1804" s="661"/>
      <c r="M1804" s="276">
        <f>K1804*12*I1731</f>
        <v>10608.36</v>
      </c>
    </row>
    <row r="1805" spans="1:13" ht="15.75" thickBot="1">
      <c r="A1805" s="386" t="s">
        <v>354</v>
      </c>
      <c r="B1805" s="385"/>
      <c r="C1805" s="385"/>
      <c r="D1805" s="385"/>
      <c r="E1805" s="385"/>
      <c r="F1805" s="385"/>
      <c r="G1805" s="385"/>
      <c r="H1805" s="385"/>
      <c r="I1805" s="384"/>
      <c r="J1805" s="383"/>
      <c r="K1805" s="662"/>
      <c r="L1805" s="663"/>
      <c r="M1805" s="276"/>
    </row>
    <row r="1806" spans="1:13" ht="15.75" thickBot="1">
      <c r="A1806" s="652" t="s">
        <v>268</v>
      </c>
      <c r="B1806" s="653"/>
      <c r="C1806" s="653"/>
      <c r="D1806" s="653"/>
      <c r="E1806" s="653"/>
      <c r="F1806" s="653"/>
      <c r="G1806" s="653"/>
      <c r="H1806" s="653"/>
      <c r="I1806" s="278"/>
      <c r="J1806" s="277"/>
      <c r="K1806" s="610">
        <f>K1732+K1742+K1757+K1790+K1804+K1805</f>
        <v>62.65</v>
      </c>
      <c r="L1806" s="611"/>
      <c r="M1806" s="276">
        <f>M1732+M1742+M1757+M1790+M1804+M1805</f>
        <v>455214.9</v>
      </c>
    </row>
    <row r="1808" spans="1:13" ht="15.75">
      <c r="A1808" s="601" t="s">
        <v>0</v>
      </c>
      <c r="B1808" s="601"/>
      <c r="C1808" s="601"/>
      <c r="D1808" s="601"/>
      <c r="E1808" s="601"/>
      <c r="F1808" s="601"/>
      <c r="G1808" s="601"/>
      <c r="H1808" s="601"/>
      <c r="I1808" s="601"/>
      <c r="J1808" s="601"/>
      <c r="K1808" s="601"/>
      <c r="L1808" s="601"/>
      <c r="M1808" s="327"/>
    </row>
    <row r="1809" spans="1:13" ht="15.75">
      <c r="A1809" s="600" t="s">
        <v>353</v>
      </c>
      <c r="B1809" s="600"/>
      <c r="C1809" s="600"/>
      <c r="D1809" s="600"/>
      <c r="E1809" s="600"/>
      <c r="F1809" s="600"/>
      <c r="G1809" s="600"/>
      <c r="H1809" s="600"/>
      <c r="I1809" s="600"/>
      <c r="J1809" s="600"/>
      <c r="K1809" s="600"/>
      <c r="L1809" s="600"/>
      <c r="M1809" s="327"/>
    </row>
    <row r="1810" spans="1:13" ht="15.75">
      <c r="A1810" s="370"/>
      <c r="B1810" s="370"/>
      <c r="C1810" s="370"/>
      <c r="D1810" s="370"/>
      <c r="E1810" s="370"/>
      <c r="F1810" s="370" t="s">
        <v>397</v>
      </c>
      <c r="G1810" s="370"/>
      <c r="H1810" s="370"/>
      <c r="I1810" s="370"/>
      <c r="J1810" s="370"/>
      <c r="K1810" s="370"/>
      <c r="L1810" s="370"/>
      <c r="M1810" s="327"/>
    </row>
    <row r="1811" spans="1:13">
      <c r="A1811" s="329"/>
      <c r="B1811" s="328"/>
      <c r="C1811" s="602" t="s">
        <v>351</v>
      </c>
      <c r="D1811" s="602"/>
      <c r="E1811" s="602"/>
      <c r="F1811" s="328"/>
      <c r="G1811" s="328"/>
      <c r="H1811" s="368"/>
      <c r="I1811" s="590" t="s">
        <v>3</v>
      </c>
      <c r="J1811" s="591"/>
      <c r="K1811" s="592" t="s">
        <v>4</v>
      </c>
      <c r="L1811" s="593"/>
      <c r="M1811" s="382"/>
    </row>
    <row r="1812" spans="1:13">
      <c r="A1812" s="381"/>
      <c r="B1812" s="355"/>
      <c r="C1812" s="355"/>
      <c r="D1812" s="355"/>
      <c r="E1812" s="355"/>
      <c r="F1812" s="355"/>
      <c r="G1812" s="355"/>
      <c r="H1812" s="356"/>
      <c r="I1812" s="295"/>
      <c r="J1812" s="294"/>
      <c r="K1812" s="594" t="s">
        <v>5</v>
      </c>
      <c r="L1812" s="595"/>
      <c r="M1812" s="380" t="s">
        <v>6</v>
      </c>
    </row>
    <row r="1813" spans="1:13">
      <c r="A1813" s="381"/>
      <c r="B1813" s="355"/>
      <c r="C1813" s="355"/>
      <c r="D1813" s="355"/>
      <c r="E1813" s="355"/>
      <c r="F1813" s="355"/>
      <c r="G1813" s="355"/>
      <c r="H1813" s="356"/>
      <c r="I1813" s="598" t="s">
        <v>7</v>
      </c>
      <c r="J1813" s="599"/>
      <c r="K1813" s="623" t="s">
        <v>8</v>
      </c>
      <c r="L1813" s="624"/>
      <c r="M1813" s="380" t="s">
        <v>9</v>
      </c>
    </row>
    <row r="1814" spans="1:13" ht="16.5" thickBot="1">
      <c r="A1814" s="379"/>
      <c r="B1814" s="351"/>
      <c r="C1814" s="351"/>
      <c r="D1814" s="351"/>
      <c r="E1814" s="351"/>
      <c r="F1814" s="351"/>
      <c r="G1814" s="351"/>
      <c r="H1814" s="350"/>
      <c r="I1814" s="631">
        <v>1345.3</v>
      </c>
      <c r="J1814" s="632"/>
      <c r="K1814" s="633"/>
      <c r="L1814" s="634"/>
      <c r="M1814" s="378"/>
    </row>
    <row r="1815" spans="1:13">
      <c r="A1815" s="367" t="s">
        <v>350</v>
      </c>
      <c r="B1815" s="344"/>
      <c r="C1815" s="344"/>
      <c r="D1815" s="344"/>
      <c r="E1815" s="344"/>
      <c r="F1815" s="344"/>
      <c r="G1815" s="344"/>
      <c r="H1815" s="377"/>
      <c r="I1815" s="341"/>
      <c r="J1815" s="340"/>
      <c r="K1815" s="635">
        <f>K1818+K1821</f>
        <v>6.17</v>
      </c>
      <c r="L1815" s="628"/>
      <c r="M1815" s="286">
        <f>K1815*12*I1814</f>
        <v>99606.011999999988</v>
      </c>
    </row>
    <row r="1816" spans="1:13">
      <c r="A1816" s="376" t="s">
        <v>349</v>
      </c>
      <c r="B1816" s="375"/>
      <c r="C1816" s="375"/>
      <c r="D1816" s="375"/>
      <c r="E1816" s="375"/>
      <c r="F1816" s="375"/>
      <c r="G1816" s="375"/>
      <c r="H1816" s="374"/>
      <c r="I1816" s="295"/>
      <c r="J1816" s="294"/>
      <c r="K1816" s="293"/>
      <c r="L1816" s="292"/>
      <c r="M1816" s="373"/>
    </row>
    <row r="1817" spans="1:13" ht="15.75" thickBot="1">
      <c r="A1817" s="363" t="s">
        <v>348</v>
      </c>
      <c r="B1817" s="372"/>
      <c r="C1817" s="372"/>
      <c r="D1817" s="372"/>
      <c r="E1817" s="372"/>
      <c r="F1817" s="372"/>
      <c r="G1817" s="372"/>
      <c r="H1817" s="371"/>
      <c r="I1817" s="336"/>
      <c r="J1817" s="282"/>
      <c r="K1817" s="281"/>
      <c r="L1817" s="280"/>
      <c r="M1817" s="279"/>
    </row>
    <row r="1818" spans="1:13">
      <c r="A1818" s="323" t="s">
        <v>347</v>
      </c>
      <c r="B1818" s="331"/>
      <c r="C1818" s="331"/>
      <c r="D1818" s="331"/>
      <c r="E1818" s="331"/>
      <c r="F1818" s="331"/>
      <c r="G1818" s="331"/>
      <c r="H1818" s="357"/>
      <c r="I1818" s="596" t="s">
        <v>19</v>
      </c>
      <c r="J1818" s="597"/>
      <c r="K1818" s="629">
        <v>3.7</v>
      </c>
      <c r="L1818" s="630"/>
      <c r="M1818" s="291">
        <f>K1818*12*I1814</f>
        <v>59731.320000000007</v>
      </c>
    </row>
    <row r="1819" spans="1:13">
      <c r="A1819" s="301" t="s">
        <v>338</v>
      </c>
      <c r="B1819" s="355"/>
      <c r="C1819" s="355"/>
      <c r="D1819" s="355"/>
      <c r="E1819" s="355"/>
      <c r="F1819" s="355"/>
      <c r="G1819" s="355"/>
      <c r="H1819" s="356"/>
      <c r="I1819" s="598" t="s">
        <v>328</v>
      </c>
      <c r="J1819" s="599"/>
      <c r="K1819" s="327"/>
      <c r="L1819" s="292"/>
      <c r="M1819" s="291"/>
    </row>
    <row r="1820" spans="1:13">
      <c r="A1820" s="323" t="s">
        <v>337</v>
      </c>
      <c r="B1820" s="331"/>
      <c r="C1820" s="331"/>
      <c r="D1820" s="331"/>
      <c r="E1820" s="331"/>
      <c r="F1820" s="331"/>
      <c r="G1820" s="331"/>
      <c r="H1820" s="357"/>
      <c r="I1820" s="596"/>
      <c r="J1820" s="597"/>
      <c r="K1820" s="327"/>
      <c r="L1820" s="292"/>
      <c r="M1820" s="291"/>
    </row>
    <row r="1821" spans="1:13">
      <c r="A1821" s="323" t="s">
        <v>346</v>
      </c>
      <c r="B1821" s="331"/>
      <c r="C1821" s="331"/>
      <c r="D1821" s="331"/>
      <c r="E1821" s="331"/>
      <c r="F1821" s="331"/>
      <c r="G1821" s="331"/>
      <c r="H1821" s="357"/>
      <c r="I1821" s="608" t="s">
        <v>35</v>
      </c>
      <c r="J1821" s="609"/>
      <c r="K1821" s="625">
        <v>2.4700000000000002</v>
      </c>
      <c r="L1821" s="626"/>
      <c r="M1821" s="291">
        <f>K1821*12*I1814</f>
        <v>39874.692000000003</v>
      </c>
    </row>
    <row r="1822" spans="1:13" ht="15.75">
      <c r="A1822" s="320" t="s">
        <v>345</v>
      </c>
      <c r="B1822" s="354"/>
      <c r="C1822" s="354"/>
      <c r="D1822" s="354"/>
      <c r="E1822" s="354"/>
      <c r="F1822" s="354"/>
      <c r="G1822" s="354"/>
      <c r="H1822" s="353"/>
      <c r="I1822" s="598" t="s">
        <v>328</v>
      </c>
      <c r="J1822" s="599"/>
      <c r="K1822" s="370"/>
      <c r="L1822" s="369"/>
      <c r="M1822" s="291"/>
    </row>
    <row r="1823" spans="1:13">
      <c r="A1823" s="313" t="s">
        <v>344</v>
      </c>
      <c r="B1823" s="328"/>
      <c r="C1823" s="328"/>
      <c r="D1823" s="328"/>
      <c r="E1823" s="328"/>
      <c r="F1823" s="328"/>
      <c r="G1823" s="328"/>
      <c r="H1823" s="368"/>
      <c r="I1823" s="598"/>
      <c r="J1823" s="599"/>
      <c r="K1823" s="352"/>
      <c r="L1823" s="292"/>
      <c r="M1823" s="291"/>
    </row>
    <row r="1824" spans="1:13" ht="15.75" thickBot="1">
      <c r="A1824" s="323" t="s">
        <v>343</v>
      </c>
      <c r="B1824" s="322"/>
      <c r="C1824" s="322"/>
      <c r="D1824" s="322"/>
      <c r="E1824" s="322"/>
      <c r="F1824" s="322"/>
      <c r="G1824" s="322"/>
      <c r="H1824" s="321"/>
      <c r="I1824" s="334"/>
      <c r="J1824" s="333"/>
      <c r="K1824" s="636"/>
      <c r="L1824" s="637"/>
      <c r="M1824" s="291"/>
    </row>
    <row r="1825" spans="1:13">
      <c r="A1825" s="367" t="s">
        <v>342</v>
      </c>
      <c r="B1825" s="366"/>
      <c r="C1825" s="366"/>
      <c r="D1825" s="366"/>
      <c r="E1825" s="366"/>
      <c r="F1825" s="366"/>
      <c r="G1825" s="366"/>
      <c r="H1825" s="365"/>
      <c r="I1825" s="341"/>
      <c r="J1825" s="364"/>
      <c r="K1825" s="627">
        <f>K1827+K1832+K1835</f>
        <v>5.05</v>
      </c>
      <c r="L1825" s="628"/>
      <c r="M1825" s="286">
        <f>K1825*12*I1814</f>
        <v>81525.179999999993</v>
      </c>
    </row>
    <row r="1826" spans="1:13" ht="15.75" thickBot="1">
      <c r="A1826" s="363" t="s">
        <v>341</v>
      </c>
      <c r="B1826" s="362"/>
      <c r="C1826" s="362"/>
      <c r="D1826" s="362"/>
      <c r="E1826" s="362"/>
      <c r="F1826" s="362"/>
      <c r="G1826" s="362"/>
      <c r="H1826" s="361"/>
      <c r="I1826" s="336"/>
      <c r="J1826" s="360"/>
      <c r="K1826" s="281"/>
      <c r="L1826" s="280"/>
      <c r="M1826" s="279"/>
    </row>
    <row r="1827" spans="1:13">
      <c r="A1827" s="301" t="s">
        <v>340</v>
      </c>
      <c r="B1827" s="300"/>
      <c r="C1827" s="300"/>
      <c r="D1827" s="300"/>
      <c r="E1827" s="300"/>
      <c r="F1827" s="300"/>
      <c r="G1827" s="300"/>
      <c r="H1827" s="298"/>
      <c r="I1827" s="598" t="s">
        <v>19</v>
      </c>
      <c r="J1827" s="599"/>
      <c r="K1827" s="629">
        <v>2.5299999999999998</v>
      </c>
      <c r="L1827" s="630"/>
      <c r="M1827" s="291">
        <f>K1827*12*I1814</f>
        <v>40843.307999999997</v>
      </c>
    </row>
    <row r="1828" spans="1:13">
      <c r="A1828" s="323" t="s">
        <v>339</v>
      </c>
      <c r="B1828" s="322"/>
      <c r="C1828" s="322"/>
      <c r="D1828" s="322"/>
      <c r="E1828" s="322"/>
      <c r="F1828" s="322"/>
      <c r="G1828" s="322"/>
      <c r="H1828" s="321"/>
      <c r="I1828" s="359"/>
      <c r="J1828" s="358"/>
      <c r="K1828" s="327"/>
      <c r="L1828" s="292"/>
      <c r="M1828" s="291"/>
    </row>
    <row r="1829" spans="1:13">
      <c r="A1829" s="301" t="s">
        <v>338</v>
      </c>
      <c r="B1829" s="355"/>
      <c r="C1829" s="355"/>
      <c r="D1829" s="355"/>
      <c r="E1829" s="355"/>
      <c r="F1829" s="355"/>
      <c r="G1829" s="355"/>
      <c r="H1829" s="356"/>
      <c r="I1829" s="598" t="s">
        <v>328</v>
      </c>
      <c r="J1829" s="599"/>
      <c r="K1829" s="327"/>
      <c r="L1829" s="292"/>
      <c r="M1829" s="291"/>
    </row>
    <row r="1830" spans="1:13">
      <c r="A1830" s="323" t="s">
        <v>337</v>
      </c>
      <c r="B1830" s="331"/>
      <c r="C1830" s="331"/>
      <c r="D1830" s="331"/>
      <c r="E1830" s="331"/>
      <c r="F1830" s="331"/>
      <c r="G1830" s="331"/>
      <c r="H1830" s="357"/>
      <c r="I1830" s="596"/>
      <c r="J1830" s="597"/>
      <c r="K1830" s="327"/>
      <c r="L1830" s="292"/>
      <c r="M1830" s="291"/>
    </row>
    <row r="1831" spans="1:13">
      <c r="A1831" s="320" t="s">
        <v>336</v>
      </c>
      <c r="B1831" s="354"/>
      <c r="C1831" s="353"/>
      <c r="D1831" s="355"/>
      <c r="E1831" s="355"/>
      <c r="F1831" s="355"/>
      <c r="G1831" s="355"/>
      <c r="H1831" s="356"/>
      <c r="I1831" s="598" t="s">
        <v>328</v>
      </c>
      <c r="J1831" s="599"/>
      <c r="K1831" s="327"/>
      <c r="L1831" s="292"/>
      <c r="M1831" s="291"/>
    </row>
    <row r="1832" spans="1:13">
      <c r="A1832" s="301" t="s">
        <v>335</v>
      </c>
      <c r="B1832" s="355"/>
      <c r="C1832" s="355"/>
      <c r="D1832" s="354"/>
      <c r="E1832" s="354"/>
      <c r="F1832" s="354"/>
      <c r="G1832" s="354"/>
      <c r="H1832" s="353"/>
      <c r="I1832" s="608" t="s">
        <v>35</v>
      </c>
      <c r="J1832" s="609"/>
      <c r="K1832" s="625">
        <v>1.1200000000000001</v>
      </c>
      <c r="L1832" s="626"/>
      <c r="M1832" s="291">
        <f>K1832*12*I1814</f>
        <v>18080.832000000002</v>
      </c>
    </row>
    <row r="1833" spans="1:13">
      <c r="A1833" s="313" t="s">
        <v>334</v>
      </c>
      <c r="B1833" s="312"/>
      <c r="C1833" s="312"/>
      <c r="D1833" s="312"/>
      <c r="E1833" s="312"/>
      <c r="F1833" s="312"/>
      <c r="G1833" s="312"/>
      <c r="H1833" s="311"/>
      <c r="I1833" s="590" t="s">
        <v>333</v>
      </c>
      <c r="J1833" s="591"/>
      <c r="K1833" s="327"/>
      <c r="L1833" s="292"/>
      <c r="M1833" s="291"/>
    </row>
    <row r="1834" spans="1:13">
      <c r="A1834" s="323"/>
      <c r="B1834" s="322"/>
      <c r="C1834" s="322"/>
      <c r="D1834" s="322"/>
      <c r="E1834" s="322"/>
      <c r="F1834" s="322"/>
      <c r="G1834" s="322"/>
      <c r="H1834" s="321"/>
      <c r="I1834" s="334" t="s">
        <v>332</v>
      </c>
      <c r="J1834" s="333"/>
      <c r="K1834" s="352"/>
      <c r="L1834" s="292"/>
      <c r="M1834" s="291"/>
    </row>
    <row r="1835" spans="1:13">
      <c r="A1835" s="313" t="s">
        <v>331</v>
      </c>
      <c r="B1835" s="312"/>
      <c r="C1835" s="312"/>
      <c r="D1835" s="312"/>
      <c r="E1835" s="312"/>
      <c r="F1835" s="312"/>
      <c r="G1835" s="312"/>
      <c r="H1835" s="311"/>
      <c r="I1835" s="590" t="s">
        <v>35</v>
      </c>
      <c r="J1835" s="591"/>
      <c r="K1835" s="625">
        <v>1.4</v>
      </c>
      <c r="L1835" s="626"/>
      <c r="M1835" s="291">
        <f>K1835*12*I1814</f>
        <v>22601.039999999994</v>
      </c>
    </row>
    <row r="1836" spans="1:13">
      <c r="A1836" s="323" t="s">
        <v>330</v>
      </c>
      <c r="B1836" s="322"/>
      <c r="C1836" s="322"/>
      <c r="D1836" s="322"/>
      <c r="E1836" s="322"/>
      <c r="F1836" s="322"/>
      <c r="G1836" s="322"/>
      <c r="H1836" s="321"/>
      <c r="I1836" s="334"/>
      <c r="J1836" s="333"/>
      <c r="K1836" s="327"/>
      <c r="L1836" s="292"/>
      <c r="M1836" s="291"/>
    </row>
    <row r="1837" spans="1:13">
      <c r="A1837" s="313" t="s">
        <v>329</v>
      </c>
      <c r="B1837" s="312"/>
      <c r="C1837" s="312"/>
      <c r="D1837" s="312"/>
      <c r="E1837" s="312"/>
      <c r="F1837" s="312"/>
      <c r="G1837" s="312"/>
      <c r="H1837" s="311"/>
      <c r="I1837" s="598" t="s">
        <v>328</v>
      </c>
      <c r="J1837" s="599"/>
      <c r="K1837" s="327"/>
      <c r="L1837" s="292"/>
      <c r="M1837" s="291"/>
    </row>
    <row r="1838" spans="1:13">
      <c r="A1838" s="313" t="s">
        <v>327</v>
      </c>
      <c r="B1838" s="312"/>
      <c r="C1838" s="312"/>
      <c r="D1838" s="312"/>
      <c r="E1838" s="312"/>
      <c r="F1838" s="312"/>
      <c r="G1838" s="312"/>
      <c r="H1838" s="311"/>
      <c r="I1838" s="590" t="s">
        <v>326</v>
      </c>
      <c r="J1838" s="591"/>
      <c r="K1838" s="351"/>
      <c r="L1838" s="350"/>
      <c r="M1838" s="349"/>
    </row>
    <row r="1839" spans="1:13" ht="15.75" thickBot="1">
      <c r="A1839" s="323"/>
      <c r="B1839" s="322"/>
      <c r="C1839" s="322"/>
      <c r="D1839" s="322"/>
      <c r="E1839" s="322"/>
      <c r="F1839" s="322"/>
      <c r="G1839" s="322"/>
      <c r="H1839" s="321"/>
      <c r="I1839" s="606" t="s">
        <v>325</v>
      </c>
      <c r="J1839" s="607"/>
      <c r="K1839" s="348"/>
      <c r="L1839" s="347"/>
      <c r="M1839" s="346"/>
    </row>
    <row r="1840" spans="1:13">
      <c r="A1840" s="345" t="s">
        <v>324</v>
      </c>
      <c r="B1840" s="344"/>
      <c r="C1840" s="344"/>
      <c r="D1840" s="344"/>
      <c r="E1840" s="344"/>
      <c r="F1840" s="344"/>
      <c r="G1840" s="343"/>
      <c r="H1840" s="342"/>
      <c r="I1840" s="341"/>
      <c r="J1840" s="340"/>
      <c r="K1840" s="648">
        <f>K1842+K1849+K1857+K1861+K1862+K1866</f>
        <v>34.68</v>
      </c>
      <c r="L1840" s="628"/>
      <c r="M1840" s="286">
        <f>M1842+M1849+M1857+M1861+M1862+M1866</f>
        <v>559860.04800000007</v>
      </c>
    </row>
    <row r="1841" spans="1:13" ht="15.75" thickBot="1">
      <c r="A1841" s="339"/>
      <c r="B1841" s="338"/>
      <c r="C1841" s="338"/>
      <c r="D1841" s="338"/>
      <c r="E1841" s="338"/>
      <c r="F1841" s="338"/>
      <c r="G1841" s="338"/>
      <c r="H1841" s="337"/>
      <c r="I1841" s="336"/>
      <c r="J1841" s="282"/>
      <c r="K1841" s="281"/>
      <c r="L1841" s="280"/>
      <c r="M1841" s="279"/>
    </row>
    <row r="1842" spans="1:13" ht="15.75" thickBot="1">
      <c r="A1842" s="603" t="s">
        <v>323</v>
      </c>
      <c r="B1842" s="604"/>
      <c r="C1842" s="604"/>
      <c r="D1842" s="604"/>
      <c r="E1842" s="604"/>
      <c r="F1842" s="604"/>
      <c r="G1842" s="604"/>
      <c r="H1842" s="605"/>
      <c r="I1842" s="305"/>
      <c r="J1842" s="304"/>
      <c r="K1842" s="646">
        <f>K1843+K1844+K1845+K1847+K1848</f>
        <v>3.9399999999999995</v>
      </c>
      <c r="L1842" s="647"/>
      <c r="M1842" s="303">
        <f>K1842*12*I1814</f>
        <v>63605.783999999992</v>
      </c>
    </row>
    <row r="1843" spans="1:13">
      <c r="A1843" s="323" t="s">
        <v>322</v>
      </c>
      <c r="B1843" s="322"/>
      <c r="C1843" s="322"/>
      <c r="D1843" s="322"/>
      <c r="E1843" s="322"/>
      <c r="F1843" s="322"/>
      <c r="G1843" s="322"/>
      <c r="H1843" s="321"/>
      <c r="I1843" s="596" t="s">
        <v>321</v>
      </c>
      <c r="J1843" s="597"/>
      <c r="K1843" s="629">
        <v>0.63</v>
      </c>
      <c r="L1843" s="630"/>
      <c r="M1843" s="291">
        <f>K1843*12*I1814</f>
        <v>10170.468000000001</v>
      </c>
    </row>
    <row r="1844" spans="1:13">
      <c r="A1844" s="320" t="s">
        <v>320</v>
      </c>
      <c r="B1844" s="319"/>
      <c r="C1844" s="319"/>
      <c r="D1844" s="319"/>
      <c r="E1844" s="319"/>
      <c r="F1844" s="319"/>
      <c r="G1844" s="319"/>
      <c r="H1844" s="318"/>
      <c r="I1844" s="608" t="s">
        <v>57</v>
      </c>
      <c r="J1844" s="609"/>
      <c r="K1844" s="625">
        <v>1.48</v>
      </c>
      <c r="L1844" s="626"/>
      <c r="M1844" s="291">
        <f>K1844*12*I1814</f>
        <v>23892.527999999995</v>
      </c>
    </row>
    <row r="1845" spans="1:13">
      <c r="A1845" s="313" t="s">
        <v>319</v>
      </c>
      <c r="B1845" s="312"/>
      <c r="C1845" s="312"/>
      <c r="D1845" s="312"/>
      <c r="E1845" s="312"/>
      <c r="F1845" s="312"/>
      <c r="G1845" s="312"/>
      <c r="H1845" s="311"/>
      <c r="I1845" s="590" t="s">
        <v>35</v>
      </c>
      <c r="J1845" s="591"/>
      <c r="K1845" s="625">
        <v>0.17</v>
      </c>
      <c r="L1845" s="626"/>
      <c r="M1845" s="291">
        <f>K1845*12*I1814</f>
        <v>2744.4119999999998</v>
      </c>
    </row>
    <row r="1846" spans="1:13">
      <c r="A1846" s="335" t="s">
        <v>318</v>
      </c>
      <c r="B1846" s="331"/>
      <c r="C1846" s="331"/>
      <c r="D1846" s="331"/>
      <c r="E1846" s="322"/>
      <c r="F1846" s="322"/>
      <c r="G1846" s="322"/>
      <c r="H1846" s="321"/>
      <c r="I1846" s="334"/>
      <c r="J1846" s="333"/>
      <c r="K1846" s="293"/>
      <c r="L1846" s="292"/>
      <c r="M1846" s="291"/>
    </row>
    <row r="1847" spans="1:13">
      <c r="A1847" s="320" t="s">
        <v>317</v>
      </c>
      <c r="B1847" s="319"/>
      <c r="C1847" s="319"/>
      <c r="D1847" s="319"/>
      <c r="E1847" s="319"/>
      <c r="F1847" s="319"/>
      <c r="G1847" s="319"/>
      <c r="H1847" s="318"/>
      <c r="I1847" s="608" t="s">
        <v>19</v>
      </c>
      <c r="J1847" s="609"/>
      <c r="K1847" s="625">
        <v>0.05</v>
      </c>
      <c r="L1847" s="626"/>
      <c r="M1847" s="291">
        <f>K1847*12*I1814</f>
        <v>807.18000000000006</v>
      </c>
    </row>
    <row r="1848" spans="1:13" ht="15.75" thickBot="1">
      <c r="A1848" s="313" t="s">
        <v>316</v>
      </c>
      <c r="B1848" s="312"/>
      <c r="C1848" s="312"/>
      <c r="D1848" s="312"/>
      <c r="E1848" s="312"/>
      <c r="F1848" s="312"/>
      <c r="G1848" s="312"/>
      <c r="H1848" s="311"/>
      <c r="I1848" s="614" t="s">
        <v>19</v>
      </c>
      <c r="J1848" s="615"/>
      <c r="K1848" s="650">
        <v>1.61</v>
      </c>
      <c r="L1848" s="651"/>
      <c r="M1848" s="291">
        <f>K1848*12*I1814</f>
        <v>25991.196</v>
      </c>
    </row>
    <row r="1849" spans="1:13" ht="15.75" thickBot="1">
      <c r="A1849" s="654" t="s">
        <v>315</v>
      </c>
      <c r="B1849" s="655"/>
      <c r="C1849" s="655"/>
      <c r="D1849" s="655"/>
      <c r="E1849" s="655"/>
      <c r="F1849" s="655"/>
      <c r="G1849" s="655"/>
      <c r="H1849" s="656"/>
      <c r="I1849" s="305"/>
      <c r="J1849" s="304"/>
      <c r="K1849" s="642">
        <f>K1850+K1851+K1853+K1854+K1855+K1856</f>
        <v>1.35</v>
      </c>
      <c r="L1849" s="647"/>
      <c r="M1849" s="303">
        <f>K1849*12*I1814</f>
        <v>21793.860000000004</v>
      </c>
    </row>
    <row r="1850" spans="1:13">
      <c r="A1850" s="332" t="s">
        <v>314</v>
      </c>
      <c r="B1850" s="331"/>
      <c r="C1850" s="331"/>
      <c r="D1850" s="331"/>
      <c r="E1850" s="331"/>
      <c r="F1850" s="322"/>
      <c r="G1850" s="322"/>
      <c r="H1850" s="321"/>
      <c r="I1850" s="330"/>
      <c r="J1850" s="294"/>
      <c r="K1850" s="629">
        <v>0.08</v>
      </c>
      <c r="L1850" s="630"/>
      <c r="M1850" s="291">
        <f>K1850*12*I1814</f>
        <v>1291.4879999999998</v>
      </c>
    </row>
    <row r="1851" spans="1:13">
      <c r="A1851" s="329" t="s">
        <v>313</v>
      </c>
      <c r="B1851" s="328"/>
      <c r="C1851" s="328"/>
      <c r="D1851" s="328"/>
      <c r="E1851" s="328"/>
      <c r="F1851" s="312"/>
      <c r="G1851" s="312"/>
      <c r="H1851" s="311"/>
      <c r="I1851" s="598" t="s">
        <v>312</v>
      </c>
      <c r="J1851" s="599"/>
      <c r="K1851" s="625">
        <v>0.65</v>
      </c>
      <c r="L1851" s="626"/>
      <c r="M1851" s="291">
        <f>K1851*12*I1814</f>
        <v>10493.34</v>
      </c>
    </row>
    <row r="1852" spans="1:13">
      <c r="A1852" s="323" t="s">
        <v>311</v>
      </c>
      <c r="B1852" s="322"/>
      <c r="C1852" s="322"/>
      <c r="D1852" s="322"/>
      <c r="E1852" s="322"/>
      <c r="F1852" s="322"/>
      <c r="G1852" s="322"/>
      <c r="H1852" s="321"/>
      <c r="I1852" s="596" t="s">
        <v>310</v>
      </c>
      <c r="J1852" s="597"/>
      <c r="K1852" s="327"/>
      <c r="L1852" s="292"/>
      <c r="M1852" s="291"/>
    </row>
    <row r="1853" spans="1:13">
      <c r="A1853" s="320" t="s">
        <v>309</v>
      </c>
      <c r="B1853" s="319"/>
      <c r="C1853" s="319"/>
      <c r="D1853" s="319"/>
      <c r="E1853" s="319"/>
      <c r="F1853" s="319"/>
      <c r="G1853" s="319"/>
      <c r="H1853" s="318"/>
      <c r="I1853" s="608" t="s">
        <v>308</v>
      </c>
      <c r="J1853" s="609"/>
      <c r="K1853" s="625">
        <v>0.4</v>
      </c>
      <c r="L1853" s="626"/>
      <c r="M1853" s="291">
        <f>K1853*12*I1814</f>
        <v>6457.4400000000005</v>
      </c>
    </row>
    <row r="1854" spans="1:13">
      <c r="A1854" s="320" t="s">
        <v>307</v>
      </c>
      <c r="B1854" s="319"/>
      <c r="C1854" s="319"/>
      <c r="D1854" s="319"/>
      <c r="E1854" s="319"/>
      <c r="F1854" s="319"/>
      <c r="G1854" s="319"/>
      <c r="H1854" s="318"/>
      <c r="I1854" s="608" t="s">
        <v>306</v>
      </c>
      <c r="J1854" s="609"/>
      <c r="K1854" s="625">
        <v>0.1</v>
      </c>
      <c r="L1854" s="626"/>
      <c r="M1854" s="291">
        <f>K1854*12*I1814</f>
        <v>1614.3600000000001</v>
      </c>
    </row>
    <row r="1855" spans="1:13">
      <c r="A1855" s="313" t="s">
        <v>299</v>
      </c>
      <c r="B1855" s="312"/>
      <c r="C1855" s="312"/>
      <c r="D1855" s="312"/>
      <c r="E1855" s="312"/>
      <c r="F1855" s="312"/>
      <c r="G1855" s="312"/>
      <c r="H1855" s="311"/>
      <c r="I1855" s="608" t="s">
        <v>298</v>
      </c>
      <c r="J1855" s="609"/>
      <c r="K1855" s="636">
        <v>0.05</v>
      </c>
      <c r="L1855" s="637"/>
      <c r="M1855" s="291">
        <f>K1855*12*I1814</f>
        <v>807.18000000000006</v>
      </c>
    </row>
    <row r="1856" spans="1:13" ht="15.75" thickBot="1">
      <c r="A1856" s="313" t="s">
        <v>305</v>
      </c>
      <c r="B1856" s="312"/>
      <c r="C1856" s="312"/>
      <c r="D1856" s="312"/>
      <c r="E1856" s="312"/>
      <c r="F1856" s="312"/>
      <c r="G1856" s="312"/>
      <c r="H1856" s="311"/>
      <c r="I1856" s="614" t="s">
        <v>88</v>
      </c>
      <c r="J1856" s="615"/>
      <c r="K1856" s="638">
        <v>7.0000000000000007E-2</v>
      </c>
      <c r="L1856" s="639"/>
      <c r="M1856" s="326">
        <f>K1856*12*I1814</f>
        <v>1130.0520000000001</v>
      </c>
    </row>
    <row r="1857" spans="1:13" ht="15.75" thickBot="1">
      <c r="A1857" s="654" t="s">
        <v>304</v>
      </c>
      <c r="B1857" s="655"/>
      <c r="C1857" s="655"/>
      <c r="D1857" s="655"/>
      <c r="E1857" s="655"/>
      <c r="F1857" s="655"/>
      <c r="G1857" s="655"/>
      <c r="H1857" s="656"/>
      <c r="I1857" s="325"/>
      <c r="J1857" s="324"/>
      <c r="K1857" s="649">
        <f>K1858+K1859+K1860</f>
        <v>0.88</v>
      </c>
      <c r="L1857" s="643"/>
      <c r="M1857" s="303">
        <f>K1857*12*I1814</f>
        <v>14206.368</v>
      </c>
    </row>
    <row r="1858" spans="1:13">
      <c r="A1858" s="323" t="s">
        <v>303</v>
      </c>
      <c r="B1858" s="322"/>
      <c r="C1858" s="322"/>
      <c r="D1858" s="322"/>
      <c r="E1858" s="322"/>
      <c r="F1858" s="322"/>
      <c r="G1858" s="322"/>
      <c r="H1858" s="321"/>
      <c r="I1858" s="612" t="s">
        <v>302</v>
      </c>
      <c r="J1858" s="613"/>
      <c r="K1858" s="644">
        <v>0.42</v>
      </c>
      <c r="L1858" s="645"/>
      <c r="M1858" s="291">
        <f>K1858*12*I1814</f>
        <v>6780.3119999999999</v>
      </c>
    </row>
    <row r="1859" spans="1:13">
      <c r="A1859" s="320" t="s">
        <v>301</v>
      </c>
      <c r="B1859" s="319"/>
      <c r="C1859" s="319"/>
      <c r="D1859" s="319"/>
      <c r="E1859" s="319"/>
      <c r="F1859" s="319"/>
      <c r="G1859" s="319"/>
      <c r="H1859" s="318"/>
      <c r="I1859" s="317" t="s">
        <v>300</v>
      </c>
      <c r="J1859" s="316"/>
      <c r="K1859" s="636">
        <v>0.37</v>
      </c>
      <c r="L1859" s="637"/>
      <c r="M1859" s="291">
        <f>K1859*12*I1814</f>
        <v>5973.1319999999987</v>
      </c>
    </row>
    <row r="1860" spans="1:13" ht="15.75" thickBot="1">
      <c r="A1860" s="313" t="s">
        <v>299</v>
      </c>
      <c r="B1860" s="312"/>
      <c r="C1860" s="312"/>
      <c r="D1860" s="312"/>
      <c r="E1860" s="312"/>
      <c r="F1860" s="312"/>
      <c r="G1860" s="312"/>
      <c r="H1860" s="311"/>
      <c r="I1860" s="614" t="s">
        <v>298</v>
      </c>
      <c r="J1860" s="615"/>
      <c r="K1860" s="638">
        <v>0.09</v>
      </c>
      <c r="L1860" s="639"/>
      <c r="M1860" s="291">
        <f>K1860*12*I1814</f>
        <v>1452.924</v>
      </c>
    </row>
    <row r="1861" spans="1:13" ht="15.75" thickBot="1">
      <c r="A1861" s="309" t="s">
        <v>297</v>
      </c>
      <c r="B1861" s="308"/>
      <c r="C1861" s="308"/>
      <c r="D1861" s="308"/>
      <c r="E1861" s="308"/>
      <c r="F1861" s="308"/>
      <c r="G1861" s="308"/>
      <c r="H1861" s="307"/>
      <c r="I1861" s="619" t="s">
        <v>296</v>
      </c>
      <c r="J1861" s="620"/>
      <c r="K1861" s="640">
        <v>26.86</v>
      </c>
      <c r="L1861" s="641"/>
      <c r="M1861" s="303">
        <f>K1861*12*I1814</f>
        <v>433617.09599999996</v>
      </c>
    </row>
    <row r="1862" spans="1:13" ht="15.75" thickBot="1">
      <c r="A1862" s="603" t="s">
        <v>295</v>
      </c>
      <c r="B1862" s="604"/>
      <c r="C1862" s="604"/>
      <c r="D1862" s="604"/>
      <c r="E1862" s="604"/>
      <c r="F1862" s="604"/>
      <c r="G1862" s="604"/>
      <c r="H1862" s="605"/>
      <c r="I1862" s="305"/>
      <c r="J1862" s="304"/>
      <c r="K1862" s="642">
        <v>1.58</v>
      </c>
      <c r="L1862" s="643"/>
      <c r="M1862" s="303">
        <f>K1862*12*I1814</f>
        <v>25506.887999999999</v>
      </c>
    </row>
    <row r="1863" spans="1:13">
      <c r="A1863" s="301" t="s">
        <v>294</v>
      </c>
      <c r="B1863" s="300"/>
      <c r="C1863" s="300"/>
      <c r="D1863" s="300"/>
      <c r="E1863" s="300"/>
      <c r="F1863" s="300"/>
      <c r="G1863" s="300"/>
      <c r="H1863" s="298"/>
      <c r="I1863" s="621" t="s">
        <v>293</v>
      </c>
      <c r="J1863" s="622"/>
      <c r="K1863" s="297"/>
      <c r="L1863" s="296"/>
      <c r="M1863" s="291"/>
    </row>
    <row r="1864" spans="1:13">
      <c r="A1864" s="301" t="s">
        <v>292</v>
      </c>
      <c r="B1864" s="300"/>
      <c r="C1864" s="300"/>
      <c r="D1864" s="300"/>
      <c r="E1864" s="300"/>
      <c r="F1864" s="300"/>
      <c r="G1864" s="300"/>
      <c r="H1864" s="298"/>
      <c r="I1864" s="295"/>
      <c r="J1864" s="294"/>
      <c r="K1864" s="297"/>
      <c r="L1864" s="296"/>
      <c r="M1864" s="291"/>
    </row>
    <row r="1865" spans="1:13" ht="15.75" thickBot="1">
      <c r="A1865" s="301" t="s">
        <v>291</v>
      </c>
      <c r="B1865" s="300"/>
      <c r="C1865" s="300"/>
      <c r="D1865" s="300"/>
      <c r="E1865" s="300"/>
      <c r="F1865" s="300"/>
      <c r="G1865" s="300"/>
      <c r="H1865" s="298"/>
      <c r="I1865" s="310"/>
      <c r="J1865" s="294"/>
      <c r="K1865" s="297"/>
      <c r="L1865" s="296"/>
      <c r="M1865" s="291"/>
    </row>
    <row r="1866" spans="1:13" ht="15.75" thickBot="1">
      <c r="A1866" s="309" t="s">
        <v>290</v>
      </c>
      <c r="B1866" s="308"/>
      <c r="C1866" s="308"/>
      <c r="D1866" s="308"/>
      <c r="E1866" s="308"/>
      <c r="F1866" s="308"/>
      <c r="G1866" s="308"/>
      <c r="H1866" s="307"/>
      <c r="I1866" s="305"/>
      <c r="J1866" s="304"/>
      <c r="K1866" s="642">
        <v>7.0000000000000007E-2</v>
      </c>
      <c r="L1866" s="643"/>
      <c r="M1866" s="303">
        <f>K1866*12*I1814</f>
        <v>1130.0520000000001</v>
      </c>
    </row>
    <row r="1867" spans="1:13">
      <c r="A1867" s="301" t="s">
        <v>289</v>
      </c>
      <c r="B1867" s="300"/>
      <c r="C1867" s="300"/>
      <c r="D1867" s="300"/>
      <c r="E1867" s="300"/>
      <c r="F1867" s="300"/>
      <c r="G1867" s="300"/>
      <c r="H1867" s="298"/>
      <c r="I1867" s="621" t="s">
        <v>19</v>
      </c>
      <c r="J1867" s="622"/>
      <c r="K1867" s="306"/>
      <c r="L1867" s="296"/>
      <c r="M1867" s="291"/>
    </row>
    <row r="1868" spans="1:13" ht="15.75" thickBot="1">
      <c r="A1868" s="301" t="s">
        <v>288</v>
      </c>
      <c r="B1868" s="300"/>
      <c r="C1868" s="300"/>
      <c r="D1868" s="300"/>
      <c r="E1868" s="300"/>
      <c r="F1868" s="300"/>
      <c r="G1868" s="300"/>
      <c r="H1868" s="298"/>
      <c r="I1868" s="295"/>
      <c r="J1868" s="294"/>
      <c r="K1868" s="306"/>
      <c r="L1868" s="296"/>
      <c r="M1868" s="291"/>
    </row>
    <row r="1869" spans="1:13" ht="15.75" thickBot="1">
      <c r="A1869" s="603" t="s">
        <v>287</v>
      </c>
      <c r="B1869" s="604"/>
      <c r="C1869" s="604"/>
      <c r="D1869" s="604"/>
      <c r="E1869" s="604"/>
      <c r="F1869" s="604"/>
      <c r="G1869" s="604"/>
      <c r="H1869" s="605"/>
      <c r="I1869" s="305"/>
      <c r="J1869" s="304"/>
      <c r="K1869" s="642">
        <v>6</v>
      </c>
      <c r="L1869" s="643"/>
      <c r="M1869" s="303">
        <f>K1869*12*I1814</f>
        <v>96861.599999999991</v>
      </c>
    </row>
    <row r="1870" spans="1:13">
      <c r="A1870" s="301" t="s">
        <v>286</v>
      </c>
      <c r="B1870" s="299"/>
      <c r="C1870" s="299"/>
      <c r="D1870" s="299"/>
      <c r="E1870" s="299"/>
      <c r="F1870" s="300"/>
      <c r="G1870" s="299"/>
      <c r="H1870" s="298"/>
      <c r="I1870" s="598" t="s">
        <v>285</v>
      </c>
      <c r="J1870" s="599"/>
      <c r="K1870" s="297"/>
      <c r="L1870" s="296"/>
      <c r="M1870" s="291"/>
    </row>
    <row r="1871" spans="1:13">
      <c r="A1871" s="301" t="s">
        <v>284</v>
      </c>
      <c r="B1871" s="299"/>
      <c r="C1871" s="299"/>
      <c r="D1871" s="299"/>
      <c r="E1871" s="299"/>
      <c r="F1871" s="300"/>
      <c r="G1871" s="299"/>
      <c r="H1871" s="298"/>
      <c r="I1871" s="598" t="s">
        <v>283</v>
      </c>
      <c r="J1871" s="599"/>
      <c r="K1871" s="297"/>
      <c r="L1871" s="296"/>
      <c r="M1871" s="291"/>
    </row>
    <row r="1872" spans="1:13">
      <c r="A1872" s="301" t="s">
        <v>282</v>
      </c>
      <c r="B1872" s="299"/>
      <c r="C1872" s="299"/>
      <c r="D1872" s="299"/>
      <c r="E1872" s="299"/>
      <c r="F1872" s="300"/>
      <c r="G1872" s="299"/>
      <c r="H1872" s="298"/>
      <c r="I1872" s="598" t="s">
        <v>281</v>
      </c>
      <c r="J1872" s="599"/>
      <c r="K1872" s="297"/>
      <c r="L1872" s="296"/>
      <c r="M1872" s="291"/>
    </row>
    <row r="1873" spans="1:13">
      <c r="A1873" s="301" t="s">
        <v>280</v>
      </c>
      <c r="B1873" s="299"/>
      <c r="C1873" s="299"/>
      <c r="D1873" s="299"/>
      <c r="E1873" s="299"/>
      <c r="F1873" s="300"/>
      <c r="G1873" s="299"/>
      <c r="H1873" s="298"/>
      <c r="I1873" s="598" t="s">
        <v>279</v>
      </c>
      <c r="J1873" s="599"/>
      <c r="K1873" s="297"/>
      <c r="L1873" s="296"/>
      <c r="M1873" s="291"/>
    </row>
    <row r="1874" spans="1:13">
      <c r="A1874" s="301" t="s">
        <v>278</v>
      </c>
      <c r="B1874" s="299"/>
      <c r="C1874" s="299"/>
      <c r="D1874" s="299"/>
      <c r="E1874" s="299"/>
      <c r="F1874" s="300"/>
      <c r="G1874" s="299"/>
      <c r="H1874" s="298"/>
      <c r="I1874" s="598" t="s">
        <v>277</v>
      </c>
      <c r="J1874" s="599"/>
      <c r="K1874" s="297"/>
      <c r="L1874" s="296"/>
      <c r="M1874" s="291"/>
    </row>
    <row r="1875" spans="1:13">
      <c r="A1875" s="301" t="s">
        <v>276</v>
      </c>
      <c r="B1875" s="299"/>
      <c r="C1875" s="299"/>
      <c r="D1875" s="299"/>
      <c r="E1875" s="299"/>
      <c r="F1875" s="300"/>
      <c r="G1875" s="299"/>
      <c r="H1875" s="298"/>
      <c r="I1875" s="295"/>
      <c r="J1875" s="294"/>
      <c r="K1875" s="297"/>
      <c r="L1875" s="302"/>
      <c r="M1875" s="291"/>
    </row>
    <row r="1876" spans="1:13">
      <c r="A1876" s="301" t="s">
        <v>275</v>
      </c>
      <c r="B1876" s="299"/>
      <c r="C1876" s="299"/>
      <c r="D1876" s="299"/>
      <c r="E1876" s="299"/>
      <c r="F1876" s="300"/>
      <c r="G1876" s="299"/>
      <c r="H1876" s="298"/>
      <c r="I1876" s="295"/>
      <c r="J1876" s="294"/>
      <c r="K1876" s="297"/>
      <c r="L1876" s="296"/>
      <c r="M1876" s="291"/>
    </row>
    <row r="1877" spans="1:13">
      <c r="A1877" s="301" t="s">
        <v>274</v>
      </c>
      <c r="B1877" s="299"/>
      <c r="C1877" s="299"/>
      <c r="D1877" s="299"/>
      <c r="E1877" s="299"/>
      <c r="F1877" s="300"/>
      <c r="G1877" s="299"/>
      <c r="H1877" s="298"/>
      <c r="I1877" s="295"/>
      <c r="J1877" s="294"/>
      <c r="K1877" s="297"/>
      <c r="L1877" s="296"/>
      <c r="M1877" s="291"/>
    </row>
    <row r="1878" spans="1:13">
      <c r="A1878" s="301" t="s">
        <v>273</v>
      </c>
      <c r="B1878" s="299"/>
      <c r="C1878" s="299"/>
      <c r="D1878" s="299"/>
      <c r="E1878" s="299"/>
      <c r="F1878" s="300"/>
      <c r="G1878" s="299"/>
      <c r="H1878" s="298"/>
      <c r="I1878" s="295"/>
      <c r="J1878" s="294"/>
      <c r="K1878" s="297"/>
      <c r="L1878" s="296"/>
      <c r="M1878" s="291"/>
    </row>
    <row r="1879" spans="1:13">
      <c r="A1879" s="301" t="s">
        <v>272</v>
      </c>
      <c r="B1879" s="299"/>
      <c r="C1879" s="299"/>
      <c r="D1879" s="299"/>
      <c r="E1879" s="299"/>
      <c r="F1879" s="300"/>
      <c r="G1879" s="299"/>
      <c r="H1879" s="298"/>
      <c r="I1879" s="295"/>
      <c r="J1879" s="294"/>
      <c r="K1879" s="297"/>
      <c r="L1879" s="296"/>
      <c r="M1879" s="291"/>
    </row>
    <row r="1880" spans="1:13" ht="15.75" thickBot="1">
      <c r="A1880" s="616" t="s">
        <v>271</v>
      </c>
      <c r="B1880" s="617"/>
      <c r="C1880" s="617"/>
      <c r="D1880" s="617"/>
      <c r="E1880" s="617"/>
      <c r="F1880" s="617"/>
      <c r="G1880" s="617"/>
      <c r="H1880" s="618"/>
      <c r="I1880" s="295"/>
      <c r="J1880" s="294"/>
      <c r="K1880" s="293"/>
      <c r="L1880" s="292"/>
      <c r="M1880" s="291"/>
    </row>
    <row r="1881" spans="1:13">
      <c r="A1881" s="290" t="s">
        <v>270</v>
      </c>
      <c r="B1881" s="289"/>
      <c r="C1881" s="289"/>
      <c r="D1881" s="289"/>
      <c r="E1881" s="289"/>
      <c r="F1881" s="289"/>
      <c r="G1881" s="289"/>
      <c r="H1881" s="289"/>
      <c r="I1881" s="621" t="s">
        <v>55</v>
      </c>
      <c r="J1881" s="622"/>
      <c r="K1881" s="288"/>
      <c r="L1881" s="287"/>
      <c r="M1881" s="286"/>
    </row>
    <row r="1882" spans="1:13" ht="15.75" thickBot="1">
      <c r="A1882" s="285" t="s">
        <v>269</v>
      </c>
      <c r="B1882" s="284"/>
      <c r="C1882" s="284"/>
      <c r="D1882" s="284"/>
      <c r="E1882" s="284"/>
      <c r="F1882" s="284"/>
      <c r="G1882" s="284"/>
      <c r="H1882" s="284"/>
      <c r="I1882" s="283"/>
      <c r="J1882" s="282"/>
      <c r="K1882" s="281"/>
      <c r="L1882" s="280"/>
      <c r="M1882" s="279"/>
    </row>
    <row r="1883" spans="1:13" ht="15.75" thickBot="1">
      <c r="A1883" s="603" t="s">
        <v>355</v>
      </c>
      <c r="B1883" s="604"/>
      <c r="C1883" s="604"/>
      <c r="D1883" s="604"/>
      <c r="E1883" s="604"/>
      <c r="F1883" s="604"/>
      <c r="G1883" s="604"/>
      <c r="H1883" s="657"/>
      <c r="I1883" s="658" t="s">
        <v>32</v>
      </c>
      <c r="J1883" s="659"/>
      <c r="K1883" s="660">
        <v>1.46</v>
      </c>
      <c r="L1883" s="661"/>
      <c r="M1883" s="276">
        <f>K1883*12*I1814</f>
        <v>23569.655999999999</v>
      </c>
    </row>
    <row r="1884" spans="1:13" ht="15.75" thickBot="1">
      <c r="A1884" s="386" t="s">
        <v>354</v>
      </c>
      <c r="B1884" s="385"/>
      <c r="C1884" s="385"/>
      <c r="D1884" s="385"/>
      <c r="E1884" s="385"/>
      <c r="F1884" s="385"/>
      <c r="G1884" s="385"/>
      <c r="H1884" s="385"/>
      <c r="I1884" s="384"/>
      <c r="J1884" s="383"/>
      <c r="K1884" s="662"/>
      <c r="L1884" s="663"/>
      <c r="M1884" s="276"/>
    </row>
    <row r="1885" spans="1:13" ht="15.75" thickBot="1">
      <c r="A1885" s="652" t="s">
        <v>268</v>
      </c>
      <c r="B1885" s="653"/>
      <c r="C1885" s="653"/>
      <c r="D1885" s="653"/>
      <c r="E1885" s="653"/>
      <c r="F1885" s="653"/>
      <c r="G1885" s="653"/>
      <c r="H1885" s="653"/>
      <c r="I1885" s="278"/>
      <c r="J1885" s="277"/>
      <c r="K1885" s="610">
        <f>K1815+K1825+K1840+K1869+K1883+K1884</f>
        <v>53.36</v>
      </c>
      <c r="L1885" s="611"/>
      <c r="M1885" s="276">
        <f>M1815+M1825+M1840+M1869+M1883+M1884</f>
        <v>861422.49599999993</v>
      </c>
    </row>
    <row r="1887" spans="1:13" ht="15.75">
      <c r="A1887" s="601" t="s">
        <v>0</v>
      </c>
      <c r="B1887" s="601"/>
      <c r="C1887" s="601"/>
      <c r="D1887" s="601"/>
      <c r="E1887" s="601"/>
      <c r="F1887" s="601"/>
      <c r="G1887" s="601"/>
      <c r="H1887" s="601"/>
      <c r="I1887" s="601"/>
      <c r="J1887" s="601"/>
      <c r="K1887" s="601"/>
      <c r="L1887" s="601"/>
      <c r="M1887" s="327"/>
    </row>
    <row r="1888" spans="1:13" ht="15.75">
      <c r="A1888" s="600" t="s">
        <v>353</v>
      </c>
      <c r="B1888" s="600"/>
      <c r="C1888" s="600"/>
      <c r="D1888" s="600"/>
      <c r="E1888" s="600"/>
      <c r="F1888" s="600"/>
      <c r="G1888" s="600"/>
      <c r="H1888" s="600"/>
      <c r="I1888" s="600"/>
      <c r="J1888" s="600"/>
      <c r="K1888" s="600"/>
      <c r="L1888" s="600"/>
      <c r="M1888" s="327"/>
    </row>
    <row r="1889" spans="1:13" ht="15.75">
      <c r="A1889" s="370"/>
      <c r="B1889" s="370"/>
      <c r="C1889" s="370"/>
      <c r="D1889" s="370"/>
      <c r="E1889" s="370"/>
      <c r="F1889" s="370" t="s">
        <v>396</v>
      </c>
      <c r="G1889" s="370"/>
      <c r="H1889" s="370"/>
      <c r="I1889" s="370"/>
      <c r="J1889" s="370"/>
      <c r="K1889" s="370"/>
      <c r="L1889" s="370"/>
      <c r="M1889" s="327"/>
    </row>
    <row r="1890" spans="1:13">
      <c r="A1890" s="329"/>
      <c r="B1890" s="328"/>
      <c r="C1890" s="602" t="s">
        <v>351</v>
      </c>
      <c r="D1890" s="602"/>
      <c r="E1890" s="602"/>
      <c r="F1890" s="328"/>
      <c r="G1890" s="328"/>
      <c r="H1890" s="368"/>
      <c r="I1890" s="590" t="s">
        <v>3</v>
      </c>
      <c r="J1890" s="591"/>
      <c r="K1890" s="592" t="s">
        <v>4</v>
      </c>
      <c r="L1890" s="593"/>
      <c r="M1890" s="382"/>
    </row>
    <row r="1891" spans="1:13">
      <c r="A1891" s="381"/>
      <c r="B1891" s="355"/>
      <c r="C1891" s="355"/>
      <c r="D1891" s="355"/>
      <c r="E1891" s="355"/>
      <c r="F1891" s="355"/>
      <c r="G1891" s="355"/>
      <c r="H1891" s="356"/>
      <c r="I1891" s="295"/>
      <c r="J1891" s="294"/>
      <c r="K1891" s="594" t="s">
        <v>5</v>
      </c>
      <c r="L1891" s="595"/>
      <c r="M1891" s="380" t="s">
        <v>6</v>
      </c>
    </row>
    <row r="1892" spans="1:13">
      <c r="A1892" s="381"/>
      <c r="B1892" s="355"/>
      <c r="C1892" s="355"/>
      <c r="D1892" s="355"/>
      <c r="E1892" s="355"/>
      <c r="F1892" s="355"/>
      <c r="G1892" s="355"/>
      <c r="H1892" s="356"/>
      <c r="I1892" s="598" t="s">
        <v>7</v>
      </c>
      <c r="J1892" s="599"/>
      <c r="K1892" s="623" t="s">
        <v>8</v>
      </c>
      <c r="L1892" s="624"/>
      <c r="M1892" s="380" t="s">
        <v>9</v>
      </c>
    </row>
    <row r="1893" spans="1:13" ht="16.5" thickBot="1">
      <c r="A1893" s="379"/>
      <c r="B1893" s="351"/>
      <c r="C1893" s="351"/>
      <c r="D1893" s="351"/>
      <c r="E1893" s="351"/>
      <c r="F1893" s="351"/>
      <c r="G1893" s="351"/>
      <c r="H1893" s="350"/>
      <c r="I1893" s="631">
        <v>444</v>
      </c>
      <c r="J1893" s="632"/>
      <c r="K1893" s="633"/>
      <c r="L1893" s="634"/>
      <c r="M1893" s="378"/>
    </row>
    <row r="1894" spans="1:13">
      <c r="A1894" s="367" t="s">
        <v>350</v>
      </c>
      <c r="B1894" s="344"/>
      <c r="C1894" s="344"/>
      <c r="D1894" s="344"/>
      <c r="E1894" s="344"/>
      <c r="F1894" s="344"/>
      <c r="G1894" s="344"/>
      <c r="H1894" s="377"/>
      <c r="I1894" s="341"/>
      <c r="J1894" s="340"/>
      <c r="K1894" s="635">
        <f>K1897+K1900</f>
        <v>6.17</v>
      </c>
      <c r="L1894" s="628"/>
      <c r="M1894" s="286">
        <f>K1894*12*I1893</f>
        <v>32873.759999999995</v>
      </c>
    </row>
    <row r="1895" spans="1:13">
      <c r="A1895" s="376" t="s">
        <v>349</v>
      </c>
      <c r="B1895" s="375"/>
      <c r="C1895" s="375"/>
      <c r="D1895" s="375"/>
      <c r="E1895" s="375"/>
      <c r="F1895" s="375"/>
      <c r="G1895" s="375"/>
      <c r="H1895" s="374"/>
      <c r="I1895" s="295"/>
      <c r="J1895" s="294"/>
      <c r="K1895" s="293"/>
      <c r="L1895" s="292"/>
      <c r="M1895" s="373"/>
    </row>
    <row r="1896" spans="1:13" ht="15.75" thickBot="1">
      <c r="A1896" s="363" t="s">
        <v>348</v>
      </c>
      <c r="B1896" s="372"/>
      <c r="C1896" s="372"/>
      <c r="D1896" s="372"/>
      <c r="E1896" s="372"/>
      <c r="F1896" s="372"/>
      <c r="G1896" s="372"/>
      <c r="H1896" s="371"/>
      <c r="I1896" s="336"/>
      <c r="J1896" s="282"/>
      <c r="K1896" s="281"/>
      <c r="L1896" s="280"/>
      <c r="M1896" s="279"/>
    </row>
    <row r="1897" spans="1:13">
      <c r="A1897" s="323" t="s">
        <v>347</v>
      </c>
      <c r="B1897" s="331"/>
      <c r="C1897" s="331"/>
      <c r="D1897" s="331"/>
      <c r="E1897" s="331"/>
      <c r="F1897" s="331"/>
      <c r="G1897" s="331"/>
      <c r="H1897" s="357"/>
      <c r="I1897" s="596" t="s">
        <v>19</v>
      </c>
      <c r="J1897" s="597"/>
      <c r="K1897" s="629">
        <v>3.7</v>
      </c>
      <c r="L1897" s="630"/>
      <c r="M1897" s="291">
        <f>K1897*12*I1893</f>
        <v>19713.600000000002</v>
      </c>
    </row>
    <row r="1898" spans="1:13">
      <c r="A1898" s="301" t="s">
        <v>338</v>
      </c>
      <c r="B1898" s="355"/>
      <c r="C1898" s="355"/>
      <c r="D1898" s="355"/>
      <c r="E1898" s="355"/>
      <c r="F1898" s="355"/>
      <c r="G1898" s="355"/>
      <c r="H1898" s="356"/>
      <c r="I1898" s="598" t="s">
        <v>328</v>
      </c>
      <c r="J1898" s="599"/>
      <c r="K1898" s="327"/>
      <c r="L1898" s="292"/>
      <c r="M1898" s="291"/>
    </row>
    <row r="1899" spans="1:13">
      <c r="A1899" s="323" t="s">
        <v>337</v>
      </c>
      <c r="B1899" s="331"/>
      <c r="C1899" s="331"/>
      <c r="D1899" s="331"/>
      <c r="E1899" s="331"/>
      <c r="F1899" s="331"/>
      <c r="G1899" s="331"/>
      <c r="H1899" s="357"/>
      <c r="I1899" s="596"/>
      <c r="J1899" s="597"/>
      <c r="K1899" s="327"/>
      <c r="L1899" s="292"/>
      <c r="M1899" s="291"/>
    </row>
    <row r="1900" spans="1:13">
      <c r="A1900" s="323" t="s">
        <v>346</v>
      </c>
      <c r="B1900" s="331"/>
      <c r="C1900" s="331"/>
      <c r="D1900" s="331"/>
      <c r="E1900" s="331"/>
      <c r="F1900" s="331"/>
      <c r="G1900" s="331"/>
      <c r="H1900" s="357"/>
      <c r="I1900" s="608" t="s">
        <v>35</v>
      </c>
      <c r="J1900" s="609"/>
      <c r="K1900" s="625">
        <v>2.4700000000000002</v>
      </c>
      <c r="L1900" s="626"/>
      <c r="M1900" s="291">
        <f>K1900*12*I1893</f>
        <v>13160.16</v>
      </c>
    </row>
    <row r="1901" spans="1:13" ht="15.75">
      <c r="A1901" s="320" t="s">
        <v>345</v>
      </c>
      <c r="B1901" s="354"/>
      <c r="C1901" s="354"/>
      <c r="D1901" s="354"/>
      <c r="E1901" s="354"/>
      <c r="F1901" s="354"/>
      <c r="G1901" s="354"/>
      <c r="H1901" s="353"/>
      <c r="I1901" s="598" t="s">
        <v>328</v>
      </c>
      <c r="J1901" s="599"/>
      <c r="K1901" s="370"/>
      <c r="L1901" s="369"/>
      <c r="M1901" s="291"/>
    </row>
    <row r="1902" spans="1:13">
      <c r="A1902" s="313" t="s">
        <v>344</v>
      </c>
      <c r="B1902" s="328"/>
      <c r="C1902" s="328"/>
      <c r="D1902" s="328"/>
      <c r="E1902" s="328"/>
      <c r="F1902" s="328"/>
      <c r="G1902" s="328"/>
      <c r="H1902" s="368"/>
      <c r="I1902" s="598"/>
      <c r="J1902" s="599"/>
      <c r="K1902" s="352"/>
      <c r="L1902" s="292"/>
      <c r="M1902" s="291"/>
    </row>
    <row r="1903" spans="1:13" ht="15.75" thickBot="1">
      <c r="A1903" s="323" t="s">
        <v>343</v>
      </c>
      <c r="B1903" s="322"/>
      <c r="C1903" s="322"/>
      <c r="D1903" s="322"/>
      <c r="E1903" s="322"/>
      <c r="F1903" s="322"/>
      <c r="G1903" s="322"/>
      <c r="H1903" s="321"/>
      <c r="I1903" s="334"/>
      <c r="J1903" s="333"/>
      <c r="K1903" s="636"/>
      <c r="L1903" s="637"/>
      <c r="M1903" s="291"/>
    </row>
    <row r="1904" spans="1:13">
      <c r="A1904" s="367" t="s">
        <v>342</v>
      </c>
      <c r="B1904" s="366"/>
      <c r="C1904" s="366"/>
      <c r="D1904" s="366"/>
      <c r="E1904" s="366"/>
      <c r="F1904" s="366"/>
      <c r="G1904" s="366"/>
      <c r="H1904" s="365"/>
      <c r="I1904" s="341"/>
      <c r="J1904" s="364"/>
      <c r="K1904" s="627">
        <f>K1906+K1911+K1914</f>
        <v>5.05</v>
      </c>
      <c r="L1904" s="628"/>
      <c r="M1904" s="286">
        <f>K1904*12*I1893</f>
        <v>26906.399999999998</v>
      </c>
    </row>
    <row r="1905" spans="1:13" ht="15.75" thickBot="1">
      <c r="A1905" s="363" t="s">
        <v>341</v>
      </c>
      <c r="B1905" s="362"/>
      <c r="C1905" s="362"/>
      <c r="D1905" s="362"/>
      <c r="E1905" s="362"/>
      <c r="F1905" s="362"/>
      <c r="G1905" s="362"/>
      <c r="H1905" s="361"/>
      <c r="I1905" s="336"/>
      <c r="J1905" s="360"/>
      <c r="K1905" s="281"/>
      <c r="L1905" s="280"/>
      <c r="M1905" s="279"/>
    </row>
    <row r="1906" spans="1:13">
      <c r="A1906" s="301" t="s">
        <v>340</v>
      </c>
      <c r="B1906" s="300"/>
      <c r="C1906" s="300"/>
      <c r="D1906" s="300"/>
      <c r="E1906" s="300"/>
      <c r="F1906" s="300"/>
      <c r="G1906" s="300"/>
      <c r="H1906" s="298"/>
      <c r="I1906" s="598" t="s">
        <v>19</v>
      </c>
      <c r="J1906" s="599"/>
      <c r="K1906" s="629">
        <v>2.5299999999999998</v>
      </c>
      <c r="L1906" s="630"/>
      <c r="M1906" s="291">
        <f>K1906*12*I1893</f>
        <v>13479.84</v>
      </c>
    </row>
    <row r="1907" spans="1:13">
      <c r="A1907" s="323" t="s">
        <v>339</v>
      </c>
      <c r="B1907" s="322"/>
      <c r="C1907" s="322"/>
      <c r="D1907" s="322"/>
      <c r="E1907" s="322"/>
      <c r="F1907" s="322"/>
      <c r="G1907" s="322"/>
      <c r="H1907" s="321"/>
      <c r="I1907" s="359"/>
      <c r="J1907" s="358"/>
      <c r="K1907" s="327"/>
      <c r="L1907" s="292"/>
      <c r="M1907" s="291"/>
    </row>
    <row r="1908" spans="1:13">
      <c r="A1908" s="301" t="s">
        <v>338</v>
      </c>
      <c r="B1908" s="355"/>
      <c r="C1908" s="355"/>
      <c r="D1908" s="355"/>
      <c r="E1908" s="355"/>
      <c r="F1908" s="355"/>
      <c r="G1908" s="355"/>
      <c r="H1908" s="356"/>
      <c r="I1908" s="598" t="s">
        <v>328</v>
      </c>
      <c r="J1908" s="599"/>
      <c r="K1908" s="327"/>
      <c r="L1908" s="292"/>
      <c r="M1908" s="291"/>
    </row>
    <row r="1909" spans="1:13">
      <c r="A1909" s="323" t="s">
        <v>337</v>
      </c>
      <c r="B1909" s="331"/>
      <c r="C1909" s="331"/>
      <c r="D1909" s="331"/>
      <c r="E1909" s="331"/>
      <c r="F1909" s="331"/>
      <c r="G1909" s="331"/>
      <c r="H1909" s="357"/>
      <c r="I1909" s="596"/>
      <c r="J1909" s="597"/>
      <c r="K1909" s="327"/>
      <c r="L1909" s="292"/>
      <c r="M1909" s="291"/>
    </row>
    <row r="1910" spans="1:13">
      <c r="A1910" s="320" t="s">
        <v>336</v>
      </c>
      <c r="B1910" s="354"/>
      <c r="C1910" s="353"/>
      <c r="D1910" s="355"/>
      <c r="E1910" s="355"/>
      <c r="F1910" s="355"/>
      <c r="G1910" s="355"/>
      <c r="H1910" s="356"/>
      <c r="I1910" s="598" t="s">
        <v>328</v>
      </c>
      <c r="J1910" s="599"/>
      <c r="K1910" s="327"/>
      <c r="L1910" s="292"/>
      <c r="M1910" s="291"/>
    </row>
    <row r="1911" spans="1:13">
      <c r="A1911" s="301" t="s">
        <v>335</v>
      </c>
      <c r="B1911" s="355"/>
      <c r="C1911" s="355"/>
      <c r="D1911" s="354"/>
      <c r="E1911" s="354"/>
      <c r="F1911" s="354"/>
      <c r="G1911" s="354"/>
      <c r="H1911" s="353"/>
      <c r="I1911" s="608" t="s">
        <v>35</v>
      </c>
      <c r="J1911" s="609"/>
      <c r="K1911" s="625">
        <v>1.1200000000000001</v>
      </c>
      <c r="L1911" s="626"/>
      <c r="M1911" s="291">
        <f>K1911*12*I1893</f>
        <v>5967.3600000000006</v>
      </c>
    </row>
    <row r="1912" spans="1:13">
      <c r="A1912" s="313" t="s">
        <v>334</v>
      </c>
      <c r="B1912" s="312"/>
      <c r="C1912" s="312"/>
      <c r="D1912" s="312"/>
      <c r="E1912" s="312"/>
      <c r="F1912" s="312"/>
      <c r="G1912" s="312"/>
      <c r="H1912" s="311"/>
      <c r="I1912" s="590" t="s">
        <v>333</v>
      </c>
      <c r="J1912" s="591"/>
      <c r="K1912" s="327"/>
      <c r="L1912" s="292"/>
      <c r="M1912" s="291"/>
    </row>
    <row r="1913" spans="1:13">
      <c r="A1913" s="323"/>
      <c r="B1913" s="322"/>
      <c r="C1913" s="322"/>
      <c r="D1913" s="322"/>
      <c r="E1913" s="322"/>
      <c r="F1913" s="322"/>
      <c r="G1913" s="322"/>
      <c r="H1913" s="321"/>
      <c r="I1913" s="334" t="s">
        <v>332</v>
      </c>
      <c r="J1913" s="333"/>
      <c r="K1913" s="352"/>
      <c r="L1913" s="292"/>
      <c r="M1913" s="291"/>
    </row>
    <row r="1914" spans="1:13">
      <c r="A1914" s="313" t="s">
        <v>331</v>
      </c>
      <c r="B1914" s="312"/>
      <c r="C1914" s="312"/>
      <c r="D1914" s="312"/>
      <c r="E1914" s="312"/>
      <c r="F1914" s="312"/>
      <c r="G1914" s="312"/>
      <c r="H1914" s="311"/>
      <c r="I1914" s="590" t="s">
        <v>35</v>
      </c>
      <c r="J1914" s="591"/>
      <c r="K1914" s="625">
        <v>1.4</v>
      </c>
      <c r="L1914" s="626"/>
      <c r="M1914" s="291">
        <f>K1914*12*I1893</f>
        <v>7459.1999999999989</v>
      </c>
    </row>
    <row r="1915" spans="1:13">
      <c r="A1915" s="323" t="s">
        <v>330</v>
      </c>
      <c r="B1915" s="322"/>
      <c r="C1915" s="322"/>
      <c r="D1915" s="322"/>
      <c r="E1915" s="322"/>
      <c r="F1915" s="322"/>
      <c r="G1915" s="322"/>
      <c r="H1915" s="321"/>
      <c r="I1915" s="334"/>
      <c r="J1915" s="333"/>
      <c r="K1915" s="327"/>
      <c r="L1915" s="292"/>
      <c r="M1915" s="291"/>
    </row>
    <row r="1916" spans="1:13">
      <c r="A1916" s="313" t="s">
        <v>329</v>
      </c>
      <c r="B1916" s="312"/>
      <c r="C1916" s="312"/>
      <c r="D1916" s="312"/>
      <c r="E1916" s="312"/>
      <c r="F1916" s="312"/>
      <c r="G1916" s="312"/>
      <c r="H1916" s="311"/>
      <c r="I1916" s="598" t="s">
        <v>328</v>
      </c>
      <c r="J1916" s="599"/>
      <c r="K1916" s="327"/>
      <c r="L1916" s="292"/>
      <c r="M1916" s="291"/>
    </row>
    <row r="1917" spans="1:13">
      <c r="A1917" s="313" t="s">
        <v>327</v>
      </c>
      <c r="B1917" s="312"/>
      <c r="C1917" s="312"/>
      <c r="D1917" s="312"/>
      <c r="E1917" s="312"/>
      <c r="F1917" s="312"/>
      <c r="G1917" s="312"/>
      <c r="H1917" s="311"/>
      <c r="I1917" s="590" t="s">
        <v>326</v>
      </c>
      <c r="J1917" s="591"/>
      <c r="K1917" s="351"/>
      <c r="L1917" s="350"/>
      <c r="M1917" s="349"/>
    </row>
    <row r="1918" spans="1:13" ht="15.75" thickBot="1">
      <c r="A1918" s="323"/>
      <c r="B1918" s="322"/>
      <c r="C1918" s="322"/>
      <c r="D1918" s="322"/>
      <c r="E1918" s="322"/>
      <c r="F1918" s="322"/>
      <c r="G1918" s="322"/>
      <c r="H1918" s="321"/>
      <c r="I1918" s="606" t="s">
        <v>325</v>
      </c>
      <c r="J1918" s="607"/>
      <c r="K1918" s="348"/>
      <c r="L1918" s="347"/>
      <c r="M1918" s="346"/>
    </row>
    <row r="1919" spans="1:13">
      <c r="A1919" s="345" t="s">
        <v>324</v>
      </c>
      <c r="B1919" s="344"/>
      <c r="C1919" s="344"/>
      <c r="D1919" s="344"/>
      <c r="E1919" s="344"/>
      <c r="F1919" s="344"/>
      <c r="G1919" s="343"/>
      <c r="H1919" s="342"/>
      <c r="I1919" s="341"/>
      <c r="J1919" s="340"/>
      <c r="K1919" s="648">
        <f>K1921+K1928+K1936+K1940+K1941+K1945</f>
        <v>24.549999999999997</v>
      </c>
      <c r="L1919" s="628"/>
      <c r="M1919" s="286">
        <f>M1921+M1928+M1936+M1940+M1941+M1945</f>
        <v>130802.40000000002</v>
      </c>
    </row>
    <row r="1920" spans="1:13" ht="15.75" thickBot="1">
      <c r="A1920" s="339"/>
      <c r="B1920" s="338"/>
      <c r="C1920" s="338"/>
      <c r="D1920" s="338"/>
      <c r="E1920" s="338"/>
      <c r="F1920" s="338"/>
      <c r="G1920" s="338"/>
      <c r="H1920" s="337"/>
      <c r="I1920" s="336"/>
      <c r="J1920" s="282"/>
      <c r="K1920" s="281"/>
      <c r="L1920" s="280"/>
      <c r="M1920" s="279"/>
    </row>
    <row r="1921" spans="1:13" ht="15.75" thickBot="1">
      <c r="A1921" s="603" t="s">
        <v>323</v>
      </c>
      <c r="B1921" s="604"/>
      <c r="C1921" s="604"/>
      <c r="D1921" s="604"/>
      <c r="E1921" s="604"/>
      <c r="F1921" s="604"/>
      <c r="G1921" s="604"/>
      <c r="H1921" s="605"/>
      <c r="I1921" s="305"/>
      <c r="J1921" s="304"/>
      <c r="K1921" s="646">
        <f>K1922+K1923+K1924+K1926+K1927</f>
        <v>4.7699999999999996</v>
      </c>
      <c r="L1921" s="647"/>
      <c r="M1921" s="303">
        <f>K1921*12*I1893</f>
        <v>25414.559999999998</v>
      </c>
    </row>
    <row r="1922" spans="1:13">
      <c r="A1922" s="323" t="s">
        <v>322</v>
      </c>
      <c r="B1922" s="322"/>
      <c r="C1922" s="322"/>
      <c r="D1922" s="322"/>
      <c r="E1922" s="322"/>
      <c r="F1922" s="322"/>
      <c r="G1922" s="322"/>
      <c r="H1922" s="321"/>
      <c r="I1922" s="596" t="s">
        <v>321</v>
      </c>
      <c r="J1922" s="597"/>
      <c r="K1922" s="629">
        <v>0.63</v>
      </c>
      <c r="L1922" s="630"/>
      <c r="M1922" s="291">
        <f>K1922*12*I1893</f>
        <v>3356.6400000000003</v>
      </c>
    </row>
    <row r="1923" spans="1:13">
      <c r="A1923" s="320" t="s">
        <v>320</v>
      </c>
      <c r="B1923" s="319"/>
      <c r="C1923" s="319"/>
      <c r="D1923" s="319"/>
      <c r="E1923" s="319"/>
      <c r="F1923" s="319"/>
      <c r="G1923" s="319"/>
      <c r="H1923" s="318"/>
      <c r="I1923" s="608" t="s">
        <v>57</v>
      </c>
      <c r="J1923" s="609"/>
      <c r="K1923" s="625">
        <v>1.48</v>
      </c>
      <c r="L1923" s="626"/>
      <c r="M1923" s="291">
        <f>K1923*12*I1893</f>
        <v>7885.4399999999987</v>
      </c>
    </row>
    <row r="1924" spans="1:13">
      <c r="A1924" s="313" t="s">
        <v>319</v>
      </c>
      <c r="B1924" s="312"/>
      <c r="C1924" s="312"/>
      <c r="D1924" s="312"/>
      <c r="E1924" s="312"/>
      <c r="F1924" s="312"/>
      <c r="G1924" s="312"/>
      <c r="H1924" s="311"/>
      <c r="I1924" s="590" t="s">
        <v>35</v>
      </c>
      <c r="J1924" s="591"/>
      <c r="K1924" s="625">
        <v>0.17</v>
      </c>
      <c r="L1924" s="626"/>
      <c r="M1924" s="291">
        <f>K1924*12*I1893</f>
        <v>905.76</v>
      </c>
    </row>
    <row r="1925" spans="1:13">
      <c r="A1925" s="335" t="s">
        <v>318</v>
      </c>
      <c r="B1925" s="331"/>
      <c r="C1925" s="331"/>
      <c r="D1925" s="331"/>
      <c r="E1925" s="322"/>
      <c r="F1925" s="322"/>
      <c r="G1925" s="322"/>
      <c r="H1925" s="321"/>
      <c r="I1925" s="334"/>
      <c r="J1925" s="333"/>
      <c r="K1925" s="293"/>
      <c r="L1925" s="292"/>
      <c r="M1925" s="291"/>
    </row>
    <row r="1926" spans="1:13">
      <c r="A1926" s="320" t="s">
        <v>317</v>
      </c>
      <c r="B1926" s="319"/>
      <c r="C1926" s="319"/>
      <c r="D1926" s="319"/>
      <c r="E1926" s="319"/>
      <c r="F1926" s="319"/>
      <c r="G1926" s="319"/>
      <c r="H1926" s="318"/>
      <c r="I1926" s="608" t="s">
        <v>19</v>
      </c>
      <c r="J1926" s="609"/>
      <c r="K1926" s="625">
        <v>0.05</v>
      </c>
      <c r="L1926" s="626"/>
      <c r="M1926" s="291">
        <f>K1926*12*I1893</f>
        <v>266.40000000000003</v>
      </c>
    </row>
    <row r="1927" spans="1:13" ht="15.75" thickBot="1">
      <c r="A1927" s="313" t="s">
        <v>316</v>
      </c>
      <c r="B1927" s="312"/>
      <c r="C1927" s="312"/>
      <c r="D1927" s="312"/>
      <c r="E1927" s="312"/>
      <c r="F1927" s="312"/>
      <c r="G1927" s="312"/>
      <c r="H1927" s="311"/>
      <c r="I1927" s="614" t="s">
        <v>19</v>
      </c>
      <c r="J1927" s="615"/>
      <c r="K1927" s="650">
        <v>2.44</v>
      </c>
      <c r="L1927" s="651"/>
      <c r="M1927" s="291">
        <f>K1927*12*I1893</f>
        <v>13000.32</v>
      </c>
    </row>
    <row r="1928" spans="1:13" ht="15.75" thickBot="1">
      <c r="A1928" s="654" t="s">
        <v>315</v>
      </c>
      <c r="B1928" s="655"/>
      <c r="C1928" s="655"/>
      <c r="D1928" s="655"/>
      <c r="E1928" s="655"/>
      <c r="F1928" s="655"/>
      <c r="G1928" s="655"/>
      <c r="H1928" s="656"/>
      <c r="I1928" s="305"/>
      <c r="J1928" s="304"/>
      <c r="K1928" s="642">
        <f>K1929+K1930+K1932+K1933+K1934+K1935</f>
        <v>1.35</v>
      </c>
      <c r="L1928" s="647"/>
      <c r="M1928" s="303">
        <f>K1928*12*I1893</f>
        <v>7192.8000000000011</v>
      </c>
    </row>
    <row r="1929" spans="1:13">
      <c r="A1929" s="332" t="s">
        <v>314</v>
      </c>
      <c r="B1929" s="331"/>
      <c r="C1929" s="331"/>
      <c r="D1929" s="331"/>
      <c r="E1929" s="331"/>
      <c r="F1929" s="322"/>
      <c r="G1929" s="322"/>
      <c r="H1929" s="321"/>
      <c r="I1929" s="330"/>
      <c r="J1929" s="294"/>
      <c r="K1929" s="629">
        <v>0.08</v>
      </c>
      <c r="L1929" s="630"/>
      <c r="M1929" s="291">
        <f>K1929*12*I1893</f>
        <v>426.24</v>
      </c>
    </row>
    <row r="1930" spans="1:13">
      <c r="A1930" s="329" t="s">
        <v>313</v>
      </c>
      <c r="B1930" s="328"/>
      <c r="C1930" s="328"/>
      <c r="D1930" s="328"/>
      <c r="E1930" s="328"/>
      <c r="F1930" s="312"/>
      <c r="G1930" s="312"/>
      <c r="H1930" s="311"/>
      <c r="I1930" s="598" t="s">
        <v>312</v>
      </c>
      <c r="J1930" s="599"/>
      <c r="K1930" s="625">
        <v>0.65</v>
      </c>
      <c r="L1930" s="626"/>
      <c r="M1930" s="291">
        <f>K1930*12*I1893</f>
        <v>3463.2000000000003</v>
      </c>
    </row>
    <row r="1931" spans="1:13">
      <c r="A1931" s="323" t="s">
        <v>311</v>
      </c>
      <c r="B1931" s="322"/>
      <c r="C1931" s="322"/>
      <c r="D1931" s="322"/>
      <c r="E1931" s="322"/>
      <c r="F1931" s="322"/>
      <c r="G1931" s="322"/>
      <c r="H1931" s="321"/>
      <c r="I1931" s="596" t="s">
        <v>310</v>
      </c>
      <c r="J1931" s="597"/>
      <c r="K1931" s="327"/>
      <c r="L1931" s="292"/>
      <c r="M1931" s="291"/>
    </row>
    <row r="1932" spans="1:13">
      <c r="A1932" s="320" t="s">
        <v>309</v>
      </c>
      <c r="B1932" s="319"/>
      <c r="C1932" s="319"/>
      <c r="D1932" s="319"/>
      <c r="E1932" s="319"/>
      <c r="F1932" s="319"/>
      <c r="G1932" s="319"/>
      <c r="H1932" s="318"/>
      <c r="I1932" s="608" t="s">
        <v>308</v>
      </c>
      <c r="J1932" s="609"/>
      <c r="K1932" s="625">
        <v>0.4</v>
      </c>
      <c r="L1932" s="626"/>
      <c r="M1932" s="291">
        <f>K1932*12*I1893</f>
        <v>2131.2000000000003</v>
      </c>
    </row>
    <row r="1933" spans="1:13">
      <c r="A1933" s="320" t="s">
        <v>307</v>
      </c>
      <c r="B1933" s="319"/>
      <c r="C1933" s="319"/>
      <c r="D1933" s="319"/>
      <c r="E1933" s="319"/>
      <c r="F1933" s="319"/>
      <c r="G1933" s="319"/>
      <c r="H1933" s="318"/>
      <c r="I1933" s="608" t="s">
        <v>306</v>
      </c>
      <c r="J1933" s="609"/>
      <c r="K1933" s="625">
        <v>0.1</v>
      </c>
      <c r="L1933" s="626"/>
      <c r="M1933" s="291">
        <f>K1933*12*I1893</f>
        <v>532.80000000000007</v>
      </c>
    </row>
    <row r="1934" spans="1:13">
      <c r="A1934" s="313" t="s">
        <v>299</v>
      </c>
      <c r="B1934" s="312"/>
      <c r="C1934" s="312"/>
      <c r="D1934" s="312"/>
      <c r="E1934" s="312"/>
      <c r="F1934" s="312"/>
      <c r="G1934" s="312"/>
      <c r="H1934" s="311"/>
      <c r="I1934" s="608" t="s">
        <v>298</v>
      </c>
      <c r="J1934" s="609"/>
      <c r="K1934" s="636">
        <v>0.05</v>
      </c>
      <c r="L1934" s="637"/>
      <c r="M1934" s="291">
        <f>K1934*12*I1893</f>
        <v>266.40000000000003</v>
      </c>
    </row>
    <row r="1935" spans="1:13" ht="15.75" thickBot="1">
      <c r="A1935" s="313" t="s">
        <v>305</v>
      </c>
      <c r="B1935" s="312"/>
      <c r="C1935" s="312"/>
      <c r="D1935" s="312"/>
      <c r="E1935" s="312"/>
      <c r="F1935" s="312"/>
      <c r="G1935" s="312"/>
      <c r="H1935" s="311"/>
      <c r="I1935" s="614" t="s">
        <v>88</v>
      </c>
      <c r="J1935" s="615"/>
      <c r="K1935" s="638">
        <v>7.0000000000000007E-2</v>
      </c>
      <c r="L1935" s="639"/>
      <c r="M1935" s="326">
        <f>K1935*12*I1893</f>
        <v>372.96000000000004</v>
      </c>
    </row>
    <row r="1936" spans="1:13" ht="15.75" thickBot="1">
      <c r="A1936" s="654" t="s">
        <v>304</v>
      </c>
      <c r="B1936" s="655"/>
      <c r="C1936" s="655"/>
      <c r="D1936" s="655"/>
      <c r="E1936" s="655"/>
      <c r="F1936" s="655"/>
      <c r="G1936" s="655"/>
      <c r="H1936" s="656"/>
      <c r="I1936" s="325"/>
      <c r="J1936" s="324"/>
      <c r="K1936" s="649">
        <f>K1937+K1938+K1939</f>
        <v>0.88</v>
      </c>
      <c r="L1936" s="643"/>
      <c r="M1936" s="303">
        <f>K1936*12*I1893</f>
        <v>4688.6400000000003</v>
      </c>
    </row>
    <row r="1937" spans="1:13">
      <c r="A1937" s="323" t="s">
        <v>303</v>
      </c>
      <c r="B1937" s="322"/>
      <c r="C1937" s="322"/>
      <c r="D1937" s="322"/>
      <c r="E1937" s="322"/>
      <c r="F1937" s="322"/>
      <c r="G1937" s="322"/>
      <c r="H1937" s="321"/>
      <c r="I1937" s="612" t="s">
        <v>302</v>
      </c>
      <c r="J1937" s="613"/>
      <c r="K1937" s="644">
        <v>0.42</v>
      </c>
      <c r="L1937" s="645"/>
      <c r="M1937" s="291">
        <f>K1937*12*I1893</f>
        <v>2237.7600000000002</v>
      </c>
    </row>
    <row r="1938" spans="1:13">
      <c r="A1938" s="320" t="s">
        <v>301</v>
      </c>
      <c r="B1938" s="319"/>
      <c r="C1938" s="319"/>
      <c r="D1938" s="319"/>
      <c r="E1938" s="319"/>
      <c r="F1938" s="319"/>
      <c r="G1938" s="319"/>
      <c r="H1938" s="318"/>
      <c r="I1938" s="317" t="s">
        <v>300</v>
      </c>
      <c r="J1938" s="316"/>
      <c r="K1938" s="636">
        <v>0.37</v>
      </c>
      <c r="L1938" s="637"/>
      <c r="M1938" s="291">
        <f>K1938*12*I1893</f>
        <v>1971.3599999999997</v>
      </c>
    </row>
    <row r="1939" spans="1:13" ht="15.75" thickBot="1">
      <c r="A1939" s="313" t="s">
        <v>299</v>
      </c>
      <c r="B1939" s="312"/>
      <c r="C1939" s="312"/>
      <c r="D1939" s="312"/>
      <c r="E1939" s="312"/>
      <c r="F1939" s="312"/>
      <c r="G1939" s="312"/>
      <c r="H1939" s="311"/>
      <c r="I1939" s="614" t="s">
        <v>298</v>
      </c>
      <c r="J1939" s="615"/>
      <c r="K1939" s="638">
        <v>0.09</v>
      </c>
      <c r="L1939" s="639"/>
      <c r="M1939" s="291">
        <f>K1939*12*I1893</f>
        <v>479.52000000000004</v>
      </c>
    </row>
    <row r="1940" spans="1:13" ht="15.75" thickBot="1">
      <c r="A1940" s="309" t="s">
        <v>297</v>
      </c>
      <c r="B1940" s="308"/>
      <c r="C1940" s="308"/>
      <c r="D1940" s="308"/>
      <c r="E1940" s="308"/>
      <c r="F1940" s="308"/>
      <c r="G1940" s="308"/>
      <c r="H1940" s="307"/>
      <c r="I1940" s="619" t="s">
        <v>296</v>
      </c>
      <c r="J1940" s="620"/>
      <c r="K1940" s="640">
        <v>15.9</v>
      </c>
      <c r="L1940" s="641"/>
      <c r="M1940" s="303">
        <f>K1940*12*I1893</f>
        <v>84715.200000000012</v>
      </c>
    </row>
    <row r="1941" spans="1:13" ht="15.75" thickBot="1">
      <c r="A1941" s="603" t="s">
        <v>295</v>
      </c>
      <c r="B1941" s="604"/>
      <c r="C1941" s="604"/>
      <c r="D1941" s="604"/>
      <c r="E1941" s="604"/>
      <c r="F1941" s="604"/>
      <c r="G1941" s="604"/>
      <c r="H1941" s="605"/>
      <c r="I1941" s="305"/>
      <c r="J1941" s="304"/>
      <c r="K1941" s="642">
        <v>1.58</v>
      </c>
      <c r="L1941" s="643"/>
      <c r="M1941" s="303">
        <f>K1941*12*I1893</f>
        <v>8418.24</v>
      </c>
    </row>
    <row r="1942" spans="1:13">
      <c r="A1942" s="301" t="s">
        <v>294</v>
      </c>
      <c r="B1942" s="300"/>
      <c r="C1942" s="300"/>
      <c r="D1942" s="300"/>
      <c r="E1942" s="300"/>
      <c r="F1942" s="300"/>
      <c r="G1942" s="300"/>
      <c r="H1942" s="298"/>
      <c r="I1942" s="621" t="s">
        <v>293</v>
      </c>
      <c r="J1942" s="622"/>
      <c r="K1942" s="297"/>
      <c r="L1942" s="296"/>
      <c r="M1942" s="291"/>
    </row>
    <row r="1943" spans="1:13">
      <c r="A1943" s="301" t="s">
        <v>292</v>
      </c>
      <c r="B1943" s="300"/>
      <c r="C1943" s="300"/>
      <c r="D1943" s="300"/>
      <c r="E1943" s="300"/>
      <c r="F1943" s="300"/>
      <c r="G1943" s="300"/>
      <c r="H1943" s="298"/>
      <c r="I1943" s="295"/>
      <c r="J1943" s="294"/>
      <c r="K1943" s="297"/>
      <c r="L1943" s="296"/>
      <c r="M1943" s="291"/>
    </row>
    <row r="1944" spans="1:13" ht="15.75" thickBot="1">
      <c r="A1944" s="301" t="s">
        <v>291</v>
      </c>
      <c r="B1944" s="300"/>
      <c r="C1944" s="300"/>
      <c r="D1944" s="300"/>
      <c r="E1944" s="300"/>
      <c r="F1944" s="300"/>
      <c r="G1944" s="300"/>
      <c r="H1944" s="298"/>
      <c r="I1944" s="310"/>
      <c r="J1944" s="294"/>
      <c r="K1944" s="297"/>
      <c r="L1944" s="296"/>
      <c r="M1944" s="291"/>
    </row>
    <row r="1945" spans="1:13" ht="15.75" thickBot="1">
      <c r="A1945" s="309" t="s">
        <v>290</v>
      </c>
      <c r="B1945" s="308"/>
      <c r="C1945" s="308"/>
      <c r="D1945" s="308"/>
      <c r="E1945" s="308"/>
      <c r="F1945" s="308"/>
      <c r="G1945" s="308"/>
      <c r="H1945" s="307"/>
      <c r="I1945" s="305"/>
      <c r="J1945" s="304"/>
      <c r="K1945" s="642">
        <v>7.0000000000000007E-2</v>
      </c>
      <c r="L1945" s="643"/>
      <c r="M1945" s="303">
        <f>K1945*12*I1893</f>
        <v>372.96000000000004</v>
      </c>
    </row>
    <row r="1946" spans="1:13">
      <c r="A1946" s="301" t="s">
        <v>289</v>
      </c>
      <c r="B1946" s="300"/>
      <c r="C1946" s="300"/>
      <c r="D1946" s="300"/>
      <c r="E1946" s="300"/>
      <c r="F1946" s="300"/>
      <c r="G1946" s="300"/>
      <c r="H1946" s="298"/>
      <c r="I1946" s="621" t="s">
        <v>19</v>
      </c>
      <c r="J1946" s="622"/>
      <c r="K1946" s="306"/>
      <c r="L1946" s="296"/>
      <c r="M1946" s="291"/>
    </row>
    <row r="1947" spans="1:13" ht="15.75" thickBot="1">
      <c r="A1947" s="301" t="s">
        <v>288</v>
      </c>
      <c r="B1947" s="300"/>
      <c r="C1947" s="300"/>
      <c r="D1947" s="300"/>
      <c r="E1947" s="300"/>
      <c r="F1947" s="300"/>
      <c r="G1947" s="300"/>
      <c r="H1947" s="298"/>
      <c r="I1947" s="295"/>
      <c r="J1947" s="294"/>
      <c r="K1947" s="306"/>
      <c r="L1947" s="296"/>
      <c r="M1947" s="291"/>
    </row>
    <row r="1948" spans="1:13" ht="15.75" thickBot="1">
      <c r="A1948" s="603" t="s">
        <v>287</v>
      </c>
      <c r="B1948" s="604"/>
      <c r="C1948" s="604"/>
      <c r="D1948" s="604"/>
      <c r="E1948" s="604"/>
      <c r="F1948" s="604"/>
      <c r="G1948" s="604"/>
      <c r="H1948" s="605"/>
      <c r="I1948" s="305"/>
      <c r="J1948" s="304"/>
      <c r="K1948" s="642">
        <v>6</v>
      </c>
      <c r="L1948" s="643"/>
      <c r="M1948" s="303">
        <f>K1948*12*I1893</f>
        <v>31968</v>
      </c>
    </row>
    <row r="1949" spans="1:13">
      <c r="A1949" s="301" t="s">
        <v>286</v>
      </c>
      <c r="B1949" s="299"/>
      <c r="C1949" s="299"/>
      <c r="D1949" s="299"/>
      <c r="E1949" s="299"/>
      <c r="F1949" s="300"/>
      <c r="G1949" s="299"/>
      <c r="H1949" s="298"/>
      <c r="I1949" s="598" t="s">
        <v>285</v>
      </c>
      <c r="J1949" s="599"/>
      <c r="K1949" s="297"/>
      <c r="L1949" s="296"/>
      <c r="M1949" s="291"/>
    </row>
    <row r="1950" spans="1:13">
      <c r="A1950" s="301" t="s">
        <v>284</v>
      </c>
      <c r="B1950" s="299"/>
      <c r="C1950" s="299"/>
      <c r="D1950" s="299"/>
      <c r="E1950" s="299"/>
      <c r="F1950" s="300"/>
      <c r="G1950" s="299"/>
      <c r="H1950" s="298"/>
      <c r="I1950" s="598" t="s">
        <v>283</v>
      </c>
      <c r="J1950" s="599"/>
      <c r="K1950" s="297"/>
      <c r="L1950" s="296"/>
      <c r="M1950" s="291"/>
    </row>
    <row r="1951" spans="1:13">
      <c r="A1951" s="301" t="s">
        <v>282</v>
      </c>
      <c r="B1951" s="299"/>
      <c r="C1951" s="299"/>
      <c r="D1951" s="299"/>
      <c r="E1951" s="299"/>
      <c r="F1951" s="300"/>
      <c r="G1951" s="299"/>
      <c r="H1951" s="298"/>
      <c r="I1951" s="598" t="s">
        <v>281</v>
      </c>
      <c r="J1951" s="599"/>
      <c r="K1951" s="297"/>
      <c r="L1951" s="296"/>
      <c r="M1951" s="291"/>
    </row>
    <row r="1952" spans="1:13">
      <c r="A1952" s="301" t="s">
        <v>280</v>
      </c>
      <c r="B1952" s="299"/>
      <c r="C1952" s="299"/>
      <c r="D1952" s="299"/>
      <c r="E1952" s="299"/>
      <c r="F1952" s="300"/>
      <c r="G1952" s="299"/>
      <c r="H1952" s="298"/>
      <c r="I1952" s="598" t="s">
        <v>279</v>
      </c>
      <c r="J1952" s="599"/>
      <c r="K1952" s="297"/>
      <c r="L1952" s="296"/>
      <c r="M1952" s="291"/>
    </row>
    <row r="1953" spans="1:13">
      <c r="A1953" s="301" t="s">
        <v>278</v>
      </c>
      <c r="B1953" s="299"/>
      <c r="C1953" s="299"/>
      <c r="D1953" s="299"/>
      <c r="E1953" s="299"/>
      <c r="F1953" s="300"/>
      <c r="G1953" s="299"/>
      <c r="H1953" s="298"/>
      <c r="I1953" s="598" t="s">
        <v>277</v>
      </c>
      <c r="J1953" s="599"/>
      <c r="K1953" s="297"/>
      <c r="L1953" s="296"/>
      <c r="M1953" s="291"/>
    </row>
    <row r="1954" spans="1:13">
      <c r="A1954" s="301" t="s">
        <v>276</v>
      </c>
      <c r="B1954" s="299"/>
      <c r="C1954" s="299"/>
      <c r="D1954" s="299"/>
      <c r="E1954" s="299"/>
      <c r="F1954" s="300"/>
      <c r="G1954" s="299"/>
      <c r="H1954" s="298"/>
      <c r="I1954" s="295"/>
      <c r="J1954" s="294"/>
      <c r="K1954" s="297"/>
      <c r="L1954" s="302"/>
      <c r="M1954" s="291"/>
    </row>
    <row r="1955" spans="1:13">
      <c r="A1955" s="301" t="s">
        <v>275</v>
      </c>
      <c r="B1955" s="299"/>
      <c r="C1955" s="299"/>
      <c r="D1955" s="299"/>
      <c r="E1955" s="299"/>
      <c r="F1955" s="300"/>
      <c r="G1955" s="299"/>
      <c r="H1955" s="298"/>
      <c r="I1955" s="295"/>
      <c r="J1955" s="294"/>
      <c r="K1955" s="297"/>
      <c r="L1955" s="296"/>
      <c r="M1955" s="291"/>
    </row>
    <row r="1956" spans="1:13">
      <c r="A1956" s="301" t="s">
        <v>274</v>
      </c>
      <c r="B1956" s="299"/>
      <c r="C1956" s="299"/>
      <c r="D1956" s="299"/>
      <c r="E1956" s="299"/>
      <c r="F1956" s="300"/>
      <c r="G1956" s="299"/>
      <c r="H1956" s="298"/>
      <c r="I1956" s="295"/>
      <c r="J1956" s="294"/>
      <c r="K1956" s="297"/>
      <c r="L1956" s="296"/>
      <c r="M1956" s="291"/>
    </row>
    <row r="1957" spans="1:13">
      <c r="A1957" s="301" t="s">
        <v>273</v>
      </c>
      <c r="B1957" s="299"/>
      <c r="C1957" s="299"/>
      <c r="D1957" s="299"/>
      <c r="E1957" s="299"/>
      <c r="F1957" s="300"/>
      <c r="G1957" s="299"/>
      <c r="H1957" s="298"/>
      <c r="I1957" s="295"/>
      <c r="J1957" s="294"/>
      <c r="K1957" s="297"/>
      <c r="L1957" s="296"/>
      <c r="M1957" s="291"/>
    </row>
    <row r="1958" spans="1:13">
      <c r="A1958" s="301" t="s">
        <v>272</v>
      </c>
      <c r="B1958" s="299"/>
      <c r="C1958" s="299"/>
      <c r="D1958" s="299"/>
      <c r="E1958" s="299"/>
      <c r="F1958" s="300"/>
      <c r="G1958" s="299"/>
      <c r="H1958" s="298"/>
      <c r="I1958" s="295"/>
      <c r="J1958" s="294"/>
      <c r="K1958" s="297"/>
      <c r="L1958" s="296"/>
      <c r="M1958" s="291"/>
    </row>
    <row r="1959" spans="1:13" ht="15.75" thickBot="1">
      <c r="A1959" s="616" t="s">
        <v>271</v>
      </c>
      <c r="B1959" s="617"/>
      <c r="C1959" s="617"/>
      <c r="D1959" s="617"/>
      <c r="E1959" s="617"/>
      <c r="F1959" s="617"/>
      <c r="G1959" s="617"/>
      <c r="H1959" s="618"/>
      <c r="I1959" s="295"/>
      <c r="J1959" s="294"/>
      <c r="K1959" s="293"/>
      <c r="L1959" s="292"/>
      <c r="M1959" s="291"/>
    </row>
    <row r="1960" spans="1:13">
      <c r="A1960" s="290" t="s">
        <v>270</v>
      </c>
      <c r="B1960" s="289"/>
      <c r="C1960" s="289"/>
      <c r="D1960" s="289"/>
      <c r="E1960" s="289"/>
      <c r="F1960" s="289"/>
      <c r="G1960" s="289"/>
      <c r="H1960" s="289"/>
      <c r="I1960" s="621" t="s">
        <v>55</v>
      </c>
      <c r="J1960" s="622"/>
      <c r="K1960" s="288"/>
      <c r="L1960" s="287"/>
      <c r="M1960" s="286"/>
    </row>
    <row r="1961" spans="1:13" ht="15.75" thickBot="1">
      <c r="A1961" s="285" t="s">
        <v>269</v>
      </c>
      <c r="B1961" s="284"/>
      <c r="C1961" s="284"/>
      <c r="D1961" s="284"/>
      <c r="E1961" s="284"/>
      <c r="F1961" s="284"/>
      <c r="G1961" s="284"/>
      <c r="H1961" s="284"/>
      <c r="I1961" s="283"/>
      <c r="J1961" s="282"/>
      <c r="K1961" s="281"/>
      <c r="L1961" s="280"/>
      <c r="M1961" s="279"/>
    </row>
    <row r="1962" spans="1:13" ht="15.75" thickBot="1">
      <c r="A1962" s="603" t="s">
        <v>355</v>
      </c>
      <c r="B1962" s="604"/>
      <c r="C1962" s="604"/>
      <c r="D1962" s="604"/>
      <c r="E1962" s="604"/>
      <c r="F1962" s="604"/>
      <c r="G1962" s="604"/>
      <c r="H1962" s="657"/>
      <c r="I1962" s="658" t="s">
        <v>32</v>
      </c>
      <c r="J1962" s="659"/>
      <c r="K1962" s="660">
        <v>1.46</v>
      </c>
      <c r="L1962" s="661"/>
      <c r="M1962" s="276">
        <f>K1962*12*I1893</f>
        <v>7778.88</v>
      </c>
    </row>
    <row r="1963" spans="1:13" ht="15.75" thickBot="1">
      <c r="A1963" s="386" t="s">
        <v>354</v>
      </c>
      <c r="B1963" s="385"/>
      <c r="C1963" s="385"/>
      <c r="D1963" s="385"/>
      <c r="E1963" s="385"/>
      <c r="F1963" s="385"/>
      <c r="G1963" s="385"/>
      <c r="H1963" s="385"/>
      <c r="I1963" s="384"/>
      <c r="J1963" s="383"/>
      <c r="K1963" s="662"/>
      <c r="L1963" s="663"/>
      <c r="M1963" s="276"/>
    </row>
    <row r="1964" spans="1:13" ht="15.75" thickBot="1">
      <c r="A1964" s="652" t="s">
        <v>268</v>
      </c>
      <c r="B1964" s="653"/>
      <c r="C1964" s="653"/>
      <c r="D1964" s="653"/>
      <c r="E1964" s="653"/>
      <c r="F1964" s="653"/>
      <c r="G1964" s="653"/>
      <c r="H1964" s="653"/>
      <c r="I1964" s="278"/>
      <c r="J1964" s="277"/>
      <c r="K1964" s="610">
        <f>K1894+K1904+K1919+K1948+K1962+K1963</f>
        <v>43.23</v>
      </c>
      <c r="L1964" s="611"/>
      <c r="M1964" s="276">
        <f>M1894+M1904+M1919+M1948+M1962+M1963</f>
        <v>230329.44</v>
      </c>
    </row>
    <row r="1966" spans="1:13" ht="15.75">
      <c r="A1966" s="601" t="s">
        <v>0</v>
      </c>
      <c r="B1966" s="601"/>
      <c r="C1966" s="601"/>
      <c r="D1966" s="601"/>
      <c r="E1966" s="601"/>
      <c r="F1966" s="601"/>
      <c r="G1966" s="601"/>
      <c r="H1966" s="601"/>
      <c r="I1966" s="601"/>
      <c r="J1966" s="601"/>
      <c r="K1966" s="601"/>
      <c r="L1966" s="601"/>
      <c r="M1966" s="327"/>
    </row>
    <row r="1967" spans="1:13" ht="15.75">
      <c r="A1967" s="600" t="s">
        <v>353</v>
      </c>
      <c r="B1967" s="600"/>
      <c r="C1967" s="600"/>
      <c r="D1967" s="600"/>
      <c r="E1967" s="600"/>
      <c r="F1967" s="600"/>
      <c r="G1967" s="600"/>
      <c r="H1967" s="600"/>
      <c r="I1967" s="600"/>
      <c r="J1967" s="600"/>
      <c r="K1967" s="600"/>
      <c r="L1967" s="600"/>
      <c r="M1967" s="327"/>
    </row>
    <row r="1968" spans="1:13" ht="15.75">
      <c r="A1968" s="370"/>
      <c r="B1968" s="370"/>
      <c r="C1968" s="370"/>
      <c r="D1968" s="370"/>
      <c r="E1968" s="370"/>
      <c r="F1968" s="370" t="s">
        <v>395</v>
      </c>
      <c r="G1968" s="370"/>
      <c r="H1968" s="370"/>
      <c r="I1968" s="370"/>
      <c r="J1968" s="370"/>
      <c r="K1968" s="370"/>
      <c r="L1968" s="370"/>
      <c r="M1968" s="327"/>
    </row>
    <row r="1969" spans="1:13">
      <c r="A1969" s="329"/>
      <c r="B1969" s="328"/>
      <c r="C1969" s="602" t="s">
        <v>351</v>
      </c>
      <c r="D1969" s="602"/>
      <c r="E1969" s="602"/>
      <c r="F1969" s="328"/>
      <c r="G1969" s="328"/>
      <c r="H1969" s="368"/>
      <c r="I1969" s="590" t="s">
        <v>3</v>
      </c>
      <c r="J1969" s="591"/>
      <c r="K1969" s="592" t="s">
        <v>4</v>
      </c>
      <c r="L1969" s="593"/>
      <c r="M1969" s="382"/>
    </row>
    <row r="1970" spans="1:13">
      <c r="A1970" s="381"/>
      <c r="B1970" s="355"/>
      <c r="C1970" s="355"/>
      <c r="D1970" s="355"/>
      <c r="E1970" s="355"/>
      <c r="F1970" s="355"/>
      <c r="G1970" s="355"/>
      <c r="H1970" s="356"/>
      <c r="I1970" s="295"/>
      <c r="J1970" s="294"/>
      <c r="K1970" s="594" t="s">
        <v>5</v>
      </c>
      <c r="L1970" s="595"/>
      <c r="M1970" s="380" t="s">
        <v>6</v>
      </c>
    </row>
    <row r="1971" spans="1:13">
      <c r="A1971" s="381"/>
      <c r="B1971" s="355"/>
      <c r="C1971" s="355"/>
      <c r="D1971" s="355"/>
      <c r="E1971" s="355"/>
      <c r="F1971" s="355"/>
      <c r="G1971" s="355"/>
      <c r="H1971" s="356"/>
      <c r="I1971" s="598" t="s">
        <v>7</v>
      </c>
      <c r="J1971" s="599"/>
      <c r="K1971" s="623" t="s">
        <v>8</v>
      </c>
      <c r="L1971" s="624"/>
      <c r="M1971" s="380" t="s">
        <v>9</v>
      </c>
    </row>
    <row r="1972" spans="1:13" ht="16.5" thickBot="1">
      <c r="A1972" s="379"/>
      <c r="B1972" s="351"/>
      <c r="C1972" s="351"/>
      <c r="D1972" s="351"/>
      <c r="E1972" s="351"/>
      <c r="F1972" s="351"/>
      <c r="G1972" s="351"/>
      <c r="H1972" s="350"/>
      <c r="I1972" s="631">
        <v>475.6</v>
      </c>
      <c r="J1972" s="632"/>
      <c r="K1972" s="633"/>
      <c r="L1972" s="634"/>
      <c r="M1972" s="378"/>
    </row>
    <row r="1973" spans="1:13">
      <c r="A1973" s="367" t="s">
        <v>350</v>
      </c>
      <c r="B1973" s="344"/>
      <c r="C1973" s="344"/>
      <c r="D1973" s="344"/>
      <c r="E1973" s="344"/>
      <c r="F1973" s="344"/>
      <c r="G1973" s="344"/>
      <c r="H1973" s="377"/>
      <c r="I1973" s="341"/>
      <c r="J1973" s="340"/>
      <c r="K1973" s="635">
        <f>K1976+K1979</f>
        <v>6.17</v>
      </c>
      <c r="L1973" s="628"/>
      <c r="M1973" s="286">
        <f>K1973*12*I1972</f>
        <v>35213.423999999999</v>
      </c>
    </row>
    <row r="1974" spans="1:13">
      <c r="A1974" s="376" t="s">
        <v>349</v>
      </c>
      <c r="B1974" s="375"/>
      <c r="C1974" s="375"/>
      <c r="D1974" s="375"/>
      <c r="E1974" s="375"/>
      <c r="F1974" s="375"/>
      <c r="G1974" s="375"/>
      <c r="H1974" s="374"/>
      <c r="I1974" s="295"/>
      <c r="J1974" s="294"/>
      <c r="K1974" s="293"/>
      <c r="L1974" s="292"/>
      <c r="M1974" s="373"/>
    </row>
    <row r="1975" spans="1:13" ht="15.75" thickBot="1">
      <c r="A1975" s="363" t="s">
        <v>348</v>
      </c>
      <c r="B1975" s="372"/>
      <c r="C1975" s="372"/>
      <c r="D1975" s="372"/>
      <c r="E1975" s="372"/>
      <c r="F1975" s="372"/>
      <c r="G1975" s="372"/>
      <c r="H1975" s="371"/>
      <c r="I1975" s="336"/>
      <c r="J1975" s="282"/>
      <c r="K1975" s="281"/>
      <c r="L1975" s="280"/>
      <c r="M1975" s="279"/>
    </row>
    <row r="1976" spans="1:13">
      <c r="A1976" s="323" t="s">
        <v>347</v>
      </c>
      <c r="B1976" s="331"/>
      <c r="C1976" s="331"/>
      <c r="D1976" s="331"/>
      <c r="E1976" s="331"/>
      <c r="F1976" s="331"/>
      <c r="G1976" s="331"/>
      <c r="H1976" s="357"/>
      <c r="I1976" s="596" t="s">
        <v>19</v>
      </c>
      <c r="J1976" s="597"/>
      <c r="K1976" s="629">
        <v>3.7</v>
      </c>
      <c r="L1976" s="630"/>
      <c r="M1976" s="291">
        <f>K1976*12*I1972</f>
        <v>21116.640000000003</v>
      </c>
    </row>
    <row r="1977" spans="1:13">
      <c r="A1977" s="301" t="s">
        <v>338</v>
      </c>
      <c r="B1977" s="355"/>
      <c r="C1977" s="355"/>
      <c r="D1977" s="355"/>
      <c r="E1977" s="355"/>
      <c r="F1977" s="355"/>
      <c r="G1977" s="355"/>
      <c r="H1977" s="356"/>
      <c r="I1977" s="598" t="s">
        <v>328</v>
      </c>
      <c r="J1977" s="599"/>
      <c r="K1977" s="327"/>
      <c r="L1977" s="292"/>
      <c r="M1977" s="291"/>
    </row>
    <row r="1978" spans="1:13">
      <c r="A1978" s="323" t="s">
        <v>337</v>
      </c>
      <c r="B1978" s="331"/>
      <c r="C1978" s="331"/>
      <c r="D1978" s="331"/>
      <c r="E1978" s="331"/>
      <c r="F1978" s="331"/>
      <c r="G1978" s="331"/>
      <c r="H1978" s="357"/>
      <c r="I1978" s="596"/>
      <c r="J1978" s="597"/>
      <c r="K1978" s="327"/>
      <c r="L1978" s="292"/>
      <c r="M1978" s="291"/>
    </row>
    <row r="1979" spans="1:13">
      <c r="A1979" s="323" t="s">
        <v>346</v>
      </c>
      <c r="B1979" s="331"/>
      <c r="C1979" s="331"/>
      <c r="D1979" s="331"/>
      <c r="E1979" s="331"/>
      <c r="F1979" s="331"/>
      <c r="G1979" s="331"/>
      <c r="H1979" s="357"/>
      <c r="I1979" s="608" t="s">
        <v>35</v>
      </c>
      <c r="J1979" s="609"/>
      <c r="K1979" s="625">
        <v>2.4700000000000002</v>
      </c>
      <c r="L1979" s="626"/>
      <c r="M1979" s="291">
        <f>K1979*12*I1972</f>
        <v>14096.784000000001</v>
      </c>
    </row>
    <row r="1980" spans="1:13" ht="15.75">
      <c r="A1980" s="320" t="s">
        <v>345</v>
      </c>
      <c r="B1980" s="354"/>
      <c r="C1980" s="354"/>
      <c r="D1980" s="354"/>
      <c r="E1980" s="354"/>
      <c r="F1980" s="354"/>
      <c r="G1980" s="354"/>
      <c r="H1980" s="353"/>
      <c r="I1980" s="598" t="s">
        <v>328</v>
      </c>
      <c r="J1980" s="599"/>
      <c r="K1980" s="370"/>
      <c r="L1980" s="369"/>
      <c r="M1980" s="291"/>
    </row>
    <row r="1981" spans="1:13">
      <c r="A1981" s="313" t="s">
        <v>344</v>
      </c>
      <c r="B1981" s="328"/>
      <c r="C1981" s="328"/>
      <c r="D1981" s="328"/>
      <c r="E1981" s="328"/>
      <c r="F1981" s="328"/>
      <c r="G1981" s="328"/>
      <c r="H1981" s="368"/>
      <c r="I1981" s="598"/>
      <c r="J1981" s="599"/>
      <c r="K1981" s="352"/>
      <c r="L1981" s="292"/>
      <c r="M1981" s="291"/>
    </row>
    <row r="1982" spans="1:13" ht="15.75" thickBot="1">
      <c r="A1982" s="323" t="s">
        <v>343</v>
      </c>
      <c r="B1982" s="322"/>
      <c r="C1982" s="322"/>
      <c r="D1982" s="322"/>
      <c r="E1982" s="322"/>
      <c r="F1982" s="322"/>
      <c r="G1982" s="322"/>
      <c r="H1982" s="321"/>
      <c r="I1982" s="334"/>
      <c r="J1982" s="333"/>
      <c r="K1982" s="636"/>
      <c r="L1982" s="637"/>
      <c r="M1982" s="291"/>
    </row>
    <row r="1983" spans="1:13">
      <c r="A1983" s="367" t="s">
        <v>342</v>
      </c>
      <c r="B1983" s="366"/>
      <c r="C1983" s="366"/>
      <c r="D1983" s="366"/>
      <c r="E1983" s="366"/>
      <c r="F1983" s="366"/>
      <c r="G1983" s="366"/>
      <c r="H1983" s="365"/>
      <c r="I1983" s="341"/>
      <c r="J1983" s="364"/>
      <c r="K1983" s="627">
        <f>K1985+K1990+K1993</f>
        <v>5.05</v>
      </c>
      <c r="L1983" s="628"/>
      <c r="M1983" s="286">
        <f>K1983*12*I1972</f>
        <v>28821.359999999997</v>
      </c>
    </row>
    <row r="1984" spans="1:13" ht="15.75" thickBot="1">
      <c r="A1984" s="363" t="s">
        <v>341</v>
      </c>
      <c r="B1984" s="362"/>
      <c r="C1984" s="362"/>
      <c r="D1984" s="362"/>
      <c r="E1984" s="362"/>
      <c r="F1984" s="362"/>
      <c r="G1984" s="362"/>
      <c r="H1984" s="361"/>
      <c r="I1984" s="336"/>
      <c r="J1984" s="360"/>
      <c r="K1984" s="281"/>
      <c r="L1984" s="280"/>
      <c r="M1984" s="279"/>
    </row>
    <row r="1985" spans="1:13">
      <c r="A1985" s="301" t="s">
        <v>340</v>
      </c>
      <c r="B1985" s="300"/>
      <c r="C1985" s="300"/>
      <c r="D1985" s="300"/>
      <c r="E1985" s="300"/>
      <c r="F1985" s="300"/>
      <c r="G1985" s="300"/>
      <c r="H1985" s="298"/>
      <c r="I1985" s="598" t="s">
        <v>19</v>
      </c>
      <c r="J1985" s="599"/>
      <c r="K1985" s="629">
        <v>2.5299999999999998</v>
      </c>
      <c r="L1985" s="630"/>
      <c r="M1985" s="291">
        <f>K1985*12*I1972</f>
        <v>14439.216</v>
      </c>
    </row>
    <row r="1986" spans="1:13">
      <c r="A1986" s="323" t="s">
        <v>339</v>
      </c>
      <c r="B1986" s="322"/>
      <c r="C1986" s="322"/>
      <c r="D1986" s="322"/>
      <c r="E1986" s="322"/>
      <c r="F1986" s="322"/>
      <c r="G1986" s="322"/>
      <c r="H1986" s="321"/>
      <c r="I1986" s="359"/>
      <c r="J1986" s="358"/>
      <c r="K1986" s="327"/>
      <c r="L1986" s="292"/>
      <c r="M1986" s="291"/>
    </row>
    <row r="1987" spans="1:13">
      <c r="A1987" s="301" t="s">
        <v>338</v>
      </c>
      <c r="B1987" s="355"/>
      <c r="C1987" s="355"/>
      <c r="D1987" s="355"/>
      <c r="E1987" s="355"/>
      <c r="F1987" s="355"/>
      <c r="G1987" s="355"/>
      <c r="H1987" s="356"/>
      <c r="I1987" s="598" t="s">
        <v>328</v>
      </c>
      <c r="J1987" s="599"/>
      <c r="K1987" s="327"/>
      <c r="L1987" s="292"/>
      <c r="M1987" s="291"/>
    </row>
    <row r="1988" spans="1:13">
      <c r="A1988" s="323" t="s">
        <v>337</v>
      </c>
      <c r="B1988" s="331"/>
      <c r="C1988" s="331"/>
      <c r="D1988" s="331"/>
      <c r="E1988" s="331"/>
      <c r="F1988" s="331"/>
      <c r="G1988" s="331"/>
      <c r="H1988" s="357"/>
      <c r="I1988" s="596"/>
      <c r="J1988" s="597"/>
      <c r="K1988" s="327"/>
      <c r="L1988" s="292"/>
      <c r="M1988" s="291"/>
    </row>
    <row r="1989" spans="1:13">
      <c r="A1989" s="320" t="s">
        <v>336</v>
      </c>
      <c r="B1989" s="354"/>
      <c r="C1989" s="353"/>
      <c r="D1989" s="355"/>
      <c r="E1989" s="355"/>
      <c r="F1989" s="355"/>
      <c r="G1989" s="355"/>
      <c r="H1989" s="356"/>
      <c r="I1989" s="598" t="s">
        <v>328</v>
      </c>
      <c r="J1989" s="599"/>
      <c r="K1989" s="327"/>
      <c r="L1989" s="292"/>
      <c r="M1989" s="291"/>
    </row>
    <row r="1990" spans="1:13">
      <c r="A1990" s="301" t="s">
        <v>335</v>
      </c>
      <c r="B1990" s="355"/>
      <c r="C1990" s="355"/>
      <c r="D1990" s="354"/>
      <c r="E1990" s="354"/>
      <c r="F1990" s="354"/>
      <c r="G1990" s="354"/>
      <c r="H1990" s="353"/>
      <c r="I1990" s="608" t="s">
        <v>35</v>
      </c>
      <c r="J1990" s="609"/>
      <c r="K1990" s="625">
        <v>1.1200000000000001</v>
      </c>
      <c r="L1990" s="626"/>
      <c r="M1990" s="291">
        <f>K1990*12*I1972</f>
        <v>6392.0640000000012</v>
      </c>
    </row>
    <row r="1991" spans="1:13">
      <c r="A1991" s="313" t="s">
        <v>334</v>
      </c>
      <c r="B1991" s="312"/>
      <c r="C1991" s="312"/>
      <c r="D1991" s="312"/>
      <c r="E1991" s="312"/>
      <c r="F1991" s="312"/>
      <c r="G1991" s="312"/>
      <c r="H1991" s="311"/>
      <c r="I1991" s="590" t="s">
        <v>333</v>
      </c>
      <c r="J1991" s="591"/>
      <c r="K1991" s="327"/>
      <c r="L1991" s="292"/>
      <c r="M1991" s="291"/>
    </row>
    <row r="1992" spans="1:13">
      <c r="A1992" s="323"/>
      <c r="B1992" s="322"/>
      <c r="C1992" s="322"/>
      <c r="D1992" s="322"/>
      <c r="E1992" s="322"/>
      <c r="F1992" s="322"/>
      <c r="G1992" s="322"/>
      <c r="H1992" s="321"/>
      <c r="I1992" s="334" t="s">
        <v>332</v>
      </c>
      <c r="J1992" s="333"/>
      <c r="K1992" s="352"/>
      <c r="L1992" s="292"/>
      <c r="M1992" s="291"/>
    </row>
    <row r="1993" spans="1:13">
      <c r="A1993" s="313" t="s">
        <v>331</v>
      </c>
      <c r="B1993" s="312"/>
      <c r="C1993" s="312"/>
      <c r="D1993" s="312"/>
      <c r="E1993" s="312"/>
      <c r="F1993" s="312"/>
      <c r="G1993" s="312"/>
      <c r="H1993" s="311"/>
      <c r="I1993" s="590" t="s">
        <v>35</v>
      </c>
      <c r="J1993" s="591"/>
      <c r="K1993" s="625">
        <v>1.4</v>
      </c>
      <c r="L1993" s="626"/>
      <c r="M1993" s="291">
        <f>K1993*12*I1972</f>
        <v>7990.079999999999</v>
      </c>
    </row>
    <row r="1994" spans="1:13">
      <c r="A1994" s="323" t="s">
        <v>330</v>
      </c>
      <c r="B1994" s="322"/>
      <c r="C1994" s="322"/>
      <c r="D1994" s="322"/>
      <c r="E1994" s="322"/>
      <c r="F1994" s="322"/>
      <c r="G1994" s="322"/>
      <c r="H1994" s="321"/>
      <c r="I1994" s="334"/>
      <c r="J1994" s="333"/>
      <c r="K1994" s="327"/>
      <c r="L1994" s="292"/>
      <c r="M1994" s="291"/>
    </row>
    <row r="1995" spans="1:13">
      <c r="A1995" s="313" t="s">
        <v>329</v>
      </c>
      <c r="B1995" s="312"/>
      <c r="C1995" s="312"/>
      <c r="D1995" s="312"/>
      <c r="E1995" s="312"/>
      <c r="F1995" s="312"/>
      <c r="G1995" s="312"/>
      <c r="H1995" s="311"/>
      <c r="I1995" s="598" t="s">
        <v>328</v>
      </c>
      <c r="J1995" s="599"/>
      <c r="K1995" s="327"/>
      <c r="L1995" s="292"/>
      <c r="M1995" s="291"/>
    </row>
    <row r="1996" spans="1:13">
      <c r="A1996" s="313" t="s">
        <v>327</v>
      </c>
      <c r="B1996" s="312"/>
      <c r="C1996" s="312"/>
      <c r="D1996" s="312"/>
      <c r="E1996" s="312"/>
      <c r="F1996" s="312"/>
      <c r="G1996" s="312"/>
      <c r="H1996" s="311"/>
      <c r="I1996" s="590" t="s">
        <v>326</v>
      </c>
      <c r="J1996" s="591"/>
      <c r="K1996" s="351"/>
      <c r="L1996" s="350"/>
      <c r="M1996" s="349"/>
    </row>
    <row r="1997" spans="1:13" ht="15.75" thickBot="1">
      <c r="A1997" s="323"/>
      <c r="B1997" s="322"/>
      <c r="C1997" s="322"/>
      <c r="D1997" s="322"/>
      <c r="E1997" s="322"/>
      <c r="F1997" s="322"/>
      <c r="G1997" s="322"/>
      <c r="H1997" s="321"/>
      <c r="I1997" s="606" t="s">
        <v>325</v>
      </c>
      <c r="J1997" s="607"/>
      <c r="K1997" s="348"/>
      <c r="L1997" s="347"/>
      <c r="M1997" s="346"/>
    </row>
    <row r="1998" spans="1:13">
      <c r="A1998" s="345" t="s">
        <v>324</v>
      </c>
      <c r="B1998" s="344"/>
      <c r="C1998" s="344"/>
      <c r="D1998" s="344"/>
      <c r="E1998" s="344"/>
      <c r="F1998" s="344"/>
      <c r="G1998" s="343"/>
      <c r="H1998" s="342"/>
      <c r="I1998" s="341"/>
      <c r="J1998" s="340"/>
      <c r="K1998" s="648">
        <f>K2000+K2007+K2015+K2019+K2020+K2024</f>
        <v>30.019999999999996</v>
      </c>
      <c r="L1998" s="628"/>
      <c r="M1998" s="286">
        <f>M2000+M2007+M2015+M2019+M2020+M2024</f>
        <v>171330.14399999997</v>
      </c>
    </row>
    <row r="1999" spans="1:13" ht="15.75" thickBot="1">
      <c r="A1999" s="339"/>
      <c r="B1999" s="338"/>
      <c r="C1999" s="338"/>
      <c r="D1999" s="338"/>
      <c r="E1999" s="338"/>
      <c r="F1999" s="338"/>
      <c r="G1999" s="338"/>
      <c r="H1999" s="337"/>
      <c r="I1999" s="336"/>
      <c r="J1999" s="282"/>
      <c r="K1999" s="281"/>
      <c r="L1999" s="280"/>
      <c r="M1999" s="279"/>
    </row>
    <row r="2000" spans="1:13" ht="15.75" thickBot="1">
      <c r="A2000" s="603" t="s">
        <v>323</v>
      </c>
      <c r="B2000" s="604"/>
      <c r="C2000" s="604"/>
      <c r="D2000" s="604"/>
      <c r="E2000" s="604"/>
      <c r="F2000" s="604"/>
      <c r="G2000" s="604"/>
      <c r="H2000" s="605"/>
      <c r="I2000" s="305"/>
      <c r="J2000" s="304"/>
      <c r="K2000" s="646">
        <f>K2001+K2002+K2003+K2005+K2006</f>
        <v>2.3299999999999996</v>
      </c>
      <c r="L2000" s="647"/>
      <c r="M2000" s="303">
        <f>K2000*12*I1972</f>
        <v>13297.775999999998</v>
      </c>
    </row>
    <row r="2001" spans="1:13">
      <c r="A2001" s="323" t="s">
        <v>322</v>
      </c>
      <c r="B2001" s="322"/>
      <c r="C2001" s="322"/>
      <c r="D2001" s="322"/>
      <c r="E2001" s="322"/>
      <c r="F2001" s="322"/>
      <c r="G2001" s="322"/>
      <c r="H2001" s="321"/>
      <c r="I2001" s="596" t="s">
        <v>321</v>
      </c>
      <c r="J2001" s="597"/>
      <c r="K2001" s="629">
        <v>0.63</v>
      </c>
      <c r="L2001" s="630"/>
      <c r="M2001" s="291">
        <f>K2001*12*I1972</f>
        <v>3595.5360000000005</v>
      </c>
    </row>
    <row r="2002" spans="1:13">
      <c r="A2002" s="320" t="s">
        <v>320</v>
      </c>
      <c r="B2002" s="319"/>
      <c r="C2002" s="319"/>
      <c r="D2002" s="319"/>
      <c r="E2002" s="319"/>
      <c r="F2002" s="319"/>
      <c r="G2002" s="319"/>
      <c r="H2002" s="318"/>
      <c r="I2002" s="608" t="s">
        <v>57</v>
      </c>
      <c r="J2002" s="609"/>
      <c r="K2002" s="625">
        <v>1.48</v>
      </c>
      <c r="L2002" s="626"/>
      <c r="M2002" s="291">
        <f>K2002*12*I1972</f>
        <v>8446.655999999999</v>
      </c>
    </row>
    <row r="2003" spans="1:13">
      <c r="A2003" s="313" t="s">
        <v>319</v>
      </c>
      <c r="B2003" s="312"/>
      <c r="C2003" s="312"/>
      <c r="D2003" s="312"/>
      <c r="E2003" s="312"/>
      <c r="F2003" s="312"/>
      <c r="G2003" s="312"/>
      <c r="H2003" s="311"/>
      <c r="I2003" s="590" t="s">
        <v>35</v>
      </c>
      <c r="J2003" s="591"/>
      <c r="K2003" s="625">
        <v>0.17</v>
      </c>
      <c r="L2003" s="626"/>
      <c r="M2003" s="291">
        <f>K2003*12*I1972</f>
        <v>970.22400000000005</v>
      </c>
    </row>
    <row r="2004" spans="1:13">
      <c r="A2004" s="335" t="s">
        <v>318</v>
      </c>
      <c r="B2004" s="331"/>
      <c r="C2004" s="331"/>
      <c r="D2004" s="331"/>
      <c r="E2004" s="322"/>
      <c r="F2004" s="322"/>
      <c r="G2004" s="322"/>
      <c r="H2004" s="321"/>
      <c r="I2004" s="334"/>
      <c r="J2004" s="333"/>
      <c r="K2004" s="293"/>
      <c r="L2004" s="292"/>
      <c r="M2004" s="291"/>
    </row>
    <row r="2005" spans="1:13">
      <c r="A2005" s="320" t="s">
        <v>317</v>
      </c>
      <c r="B2005" s="319"/>
      <c r="C2005" s="319"/>
      <c r="D2005" s="319"/>
      <c r="E2005" s="319"/>
      <c r="F2005" s="319"/>
      <c r="G2005" s="319"/>
      <c r="H2005" s="318"/>
      <c r="I2005" s="608" t="s">
        <v>19</v>
      </c>
      <c r="J2005" s="609"/>
      <c r="K2005" s="625">
        <v>0.05</v>
      </c>
      <c r="L2005" s="626"/>
      <c r="M2005" s="291">
        <f>K2005*12*I1972</f>
        <v>285.36000000000007</v>
      </c>
    </row>
    <row r="2006" spans="1:13" ht="15.75" thickBot="1">
      <c r="A2006" s="313" t="s">
        <v>316</v>
      </c>
      <c r="B2006" s="312"/>
      <c r="C2006" s="312"/>
      <c r="D2006" s="312"/>
      <c r="E2006" s="312"/>
      <c r="F2006" s="312"/>
      <c r="G2006" s="312"/>
      <c r="H2006" s="311"/>
      <c r="I2006" s="614" t="s">
        <v>19</v>
      </c>
      <c r="J2006" s="615"/>
      <c r="K2006" s="650"/>
      <c r="L2006" s="651"/>
      <c r="M2006" s="291"/>
    </row>
    <row r="2007" spans="1:13" ht="15.75" thickBot="1">
      <c r="A2007" s="654" t="s">
        <v>315</v>
      </c>
      <c r="B2007" s="655"/>
      <c r="C2007" s="655"/>
      <c r="D2007" s="655"/>
      <c r="E2007" s="655"/>
      <c r="F2007" s="655"/>
      <c r="G2007" s="655"/>
      <c r="H2007" s="656"/>
      <c r="I2007" s="305"/>
      <c r="J2007" s="304"/>
      <c r="K2007" s="642">
        <f>K2008+K2009+K2011+K2012+K2013+K2014</f>
        <v>1.35</v>
      </c>
      <c r="L2007" s="647"/>
      <c r="M2007" s="303">
        <f>K2007*12*I1972</f>
        <v>7704.7200000000021</v>
      </c>
    </row>
    <row r="2008" spans="1:13">
      <c r="A2008" s="332" t="s">
        <v>314</v>
      </c>
      <c r="B2008" s="331"/>
      <c r="C2008" s="331"/>
      <c r="D2008" s="331"/>
      <c r="E2008" s="331"/>
      <c r="F2008" s="322"/>
      <c r="G2008" s="322"/>
      <c r="H2008" s="321"/>
      <c r="I2008" s="330"/>
      <c r="J2008" s="294"/>
      <c r="K2008" s="629">
        <v>0.08</v>
      </c>
      <c r="L2008" s="630"/>
      <c r="M2008" s="291">
        <f>K2008*12*I1972</f>
        <v>456.57600000000002</v>
      </c>
    </row>
    <row r="2009" spans="1:13">
      <c r="A2009" s="329" t="s">
        <v>313</v>
      </c>
      <c r="B2009" s="328"/>
      <c r="C2009" s="328"/>
      <c r="D2009" s="328"/>
      <c r="E2009" s="328"/>
      <c r="F2009" s="312"/>
      <c r="G2009" s="312"/>
      <c r="H2009" s="311"/>
      <c r="I2009" s="598" t="s">
        <v>312</v>
      </c>
      <c r="J2009" s="599"/>
      <c r="K2009" s="625">
        <v>0.65</v>
      </c>
      <c r="L2009" s="626"/>
      <c r="M2009" s="291">
        <f>K2009*12*I1972</f>
        <v>3709.6800000000003</v>
      </c>
    </row>
    <row r="2010" spans="1:13">
      <c r="A2010" s="323" t="s">
        <v>311</v>
      </c>
      <c r="B2010" s="322"/>
      <c r="C2010" s="322"/>
      <c r="D2010" s="322"/>
      <c r="E2010" s="322"/>
      <c r="F2010" s="322"/>
      <c r="G2010" s="322"/>
      <c r="H2010" s="321"/>
      <c r="I2010" s="596" t="s">
        <v>310</v>
      </c>
      <c r="J2010" s="597"/>
      <c r="K2010" s="327"/>
      <c r="L2010" s="292"/>
      <c r="M2010" s="291"/>
    </row>
    <row r="2011" spans="1:13">
      <c r="A2011" s="320" t="s">
        <v>309</v>
      </c>
      <c r="B2011" s="319"/>
      <c r="C2011" s="319"/>
      <c r="D2011" s="319"/>
      <c r="E2011" s="319"/>
      <c r="F2011" s="319"/>
      <c r="G2011" s="319"/>
      <c r="H2011" s="318"/>
      <c r="I2011" s="608" t="s">
        <v>308</v>
      </c>
      <c r="J2011" s="609"/>
      <c r="K2011" s="625">
        <v>0.4</v>
      </c>
      <c r="L2011" s="626"/>
      <c r="M2011" s="291">
        <f>K2011*12*I1972</f>
        <v>2282.8800000000006</v>
      </c>
    </row>
    <row r="2012" spans="1:13">
      <c r="A2012" s="320" t="s">
        <v>307</v>
      </c>
      <c r="B2012" s="319"/>
      <c r="C2012" s="319"/>
      <c r="D2012" s="319"/>
      <c r="E2012" s="319"/>
      <c r="F2012" s="319"/>
      <c r="G2012" s="319"/>
      <c r="H2012" s="318"/>
      <c r="I2012" s="608" t="s">
        <v>306</v>
      </c>
      <c r="J2012" s="609"/>
      <c r="K2012" s="625">
        <v>0.1</v>
      </c>
      <c r="L2012" s="626"/>
      <c r="M2012" s="291">
        <f>K2012*12*I1972</f>
        <v>570.72000000000014</v>
      </c>
    </row>
    <row r="2013" spans="1:13">
      <c r="A2013" s="313" t="s">
        <v>299</v>
      </c>
      <c r="B2013" s="312"/>
      <c r="C2013" s="312"/>
      <c r="D2013" s="312"/>
      <c r="E2013" s="312"/>
      <c r="F2013" s="312"/>
      <c r="G2013" s="312"/>
      <c r="H2013" s="311"/>
      <c r="I2013" s="608" t="s">
        <v>298</v>
      </c>
      <c r="J2013" s="609"/>
      <c r="K2013" s="636">
        <v>0.05</v>
      </c>
      <c r="L2013" s="637"/>
      <c r="M2013" s="291">
        <f>K2013*12*I1972</f>
        <v>285.36000000000007</v>
      </c>
    </row>
    <row r="2014" spans="1:13" ht="15.75" thickBot="1">
      <c r="A2014" s="313" t="s">
        <v>305</v>
      </c>
      <c r="B2014" s="312"/>
      <c r="C2014" s="312"/>
      <c r="D2014" s="312"/>
      <c r="E2014" s="312"/>
      <c r="F2014" s="312"/>
      <c r="G2014" s="312"/>
      <c r="H2014" s="311"/>
      <c r="I2014" s="614" t="s">
        <v>88</v>
      </c>
      <c r="J2014" s="615"/>
      <c r="K2014" s="638">
        <v>7.0000000000000007E-2</v>
      </c>
      <c r="L2014" s="639"/>
      <c r="M2014" s="326">
        <f>K2014*12*I1972</f>
        <v>399.50400000000008</v>
      </c>
    </row>
    <row r="2015" spans="1:13" ht="15.75" thickBot="1">
      <c r="A2015" s="654" t="s">
        <v>304</v>
      </c>
      <c r="B2015" s="655"/>
      <c r="C2015" s="655"/>
      <c r="D2015" s="655"/>
      <c r="E2015" s="655"/>
      <c r="F2015" s="655"/>
      <c r="G2015" s="655"/>
      <c r="H2015" s="656"/>
      <c r="I2015" s="325"/>
      <c r="J2015" s="324"/>
      <c r="K2015" s="649">
        <f>K2016+K2017+K2018</f>
        <v>0.88</v>
      </c>
      <c r="L2015" s="643"/>
      <c r="M2015" s="303">
        <f>K2015*12*I1972</f>
        <v>5022.3360000000002</v>
      </c>
    </row>
    <row r="2016" spans="1:13">
      <c r="A2016" s="323" t="s">
        <v>303</v>
      </c>
      <c r="B2016" s="322"/>
      <c r="C2016" s="322"/>
      <c r="D2016" s="322"/>
      <c r="E2016" s="322"/>
      <c r="F2016" s="322"/>
      <c r="G2016" s="322"/>
      <c r="H2016" s="321"/>
      <c r="I2016" s="612" t="s">
        <v>302</v>
      </c>
      <c r="J2016" s="613"/>
      <c r="K2016" s="644">
        <v>0.42</v>
      </c>
      <c r="L2016" s="645"/>
      <c r="M2016" s="291">
        <f>K2016*12*I1972</f>
        <v>2397.0240000000003</v>
      </c>
    </row>
    <row r="2017" spans="1:13">
      <c r="A2017" s="320" t="s">
        <v>301</v>
      </c>
      <c r="B2017" s="319"/>
      <c r="C2017" s="319"/>
      <c r="D2017" s="319"/>
      <c r="E2017" s="319"/>
      <c r="F2017" s="319"/>
      <c r="G2017" s="319"/>
      <c r="H2017" s="318"/>
      <c r="I2017" s="317" t="s">
        <v>300</v>
      </c>
      <c r="J2017" s="316"/>
      <c r="K2017" s="636">
        <v>0.37</v>
      </c>
      <c r="L2017" s="637"/>
      <c r="M2017" s="291">
        <f>K2017*12*I1972</f>
        <v>2111.6639999999998</v>
      </c>
    </row>
    <row r="2018" spans="1:13" ht="15.75" thickBot="1">
      <c r="A2018" s="313" t="s">
        <v>299</v>
      </c>
      <c r="B2018" s="312"/>
      <c r="C2018" s="312"/>
      <c r="D2018" s="312"/>
      <c r="E2018" s="312"/>
      <c r="F2018" s="312"/>
      <c r="G2018" s="312"/>
      <c r="H2018" s="311"/>
      <c r="I2018" s="614" t="s">
        <v>298</v>
      </c>
      <c r="J2018" s="615"/>
      <c r="K2018" s="638">
        <v>0.09</v>
      </c>
      <c r="L2018" s="639"/>
      <c r="M2018" s="291">
        <f>K2018*12*I1972</f>
        <v>513.64800000000002</v>
      </c>
    </row>
    <row r="2019" spans="1:13" ht="15.75" thickBot="1">
      <c r="A2019" s="309" t="s">
        <v>297</v>
      </c>
      <c r="B2019" s="308"/>
      <c r="C2019" s="308"/>
      <c r="D2019" s="308"/>
      <c r="E2019" s="308"/>
      <c r="F2019" s="308"/>
      <c r="G2019" s="308"/>
      <c r="H2019" s="307"/>
      <c r="I2019" s="619" t="s">
        <v>296</v>
      </c>
      <c r="J2019" s="620"/>
      <c r="K2019" s="640">
        <v>23.81</v>
      </c>
      <c r="L2019" s="641"/>
      <c r="M2019" s="303">
        <f>K2019*12*I1972</f>
        <v>135888.432</v>
      </c>
    </row>
    <row r="2020" spans="1:13" ht="15.75" thickBot="1">
      <c r="A2020" s="603" t="s">
        <v>295</v>
      </c>
      <c r="B2020" s="604"/>
      <c r="C2020" s="604"/>
      <c r="D2020" s="604"/>
      <c r="E2020" s="604"/>
      <c r="F2020" s="604"/>
      <c r="G2020" s="604"/>
      <c r="H2020" s="605"/>
      <c r="I2020" s="305"/>
      <c r="J2020" s="304"/>
      <c r="K2020" s="642">
        <v>1.58</v>
      </c>
      <c r="L2020" s="643"/>
      <c r="M2020" s="303">
        <f>K2020*12*I1972</f>
        <v>9017.3760000000002</v>
      </c>
    </row>
    <row r="2021" spans="1:13">
      <c r="A2021" s="301" t="s">
        <v>294</v>
      </c>
      <c r="B2021" s="300"/>
      <c r="C2021" s="300"/>
      <c r="D2021" s="300"/>
      <c r="E2021" s="300"/>
      <c r="F2021" s="300"/>
      <c r="G2021" s="300"/>
      <c r="H2021" s="298"/>
      <c r="I2021" s="621" t="s">
        <v>293</v>
      </c>
      <c r="J2021" s="622"/>
      <c r="K2021" s="297"/>
      <c r="L2021" s="296"/>
      <c r="M2021" s="291"/>
    </row>
    <row r="2022" spans="1:13">
      <c r="A2022" s="301" t="s">
        <v>292</v>
      </c>
      <c r="B2022" s="300"/>
      <c r="C2022" s="300"/>
      <c r="D2022" s="300"/>
      <c r="E2022" s="300"/>
      <c r="F2022" s="300"/>
      <c r="G2022" s="300"/>
      <c r="H2022" s="298"/>
      <c r="I2022" s="295"/>
      <c r="J2022" s="294"/>
      <c r="K2022" s="297"/>
      <c r="L2022" s="296"/>
      <c r="M2022" s="291"/>
    </row>
    <row r="2023" spans="1:13" ht="15.75" thickBot="1">
      <c r="A2023" s="301" t="s">
        <v>291</v>
      </c>
      <c r="B2023" s="300"/>
      <c r="C2023" s="300"/>
      <c r="D2023" s="300"/>
      <c r="E2023" s="300"/>
      <c r="F2023" s="300"/>
      <c r="G2023" s="300"/>
      <c r="H2023" s="298"/>
      <c r="I2023" s="310"/>
      <c r="J2023" s="294"/>
      <c r="K2023" s="297"/>
      <c r="L2023" s="296"/>
      <c r="M2023" s="291"/>
    </row>
    <row r="2024" spans="1:13" ht="15.75" thickBot="1">
      <c r="A2024" s="309" t="s">
        <v>290</v>
      </c>
      <c r="B2024" s="308"/>
      <c r="C2024" s="308"/>
      <c r="D2024" s="308"/>
      <c r="E2024" s="308"/>
      <c r="F2024" s="308"/>
      <c r="G2024" s="308"/>
      <c r="H2024" s="307"/>
      <c r="I2024" s="305"/>
      <c r="J2024" s="304"/>
      <c r="K2024" s="642">
        <v>7.0000000000000007E-2</v>
      </c>
      <c r="L2024" s="643"/>
      <c r="M2024" s="303">
        <f>K2024*12*I1972</f>
        <v>399.50400000000008</v>
      </c>
    </row>
    <row r="2025" spans="1:13">
      <c r="A2025" s="301" t="s">
        <v>289</v>
      </c>
      <c r="B2025" s="300"/>
      <c r="C2025" s="300"/>
      <c r="D2025" s="300"/>
      <c r="E2025" s="300"/>
      <c r="F2025" s="300"/>
      <c r="G2025" s="300"/>
      <c r="H2025" s="298"/>
      <c r="I2025" s="621" t="s">
        <v>19</v>
      </c>
      <c r="J2025" s="622"/>
      <c r="K2025" s="306"/>
      <c r="L2025" s="296"/>
      <c r="M2025" s="291"/>
    </row>
    <row r="2026" spans="1:13" ht="15.75" thickBot="1">
      <c r="A2026" s="301" t="s">
        <v>288</v>
      </c>
      <c r="B2026" s="300"/>
      <c r="C2026" s="300"/>
      <c r="D2026" s="300"/>
      <c r="E2026" s="300"/>
      <c r="F2026" s="300"/>
      <c r="G2026" s="300"/>
      <c r="H2026" s="298"/>
      <c r="I2026" s="295"/>
      <c r="J2026" s="294"/>
      <c r="K2026" s="306"/>
      <c r="L2026" s="296"/>
      <c r="M2026" s="291"/>
    </row>
    <row r="2027" spans="1:13" ht="15.75" thickBot="1">
      <c r="A2027" s="603" t="s">
        <v>287</v>
      </c>
      <c r="B2027" s="604"/>
      <c r="C2027" s="604"/>
      <c r="D2027" s="604"/>
      <c r="E2027" s="604"/>
      <c r="F2027" s="604"/>
      <c r="G2027" s="604"/>
      <c r="H2027" s="605"/>
      <c r="I2027" s="305"/>
      <c r="J2027" s="304"/>
      <c r="K2027" s="642">
        <v>6</v>
      </c>
      <c r="L2027" s="643"/>
      <c r="M2027" s="303">
        <f>K2027*12*I1972</f>
        <v>34243.200000000004</v>
      </c>
    </row>
    <row r="2028" spans="1:13">
      <c r="A2028" s="301" t="s">
        <v>286</v>
      </c>
      <c r="B2028" s="299"/>
      <c r="C2028" s="299"/>
      <c r="D2028" s="299"/>
      <c r="E2028" s="299"/>
      <c r="F2028" s="300"/>
      <c r="G2028" s="299"/>
      <c r="H2028" s="298"/>
      <c r="I2028" s="598" t="s">
        <v>285</v>
      </c>
      <c r="J2028" s="599"/>
      <c r="K2028" s="297"/>
      <c r="L2028" s="296"/>
      <c r="M2028" s="291"/>
    </row>
    <row r="2029" spans="1:13">
      <c r="A2029" s="301" t="s">
        <v>284</v>
      </c>
      <c r="B2029" s="299"/>
      <c r="C2029" s="299"/>
      <c r="D2029" s="299"/>
      <c r="E2029" s="299"/>
      <c r="F2029" s="300"/>
      <c r="G2029" s="299"/>
      <c r="H2029" s="298"/>
      <c r="I2029" s="598" t="s">
        <v>283</v>
      </c>
      <c r="J2029" s="599"/>
      <c r="K2029" s="297"/>
      <c r="L2029" s="296"/>
      <c r="M2029" s="291"/>
    </row>
    <row r="2030" spans="1:13">
      <c r="A2030" s="301" t="s">
        <v>282</v>
      </c>
      <c r="B2030" s="299"/>
      <c r="C2030" s="299"/>
      <c r="D2030" s="299"/>
      <c r="E2030" s="299"/>
      <c r="F2030" s="300"/>
      <c r="G2030" s="299"/>
      <c r="H2030" s="298"/>
      <c r="I2030" s="598" t="s">
        <v>281</v>
      </c>
      <c r="J2030" s="599"/>
      <c r="K2030" s="297"/>
      <c r="L2030" s="296"/>
      <c r="M2030" s="291"/>
    </row>
    <row r="2031" spans="1:13">
      <c r="A2031" s="301" t="s">
        <v>280</v>
      </c>
      <c r="B2031" s="299"/>
      <c r="C2031" s="299"/>
      <c r="D2031" s="299"/>
      <c r="E2031" s="299"/>
      <c r="F2031" s="300"/>
      <c r="G2031" s="299"/>
      <c r="H2031" s="298"/>
      <c r="I2031" s="598" t="s">
        <v>279</v>
      </c>
      <c r="J2031" s="599"/>
      <c r="K2031" s="297"/>
      <c r="L2031" s="296"/>
      <c r="M2031" s="291"/>
    </row>
    <row r="2032" spans="1:13">
      <c r="A2032" s="301" t="s">
        <v>278</v>
      </c>
      <c r="B2032" s="299"/>
      <c r="C2032" s="299"/>
      <c r="D2032" s="299"/>
      <c r="E2032" s="299"/>
      <c r="F2032" s="300"/>
      <c r="G2032" s="299"/>
      <c r="H2032" s="298"/>
      <c r="I2032" s="598" t="s">
        <v>277</v>
      </c>
      <c r="J2032" s="599"/>
      <c r="K2032" s="297"/>
      <c r="L2032" s="296"/>
      <c r="M2032" s="291"/>
    </row>
    <row r="2033" spans="1:13">
      <c r="A2033" s="301" t="s">
        <v>276</v>
      </c>
      <c r="B2033" s="299"/>
      <c r="C2033" s="299"/>
      <c r="D2033" s="299"/>
      <c r="E2033" s="299"/>
      <c r="F2033" s="300"/>
      <c r="G2033" s="299"/>
      <c r="H2033" s="298"/>
      <c r="I2033" s="295"/>
      <c r="J2033" s="294"/>
      <c r="K2033" s="297"/>
      <c r="L2033" s="302"/>
      <c r="M2033" s="291"/>
    </row>
    <row r="2034" spans="1:13">
      <c r="A2034" s="301" t="s">
        <v>275</v>
      </c>
      <c r="B2034" s="299"/>
      <c r="C2034" s="299"/>
      <c r="D2034" s="299"/>
      <c r="E2034" s="299"/>
      <c r="F2034" s="300"/>
      <c r="G2034" s="299"/>
      <c r="H2034" s="298"/>
      <c r="I2034" s="295"/>
      <c r="J2034" s="294"/>
      <c r="K2034" s="297"/>
      <c r="L2034" s="296"/>
      <c r="M2034" s="291"/>
    </row>
    <row r="2035" spans="1:13">
      <c r="A2035" s="301" t="s">
        <v>274</v>
      </c>
      <c r="B2035" s="299"/>
      <c r="C2035" s="299"/>
      <c r="D2035" s="299"/>
      <c r="E2035" s="299"/>
      <c r="F2035" s="300"/>
      <c r="G2035" s="299"/>
      <c r="H2035" s="298"/>
      <c r="I2035" s="295"/>
      <c r="J2035" s="294"/>
      <c r="K2035" s="297"/>
      <c r="L2035" s="296"/>
      <c r="M2035" s="291"/>
    </row>
    <row r="2036" spans="1:13">
      <c r="A2036" s="301" t="s">
        <v>273</v>
      </c>
      <c r="B2036" s="299"/>
      <c r="C2036" s="299"/>
      <c r="D2036" s="299"/>
      <c r="E2036" s="299"/>
      <c r="F2036" s="300"/>
      <c r="G2036" s="299"/>
      <c r="H2036" s="298"/>
      <c r="I2036" s="295"/>
      <c r="J2036" s="294"/>
      <c r="K2036" s="297"/>
      <c r="L2036" s="296"/>
      <c r="M2036" s="291"/>
    </row>
    <row r="2037" spans="1:13">
      <c r="A2037" s="301" t="s">
        <v>272</v>
      </c>
      <c r="B2037" s="299"/>
      <c r="C2037" s="299"/>
      <c r="D2037" s="299"/>
      <c r="E2037" s="299"/>
      <c r="F2037" s="300"/>
      <c r="G2037" s="299"/>
      <c r="H2037" s="298"/>
      <c r="I2037" s="295"/>
      <c r="J2037" s="294"/>
      <c r="K2037" s="297"/>
      <c r="L2037" s="296"/>
      <c r="M2037" s="291"/>
    </row>
    <row r="2038" spans="1:13" ht="15.75" thickBot="1">
      <c r="A2038" s="616" t="s">
        <v>271</v>
      </c>
      <c r="B2038" s="617"/>
      <c r="C2038" s="617"/>
      <c r="D2038" s="617"/>
      <c r="E2038" s="617"/>
      <c r="F2038" s="617"/>
      <c r="G2038" s="617"/>
      <c r="H2038" s="618"/>
      <c r="I2038" s="295"/>
      <c r="J2038" s="294"/>
      <c r="K2038" s="293"/>
      <c r="L2038" s="292"/>
      <c r="M2038" s="291"/>
    </row>
    <row r="2039" spans="1:13">
      <c r="A2039" s="290" t="s">
        <v>270</v>
      </c>
      <c r="B2039" s="289"/>
      <c r="C2039" s="289"/>
      <c r="D2039" s="289"/>
      <c r="E2039" s="289"/>
      <c r="F2039" s="289"/>
      <c r="G2039" s="289"/>
      <c r="H2039" s="289"/>
      <c r="I2039" s="621" t="s">
        <v>55</v>
      </c>
      <c r="J2039" s="622"/>
      <c r="K2039" s="288"/>
      <c r="L2039" s="287"/>
      <c r="M2039" s="286"/>
    </row>
    <row r="2040" spans="1:13" ht="15.75" thickBot="1">
      <c r="A2040" s="285" t="s">
        <v>269</v>
      </c>
      <c r="B2040" s="284"/>
      <c r="C2040" s="284"/>
      <c r="D2040" s="284"/>
      <c r="E2040" s="284"/>
      <c r="F2040" s="284"/>
      <c r="G2040" s="284"/>
      <c r="H2040" s="284"/>
      <c r="I2040" s="283"/>
      <c r="J2040" s="282"/>
      <c r="K2040" s="281"/>
      <c r="L2040" s="280"/>
      <c r="M2040" s="279"/>
    </row>
    <row r="2041" spans="1:13" ht="15.75" thickBot="1">
      <c r="A2041" s="652" t="s">
        <v>268</v>
      </c>
      <c r="B2041" s="653"/>
      <c r="C2041" s="653"/>
      <c r="D2041" s="653"/>
      <c r="E2041" s="653"/>
      <c r="F2041" s="653"/>
      <c r="G2041" s="653"/>
      <c r="H2041" s="653"/>
      <c r="I2041" s="278"/>
      <c r="J2041" s="277"/>
      <c r="K2041" s="610">
        <f>K1973+K1983+K1998+K2027</f>
        <v>47.239999999999995</v>
      </c>
      <c r="L2041" s="611"/>
      <c r="M2041" s="276">
        <f>M1973+M1983+M1998+M2027</f>
        <v>269608.12799999997</v>
      </c>
    </row>
    <row r="2043" spans="1:13" ht="15.75">
      <c r="A2043" s="601" t="s">
        <v>0</v>
      </c>
      <c r="B2043" s="601"/>
      <c r="C2043" s="601"/>
      <c r="D2043" s="601"/>
      <c r="E2043" s="601"/>
      <c r="F2043" s="601"/>
      <c r="G2043" s="601"/>
      <c r="H2043" s="601"/>
      <c r="I2043" s="601"/>
      <c r="J2043" s="601"/>
      <c r="K2043" s="601"/>
      <c r="L2043" s="601"/>
      <c r="M2043" s="327"/>
    </row>
    <row r="2044" spans="1:13" ht="15.75">
      <c r="A2044" s="600" t="s">
        <v>353</v>
      </c>
      <c r="B2044" s="600"/>
      <c r="C2044" s="600"/>
      <c r="D2044" s="600"/>
      <c r="E2044" s="600"/>
      <c r="F2044" s="600"/>
      <c r="G2044" s="600"/>
      <c r="H2044" s="600"/>
      <c r="I2044" s="600"/>
      <c r="J2044" s="600"/>
      <c r="K2044" s="600"/>
      <c r="L2044" s="600"/>
      <c r="M2044" s="327"/>
    </row>
    <row r="2045" spans="1:13" ht="15.75">
      <c r="A2045" s="370"/>
      <c r="B2045" s="370"/>
      <c r="C2045" s="370"/>
      <c r="D2045" s="370"/>
      <c r="E2045" s="370"/>
      <c r="F2045" s="370" t="s">
        <v>394</v>
      </c>
      <c r="G2045" s="370"/>
      <c r="H2045" s="370"/>
      <c r="I2045" s="370"/>
      <c r="J2045" s="370"/>
      <c r="K2045" s="370"/>
      <c r="L2045" s="370"/>
      <c r="M2045" s="327"/>
    </row>
    <row r="2046" spans="1:13">
      <c r="A2046" s="329"/>
      <c r="B2046" s="328"/>
      <c r="C2046" s="602" t="s">
        <v>351</v>
      </c>
      <c r="D2046" s="602"/>
      <c r="E2046" s="602"/>
      <c r="F2046" s="328"/>
      <c r="G2046" s="328"/>
      <c r="H2046" s="368"/>
      <c r="I2046" s="590" t="s">
        <v>3</v>
      </c>
      <c r="J2046" s="591"/>
      <c r="K2046" s="592" t="s">
        <v>4</v>
      </c>
      <c r="L2046" s="593"/>
      <c r="M2046" s="382"/>
    </row>
    <row r="2047" spans="1:13">
      <c r="A2047" s="381"/>
      <c r="B2047" s="355"/>
      <c r="C2047" s="355"/>
      <c r="D2047" s="355"/>
      <c r="E2047" s="355"/>
      <c r="F2047" s="355"/>
      <c r="G2047" s="355"/>
      <c r="H2047" s="356"/>
      <c r="I2047" s="295"/>
      <c r="J2047" s="294"/>
      <c r="K2047" s="594" t="s">
        <v>5</v>
      </c>
      <c r="L2047" s="595"/>
      <c r="M2047" s="380" t="s">
        <v>6</v>
      </c>
    </row>
    <row r="2048" spans="1:13">
      <c r="A2048" s="381"/>
      <c r="B2048" s="355"/>
      <c r="C2048" s="355"/>
      <c r="D2048" s="355"/>
      <c r="E2048" s="355"/>
      <c r="F2048" s="355"/>
      <c r="G2048" s="355"/>
      <c r="H2048" s="356"/>
      <c r="I2048" s="598" t="s">
        <v>7</v>
      </c>
      <c r="J2048" s="599"/>
      <c r="K2048" s="623" t="s">
        <v>8</v>
      </c>
      <c r="L2048" s="624"/>
      <c r="M2048" s="380" t="s">
        <v>9</v>
      </c>
    </row>
    <row r="2049" spans="1:13" ht="16.5" thickBot="1">
      <c r="A2049" s="379"/>
      <c r="B2049" s="351"/>
      <c r="C2049" s="351"/>
      <c r="D2049" s="351"/>
      <c r="E2049" s="351"/>
      <c r="F2049" s="351"/>
      <c r="G2049" s="351"/>
      <c r="H2049" s="350"/>
      <c r="I2049" s="631">
        <v>391.1</v>
      </c>
      <c r="J2049" s="632"/>
      <c r="K2049" s="633"/>
      <c r="L2049" s="634"/>
      <c r="M2049" s="378"/>
    </row>
    <row r="2050" spans="1:13">
      <c r="A2050" s="367" t="s">
        <v>350</v>
      </c>
      <c r="B2050" s="344"/>
      <c r="C2050" s="344"/>
      <c r="D2050" s="344"/>
      <c r="E2050" s="344"/>
      <c r="F2050" s="344"/>
      <c r="G2050" s="344"/>
      <c r="H2050" s="377"/>
      <c r="I2050" s="341"/>
      <c r="J2050" s="340"/>
      <c r="K2050" s="635">
        <f>K2053+K2056</f>
        <v>6.17</v>
      </c>
      <c r="L2050" s="628"/>
      <c r="M2050" s="286">
        <f>K2050*12*I2049</f>
        <v>28957.043999999998</v>
      </c>
    </row>
    <row r="2051" spans="1:13">
      <c r="A2051" s="376" t="s">
        <v>349</v>
      </c>
      <c r="B2051" s="375"/>
      <c r="C2051" s="375"/>
      <c r="D2051" s="375"/>
      <c r="E2051" s="375"/>
      <c r="F2051" s="375"/>
      <c r="G2051" s="375"/>
      <c r="H2051" s="374"/>
      <c r="I2051" s="295"/>
      <c r="J2051" s="294"/>
      <c r="K2051" s="293"/>
      <c r="L2051" s="292"/>
      <c r="M2051" s="373"/>
    </row>
    <row r="2052" spans="1:13" ht="15.75" thickBot="1">
      <c r="A2052" s="363" t="s">
        <v>348</v>
      </c>
      <c r="B2052" s="372"/>
      <c r="C2052" s="372"/>
      <c r="D2052" s="372"/>
      <c r="E2052" s="372"/>
      <c r="F2052" s="372"/>
      <c r="G2052" s="372"/>
      <c r="H2052" s="371"/>
      <c r="I2052" s="336"/>
      <c r="J2052" s="282"/>
      <c r="K2052" s="281"/>
      <c r="L2052" s="280"/>
      <c r="M2052" s="279"/>
    </row>
    <row r="2053" spans="1:13">
      <c r="A2053" s="323" t="s">
        <v>347</v>
      </c>
      <c r="B2053" s="331"/>
      <c r="C2053" s="331"/>
      <c r="D2053" s="331"/>
      <c r="E2053" s="331"/>
      <c r="F2053" s="331"/>
      <c r="G2053" s="331"/>
      <c r="H2053" s="357"/>
      <c r="I2053" s="596" t="s">
        <v>19</v>
      </c>
      <c r="J2053" s="597"/>
      <c r="K2053" s="629">
        <v>3.7</v>
      </c>
      <c r="L2053" s="630"/>
      <c r="M2053" s="291">
        <f>K2053*12*I2049</f>
        <v>17364.840000000004</v>
      </c>
    </row>
    <row r="2054" spans="1:13">
      <c r="A2054" s="301" t="s">
        <v>338</v>
      </c>
      <c r="B2054" s="355"/>
      <c r="C2054" s="355"/>
      <c r="D2054" s="355"/>
      <c r="E2054" s="355"/>
      <c r="F2054" s="355"/>
      <c r="G2054" s="355"/>
      <c r="H2054" s="356"/>
      <c r="I2054" s="598" t="s">
        <v>328</v>
      </c>
      <c r="J2054" s="599"/>
      <c r="K2054" s="327"/>
      <c r="L2054" s="292"/>
      <c r="M2054" s="291"/>
    </row>
    <row r="2055" spans="1:13">
      <c r="A2055" s="323" t="s">
        <v>337</v>
      </c>
      <c r="B2055" s="331"/>
      <c r="C2055" s="331"/>
      <c r="D2055" s="331"/>
      <c r="E2055" s="331"/>
      <c r="F2055" s="331"/>
      <c r="G2055" s="331"/>
      <c r="H2055" s="357"/>
      <c r="I2055" s="596"/>
      <c r="J2055" s="597"/>
      <c r="K2055" s="327"/>
      <c r="L2055" s="292"/>
      <c r="M2055" s="291"/>
    </row>
    <row r="2056" spans="1:13">
      <c r="A2056" s="323" t="s">
        <v>346</v>
      </c>
      <c r="B2056" s="331"/>
      <c r="C2056" s="331"/>
      <c r="D2056" s="331"/>
      <c r="E2056" s="331"/>
      <c r="F2056" s="331"/>
      <c r="G2056" s="331"/>
      <c r="H2056" s="357"/>
      <c r="I2056" s="608" t="s">
        <v>35</v>
      </c>
      <c r="J2056" s="609"/>
      <c r="K2056" s="625">
        <v>2.4700000000000002</v>
      </c>
      <c r="L2056" s="626"/>
      <c r="M2056" s="291">
        <f>K2056*12*I2049</f>
        <v>11592.204000000002</v>
      </c>
    </row>
    <row r="2057" spans="1:13" ht="15.75">
      <c r="A2057" s="320" t="s">
        <v>345</v>
      </c>
      <c r="B2057" s="354"/>
      <c r="C2057" s="354"/>
      <c r="D2057" s="354"/>
      <c r="E2057" s="354"/>
      <c r="F2057" s="354"/>
      <c r="G2057" s="354"/>
      <c r="H2057" s="353"/>
      <c r="I2057" s="598" t="s">
        <v>328</v>
      </c>
      <c r="J2057" s="599"/>
      <c r="K2057" s="370"/>
      <c r="L2057" s="369"/>
      <c r="M2057" s="291"/>
    </row>
    <row r="2058" spans="1:13">
      <c r="A2058" s="313" t="s">
        <v>344</v>
      </c>
      <c r="B2058" s="328"/>
      <c r="C2058" s="328"/>
      <c r="D2058" s="328"/>
      <c r="E2058" s="328"/>
      <c r="F2058" s="328"/>
      <c r="G2058" s="328"/>
      <c r="H2058" s="368"/>
      <c r="I2058" s="598"/>
      <c r="J2058" s="599"/>
      <c r="K2058" s="352"/>
      <c r="L2058" s="292"/>
      <c r="M2058" s="291"/>
    </row>
    <row r="2059" spans="1:13" ht="15.75" thickBot="1">
      <c r="A2059" s="323" t="s">
        <v>343</v>
      </c>
      <c r="B2059" s="322"/>
      <c r="C2059" s="322"/>
      <c r="D2059" s="322"/>
      <c r="E2059" s="322"/>
      <c r="F2059" s="322"/>
      <c r="G2059" s="322"/>
      <c r="H2059" s="321"/>
      <c r="I2059" s="334"/>
      <c r="J2059" s="333"/>
      <c r="K2059" s="636"/>
      <c r="L2059" s="637"/>
      <c r="M2059" s="291"/>
    </row>
    <row r="2060" spans="1:13">
      <c r="A2060" s="367" t="s">
        <v>342</v>
      </c>
      <c r="B2060" s="366"/>
      <c r="C2060" s="366"/>
      <c r="D2060" s="366"/>
      <c r="E2060" s="366"/>
      <c r="F2060" s="366"/>
      <c r="G2060" s="366"/>
      <c r="H2060" s="365"/>
      <c r="I2060" s="341"/>
      <c r="J2060" s="364"/>
      <c r="K2060" s="627">
        <f>K2062+K2067+K2070</f>
        <v>5.05</v>
      </c>
      <c r="L2060" s="628"/>
      <c r="M2060" s="286">
        <f>K2060*12*I2049</f>
        <v>23700.66</v>
      </c>
    </row>
    <row r="2061" spans="1:13" ht="15.75" thickBot="1">
      <c r="A2061" s="363" t="s">
        <v>341</v>
      </c>
      <c r="B2061" s="362"/>
      <c r="C2061" s="362"/>
      <c r="D2061" s="362"/>
      <c r="E2061" s="362"/>
      <c r="F2061" s="362"/>
      <c r="G2061" s="362"/>
      <c r="H2061" s="361"/>
      <c r="I2061" s="336"/>
      <c r="J2061" s="360"/>
      <c r="K2061" s="281"/>
      <c r="L2061" s="280"/>
      <c r="M2061" s="279"/>
    </row>
    <row r="2062" spans="1:13">
      <c r="A2062" s="301" t="s">
        <v>340</v>
      </c>
      <c r="B2062" s="300"/>
      <c r="C2062" s="300"/>
      <c r="D2062" s="300"/>
      <c r="E2062" s="300"/>
      <c r="F2062" s="300"/>
      <c r="G2062" s="300"/>
      <c r="H2062" s="298"/>
      <c r="I2062" s="598" t="s">
        <v>19</v>
      </c>
      <c r="J2062" s="599"/>
      <c r="K2062" s="629">
        <v>2.5299999999999998</v>
      </c>
      <c r="L2062" s="630"/>
      <c r="M2062" s="291">
        <f>K2062*12*I2049</f>
        <v>11873.796</v>
      </c>
    </row>
    <row r="2063" spans="1:13">
      <c r="A2063" s="323" t="s">
        <v>339</v>
      </c>
      <c r="B2063" s="322"/>
      <c r="C2063" s="322"/>
      <c r="D2063" s="322"/>
      <c r="E2063" s="322"/>
      <c r="F2063" s="322"/>
      <c r="G2063" s="322"/>
      <c r="H2063" s="321"/>
      <c r="I2063" s="359"/>
      <c r="J2063" s="358"/>
      <c r="K2063" s="327"/>
      <c r="L2063" s="292"/>
      <c r="M2063" s="291"/>
    </row>
    <row r="2064" spans="1:13">
      <c r="A2064" s="301" t="s">
        <v>338</v>
      </c>
      <c r="B2064" s="355"/>
      <c r="C2064" s="355"/>
      <c r="D2064" s="355"/>
      <c r="E2064" s="355"/>
      <c r="F2064" s="355"/>
      <c r="G2064" s="355"/>
      <c r="H2064" s="356"/>
      <c r="I2064" s="598" t="s">
        <v>328</v>
      </c>
      <c r="J2064" s="599"/>
      <c r="K2064" s="327"/>
      <c r="L2064" s="292"/>
      <c r="M2064" s="291"/>
    </row>
    <row r="2065" spans="1:13">
      <c r="A2065" s="323" t="s">
        <v>337</v>
      </c>
      <c r="B2065" s="331"/>
      <c r="C2065" s="331"/>
      <c r="D2065" s="331"/>
      <c r="E2065" s="331"/>
      <c r="F2065" s="331"/>
      <c r="G2065" s="331"/>
      <c r="H2065" s="357"/>
      <c r="I2065" s="596"/>
      <c r="J2065" s="597"/>
      <c r="K2065" s="327"/>
      <c r="L2065" s="292"/>
      <c r="M2065" s="291"/>
    </row>
    <row r="2066" spans="1:13">
      <c r="A2066" s="320" t="s">
        <v>336</v>
      </c>
      <c r="B2066" s="354"/>
      <c r="C2066" s="353"/>
      <c r="D2066" s="355"/>
      <c r="E2066" s="355"/>
      <c r="F2066" s="355"/>
      <c r="G2066" s="355"/>
      <c r="H2066" s="356"/>
      <c r="I2066" s="598" t="s">
        <v>328</v>
      </c>
      <c r="J2066" s="599"/>
      <c r="K2066" s="327"/>
      <c r="L2066" s="292"/>
      <c r="M2066" s="291"/>
    </row>
    <row r="2067" spans="1:13">
      <c r="A2067" s="301" t="s">
        <v>335</v>
      </c>
      <c r="B2067" s="355"/>
      <c r="C2067" s="355"/>
      <c r="D2067" s="354"/>
      <c r="E2067" s="354"/>
      <c r="F2067" s="354"/>
      <c r="G2067" s="354"/>
      <c r="H2067" s="353"/>
      <c r="I2067" s="608" t="s">
        <v>35</v>
      </c>
      <c r="J2067" s="609"/>
      <c r="K2067" s="625">
        <v>1.1200000000000001</v>
      </c>
      <c r="L2067" s="626"/>
      <c r="M2067" s="291">
        <f>K2067*12*I2049</f>
        <v>5256.3840000000009</v>
      </c>
    </row>
    <row r="2068" spans="1:13">
      <c r="A2068" s="313" t="s">
        <v>334</v>
      </c>
      <c r="B2068" s="312"/>
      <c r="C2068" s="312"/>
      <c r="D2068" s="312"/>
      <c r="E2068" s="312"/>
      <c r="F2068" s="312"/>
      <c r="G2068" s="312"/>
      <c r="H2068" s="311"/>
      <c r="I2068" s="590" t="s">
        <v>333</v>
      </c>
      <c r="J2068" s="591"/>
      <c r="K2068" s="327"/>
      <c r="L2068" s="292"/>
      <c r="M2068" s="291"/>
    </row>
    <row r="2069" spans="1:13">
      <c r="A2069" s="323"/>
      <c r="B2069" s="322"/>
      <c r="C2069" s="322"/>
      <c r="D2069" s="322"/>
      <c r="E2069" s="322"/>
      <c r="F2069" s="322"/>
      <c r="G2069" s="322"/>
      <c r="H2069" s="321"/>
      <c r="I2069" s="334" t="s">
        <v>332</v>
      </c>
      <c r="J2069" s="333"/>
      <c r="K2069" s="352"/>
      <c r="L2069" s="292"/>
      <c r="M2069" s="291"/>
    </row>
    <row r="2070" spans="1:13">
      <c r="A2070" s="313" t="s">
        <v>331</v>
      </c>
      <c r="B2070" s="312"/>
      <c r="C2070" s="312"/>
      <c r="D2070" s="312"/>
      <c r="E2070" s="312"/>
      <c r="F2070" s="312"/>
      <c r="G2070" s="312"/>
      <c r="H2070" s="311"/>
      <c r="I2070" s="590" t="s">
        <v>35</v>
      </c>
      <c r="J2070" s="591"/>
      <c r="K2070" s="625">
        <v>1.4</v>
      </c>
      <c r="L2070" s="626"/>
      <c r="M2070" s="291">
        <f>K2070*12*I2049</f>
        <v>6570.48</v>
      </c>
    </row>
    <row r="2071" spans="1:13">
      <c r="A2071" s="323" t="s">
        <v>330</v>
      </c>
      <c r="B2071" s="322"/>
      <c r="C2071" s="322"/>
      <c r="D2071" s="322"/>
      <c r="E2071" s="322"/>
      <c r="F2071" s="322"/>
      <c r="G2071" s="322"/>
      <c r="H2071" s="321"/>
      <c r="I2071" s="334"/>
      <c r="J2071" s="333"/>
      <c r="K2071" s="327"/>
      <c r="L2071" s="292"/>
      <c r="M2071" s="291"/>
    </row>
    <row r="2072" spans="1:13">
      <c r="A2072" s="313" t="s">
        <v>329</v>
      </c>
      <c r="B2072" s="312"/>
      <c r="C2072" s="312"/>
      <c r="D2072" s="312"/>
      <c r="E2072" s="312"/>
      <c r="F2072" s="312"/>
      <c r="G2072" s="312"/>
      <c r="H2072" s="311"/>
      <c r="I2072" s="598" t="s">
        <v>328</v>
      </c>
      <c r="J2072" s="599"/>
      <c r="K2072" s="327"/>
      <c r="L2072" s="292"/>
      <c r="M2072" s="291"/>
    </row>
    <row r="2073" spans="1:13">
      <c r="A2073" s="313" t="s">
        <v>327</v>
      </c>
      <c r="B2073" s="312"/>
      <c r="C2073" s="312"/>
      <c r="D2073" s="312"/>
      <c r="E2073" s="312"/>
      <c r="F2073" s="312"/>
      <c r="G2073" s="312"/>
      <c r="H2073" s="311"/>
      <c r="I2073" s="590" t="s">
        <v>326</v>
      </c>
      <c r="J2073" s="591"/>
      <c r="K2073" s="351"/>
      <c r="L2073" s="350"/>
      <c r="M2073" s="349"/>
    </row>
    <row r="2074" spans="1:13" ht="15.75" thickBot="1">
      <c r="A2074" s="323"/>
      <c r="B2074" s="322"/>
      <c r="C2074" s="322"/>
      <c r="D2074" s="322"/>
      <c r="E2074" s="322"/>
      <c r="F2074" s="322"/>
      <c r="G2074" s="322"/>
      <c r="H2074" s="321"/>
      <c r="I2074" s="606" t="s">
        <v>325</v>
      </c>
      <c r="J2074" s="607"/>
      <c r="K2074" s="348"/>
      <c r="L2074" s="347"/>
      <c r="M2074" s="346"/>
    </row>
    <row r="2075" spans="1:13">
      <c r="A2075" s="345" t="s">
        <v>324</v>
      </c>
      <c r="B2075" s="344"/>
      <c r="C2075" s="344"/>
      <c r="D2075" s="344"/>
      <c r="E2075" s="344"/>
      <c r="F2075" s="344"/>
      <c r="G2075" s="343"/>
      <c r="H2075" s="342"/>
      <c r="I2075" s="341"/>
      <c r="J2075" s="340"/>
      <c r="K2075" s="648">
        <f>K2077+K2084+K2092+K2096+K2097+K2101</f>
        <v>17.75</v>
      </c>
      <c r="L2075" s="628"/>
      <c r="M2075" s="286">
        <f>M2077+M2084+M2092+M2096+M2097+M2101</f>
        <v>83304.3</v>
      </c>
    </row>
    <row r="2076" spans="1:13" ht="15.75" thickBot="1">
      <c r="A2076" s="339"/>
      <c r="B2076" s="338"/>
      <c r="C2076" s="338"/>
      <c r="D2076" s="338"/>
      <c r="E2076" s="338"/>
      <c r="F2076" s="338"/>
      <c r="G2076" s="338"/>
      <c r="H2076" s="337"/>
      <c r="I2076" s="336"/>
      <c r="J2076" s="282"/>
      <c r="K2076" s="281"/>
      <c r="L2076" s="280"/>
      <c r="M2076" s="279"/>
    </row>
    <row r="2077" spans="1:13" ht="15.75" thickBot="1">
      <c r="A2077" s="603" t="s">
        <v>323</v>
      </c>
      <c r="B2077" s="604"/>
      <c r="C2077" s="604"/>
      <c r="D2077" s="604"/>
      <c r="E2077" s="604"/>
      <c r="F2077" s="604"/>
      <c r="G2077" s="604"/>
      <c r="H2077" s="605"/>
      <c r="I2077" s="305"/>
      <c r="J2077" s="304"/>
      <c r="K2077" s="646">
        <f>K2078+K2079+K2080+K2082+K2083</f>
        <v>5.0999999999999996</v>
      </c>
      <c r="L2077" s="647"/>
      <c r="M2077" s="303">
        <f>K2077*12*I2049</f>
        <v>23935.32</v>
      </c>
    </row>
    <row r="2078" spans="1:13">
      <c r="A2078" s="323" t="s">
        <v>322</v>
      </c>
      <c r="B2078" s="322"/>
      <c r="C2078" s="322"/>
      <c r="D2078" s="322"/>
      <c r="E2078" s="322"/>
      <c r="F2078" s="322"/>
      <c r="G2078" s="322"/>
      <c r="H2078" s="321"/>
      <c r="I2078" s="596" t="s">
        <v>321</v>
      </c>
      <c r="J2078" s="597"/>
      <c r="K2078" s="629">
        <v>0.63</v>
      </c>
      <c r="L2078" s="630"/>
      <c r="M2078" s="291">
        <f>K2078*12*I2049</f>
        <v>2956.7160000000003</v>
      </c>
    </row>
    <row r="2079" spans="1:13">
      <c r="A2079" s="320" t="s">
        <v>320</v>
      </c>
      <c r="B2079" s="319"/>
      <c r="C2079" s="319"/>
      <c r="D2079" s="319"/>
      <c r="E2079" s="319"/>
      <c r="F2079" s="319"/>
      <c r="G2079" s="319"/>
      <c r="H2079" s="318"/>
      <c r="I2079" s="608" t="s">
        <v>57</v>
      </c>
      <c r="J2079" s="609"/>
      <c r="K2079" s="625">
        <v>1.48</v>
      </c>
      <c r="L2079" s="626"/>
      <c r="M2079" s="291">
        <f>K2079*12*I2049</f>
        <v>6945.9359999999997</v>
      </c>
    </row>
    <row r="2080" spans="1:13">
      <c r="A2080" s="313" t="s">
        <v>319</v>
      </c>
      <c r="B2080" s="312"/>
      <c r="C2080" s="312"/>
      <c r="D2080" s="312"/>
      <c r="E2080" s="312"/>
      <c r="F2080" s="312"/>
      <c r="G2080" s="312"/>
      <c r="H2080" s="311"/>
      <c r="I2080" s="590" t="s">
        <v>35</v>
      </c>
      <c r="J2080" s="591"/>
      <c r="K2080" s="625">
        <v>0.17</v>
      </c>
      <c r="L2080" s="626"/>
      <c r="M2080" s="291">
        <f>K2080*12*I2049</f>
        <v>797.84400000000005</v>
      </c>
    </row>
    <row r="2081" spans="1:13">
      <c r="A2081" s="335" t="s">
        <v>318</v>
      </c>
      <c r="B2081" s="331"/>
      <c r="C2081" s="331"/>
      <c r="D2081" s="331"/>
      <c r="E2081" s="322"/>
      <c r="F2081" s="322"/>
      <c r="G2081" s="322"/>
      <c r="H2081" s="321"/>
      <c r="I2081" s="334"/>
      <c r="J2081" s="333"/>
      <c r="K2081" s="293"/>
      <c r="L2081" s="292"/>
      <c r="M2081" s="291"/>
    </row>
    <row r="2082" spans="1:13">
      <c r="A2082" s="320" t="s">
        <v>317</v>
      </c>
      <c r="B2082" s="319"/>
      <c r="C2082" s="319"/>
      <c r="D2082" s="319"/>
      <c r="E2082" s="319"/>
      <c r="F2082" s="319"/>
      <c r="G2082" s="319"/>
      <c r="H2082" s="318"/>
      <c r="I2082" s="608" t="s">
        <v>19</v>
      </c>
      <c r="J2082" s="609"/>
      <c r="K2082" s="625">
        <v>0.05</v>
      </c>
      <c r="L2082" s="626"/>
      <c r="M2082" s="291">
        <f>K2082*12*I2049</f>
        <v>234.66000000000005</v>
      </c>
    </row>
    <row r="2083" spans="1:13" ht="15.75" thickBot="1">
      <c r="A2083" s="313" t="s">
        <v>316</v>
      </c>
      <c r="B2083" s="312"/>
      <c r="C2083" s="312"/>
      <c r="D2083" s="312"/>
      <c r="E2083" s="312"/>
      <c r="F2083" s="312"/>
      <c r="G2083" s="312"/>
      <c r="H2083" s="311"/>
      <c r="I2083" s="614" t="s">
        <v>19</v>
      </c>
      <c r="J2083" s="615"/>
      <c r="K2083" s="650">
        <v>2.77</v>
      </c>
      <c r="L2083" s="651"/>
      <c r="M2083" s="291">
        <f>K2083*12*I2049</f>
        <v>13000.164000000001</v>
      </c>
    </row>
    <row r="2084" spans="1:13" ht="15.75" thickBot="1">
      <c r="A2084" s="654" t="s">
        <v>315</v>
      </c>
      <c r="B2084" s="655"/>
      <c r="C2084" s="655"/>
      <c r="D2084" s="655"/>
      <c r="E2084" s="655"/>
      <c r="F2084" s="655"/>
      <c r="G2084" s="655"/>
      <c r="H2084" s="656"/>
      <c r="I2084" s="305"/>
      <c r="J2084" s="304"/>
      <c r="K2084" s="642">
        <f>K2085+K2086+K2088+K2089+K2090+K2091</f>
        <v>1.35</v>
      </c>
      <c r="L2084" s="647"/>
      <c r="M2084" s="303">
        <f>K2084*12*I2049</f>
        <v>6335.8200000000015</v>
      </c>
    </row>
    <row r="2085" spans="1:13">
      <c r="A2085" s="332" t="s">
        <v>314</v>
      </c>
      <c r="B2085" s="331"/>
      <c r="C2085" s="331"/>
      <c r="D2085" s="331"/>
      <c r="E2085" s="331"/>
      <c r="F2085" s="322"/>
      <c r="G2085" s="322"/>
      <c r="H2085" s="321"/>
      <c r="I2085" s="330"/>
      <c r="J2085" s="294"/>
      <c r="K2085" s="629">
        <v>0.08</v>
      </c>
      <c r="L2085" s="630"/>
      <c r="M2085" s="291">
        <f>K2085*12*I2049</f>
        <v>375.45600000000002</v>
      </c>
    </row>
    <row r="2086" spans="1:13">
      <c r="A2086" s="329" t="s">
        <v>313</v>
      </c>
      <c r="B2086" s="328"/>
      <c r="C2086" s="328"/>
      <c r="D2086" s="328"/>
      <c r="E2086" s="328"/>
      <c r="F2086" s="312"/>
      <c r="G2086" s="312"/>
      <c r="H2086" s="311"/>
      <c r="I2086" s="598" t="s">
        <v>312</v>
      </c>
      <c r="J2086" s="599"/>
      <c r="K2086" s="625">
        <v>0.65</v>
      </c>
      <c r="L2086" s="626"/>
      <c r="M2086" s="291">
        <f>K2086*12*I2049</f>
        <v>3050.5800000000004</v>
      </c>
    </row>
    <row r="2087" spans="1:13">
      <c r="A2087" s="323" t="s">
        <v>311</v>
      </c>
      <c r="B2087" s="322"/>
      <c r="C2087" s="322"/>
      <c r="D2087" s="322"/>
      <c r="E2087" s="322"/>
      <c r="F2087" s="322"/>
      <c r="G2087" s="322"/>
      <c r="H2087" s="321"/>
      <c r="I2087" s="596" t="s">
        <v>310</v>
      </c>
      <c r="J2087" s="597"/>
      <c r="K2087" s="327"/>
      <c r="L2087" s="292"/>
      <c r="M2087" s="291"/>
    </row>
    <row r="2088" spans="1:13">
      <c r="A2088" s="320" t="s">
        <v>309</v>
      </c>
      <c r="B2088" s="319"/>
      <c r="C2088" s="319"/>
      <c r="D2088" s="319"/>
      <c r="E2088" s="319"/>
      <c r="F2088" s="319"/>
      <c r="G2088" s="319"/>
      <c r="H2088" s="318"/>
      <c r="I2088" s="608" t="s">
        <v>308</v>
      </c>
      <c r="J2088" s="609"/>
      <c r="K2088" s="625">
        <v>0.4</v>
      </c>
      <c r="L2088" s="626"/>
      <c r="M2088" s="291">
        <f>K2088*12*I2049</f>
        <v>1877.2800000000004</v>
      </c>
    </row>
    <row r="2089" spans="1:13">
      <c r="A2089" s="320" t="s">
        <v>307</v>
      </c>
      <c r="B2089" s="319"/>
      <c r="C2089" s="319"/>
      <c r="D2089" s="319"/>
      <c r="E2089" s="319"/>
      <c r="F2089" s="319"/>
      <c r="G2089" s="319"/>
      <c r="H2089" s="318"/>
      <c r="I2089" s="608" t="s">
        <v>306</v>
      </c>
      <c r="J2089" s="609"/>
      <c r="K2089" s="625">
        <v>0.1</v>
      </c>
      <c r="L2089" s="626"/>
      <c r="M2089" s="291">
        <f>K2089*12*I2049</f>
        <v>469.32000000000011</v>
      </c>
    </row>
    <row r="2090" spans="1:13">
      <c r="A2090" s="313" t="s">
        <v>299</v>
      </c>
      <c r="B2090" s="312"/>
      <c r="C2090" s="312"/>
      <c r="D2090" s="312"/>
      <c r="E2090" s="312"/>
      <c r="F2090" s="312"/>
      <c r="G2090" s="312"/>
      <c r="H2090" s="311"/>
      <c r="I2090" s="608" t="s">
        <v>298</v>
      </c>
      <c r="J2090" s="609"/>
      <c r="K2090" s="636">
        <v>0.05</v>
      </c>
      <c r="L2090" s="637"/>
      <c r="M2090" s="291">
        <f>K2090*12*I2049</f>
        <v>234.66000000000005</v>
      </c>
    </row>
    <row r="2091" spans="1:13" ht="15.75" thickBot="1">
      <c r="A2091" s="313" t="s">
        <v>305</v>
      </c>
      <c r="B2091" s="312"/>
      <c r="C2091" s="312"/>
      <c r="D2091" s="312"/>
      <c r="E2091" s="312"/>
      <c r="F2091" s="312"/>
      <c r="G2091" s="312"/>
      <c r="H2091" s="311"/>
      <c r="I2091" s="614" t="s">
        <v>88</v>
      </c>
      <c r="J2091" s="615"/>
      <c r="K2091" s="638">
        <v>7.0000000000000007E-2</v>
      </c>
      <c r="L2091" s="639"/>
      <c r="M2091" s="326">
        <f>K2091*12*I2049</f>
        <v>328.52400000000006</v>
      </c>
    </row>
    <row r="2092" spans="1:13" ht="15.75" thickBot="1">
      <c r="A2092" s="654" t="s">
        <v>304</v>
      </c>
      <c r="B2092" s="655"/>
      <c r="C2092" s="655"/>
      <c r="D2092" s="655"/>
      <c r="E2092" s="655"/>
      <c r="F2092" s="655"/>
      <c r="G2092" s="655"/>
      <c r="H2092" s="656"/>
      <c r="I2092" s="325"/>
      <c r="J2092" s="324"/>
      <c r="K2092" s="649">
        <f>K2093+K2094+K2095</f>
        <v>0.88</v>
      </c>
      <c r="L2092" s="643"/>
      <c r="M2092" s="303">
        <f>K2092*12*I2049</f>
        <v>4130.0160000000005</v>
      </c>
    </row>
    <row r="2093" spans="1:13">
      <c r="A2093" s="323" t="s">
        <v>303</v>
      </c>
      <c r="B2093" s="322"/>
      <c r="C2093" s="322"/>
      <c r="D2093" s="322"/>
      <c r="E2093" s="322"/>
      <c r="F2093" s="322"/>
      <c r="G2093" s="322"/>
      <c r="H2093" s="321"/>
      <c r="I2093" s="612" t="s">
        <v>302</v>
      </c>
      <c r="J2093" s="613"/>
      <c r="K2093" s="644">
        <v>0.42</v>
      </c>
      <c r="L2093" s="645"/>
      <c r="M2093" s="291">
        <f>K2093*12*I2049</f>
        <v>1971.1440000000002</v>
      </c>
    </row>
    <row r="2094" spans="1:13">
      <c r="A2094" s="320" t="s">
        <v>301</v>
      </c>
      <c r="B2094" s="319"/>
      <c r="C2094" s="319"/>
      <c r="D2094" s="319"/>
      <c r="E2094" s="319"/>
      <c r="F2094" s="319"/>
      <c r="G2094" s="319"/>
      <c r="H2094" s="318"/>
      <c r="I2094" s="317" t="s">
        <v>300</v>
      </c>
      <c r="J2094" s="316"/>
      <c r="K2094" s="636">
        <v>0.37</v>
      </c>
      <c r="L2094" s="637"/>
      <c r="M2094" s="291">
        <f>K2094*12*I2049</f>
        <v>1736.4839999999999</v>
      </c>
    </row>
    <row r="2095" spans="1:13" ht="15.75" thickBot="1">
      <c r="A2095" s="313" t="s">
        <v>299</v>
      </c>
      <c r="B2095" s="312"/>
      <c r="C2095" s="312"/>
      <c r="D2095" s="312"/>
      <c r="E2095" s="312"/>
      <c r="F2095" s="312"/>
      <c r="G2095" s="312"/>
      <c r="H2095" s="311"/>
      <c r="I2095" s="614" t="s">
        <v>298</v>
      </c>
      <c r="J2095" s="615"/>
      <c r="K2095" s="638">
        <v>0.09</v>
      </c>
      <c r="L2095" s="639"/>
      <c r="M2095" s="291">
        <f>K2095*12*I2049</f>
        <v>422.38800000000003</v>
      </c>
    </row>
    <row r="2096" spans="1:13" ht="15.75" thickBot="1">
      <c r="A2096" s="309" t="s">
        <v>297</v>
      </c>
      <c r="B2096" s="308"/>
      <c r="C2096" s="308"/>
      <c r="D2096" s="308"/>
      <c r="E2096" s="308"/>
      <c r="F2096" s="308"/>
      <c r="G2096" s="308"/>
      <c r="H2096" s="307"/>
      <c r="I2096" s="619" t="s">
        <v>296</v>
      </c>
      <c r="J2096" s="620"/>
      <c r="K2096" s="640">
        <v>8.77</v>
      </c>
      <c r="L2096" s="641"/>
      <c r="M2096" s="303">
        <f>K2096*12*I2049</f>
        <v>41159.364000000001</v>
      </c>
    </row>
    <row r="2097" spans="1:13" ht="15.75" thickBot="1">
      <c r="A2097" s="603" t="s">
        <v>295</v>
      </c>
      <c r="B2097" s="604"/>
      <c r="C2097" s="604"/>
      <c r="D2097" s="604"/>
      <c r="E2097" s="604"/>
      <c r="F2097" s="604"/>
      <c r="G2097" s="604"/>
      <c r="H2097" s="605"/>
      <c r="I2097" s="305"/>
      <c r="J2097" s="304"/>
      <c r="K2097" s="642">
        <v>1.58</v>
      </c>
      <c r="L2097" s="643"/>
      <c r="M2097" s="303">
        <f>K2097*12*I2049</f>
        <v>7415.2560000000003</v>
      </c>
    </row>
    <row r="2098" spans="1:13">
      <c r="A2098" s="301" t="s">
        <v>294</v>
      </c>
      <c r="B2098" s="300"/>
      <c r="C2098" s="300"/>
      <c r="D2098" s="300"/>
      <c r="E2098" s="300"/>
      <c r="F2098" s="300"/>
      <c r="G2098" s="300"/>
      <c r="H2098" s="298"/>
      <c r="I2098" s="621" t="s">
        <v>293</v>
      </c>
      <c r="J2098" s="622"/>
      <c r="K2098" s="297"/>
      <c r="L2098" s="296"/>
      <c r="M2098" s="291"/>
    </row>
    <row r="2099" spans="1:13">
      <c r="A2099" s="301" t="s">
        <v>292</v>
      </c>
      <c r="B2099" s="300"/>
      <c r="C2099" s="300"/>
      <c r="D2099" s="300"/>
      <c r="E2099" s="300"/>
      <c r="F2099" s="300"/>
      <c r="G2099" s="300"/>
      <c r="H2099" s="298"/>
      <c r="I2099" s="295"/>
      <c r="J2099" s="294"/>
      <c r="K2099" s="297"/>
      <c r="L2099" s="296"/>
      <c r="M2099" s="291"/>
    </row>
    <row r="2100" spans="1:13" ht="15.75" thickBot="1">
      <c r="A2100" s="301" t="s">
        <v>291</v>
      </c>
      <c r="B2100" s="300"/>
      <c r="C2100" s="300"/>
      <c r="D2100" s="300"/>
      <c r="E2100" s="300"/>
      <c r="F2100" s="300"/>
      <c r="G2100" s="300"/>
      <c r="H2100" s="298"/>
      <c r="I2100" s="310"/>
      <c r="J2100" s="294"/>
      <c r="K2100" s="297"/>
      <c r="L2100" s="296"/>
      <c r="M2100" s="291"/>
    </row>
    <row r="2101" spans="1:13" ht="15.75" thickBot="1">
      <c r="A2101" s="309" t="s">
        <v>290</v>
      </c>
      <c r="B2101" s="308"/>
      <c r="C2101" s="308"/>
      <c r="D2101" s="308"/>
      <c r="E2101" s="308"/>
      <c r="F2101" s="308"/>
      <c r="G2101" s="308"/>
      <c r="H2101" s="307"/>
      <c r="I2101" s="305"/>
      <c r="J2101" s="304"/>
      <c r="K2101" s="642">
        <v>7.0000000000000007E-2</v>
      </c>
      <c r="L2101" s="643"/>
      <c r="M2101" s="303">
        <f>K2101*12*I2049</f>
        <v>328.52400000000006</v>
      </c>
    </row>
    <row r="2102" spans="1:13">
      <c r="A2102" s="301" t="s">
        <v>289</v>
      </c>
      <c r="B2102" s="300"/>
      <c r="C2102" s="300"/>
      <c r="D2102" s="300"/>
      <c r="E2102" s="300"/>
      <c r="F2102" s="300"/>
      <c r="G2102" s="300"/>
      <c r="H2102" s="298"/>
      <c r="I2102" s="621" t="s">
        <v>19</v>
      </c>
      <c r="J2102" s="622"/>
      <c r="K2102" s="306"/>
      <c r="L2102" s="296"/>
      <c r="M2102" s="291"/>
    </row>
    <row r="2103" spans="1:13" ht="15.75" thickBot="1">
      <c r="A2103" s="301" t="s">
        <v>288</v>
      </c>
      <c r="B2103" s="300"/>
      <c r="C2103" s="300"/>
      <c r="D2103" s="300"/>
      <c r="E2103" s="300"/>
      <c r="F2103" s="300"/>
      <c r="G2103" s="300"/>
      <c r="H2103" s="298"/>
      <c r="I2103" s="295"/>
      <c r="J2103" s="294"/>
      <c r="K2103" s="306"/>
      <c r="L2103" s="296"/>
      <c r="M2103" s="291"/>
    </row>
    <row r="2104" spans="1:13" ht="15.75" thickBot="1">
      <c r="A2104" s="603" t="s">
        <v>287</v>
      </c>
      <c r="B2104" s="604"/>
      <c r="C2104" s="604"/>
      <c r="D2104" s="604"/>
      <c r="E2104" s="604"/>
      <c r="F2104" s="604"/>
      <c r="G2104" s="604"/>
      <c r="H2104" s="605"/>
      <c r="I2104" s="305"/>
      <c r="J2104" s="304"/>
      <c r="K2104" s="642">
        <v>6</v>
      </c>
      <c r="L2104" s="643"/>
      <c r="M2104" s="303">
        <f>K2104*12*I2049</f>
        <v>28159.200000000001</v>
      </c>
    </row>
    <row r="2105" spans="1:13">
      <c r="A2105" s="301" t="s">
        <v>286</v>
      </c>
      <c r="B2105" s="299"/>
      <c r="C2105" s="299"/>
      <c r="D2105" s="299"/>
      <c r="E2105" s="299"/>
      <c r="F2105" s="300"/>
      <c r="G2105" s="299"/>
      <c r="H2105" s="298"/>
      <c r="I2105" s="598" t="s">
        <v>285</v>
      </c>
      <c r="J2105" s="599"/>
      <c r="K2105" s="297"/>
      <c r="L2105" s="296"/>
      <c r="M2105" s="291"/>
    </row>
    <row r="2106" spans="1:13">
      <c r="A2106" s="301" t="s">
        <v>284</v>
      </c>
      <c r="B2106" s="299"/>
      <c r="C2106" s="299"/>
      <c r="D2106" s="299"/>
      <c r="E2106" s="299"/>
      <c r="F2106" s="300"/>
      <c r="G2106" s="299"/>
      <c r="H2106" s="298"/>
      <c r="I2106" s="598" t="s">
        <v>283</v>
      </c>
      <c r="J2106" s="599"/>
      <c r="K2106" s="297"/>
      <c r="L2106" s="296"/>
      <c r="M2106" s="291"/>
    </row>
    <row r="2107" spans="1:13">
      <c r="A2107" s="301" t="s">
        <v>282</v>
      </c>
      <c r="B2107" s="299"/>
      <c r="C2107" s="299"/>
      <c r="D2107" s="299"/>
      <c r="E2107" s="299"/>
      <c r="F2107" s="300"/>
      <c r="G2107" s="299"/>
      <c r="H2107" s="298"/>
      <c r="I2107" s="598" t="s">
        <v>281</v>
      </c>
      <c r="J2107" s="599"/>
      <c r="K2107" s="297"/>
      <c r="L2107" s="296"/>
      <c r="M2107" s="291"/>
    </row>
    <row r="2108" spans="1:13">
      <c r="A2108" s="301" t="s">
        <v>280</v>
      </c>
      <c r="B2108" s="299"/>
      <c r="C2108" s="299"/>
      <c r="D2108" s="299"/>
      <c r="E2108" s="299"/>
      <c r="F2108" s="300"/>
      <c r="G2108" s="299"/>
      <c r="H2108" s="298"/>
      <c r="I2108" s="598" t="s">
        <v>279</v>
      </c>
      <c r="J2108" s="599"/>
      <c r="K2108" s="297"/>
      <c r="L2108" s="296"/>
      <c r="M2108" s="291"/>
    </row>
    <row r="2109" spans="1:13">
      <c r="A2109" s="301" t="s">
        <v>278</v>
      </c>
      <c r="B2109" s="299"/>
      <c r="C2109" s="299"/>
      <c r="D2109" s="299"/>
      <c r="E2109" s="299"/>
      <c r="F2109" s="300"/>
      <c r="G2109" s="299"/>
      <c r="H2109" s="298"/>
      <c r="I2109" s="598" t="s">
        <v>277</v>
      </c>
      <c r="J2109" s="599"/>
      <c r="K2109" s="297"/>
      <c r="L2109" s="296"/>
      <c r="M2109" s="291"/>
    </row>
    <row r="2110" spans="1:13">
      <c r="A2110" s="301" t="s">
        <v>276</v>
      </c>
      <c r="B2110" s="299"/>
      <c r="C2110" s="299"/>
      <c r="D2110" s="299"/>
      <c r="E2110" s="299"/>
      <c r="F2110" s="300"/>
      <c r="G2110" s="299"/>
      <c r="H2110" s="298"/>
      <c r="I2110" s="295"/>
      <c r="J2110" s="294"/>
      <c r="K2110" s="297"/>
      <c r="L2110" s="302"/>
      <c r="M2110" s="291"/>
    </row>
    <row r="2111" spans="1:13">
      <c r="A2111" s="301" t="s">
        <v>275</v>
      </c>
      <c r="B2111" s="299"/>
      <c r="C2111" s="299"/>
      <c r="D2111" s="299"/>
      <c r="E2111" s="299"/>
      <c r="F2111" s="300"/>
      <c r="G2111" s="299"/>
      <c r="H2111" s="298"/>
      <c r="I2111" s="295"/>
      <c r="J2111" s="294"/>
      <c r="K2111" s="297"/>
      <c r="L2111" s="296"/>
      <c r="M2111" s="291"/>
    </row>
    <row r="2112" spans="1:13">
      <c r="A2112" s="301" t="s">
        <v>274</v>
      </c>
      <c r="B2112" s="299"/>
      <c r="C2112" s="299"/>
      <c r="D2112" s="299"/>
      <c r="E2112" s="299"/>
      <c r="F2112" s="300"/>
      <c r="G2112" s="299"/>
      <c r="H2112" s="298"/>
      <c r="I2112" s="295"/>
      <c r="J2112" s="294"/>
      <c r="K2112" s="297"/>
      <c r="L2112" s="296"/>
      <c r="M2112" s="291"/>
    </row>
    <row r="2113" spans="1:13">
      <c r="A2113" s="301" t="s">
        <v>273</v>
      </c>
      <c r="B2113" s="299"/>
      <c r="C2113" s="299"/>
      <c r="D2113" s="299"/>
      <c r="E2113" s="299"/>
      <c r="F2113" s="300"/>
      <c r="G2113" s="299"/>
      <c r="H2113" s="298"/>
      <c r="I2113" s="295"/>
      <c r="J2113" s="294"/>
      <c r="K2113" s="297"/>
      <c r="L2113" s="296"/>
      <c r="M2113" s="291"/>
    </row>
    <row r="2114" spans="1:13">
      <c r="A2114" s="301" t="s">
        <v>272</v>
      </c>
      <c r="B2114" s="299"/>
      <c r="C2114" s="299"/>
      <c r="D2114" s="299"/>
      <c r="E2114" s="299"/>
      <c r="F2114" s="300"/>
      <c r="G2114" s="299"/>
      <c r="H2114" s="298"/>
      <c r="I2114" s="295"/>
      <c r="J2114" s="294"/>
      <c r="K2114" s="297"/>
      <c r="L2114" s="296"/>
      <c r="M2114" s="291"/>
    </row>
    <row r="2115" spans="1:13" ht="15.75" thickBot="1">
      <c r="A2115" s="616" t="s">
        <v>271</v>
      </c>
      <c r="B2115" s="617"/>
      <c r="C2115" s="617"/>
      <c r="D2115" s="617"/>
      <c r="E2115" s="617"/>
      <c r="F2115" s="617"/>
      <c r="G2115" s="617"/>
      <c r="H2115" s="618"/>
      <c r="I2115" s="295"/>
      <c r="J2115" s="294"/>
      <c r="K2115" s="293"/>
      <c r="L2115" s="292"/>
      <c r="M2115" s="291"/>
    </row>
    <row r="2116" spans="1:13">
      <c r="A2116" s="290" t="s">
        <v>270</v>
      </c>
      <c r="B2116" s="289"/>
      <c r="C2116" s="289"/>
      <c r="D2116" s="289"/>
      <c r="E2116" s="289"/>
      <c r="F2116" s="289"/>
      <c r="G2116" s="289"/>
      <c r="H2116" s="289"/>
      <c r="I2116" s="621" t="s">
        <v>55</v>
      </c>
      <c r="J2116" s="622"/>
      <c r="K2116" s="288"/>
      <c r="L2116" s="287"/>
      <c r="M2116" s="286"/>
    </row>
    <row r="2117" spans="1:13" ht="15.75" thickBot="1">
      <c r="A2117" s="285" t="s">
        <v>269</v>
      </c>
      <c r="B2117" s="284"/>
      <c r="C2117" s="284"/>
      <c r="D2117" s="284"/>
      <c r="E2117" s="284"/>
      <c r="F2117" s="284"/>
      <c r="G2117" s="284"/>
      <c r="H2117" s="284"/>
      <c r="I2117" s="283"/>
      <c r="J2117" s="282"/>
      <c r="K2117" s="281"/>
      <c r="L2117" s="280"/>
      <c r="M2117" s="279"/>
    </row>
    <row r="2118" spans="1:13" ht="15.75" thickBot="1">
      <c r="A2118" s="603" t="s">
        <v>355</v>
      </c>
      <c r="B2118" s="604"/>
      <c r="C2118" s="604"/>
      <c r="D2118" s="604"/>
      <c r="E2118" s="604"/>
      <c r="F2118" s="604"/>
      <c r="G2118" s="604"/>
      <c r="H2118" s="657"/>
      <c r="I2118" s="658" t="s">
        <v>32</v>
      </c>
      <c r="J2118" s="659"/>
      <c r="K2118" s="660">
        <v>1.46</v>
      </c>
      <c r="L2118" s="661"/>
      <c r="M2118" s="276">
        <f>K2118*12*I2049</f>
        <v>6852.0720000000001</v>
      </c>
    </row>
    <row r="2119" spans="1:13" ht="15.75" thickBot="1">
      <c r="A2119" s="386" t="s">
        <v>354</v>
      </c>
      <c r="B2119" s="385"/>
      <c r="C2119" s="385"/>
      <c r="D2119" s="385"/>
      <c r="E2119" s="385"/>
      <c r="F2119" s="385"/>
      <c r="G2119" s="385"/>
      <c r="H2119" s="385"/>
      <c r="I2119" s="384"/>
      <c r="J2119" s="383"/>
      <c r="K2119" s="662"/>
      <c r="L2119" s="663"/>
      <c r="M2119" s="276"/>
    </row>
    <row r="2120" spans="1:13" ht="15.75" thickBot="1">
      <c r="A2120" s="652" t="s">
        <v>268</v>
      </c>
      <c r="B2120" s="653"/>
      <c r="C2120" s="653"/>
      <c r="D2120" s="653"/>
      <c r="E2120" s="653"/>
      <c r="F2120" s="653"/>
      <c r="G2120" s="653"/>
      <c r="H2120" s="653"/>
      <c r="I2120" s="278"/>
      <c r="J2120" s="277"/>
      <c r="K2120" s="610">
        <f>K2050+K2060+K2075+K2104+K2118+K2119</f>
        <v>36.43</v>
      </c>
      <c r="L2120" s="611"/>
      <c r="M2120" s="276">
        <f>M2050+M2060+M2075+M2104+M2118+M2119</f>
        <v>170973.27600000001</v>
      </c>
    </row>
    <row r="2122" spans="1:13" ht="15.75">
      <c r="A2122" s="601" t="s">
        <v>0</v>
      </c>
      <c r="B2122" s="601"/>
      <c r="C2122" s="601"/>
      <c r="D2122" s="601"/>
      <c r="E2122" s="601"/>
      <c r="F2122" s="601"/>
      <c r="G2122" s="601"/>
      <c r="H2122" s="601"/>
      <c r="I2122" s="601"/>
      <c r="J2122" s="601"/>
      <c r="K2122" s="601"/>
      <c r="L2122" s="601"/>
      <c r="M2122" s="327"/>
    </row>
    <row r="2123" spans="1:13" ht="15.75">
      <c r="A2123" s="600" t="s">
        <v>353</v>
      </c>
      <c r="B2123" s="600"/>
      <c r="C2123" s="600"/>
      <c r="D2123" s="600"/>
      <c r="E2123" s="600"/>
      <c r="F2123" s="600"/>
      <c r="G2123" s="600"/>
      <c r="H2123" s="600"/>
      <c r="I2123" s="600"/>
      <c r="J2123" s="600"/>
      <c r="K2123" s="600"/>
      <c r="L2123" s="600"/>
      <c r="M2123" s="327"/>
    </row>
    <row r="2124" spans="1:13" ht="15.75">
      <c r="A2124" s="370"/>
      <c r="B2124" s="370"/>
      <c r="C2124" s="370"/>
      <c r="D2124" s="370"/>
      <c r="E2124" s="370"/>
      <c r="F2124" s="370" t="s">
        <v>393</v>
      </c>
      <c r="G2124" s="370"/>
      <c r="H2124" s="370"/>
      <c r="I2124" s="370"/>
      <c r="J2124" s="370"/>
      <c r="K2124" s="370"/>
      <c r="L2124" s="370"/>
      <c r="M2124" s="327"/>
    </row>
    <row r="2125" spans="1:13">
      <c r="A2125" s="329"/>
      <c r="B2125" s="328"/>
      <c r="C2125" s="602" t="s">
        <v>351</v>
      </c>
      <c r="D2125" s="602"/>
      <c r="E2125" s="602"/>
      <c r="F2125" s="328"/>
      <c r="G2125" s="328"/>
      <c r="H2125" s="368"/>
      <c r="I2125" s="590" t="s">
        <v>3</v>
      </c>
      <c r="J2125" s="591"/>
      <c r="K2125" s="592" t="s">
        <v>4</v>
      </c>
      <c r="L2125" s="593"/>
      <c r="M2125" s="382"/>
    </row>
    <row r="2126" spans="1:13">
      <c r="A2126" s="381"/>
      <c r="B2126" s="355"/>
      <c r="C2126" s="355"/>
      <c r="D2126" s="355"/>
      <c r="E2126" s="355"/>
      <c r="F2126" s="355"/>
      <c r="G2126" s="355"/>
      <c r="H2126" s="356"/>
      <c r="I2126" s="295"/>
      <c r="J2126" s="294"/>
      <c r="K2126" s="594" t="s">
        <v>5</v>
      </c>
      <c r="L2126" s="595"/>
      <c r="M2126" s="380" t="s">
        <v>6</v>
      </c>
    </row>
    <row r="2127" spans="1:13">
      <c r="A2127" s="381"/>
      <c r="B2127" s="355"/>
      <c r="C2127" s="355"/>
      <c r="D2127" s="355"/>
      <c r="E2127" s="355"/>
      <c r="F2127" s="355"/>
      <c r="G2127" s="355"/>
      <c r="H2127" s="356"/>
      <c r="I2127" s="598" t="s">
        <v>7</v>
      </c>
      <c r="J2127" s="599"/>
      <c r="K2127" s="623" t="s">
        <v>8</v>
      </c>
      <c r="L2127" s="624"/>
      <c r="M2127" s="380" t="s">
        <v>9</v>
      </c>
    </row>
    <row r="2128" spans="1:13" ht="16.5" thickBot="1">
      <c r="A2128" s="379"/>
      <c r="B2128" s="351"/>
      <c r="C2128" s="351"/>
      <c r="D2128" s="351"/>
      <c r="E2128" s="351"/>
      <c r="F2128" s="351"/>
      <c r="G2128" s="351"/>
      <c r="H2128" s="350"/>
      <c r="I2128" s="631">
        <v>706.8</v>
      </c>
      <c r="J2128" s="632"/>
      <c r="K2128" s="633"/>
      <c r="L2128" s="634"/>
      <c r="M2128" s="378"/>
    </row>
    <row r="2129" spans="1:13">
      <c r="A2129" s="367" t="s">
        <v>350</v>
      </c>
      <c r="B2129" s="344"/>
      <c r="C2129" s="344"/>
      <c r="D2129" s="344"/>
      <c r="E2129" s="344"/>
      <c r="F2129" s="344"/>
      <c r="G2129" s="344"/>
      <c r="H2129" s="377"/>
      <c r="I2129" s="341"/>
      <c r="J2129" s="340"/>
      <c r="K2129" s="635">
        <f>K2132+K2135</f>
        <v>6.17</v>
      </c>
      <c r="L2129" s="628"/>
      <c r="M2129" s="286">
        <f>K2129*12*I2128</f>
        <v>52331.471999999994</v>
      </c>
    </row>
    <row r="2130" spans="1:13">
      <c r="A2130" s="376" t="s">
        <v>349</v>
      </c>
      <c r="B2130" s="375"/>
      <c r="C2130" s="375"/>
      <c r="D2130" s="375"/>
      <c r="E2130" s="375"/>
      <c r="F2130" s="375"/>
      <c r="G2130" s="375"/>
      <c r="H2130" s="374"/>
      <c r="I2130" s="295"/>
      <c r="J2130" s="294"/>
      <c r="K2130" s="293"/>
      <c r="L2130" s="292"/>
      <c r="M2130" s="373"/>
    </row>
    <row r="2131" spans="1:13" ht="15.75" thickBot="1">
      <c r="A2131" s="363" t="s">
        <v>348</v>
      </c>
      <c r="B2131" s="372"/>
      <c r="C2131" s="372"/>
      <c r="D2131" s="372"/>
      <c r="E2131" s="372"/>
      <c r="F2131" s="372"/>
      <c r="G2131" s="372"/>
      <c r="H2131" s="371"/>
      <c r="I2131" s="336"/>
      <c r="J2131" s="282"/>
      <c r="K2131" s="281"/>
      <c r="L2131" s="280"/>
      <c r="M2131" s="279"/>
    </row>
    <row r="2132" spans="1:13">
      <c r="A2132" s="323" t="s">
        <v>347</v>
      </c>
      <c r="B2132" s="331"/>
      <c r="C2132" s="331"/>
      <c r="D2132" s="331"/>
      <c r="E2132" s="331"/>
      <c r="F2132" s="331"/>
      <c r="G2132" s="331"/>
      <c r="H2132" s="357"/>
      <c r="I2132" s="596" t="s">
        <v>19</v>
      </c>
      <c r="J2132" s="597"/>
      <c r="K2132" s="629">
        <v>3.7</v>
      </c>
      <c r="L2132" s="630"/>
      <c r="M2132" s="291">
        <f>K2132*12*I2128</f>
        <v>31381.920000000002</v>
      </c>
    </row>
    <row r="2133" spans="1:13">
      <c r="A2133" s="301" t="s">
        <v>338</v>
      </c>
      <c r="B2133" s="355"/>
      <c r="C2133" s="355"/>
      <c r="D2133" s="355"/>
      <c r="E2133" s="355"/>
      <c r="F2133" s="355"/>
      <c r="G2133" s="355"/>
      <c r="H2133" s="356"/>
      <c r="I2133" s="598" t="s">
        <v>328</v>
      </c>
      <c r="J2133" s="599"/>
      <c r="K2133" s="327"/>
      <c r="L2133" s="292"/>
      <c r="M2133" s="291"/>
    </row>
    <row r="2134" spans="1:13">
      <c r="A2134" s="323" t="s">
        <v>337</v>
      </c>
      <c r="B2134" s="331"/>
      <c r="C2134" s="331"/>
      <c r="D2134" s="331"/>
      <c r="E2134" s="331"/>
      <c r="F2134" s="331"/>
      <c r="G2134" s="331"/>
      <c r="H2134" s="357"/>
      <c r="I2134" s="596"/>
      <c r="J2134" s="597"/>
      <c r="K2134" s="327"/>
      <c r="L2134" s="292"/>
      <c r="M2134" s="291"/>
    </row>
    <row r="2135" spans="1:13">
      <c r="A2135" s="323" t="s">
        <v>346</v>
      </c>
      <c r="B2135" s="331"/>
      <c r="C2135" s="331"/>
      <c r="D2135" s="331"/>
      <c r="E2135" s="331"/>
      <c r="F2135" s="331"/>
      <c r="G2135" s="331"/>
      <c r="H2135" s="357"/>
      <c r="I2135" s="608" t="s">
        <v>35</v>
      </c>
      <c r="J2135" s="609"/>
      <c r="K2135" s="625">
        <v>2.4700000000000002</v>
      </c>
      <c r="L2135" s="626"/>
      <c r="M2135" s="291">
        <f>K2135*12*I2128</f>
        <v>20949.552</v>
      </c>
    </row>
    <row r="2136" spans="1:13" ht="15.75">
      <c r="A2136" s="320" t="s">
        <v>345</v>
      </c>
      <c r="B2136" s="354"/>
      <c r="C2136" s="354"/>
      <c r="D2136" s="354"/>
      <c r="E2136" s="354"/>
      <c r="F2136" s="354"/>
      <c r="G2136" s="354"/>
      <c r="H2136" s="353"/>
      <c r="I2136" s="598" t="s">
        <v>328</v>
      </c>
      <c r="J2136" s="599"/>
      <c r="K2136" s="370"/>
      <c r="L2136" s="369"/>
      <c r="M2136" s="291"/>
    </row>
    <row r="2137" spans="1:13">
      <c r="A2137" s="313" t="s">
        <v>344</v>
      </c>
      <c r="B2137" s="328"/>
      <c r="C2137" s="328"/>
      <c r="D2137" s="328"/>
      <c r="E2137" s="328"/>
      <c r="F2137" s="328"/>
      <c r="G2137" s="328"/>
      <c r="H2137" s="368"/>
      <c r="I2137" s="598"/>
      <c r="J2137" s="599"/>
      <c r="K2137" s="352"/>
      <c r="L2137" s="292"/>
      <c r="M2137" s="291"/>
    </row>
    <row r="2138" spans="1:13" ht="15.75" thickBot="1">
      <c r="A2138" s="323" t="s">
        <v>343</v>
      </c>
      <c r="B2138" s="322"/>
      <c r="C2138" s="322"/>
      <c r="D2138" s="322"/>
      <c r="E2138" s="322"/>
      <c r="F2138" s="322"/>
      <c r="G2138" s="322"/>
      <c r="H2138" s="321"/>
      <c r="I2138" s="334"/>
      <c r="J2138" s="333"/>
      <c r="K2138" s="636"/>
      <c r="L2138" s="637"/>
      <c r="M2138" s="291"/>
    </row>
    <row r="2139" spans="1:13">
      <c r="A2139" s="367" t="s">
        <v>342</v>
      </c>
      <c r="B2139" s="366"/>
      <c r="C2139" s="366"/>
      <c r="D2139" s="366"/>
      <c r="E2139" s="366"/>
      <c r="F2139" s="366"/>
      <c r="G2139" s="366"/>
      <c r="H2139" s="365"/>
      <c r="I2139" s="341"/>
      <c r="J2139" s="364"/>
      <c r="K2139" s="627">
        <f>K2141+K2146+K2149</f>
        <v>5.05</v>
      </c>
      <c r="L2139" s="628"/>
      <c r="M2139" s="286">
        <f>K2139*12*I2128</f>
        <v>42832.079999999994</v>
      </c>
    </row>
    <row r="2140" spans="1:13" ht="15.75" thickBot="1">
      <c r="A2140" s="363" t="s">
        <v>341</v>
      </c>
      <c r="B2140" s="362"/>
      <c r="C2140" s="362"/>
      <c r="D2140" s="362"/>
      <c r="E2140" s="362"/>
      <c r="F2140" s="362"/>
      <c r="G2140" s="362"/>
      <c r="H2140" s="361"/>
      <c r="I2140" s="336"/>
      <c r="J2140" s="360"/>
      <c r="K2140" s="281"/>
      <c r="L2140" s="280"/>
      <c r="M2140" s="279"/>
    </row>
    <row r="2141" spans="1:13">
      <c r="A2141" s="301" t="s">
        <v>340</v>
      </c>
      <c r="B2141" s="300"/>
      <c r="C2141" s="300"/>
      <c r="D2141" s="300"/>
      <c r="E2141" s="300"/>
      <c r="F2141" s="300"/>
      <c r="G2141" s="300"/>
      <c r="H2141" s="298"/>
      <c r="I2141" s="598" t="s">
        <v>19</v>
      </c>
      <c r="J2141" s="599"/>
      <c r="K2141" s="629">
        <v>2.5299999999999998</v>
      </c>
      <c r="L2141" s="630"/>
      <c r="M2141" s="291">
        <f>K2141*12*I2128</f>
        <v>21458.447999999997</v>
      </c>
    </row>
    <row r="2142" spans="1:13">
      <c r="A2142" s="323" t="s">
        <v>339</v>
      </c>
      <c r="B2142" s="322"/>
      <c r="C2142" s="322"/>
      <c r="D2142" s="322"/>
      <c r="E2142" s="322"/>
      <c r="F2142" s="322"/>
      <c r="G2142" s="322"/>
      <c r="H2142" s="321"/>
      <c r="I2142" s="359"/>
      <c r="J2142" s="358"/>
      <c r="K2142" s="327"/>
      <c r="L2142" s="292"/>
      <c r="M2142" s="291"/>
    </row>
    <row r="2143" spans="1:13">
      <c r="A2143" s="301" t="s">
        <v>338</v>
      </c>
      <c r="B2143" s="355"/>
      <c r="C2143" s="355"/>
      <c r="D2143" s="355"/>
      <c r="E2143" s="355"/>
      <c r="F2143" s="355"/>
      <c r="G2143" s="355"/>
      <c r="H2143" s="356"/>
      <c r="I2143" s="598" t="s">
        <v>328</v>
      </c>
      <c r="J2143" s="599"/>
      <c r="K2143" s="327"/>
      <c r="L2143" s="292"/>
      <c r="M2143" s="291"/>
    </row>
    <row r="2144" spans="1:13">
      <c r="A2144" s="323" t="s">
        <v>337</v>
      </c>
      <c r="B2144" s="331"/>
      <c r="C2144" s="331"/>
      <c r="D2144" s="331"/>
      <c r="E2144" s="331"/>
      <c r="F2144" s="331"/>
      <c r="G2144" s="331"/>
      <c r="H2144" s="357"/>
      <c r="I2144" s="596"/>
      <c r="J2144" s="597"/>
      <c r="K2144" s="327"/>
      <c r="L2144" s="292"/>
      <c r="M2144" s="291"/>
    </row>
    <row r="2145" spans="1:13">
      <c r="A2145" s="320" t="s">
        <v>336</v>
      </c>
      <c r="B2145" s="354"/>
      <c r="C2145" s="353"/>
      <c r="D2145" s="355"/>
      <c r="E2145" s="355"/>
      <c r="F2145" s="355"/>
      <c r="G2145" s="355"/>
      <c r="H2145" s="356"/>
      <c r="I2145" s="598" t="s">
        <v>328</v>
      </c>
      <c r="J2145" s="599"/>
      <c r="K2145" s="327"/>
      <c r="L2145" s="292"/>
      <c r="M2145" s="291"/>
    </row>
    <row r="2146" spans="1:13">
      <c r="A2146" s="301" t="s">
        <v>335</v>
      </c>
      <c r="B2146" s="355"/>
      <c r="C2146" s="355"/>
      <c r="D2146" s="354"/>
      <c r="E2146" s="354"/>
      <c r="F2146" s="354"/>
      <c r="G2146" s="354"/>
      <c r="H2146" s="353"/>
      <c r="I2146" s="608" t="s">
        <v>35</v>
      </c>
      <c r="J2146" s="609"/>
      <c r="K2146" s="625">
        <v>1.1200000000000001</v>
      </c>
      <c r="L2146" s="626"/>
      <c r="M2146" s="291">
        <f>K2146*12*I2128</f>
        <v>9499.3919999999998</v>
      </c>
    </row>
    <row r="2147" spans="1:13">
      <c r="A2147" s="313" t="s">
        <v>334</v>
      </c>
      <c r="B2147" s="312"/>
      <c r="C2147" s="312"/>
      <c r="D2147" s="312"/>
      <c r="E2147" s="312"/>
      <c r="F2147" s="312"/>
      <c r="G2147" s="312"/>
      <c r="H2147" s="311"/>
      <c r="I2147" s="590" t="s">
        <v>333</v>
      </c>
      <c r="J2147" s="591"/>
      <c r="K2147" s="327"/>
      <c r="L2147" s="292"/>
      <c r="M2147" s="291"/>
    </row>
    <row r="2148" spans="1:13">
      <c r="A2148" s="323"/>
      <c r="B2148" s="322"/>
      <c r="C2148" s="322"/>
      <c r="D2148" s="322"/>
      <c r="E2148" s="322"/>
      <c r="F2148" s="322"/>
      <c r="G2148" s="322"/>
      <c r="H2148" s="321"/>
      <c r="I2148" s="334" t="s">
        <v>332</v>
      </c>
      <c r="J2148" s="333"/>
      <c r="K2148" s="352"/>
      <c r="L2148" s="292"/>
      <c r="M2148" s="291"/>
    </row>
    <row r="2149" spans="1:13">
      <c r="A2149" s="313" t="s">
        <v>331</v>
      </c>
      <c r="B2149" s="312"/>
      <c r="C2149" s="312"/>
      <c r="D2149" s="312"/>
      <c r="E2149" s="312"/>
      <c r="F2149" s="312"/>
      <c r="G2149" s="312"/>
      <c r="H2149" s="311"/>
      <c r="I2149" s="590" t="s">
        <v>35</v>
      </c>
      <c r="J2149" s="591"/>
      <c r="K2149" s="625">
        <v>1.4</v>
      </c>
      <c r="L2149" s="626"/>
      <c r="M2149" s="291">
        <f>K2149*12*I2128</f>
        <v>11874.239999999998</v>
      </c>
    </row>
    <row r="2150" spans="1:13">
      <c r="A2150" s="323" t="s">
        <v>330</v>
      </c>
      <c r="B2150" s="322"/>
      <c r="C2150" s="322"/>
      <c r="D2150" s="322"/>
      <c r="E2150" s="322"/>
      <c r="F2150" s="322"/>
      <c r="G2150" s="322"/>
      <c r="H2150" s="321"/>
      <c r="I2150" s="334"/>
      <c r="J2150" s="333"/>
      <c r="K2150" s="327"/>
      <c r="L2150" s="292"/>
      <c r="M2150" s="291"/>
    </row>
    <row r="2151" spans="1:13">
      <c r="A2151" s="313" t="s">
        <v>329</v>
      </c>
      <c r="B2151" s="312"/>
      <c r="C2151" s="312"/>
      <c r="D2151" s="312"/>
      <c r="E2151" s="312"/>
      <c r="F2151" s="312"/>
      <c r="G2151" s="312"/>
      <c r="H2151" s="311"/>
      <c r="I2151" s="598" t="s">
        <v>328</v>
      </c>
      <c r="J2151" s="599"/>
      <c r="K2151" s="327"/>
      <c r="L2151" s="292"/>
      <c r="M2151" s="291"/>
    </row>
    <row r="2152" spans="1:13">
      <c r="A2152" s="313" t="s">
        <v>327</v>
      </c>
      <c r="B2152" s="312"/>
      <c r="C2152" s="312"/>
      <c r="D2152" s="312"/>
      <c r="E2152" s="312"/>
      <c r="F2152" s="312"/>
      <c r="G2152" s="312"/>
      <c r="H2152" s="311"/>
      <c r="I2152" s="590" t="s">
        <v>326</v>
      </c>
      <c r="J2152" s="591"/>
      <c r="K2152" s="351"/>
      <c r="L2152" s="350"/>
      <c r="M2152" s="349"/>
    </row>
    <row r="2153" spans="1:13" ht="15.75" thickBot="1">
      <c r="A2153" s="323"/>
      <c r="B2153" s="322"/>
      <c r="C2153" s="322"/>
      <c r="D2153" s="322"/>
      <c r="E2153" s="322"/>
      <c r="F2153" s="322"/>
      <c r="G2153" s="322"/>
      <c r="H2153" s="321"/>
      <c r="I2153" s="606" t="s">
        <v>325</v>
      </c>
      <c r="J2153" s="607"/>
      <c r="K2153" s="348"/>
      <c r="L2153" s="347"/>
      <c r="M2153" s="346"/>
    </row>
    <row r="2154" spans="1:13">
      <c r="A2154" s="345" t="s">
        <v>324</v>
      </c>
      <c r="B2154" s="344"/>
      <c r="C2154" s="344"/>
      <c r="D2154" s="344"/>
      <c r="E2154" s="344"/>
      <c r="F2154" s="344"/>
      <c r="G2154" s="343"/>
      <c r="H2154" s="342"/>
      <c r="I2154" s="341"/>
      <c r="J2154" s="340"/>
      <c r="K2154" s="648">
        <f>K2156+K2163+K2171+K2175+K2176+K2180</f>
        <v>29.42</v>
      </c>
      <c r="L2154" s="628"/>
      <c r="M2154" s="286">
        <f>M2156+M2163+M2171+M2175+M2176+M2180</f>
        <v>249528.67199999996</v>
      </c>
    </row>
    <row r="2155" spans="1:13" ht="15.75" thickBot="1">
      <c r="A2155" s="339"/>
      <c r="B2155" s="338"/>
      <c r="C2155" s="338"/>
      <c r="D2155" s="338"/>
      <c r="E2155" s="338"/>
      <c r="F2155" s="338"/>
      <c r="G2155" s="338"/>
      <c r="H2155" s="337"/>
      <c r="I2155" s="336"/>
      <c r="J2155" s="282"/>
      <c r="K2155" s="281"/>
      <c r="L2155" s="280"/>
      <c r="M2155" s="279"/>
    </row>
    <row r="2156" spans="1:13" ht="15.75" thickBot="1">
      <c r="A2156" s="603" t="s">
        <v>323</v>
      </c>
      <c r="B2156" s="604"/>
      <c r="C2156" s="604"/>
      <c r="D2156" s="604"/>
      <c r="E2156" s="604"/>
      <c r="F2156" s="604"/>
      <c r="G2156" s="604"/>
      <c r="H2156" s="605"/>
      <c r="I2156" s="305"/>
      <c r="J2156" s="304"/>
      <c r="K2156" s="646">
        <f>K2157+K2158+K2159+K2161+K2162</f>
        <v>2.3299999999999996</v>
      </c>
      <c r="L2156" s="647"/>
      <c r="M2156" s="303">
        <f>K2156*12*I2128</f>
        <v>19762.127999999993</v>
      </c>
    </row>
    <row r="2157" spans="1:13">
      <c r="A2157" s="323" t="s">
        <v>322</v>
      </c>
      <c r="B2157" s="322"/>
      <c r="C2157" s="322"/>
      <c r="D2157" s="322"/>
      <c r="E2157" s="322"/>
      <c r="F2157" s="322"/>
      <c r="G2157" s="322"/>
      <c r="H2157" s="321"/>
      <c r="I2157" s="596" t="s">
        <v>321</v>
      </c>
      <c r="J2157" s="597"/>
      <c r="K2157" s="629">
        <v>0.63</v>
      </c>
      <c r="L2157" s="630"/>
      <c r="M2157" s="291">
        <f>K2157*12*I2128</f>
        <v>5343.4080000000004</v>
      </c>
    </row>
    <row r="2158" spans="1:13">
      <c r="A2158" s="320" t="s">
        <v>320</v>
      </c>
      <c r="B2158" s="319"/>
      <c r="C2158" s="319"/>
      <c r="D2158" s="319"/>
      <c r="E2158" s="319"/>
      <c r="F2158" s="319"/>
      <c r="G2158" s="319"/>
      <c r="H2158" s="318"/>
      <c r="I2158" s="608" t="s">
        <v>57</v>
      </c>
      <c r="J2158" s="609"/>
      <c r="K2158" s="625">
        <v>1.48</v>
      </c>
      <c r="L2158" s="626"/>
      <c r="M2158" s="291">
        <f>K2158*12*I2128</f>
        <v>12552.767999999998</v>
      </c>
    </row>
    <row r="2159" spans="1:13">
      <c r="A2159" s="313" t="s">
        <v>319</v>
      </c>
      <c r="B2159" s="312"/>
      <c r="C2159" s="312"/>
      <c r="D2159" s="312"/>
      <c r="E2159" s="312"/>
      <c r="F2159" s="312"/>
      <c r="G2159" s="312"/>
      <c r="H2159" s="311"/>
      <c r="I2159" s="590" t="s">
        <v>35</v>
      </c>
      <c r="J2159" s="591"/>
      <c r="K2159" s="625">
        <v>0.17</v>
      </c>
      <c r="L2159" s="626"/>
      <c r="M2159" s="291">
        <f>K2159*12*I2128</f>
        <v>1441.8719999999998</v>
      </c>
    </row>
    <row r="2160" spans="1:13">
      <c r="A2160" s="335" t="s">
        <v>318</v>
      </c>
      <c r="B2160" s="331"/>
      <c r="C2160" s="331"/>
      <c r="D2160" s="331"/>
      <c r="E2160" s="322"/>
      <c r="F2160" s="322"/>
      <c r="G2160" s="322"/>
      <c r="H2160" s="321"/>
      <c r="I2160" s="334"/>
      <c r="J2160" s="333"/>
      <c r="K2160" s="293"/>
      <c r="L2160" s="292"/>
      <c r="M2160" s="291"/>
    </row>
    <row r="2161" spans="1:13">
      <c r="A2161" s="320" t="s">
        <v>317</v>
      </c>
      <c r="B2161" s="319"/>
      <c r="C2161" s="319"/>
      <c r="D2161" s="319"/>
      <c r="E2161" s="319"/>
      <c r="F2161" s="319"/>
      <c r="G2161" s="319"/>
      <c r="H2161" s="318"/>
      <c r="I2161" s="608" t="s">
        <v>19</v>
      </c>
      <c r="J2161" s="609"/>
      <c r="K2161" s="625">
        <v>0.05</v>
      </c>
      <c r="L2161" s="626"/>
      <c r="M2161" s="291">
        <f>K2161*12*I2128</f>
        <v>424.08000000000004</v>
      </c>
    </row>
    <row r="2162" spans="1:13" ht="15.75" thickBot="1">
      <c r="A2162" s="313" t="s">
        <v>316</v>
      </c>
      <c r="B2162" s="312"/>
      <c r="C2162" s="312"/>
      <c r="D2162" s="312"/>
      <c r="E2162" s="312"/>
      <c r="F2162" s="312"/>
      <c r="G2162" s="312"/>
      <c r="H2162" s="311"/>
      <c r="I2162" s="614" t="s">
        <v>19</v>
      </c>
      <c r="J2162" s="615"/>
      <c r="K2162" s="650"/>
      <c r="L2162" s="651"/>
      <c r="M2162" s="291"/>
    </row>
    <row r="2163" spans="1:13" ht="15.75" thickBot="1">
      <c r="A2163" s="654" t="s">
        <v>315</v>
      </c>
      <c r="B2163" s="655"/>
      <c r="C2163" s="655"/>
      <c r="D2163" s="655"/>
      <c r="E2163" s="655"/>
      <c r="F2163" s="655"/>
      <c r="G2163" s="655"/>
      <c r="H2163" s="656"/>
      <c r="I2163" s="305"/>
      <c r="J2163" s="304"/>
      <c r="K2163" s="642">
        <f>K2164+K2165+K2167+K2168+K2169+K2170</f>
        <v>1.35</v>
      </c>
      <c r="L2163" s="647"/>
      <c r="M2163" s="303">
        <f>K2163*12*I2128</f>
        <v>11450.160000000002</v>
      </c>
    </row>
    <row r="2164" spans="1:13">
      <c r="A2164" s="332" t="s">
        <v>314</v>
      </c>
      <c r="B2164" s="331"/>
      <c r="C2164" s="331"/>
      <c r="D2164" s="331"/>
      <c r="E2164" s="331"/>
      <c r="F2164" s="322"/>
      <c r="G2164" s="322"/>
      <c r="H2164" s="321"/>
      <c r="I2164" s="330"/>
      <c r="J2164" s="294"/>
      <c r="K2164" s="629">
        <v>0.08</v>
      </c>
      <c r="L2164" s="630"/>
      <c r="M2164" s="291">
        <f>K2164*12*I2128</f>
        <v>678.52799999999991</v>
      </c>
    </row>
    <row r="2165" spans="1:13">
      <c r="A2165" s="329" t="s">
        <v>313</v>
      </c>
      <c r="B2165" s="328"/>
      <c r="C2165" s="328"/>
      <c r="D2165" s="328"/>
      <c r="E2165" s="328"/>
      <c r="F2165" s="312"/>
      <c r="G2165" s="312"/>
      <c r="H2165" s="311"/>
      <c r="I2165" s="598" t="s">
        <v>312</v>
      </c>
      <c r="J2165" s="599"/>
      <c r="K2165" s="625">
        <v>0.65</v>
      </c>
      <c r="L2165" s="626"/>
      <c r="M2165" s="291">
        <f>K2165*12*I2128</f>
        <v>5513.04</v>
      </c>
    </row>
    <row r="2166" spans="1:13">
      <c r="A2166" s="323" t="s">
        <v>311</v>
      </c>
      <c r="B2166" s="322"/>
      <c r="C2166" s="322"/>
      <c r="D2166" s="322"/>
      <c r="E2166" s="322"/>
      <c r="F2166" s="322"/>
      <c r="G2166" s="322"/>
      <c r="H2166" s="321"/>
      <c r="I2166" s="596" t="s">
        <v>310</v>
      </c>
      <c r="J2166" s="597"/>
      <c r="K2166" s="327"/>
      <c r="L2166" s="292"/>
      <c r="M2166" s="291"/>
    </row>
    <row r="2167" spans="1:13">
      <c r="A2167" s="320" t="s">
        <v>309</v>
      </c>
      <c r="B2167" s="319"/>
      <c r="C2167" s="319"/>
      <c r="D2167" s="319"/>
      <c r="E2167" s="319"/>
      <c r="F2167" s="319"/>
      <c r="G2167" s="319"/>
      <c r="H2167" s="318"/>
      <c r="I2167" s="608" t="s">
        <v>308</v>
      </c>
      <c r="J2167" s="609"/>
      <c r="K2167" s="625">
        <v>0.4</v>
      </c>
      <c r="L2167" s="626"/>
      <c r="M2167" s="291">
        <f>K2167*12*I2128</f>
        <v>3392.6400000000003</v>
      </c>
    </row>
    <row r="2168" spans="1:13">
      <c r="A2168" s="320" t="s">
        <v>307</v>
      </c>
      <c r="B2168" s="319"/>
      <c r="C2168" s="319"/>
      <c r="D2168" s="319"/>
      <c r="E2168" s="319"/>
      <c r="F2168" s="319"/>
      <c r="G2168" s="319"/>
      <c r="H2168" s="318"/>
      <c r="I2168" s="608" t="s">
        <v>306</v>
      </c>
      <c r="J2168" s="609"/>
      <c r="K2168" s="625">
        <v>0.1</v>
      </c>
      <c r="L2168" s="626"/>
      <c r="M2168" s="291">
        <f>K2168*12*I2128</f>
        <v>848.16000000000008</v>
      </c>
    </row>
    <row r="2169" spans="1:13">
      <c r="A2169" s="313" t="s">
        <v>299</v>
      </c>
      <c r="B2169" s="312"/>
      <c r="C2169" s="312"/>
      <c r="D2169" s="312"/>
      <c r="E2169" s="312"/>
      <c r="F2169" s="312"/>
      <c r="G2169" s="312"/>
      <c r="H2169" s="311"/>
      <c r="I2169" s="608" t="s">
        <v>298</v>
      </c>
      <c r="J2169" s="609"/>
      <c r="K2169" s="636">
        <v>0.05</v>
      </c>
      <c r="L2169" s="637"/>
      <c r="M2169" s="291">
        <f>K2169*12*I2128</f>
        <v>424.08000000000004</v>
      </c>
    </row>
    <row r="2170" spans="1:13" ht="15.75" thickBot="1">
      <c r="A2170" s="313" t="s">
        <v>305</v>
      </c>
      <c r="B2170" s="312"/>
      <c r="C2170" s="312"/>
      <c r="D2170" s="312"/>
      <c r="E2170" s="312"/>
      <c r="F2170" s="312"/>
      <c r="G2170" s="312"/>
      <c r="H2170" s="311"/>
      <c r="I2170" s="614" t="s">
        <v>88</v>
      </c>
      <c r="J2170" s="615"/>
      <c r="K2170" s="638">
        <v>7.0000000000000007E-2</v>
      </c>
      <c r="L2170" s="639"/>
      <c r="M2170" s="326">
        <f>K2170*12*I2128</f>
        <v>593.71199999999999</v>
      </c>
    </row>
    <row r="2171" spans="1:13" ht="15.75" thickBot="1">
      <c r="A2171" s="654" t="s">
        <v>304</v>
      </c>
      <c r="B2171" s="655"/>
      <c r="C2171" s="655"/>
      <c r="D2171" s="655"/>
      <c r="E2171" s="655"/>
      <c r="F2171" s="655"/>
      <c r="G2171" s="655"/>
      <c r="H2171" s="656"/>
      <c r="I2171" s="325"/>
      <c r="J2171" s="324"/>
      <c r="K2171" s="649">
        <f>K2172+K2173+K2174</f>
        <v>0.88</v>
      </c>
      <c r="L2171" s="643"/>
      <c r="M2171" s="303">
        <f>K2171*12*I2128</f>
        <v>7463.808</v>
      </c>
    </row>
    <row r="2172" spans="1:13">
      <c r="A2172" s="323" t="s">
        <v>303</v>
      </c>
      <c r="B2172" s="322"/>
      <c r="C2172" s="322"/>
      <c r="D2172" s="322"/>
      <c r="E2172" s="322"/>
      <c r="F2172" s="322"/>
      <c r="G2172" s="322"/>
      <c r="H2172" s="321"/>
      <c r="I2172" s="612" t="s">
        <v>302</v>
      </c>
      <c r="J2172" s="613"/>
      <c r="K2172" s="644">
        <v>0.42</v>
      </c>
      <c r="L2172" s="645"/>
      <c r="M2172" s="291">
        <f>K2172*12*I2128</f>
        <v>3562.2719999999999</v>
      </c>
    </row>
    <row r="2173" spans="1:13">
      <c r="A2173" s="320" t="s">
        <v>301</v>
      </c>
      <c r="B2173" s="319"/>
      <c r="C2173" s="319"/>
      <c r="D2173" s="319"/>
      <c r="E2173" s="319"/>
      <c r="F2173" s="319"/>
      <c r="G2173" s="319"/>
      <c r="H2173" s="318"/>
      <c r="I2173" s="317" t="s">
        <v>300</v>
      </c>
      <c r="J2173" s="316"/>
      <c r="K2173" s="636">
        <v>0.37</v>
      </c>
      <c r="L2173" s="637"/>
      <c r="M2173" s="291">
        <f>K2173*12*I2128</f>
        <v>3138.1919999999996</v>
      </c>
    </row>
    <row r="2174" spans="1:13" ht="15.75" thickBot="1">
      <c r="A2174" s="313" t="s">
        <v>299</v>
      </c>
      <c r="B2174" s="312"/>
      <c r="C2174" s="312"/>
      <c r="D2174" s="312"/>
      <c r="E2174" s="312"/>
      <c r="F2174" s="312"/>
      <c r="G2174" s="312"/>
      <c r="H2174" s="311"/>
      <c r="I2174" s="614" t="s">
        <v>298</v>
      </c>
      <c r="J2174" s="615"/>
      <c r="K2174" s="638">
        <v>0.09</v>
      </c>
      <c r="L2174" s="639"/>
      <c r="M2174" s="291">
        <f>K2174*12*I2128</f>
        <v>763.34400000000005</v>
      </c>
    </row>
    <row r="2175" spans="1:13" ht="15.75" thickBot="1">
      <c r="A2175" s="309" t="s">
        <v>297</v>
      </c>
      <c r="B2175" s="308"/>
      <c r="C2175" s="308"/>
      <c r="D2175" s="308"/>
      <c r="E2175" s="308"/>
      <c r="F2175" s="308"/>
      <c r="G2175" s="308"/>
      <c r="H2175" s="307"/>
      <c r="I2175" s="619" t="s">
        <v>296</v>
      </c>
      <c r="J2175" s="620"/>
      <c r="K2175" s="640">
        <v>23.21</v>
      </c>
      <c r="L2175" s="641"/>
      <c r="M2175" s="303">
        <f>K2175*12*I2128</f>
        <v>196857.93599999999</v>
      </c>
    </row>
    <row r="2176" spans="1:13" ht="15.75" thickBot="1">
      <c r="A2176" s="603" t="s">
        <v>295</v>
      </c>
      <c r="B2176" s="604"/>
      <c r="C2176" s="604"/>
      <c r="D2176" s="604"/>
      <c r="E2176" s="604"/>
      <c r="F2176" s="604"/>
      <c r="G2176" s="604"/>
      <c r="H2176" s="605"/>
      <c r="I2176" s="305"/>
      <c r="J2176" s="304"/>
      <c r="K2176" s="642">
        <v>1.58</v>
      </c>
      <c r="L2176" s="643"/>
      <c r="M2176" s="303">
        <f>K2176*12*I2128</f>
        <v>13400.928</v>
      </c>
    </row>
    <row r="2177" spans="1:13">
      <c r="A2177" s="301" t="s">
        <v>294</v>
      </c>
      <c r="B2177" s="300"/>
      <c r="C2177" s="300"/>
      <c r="D2177" s="300"/>
      <c r="E2177" s="300"/>
      <c r="F2177" s="300"/>
      <c r="G2177" s="300"/>
      <c r="H2177" s="298"/>
      <c r="I2177" s="621" t="s">
        <v>293</v>
      </c>
      <c r="J2177" s="622"/>
      <c r="K2177" s="297"/>
      <c r="L2177" s="296"/>
      <c r="M2177" s="291"/>
    </row>
    <row r="2178" spans="1:13">
      <c r="A2178" s="301" t="s">
        <v>292</v>
      </c>
      <c r="B2178" s="300"/>
      <c r="C2178" s="300"/>
      <c r="D2178" s="300"/>
      <c r="E2178" s="300"/>
      <c r="F2178" s="300"/>
      <c r="G2178" s="300"/>
      <c r="H2178" s="298"/>
      <c r="I2178" s="295"/>
      <c r="J2178" s="294"/>
      <c r="K2178" s="297"/>
      <c r="L2178" s="296"/>
      <c r="M2178" s="291"/>
    </row>
    <row r="2179" spans="1:13" ht="15.75" thickBot="1">
      <c r="A2179" s="301" t="s">
        <v>291</v>
      </c>
      <c r="B2179" s="300"/>
      <c r="C2179" s="300"/>
      <c r="D2179" s="300"/>
      <c r="E2179" s="300"/>
      <c r="F2179" s="300"/>
      <c r="G2179" s="300"/>
      <c r="H2179" s="298"/>
      <c r="I2179" s="310"/>
      <c r="J2179" s="294"/>
      <c r="K2179" s="297"/>
      <c r="L2179" s="296"/>
      <c r="M2179" s="291"/>
    </row>
    <row r="2180" spans="1:13" ht="15.75" thickBot="1">
      <c r="A2180" s="309" t="s">
        <v>290</v>
      </c>
      <c r="B2180" s="308"/>
      <c r="C2180" s="308"/>
      <c r="D2180" s="308"/>
      <c r="E2180" s="308"/>
      <c r="F2180" s="308"/>
      <c r="G2180" s="308"/>
      <c r="H2180" s="307"/>
      <c r="I2180" s="305"/>
      <c r="J2180" s="304"/>
      <c r="K2180" s="642">
        <v>7.0000000000000007E-2</v>
      </c>
      <c r="L2180" s="643"/>
      <c r="M2180" s="303">
        <f>K2180*12*I2128</f>
        <v>593.71199999999999</v>
      </c>
    </row>
    <row r="2181" spans="1:13">
      <c r="A2181" s="301" t="s">
        <v>289</v>
      </c>
      <c r="B2181" s="300"/>
      <c r="C2181" s="300"/>
      <c r="D2181" s="300"/>
      <c r="E2181" s="300"/>
      <c r="F2181" s="300"/>
      <c r="G2181" s="300"/>
      <c r="H2181" s="298"/>
      <c r="I2181" s="621" t="s">
        <v>19</v>
      </c>
      <c r="J2181" s="622"/>
      <c r="K2181" s="306"/>
      <c r="L2181" s="296"/>
      <c r="M2181" s="291"/>
    </row>
    <row r="2182" spans="1:13" ht="15.75" thickBot="1">
      <c r="A2182" s="301" t="s">
        <v>288</v>
      </c>
      <c r="B2182" s="300"/>
      <c r="C2182" s="300"/>
      <c r="D2182" s="300"/>
      <c r="E2182" s="300"/>
      <c r="F2182" s="300"/>
      <c r="G2182" s="300"/>
      <c r="H2182" s="298"/>
      <c r="I2182" s="295"/>
      <c r="J2182" s="294"/>
      <c r="K2182" s="306"/>
      <c r="L2182" s="296"/>
      <c r="M2182" s="291"/>
    </row>
    <row r="2183" spans="1:13" ht="15.75" thickBot="1">
      <c r="A2183" s="603" t="s">
        <v>287</v>
      </c>
      <c r="B2183" s="604"/>
      <c r="C2183" s="604"/>
      <c r="D2183" s="604"/>
      <c r="E2183" s="604"/>
      <c r="F2183" s="604"/>
      <c r="G2183" s="604"/>
      <c r="H2183" s="605"/>
      <c r="I2183" s="305"/>
      <c r="J2183" s="304"/>
      <c r="K2183" s="642">
        <v>6</v>
      </c>
      <c r="L2183" s="643"/>
      <c r="M2183" s="303">
        <f>K2183*12*I2128</f>
        <v>50889.599999999999</v>
      </c>
    </row>
    <row r="2184" spans="1:13">
      <c r="A2184" s="301" t="s">
        <v>286</v>
      </c>
      <c r="B2184" s="299"/>
      <c r="C2184" s="299"/>
      <c r="D2184" s="299"/>
      <c r="E2184" s="299"/>
      <c r="F2184" s="300"/>
      <c r="G2184" s="299"/>
      <c r="H2184" s="298"/>
      <c r="I2184" s="598" t="s">
        <v>285</v>
      </c>
      <c r="J2184" s="599"/>
      <c r="K2184" s="297"/>
      <c r="L2184" s="296"/>
      <c r="M2184" s="291"/>
    </row>
    <row r="2185" spans="1:13">
      <c r="A2185" s="301" t="s">
        <v>284</v>
      </c>
      <c r="B2185" s="299"/>
      <c r="C2185" s="299"/>
      <c r="D2185" s="299"/>
      <c r="E2185" s="299"/>
      <c r="F2185" s="300"/>
      <c r="G2185" s="299"/>
      <c r="H2185" s="298"/>
      <c r="I2185" s="598" t="s">
        <v>283</v>
      </c>
      <c r="J2185" s="599"/>
      <c r="K2185" s="297"/>
      <c r="L2185" s="296"/>
      <c r="M2185" s="291"/>
    </row>
    <row r="2186" spans="1:13">
      <c r="A2186" s="301" t="s">
        <v>282</v>
      </c>
      <c r="B2186" s="299"/>
      <c r="C2186" s="299"/>
      <c r="D2186" s="299"/>
      <c r="E2186" s="299"/>
      <c r="F2186" s="300"/>
      <c r="G2186" s="299"/>
      <c r="H2186" s="298"/>
      <c r="I2186" s="598" t="s">
        <v>281</v>
      </c>
      <c r="J2186" s="599"/>
      <c r="K2186" s="297"/>
      <c r="L2186" s="296"/>
      <c r="M2186" s="291"/>
    </row>
    <row r="2187" spans="1:13">
      <c r="A2187" s="301" t="s">
        <v>280</v>
      </c>
      <c r="B2187" s="299"/>
      <c r="C2187" s="299"/>
      <c r="D2187" s="299"/>
      <c r="E2187" s="299"/>
      <c r="F2187" s="300"/>
      <c r="G2187" s="299"/>
      <c r="H2187" s="298"/>
      <c r="I2187" s="598" t="s">
        <v>279</v>
      </c>
      <c r="J2187" s="599"/>
      <c r="K2187" s="297"/>
      <c r="L2187" s="296"/>
      <c r="M2187" s="291"/>
    </row>
    <row r="2188" spans="1:13">
      <c r="A2188" s="301" t="s">
        <v>278</v>
      </c>
      <c r="B2188" s="299"/>
      <c r="C2188" s="299"/>
      <c r="D2188" s="299"/>
      <c r="E2188" s="299"/>
      <c r="F2188" s="300"/>
      <c r="G2188" s="299"/>
      <c r="H2188" s="298"/>
      <c r="I2188" s="598" t="s">
        <v>277</v>
      </c>
      <c r="J2188" s="599"/>
      <c r="K2188" s="297"/>
      <c r="L2188" s="296"/>
      <c r="M2188" s="291"/>
    </row>
    <row r="2189" spans="1:13">
      <c r="A2189" s="301" t="s">
        <v>276</v>
      </c>
      <c r="B2189" s="299"/>
      <c r="C2189" s="299"/>
      <c r="D2189" s="299"/>
      <c r="E2189" s="299"/>
      <c r="F2189" s="300"/>
      <c r="G2189" s="299"/>
      <c r="H2189" s="298"/>
      <c r="I2189" s="295"/>
      <c r="J2189" s="294"/>
      <c r="K2189" s="297"/>
      <c r="L2189" s="302"/>
      <c r="M2189" s="291"/>
    </row>
    <row r="2190" spans="1:13">
      <c r="A2190" s="301" t="s">
        <v>275</v>
      </c>
      <c r="B2190" s="299"/>
      <c r="C2190" s="299"/>
      <c r="D2190" s="299"/>
      <c r="E2190" s="299"/>
      <c r="F2190" s="300"/>
      <c r="G2190" s="299"/>
      <c r="H2190" s="298"/>
      <c r="I2190" s="295"/>
      <c r="J2190" s="294"/>
      <c r="K2190" s="297"/>
      <c r="L2190" s="296"/>
      <c r="M2190" s="291"/>
    </row>
    <row r="2191" spans="1:13">
      <c r="A2191" s="301" t="s">
        <v>274</v>
      </c>
      <c r="B2191" s="299"/>
      <c r="C2191" s="299"/>
      <c r="D2191" s="299"/>
      <c r="E2191" s="299"/>
      <c r="F2191" s="300"/>
      <c r="G2191" s="299"/>
      <c r="H2191" s="298"/>
      <c r="I2191" s="295"/>
      <c r="J2191" s="294"/>
      <c r="K2191" s="297"/>
      <c r="L2191" s="296"/>
      <c r="M2191" s="291"/>
    </row>
    <row r="2192" spans="1:13">
      <c r="A2192" s="301" t="s">
        <v>273</v>
      </c>
      <c r="B2192" s="299"/>
      <c r="C2192" s="299"/>
      <c r="D2192" s="299"/>
      <c r="E2192" s="299"/>
      <c r="F2192" s="300"/>
      <c r="G2192" s="299"/>
      <c r="H2192" s="298"/>
      <c r="I2192" s="295"/>
      <c r="J2192" s="294"/>
      <c r="K2192" s="297"/>
      <c r="L2192" s="296"/>
      <c r="M2192" s="291"/>
    </row>
    <row r="2193" spans="1:13">
      <c r="A2193" s="301" t="s">
        <v>272</v>
      </c>
      <c r="B2193" s="299"/>
      <c r="C2193" s="299"/>
      <c r="D2193" s="299"/>
      <c r="E2193" s="299"/>
      <c r="F2193" s="300"/>
      <c r="G2193" s="299"/>
      <c r="H2193" s="298"/>
      <c r="I2193" s="295"/>
      <c r="J2193" s="294"/>
      <c r="K2193" s="297"/>
      <c r="L2193" s="296"/>
      <c r="M2193" s="291"/>
    </row>
    <row r="2194" spans="1:13" ht="15.75" thickBot="1">
      <c r="A2194" s="616" t="s">
        <v>271</v>
      </c>
      <c r="B2194" s="617"/>
      <c r="C2194" s="617"/>
      <c r="D2194" s="617"/>
      <c r="E2194" s="617"/>
      <c r="F2194" s="617"/>
      <c r="G2194" s="617"/>
      <c r="H2194" s="618"/>
      <c r="I2194" s="295"/>
      <c r="J2194" s="294"/>
      <c r="K2194" s="293"/>
      <c r="L2194" s="292"/>
      <c r="M2194" s="291"/>
    </row>
    <row r="2195" spans="1:13">
      <c r="A2195" s="290" t="s">
        <v>270</v>
      </c>
      <c r="B2195" s="289"/>
      <c r="C2195" s="289"/>
      <c r="D2195" s="289"/>
      <c r="E2195" s="289"/>
      <c r="F2195" s="289"/>
      <c r="G2195" s="289"/>
      <c r="H2195" s="289"/>
      <c r="I2195" s="621" t="s">
        <v>55</v>
      </c>
      <c r="J2195" s="622"/>
      <c r="K2195" s="288"/>
      <c r="L2195" s="287"/>
      <c r="M2195" s="286"/>
    </row>
    <row r="2196" spans="1:13" ht="15.75" thickBot="1">
      <c r="A2196" s="285" t="s">
        <v>269</v>
      </c>
      <c r="B2196" s="284"/>
      <c r="C2196" s="284"/>
      <c r="D2196" s="284"/>
      <c r="E2196" s="284"/>
      <c r="F2196" s="284"/>
      <c r="G2196" s="284"/>
      <c r="H2196" s="284"/>
      <c r="I2196" s="283"/>
      <c r="J2196" s="282"/>
      <c r="K2196" s="281"/>
      <c r="L2196" s="280"/>
      <c r="M2196" s="279"/>
    </row>
    <row r="2197" spans="1:13" ht="15.75" thickBot="1">
      <c r="A2197" s="652" t="s">
        <v>268</v>
      </c>
      <c r="B2197" s="653"/>
      <c r="C2197" s="653"/>
      <c r="D2197" s="653"/>
      <c r="E2197" s="653"/>
      <c r="F2197" s="653"/>
      <c r="G2197" s="653"/>
      <c r="H2197" s="653"/>
      <c r="I2197" s="278"/>
      <c r="J2197" s="277"/>
      <c r="K2197" s="610">
        <f>K2129+K2139+K2154+K2183</f>
        <v>46.64</v>
      </c>
      <c r="L2197" s="611"/>
      <c r="M2197" s="276">
        <f>M2129+M2139+M2154+M2183</f>
        <v>395581.82399999991</v>
      </c>
    </row>
    <row r="2199" spans="1:13" ht="15.75">
      <c r="A2199" s="601" t="s">
        <v>0</v>
      </c>
      <c r="B2199" s="601"/>
      <c r="C2199" s="601"/>
      <c r="D2199" s="601"/>
      <c r="E2199" s="601"/>
      <c r="F2199" s="601"/>
      <c r="G2199" s="601"/>
      <c r="H2199" s="601"/>
      <c r="I2199" s="601"/>
      <c r="J2199" s="601"/>
      <c r="K2199" s="601"/>
      <c r="L2199" s="601"/>
      <c r="M2199" s="327"/>
    </row>
    <row r="2200" spans="1:13" ht="15.75">
      <c r="A2200" s="600" t="s">
        <v>353</v>
      </c>
      <c r="B2200" s="600"/>
      <c r="C2200" s="600"/>
      <c r="D2200" s="600"/>
      <c r="E2200" s="600"/>
      <c r="F2200" s="600"/>
      <c r="G2200" s="600"/>
      <c r="H2200" s="600"/>
      <c r="I2200" s="600"/>
      <c r="J2200" s="600"/>
      <c r="K2200" s="600"/>
      <c r="L2200" s="600"/>
      <c r="M2200" s="327"/>
    </row>
    <row r="2201" spans="1:13" ht="15.75">
      <c r="A2201" s="370"/>
      <c r="B2201" s="370"/>
      <c r="C2201" s="370"/>
      <c r="D2201" s="370"/>
      <c r="E2201" s="370"/>
      <c r="F2201" s="370" t="s">
        <v>392</v>
      </c>
      <c r="G2201" s="370"/>
      <c r="H2201" s="370"/>
      <c r="I2201" s="370"/>
      <c r="J2201" s="370"/>
      <c r="K2201" s="370"/>
      <c r="L2201" s="370"/>
      <c r="M2201" s="327"/>
    </row>
    <row r="2202" spans="1:13">
      <c r="A2202" s="329"/>
      <c r="B2202" s="328"/>
      <c r="C2202" s="602" t="s">
        <v>351</v>
      </c>
      <c r="D2202" s="602"/>
      <c r="E2202" s="602"/>
      <c r="F2202" s="328"/>
      <c r="G2202" s="328"/>
      <c r="H2202" s="368"/>
      <c r="I2202" s="590" t="s">
        <v>3</v>
      </c>
      <c r="J2202" s="591"/>
      <c r="K2202" s="592" t="s">
        <v>4</v>
      </c>
      <c r="L2202" s="593"/>
      <c r="M2202" s="382"/>
    </row>
    <row r="2203" spans="1:13">
      <c r="A2203" s="381"/>
      <c r="B2203" s="355"/>
      <c r="C2203" s="355"/>
      <c r="D2203" s="355"/>
      <c r="E2203" s="355"/>
      <c r="F2203" s="355"/>
      <c r="G2203" s="355"/>
      <c r="H2203" s="356"/>
      <c r="I2203" s="295"/>
      <c r="J2203" s="294"/>
      <c r="K2203" s="594" t="s">
        <v>5</v>
      </c>
      <c r="L2203" s="595"/>
      <c r="M2203" s="380" t="s">
        <v>6</v>
      </c>
    </row>
    <row r="2204" spans="1:13">
      <c r="A2204" s="381"/>
      <c r="B2204" s="355"/>
      <c r="C2204" s="355"/>
      <c r="D2204" s="355"/>
      <c r="E2204" s="355"/>
      <c r="F2204" s="355"/>
      <c r="G2204" s="355"/>
      <c r="H2204" s="356"/>
      <c r="I2204" s="598" t="s">
        <v>7</v>
      </c>
      <c r="J2204" s="599"/>
      <c r="K2204" s="623" t="s">
        <v>8</v>
      </c>
      <c r="L2204" s="624"/>
      <c r="M2204" s="380" t="s">
        <v>9</v>
      </c>
    </row>
    <row r="2205" spans="1:13" ht="16.5" thickBot="1">
      <c r="A2205" s="379"/>
      <c r="B2205" s="351"/>
      <c r="C2205" s="351"/>
      <c r="D2205" s="351"/>
      <c r="E2205" s="351"/>
      <c r="F2205" s="351"/>
      <c r="G2205" s="351"/>
      <c r="H2205" s="350"/>
      <c r="I2205" s="631">
        <v>379.8</v>
      </c>
      <c r="J2205" s="632"/>
      <c r="K2205" s="633"/>
      <c r="L2205" s="634"/>
      <c r="M2205" s="378"/>
    </row>
    <row r="2206" spans="1:13">
      <c r="A2206" s="367" t="s">
        <v>350</v>
      </c>
      <c r="B2206" s="344"/>
      <c r="C2206" s="344"/>
      <c r="D2206" s="344"/>
      <c r="E2206" s="344"/>
      <c r="F2206" s="344"/>
      <c r="G2206" s="344"/>
      <c r="H2206" s="377"/>
      <c r="I2206" s="341"/>
      <c r="J2206" s="340"/>
      <c r="K2206" s="635">
        <f>K2209+K2212</f>
        <v>6.17</v>
      </c>
      <c r="L2206" s="628"/>
      <c r="M2206" s="286">
        <f>K2206*12*I2205</f>
        <v>28120.391999999996</v>
      </c>
    </row>
    <row r="2207" spans="1:13">
      <c r="A2207" s="376" t="s">
        <v>349</v>
      </c>
      <c r="B2207" s="375"/>
      <c r="C2207" s="375"/>
      <c r="D2207" s="375"/>
      <c r="E2207" s="375"/>
      <c r="F2207" s="375"/>
      <c r="G2207" s="375"/>
      <c r="H2207" s="374"/>
      <c r="I2207" s="295"/>
      <c r="J2207" s="294"/>
      <c r="K2207" s="293"/>
      <c r="L2207" s="292"/>
      <c r="M2207" s="373"/>
    </row>
    <row r="2208" spans="1:13" ht="15.75" thickBot="1">
      <c r="A2208" s="363" t="s">
        <v>348</v>
      </c>
      <c r="B2208" s="372"/>
      <c r="C2208" s="372"/>
      <c r="D2208" s="372"/>
      <c r="E2208" s="372"/>
      <c r="F2208" s="372"/>
      <c r="G2208" s="372"/>
      <c r="H2208" s="371"/>
      <c r="I2208" s="336"/>
      <c r="J2208" s="282"/>
      <c r="K2208" s="281"/>
      <c r="L2208" s="280"/>
      <c r="M2208" s="279"/>
    </row>
    <row r="2209" spans="1:13">
      <c r="A2209" s="323" t="s">
        <v>347</v>
      </c>
      <c r="B2209" s="331"/>
      <c r="C2209" s="331"/>
      <c r="D2209" s="331"/>
      <c r="E2209" s="331"/>
      <c r="F2209" s="331"/>
      <c r="G2209" s="331"/>
      <c r="H2209" s="357"/>
      <c r="I2209" s="596" t="s">
        <v>19</v>
      </c>
      <c r="J2209" s="597"/>
      <c r="K2209" s="629">
        <v>3.7</v>
      </c>
      <c r="L2209" s="630"/>
      <c r="M2209" s="291">
        <f>K2209*12*I2205</f>
        <v>16863.120000000003</v>
      </c>
    </row>
    <row r="2210" spans="1:13">
      <c r="A2210" s="301" t="s">
        <v>338</v>
      </c>
      <c r="B2210" s="355"/>
      <c r="C2210" s="355"/>
      <c r="D2210" s="355"/>
      <c r="E2210" s="355"/>
      <c r="F2210" s="355"/>
      <c r="G2210" s="355"/>
      <c r="H2210" s="356"/>
      <c r="I2210" s="598" t="s">
        <v>328</v>
      </c>
      <c r="J2210" s="599"/>
      <c r="K2210" s="327"/>
      <c r="L2210" s="292"/>
      <c r="M2210" s="291"/>
    </row>
    <row r="2211" spans="1:13">
      <c r="A2211" s="323" t="s">
        <v>337</v>
      </c>
      <c r="B2211" s="331"/>
      <c r="C2211" s="331"/>
      <c r="D2211" s="331"/>
      <c r="E2211" s="331"/>
      <c r="F2211" s="331"/>
      <c r="G2211" s="331"/>
      <c r="H2211" s="357"/>
      <c r="I2211" s="596"/>
      <c r="J2211" s="597"/>
      <c r="K2211" s="327"/>
      <c r="L2211" s="292"/>
      <c r="M2211" s="291"/>
    </row>
    <row r="2212" spans="1:13">
      <c r="A2212" s="323" t="s">
        <v>346</v>
      </c>
      <c r="B2212" s="331"/>
      <c r="C2212" s="331"/>
      <c r="D2212" s="331"/>
      <c r="E2212" s="331"/>
      <c r="F2212" s="331"/>
      <c r="G2212" s="331"/>
      <c r="H2212" s="357"/>
      <c r="I2212" s="608" t="s">
        <v>35</v>
      </c>
      <c r="J2212" s="609"/>
      <c r="K2212" s="625">
        <v>2.4700000000000002</v>
      </c>
      <c r="L2212" s="626"/>
      <c r="M2212" s="291">
        <f>K2212*12*I2205</f>
        <v>11257.272000000001</v>
      </c>
    </row>
    <row r="2213" spans="1:13" ht="15.75">
      <c r="A2213" s="320" t="s">
        <v>345</v>
      </c>
      <c r="B2213" s="354"/>
      <c r="C2213" s="354"/>
      <c r="D2213" s="354"/>
      <c r="E2213" s="354"/>
      <c r="F2213" s="354"/>
      <c r="G2213" s="354"/>
      <c r="H2213" s="353"/>
      <c r="I2213" s="598" t="s">
        <v>328</v>
      </c>
      <c r="J2213" s="599"/>
      <c r="K2213" s="370"/>
      <c r="L2213" s="369"/>
      <c r="M2213" s="291"/>
    </row>
    <row r="2214" spans="1:13">
      <c r="A2214" s="313" t="s">
        <v>344</v>
      </c>
      <c r="B2214" s="328"/>
      <c r="C2214" s="328"/>
      <c r="D2214" s="328"/>
      <c r="E2214" s="328"/>
      <c r="F2214" s="328"/>
      <c r="G2214" s="328"/>
      <c r="H2214" s="368"/>
      <c r="I2214" s="598"/>
      <c r="J2214" s="599"/>
      <c r="K2214" s="352"/>
      <c r="L2214" s="292"/>
      <c r="M2214" s="291"/>
    </row>
    <row r="2215" spans="1:13" ht="15.75" thickBot="1">
      <c r="A2215" s="323" t="s">
        <v>343</v>
      </c>
      <c r="B2215" s="322"/>
      <c r="C2215" s="322"/>
      <c r="D2215" s="322"/>
      <c r="E2215" s="322"/>
      <c r="F2215" s="322"/>
      <c r="G2215" s="322"/>
      <c r="H2215" s="321"/>
      <c r="I2215" s="334"/>
      <c r="J2215" s="333"/>
      <c r="K2215" s="636"/>
      <c r="L2215" s="637"/>
      <c r="M2215" s="291"/>
    </row>
    <row r="2216" spans="1:13">
      <c r="A2216" s="367" t="s">
        <v>342</v>
      </c>
      <c r="B2216" s="366"/>
      <c r="C2216" s="366"/>
      <c r="D2216" s="366"/>
      <c r="E2216" s="366"/>
      <c r="F2216" s="366"/>
      <c r="G2216" s="366"/>
      <c r="H2216" s="365"/>
      <c r="I2216" s="341"/>
      <c r="J2216" s="364"/>
      <c r="K2216" s="627">
        <f>K2218+K2223+K2226</f>
        <v>5.05</v>
      </c>
      <c r="L2216" s="628"/>
      <c r="M2216" s="286">
        <f>K2216*12*I2205</f>
        <v>23015.879999999997</v>
      </c>
    </row>
    <row r="2217" spans="1:13" ht="15.75" thickBot="1">
      <c r="A2217" s="363" t="s">
        <v>341</v>
      </c>
      <c r="B2217" s="362"/>
      <c r="C2217" s="362"/>
      <c r="D2217" s="362"/>
      <c r="E2217" s="362"/>
      <c r="F2217" s="362"/>
      <c r="G2217" s="362"/>
      <c r="H2217" s="361"/>
      <c r="I2217" s="336"/>
      <c r="J2217" s="360"/>
      <c r="K2217" s="281"/>
      <c r="L2217" s="280"/>
      <c r="M2217" s="279"/>
    </row>
    <row r="2218" spans="1:13">
      <c r="A2218" s="301" t="s">
        <v>340</v>
      </c>
      <c r="B2218" s="300"/>
      <c r="C2218" s="300"/>
      <c r="D2218" s="300"/>
      <c r="E2218" s="300"/>
      <c r="F2218" s="300"/>
      <c r="G2218" s="300"/>
      <c r="H2218" s="298"/>
      <c r="I2218" s="598" t="s">
        <v>19</v>
      </c>
      <c r="J2218" s="599"/>
      <c r="K2218" s="629">
        <v>2.5299999999999998</v>
      </c>
      <c r="L2218" s="630"/>
      <c r="M2218" s="291">
        <f>K2218*12*I2205</f>
        <v>11530.728000000001</v>
      </c>
    </row>
    <row r="2219" spans="1:13">
      <c r="A2219" s="323" t="s">
        <v>339</v>
      </c>
      <c r="B2219" s="322"/>
      <c r="C2219" s="322"/>
      <c r="D2219" s="322"/>
      <c r="E2219" s="322"/>
      <c r="F2219" s="322"/>
      <c r="G2219" s="322"/>
      <c r="H2219" s="321"/>
      <c r="I2219" s="359"/>
      <c r="J2219" s="358"/>
      <c r="K2219" s="327"/>
      <c r="L2219" s="292"/>
      <c r="M2219" s="291"/>
    </row>
    <row r="2220" spans="1:13">
      <c r="A2220" s="301" t="s">
        <v>338</v>
      </c>
      <c r="B2220" s="355"/>
      <c r="C2220" s="355"/>
      <c r="D2220" s="355"/>
      <c r="E2220" s="355"/>
      <c r="F2220" s="355"/>
      <c r="G2220" s="355"/>
      <c r="H2220" s="356"/>
      <c r="I2220" s="598" t="s">
        <v>328</v>
      </c>
      <c r="J2220" s="599"/>
      <c r="K2220" s="327"/>
      <c r="L2220" s="292"/>
      <c r="M2220" s="291"/>
    </row>
    <row r="2221" spans="1:13">
      <c r="A2221" s="323" t="s">
        <v>337</v>
      </c>
      <c r="B2221" s="331"/>
      <c r="C2221" s="331"/>
      <c r="D2221" s="331"/>
      <c r="E2221" s="331"/>
      <c r="F2221" s="331"/>
      <c r="G2221" s="331"/>
      <c r="H2221" s="357"/>
      <c r="I2221" s="596"/>
      <c r="J2221" s="597"/>
      <c r="K2221" s="327"/>
      <c r="L2221" s="292"/>
      <c r="M2221" s="291"/>
    </row>
    <row r="2222" spans="1:13">
      <c r="A2222" s="320" t="s">
        <v>336</v>
      </c>
      <c r="B2222" s="354"/>
      <c r="C2222" s="353"/>
      <c r="D2222" s="355"/>
      <c r="E2222" s="355"/>
      <c r="F2222" s="355"/>
      <c r="G2222" s="355"/>
      <c r="H2222" s="356"/>
      <c r="I2222" s="598" t="s">
        <v>328</v>
      </c>
      <c r="J2222" s="599"/>
      <c r="K2222" s="327"/>
      <c r="L2222" s="292"/>
      <c r="M2222" s="291"/>
    </row>
    <row r="2223" spans="1:13">
      <c r="A2223" s="301" t="s">
        <v>335</v>
      </c>
      <c r="B2223" s="355"/>
      <c r="C2223" s="355"/>
      <c r="D2223" s="354"/>
      <c r="E2223" s="354"/>
      <c r="F2223" s="354"/>
      <c r="G2223" s="354"/>
      <c r="H2223" s="353"/>
      <c r="I2223" s="608" t="s">
        <v>35</v>
      </c>
      <c r="J2223" s="609"/>
      <c r="K2223" s="625">
        <v>1.1200000000000001</v>
      </c>
      <c r="L2223" s="626"/>
      <c r="M2223" s="291">
        <f>K2223*12*I2205</f>
        <v>5104.5120000000006</v>
      </c>
    </row>
    <row r="2224" spans="1:13">
      <c r="A2224" s="313" t="s">
        <v>334</v>
      </c>
      <c r="B2224" s="312"/>
      <c r="C2224" s="312"/>
      <c r="D2224" s="312"/>
      <c r="E2224" s="312"/>
      <c r="F2224" s="312"/>
      <c r="G2224" s="312"/>
      <c r="H2224" s="311"/>
      <c r="I2224" s="590" t="s">
        <v>333</v>
      </c>
      <c r="J2224" s="591"/>
      <c r="K2224" s="327"/>
      <c r="L2224" s="292"/>
      <c r="M2224" s="291"/>
    </row>
    <row r="2225" spans="1:13">
      <c r="A2225" s="323"/>
      <c r="B2225" s="322"/>
      <c r="C2225" s="322"/>
      <c r="D2225" s="322"/>
      <c r="E2225" s="322"/>
      <c r="F2225" s="322"/>
      <c r="G2225" s="322"/>
      <c r="H2225" s="321"/>
      <c r="I2225" s="334" t="s">
        <v>332</v>
      </c>
      <c r="J2225" s="333"/>
      <c r="K2225" s="352"/>
      <c r="L2225" s="292"/>
      <c r="M2225" s="291"/>
    </row>
    <row r="2226" spans="1:13">
      <c r="A2226" s="313" t="s">
        <v>331</v>
      </c>
      <c r="B2226" s="312"/>
      <c r="C2226" s="312"/>
      <c r="D2226" s="312"/>
      <c r="E2226" s="312"/>
      <c r="F2226" s="312"/>
      <c r="G2226" s="312"/>
      <c r="H2226" s="311"/>
      <c r="I2226" s="590" t="s">
        <v>35</v>
      </c>
      <c r="J2226" s="591"/>
      <c r="K2226" s="625">
        <v>1.4</v>
      </c>
      <c r="L2226" s="626"/>
      <c r="M2226" s="291">
        <f>K2226*12*I2205</f>
        <v>6380.6399999999994</v>
      </c>
    </row>
    <row r="2227" spans="1:13">
      <c r="A2227" s="323" t="s">
        <v>330</v>
      </c>
      <c r="B2227" s="322"/>
      <c r="C2227" s="322"/>
      <c r="D2227" s="322"/>
      <c r="E2227" s="322"/>
      <c r="F2227" s="322"/>
      <c r="G2227" s="322"/>
      <c r="H2227" s="321"/>
      <c r="I2227" s="334"/>
      <c r="J2227" s="333"/>
      <c r="K2227" s="327"/>
      <c r="L2227" s="292"/>
      <c r="M2227" s="291"/>
    </row>
    <row r="2228" spans="1:13">
      <c r="A2228" s="313" t="s">
        <v>329</v>
      </c>
      <c r="B2228" s="312"/>
      <c r="C2228" s="312"/>
      <c r="D2228" s="312"/>
      <c r="E2228" s="312"/>
      <c r="F2228" s="312"/>
      <c r="G2228" s="312"/>
      <c r="H2228" s="311"/>
      <c r="I2228" s="598" t="s">
        <v>328</v>
      </c>
      <c r="J2228" s="599"/>
      <c r="K2228" s="327"/>
      <c r="L2228" s="292"/>
      <c r="M2228" s="291"/>
    </row>
    <row r="2229" spans="1:13">
      <c r="A2229" s="313" t="s">
        <v>327</v>
      </c>
      <c r="B2229" s="312"/>
      <c r="C2229" s="312"/>
      <c r="D2229" s="312"/>
      <c r="E2229" s="312"/>
      <c r="F2229" s="312"/>
      <c r="G2229" s="312"/>
      <c r="H2229" s="311"/>
      <c r="I2229" s="590" t="s">
        <v>326</v>
      </c>
      <c r="J2229" s="591"/>
      <c r="K2229" s="351"/>
      <c r="L2229" s="350"/>
      <c r="M2229" s="349"/>
    </row>
    <row r="2230" spans="1:13" ht="15.75" thickBot="1">
      <c r="A2230" s="323"/>
      <c r="B2230" s="322"/>
      <c r="C2230" s="322"/>
      <c r="D2230" s="322"/>
      <c r="E2230" s="322"/>
      <c r="F2230" s="322"/>
      <c r="G2230" s="322"/>
      <c r="H2230" s="321"/>
      <c r="I2230" s="606" t="s">
        <v>325</v>
      </c>
      <c r="J2230" s="607"/>
      <c r="K2230" s="348"/>
      <c r="L2230" s="347"/>
      <c r="M2230" s="346"/>
    </row>
    <row r="2231" spans="1:13">
      <c r="A2231" s="345" t="s">
        <v>324</v>
      </c>
      <c r="B2231" s="344"/>
      <c r="C2231" s="344"/>
      <c r="D2231" s="344"/>
      <c r="E2231" s="344"/>
      <c r="F2231" s="344"/>
      <c r="G2231" s="343"/>
      <c r="H2231" s="342"/>
      <c r="I2231" s="341"/>
      <c r="J2231" s="340"/>
      <c r="K2231" s="648">
        <f>K2233+K2240+K2248+K2252+K2253+K2257</f>
        <v>28.049999999999997</v>
      </c>
      <c r="L2231" s="628"/>
      <c r="M2231" s="286">
        <f>M2233+M2240+M2248+M2252+M2253+M2257</f>
        <v>127840.68000000002</v>
      </c>
    </row>
    <row r="2232" spans="1:13" ht="15.75" thickBot="1">
      <c r="A2232" s="339"/>
      <c r="B2232" s="338"/>
      <c r="C2232" s="338"/>
      <c r="D2232" s="338"/>
      <c r="E2232" s="338"/>
      <c r="F2232" s="338"/>
      <c r="G2232" s="338"/>
      <c r="H2232" s="337"/>
      <c r="I2232" s="336"/>
      <c r="J2232" s="282"/>
      <c r="K2232" s="281"/>
      <c r="L2232" s="280"/>
      <c r="M2232" s="279"/>
    </row>
    <row r="2233" spans="1:13" ht="15.75" thickBot="1">
      <c r="A2233" s="603" t="s">
        <v>323</v>
      </c>
      <c r="B2233" s="604"/>
      <c r="C2233" s="604"/>
      <c r="D2233" s="604"/>
      <c r="E2233" s="604"/>
      <c r="F2233" s="604"/>
      <c r="G2233" s="604"/>
      <c r="H2233" s="605"/>
      <c r="I2233" s="305"/>
      <c r="J2233" s="304"/>
      <c r="K2233" s="646">
        <f>K2234+K2235+K2236+K2238+K2239</f>
        <v>6.2799999999999994</v>
      </c>
      <c r="L2233" s="647"/>
      <c r="M2233" s="303">
        <f>K2233*12*I2205</f>
        <v>28621.727999999996</v>
      </c>
    </row>
    <row r="2234" spans="1:13">
      <c r="A2234" s="323" t="s">
        <v>322</v>
      </c>
      <c r="B2234" s="322"/>
      <c r="C2234" s="322"/>
      <c r="D2234" s="322"/>
      <c r="E2234" s="322"/>
      <c r="F2234" s="322"/>
      <c r="G2234" s="322"/>
      <c r="H2234" s="321"/>
      <c r="I2234" s="596" t="s">
        <v>321</v>
      </c>
      <c r="J2234" s="597"/>
      <c r="K2234" s="629">
        <v>0.63</v>
      </c>
      <c r="L2234" s="630"/>
      <c r="M2234" s="291">
        <f>K2234*12*I2205</f>
        <v>2871.2880000000005</v>
      </c>
    </row>
    <row r="2235" spans="1:13">
      <c r="A2235" s="320" t="s">
        <v>320</v>
      </c>
      <c r="B2235" s="319"/>
      <c r="C2235" s="319"/>
      <c r="D2235" s="319"/>
      <c r="E2235" s="319"/>
      <c r="F2235" s="319"/>
      <c r="G2235" s="319"/>
      <c r="H2235" s="318"/>
      <c r="I2235" s="608" t="s">
        <v>57</v>
      </c>
      <c r="J2235" s="609"/>
      <c r="K2235" s="625">
        <v>1.48</v>
      </c>
      <c r="L2235" s="626"/>
      <c r="M2235" s="291">
        <f>K2235*12*I2205</f>
        <v>6745.2479999999996</v>
      </c>
    </row>
    <row r="2236" spans="1:13">
      <c r="A2236" s="313" t="s">
        <v>319</v>
      </c>
      <c r="B2236" s="312"/>
      <c r="C2236" s="312"/>
      <c r="D2236" s="312"/>
      <c r="E2236" s="312"/>
      <c r="F2236" s="312"/>
      <c r="G2236" s="312"/>
      <c r="H2236" s="311"/>
      <c r="I2236" s="590" t="s">
        <v>35</v>
      </c>
      <c r="J2236" s="591"/>
      <c r="K2236" s="625">
        <v>0.17</v>
      </c>
      <c r="L2236" s="626"/>
      <c r="M2236" s="291">
        <f>K2236*12*I2205</f>
        <v>774.79200000000003</v>
      </c>
    </row>
    <row r="2237" spans="1:13">
      <c r="A2237" s="335" t="s">
        <v>318</v>
      </c>
      <c r="B2237" s="331"/>
      <c r="C2237" s="331"/>
      <c r="D2237" s="331"/>
      <c r="E2237" s="322"/>
      <c r="F2237" s="322"/>
      <c r="G2237" s="322"/>
      <c r="H2237" s="321"/>
      <c r="I2237" s="334"/>
      <c r="J2237" s="333"/>
      <c r="K2237" s="293"/>
      <c r="L2237" s="292"/>
      <c r="M2237" s="291"/>
    </row>
    <row r="2238" spans="1:13">
      <c r="A2238" s="320" t="s">
        <v>317</v>
      </c>
      <c r="B2238" s="319"/>
      <c r="C2238" s="319"/>
      <c r="D2238" s="319"/>
      <c r="E2238" s="319"/>
      <c r="F2238" s="319"/>
      <c r="G2238" s="319"/>
      <c r="H2238" s="318"/>
      <c r="I2238" s="608" t="s">
        <v>19</v>
      </c>
      <c r="J2238" s="609"/>
      <c r="K2238" s="625">
        <v>0.05</v>
      </c>
      <c r="L2238" s="626"/>
      <c r="M2238" s="291">
        <f>K2238*12*I2205</f>
        <v>227.88000000000005</v>
      </c>
    </row>
    <row r="2239" spans="1:13" ht="15.75" thickBot="1">
      <c r="A2239" s="313" t="s">
        <v>316</v>
      </c>
      <c r="B2239" s="312"/>
      <c r="C2239" s="312"/>
      <c r="D2239" s="312"/>
      <c r="E2239" s="312"/>
      <c r="F2239" s="312"/>
      <c r="G2239" s="312"/>
      <c r="H2239" s="311"/>
      <c r="I2239" s="614" t="s">
        <v>19</v>
      </c>
      <c r="J2239" s="615"/>
      <c r="K2239" s="650">
        <v>3.95</v>
      </c>
      <c r="L2239" s="651"/>
      <c r="M2239" s="291">
        <f>K2239*12*I2205</f>
        <v>18002.520000000004</v>
      </c>
    </row>
    <row r="2240" spans="1:13" ht="15.75" thickBot="1">
      <c r="A2240" s="654" t="s">
        <v>315</v>
      </c>
      <c r="B2240" s="655"/>
      <c r="C2240" s="655"/>
      <c r="D2240" s="655"/>
      <c r="E2240" s="655"/>
      <c r="F2240" s="655"/>
      <c r="G2240" s="655"/>
      <c r="H2240" s="656"/>
      <c r="I2240" s="305"/>
      <c r="J2240" s="304"/>
      <c r="K2240" s="642">
        <f>K2241+K2242+K2244+K2245+K2246+K2247</f>
        <v>1.35</v>
      </c>
      <c r="L2240" s="647"/>
      <c r="M2240" s="303">
        <f>K2240*12*I2205</f>
        <v>6152.7600000000011</v>
      </c>
    </row>
    <row r="2241" spans="1:13">
      <c r="A2241" s="332" t="s">
        <v>314</v>
      </c>
      <c r="B2241" s="331"/>
      <c r="C2241" s="331"/>
      <c r="D2241" s="331"/>
      <c r="E2241" s="331"/>
      <c r="F2241" s="322"/>
      <c r="G2241" s="322"/>
      <c r="H2241" s="321"/>
      <c r="I2241" s="330"/>
      <c r="J2241" s="294"/>
      <c r="K2241" s="629">
        <v>0.08</v>
      </c>
      <c r="L2241" s="630"/>
      <c r="M2241" s="291">
        <f>K2241*12*I2205</f>
        <v>364.608</v>
      </c>
    </row>
    <row r="2242" spans="1:13">
      <c r="A2242" s="329" t="s">
        <v>313</v>
      </c>
      <c r="B2242" s="328"/>
      <c r="C2242" s="328"/>
      <c r="D2242" s="328"/>
      <c r="E2242" s="328"/>
      <c r="F2242" s="312"/>
      <c r="G2242" s="312"/>
      <c r="H2242" s="311"/>
      <c r="I2242" s="598" t="s">
        <v>312</v>
      </c>
      <c r="J2242" s="599"/>
      <c r="K2242" s="625">
        <v>0.65</v>
      </c>
      <c r="L2242" s="626"/>
      <c r="M2242" s="291">
        <f>K2242*12*I2205</f>
        <v>2962.4400000000005</v>
      </c>
    </row>
    <row r="2243" spans="1:13">
      <c r="A2243" s="323" t="s">
        <v>311</v>
      </c>
      <c r="B2243" s="322"/>
      <c r="C2243" s="322"/>
      <c r="D2243" s="322"/>
      <c r="E2243" s="322"/>
      <c r="F2243" s="322"/>
      <c r="G2243" s="322"/>
      <c r="H2243" s="321"/>
      <c r="I2243" s="596" t="s">
        <v>310</v>
      </c>
      <c r="J2243" s="597"/>
      <c r="K2243" s="327"/>
      <c r="L2243" s="292"/>
      <c r="M2243" s="291"/>
    </row>
    <row r="2244" spans="1:13">
      <c r="A2244" s="320" t="s">
        <v>309</v>
      </c>
      <c r="B2244" s="319"/>
      <c r="C2244" s="319"/>
      <c r="D2244" s="319"/>
      <c r="E2244" s="319"/>
      <c r="F2244" s="319"/>
      <c r="G2244" s="319"/>
      <c r="H2244" s="318"/>
      <c r="I2244" s="608" t="s">
        <v>308</v>
      </c>
      <c r="J2244" s="609"/>
      <c r="K2244" s="625">
        <v>0.4</v>
      </c>
      <c r="L2244" s="626"/>
      <c r="M2244" s="291">
        <f>K2244*12*I2205</f>
        <v>1823.0400000000004</v>
      </c>
    </row>
    <row r="2245" spans="1:13">
      <c r="A2245" s="320" t="s">
        <v>307</v>
      </c>
      <c r="B2245" s="319"/>
      <c r="C2245" s="319"/>
      <c r="D2245" s="319"/>
      <c r="E2245" s="319"/>
      <c r="F2245" s="319"/>
      <c r="G2245" s="319"/>
      <c r="H2245" s="318"/>
      <c r="I2245" s="608" t="s">
        <v>306</v>
      </c>
      <c r="J2245" s="609"/>
      <c r="K2245" s="625">
        <v>0.1</v>
      </c>
      <c r="L2245" s="626"/>
      <c r="M2245" s="291">
        <f>K2245*12*I2205</f>
        <v>455.7600000000001</v>
      </c>
    </row>
    <row r="2246" spans="1:13">
      <c r="A2246" s="313" t="s">
        <v>299</v>
      </c>
      <c r="B2246" s="312"/>
      <c r="C2246" s="312"/>
      <c r="D2246" s="312"/>
      <c r="E2246" s="312"/>
      <c r="F2246" s="312"/>
      <c r="G2246" s="312"/>
      <c r="H2246" s="311"/>
      <c r="I2246" s="608" t="s">
        <v>298</v>
      </c>
      <c r="J2246" s="609"/>
      <c r="K2246" s="636">
        <v>0.05</v>
      </c>
      <c r="L2246" s="637"/>
      <c r="M2246" s="291">
        <f>K2246*12*I2205</f>
        <v>227.88000000000005</v>
      </c>
    </row>
    <row r="2247" spans="1:13" ht="15.75" thickBot="1">
      <c r="A2247" s="313" t="s">
        <v>305</v>
      </c>
      <c r="B2247" s="312"/>
      <c r="C2247" s="312"/>
      <c r="D2247" s="312"/>
      <c r="E2247" s="312"/>
      <c r="F2247" s="312"/>
      <c r="G2247" s="312"/>
      <c r="H2247" s="311"/>
      <c r="I2247" s="614" t="s">
        <v>88</v>
      </c>
      <c r="J2247" s="615"/>
      <c r="K2247" s="638">
        <v>7.0000000000000007E-2</v>
      </c>
      <c r="L2247" s="639"/>
      <c r="M2247" s="326">
        <f>K2247*12*I2205</f>
        <v>319.03200000000004</v>
      </c>
    </row>
    <row r="2248" spans="1:13" ht="15.75" thickBot="1">
      <c r="A2248" s="654" t="s">
        <v>304</v>
      </c>
      <c r="B2248" s="655"/>
      <c r="C2248" s="655"/>
      <c r="D2248" s="655"/>
      <c r="E2248" s="655"/>
      <c r="F2248" s="655"/>
      <c r="G2248" s="655"/>
      <c r="H2248" s="656"/>
      <c r="I2248" s="325"/>
      <c r="J2248" s="324"/>
      <c r="K2248" s="649">
        <f>K2249+K2250+K2251</f>
        <v>0.88</v>
      </c>
      <c r="L2248" s="643"/>
      <c r="M2248" s="303">
        <f>K2248*12*I2205</f>
        <v>4010.6880000000001</v>
      </c>
    </row>
    <row r="2249" spans="1:13">
      <c r="A2249" s="323" t="s">
        <v>303</v>
      </c>
      <c r="B2249" s="322"/>
      <c r="C2249" s="322"/>
      <c r="D2249" s="322"/>
      <c r="E2249" s="322"/>
      <c r="F2249" s="322"/>
      <c r="G2249" s="322"/>
      <c r="H2249" s="321"/>
      <c r="I2249" s="612" t="s">
        <v>302</v>
      </c>
      <c r="J2249" s="613"/>
      <c r="K2249" s="644">
        <v>0.42</v>
      </c>
      <c r="L2249" s="645"/>
      <c r="M2249" s="291">
        <f>K2249*12*I2205</f>
        <v>1914.192</v>
      </c>
    </row>
    <row r="2250" spans="1:13">
      <c r="A2250" s="320" t="s">
        <v>301</v>
      </c>
      <c r="B2250" s="319"/>
      <c r="C2250" s="319"/>
      <c r="D2250" s="319"/>
      <c r="E2250" s="319"/>
      <c r="F2250" s="319"/>
      <c r="G2250" s="319"/>
      <c r="H2250" s="318"/>
      <c r="I2250" s="317" t="s">
        <v>300</v>
      </c>
      <c r="J2250" s="316"/>
      <c r="K2250" s="636">
        <v>0.37</v>
      </c>
      <c r="L2250" s="637"/>
      <c r="M2250" s="291">
        <f>K2250*12*I2205</f>
        <v>1686.3119999999999</v>
      </c>
    </row>
    <row r="2251" spans="1:13" ht="15.75" thickBot="1">
      <c r="A2251" s="313" t="s">
        <v>299</v>
      </c>
      <c r="B2251" s="312"/>
      <c r="C2251" s="312"/>
      <c r="D2251" s="312"/>
      <c r="E2251" s="312"/>
      <c r="F2251" s="312"/>
      <c r="G2251" s="312"/>
      <c r="H2251" s="311"/>
      <c r="I2251" s="614" t="s">
        <v>298</v>
      </c>
      <c r="J2251" s="615"/>
      <c r="K2251" s="638">
        <v>0.09</v>
      </c>
      <c r="L2251" s="639"/>
      <c r="M2251" s="291">
        <f>K2251*12*I2205</f>
        <v>410.18400000000003</v>
      </c>
    </row>
    <row r="2252" spans="1:13" ht="15.75" thickBot="1">
      <c r="A2252" s="309" t="s">
        <v>297</v>
      </c>
      <c r="B2252" s="308"/>
      <c r="C2252" s="308"/>
      <c r="D2252" s="308"/>
      <c r="E2252" s="308"/>
      <c r="F2252" s="308"/>
      <c r="G2252" s="308"/>
      <c r="H2252" s="307"/>
      <c r="I2252" s="619" t="s">
        <v>296</v>
      </c>
      <c r="J2252" s="620"/>
      <c r="K2252" s="640">
        <v>17.89</v>
      </c>
      <c r="L2252" s="641"/>
      <c r="M2252" s="303">
        <f>K2252*12*I2205</f>
        <v>81535.464000000007</v>
      </c>
    </row>
    <row r="2253" spans="1:13" ht="15.75" thickBot="1">
      <c r="A2253" s="603" t="s">
        <v>295</v>
      </c>
      <c r="B2253" s="604"/>
      <c r="C2253" s="604"/>
      <c r="D2253" s="604"/>
      <c r="E2253" s="604"/>
      <c r="F2253" s="604"/>
      <c r="G2253" s="604"/>
      <c r="H2253" s="605"/>
      <c r="I2253" s="305"/>
      <c r="J2253" s="304"/>
      <c r="K2253" s="642">
        <v>1.58</v>
      </c>
      <c r="L2253" s="643"/>
      <c r="M2253" s="303">
        <f>K2253*12*I2205</f>
        <v>7201.0080000000007</v>
      </c>
    </row>
    <row r="2254" spans="1:13">
      <c r="A2254" s="301" t="s">
        <v>294</v>
      </c>
      <c r="B2254" s="300"/>
      <c r="C2254" s="300"/>
      <c r="D2254" s="300"/>
      <c r="E2254" s="300"/>
      <c r="F2254" s="300"/>
      <c r="G2254" s="300"/>
      <c r="H2254" s="298"/>
      <c r="I2254" s="621" t="s">
        <v>293</v>
      </c>
      <c r="J2254" s="622"/>
      <c r="K2254" s="297"/>
      <c r="L2254" s="296"/>
      <c r="M2254" s="291"/>
    </row>
    <row r="2255" spans="1:13">
      <c r="A2255" s="301" t="s">
        <v>292</v>
      </c>
      <c r="B2255" s="300"/>
      <c r="C2255" s="300"/>
      <c r="D2255" s="300"/>
      <c r="E2255" s="300"/>
      <c r="F2255" s="300"/>
      <c r="G2255" s="300"/>
      <c r="H2255" s="298"/>
      <c r="I2255" s="295"/>
      <c r="J2255" s="294"/>
      <c r="K2255" s="297"/>
      <c r="L2255" s="296"/>
      <c r="M2255" s="291"/>
    </row>
    <row r="2256" spans="1:13" ht="15.75" thickBot="1">
      <c r="A2256" s="301" t="s">
        <v>291</v>
      </c>
      <c r="B2256" s="300"/>
      <c r="C2256" s="300"/>
      <c r="D2256" s="300"/>
      <c r="E2256" s="300"/>
      <c r="F2256" s="300"/>
      <c r="G2256" s="300"/>
      <c r="H2256" s="298"/>
      <c r="I2256" s="310"/>
      <c r="J2256" s="294"/>
      <c r="K2256" s="297"/>
      <c r="L2256" s="296"/>
      <c r="M2256" s="291"/>
    </row>
    <row r="2257" spans="1:13" ht="15.75" thickBot="1">
      <c r="A2257" s="309" t="s">
        <v>290</v>
      </c>
      <c r="B2257" s="308"/>
      <c r="C2257" s="308"/>
      <c r="D2257" s="308"/>
      <c r="E2257" s="308"/>
      <c r="F2257" s="308"/>
      <c r="G2257" s="308"/>
      <c r="H2257" s="307"/>
      <c r="I2257" s="305"/>
      <c r="J2257" s="304"/>
      <c r="K2257" s="642">
        <v>7.0000000000000007E-2</v>
      </c>
      <c r="L2257" s="643"/>
      <c r="M2257" s="303">
        <f>K2257*12*I2205</f>
        <v>319.03200000000004</v>
      </c>
    </row>
    <row r="2258" spans="1:13">
      <c r="A2258" s="301" t="s">
        <v>289</v>
      </c>
      <c r="B2258" s="300"/>
      <c r="C2258" s="300"/>
      <c r="D2258" s="300"/>
      <c r="E2258" s="300"/>
      <c r="F2258" s="300"/>
      <c r="G2258" s="300"/>
      <c r="H2258" s="298"/>
      <c r="I2258" s="621" t="s">
        <v>19</v>
      </c>
      <c r="J2258" s="622"/>
      <c r="K2258" s="306"/>
      <c r="L2258" s="296"/>
      <c r="M2258" s="291"/>
    </row>
    <row r="2259" spans="1:13" ht="15.75" thickBot="1">
      <c r="A2259" s="301" t="s">
        <v>288</v>
      </c>
      <c r="B2259" s="300"/>
      <c r="C2259" s="300"/>
      <c r="D2259" s="300"/>
      <c r="E2259" s="300"/>
      <c r="F2259" s="300"/>
      <c r="G2259" s="300"/>
      <c r="H2259" s="298"/>
      <c r="I2259" s="295"/>
      <c r="J2259" s="294"/>
      <c r="K2259" s="306"/>
      <c r="L2259" s="296"/>
      <c r="M2259" s="291"/>
    </row>
    <row r="2260" spans="1:13" ht="15.75" thickBot="1">
      <c r="A2260" s="603" t="s">
        <v>287</v>
      </c>
      <c r="B2260" s="604"/>
      <c r="C2260" s="604"/>
      <c r="D2260" s="604"/>
      <c r="E2260" s="604"/>
      <c r="F2260" s="604"/>
      <c r="G2260" s="604"/>
      <c r="H2260" s="605"/>
      <c r="I2260" s="305"/>
      <c r="J2260" s="304"/>
      <c r="K2260" s="642">
        <v>6</v>
      </c>
      <c r="L2260" s="643"/>
      <c r="M2260" s="303">
        <f>K2260*12*I2205</f>
        <v>27345.600000000002</v>
      </c>
    </row>
    <row r="2261" spans="1:13">
      <c r="A2261" s="301" t="s">
        <v>286</v>
      </c>
      <c r="B2261" s="299"/>
      <c r="C2261" s="299"/>
      <c r="D2261" s="299"/>
      <c r="E2261" s="299"/>
      <c r="F2261" s="300"/>
      <c r="G2261" s="299"/>
      <c r="H2261" s="298"/>
      <c r="I2261" s="598" t="s">
        <v>285</v>
      </c>
      <c r="J2261" s="599"/>
      <c r="K2261" s="297"/>
      <c r="L2261" s="296"/>
      <c r="M2261" s="291"/>
    </row>
    <row r="2262" spans="1:13">
      <c r="A2262" s="301" t="s">
        <v>284</v>
      </c>
      <c r="B2262" s="299"/>
      <c r="C2262" s="299"/>
      <c r="D2262" s="299"/>
      <c r="E2262" s="299"/>
      <c r="F2262" s="300"/>
      <c r="G2262" s="299"/>
      <c r="H2262" s="298"/>
      <c r="I2262" s="598" t="s">
        <v>283</v>
      </c>
      <c r="J2262" s="599"/>
      <c r="K2262" s="297"/>
      <c r="L2262" s="296"/>
      <c r="M2262" s="291"/>
    </row>
    <row r="2263" spans="1:13">
      <c r="A2263" s="301" t="s">
        <v>282</v>
      </c>
      <c r="B2263" s="299"/>
      <c r="C2263" s="299"/>
      <c r="D2263" s="299"/>
      <c r="E2263" s="299"/>
      <c r="F2263" s="300"/>
      <c r="G2263" s="299"/>
      <c r="H2263" s="298"/>
      <c r="I2263" s="598" t="s">
        <v>281</v>
      </c>
      <c r="J2263" s="599"/>
      <c r="K2263" s="297"/>
      <c r="L2263" s="296"/>
      <c r="M2263" s="291"/>
    </row>
    <row r="2264" spans="1:13">
      <c r="A2264" s="301" t="s">
        <v>280</v>
      </c>
      <c r="B2264" s="299"/>
      <c r="C2264" s="299"/>
      <c r="D2264" s="299"/>
      <c r="E2264" s="299"/>
      <c r="F2264" s="300"/>
      <c r="G2264" s="299"/>
      <c r="H2264" s="298"/>
      <c r="I2264" s="598" t="s">
        <v>279</v>
      </c>
      <c r="J2264" s="599"/>
      <c r="K2264" s="297"/>
      <c r="L2264" s="296"/>
      <c r="M2264" s="291"/>
    </row>
    <row r="2265" spans="1:13">
      <c r="A2265" s="301" t="s">
        <v>278</v>
      </c>
      <c r="B2265" s="299"/>
      <c r="C2265" s="299"/>
      <c r="D2265" s="299"/>
      <c r="E2265" s="299"/>
      <c r="F2265" s="300"/>
      <c r="G2265" s="299"/>
      <c r="H2265" s="298"/>
      <c r="I2265" s="598" t="s">
        <v>277</v>
      </c>
      <c r="J2265" s="599"/>
      <c r="K2265" s="297"/>
      <c r="L2265" s="296"/>
      <c r="M2265" s="291"/>
    </row>
    <row r="2266" spans="1:13">
      <c r="A2266" s="301" t="s">
        <v>276</v>
      </c>
      <c r="B2266" s="299"/>
      <c r="C2266" s="299"/>
      <c r="D2266" s="299"/>
      <c r="E2266" s="299"/>
      <c r="F2266" s="300"/>
      <c r="G2266" s="299"/>
      <c r="H2266" s="298"/>
      <c r="I2266" s="295"/>
      <c r="J2266" s="294"/>
      <c r="K2266" s="297"/>
      <c r="L2266" s="302"/>
      <c r="M2266" s="291"/>
    </row>
    <row r="2267" spans="1:13">
      <c r="A2267" s="301" t="s">
        <v>275</v>
      </c>
      <c r="B2267" s="299"/>
      <c r="C2267" s="299"/>
      <c r="D2267" s="299"/>
      <c r="E2267" s="299"/>
      <c r="F2267" s="300"/>
      <c r="G2267" s="299"/>
      <c r="H2267" s="298"/>
      <c r="I2267" s="295"/>
      <c r="J2267" s="294"/>
      <c r="K2267" s="297"/>
      <c r="L2267" s="296"/>
      <c r="M2267" s="291"/>
    </row>
    <row r="2268" spans="1:13">
      <c r="A2268" s="301" t="s">
        <v>274</v>
      </c>
      <c r="B2268" s="299"/>
      <c r="C2268" s="299"/>
      <c r="D2268" s="299"/>
      <c r="E2268" s="299"/>
      <c r="F2268" s="300"/>
      <c r="G2268" s="299"/>
      <c r="H2268" s="298"/>
      <c r="I2268" s="295"/>
      <c r="J2268" s="294"/>
      <c r="K2268" s="297"/>
      <c r="L2268" s="296"/>
      <c r="M2268" s="291"/>
    </row>
    <row r="2269" spans="1:13">
      <c r="A2269" s="301" t="s">
        <v>273</v>
      </c>
      <c r="B2269" s="299"/>
      <c r="C2269" s="299"/>
      <c r="D2269" s="299"/>
      <c r="E2269" s="299"/>
      <c r="F2269" s="300"/>
      <c r="G2269" s="299"/>
      <c r="H2269" s="298"/>
      <c r="I2269" s="295"/>
      <c r="J2269" s="294"/>
      <c r="K2269" s="297"/>
      <c r="L2269" s="296"/>
      <c r="M2269" s="291"/>
    </row>
    <row r="2270" spans="1:13">
      <c r="A2270" s="301" t="s">
        <v>272</v>
      </c>
      <c r="B2270" s="299"/>
      <c r="C2270" s="299"/>
      <c r="D2270" s="299"/>
      <c r="E2270" s="299"/>
      <c r="F2270" s="300"/>
      <c r="G2270" s="299"/>
      <c r="H2270" s="298"/>
      <c r="I2270" s="295"/>
      <c r="J2270" s="294"/>
      <c r="K2270" s="297"/>
      <c r="L2270" s="296"/>
      <c r="M2270" s="291"/>
    </row>
    <row r="2271" spans="1:13" ht="15.75" thickBot="1">
      <c r="A2271" s="616" t="s">
        <v>271</v>
      </c>
      <c r="B2271" s="617"/>
      <c r="C2271" s="617"/>
      <c r="D2271" s="617"/>
      <c r="E2271" s="617"/>
      <c r="F2271" s="617"/>
      <c r="G2271" s="617"/>
      <c r="H2271" s="618"/>
      <c r="I2271" s="295"/>
      <c r="J2271" s="294"/>
      <c r="K2271" s="293"/>
      <c r="L2271" s="292"/>
      <c r="M2271" s="291"/>
    </row>
    <row r="2272" spans="1:13">
      <c r="A2272" s="290" t="s">
        <v>270</v>
      </c>
      <c r="B2272" s="289"/>
      <c r="C2272" s="289"/>
      <c r="D2272" s="289"/>
      <c r="E2272" s="289"/>
      <c r="F2272" s="289"/>
      <c r="G2272" s="289"/>
      <c r="H2272" s="289"/>
      <c r="I2272" s="621" t="s">
        <v>55</v>
      </c>
      <c r="J2272" s="622"/>
      <c r="K2272" s="288"/>
      <c r="L2272" s="287"/>
      <c r="M2272" s="286"/>
    </row>
    <row r="2273" spans="1:13" ht="15.75" thickBot="1">
      <c r="A2273" s="285" t="s">
        <v>269</v>
      </c>
      <c r="B2273" s="284"/>
      <c r="C2273" s="284"/>
      <c r="D2273" s="284"/>
      <c r="E2273" s="284"/>
      <c r="F2273" s="284"/>
      <c r="G2273" s="284"/>
      <c r="H2273" s="284"/>
      <c r="I2273" s="283"/>
      <c r="J2273" s="282"/>
      <c r="K2273" s="281"/>
      <c r="L2273" s="280"/>
      <c r="M2273" s="279"/>
    </row>
    <row r="2274" spans="1:13" ht="15.75" thickBot="1">
      <c r="A2274" s="652" t="s">
        <v>268</v>
      </c>
      <c r="B2274" s="653"/>
      <c r="C2274" s="653"/>
      <c r="D2274" s="653"/>
      <c r="E2274" s="653"/>
      <c r="F2274" s="653"/>
      <c r="G2274" s="653"/>
      <c r="H2274" s="653"/>
      <c r="I2274" s="278"/>
      <c r="J2274" s="277"/>
      <c r="K2274" s="666">
        <f>K2206+K2216+K2231+K2260</f>
        <v>45.269999999999996</v>
      </c>
      <c r="L2274" s="667"/>
      <c r="M2274" s="303">
        <f>M2206+M2216+M2231+M2260</f>
        <v>206322.55200000003</v>
      </c>
    </row>
    <row r="2276" spans="1:13" ht="15.75">
      <c r="A2276" s="601" t="s">
        <v>0</v>
      </c>
      <c r="B2276" s="601"/>
      <c r="C2276" s="601"/>
      <c r="D2276" s="601"/>
      <c r="E2276" s="601"/>
      <c r="F2276" s="601"/>
      <c r="G2276" s="601"/>
      <c r="H2276" s="601"/>
      <c r="I2276" s="601"/>
      <c r="J2276" s="601"/>
      <c r="K2276" s="601"/>
      <c r="L2276" s="601"/>
      <c r="M2276" s="327"/>
    </row>
    <row r="2277" spans="1:13" ht="15.75">
      <c r="A2277" s="600" t="s">
        <v>353</v>
      </c>
      <c r="B2277" s="600"/>
      <c r="C2277" s="600"/>
      <c r="D2277" s="600"/>
      <c r="E2277" s="600"/>
      <c r="F2277" s="600"/>
      <c r="G2277" s="600"/>
      <c r="H2277" s="600"/>
      <c r="I2277" s="600"/>
      <c r="J2277" s="600"/>
      <c r="K2277" s="600"/>
      <c r="L2277" s="600"/>
      <c r="M2277" s="327"/>
    </row>
    <row r="2278" spans="1:13" ht="15.75">
      <c r="A2278" s="370"/>
      <c r="B2278" s="370"/>
      <c r="C2278" s="370"/>
      <c r="D2278" s="370"/>
      <c r="E2278" s="370"/>
      <c r="F2278" s="370" t="s">
        <v>391</v>
      </c>
      <c r="G2278" s="370"/>
      <c r="H2278" s="370"/>
      <c r="I2278" s="370"/>
      <c r="J2278" s="370"/>
      <c r="K2278" s="370"/>
      <c r="L2278" s="370"/>
      <c r="M2278" s="327"/>
    </row>
    <row r="2279" spans="1:13">
      <c r="A2279" s="329"/>
      <c r="B2279" s="328"/>
      <c r="C2279" s="602" t="s">
        <v>351</v>
      </c>
      <c r="D2279" s="602"/>
      <c r="E2279" s="602"/>
      <c r="F2279" s="328"/>
      <c r="G2279" s="328"/>
      <c r="H2279" s="368"/>
      <c r="I2279" s="590" t="s">
        <v>3</v>
      </c>
      <c r="J2279" s="591"/>
      <c r="K2279" s="592" t="s">
        <v>4</v>
      </c>
      <c r="L2279" s="593"/>
      <c r="M2279" s="382"/>
    </row>
    <row r="2280" spans="1:13">
      <c r="A2280" s="381"/>
      <c r="B2280" s="355"/>
      <c r="C2280" s="355"/>
      <c r="D2280" s="355"/>
      <c r="E2280" s="355"/>
      <c r="F2280" s="355"/>
      <c r="G2280" s="355"/>
      <c r="H2280" s="356"/>
      <c r="I2280" s="295"/>
      <c r="J2280" s="294"/>
      <c r="K2280" s="594" t="s">
        <v>5</v>
      </c>
      <c r="L2280" s="595"/>
      <c r="M2280" s="380" t="s">
        <v>6</v>
      </c>
    </row>
    <row r="2281" spans="1:13">
      <c r="A2281" s="381"/>
      <c r="B2281" s="355"/>
      <c r="C2281" s="355"/>
      <c r="D2281" s="355"/>
      <c r="E2281" s="355"/>
      <c r="F2281" s="355"/>
      <c r="G2281" s="355"/>
      <c r="H2281" s="356"/>
      <c r="I2281" s="598" t="s">
        <v>7</v>
      </c>
      <c r="J2281" s="599"/>
      <c r="K2281" s="623" t="s">
        <v>8</v>
      </c>
      <c r="L2281" s="624"/>
      <c r="M2281" s="380" t="s">
        <v>9</v>
      </c>
    </row>
    <row r="2282" spans="1:13" ht="16.5" thickBot="1">
      <c r="A2282" s="379"/>
      <c r="B2282" s="351"/>
      <c r="C2282" s="351"/>
      <c r="D2282" s="351"/>
      <c r="E2282" s="351"/>
      <c r="F2282" s="351"/>
      <c r="G2282" s="351"/>
      <c r="H2282" s="350"/>
      <c r="I2282" s="631">
        <v>347.4</v>
      </c>
      <c r="J2282" s="632"/>
      <c r="K2282" s="633"/>
      <c r="L2282" s="634"/>
      <c r="M2282" s="378"/>
    </row>
    <row r="2283" spans="1:13">
      <c r="A2283" s="367" t="s">
        <v>350</v>
      </c>
      <c r="B2283" s="344"/>
      <c r="C2283" s="344"/>
      <c r="D2283" s="344"/>
      <c r="E2283" s="344"/>
      <c r="F2283" s="344"/>
      <c r="G2283" s="344"/>
      <c r="H2283" s="377"/>
      <c r="I2283" s="341"/>
      <c r="J2283" s="340"/>
      <c r="K2283" s="635">
        <f>K2286+K2289</f>
        <v>6.17</v>
      </c>
      <c r="L2283" s="628"/>
      <c r="M2283" s="286">
        <f>K2283*12*I2282</f>
        <v>25721.495999999996</v>
      </c>
    </row>
    <row r="2284" spans="1:13">
      <c r="A2284" s="376" t="s">
        <v>349</v>
      </c>
      <c r="B2284" s="375"/>
      <c r="C2284" s="375"/>
      <c r="D2284" s="375"/>
      <c r="E2284" s="375"/>
      <c r="F2284" s="375"/>
      <c r="G2284" s="375"/>
      <c r="H2284" s="374"/>
      <c r="I2284" s="295"/>
      <c r="J2284" s="294"/>
      <c r="K2284" s="293"/>
      <c r="L2284" s="292"/>
      <c r="M2284" s="373"/>
    </row>
    <row r="2285" spans="1:13" ht="15.75" thickBot="1">
      <c r="A2285" s="363" t="s">
        <v>348</v>
      </c>
      <c r="B2285" s="372"/>
      <c r="C2285" s="372"/>
      <c r="D2285" s="372"/>
      <c r="E2285" s="372"/>
      <c r="F2285" s="372"/>
      <c r="G2285" s="372"/>
      <c r="H2285" s="371"/>
      <c r="I2285" s="336"/>
      <c r="J2285" s="282"/>
      <c r="K2285" s="281"/>
      <c r="L2285" s="280"/>
      <c r="M2285" s="279"/>
    </row>
    <row r="2286" spans="1:13">
      <c r="A2286" s="323" t="s">
        <v>347</v>
      </c>
      <c r="B2286" s="331"/>
      <c r="C2286" s="331"/>
      <c r="D2286" s="331"/>
      <c r="E2286" s="331"/>
      <c r="F2286" s="331"/>
      <c r="G2286" s="331"/>
      <c r="H2286" s="357"/>
      <c r="I2286" s="596" t="s">
        <v>19</v>
      </c>
      <c r="J2286" s="597"/>
      <c r="K2286" s="629">
        <v>3.7</v>
      </c>
      <c r="L2286" s="630"/>
      <c r="M2286" s="291">
        <f>K2286*12*I2282</f>
        <v>15424.560000000001</v>
      </c>
    </row>
    <row r="2287" spans="1:13">
      <c r="A2287" s="301" t="s">
        <v>338</v>
      </c>
      <c r="B2287" s="355"/>
      <c r="C2287" s="355"/>
      <c r="D2287" s="355"/>
      <c r="E2287" s="355"/>
      <c r="F2287" s="355"/>
      <c r="G2287" s="355"/>
      <c r="H2287" s="356"/>
      <c r="I2287" s="598" t="s">
        <v>328</v>
      </c>
      <c r="J2287" s="599"/>
      <c r="K2287" s="327"/>
      <c r="L2287" s="292"/>
      <c r="M2287" s="291"/>
    </row>
    <row r="2288" spans="1:13">
      <c r="A2288" s="323" t="s">
        <v>337</v>
      </c>
      <c r="B2288" s="331"/>
      <c r="C2288" s="331"/>
      <c r="D2288" s="331"/>
      <c r="E2288" s="331"/>
      <c r="F2288" s="331"/>
      <c r="G2288" s="331"/>
      <c r="H2288" s="357"/>
      <c r="I2288" s="596"/>
      <c r="J2288" s="597"/>
      <c r="K2288" s="327"/>
      <c r="L2288" s="292"/>
      <c r="M2288" s="291"/>
    </row>
    <row r="2289" spans="1:13">
      <c r="A2289" s="323" t="s">
        <v>346</v>
      </c>
      <c r="B2289" s="331"/>
      <c r="C2289" s="331"/>
      <c r="D2289" s="331"/>
      <c r="E2289" s="331"/>
      <c r="F2289" s="331"/>
      <c r="G2289" s="331"/>
      <c r="H2289" s="357"/>
      <c r="I2289" s="608" t="s">
        <v>35</v>
      </c>
      <c r="J2289" s="609"/>
      <c r="K2289" s="625">
        <v>2.4700000000000002</v>
      </c>
      <c r="L2289" s="626"/>
      <c r="M2289" s="291">
        <f>K2289*12*I2282</f>
        <v>10296.936</v>
      </c>
    </row>
    <row r="2290" spans="1:13" ht="15.75">
      <c r="A2290" s="320" t="s">
        <v>345</v>
      </c>
      <c r="B2290" s="354"/>
      <c r="C2290" s="354"/>
      <c r="D2290" s="354"/>
      <c r="E2290" s="354"/>
      <c r="F2290" s="354"/>
      <c r="G2290" s="354"/>
      <c r="H2290" s="353"/>
      <c r="I2290" s="598" t="s">
        <v>328</v>
      </c>
      <c r="J2290" s="599"/>
      <c r="K2290" s="370"/>
      <c r="L2290" s="369"/>
      <c r="M2290" s="291"/>
    </row>
    <row r="2291" spans="1:13">
      <c r="A2291" s="313" t="s">
        <v>344</v>
      </c>
      <c r="B2291" s="328"/>
      <c r="C2291" s="328"/>
      <c r="D2291" s="328"/>
      <c r="E2291" s="328"/>
      <c r="F2291" s="328"/>
      <c r="G2291" s="328"/>
      <c r="H2291" s="368"/>
      <c r="I2291" s="598"/>
      <c r="J2291" s="599"/>
      <c r="K2291" s="352"/>
      <c r="L2291" s="292"/>
      <c r="M2291" s="291"/>
    </row>
    <row r="2292" spans="1:13" ht="15.75" thickBot="1">
      <c r="A2292" s="323" t="s">
        <v>343</v>
      </c>
      <c r="B2292" s="322"/>
      <c r="C2292" s="322"/>
      <c r="D2292" s="322"/>
      <c r="E2292" s="322"/>
      <c r="F2292" s="322"/>
      <c r="G2292" s="322"/>
      <c r="H2292" s="321"/>
      <c r="I2292" s="334"/>
      <c r="J2292" s="333"/>
      <c r="K2292" s="636"/>
      <c r="L2292" s="637"/>
      <c r="M2292" s="291"/>
    </row>
    <row r="2293" spans="1:13">
      <c r="A2293" s="367" t="s">
        <v>342</v>
      </c>
      <c r="B2293" s="366"/>
      <c r="C2293" s="366"/>
      <c r="D2293" s="366"/>
      <c r="E2293" s="366"/>
      <c r="F2293" s="366"/>
      <c r="G2293" s="366"/>
      <c r="H2293" s="365"/>
      <c r="I2293" s="341"/>
      <c r="J2293" s="364"/>
      <c r="K2293" s="627">
        <f>K2295+K2300+K2303</f>
        <v>5.05</v>
      </c>
      <c r="L2293" s="628"/>
      <c r="M2293" s="286">
        <f>K2293*12*I2282</f>
        <v>21052.439999999995</v>
      </c>
    </row>
    <row r="2294" spans="1:13" ht="15.75" thickBot="1">
      <c r="A2294" s="363" t="s">
        <v>341</v>
      </c>
      <c r="B2294" s="362"/>
      <c r="C2294" s="362"/>
      <c r="D2294" s="362"/>
      <c r="E2294" s="362"/>
      <c r="F2294" s="362"/>
      <c r="G2294" s="362"/>
      <c r="H2294" s="361"/>
      <c r="I2294" s="336"/>
      <c r="J2294" s="360"/>
      <c r="K2294" s="281"/>
      <c r="L2294" s="280"/>
      <c r="M2294" s="279"/>
    </row>
    <row r="2295" spans="1:13">
      <c r="A2295" s="301" t="s">
        <v>340</v>
      </c>
      <c r="B2295" s="300"/>
      <c r="C2295" s="300"/>
      <c r="D2295" s="300"/>
      <c r="E2295" s="300"/>
      <c r="F2295" s="300"/>
      <c r="G2295" s="300"/>
      <c r="H2295" s="298"/>
      <c r="I2295" s="598" t="s">
        <v>19</v>
      </c>
      <c r="J2295" s="599"/>
      <c r="K2295" s="629">
        <v>2.5299999999999998</v>
      </c>
      <c r="L2295" s="630"/>
      <c r="M2295" s="291">
        <f>K2295*12*I2282</f>
        <v>10547.063999999998</v>
      </c>
    </row>
    <row r="2296" spans="1:13">
      <c r="A2296" s="323" t="s">
        <v>339</v>
      </c>
      <c r="B2296" s="322"/>
      <c r="C2296" s="322"/>
      <c r="D2296" s="322"/>
      <c r="E2296" s="322"/>
      <c r="F2296" s="322"/>
      <c r="G2296" s="322"/>
      <c r="H2296" s="321"/>
      <c r="I2296" s="359"/>
      <c r="J2296" s="358"/>
      <c r="K2296" s="327"/>
      <c r="L2296" s="292"/>
      <c r="M2296" s="291"/>
    </row>
    <row r="2297" spans="1:13">
      <c r="A2297" s="301" t="s">
        <v>338</v>
      </c>
      <c r="B2297" s="355"/>
      <c r="C2297" s="355"/>
      <c r="D2297" s="355"/>
      <c r="E2297" s="355"/>
      <c r="F2297" s="355"/>
      <c r="G2297" s="355"/>
      <c r="H2297" s="356"/>
      <c r="I2297" s="598" t="s">
        <v>328</v>
      </c>
      <c r="J2297" s="599"/>
      <c r="K2297" s="327"/>
      <c r="L2297" s="292"/>
      <c r="M2297" s="291"/>
    </row>
    <row r="2298" spans="1:13">
      <c r="A2298" s="323" t="s">
        <v>337</v>
      </c>
      <c r="B2298" s="331"/>
      <c r="C2298" s="331"/>
      <c r="D2298" s="331"/>
      <c r="E2298" s="331"/>
      <c r="F2298" s="331"/>
      <c r="G2298" s="331"/>
      <c r="H2298" s="357"/>
      <c r="I2298" s="596"/>
      <c r="J2298" s="597"/>
      <c r="K2298" s="327"/>
      <c r="L2298" s="292"/>
      <c r="M2298" s="291"/>
    </row>
    <row r="2299" spans="1:13">
      <c r="A2299" s="320" t="s">
        <v>336</v>
      </c>
      <c r="B2299" s="354"/>
      <c r="C2299" s="353"/>
      <c r="D2299" s="355"/>
      <c r="E2299" s="355"/>
      <c r="F2299" s="355"/>
      <c r="G2299" s="355"/>
      <c r="H2299" s="356"/>
      <c r="I2299" s="598" t="s">
        <v>328</v>
      </c>
      <c r="J2299" s="599"/>
      <c r="K2299" s="327"/>
      <c r="L2299" s="292"/>
      <c r="M2299" s="291"/>
    </row>
    <row r="2300" spans="1:13">
      <c r="A2300" s="301" t="s">
        <v>335</v>
      </c>
      <c r="B2300" s="355"/>
      <c r="C2300" s="355"/>
      <c r="D2300" s="354"/>
      <c r="E2300" s="354"/>
      <c r="F2300" s="354"/>
      <c r="G2300" s="354"/>
      <c r="H2300" s="353"/>
      <c r="I2300" s="608" t="s">
        <v>35</v>
      </c>
      <c r="J2300" s="609"/>
      <c r="K2300" s="625">
        <v>1.1200000000000001</v>
      </c>
      <c r="L2300" s="626"/>
      <c r="M2300" s="291">
        <f>K2300*12*I2282</f>
        <v>4669.0560000000005</v>
      </c>
    </row>
    <row r="2301" spans="1:13">
      <c r="A2301" s="313" t="s">
        <v>334</v>
      </c>
      <c r="B2301" s="312"/>
      <c r="C2301" s="312"/>
      <c r="D2301" s="312"/>
      <c r="E2301" s="312"/>
      <c r="F2301" s="312"/>
      <c r="G2301" s="312"/>
      <c r="H2301" s="311"/>
      <c r="I2301" s="590" t="s">
        <v>333</v>
      </c>
      <c r="J2301" s="591"/>
      <c r="K2301" s="327"/>
      <c r="L2301" s="292"/>
      <c r="M2301" s="291"/>
    </row>
    <row r="2302" spans="1:13">
      <c r="A2302" s="323"/>
      <c r="B2302" s="322"/>
      <c r="C2302" s="322"/>
      <c r="D2302" s="322"/>
      <c r="E2302" s="322"/>
      <c r="F2302" s="322"/>
      <c r="G2302" s="322"/>
      <c r="H2302" s="321"/>
      <c r="I2302" s="334" t="s">
        <v>332</v>
      </c>
      <c r="J2302" s="333"/>
      <c r="K2302" s="352"/>
      <c r="L2302" s="292"/>
      <c r="M2302" s="291"/>
    </row>
    <row r="2303" spans="1:13">
      <c r="A2303" s="313" t="s">
        <v>331</v>
      </c>
      <c r="B2303" s="312"/>
      <c r="C2303" s="312"/>
      <c r="D2303" s="312"/>
      <c r="E2303" s="312"/>
      <c r="F2303" s="312"/>
      <c r="G2303" s="312"/>
      <c r="H2303" s="311"/>
      <c r="I2303" s="590" t="s">
        <v>35</v>
      </c>
      <c r="J2303" s="591"/>
      <c r="K2303" s="625">
        <v>1.4</v>
      </c>
      <c r="L2303" s="626"/>
      <c r="M2303" s="291">
        <f>K2303*12*I2282</f>
        <v>5836.3199999999988</v>
      </c>
    </row>
    <row r="2304" spans="1:13">
      <c r="A2304" s="323" t="s">
        <v>330</v>
      </c>
      <c r="B2304" s="322"/>
      <c r="C2304" s="322"/>
      <c r="D2304" s="322"/>
      <c r="E2304" s="322"/>
      <c r="F2304" s="322"/>
      <c r="G2304" s="322"/>
      <c r="H2304" s="321"/>
      <c r="I2304" s="334"/>
      <c r="J2304" s="333"/>
      <c r="K2304" s="327"/>
      <c r="L2304" s="292"/>
      <c r="M2304" s="291"/>
    </row>
    <row r="2305" spans="1:13">
      <c r="A2305" s="313" t="s">
        <v>329</v>
      </c>
      <c r="B2305" s="312"/>
      <c r="C2305" s="312"/>
      <c r="D2305" s="312"/>
      <c r="E2305" s="312"/>
      <c r="F2305" s="312"/>
      <c r="G2305" s="312"/>
      <c r="H2305" s="311"/>
      <c r="I2305" s="598" t="s">
        <v>328</v>
      </c>
      <c r="J2305" s="599"/>
      <c r="K2305" s="327"/>
      <c r="L2305" s="292"/>
      <c r="M2305" s="291"/>
    </row>
    <row r="2306" spans="1:13">
      <c r="A2306" s="313" t="s">
        <v>327</v>
      </c>
      <c r="B2306" s="312"/>
      <c r="C2306" s="312"/>
      <c r="D2306" s="312"/>
      <c r="E2306" s="312"/>
      <c r="F2306" s="312"/>
      <c r="G2306" s="312"/>
      <c r="H2306" s="311"/>
      <c r="I2306" s="590" t="s">
        <v>326</v>
      </c>
      <c r="J2306" s="591"/>
      <c r="K2306" s="351"/>
      <c r="L2306" s="350"/>
      <c r="M2306" s="349"/>
    </row>
    <row r="2307" spans="1:13" ht="15.75" thickBot="1">
      <c r="A2307" s="323"/>
      <c r="B2307" s="322"/>
      <c r="C2307" s="322"/>
      <c r="D2307" s="322"/>
      <c r="E2307" s="322"/>
      <c r="F2307" s="322"/>
      <c r="G2307" s="322"/>
      <c r="H2307" s="321"/>
      <c r="I2307" s="606" t="s">
        <v>325</v>
      </c>
      <c r="J2307" s="607"/>
      <c r="K2307" s="348"/>
      <c r="L2307" s="347"/>
      <c r="M2307" s="346"/>
    </row>
    <row r="2308" spans="1:13">
      <c r="A2308" s="345" t="s">
        <v>324</v>
      </c>
      <c r="B2308" s="344"/>
      <c r="C2308" s="344"/>
      <c r="D2308" s="344"/>
      <c r="E2308" s="344"/>
      <c r="F2308" s="344"/>
      <c r="G2308" s="343"/>
      <c r="H2308" s="342"/>
      <c r="I2308" s="341"/>
      <c r="J2308" s="340"/>
      <c r="K2308" s="648">
        <f>K2310+K2317+K2325+K2329+K2330+K2334</f>
        <v>28.85</v>
      </c>
      <c r="L2308" s="628"/>
      <c r="M2308" s="286">
        <f>M2310+M2317+M2325+M2329+M2330+M2334</f>
        <v>120269.87999999999</v>
      </c>
    </row>
    <row r="2309" spans="1:13" ht="15.75" thickBot="1">
      <c r="A2309" s="339"/>
      <c r="B2309" s="338"/>
      <c r="C2309" s="338"/>
      <c r="D2309" s="338"/>
      <c r="E2309" s="338"/>
      <c r="F2309" s="338"/>
      <c r="G2309" s="338"/>
      <c r="H2309" s="337"/>
      <c r="I2309" s="336"/>
      <c r="J2309" s="282"/>
      <c r="K2309" s="281"/>
      <c r="L2309" s="280"/>
      <c r="M2309" s="279"/>
    </row>
    <row r="2310" spans="1:13" ht="15.75" thickBot="1">
      <c r="A2310" s="603" t="s">
        <v>323</v>
      </c>
      <c r="B2310" s="604"/>
      <c r="C2310" s="604"/>
      <c r="D2310" s="604"/>
      <c r="E2310" s="604"/>
      <c r="F2310" s="604"/>
      <c r="G2310" s="604"/>
      <c r="H2310" s="605"/>
      <c r="I2310" s="305"/>
      <c r="J2310" s="304"/>
      <c r="K2310" s="646">
        <f>K2311+K2312+K2313+K2315+K2316</f>
        <v>2.3299999999999996</v>
      </c>
      <c r="L2310" s="647"/>
      <c r="M2310" s="303">
        <f>K2310*12*I2282</f>
        <v>9713.3039999999964</v>
      </c>
    </row>
    <row r="2311" spans="1:13">
      <c r="A2311" s="323" t="s">
        <v>322</v>
      </c>
      <c r="B2311" s="322"/>
      <c r="C2311" s="322"/>
      <c r="D2311" s="322"/>
      <c r="E2311" s="322"/>
      <c r="F2311" s="322"/>
      <c r="G2311" s="322"/>
      <c r="H2311" s="321"/>
      <c r="I2311" s="596" t="s">
        <v>321</v>
      </c>
      <c r="J2311" s="597"/>
      <c r="K2311" s="629">
        <v>0.63</v>
      </c>
      <c r="L2311" s="630"/>
      <c r="M2311" s="291">
        <f>K2311*12*I2282</f>
        <v>2626.3440000000001</v>
      </c>
    </row>
    <row r="2312" spans="1:13">
      <c r="A2312" s="320" t="s">
        <v>320</v>
      </c>
      <c r="B2312" s="319"/>
      <c r="C2312" s="319"/>
      <c r="D2312" s="319"/>
      <c r="E2312" s="319"/>
      <c r="F2312" s="319"/>
      <c r="G2312" s="319"/>
      <c r="H2312" s="318"/>
      <c r="I2312" s="608" t="s">
        <v>57</v>
      </c>
      <c r="J2312" s="609"/>
      <c r="K2312" s="625">
        <v>1.48</v>
      </c>
      <c r="L2312" s="626"/>
      <c r="M2312" s="291">
        <f>K2312*12*I2282</f>
        <v>6169.8239999999987</v>
      </c>
    </row>
    <row r="2313" spans="1:13">
      <c r="A2313" s="313" t="s">
        <v>319</v>
      </c>
      <c r="B2313" s="312"/>
      <c r="C2313" s="312"/>
      <c r="D2313" s="312"/>
      <c r="E2313" s="312"/>
      <c r="F2313" s="312"/>
      <c r="G2313" s="312"/>
      <c r="H2313" s="311"/>
      <c r="I2313" s="590" t="s">
        <v>35</v>
      </c>
      <c r="J2313" s="591"/>
      <c r="K2313" s="625">
        <v>0.17</v>
      </c>
      <c r="L2313" s="626"/>
      <c r="M2313" s="291">
        <f>K2313*12*I2282</f>
        <v>708.69599999999991</v>
      </c>
    </row>
    <row r="2314" spans="1:13">
      <c r="A2314" s="335" t="s">
        <v>318</v>
      </c>
      <c r="B2314" s="331"/>
      <c r="C2314" s="331"/>
      <c r="D2314" s="331"/>
      <c r="E2314" s="322"/>
      <c r="F2314" s="322"/>
      <c r="G2314" s="322"/>
      <c r="H2314" s="321"/>
      <c r="I2314" s="334"/>
      <c r="J2314" s="333"/>
      <c r="K2314" s="293"/>
      <c r="L2314" s="292"/>
      <c r="M2314" s="291"/>
    </row>
    <row r="2315" spans="1:13">
      <c r="A2315" s="320" t="s">
        <v>317</v>
      </c>
      <c r="B2315" s="319"/>
      <c r="C2315" s="319"/>
      <c r="D2315" s="319"/>
      <c r="E2315" s="319"/>
      <c r="F2315" s="319"/>
      <c r="G2315" s="319"/>
      <c r="H2315" s="318"/>
      <c r="I2315" s="608" t="s">
        <v>19</v>
      </c>
      <c r="J2315" s="609"/>
      <c r="K2315" s="625">
        <v>0.05</v>
      </c>
      <c r="L2315" s="626"/>
      <c r="M2315" s="291">
        <f>K2315*12*I2282</f>
        <v>208.44000000000003</v>
      </c>
    </row>
    <row r="2316" spans="1:13" ht="15.75" thickBot="1">
      <c r="A2316" s="313" t="s">
        <v>316</v>
      </c>
      <c r="B2316" s="312"/>
      <c r="C2316" s="312"/>
      <c r="D2316" s="312"/>
      <c r="E2316" s="312"/>
      <c r="F2316" s="312"/>
      <c r="G2316" s="312"/>
      <c r="H2316" s="311"/>
      <c r="I2316" s="614" t="s">
        <v>19</v>
      </c>
      <c r="J2316" s="615"/>
      <c r="K2316" s="650"/>
      <c r="L2316" s="651"/>
      <c r="M2316" s="291"/>
    </row>
    <row r="2317" spans="1:13" ht="15.75" thickBot="1">
      <c r="A2317" s="654" t="s">
        <v>315</v>
      </c>
      <c r="B2317" s="655"/>
      <c r="C2317" s="655"/>
      <c r="D2317" s="655"/>
      <c r="E2317" s="655"/>
      <c r="F2317" s="655"/>
      <c r="G2317" s="655"/>
      <c r="H2317" s="656"/>
      <c r="I2317" s="305"/>
      <c r="J2317" s="304"/>
      <c r="K2317" s="642">
        <f>K2318+K2319+K2321+K2322+K2323+K2324</f>
        <v>1.35</v>
      </c>
      <c r="L2317" s="647"/>
      <c r="M2317" s="303">
        <f>K2317*12*I2282</f>
        <v>5627.880000000001</v>
      </c>
    </row>
    <row r="2318" spans="1:13">
      <c r="A2318" s="332" t="s">
        <v>314</v>
      </c>
      <c r="B2318" s="331"/>
      <c r="C2318" s="331"/>
      <c r="D2318" s="331"/>
      <c r="E2318" s="331"/>
      <c r="F2318" s="322"/>
      <c r="G2318" s="322"/>
      <c r="H2318" s="321"/>
      <c r="I2318" s="330"/>
      <c r="J2318" s="294"/>
      <c r="K2318" s="629">
        <v>0.08</v>
      </c>
      <c r="L2318" s="630"/>
      <c r="M2318" s="291">
        <f>K2318*12*I2282</f>
        <v>333.50399999999996</v>
      </c>
    </row>
    <row r="2319" spans="1:13">
      <c r="A2319" s="329" t="s">
        <v>313</v>
      </c>
      <c r="B2319" s="328"/>
      <c r="C2319" s="328"/>
      <c r="D2319" s="328"/>
      <c r="E2319" s="328"/>
      <c r="F2319" s="312"/>
      <c r="G2319" s="312"/>
      <c r="H2319" s="311"/>
      <c r="I2319" s="598" t="s">
        <v>312</v>
      </c>
      <c r="J2319" s="599"/>
      <c r="K2319" s="625">
        <v>0.65</v>
      </c>
      <c r="L2319" s="626"/>
      <c r="M2319" s="291">
        <f>K2319*12*I2282</f>
        <v>2709.7200000000003</v>
      </c>
    </row>
    <row r="2320" spans="1:13">
      <c r="A2320" s="323" t="s">
        <v>311</v>
      </c>
      <c r="B2320" s="322"/>
      <c r="C2320" s="322"/>
      <c r="D2320" s="322"/>
      <c r="E2320" s="322"/>
      <c r="F2320" s="322"/>
      <c r="G2320" s="322"/>
      <c r="H2320" s="321"/>
      <c r="I2320" s="596" t="s">
        <v>310</v>
      </c>
      <c r="J2320" s="597"/>
      <c r="K2320" s="327"/>
      <c r="L2320" s="292"/>
      <c r="M2320" s="291"/>
    </row>
    <row r="2321" spans="1:13">
      <c r="A2321" s="320" t="s">
        <v>309</v>
      </c>
      <c r="B2321" s="319"/>
      <c r="C2321" s="319"/>
      <c r="D2321" s="319"/>
      <c r="E2321" s="319"/>
      <c r="F2321" s="319"/>
      <c r="G2321" s="319"/>
      <c r="H2321" s="318"/>
      <c r="I2321" s="608" t="s">
        <v>308</v>
      </c>
      <c r="J2321" s="609"/>
      <c r="K2321" s="625">
        <v>0.4</v>
      </c>
      <c r="L2321" s="626"/>
      <c r="M2321" s="291">
        <f>K2321*12*I2282</f>
        <v>1667.5200000000002</v>
      </c>
    </row>
    <row r="2322" spans="1:13">
      <c r="A2322" s="320" t="s">
        <v>307</v>
      </c>
      <c r="B2322" s="319"/>
      <c r="C2322" s="319"/>
      <c r="D2322" s="319"/>
      <c r="E2322" s="319"/>
      <c r="F2322" s="319"/>
      <c r="G2322" s="319"/>
      <c r="H2322" s="318"/>
      <c r="I2322" s="608" t="s">
        <v>306</v>
      </c>
      <c r="J2322" s="609"/>
      <c r="K2322" s="625">
        <v>0.1</v>
      </c>
      <c r="L2322" s="626"/>
      <c r="M2322" s="291">
        <f>K2322*12*I2282</f>
        <v>416.88000000000005</v>
      </c>
    </row>
    <row r="2323" spans="1:13">
      <c r="A2323" s="313" t="s">
        <v>299</v>
      </c>
      <c r="B2323" s="312"/>
      <c r="C2323" s="312"/>
      <c r="D2323" s="312"/>
      <c r="E2323" s="312"/>
      <c r="F2323" s="312"/>
      <c r="G2323" s="312"/>
      <c r="H2323" s="311"/>
      <c r="I2323" s="608" t="s">
        <v>298</v>
      </c>
      <c r="J2323" s="609"/>
      <c r="K2323" s="636">
        <v>0.05</v>
      </c>
      <c r="L2323" s="637"/>
      <c r="M2323" s="291">
        <f>K2323*12*I2282</f>
        <v>208.44000000000003</v>
      </c>
    </row>
    <row r="2324" spans="1:13" ht="15.75" thickBot="1">
      <c r="A2324" s="313" t="s">
        <v>305</v>
      </c>
      <c r="B2324" s="312"/>
      <c r="C2324" s="312"/>
      <c r="D2324" s="312"/>
      <c r="E2324" s="312"/>
      <c r="F2324" s="312"/>
      <c r="G2324" s="312"/>
      <c r="H2324" s="311"/>
      <c r="I2324" s="614" t="s">
        <v>88</v>
      </c>
      <c r="J2324" s="615"/>
      <c r="K2324" s="638">
        <v>7.0000000000000007E-2</v>
      </c>
      <c r="L2324" s="639"/>
      <c r="M2324" s="326">
        <f>K2324*12*I2282</f>
        <v>291.81600000000003</v>
      </c>
    </row>
    <row r="2325" spans="1:13" ht="15.75" thickBot="1">
      <c r="A2325" s="654" t="s">
        <v>304</v>
      </c>
      <c r="B2325" s="655"/>
      <c r="C2325" s="655"/>
      <c r="D2325" s="655"/>
      <c r="E2325" s="655"/>
      <c r="F2325" s="655"/>
      <c r="G2325" s="655"/>
      <c r="H2325" s="656"/>
      <c r="I2325" s="325"/>
      <c r="J2325" s="324"/>
      <c r="K2325" s="649">
        <f>K2326+K2327+K2328</f>
        <v>0.88</v>
      </c>
      <c r="L2325" s="643"/>
      <c r="M2325" s="303">
        <f>K2325*12*I2282</f>
        <v>3668.5439999999999</v>
      </c>
    </row>
    <row r="2326" spans="1:13">
      <c r="A2326" s="323" t="s">
        <v>303</v>
      </c>
      <c r="B2326" s="322"/>
      <c r="C2326" s="322"/>
      <c r="D2326" s="322"/>
      <c r="E2326" s="322"/>
      <c r="F2326" s="322"/>
      <c r="G2326" s="322"/>
      <c r="H2326" s="321"/>
      <c r="I2326" s="612" t="s">
        <v>302</v>
      </c>
      <c r="J2326" s="613"/>
      <c r="K2326" s="644">
        <v>0.42</v>
      </c>
      <c r="L2326" s="645"/>
      <c r="M2326" s="291">
        <f>K2326*12*I2282</f>
        <v>1750.896</v>
      </c>
    </row>
    <row r="2327" spans="1:13">
      <c r="A2327" s="320" t="s">
        <v>301</v>
      </c>
      <c r="B2327" s="319"/>
      <c r="C2327" s="319"/>
      <c r="D2327" s="319"/>
      <c r="E2327" s="319"/>
      <c r="F2327" s="319"/>
      <c r="G2327" s="319"/>
      <c r="H2327" s="318"/>
      <c r="I2327" s="317" t="s">
        <v>300</v>
      </c>
      <c r="J2327" s="316"/>
      <c r="K2327" s="636">
        <v>0.37</v>
      </c>
      <c r="L2327" s="637"/>
      <c r="M2327" s="291">
        <f>K2327*12*I2282</f>
        <v>1542.4559999999997</v>
      </c>
    </row>
    <row r="2328" spans="1:13" ht="15.75" thickBot="1">
      <c r="A2328" s="313" t="s">
        <v>299</v>
      </c>
      <c r="B2328" s="312"/>
      <c r="C2328" s="312"/>
      <c r="D2328" s="312"/>
      <c r="E2328" s="312"/>
      <c r="F2328" s="312"/>
      <c r="G2328" s="312"/>
      <c r="H2328" s="311"/>
      <c r="I2328" s="614" t="s">
        <v>298</v>
      </c>
      <c r="J2328" s="615"/>
      <c r="K2328" s="638">
        <v>0.09</v>
      </c>
      <c r="L2328" s="639"/>
      <c r="M2328" s="291">
        <f>K2328*12*I2282</f>
        <v>375.19200000000001</v>
      </c>
    </row>
    <row r="2329" spans="1:13" ht="15.75" thickBot="1">
      <c r="A2329" s="309" t="s">
        <v>297</v>
      </c>
      <c r="B2329" s="308"/>
      <c r="C2329" s="308"/>
      <c r="D2329" s="308"/>
      <c r="E2329" s="308"/>
      <c r="F2329" s="308"/>
      <c r="G2329" s="308"/>
      <c r="H2329" s="307"/>
      <c r="I2329" s="619" t="s">
        <v>296</v>
      </c>
      <c r="J2329" s="620"/>
      <c r="K2329" s="640">
        <v>22.64</v>
      </c>
      <c r="L2329" s="641"/>
      <c r="M2329" s="303">
        <f>K2329*12*I2282</f>
        <v>94381.631999999998</v>
      </c>
    </row>
    <row r="2330" spans="1:13" ht="15.75" thickBot="1">
      <c r="A2330" s="603" t="s">
        <v>295</v>
      </c>
      <c r="B2330" s="604"/>
      <c r="C2330" s="604"/>
      <c r="D2330" s="604"/>
      <c r="E2330" s="604"/>
      <c r="F2330" s="604"/>
      <c r="G2330" s="604"/>
      <c r="H2330" s="605"/>
      <c r="I2330" s="305"/>
      <c r="J2330" s="304"/>
      <c r="K2330" s="642">
        <v>1.58</v>
      </c>
      <c r="L2330" s="643"/>
      <c r="M2330" s="303">
        <f>K2330*12*I2282</f>
        <v>6586.7039999999997</v>
      </c>
    </row>
    <row r="2331" spans="1:13">
      <c r="A2331" s="301" t="s">
        <v>294</v>
      </c>
      <c r="B2331" s="300"/>
      <c r="C2331" s="300"/>
      <c r="D2331" s="300"/>
      <c r="E2331" s="300"/>
      <c r="F2331" s="300"/>
      <c r="G2331" s="300"/>
      <c r="H2331" s="298"/>
      <c r="I2331" s="621" t="s">
        <v>293</v>
      </c>
      <c r="J2331" s="622"/>
      <c r="K2331" s="297"/>
      <c r="L2331" s="296"/>
      <c r="M2331" s="291"/>
    </row>
    <row r="2332" spans="1:13">
      <c r="A2332" s="301" t="s">
        <v>292</v>
      </c>
      <c r="B2332" s="300"/>
      <c r="C2332" s="300"/>
      <c r="D2332" s="300"/>
      <c r="E2332" s="300"/>
      <c r="F2332" s="300"/>
      <c r="G2332" s="300"/>
      <c r="H2332" s="298"/>
      <c r="I2332" s="295"/>
      <c r="J2332" s="294"/>
      <c r="K2332" s="297"/>
      <c r="L2332" s="296"/>
      <c r="M2332" s="291"/>
    </row>
    <row r="2333" spans="1:13" ht="15.75" thickBot="1">
      <c r="A2333" s="301" t="s">
        <v>291</v>
      </c>
      <c r="B2333" s="300"/>
      <c r="C2333" s="300"/>
      <c r="D2333" s="300"/>
      <c r="E2333" s="300"/>
      <c r="F2333" s="300"/>
      <c r="G2333" s="300"/>
      <c r="H2333" s="298"/>
      <c r="I2333" s="310"/>
      <c r="J2333" s="294"/>
      <c r="K2333" s="297"/>
      <c r="L2333" s="296"/>
      <c r="M2333" s="291"/>
    </row>
    <row r="2334" spans="1:13" ht="15.75" thickBot="1">
      <c r="A2334" s="309" t="s">
        <v>290</v>
      </c>
      <c r="B2334" s="308"/>
      <c r="C2334" s="308"/>
      <c r="D2334" s="308"/>
      <c r="E2334" s="308"/>
      <c r="F2334" s="308"/>
      <c r="G2334" s="308"/>
      <c r="H2334" s="307"/>
      <c r="I2334" s="305"/>
      <c r="J2334" s="304"/>
      <c r="K2334" s="642">
        <v>7.0000000000000007E-2</v>
      </c>
      <c r="L2334" s="643"/>
      <c r="M2334" s="303">
        <f>K2334*12*I2282</f>
        <v>291.81600000000003</v>
      </c>
    </row>
    <row r="2335" spans="1:13">
      <c r="A2335" s="301" t="s">
        <v>289</v>
      </c>
      <c r="B2335" s="300"/>
      <c r="C2335" s="300"/>
      <c r="D2335" s="300"/>
      <c r="E2335" s="300"/>
      <c r="F2335" s="300"/>
      <c r="G2335" s="300"/>
      <c r="H2335" s="298"/>
      <c r="I2335" s="621" t="s">
        <v>19</v>
      </c>
      <c r="J2335" s="622"/>
      <c r="K2335" s="306"/>
      <c r="L2335" s="296"/>
      <c r="M2335" s="291"/>
    </row>
    <row r="2336" spans="1:13" ht="15.75" thickBot="1">
      <c r="A2336" s="301" t="s">
        <v>288</v>
      </c>
      <c r="B2336" s="300"/>
      <c r="C2336" s="300"/>
      <c r="D2336" s="300"/>
      <c r="E2336" s="300"/>
      <c r="F2336" s="300"/>
      <c r="G2336" s="300"/>
      <c r="H2336" s="298"/>
      <c r="I2336" s="295"/>
      <c r="J2336" s="294"/>
      <c r="K2336" s="306"/>
      <c r="L2336" s="296"/>
      <c r="M2336" s="291"/>
    </row>
    <row r="2337" spans="1:13" ht="15.75" thickBot="1">
      <c r="A2337" s="603" t="s">
        <v>287</v>
      </c>
      <c r="B2337" s="604"/>
      <c r="C2337" s="604"/>
      <c r="D2337" s="604"/>
      <c r="E2337" s="604"/>
      <c r="F2337" s="604"/>
      <c r="G2337" s="604"/>
      <c r="H2337" s="605"/>
      <c r="I2337" s="305"/>
      <c r="J2337" s="304"/>
      <c r="K2337" s="642">
        <v>6</v>
      </c>
      <c r="L2337" s="643"/>
      <c r="M2337" s="303">
        <f>K2337*12*I2282</f>
        <v>25012.799999999999</v>
      </c>
    </row>
    <row r="2338" spans="1:13">
      <c r="A2338" s="301" t="s">
        <v>286</v>
      </c>
      <c r="B2338" s="299"/>
      <c r="C2338" s="299"/>
      <c r="D2338" s="299"/>
      <c r="E2338" s="299"/>
      <c r="F2338" s="300"/>
      <c r="G2338" s="299"/>
      <c r="H2338" s="298"/>
      <c r="I2338" s="598" t="s">
        <v>285</v>
      </c>
      <c r="J2338" s="599"/>
      <c r="K2338" s="297"/>
      <c r="L2338" s="296"/>
      <c r="M2338" s="291"/>
    </row>
    <row r="2339" spans="1:13">
      <c r="A2339" s="301" t="s">
        <v>284</v>
      </c>
      <c r="B2339" s="299"/>
      <c r="C2339" s="299"/>
      <c r="D2339" s="299"/>
      <c r="E2339" s="299"/>
      <c r="F2339" s="300"/>
      <c r="G2339" s="299"/>
      <c r="H2339" s="298"/>
      <c r="I2339" s="598" t="s">
        <v>283</v>
      </c>
      <c r="J2339" s="599"/>
      <c r="K2339" s="297"/>
      <c r="L2339" s="296"/>
      <c r="M2339" s="291"/>
    </row>
    <row r="2340" spans="1:13">
      <c r="A2340" s="301" t="s">
        <v>282</v>
      </c>
      <c r="B2340" s="299"/>
      <c r="C2340" s="299"/>
      <c r="D2340" s="299"/>
      <c r="E2340" s="299"/>
      <c r="F2340" s="300"/>
      <c r="G2340" s="299"/>
      <c r="H2340" s="298"/>
      <c r="I2340" s="598" t="s">
        <v>281</v>
      </c>
      <c r="J2340" s="599"/>
      <c r="K2340" s="297"/>
      <c r="L2340" s="296"/>
      <c r="M2340" s="291"/>
    </row>
    <row r="2341" spans="1:13">
      <c r="A2341" s="301" t="s">
        <v>280</v>
      </c>
      <c r="B2341" s="299"/>
      <c r="C2341" s="299"/>
      <c r="D2341" s="299"/>
      <c r="E2341" s="299"/>
      <c r="F2341" s="300"/>
      <c r="G2341" s="299"/>
      <c r="H2341" s="298"/>
      <c r="I2341" s="598" t="s">
        <v>279</v>
      </c>
      <c r="J2341" s="599"/>
      <c r="K2341" s="297"/>
      <c r="L2341" s="296"/>
      <c r="M2341" s="291"/>
    </row>
    <row r="2342" spans="1:13">
      <c r="A2342" s="301" t="s">
        <v>278</v>
      </c>
      <c r="B2342" s="299"/>
      <c r="C2342" s="299"/>
      <c r="D2342" s="299"/>
      <c r="E2342" s="299"/>
      <c r="F2342" s="300"/>
      <c r="G2342" s="299"/>
      <c r="H2342" s="298"/>
      <c r="I2342" s="598" t="s">
        <v>277</v>
      </c>
      <c r="J2342" s="599"/>
      <c r="K2342" s="297"/>
      <c r="L2342" s="296"/>
      <c r="M2342" s="291"/>
    </row>
    <row r="2343" spans="1:13">
      <c r="A2343" s="301" t="s">
        <v>276</v>
      </c>
      <c r="B2343" s="299"/>
      <c r="C2343" s="299"/>
      <c r="D2343" s="299"/>
      <c r="E2343" s="299"/>
      <c r="F2343" s="300"/>
      <c r="G2343" s="299"/>
      <c r="H2343" s="298"/>
      <c r="I2343" s="295"/>
      <c r="J2343" s="294"/>
      <c r="K2343" s="297"/>
      <c r="L2343" s="302"/>
      <c r="M2343" s="291"/>
    </row>
    <row r="2344" spans="1:13">
      <c r="A2344" s="301" t="s">
        <v>275</v>
      </c>
      <c r="B2344" s="299"/>
      <c r="C2344" s="299"/>
      <c r="D2344" s="299"/>
      <c r="E2344" s="299"/>
      <c r="F2344" s="300"/>
      <c r="G2344" s="299"/>
      <c r="H2344" s="298"/>
      <c r="I2344" s="295"/>
      <c r="J2344" s="294"/>
      <c r="K2344" s="297"/>
      <c r="L2344" s="296"/>
      <c r="M2344" s="291"/>
    </row>
    <row r="2345" spans="1:13">
      <c r="A2345" s="301" t="s">
        <v>274</v>
      </c>
      <c r="B2345" s="299"/>
      <c r="C2345" s="299"/>
      <c r="D2345" s="299"/>
      <c r="E2345" s="299"/>
      <c r="F2345" s="300"/>
      <c r="G2345" s="299"/>
      <c r="H2345" s="298"/>
      <c r="I2345" s="295"/>
      <c r="J2345" s="294"/>
      <c r="K2345" s="297"/>
      <c r="L2345" s="296"/>
      <c r="M2345" s="291"/>
    </row>
    <row r="2346" spans="1:13">
      <c r="A2346" s="301" t="s">
        <v>273</v>
      </c>
      <c r="B2346" s="299"/>
      <c r="C2346" s="299"/>
      <c r="D2346" s="299"/>
      <c r="E2346" s="299"/>
      <c r="F2346" s="300"/>
      <c r="G2346" s="299"/>
      <c r="H2346" s="298"/>
      <c r="I2346" s="295"/>
      <c r="J2346" s="294"/>
      <c r="K2346" s="297"/>
      <c r="L2346" s="296"/>
      <c r="M2346" s="291"/>
    </row>
    <row r="2347" spans="1:13">
      <c r="A2347" s="301" t="s">
        <v>272</v>
      </c>
      <c r="B2347" s="299"/>
      <c r="C2347" s="299"/>
      <c r="D2347" s="299"/>
      <c r="E2347" s="299"/>
      <c r="F2347" s="300"/>
      <c r="G2347" s="299"/>
      <c r="H2347" s="298"/>
      <c r="I2347" s="295"/>
      <c r="J2347" s="294"/>
      <c r="K2347" s="297"/>
      <c r="L2347" s="296"/>
      <c r="M2347" s="291"/>
    </row>
    <row r="2348" spans="1:13" ht="15.75" thickBot="1">
      <c r="A2348" s="616" t="s">
        <v>271</v>
      </c>
      <c r="B2348" s="617"/>
      <c r="C2348" s="617"/>
      <c r="D2348" s="617"/>
      <c r="E2348" s="617"/>
      <c r="F2348" s="617"/>
      <c r="G2348" s="617"/>
      <c r="H2348" s="618"/>
      <c r="I2348" s="295"/>
      <c r="J2348" s="294"/>
      <c r="K2348" s="293"/>
      <c r="L2348" s="292"/>
      <c r="M2348" s="291"/>
    </row>
    <row r="2349" spans="1:13">
      <c r="A2349" s="290" t="s">
        <v>270</v>
      </c>
      <c r="B2349" s="289"/>
      <c r="C2349" s="289"/>
      <c r="D2349" s="289"/>
      <c r="E2349" s="289"/>
      <c r="F2349" s="289"/>
      <c r="G2349" s="289"/>
      <c r="H2349" s="289"/>
      <c r="I2349" s="621" t="s">
        <v>55</v>
      </c>
      <c r="J2349" s="622"/>
      <c r="K2349" s="288"/>
      <c r="L2349" s="287"/>
      <c r="M2349" s="286"/>
    </row>
    <row r="2350" spans="1:13" ht="15.75" thickBot="1">
      <c r="A2350" s="285" t="s">
        <v>269</v>
      </c>
      <c r="B2350" s="284"/>
      <c r="C2350" s="284"/>
      <c r="D2350" s="284"/>
      <c r="E2350" s="284"/>
      <c r="F2350" s="284"/>
      <c r="G2350" s="284"/>
      <c r="H2350" s="284"/>
      <c r="I2350" s="283"/>
      <c r="J2350" s="282"/>
      <c r="K2350" s="281"/>
      <c r="L2350" s="280"/>
      <c r="M2350" s="279"/>
    </row>
    <row r="2351" spans="1:13" ht="15.75" thickBot="1">
      <c r="A2351" s="652" t="s">
        <v>268</v>
      </c>
      <c r="B2351" s="653"/>
      <c r="C2351" s="653"/>
      <c r="D2351" s="653"/>
      <c r="E2351" s="653"/>
      <c r="F2351" s="653"/>
      <c r="G2351" s="653"/>
      <c r="H2351" s="653"/>
      <c r="I2351" s="278"/>
      <c r="J2351" s="277"/>
      <c r="K2351" s="610">
        <f>K2283+K2293+K2308+K2337</f>
        <v>46.07</v>
      </c>
      <c r="L2351" s="611"/>
      <c r="M2351" s="276">
        <f>M2283+M2293+M2308+M2337</f>
        <v>192056.61599999998</v>
      </c>
    </row>
    <row r="2353" spans="1:13" ht="15.75">
      <c r="A2353" s="601" t="s">
        <v>0</v>
      </c>
      <c r="B2353" s="601"/>
      <c r="C2353" s="601"/>
      <c r="D2353" s="601"/>
      <c r="E2353" s="601"/>
      <c r="F2353" s="601"/>
      <c r="G2353" s="601"/>
      <c r="H2353" s="601"/>
      <c r="I2353" s="601"/>
      <c r="J2353" s="601"/>
      <c r="K2353" s="601"/>
      <c r="L2353" s="601"/>
      <c r="M2353" s="327"/>
    </row>
    <row r="2354" spans="1:13" ht="15.75">
      <c r="A2354" s="600" t="s">
        <v>353</v>
      </c>
      <c r="B2354" s="600"/>
      <c r="C2354" s="600"/>
      <c r="D2354" s="600"/>
      <c r="E2354" s="600"/>
      <c r="F2354" s="600"/>
      <c r="G2354" s="600"/>
      <c r="H2354" s="600"/>
      <c r="I2354" s="600"/>
      <c r="J2354" s="600"/>
      <c r="K2354" s="600"/>
      <c r="L2354" s="600"/>
      <c r="M2354" s="327"/>
    </row>
    <row r="2355" spans="1:13" ht="15.75">
      <c r="A2355" s="370"/>
      <c r="B2355" s="370"/>
      <c r="C2355" s="370"/>
      <c r="D2355" s="370"/>
      <c r="E2355" s="370"/>
      <c r="F2355" s="370" t="s">
        <v>390</v>
      </c>
      <c r="G2355" s="370"/>
      <c r="H2355" s="370"/>
      <c r="I2355" s="370"/>
      <c r="J2355" s="370"/>
      <c r="K2355" s="370"/>
      <c r="L2355" s="370"/>
      <c r="M2355" s="327"/>
    </row>
    <row r="2356" spans="1:13">
      <c r="A2356" s="329"/>
      <c r="B2356" s="328"/>
      <c r="C2356" s="602" t="s">
        <v>351</v>
      </c>
      <c r="D2356" s="602"/>
      <c r="E2356" s="602"/>
      <c r="F2356" s="328"/>
      <c r="G2356" s="328"/>
      <c r="H2356" s="368"/>
      <c r="I2356" s="590" t="s">
        <v>3</v>
      </c>
      <c r="J2356" s="591"/>
      <c r="K2356" s="592" t="s">
        <v>4</v>
      </c>
      <c r="L2356" s="593"/>
      <c r="M2356" s="382"/>
    </row>
    <row r="2357" spans="1:13">
      <c r="A2357" s="381"/>
      <c r="B2357" s="355"/>
      <c r="C2357" s="355"/>
      <c r="D2357" s="355"/>
      <c r="E2357" s="355"/>
      <c r="F2357" s="355"/>
      <c r="G2357" s="355"/>
      <c r="H2357" s="356"/>
      <c r="I2357" s="295"/>
      <c r="J2357" s="294"/>
      <c r="K2357" s="594" t="s">
        <v>5</v>
      </c>
      <c r="L2357" s="595"/>
      <c r="M2357" s="380" t="s">
        <v>6</v>
      </c>
    </row>
    <row r="2358" spans="1:13">
      <c r="A2358" s="381"/>
      <c r="B2358" s="355"/>
      <c r="C2358" s="355"/>
      <c r="D2358" s="355"/>
      <c r="E2358" s="355"/>
      <c r="F2358" s="355"/>
      <c r="G2358" s="355"/>
      <c r="H2358" s="356"/>
      <c r="I2358" s="598" t="s">
        <v>7</v>
      </c>
      <c r="J2358" s="599"/>
      <c r="K2358" s="623" t="s">
        <v>8</v>
      </c>
      <c r="L2358" s="624"/>
      <c r="M2358" s="380" t="s">
        <v>9</v>
      </c>
    </row>
    <row r="2359" spans="1:13" ht="16.5" thickBot="1">
      <c r="A2359" s="379"/>
      <c r="B2359" s="351"/>
      <c r="C2359" s="351"/>
      <c r="D2359" s="351"/>
      <c r="E2359" s="351"/>
      <c r="F2359" s="351"/>
      <c r="G2359" s="351"/>
      <c r="H2359" s="350"/>
      <c r="I2359" s="631">
        <v>500.3</v>
      </c>
      <c r="J2359" s="632"/>
      <c r="K2359" s="633"/>
      <c r="L2359" s="634"/>
      <c r="M2359" s="378"/>
    </row>
    <row r="2360" spans="1:13">
      <c r="A2360" s="367" t="s">
        <v>350</v>
      </c>
      <c r="B2360" s="344"/>
      <c r="C2360" s="344"/>
      <c r="D2360" s="344"/>
      <c r="E2360" s="344"/>
      <c r="F2360" s="344"/>
      <c r="G2360" s="344"/>
      <c r="H2360" s="377"/>
      <c r="I2360" s="341"/>
      <c r="J2360" s="340"/>
      <c r="K2360" s="635">
        <f>K2363+K2366</f>
        <v>6.17</v>
      </c>
      <c r="L2360" s="628"/>
      <c r="M2360" s="286">
        <f>K2360*12*I2359</f>
        <v>37042.212</v>
      </c>
    </row>
    <row r="2361" spans="1:13">
      <c r="A2361" s="376" t="s">
        <v>349</v>
      </c>
      <c r="B2361" s="375"/>
      <c r="C2361" s="375"/>
      <c r="D2361" s="375"/>
      <c r="E2361" s="375"/>
      <c r="F2361" s="375"/>
      <c r="G2361" s="375"/>
      <c r="H2361" s="374"/>
      <c r="I2361" s="295"/>
      <c r="J2361" s="294"/>
      <c r="K2361" s="293"/>
      <c r="L2361" s="292"/>
      <c r="M2361" s="373"/>
    </row>
    <row r="2362" spans="1:13" ht="15.75" thickBot="1">
      <c r="A2362" s="363" t="s">
        <v>348</v>
      </c>
      <c r="B2362" s="372"/>
      <c r="C2362" s="372"/>
      <c r="D2362" s="372"/>
      <c r="E2362" s="372"/>
      <c r="F2362" s="372"/>
      <c r="G2362" s="372"/>
      <c r="H2362" s="371"/>
      <c r="I2362" s="336"/>
      <c r="J2362" s="282"/>
      <c r="K2362" s="281"/>
      <c r="L2362" s="280"/>
      <c r="M2362" s="279"/>
    </row>
    <row r="2363" spans="1:13">
      <c r="A2363" s="323" t="s">
        <v>347</v>
      </c>
      <c r="B2363" s="331"/>
      <c r="C2363" s="331"/>
      <c r="D2363" s="331"/>
      <c r="E2363" s="331"/>
      <c r="F2363" s="331"/>
      <c r="G2363" s="331"/>
      <c r="H2363" s="357"/>
      <c r="I2363" s="596" t="s">
        <v>19</v>
      </c>
      <c r="J2363" s="597"/>
      <c r="K2363" s="629">
        <v>3.7</v>
      </c>
      <c r="L2363" s="630"/>
      <c r="M2363" s="291">
        <f>K2363*12*I2359</f>
        <v>22213.320000000003</v>
      </c>
    </row>
    <row r="2364" spans="1:13">
      <c r="A2364" s="301" t="s">
        <v>338</v>
      </c>
      <c r="B2364" s="355"/>
      <c r="C2364" s="355"/>
      <c r="D2364" s="355"/>
      <c r="E2364" s="355"/>
      <c r="F2364" s="355"/>
      <c r="G2364" s="355"/>
      <c r="H2364" s="356"/>
      <c r="I2364" s="598" t="s">
        <v>328</v>
      </c>
      <c r="J2364" s="599"/>
      <c r="K2364" s="327"/>
      <c r="L2364" s="292"/>
      <c r="M2364" s="291"/>
    </row>
    <row r="2365" spans="1:13">
      <c r="A2365" s="323" t="s">
        <v>337</v>
      </c>
      <c r="B2365" s="331"/>
      <c r="C2365" s="331"/>
      <c r="D2365" s="331"/>
      <c r="E2365" s="331"/>
      <c r="F2365" s="331"/>
      <c r="G2365" s="331"/>
      <c r="H2365" s="357"/>
      <c r="I2365" s="596"/>
      <c r="J2365" s="597"/>
      <c r="K2365" s="327"/>
      <c r="L2365" s="292"/>
      <c r="M2365" s="291"/>
    </row>
    <row r="2366" spans="1:13">
      <c r="A2366" s="323" t="s">
        <v>346</v>
      </c>
      <c r="B2366" s="331"/>
      <c r="C2366" s="331"/>
      <c r="D2366" s="331"/>
      <c r="E2366" s="331"/>
      <c r="F2366" s="331"/>
      <c r="G2366" s="331"/>
      <c r="H2366" s="357"/>
      <c r="I2366" s="608" t="s">
        <v>35</v>
      </c>
      <c r="J2366" s="609"/>
      <c r="K2366" s="625">
        <v>2.4700000000000002</v>
      </c>
      <c r="L2366" s="626"/>
      <c r="M2366" s="291">
        <f>K2366*12*I2359</f>
        <v>14828.892</v>
      </c>
    </row>
    <row r="2367" spans="1:13" ht="15.75">
      <c r="A2367" s="320" t="s">
        <v>345</v>
      </c>
      <c r="B2367" s="354"/>
      <c r="C2367" s="354"/>
      <c r="D2367" s="354"/>
      <c r="E2367" s="354"/>
      <c r="F2367" s="354"/>
      <c r="G2367" s="354"/>
      <c r="H2367" s="353"/>
      <c r="I2367" s="598" t="s">
        <v>328</v>
      </c>
      <c r="J2367" s="599"/>
      <c r="K2367" s="370"/>
      <c r="L2367" s="369"/>
      <c r="M2367" s="291"/>
    </row>
    <row r="2368" spans="1:13">
      <c r="A2368" s="313" t="s">
        <v>344</v>
      </c>
      <c r="B2368" s="328"/>
      <c r="C2368" s="328"/>
      <c r="D2368" s="328"/>
      <c r="E2368" s="328"/>
      <c r="F2368" s="328"/>
      <c r="G2368" s="328"/>
      <c r="H2368" s="368"/>
      <c r="I2368" s="598"/>
      <c r="J2368" s="599"/>
      <c r="K2368" s="352"/>
      <c r="L2368" s="292"/>
      <c r="M2368" s="291"/>
    </row>
    <row r="2369" spans="1:13" ht="15.75" thickBot="1">
      <c r="A2369" s="323" t="s">
        <v>343</v>
      </c>
      <c r="B2369" s="322"/>
      <c r="C2369" s="322"/>
      <c r="D2369" s="322"/>
      <c r="E2369" s="322"/>
      <c r="F2369" s="322"/>
      <c r="G2369" s="322"/>
      <c r="H2369" s="321"/>
      <c r="I2369" s="334"/>
      <c r="J2369" s="333"/>
      <c r="K2369" s="636"/>
      <c r="L2369" s="637"/>
      <c r="M2369" s="291"/>
    </row>
    <row r="2370" spans="1:13">
      <c r="A2370" s="367" t="s">
        <v>342</v>
      </c>
      <c r="B2370" s="366"/>
      <c r="C2370" s="366"/>
      <c r="D2370" s="366"/>
      <c r="E2370" s="366"/>
      <c r="F2370" s="366"/>
      <c r="G2370" s="366"/>
      <c r="H2370" s="365"/>
      <c r="I2370" s="341"/>
      <c r="J2370" s="364"/>
      <c r="K2370" s="627">
        <f>K2372+K2377+K2380</f>
        <v>5.05</v>
      </c>
      <c r="L2370" s="628"/>
      <c r="M2370" s="286">
        <f>K2370*12*I2359</f>
        <v>30318.179999999997</v>
      </c>
    </row>
    <row r="2371" spans="1:13" ht="15.75" thickBot="1">
      <c r="A2371" s="363" t="s">
        <v>341</v>
      </c>
      <c r="B2371" s="362"/>
      <c r="C2371" s="362"/>
      <c r="D2371" s="362"/>
      <c r="E2371" s="362"/>
      <c r="F2371" s="362"/>
      <c r="G2371" s="362"/>
      <c r="H2371" s="361"/>
      <c r="I2371" s="336"/>
      <c r="J2371" s="360"/>
      <c r="K2371" s="281"/>
      <c r="L2371" s="280"/>
      <c r="M2371" s="279"/>
    </row>
    <row r="2372" spans="1:13">
      <c r="A2372" s="301" t="s">
        <v>340</v>
      </c>
      <c r="B2372" s="300"/>
      <c r="C2372" s="300"/>
      <c r="D2372" s="300"/>
      <c r="E2372" s="300"/>
      <c r="F2372" s="300"/>
      <c r="G2372" s="300"/>
      <c r="H2372" s="298"/>
      <c r="I2372" s="598" t="s">
        <v>19</v>
      </c>
      <c r="J2372" s="599"/>
      <c r="K2372" s="629">
        <v>2.5299999999999998</v>
      </c>
      <c r="L2372" s="630"/>
      <c r="M2372" s="291">
        <f>K2372*12*I2359</f>
        <v>15189.108</v>
      </c>
    </row>
    <row r="2373" spans="1:13">
      <c r="A2373" s="323" t="s">
        <v>339</v>
      </c>
      <c r="B2373" s="322"/>
      <c r="C2373" s="322"/>
      <c r="D2373" s="322"/>
      <c r="E2373" s="322"/>
      <c r="F2373" s="322"/>
      <c r="G2373" s="322"/>
      <c r="H2373" s="321"/>
      <c r="I2373" s="359"/>
      <c r="J2373" s="358"/>
      <c r="K2373" s="327"/>
      <c r="L2373" s="292"/>
      <c r="M2373" s="291"/>
    </row>
    <row r="2374" spans="1:13">
      <c r="A2374" s="301" t="s">
        <v>338</v>
      </c>
      <c r="B2374" s="355"/>
      <c r="C2374" s="355"/>
      <c r="D2374" s="355"/>
      <c r="E2374" s="355"/>
      <c r="F2374" s="355"/>
      <c r="G2374" s="355"/>
      <c r="H2374" s="356"/>
      <c r="I2374" s="598" t="s">
        <v>328</v>
      </c>
      <c r="J2374" s="599"/>
      <c r="K2374" s="327"/>
      <c r="L2374" s="292"/>
      <c r="M2374" s="291"/>
    </row>
    <row r="2375" spans="1:13">
      <c r="A2375" s="323" t="s">
        <v>337</v>
      </c>
      <c r="B2375" s="331"/>
      <c r="C2375" s="331"/>
      <c r="D2375" s="331"/>
      <c r="E2375" s="331"/>
      <c r="F2375" s="331"/>
      <c r="G2375" s="331"/>
      <c r="H2375" s="357"/>
      <c r="I2375" s="596"/>
      <c r="J2375" s="597"/>
      <c r="K2375" s="327"/>
      <c r="L2375" s="292"/>
      <c r="M2375" s="291"/>
    </row>
    <row r="2376" spans="1:13">
      <c r="A2376" s="320" t="s">
        <v>336</v>
      </c>
      <c r="B2376" s="354"/>
      <c r="C2376" s="353"/>
      <c r="D2376" s="355"/>
      <c r="E2376" s="355"/>
      <c r="F2376" s="355"/>
      <c r="G2376" s="355"/>
      <c r="H2376" s="356"/>
      <c r="I2376" s="598" t="s">
        <v>328</v>
      </c>
      <c r="J2376" s="599"/>
      <c r="K2376" s="327"/>
      <c r="L2376" s="292"/>
      <c r="M2376" s="291"/>
    </row>
    <row r="2377" spans="1:13">
      <c r="A2377" s="301" t="s">
        <v>335</v>
      </c>
      <c r="B2377" s="355"/>
      <c r="C2377" s="355"/>
      <c r="D2377" s="354"/>
      <c r="E2377" s="354"/>
      <c r="F2377" s="354"/>
      <c r="G2377" s="354"/>
      <c r="H2377" s="353"/>
      <c r="I2377" s="608" t="s">
        <v>35</v>
      </c>
      <c r="J2377" s="609"/>
      <c r="K2377" s="625">
        <v>1.1200000000000001</v>
      </c>
      <c r="L2377" s="626"/>
      <c r="M2377" s="291">
        <f>K2377*12*I2359</f>
        <v>6724.0320000000011</v>
      </c>
    </row>
    <row r="2378" spans="1:13">
      <c r="A2378" s="313" t="s">
        <v>334</v>
      </c>
      <c r="B2378" s="312"/>
      <c r="C2378" s="312"/>
      <c r="D2378" s="312"/>
      <c r="E2378" s="312"/>
      <c r="F2378" s="312"/>
      <c r="G2378" s="312"/>
      <c r="H2378" s="311"/>
      <c r="I2378" s="590" t="s">
        <v>333</v>
      </c>
      <c r="J2378" s="591"/>
      <c r="K2378" s="327"/>
      <c r="L2378" s="292"/>
      <c r="M2378" s="291"/>
    </row>
    <row r="2379" spans="1:13">
      <c r="A2379" s="323"/>
      <c r="B2379" s="322"/>
      <c r="C2379" s="322"/>
      <c r="D2379" s="322"/>
      <c r="E2379" s="322"/>
      <c r="F2379" s="322"/>
      <c r="G2379" s="322"/>
      <c r="H2379" s="321"/>
      <c r="I2379" s="334" t="s">
        <v>332</v>
      </c>
      <c r="J2379" s="333"/>
      <c r="K2379" s="352"/>
      <c r="L2379" s="292"/>
      <c r="M2379" s="291"/>
    </row>
    <row r="2380" spans="1:13">
      <c r="A2380" s="313" t="s">
        <v>331</v>
      </c>
      <c r="B2380" s="312"/>
      <c r="C2380" s="312"/>
      <c r="D2380" s="312"/>
      <c r="E2380" s="312"/>
      <c r="F2380" s="312"/>
      <c r="G2380" s="312"/>
      <c r="H2380" s="311"/>
      <c r="I2380" s="590" t="s">
        <v>35</v>
      </c>
      <c r="J2380" s="591"/>
      <c r="K2380" s="625">
        <v>1.4</v>
      </c>
      <c r="L2380" s="626"/>
      <c r="M2380" s="291">
        <f>K2380*12*I2359</f>
        <v>8405.0399999999991</v>
      </c>
    </row>
    <row r="2381" spans="1:13">
      <c r="A2381" s="323" t="s">
        <v>330</v>
      </c>
      <c r="B2381" s="322"/>
      <c r="C2381" s="322"/>
      <c r="D2381" s="322"/>
      <c r="E2381" s="322"/>
      <c r="F2381" s="322"/>
      <c r="G2381" s="322"/>
      <c r="H2381" s="321"/>
      <c r="I2381" s="334"/>
      <c r="J2381" s="333"/>
      <c r="K2381" s="327"/>
      <c r="L2381" s="292"/>
      <c r="M2381" s="291"/>
    </row>
    <row r="2382" spans="1:13">
      <c r="A2382" s="313" t="s">
        <v>329</v>
      </c>
      <c r="B2382" s="312"/>
      <c r="C2382" s="312"/>
      <c r="D2382" s="312"/>
      <c r="E2382" s="312"/>
      <c r="F2382" s="312"/>
      <c r="G2382" s="312"/>
      <c r="H2382" s="311"/>
      <c r="I2382" s="598" t="s">
        <v>328</v>
      </c>
      <c r="J2382" s="599"/>
      <c r="K2382" s="327"/>
      <c r="L2382" s="292"/>
      <c r="M2382" s="291"/>
    </row>
    <row r="2383" spans="1:13">
      <c r="A2383" s="313" t="s">
        <v>327</v>
      </c>
      <c r="B2383" s="312"/>
      <c r="C2383" s="312"/>
      <c r="D2383" s="312"/>
      <c r="E2383" s="312"/>
      <c r="F2383" s="312"/>
      <c r="G2383" s="312"/>
      <c r="H2383" s="311"/>
      <c r="I2383" s="590" t="s">
        <v>326</v>
      </c>
      <c r="J2383" s="591"/>
      <c r="K2383" s="351"/>
      <c r="L2383" s="350"/>
      <c r="M2383" s="349"/>
    </row>
    <row r="2384" spans="1:13" ht="15.75" thickBot="1">
      <c r="A2384" s="323"/>
      <c r="B2384" s="322"/>
      <c r="C2384" s="322"/>
      <c r="D2384" s="322"/>
      <c r="E2384" s="322"/>
      <c r="F2384" s="322"/>
      <c r="G2384" s="322"/>
      <c r="H2384" s="321"/>
      <c r="I2384" s="606" t="s">
        <v>325</v>
      </c>
      <c r="J2384" s="607"/>
      <c r="K2384" s="348"/>
      <c r="L2384" s="347"/>
      <c r="M2384" s="346"/>
    </row>
    <row r="2385" spans="1:13">
      <c r="A2385" s="345" t="s">
        <v>324</v>
      </c>
      <c r="B2385" s="344"/>
      <c r="C2385" s="344"/>
      <c r="D2385" s="344"/>
      <c r="E2385" s="344"/>
      <c r="F2385" s="344"/>
      <c r="G2385" s="343"/>
      <c r="H2385" s="342"/>
      <c r="I2385" s="341"/>
      <c r="J2385" s="340"/>
      <c r="K2385" s="648">
        <f>K2387+K2394+K2404+K2410+K2411+K2415</f>
        <v>51.94</v>
      </c>
      <c r="L2385" s="628"/>
      <c r="M2385" s="286">
        <f>M2387+M2394+M2404+M2410+M2411+M2415</f>
        <v>311826.98400000005</v>
      </c>
    </row>
    <row r="2386" spans="1:13" ht="15.75" thickBot="1">
      <c r="A2386" s="339"/>
      <c r="B2386" s="338"/>
      <c r="C2386" s="338"/>
      <c r="D2386" s="338"/>
      <c r="E2386" s="338"/>
      <c r="F2386" s="338"/>
      <c r="G2386" s="338"/>
      <c r="H2386" s="337"/>
      <c r="I2386" s="336"/>
      <c r="J2386" s="282"/>
      <c r="K2386" s="281"/>
      <c r="L2386" s="280"/>
      <c r="M2386" s="279"/>
    </row>
    <row r="2387" spans="1:13" ht="15.75" thickBot="1">
      <c r="A2387" s="603" t="s">
        <v>323</v>
      </c>
      <c r="B2387" s="604"/>
      <c r="C2387" s="604"/>
      <c r="D2387" s="604"/>
      <c r="E2387" s="604"/>
      <c r="F2387" s="604"/>
      <c r="G2387" s="604"/>
      <c r="H2387" s="605"/>
      <c r="I2387" s="305"/>
      <c r="J2387" s="304"/>
      <c r="K2387" s="646">
        <f>K2388+K2389+K2390+K2392+K2393</f>
        <v>2.3299999999999996</v>
      </c>
      <c r="L2387" s="647"/>
      <c r="M2387" s="303">
        <f>K2387*12*I2359</f>
        <v>13988.387999999997</v>
      </c>
    </row>
    <row r="2388" spans="1:13">
      <c r="A2388" s="323" t="s">
        <v>322</v>
      </c>
      <c r="B2388" s="322"/>
      <c r="C2388" s="322"/>
      <c r="D2388" s="322"/>
      <c r="E2388" s="322"/>
      <c r="F2388" s="322"/>
      <c r="G2388" s="322"/>
      <c r="H2388" s="321"/>
      <c r="I2388" s="596" t="s">
        <v>321</v>
      </c>
      <c r="J2388" s="597"/>
      <c r="K2388" s="629">
        <v>0.63</v>
      </c>
      <c r="L2388" s="630"/>
      <c r="M2388" s="291">
        <f>K2388*12*I2359</f>
        <v>3782.2680000000005</v>
      </c>
    </row>
    <row r="2389" spans="1:13">
      <c r="A2389" s="320" t="s">
        <v>320</v>
      </c>
      <c r="B2389" s="319"/>
      <c r="C2389" s="319"/>
      <c r="D2389" s="319"/>
      <c r="E2389" s="319"/>
      <c r="F2389" s="319"/>
      <c r="G2389" s="319"/>
      <c r="H2389" s="318"/>
      <c r="I2389" s="608" t="s">
        <v>57</v>
      </c>
      <c r="J2389" s="609"/>
      <c r="K2389" s="625">
        <v>1.48</v>
      </c>
      <c r="L2389" s="626"/>
      <c r="M2389" s="291">
        <f>K2389*12*I2359</f>
        <v>8885.3279999999995</v>
      </c>
    </row>
    <row r="2390" spans="1:13">
      <c r="A2390" s="313" t="s">
        <v>319</v>
      </c>
      <c r="B2390" s="312"/>
      <c r="C2390" s="312"/>
      <c r="D2390" s="312"/>
      <c r="E2390" s="312"/>
      <c r="F2390" s="312"/>
      <c r="G2390" s="312"/>
      <c r="H2390" s="311"/>
      <c r="I2390" s="590" t="s">
        <v>35</v>
      </c>
      <c r="J2390" s="591"/>
      <c r="K2390" s="625">
        <v>0.17</v>
      </c>
      <c r="L2390" s="626"/>
      <c r="M2390" s="291">
        <f>K2390*12*I2359</f>
        <v>1020.6120000000001</v>
      </c>
    </row>
    <row r="2391" spans="1:13">
      <c r="A2391" s="335" t="s">
        <v>318</v>
      </c>
      <c r="B2391" s="331"/>
      <c r="C2391" s="331"/>
      <c r="D2391" s="331"/>
      <c r="E2391" s="322"/>
      <c r="F2391" s="322"/>
      <c r="G2391" s="322"/>
      <c r="H2391" s="321"/>
      <c r="I2391" s="334"/>
      <c r="J2391" s="333"/>
      <c r="K2391" s="293"/>
      <c r="L2391" s="292"/>
      <c r="M2391" s="291"/>
    </row>
    <row r="2392" spans="1:13">
      <c r="A2392" s="320" t="s">
        <v>317</v>
      </c>
      <c r="B2392" s="319"/>
      <c r="C2392" s="319"/>
      <c r="D2392" s="319"/>
      <c r="E2392" s="319"/>
      <c r="F2392" s="319"/>
      <c r="G2392" s="319"/>
      <c r="H2392" s="318"/>
      <c r="I2392" s="608" t="s">
        <v>19</v>
      </c>
      <c r="J2392" s="609"/>
      <c r="K2392" s="625">
        <v>0.05</v>
      </c>
      <c r="L2392" s="626"/>
      <c r="M2392" s="291">
        <f>K2392*12*I2359</f>
        <v>300.18000000000006</v>
      </c>
    </row>
    <row r="2393" spans="1:13" ht="15.75" thickBot="1">
      <c r="A2393" s="313" t="s">
        <v>316</v>
      </c>
      <c r="B2393" s="312"/>
      <c r="C2393" s="312"/>
      <c r="D2393" s="312"/>
      <c r="E2393" s="312"/>
      <c r="F2393" s="312"/>
      <c r="G2393" s="312"/>
      <c r="H2393" s="311"/>
      <c r="I2393" s="614" t="s">
        <v>19</v>
      </c>
      <c r="J2393" s="615"/>
      <c r="K2393" s="650"/>
      <c r="L2393" s="651"/>
      <c r="M2393" s="291"/>
    </row>
    <row r="2394" spans="1:13" ht="15.75" thickBot="1">
      <c r="A2394" s="654" t="s">
        <v>315</v>
      </c>
      <c r="B2394" s="655"/>
      <c r="C2394" s="655"/>
      <c r="D2394" s="655"/>
      <c r="E2394" s="655"/>
      <c r="F2394" s="655"/>
      <c r="G2394" s="655"/>
      <c r="H2394" s="656"/>
      <c r="I2394" s="305"/>
      <c r="J2394" s="304"/>
      <c r="K2394" s="642">
        <f>K2395+K2396+K2398+K2399+K2402+K2403</f>
        <v>1.35</v>
      </c>
      <c r="L2394" s="647"/>
      <c r="M2394" s="303">
        <f>K2394*12*I2359</f>
        <v>8104.8600000000015</v>
      </c>
    </row>
    <row r="2395" spans="1:13">
      <c r="A2395" s="332" t="s">
        <v>314</v>
      </c>
      <c r="B2395" s="331"/>
      <c r="C2395" s="331"/>
      <c r="D2395" s="331"/>
      <c r="E2395" s="331"/>
      <c r="F2395" s="322"/>
      <c r="G2395" s="322"/>
      <c r="H2395" s="321"/>
      <c r="I2395" s="330"/>
      <c r="J2395" s="294"/>
      <c r="K2395" s="629">
        <v>0.08</v>
      </c>
      <c r="L2395" s="630"/>
      <c r="M2395" s="291">
        <f>K2395*12*I2359</f>
        <v>480.28800000000001</v>
      </c>
    </row>
    <row r="2396" spans="1:13">
      <c r="A2396" s="329" t="s">
        <v>313</v>
      </c>
      <c r="B2396" s="328"/>
      <c r="C2396" s="328"/>
      <c r="D2396" s="328"/>
      <c r="E2396" s="328"/>
      <c r="F2396" s="312"/>
      <c r="G2396" s="312"/>
      <c r="H2396" s="311"/>
      <c r="I2396" s="598" t="s">
        <v>312</v>
      </c>
      <c r="J2396" s="599"/>
      <c r="K2396" s="625">
        <v>0.65</v>
      </c>
      <c r="L2396" s="626"/>
      <c r="M2396" s="291">
        <f>K2396*12*I2359</f>
        <v>3902.3400000000006</v>
      </c>
    </row>
    <row r="2397" spans="1:13">
      <c r="A2397" s="323" t="s">
        <v>311</v>
      </c>
      <c r="B2397" s="322"/>
      <c r="C2397" s="322"/>
      <c r="D2397" s="322"/>
      <c r="E2397" s="322"/>
      <c r="F2397" s="322"/>
      <c r="G2397" s="322"/>
      <c r="H2397" s="321"/>
      <c r="I2397" s="596" t="s">
        <v>310</v>
      </c>
      <c r="J2397" s="597"/>
      <c r="K2397" s="327"/>
      <c r="L2397" s="292"/>
      <c r="M2397" s="291"/>
    </row>
    <row r="2398" spans="1:13">
      <c r="A2398" s="320" t="s">
        <v>309</v>
      </c>
      <c r="B2398" s="319"/>
      <c r="C2398" s="319"/>
      <c r="D2398" s="319"/>
      <c r="E2398" s="319"/>
      <c r="F2398" s="319"/>
      <c r="G2398" s="319"/>
      <c r="H2398" s="318"/>
      <c r="I2398" s="608" t="s">
        <v>308</v>
      </c>
      <c r="J2398" s="609"/>
      <c r="K2398" s="625">
        <v>0.4</v>
      </c>
      <c r="L2398" s="626"/>
      <c r="M2398" s="291">
        <f>K2398*12*I2359</f>
        <v>2401.4400000000005</v>
      </c>
    </row>
    <row r="2399" spans="1:13">
      <c r="A2399" s="320" t="s">
        <v>307</v>
      </c>
      <c r="B2399" s="319"/>
      <c r="C2399" s="319"/>
      <c r="D2399" s="319"/>
      <c r="E2399" s="319"/>
      <c r="F2399" s="319"/>
      <c r="G2399" s="319"/>
      <c r="H2399" s="318"/>
      <c r="I2399" s="608" t="s">
        <v>306</v>
      </c>
      <c r="J2399" s="609"/>
      <c r="K2399" s="625">
        <v>0.1</v>
      </c>
      <c r="L2399" s="626"/>
      <c r="M2399" s="291">
        <f>K2399*12*I2359</f>
        <v>600.36000000000013</v>
      </c>
    </row>
    <row r="2400" spans="1:13">
      <c r="A2400" s="313" t="s">
        <v>362</v>
      </c>
      <c r="B2400" s="312"/>
      <c r="C2400" s="312"/>
      <c r="D2400" s="312"/>
      <c r="E2400" s="312"/>
      <c r="F2400" s="312"/>
      <c r="G2400" s="312"/>
      <c r="H2400" s="311"/>
      <c r="I2400" s="664" t="s">
        <v>358</v>
      </c>
      <c r="J2400" s="665"/>
      <c r="K2400" s="327"/>
      <c r="L2400" s="292"/>
      <c r="M2400" s="291"/>
    </row>
    <row r="2401" spans="1:13">
      <c r="A2401" s="323" t="s">
        <v>361</v>
      </c>
      <c r="B2401" s="322"/>
      <c r="C2401" s="322"/>
      <c r="D2401" s="322"/>
      <c r="E2401" s="322"/>
      <c r="F2401" s="322"/>
      <c r="G2401" s="322"/>
      <c r="H2401" s="321"/>
      <c r="I2401" s="596" t="s">
        <v>360</v>
      </c>
      <c r="J2401" s="597"/>
      <c r="K2401" s="636"/>
      <c r="L2401" s="637"/>
      <c r="M2401" s="291"/>
    </row>
    <row r="2402" spans="1:13">
      <c r="A2402" s="313" t="s">
        <v>299</v>
      </c>
      <c r="B2402" s="312"/>
      <c r="C2402" s="312"/>
      <c r="D2402" s="312"/>
      <c r="E2402" s="312"/>
      <c r="F2402" s="312"/>
      <c r="G2402" s="312"/>
      <c r="H2402" s="311"/>
      <c r="I2402" s="608" t="s">
        <v>298</v>
      </c>
      <c r="J2402" s="609"/>
      <c r="K2402" s="636">
        <v>0.05</v>
      </c>
      <c r="L2402" s="637"/>
      <c r="M2402" s="291">
        <f>K2402*12*I2359</f>
        <v>300.18000000000006</v>
      </c>
    </row>
    <row r="2403" spans="1:13" ht="15.75" thickBot="1">
      <c r="A2403" s="313" t="s">
        <v>305</v>
      </c>
      <c r="B2403" s="312"/>
      <c r="C2403" s="312"/>
      <c r="D2403" s="312"/>
      <c r="E2403" s="312"/>
      <c r="F2403" s="312"/>
      <c r="G2403" s="312"/>
      <c r="H2403" s="311"/>
      <c r="I2403" s="614" t="s">
        <v>88</v>
      </c>
      <c r="J2403" s="615"/>
      <c r="K2403" s="638">
        <v>7.0000000000000007E-2</v>
      </c>
      <c r="L2403" s="639"/>
      <c r="M2403" s="326">
        <f>K2403*12*I2359</f>
        <v>420.25200000000007</v>
      </c>
    </row>
    <row r="2404" spans="1:13" ht="15.75" thickBot="1">
      <c r="A2404" s="654" t="s">
        <v>304</v>
      </c>
      <c r="B2404" s="655"/>
      <c r="C2404" s="655"/>
      <c r="D2404" s="655"/>
      <c r="E2404" s="655"/>
      <c r="F2404" s="655"/>
      <c r="G2404" s="655"/>
      <c r="H2404" s="656"/>
      <c r="I2404" s="325"/>
      <c r="J2404" s="324"/>
      <c r="K2404" s="649">
        <f>K2405+K2406+K2408+K2409</f>
        <v>0.88</v>
      </c>
      <c r="L2404" s="643"/>
      <c r="M2404" s="303">
        <f>K2404*12*I2359</f>
        <v>5283.1680000000006</v>
      </c>
    </row>
    <row r="2405" spans="1:13">
      <c r="A2405" s="323" t="s">
        <v>303</v>
      </c>
      <c r="B2405" s="322"/>
      <c r="C2405" s="322"/>
      <c r="D2405" s="322"/>
      <c r="E2405" s="322"/>
      <c r="F2405" s="322"/>
      <c r="G2405" s="322"/>
      <c r="H2405" s="321"/>
      <c r="I2405" s="612" t="s">
        <v>302</v>
      </c>
      <c r="J2405" s="613"/>
      <c r="K2405" s="644">
        <v>0.3</v>
      </c>
      <c r="L2405" s="645"/>
      <c r="M2405" s="291">
        <f>K2405*12*I2359</f>
        <v>1801.08</v>
      </c>
    </row>
    <row r="2406" spans="1:13">
      <c r="A2406" s="301" t="s">
        <v>359</v>
      </c>
      <c r="B2406" s="299"/>
      <c r="C2406" s="299"/>
      <c r="D2406" s="299"/>
      <c r="E2406" s="299"/>
      <c r="F2406" s="300"/>
      <c r="G2406" s="299"/>
      <c r="H2406" s="298"/>
      <c r="I2406" s="664" t="s">
        <v>358</v>
      </c>
      <c r="J2406" s="665"/>
      <c r="K2406" s="636">
        <v>0.12</v>
      </c>
      <c r="L2406" s="637"/>
      <c r="M2406" s="291">
        <f>K2406*12*I2359</f>
        <v>720.43200000000002</v>
      </c>
    </row>
    <row r="2407" spans="1:13">
      <c r="A2407" s="323" t="s">
        <v>357</v>
      </c>
      <c r="B2407" s="322"/>
      <c r="C2407" s="322"/>
      <c r="D2407" s="322"/>
      <c r="E2407" s="322"/>
      <c r="F2407" s="322"/>
      <c r="G2407" s="322"/>
      <c r="H2407" s="321"/>
      <c r="I2407" s="596" t="s">
        <v>356</v>
      </c>
      <c r="J2407" s="597"/>
      <c r="K2407" s="306"/>
      <c r="L2407" s="296"/>
      <c r="M2407" s="291"/>
    </row>
    <row r="2408" spans="1:13">
      <c r="A2408" s="320" t="s">
        <v>301</v>
      </c>
      <c r="B2408" s="319"/>
      <c r="C2408" s="319"/>
      <c r="D2408" s="319"/>
      <c r="E2408" s="319"/>
      <c r="F2408" s="319"/>
      <c r="G2408" s="319"/>
      <c r="H2408" s="318"/>
      <c r="I2408" s="317" t="s">
        <v>300</v>
      </c>
      <c r="J2408" s="316"/>
      <c r="K2408" s="636">
        <v>0.37</v>
      </c>
      <c r="L2408" s="637"/>
      <c r="M2408" s="291">
        <f>K2408*12*I2359</f>
        <v>2221.3319999999999</v>
      </c>
    </row>
    <row r="2409" spans="1:13" ht="15.75" thickBot="1">
      <c r="A2409" s="313" t="s">
        <v>299</v>
      </c>
      <c r="B2409" s="312"/>
      <c r="C2409" s="312"/>
      <c r="D2409" s="312"/>
      <c r="E2409" s="312"/>
      <c r="F2409" s="312"/>
      <c r="G2409" s="312"/>
      <c r="H2409" s="311"/>
      <c r="I2409" s="614" t="s">
        <v>298</v>
      </c>
      <c r="J2409" s="615"/>
      <c r="K2409" s="638">
        <v>0.09</v>
      </c>
      <c r="L2409" s="639"/>
      <c r="M2409" s="291">
        <f>K2409*12*I2359</f>
        <v>540.32400000000007</v>
      </c>
    </row>
    <row r="2410" spans="1:13" ht="15.75" thickBot="1">
      <c r="A2410" s="309" t="s">
        <v>297</v>
      </c>
      <c r="B2410" s="308"/>
      <c r="C2410" s="308"/>
      <c r="D2410" s="308"/>
      <c r="E2410" s="308"/>
      <c r="F2410" s="308"/>
      <c r="G2410" s="308"/>
      <c r="H2410" s="307"/>
      <c r="I2410" s="619" t="s">
        <v>296</v>
      </c>
      <c r="J2410" s="620"/>
      <c r="K2410" s="640">
        <v>45.73</v>
      </c>
      <c r="L2410" s="641"/>
      <c r="M2410" s="303">
        <f>K2410*12*I2359</f>
        <v>274544.62800000003</v>
      </c>
    </row>
    <row r="2411" spans="1:13" ht="15.75" thickBot="1">
      <c r="A2411" s="603" t="s">
        <v>295</v>
      </c>
      <c r="B2411" s="604"/>
      <c r="C2411" s="604"/>
      <c r="D2411" s="604"/>
      <c r="E2411" s="604"/>
      <c r="F2411" s="604"/>
      <c r="G2411" s="604"/>
      <c r="H2411" s="605"/>
      <c r="I2411" s="305"/>
      <c r="J2411" s="304"/>
      <c r="K2411" s="642">
        <v>1.58</v>
      </c>
      <c r="L2411" s="643"/>
      <c r="M2411" s="303">
        <f>K2411*12*I2359</f>
        <v>9485.6880000000001</v>
      </c>
    </row>
    <row r="2412" spans="1:13">
      <c r="A2412" s="301" t="s">
        <v>294</v>
      </c>
      <c r="B2412" s="300"/>
      <c r="C2412" s="300"/>
      <c r="D2412" s="300"/>
      <c r="E2412" s="300"/>
      <c r="F2412" s="300"/>
      <c r="G2412" s="300"/>
      <c r="H2412" s="298"/>
      <c r="I2412" s="621" t="s">
        <v>293</v>
      </c>
      <c r="J2412" s="622"/>
      <c r="K2412" s="297"/>
      <c r="L2412" s="296"/>
      <c r="M2412" s="291"/>
    </row>
    <row r="2413" spans="1:13">
      <c r="A2413" s="301" t="s">
        <v>292</v>
      </c>
      <c r="B2413" s="300"/>
      <c r="C2413" s="300"/>
      <c r="D2413" s="300"/>
      <c r="E2413" s="300"/>
      <c r="F2413" s="300"/>
      <c r="G2413" s="300"/>
      <c r="H2413" s="298"/>
      <c r="I2413" s="295"/>
      <c r="J2413" s="294"/>
      <c r="K2413" s="297"/>
      <c r="L2413" s="296"/>
      <c r="M2413" s="291"/>
    </row>
    <row r="2414" spans="1:13" ht="15.75" thickBot="1">
      <c r="A2414" s="301" t="s">
        <v>291</v>
      </c>
      <c r="B2414" s="300"/>
      <c r="C2414" s="300"/>
      <c r="D2414" s="300"/>
      <c r="E2414" s="300"/>
      <c r="F2414" s="300"/>
      <c r="G2414" s="300"/>
      <c r="H2414" s="298"/>
      <c r="I2414" s="310"/>
      <c r="J2414" s="294"/>
      <c r="K2414" s="297"/>
      <c r="L2414" s="296"/>
      <c r="M2414" s="291"/>
    </row>
    <row r="2415" spans="1:13" ht="15.75" thickBot="1">
      <c r="A2415" s="309" t="s">
        <v>290</v>
      </c>
      <c r="B2415" s="308"/>
      <c r="C2415" s="308"/>
      <c r="D2415" s="308"/>
      <c r="E2415" s="308"/>
      <c r="F2415" s="308"/>
      <c r="G2415" s="308"/>
      <c r="H2415" s="307"/>
      <c r="I2415" s="305"/>
      <c r="J2415" s="304"/>
      <c r="K2415" s="642">
        <v>7.0000000000000007E-2</v>
      </c>
      <c r="L2415" s="643"/>
      <c r="M2415" s="303">
        <f>K2415*12*I2359</f>
        <v>420.25200000000007</v>
      </c>
    </row>
    <row r="2416" spans="1:13">
      <c r="A2416" s="301" t="s">
        <v>289</v>
      </c>
      <c r="B2416" s="300"/>
      <c r="C2416" s="300"/>
      <c r="D2416" s="300"/>
      <c r="E2416" s="300"/>
      <c r="F2416" s="300"/>
      <c r="G2416" s="300"/>
      <c r="H2416" s="298"/>
      <c r="I2416" s="621" t="s">
        <v>19</v>
      </c>
      <c r="J2416" s="622"/>
      <c r="K2416" s="306"/>
      <c r="L2416" s="296"/>
      <c r="M2416" s="291"/>
    </row>
    <row r="2417" spans="1:13" ht="15.75" thickBot="1">
      <c r="A2417" s="301" t="s">
        <v>288</v>
      </c>
      <c r="B2417" s="300"/>
      <c r="C2417" s="300"/>
      <c r="D2417" s="300"/>
      <c r="E2417" s="300"/>
      <c r="F2417" s="300"/>
      <c r="G2417" s="300"/>
      <c r="H2417" s="298"/>
      <c r="I2417" s="295"/>
      <c r="J2417" s="294"/>
      <c r="K2417" s="306"/>
      <c r="L2417" s="296"/>
      <c r="M2417" s="291"/>
    </row>
    <row r="2418" spans="1:13" ht="15.75" thickBot="1">
      <c r="A2418" s="603" t="s">
        <v>287</v>
      </c>
      <c r="B2418" s="604"/>
      <c r="C2418" s="604"/>
      <c r="D2418" s="604"/>
      <c r="E2418" s="604"/>
      <c r="F2418" s="604"/>
      <c r="G2418" s="604"/>
      <c r="H2418" s="605"/>
      <c r="I2418" s="305"/>
      <c r="J2418" s="304"/>
      <c r="K2418" s="642">
        <v>6</v>
      </c>
      <c r="L2418" s="643"/>
      <c r="M2418" s="303">
        <f>K2418*12*I2359</f>
        <v>36021.599999999999</v>
      </c>
    </row>
    <row r="2419" spans="1:13">
      <c r="A2419" s="301" t="s">
        <v>286</v>
      </c>
      <c r="B2419" s="299"/>
      <c r="C2419" s="299"/>
      <c r="D2419" s="299"/>
      <c r="E2419" s="299"/>
      <c r="F2419" s="300"/>
      <c r="G2419" s="299"/>
      <c r="H2419" s="298"/>
      <c r="I2419" s="598" t="s">
        <v>285</v>
      </c>
      <c r="J2419" s="599"/>
      <c r="K2419" s="297"/>
      <c r="L2419" s="296"/>
      <c r="M2419" s="291"/>
    </row>
    <row r="2420" spans="1:13">
      <c r="A2420" s="301" t="s">
        <v>284</v>
      </c>
      <c r="B2420" s="299"/>
      <c r="C2420" s="299"/>
      <c r="D2420" s="299"/>
      <c r="E2420" s="299"/>
      <c r="F2420" s="300"/>
      <c r="G2420" s="299"/>
      <c r="H2420" s="298"/>
      <c r="I2420" s="598" t="s">
        <v>283</v>
      </c>
      <c r="J2420" s="599"/>
      <c r="K2420" s="297"/>
      <c r="L2420" s="296"/>
      <c r="M2420" s="291"/>
    </row>
    <row r="2421" spans="1:13">
      <c r="A2421" s="301" t="s">
        <v>282</v>
      </c>
      <c r="B2421" s="299"/>
      <c r="C2421" s="299"/>
      <c r="D2421" s="299"/>
      <c r="E2421" s="299"/>
      <c r="F2421" s="300"/>
      <c r="G2421" s="299"/>
      <c r="H2421" s="298"/>
      <c r="I2421" s="598" t="s">
        <v>281</v>
      </c>
      <c r="J2421" s="599"/>
      <c r="K2421" s="297"/>
      <c r="L2421" s="296"/>
      <c r="M2421" s="291"/>
    </row>
    <row r="2422" spans="1:13">
      <c r="A2422" s="301" t="s">
        <v>280</v>
      </c>
      <c r="B2422" s="299"/>
      <c r="C2422" s="299"/>
      <c r="D2422" s="299"/>
      <c r="E2422" s="299"/>
      <c r="F2422" s="300"/>
      <c r="G2422" s="299"/>
      <c r="H2422" s="298"/>
      <c r="I2422" s="598" t="s">
        <v>279</v>
      </c>
      <c r="J2422" s="599"/>
      <c r="K2422" s="297"/>
      <c r="L2422" s="296"/>
      <c r="M2422" s="291"/>
    </row>
    <row r="2423" spans="1:13">
      <c r="A2423" s="301" t="s">
        <v>278</v>
      </c>
      <c r="B2423" s="299"/>
      <c r="C2423" s="299"/>
      <c r="D2423" s="299"/>
      <c r="E2423" s="299"/>
      <c r="F2423" s="300"/>
      <c r="G2423" s="299"/>
      <c r="H2423" s="298"/>
      <c r="I2423" s="598" t="s">
        <v>277</v>
      </c>
      <c r="J2423" s="599"/>
      <c r="K2423" s="297"/>
      <c r="L2423" s="296"/>
      <c r="M2423" s="291"/>
    </row>
    <row r="2424" spans="1:13">
      <c r="A2424" s="301" t="s">
        <v>276</v>
      </c>
      <c r="B2424" s="299"/>
      <c r="C2424" s="299"/>
      <c r="D2424" s="299"/>
      <c r="E2424" s="299"/>
      <c r="F2424" s="300"/>
      <c r="G2424" s="299"/>
      <c r="H2424" s="298"/>
      <c r="I2424" s="295"/>
      <c r="J2424" s="294"/>
      <c r="K2424" s="297"/>
      <c r="L2424" s="302"/>
      <c r="M2424" s="291"/>
    </row>
    <row r="2425" spans="1:13">
      <c r="A2425" s="301" t="s">
        <v>275</v>
      </c>
      <c r="B2425" s="299"/>
      <c r="C2425" s="299"/>
      <c r="D2425" s="299"/>
      <c r="E2425" s="299"/>
      <c r="F2425" s="300"/>
      <c r="G2425" s="299"/>
      <c r="H2425" s="298"/>
      <c r="I2425" s="295"/>
      <c r="J2425" s="294"/>
      <c r="K2425" s="297"/>
      <c r="L2425" s="296"/>
      <c r="M2425" s="291"/>
    </row>
    <row r="2426" spans="1:13">
      <c r="A2426" s="301" t="s">
        <v>274</v>
      </c>
      <c r="B2426" s="299"/>
      <c r="C2426" s="299"/>
      <c r="D2426" s="299"/>
      <c r="E2426" s="299"/>
      <c r="F2426" s="300"/>
      <c r="G2426" s="299"/>
      <c r="H2426" s="298"/>
      <c r="I2426" s="295"/>
      <c r="J2426" s="294"/>
      <c r="K2426" s="297"/>
      <c r="L2426" s="296"/>
      <c r="M2426" s="291"/>
    </row>
    <row r="2427" spans="1:13">
      <c r="A2427" s="301" t="s">
        <v>273</v>
      </c>
      <c r="B2427" s="299"/>
      <c r="C2427" s="299"/>
      <c r="D2427" s="299"/>
      <c r="E2427" s="299"/>
      <c r="F2427" s="300"/>
      <c r="G2427" s="299"/>
      <c r="H2427" s="298"/>
      <c r="I2427" s="295"/>
      <c r="J2427" s="294"/>
      <c r="K2427" s="297"/>
      <c r="L2427" s="296"/>
      <c r="M2427" s="291"/>
    </row>
    <row r="2428" spans="1:13">
      <c r="A2428" s="301" t="s">
        <v>272</v>
      </c>
      <c r="B2428" s="299"/>
      <c r="C2428" s="299"/>
      <c r="D2428" s="299"/>
      <c r="E2428" s="299"/>
      <c r="F2428" s="300"/>
      <c r="G2428" s="299"/>
      <c r="H2428" s="298"/>
      <c r="I2428" s="295"/>
      <c r="J2428" s="294"/>
      <c r="K2428" s="297"/>
      <c r="L2428" s="296"/>
      <c r="M2428" s="291"/>
    </row>
    <row r="2429" spans="1:13" ht="15.75" thickBot="1">
      <c r="A2429" s="616" t="s">
        <v>271</v>
      </c>
      <c r="B2429" s="617"/>
      <c r="C2429" s="617"/>
      <c r="D2429" s="617"/>
      <c r="E2429" s="617"/>
      <c r="F2429" s="617"/>
      <c r="G2429" s="617"/>
      <c r="H2429" s="618"/>
      <c r="I2429" s="295"/>
      <c r="J2429" s="294"/>
      <c r="K2429" s="293"/>
      <c r="L2429" s="292"/>
      <c r="M2429" s="291"/>
    </row>
    <row r="2430" spans="1:13">
      <c r="A2430" s="290" t="s">
        <v>270</v>
      </c>
      <c r="B2430" s="289"/>
      <c r="C2430" s="289"/>
      <c r="D2430" s="289"/>
      <c r="E2430" s="289"/>
      <c r="F2430" s="289"/>
      <c r="G2430" s="289"/>
      <c r="H2430" s="289"/>
      <c r="I2430" s="621" t="s">
        <v>55</v>
      </c>
      <c r="J2430" s="622"/>
      <c r="K2430" s="288"/>
      <c r="L2430" s="287"/>
      <c r="M2430" s="286"/>
    </row>
    <row r="2431" spans="1:13" ht="15.75" thickBot="1">
      <c r="A2431" s="285" t="s">
        <v>269</v>
      </c>
      <c r="B2431" s="284"/>
      <c r="C2431" s="284"/>
      <c r="D2431" s="284"/>
      <c r="E2431" s="284"/>
      <c r="F2431" s="284"/>
      <c r="G2431" s="284"/>
      <c r="H2431" s="284"/>
      <c r="I2431" s="283"/>
      <c r="J2431" s="282"/>
      <c r="K2431" s="281"/>
      <c r="L2431" s="280"/>
      <c r="M2431" s="279"/>
    </row>
    <row r="2432" spans="1:13" ht="15.75" thickBot="1">
      <c r="A2432" s="603" t="s">
        <v>355</v>
      </c>
      <c r="B2432" s="604"/>
      <c r="C2432" s="604"/>
      <c r="D2432" s="604"/>
      <c r="E2432" s="604"/>
      <c r="F2432" s="604"/>
      <c r="G2432" s="604"/>
      <c r="H2432" s="657"/>
      <c r="I2432" s="658" t="s">
        <v>32</v>
      </c>
      <c r="J2432" s="659"/>
      <c r="K2432" s="660">
        <v>1.46</v>
      </c>
      <c r="L2432" s="661"/>
      <c r="M2432" s="276">
        <f>K2432*12*I2359</f>
        <v>8765.2559999999994</v>
      </c>
    </row>
    <row r="2433" spans="1:13" ht="15.75" thickBot="1">
      <c r="A2433" s="386" t="s">
        <v>354</v>
      </c>
      <c r="B2433" s="385"/>
      <c r="C2433" s="385"/>
      <c r="D2433" s="385"/>
      <c r="E2433" s="385"/>
      <c r="F2433" s="385"/>
      <c r="G2433" s="385"/>
      <c r="H2433" s="385"/>
      <c r="I2433" s="384"/>
      <c r="J2433" s="383"/>
      <c r="K2433" s="662"/>
      <c r="L2433" s="663"/>
      <c r="M2433" s="276"/>
    </row>
    <row r="2434" spans="1:13" ht="15.75" thickBot="1">
      <c r="A2434" s="652" t="s">
        <v>268</v>
      </c>
      <c r="B2434" s="653"/>
      <c r="C2434" s="653"/>
      <c r="D2434" s="653"/>
      <c r="E2434" s="653"/>
      <c r="F2434" s="653"/>
      <c r="G2434" s="653"/>
      <c r="H2434" s="653"/>
      <c r="I2434" s="278"/>
      <c r="J2434" s="277"/>
      <c r="K2434" s="610">
        <f>K2360+K2370+K2385+K2418+K2432+K2433</f>
        <v>70.61999999999999</v>
      </c>
      <c r="L2434" s="611"/>
      <c r="M2434" s="276">
        <f>M2360+M2370+M2385+M2418+M2432+M2433</f>
        <v>423974.23200000002</v>
      </c>
    </row>
    <row r="2436" spans="1:13" ht="15.75">
      <c r="A2436" s="601" t="s">
        <v>0</v>
      </c>
      <c r="B2436" s="601"/>
      <c r="C2436" s="601"/>
      <c r="D2436" s="601"/>
      <c r="E2436" s="601"/>
      <c r="F2436" s="601"/>
      <c r="G2436" s="601"/>
      <c r="H2436" s="601"/>
      <c r="I2436" s="601"/>
      <c r="J2436" s="601"/>
      <c r="K2436" s="601"/>
      <c r="L2436" s="601"/>
      <c r="M2436" s="327"/>
    </row>
    <row r="2437" spans="1:13" ht="15.75">
      <c r="A2437" s="600" t="s">
        <v>353</v>
      </c>
      <c r="B2437" s="600"/>
      <c r="C2437" s="600"/>
      <c r="D2437" s="600"/>
      <c r="E2437" s="600"/>
      <c r="F2437" s="600"/>
      <c r="G2437" s="600"/>
      <c r="H2437" s="600"/>
      <c r="I2437" s="600"/>
      <c r="J2437" s="600"/>
      <c r="K2437" s="600"/>
      <c r="L2437" s="600"/>
      <c r="M2437" s="327"/>
    </row>
    <row r="2438" spans="1:13" ht="15.75">
      <c r="A2438" s="370"/>
      <c r="B2438" s="370"/>
      <c r="C2438" s="370"/>
      <c r="D2438" s="370"/>
      <c r="E2438" s="370"/>
      <c r="F2438" s="370" t="s">
        <v>389</v>
      </c>
      <c r="G2438" s="370"/>
      <c r="H2438" s="370"/>
      <c r="I2438" s="370"/>
      <c r="J2438" s="370"/>
      <c r="K2438" s="370"/>
      <c r="L2438" s="370"/>
      <c r="M2438" s="327"/>
    </row>
    <row r="2439" spans="1:13">
      <c r="A2439" s="329"/>
      <c r="B2439" s="328"/>
      <c r="C2439" s="602" t="s">
        <v>351</v>
      </c>
      <c r="D2439" s="602"/>
      <c r="E2439" s="602"/>
      <c r="F2439" s="328"/>
      <c r="G2439" s="328"/>
      <c r="H2439" s="368"/>
      <c r="I2439" s="590" t="s">
        <v>3</v>
      </c>
      <c r="J2439" s="591"/>
      <c r="K2439" s="592" t="s">
        <v>4</v>
      </c>
      <c r="L2439" s="593"/>
      <c r="M2439" s="382"/>
    </row>
    <row r="2440" spans="1:13">
      <c r="A2440" s="381"/>
      <c r="B2440" s="355"/>
      <c r="C2440" s="355"/>
      <c r="D2440" s="355"/>
      <c r="E2440" s="355"/>
      <c r="F2440" s="355"/>
      <c r="G2440" s="355"/>
      <c r="H2440" s="356"/>
      <c r="I2440" s="295"/>
      <c r="J2440" s="294"/>
      <c r="K2440" s="594" t="s">
        <v>5</v>
      </c>
      <c r="L2440" s="595"/>
      <c r="M2440" s="380" t="s">
        <v>6</v>
      </c>
    </row>
    <row r="2441" spans="1:13">
      <c r="A2441" s="381"/>
      <c r="B2441" s="355"/>
      <c r="C2441" s="355"/>
      <c r="D2441" s="355"/>
      <c r="E2441" s="355"/>
      <c r="F2441" s="355"/>
      <c r="G2441" s="355"/>
      <c r="H2441" s="356"/>
      <c r="I2441" s="598" t="s">
        <v>7</v>
      </c>
      <c r="J2441" s="599"/>
      <c r="K2441" s="623" t="s">
        <v>8</v>
      </c>
      <c r="L2441" s="624"/>
      <c r="M2441" s="380" t="s">
        <v>9</v>
      </c>
    </row>
    <row r="2442" spans="1:13" ht="16.5" thickBot="1">
      <c r="A2442" s="379"/>
      <c r="B2442" s="351"/>
      <c r="C2442" s="351"/>
      <c r="D2442" s="351"/>
      <c r="E2442" s="351"/>
      <c r="F2442" s="351"/>
      <c r="G2442" s="351"/>
      <c r="H2442" s="350"/>
      <c r="I2442" s="631">
        <v>376</v>
      </c>
      <c r="J2442" s="632"/>
      <c r="K2442" s="633"/>
      <c r="L2442" s="634"/>
      <c r="M2442" s="378"/>
    </row>
    <row r="2443" spans="1:13">
      <c r="A2443" s="367" t="s">
        <v>350</v>
      </c>
      <c r="B2443" s="344"/>
      <c r="C2443" s="344"/>
      <c r="D2443" s="344"/>
      <c r="E2443" s="344"/>
      <c r="F2443" s="344"/>
      <c r="G2443" s="344"/>
      <c r="H2443" s="377"/>
      <c r="I2443" s="341"/>
      <c r="J2443" s="340"/>
      <c r="K2443" s="635">
        <f>K2446+K2449</f>
        <v>6.17</v>
      </c>
      <c r="L2443" s="628"/>
      <c r="M2443" s="286">
        <f>K2443*12*I2442</f>
        <v>27839.039999999997</v>
      </c>
    </row>
    <row r="2444" spans="1:13">
      <c r="A2444" s="376" t="s">
        <v>349</v>
      </c>
      <c r="B2444" s="375"/>
      <c r="C2444" s="375"/>
      <c r="D2444" s="375"/>
      <c r="E2444" s="375"/>
      <c r="F2444" s="375"/>
      <c r="G2444" s="375"/>
      <c r="H2444" s="374"/>
      <c r="I2444" s="295"/>
      <c r="J2444" s="294"/>
      <c r="K2444" s="293"/>
      <c r="L2444" s="292"/>
      <c r="M2444" s="373"/>
    </row>
    <row r="2445" spans="1:13" ht="15.75" thickBot="1">
      <c r="A2445" s="363" t="s">
        <v>348</v>
      </c>
      <c r="B2445" s="372"/>
      <c r="C2445" s="372"/>
      <c r="D2445" s="372"/>
      <c r="E2445" s="372"/>
      <c r="F2445" s="372"/>
      <c r="G2445" s="372"/>
      <c r="H2445" s="371"/>
      <c r="I2445" s="336"/>
      <c r="J2445" s="282"/>
      <c r="K2445" s="281"/>
      <c r="L2445" s="280"/>
      <c r="M2445" s="279"/>
    </row>
    <row r="2446" spans="1:13">
      <c r="A2446" s="323" t="s">
        <v>347</v>
      </c>
      <c r="B2446" s="331"/>
      <c r="C2446" s="331"/>
      <c r="D2446" s="331"/>
      <c r="E2446" s="331"/>
      <c r="F2446" s="331"/>
      <c r="G2446" s="331"/>
      <c r="H2446" s="357"/>
      <c r="I2446" s="596" t="s">
        <v>19</v>
      </c>
      <c r="J2446" s="597"/>
      <c r="K2446" s="629">
        <v>3.7</v>
      </c>
      <c r="L2446" s="630"/>
      <c r="M2446" s="291">
        <f>K2446*12*I2442</f>
        <v>16694.400000000001</v>
      </c>
    </row>
    <row r="2447" spans="1:13">
      <c r="A2447" s="301" t="s">
        <v>338</v>
      </c>
      <c r="B2447" s="355"/>
      <c r="C2447" s="355"/>
      <c r="D2447" s="355"/>
      <c r="E2447" s="355"/>
      <c r="F2447" s="355"/>
      <c r="G2447" s="355"/>
      <c r="H2447" s="356"/>
      <c r="I2447" s="598" t="s">
        <v>328</v>
      </c>
      <c r="J2447" s="599"/>
      <c r="K2447" s="327"/>
      <c r="L2447" s="292"/>
      <c r="M2447" s="291"/>
    </row>
    <row r="2448" spans="1:13">
      <c r="A2448" s="323" t="s">
        <v>337</v>
      </c>
      <c r="B2448" s="331"/>
      <c r="C2448" s="331"/>
      <c r="D2448" s="331"/>
      <c r="E2448" s="331"/>
      <c r="F2448" s="331"/>
      <c r="G2448" s="331"/>
      <c r="H2448" s="357"/>
      <c r="I2448" s="596"/>
      <c r="J2448" s="597"/>
      <c r="K2448" s="327"/>
      <c r="L2448" s="292"/>
      <c r="M2448" s="291"/>
    </row>
    <row r="2449" spans="1:13">
      <c r="A2449" s="323" t="s">
        <v>346</v>
      </c>
      <c r="B2449" s="331"/>
      <c r="C2449" s="331"/>
      <c r="D2449" s="331"/>
      <c r="E2449" s="331"/>
      <c r="F2449" s="331"/>
      <c r="G2449" s="331"/>
      <c r="H2449" s="357"/>
      <c r="I2449" s="608" t="s">
        <v>35</v>
      </c>
      <c r="J2449" s="609"/>
      <c r="K2449" s="625">
        <v>2.4700000000000002</v>
      </c>
      <c r="L2449" s="626"/>
      <c r="M2449" s="291">
        <f>K2449*12*I2442</f>
        <v>11144.64</v>
      </c>
    </row>
    <row r="2450" spans="1:13" ht="15.75">
      <c r="A2450" s="320" t="s">
        <v>345</v>
      </c>
      <c r="B2450" s="354"/>
      <c r="C2450" s="354"/>
      <c r="D2450" s="354"/>
      <c r="E2450" s="354"/>
      <c r="F2450" s="354"/>
      <c r="G2450" s="354"/>
      <c r="H2450" s="353"/>
      <c r="I2450" s="598" t="s">
        <v>328</v>
      </c>
      <c r="J2450" s="599"/>
      <c r="K2450" s="370"/>
      <c r="L2450" s="369"/>
      <c r="M2450" s="291"/>
    </row>
    <row r="2451" spans="1:13">
      <c r="A2451" s="313" t="s">
        <v>344</v>
      </c>
      <c r="B2451" s="328"/>
      <c r="C2451" s="328"/>
      <c r="D2451" s="328"/>
      <c r="E2451" s="328"/>
      <c r="F2451" s="328"/>
      <c r="G2451" s="328"/>
      <c r="H2451" s="368"/>
      <c r="I2451" s="598"/>
      <c r="J2451" s="599"/>
      <c r="K2451" s="352"/>
      <c r="L2451" s="292"/>
      <c r="M2451" s="291"/>
    </row>
    <row r="2452" spans="1:13" ht="15.75" thickBot="1">
      <c r="A2452" s="323" t="s">
        <v>343</v>
      </c>
      <c r="B2452" s="322"/>
      <c r="C2452" s="322"/>
      <c r="D2452" s="322"/>
      <c r="E2452" s="322"/>
      <c r="F2452" s="322"/>
      <c r="G2452" s="322"/>
      <c r="H2452" s="321"/>
      <c r="I2452" s="334"/>
      <c r="J2452" s="333"/>
      <c r="K2452" s="636"/>
      <c r="L2452" s="637"/>
      <c r="M2452" s="291"/>
    </row>
    <row r="2453" spans="1:13">
      <c r="A2453" s="367" t="s">
        <v>342</v>
      </c>
      <c r="B2453" s="366"/>
      <c r="C2453" s="366"/>
      <c r="D2453" s="366"/>
      <c r="E2453" s="366"/>
      <c r="F2453" s="366"/>
      <c r="G2453" s="366"/>
      <c r="H2453" s="365"/>
      <c r="I2453" s="341"/>
      <c r="J2453" s="364"/>
      <c r="K2453" s="627">
        <f>K2455+K2460+K2463</f>
        <v>5.05</v>
      </c>
      <c r="L2453" s="628"/>
      <c r="M2453" s="286">
        <f>K2453*12*I2442</f>
        <v>22785.599999999999</v>
      </c>
    </row>
    <row r="2454" spans="1:13" ht="15.75" thickBot="1">
      <c r="A2454" s="363" t="s">
        <v>341</v>
      </c>
      <c r="B2454" s="362"/>
      <c r="C2454" s="362"/>
      <c r="D2454" s="362"/>
      <c r="E2454" s="362"/>
      <c r="F2454" s="362"/>
      <c r="G2454" s="362"/>
      <c r="H2454" s="361"/>
      <c r="I2454" s="336"/>
      <c r="J2454" s="360"/>
      <c r="K2454" s="281"/>
      <c r="L2454" s="280"/>
      <c r="M2454" s="279"/>
    </row>
    <row r="2455" spans="1:13">
      <c r="A2455" s="301" t="s">
        <v>340</v>
      </c>
      <c r="B2455" s="300"/>
      <c r="C2455" s="300"/>
      <c r="D2455" s="300"/>
      <c r="E2455" s="300"/>
      <c r="F2455" s="300"/>
      <c r="G2455" s="300"/>
      <c r="H2455" s="298"/>
      <c r="I2455" s="598" t="s">
        <v>19</v>
      </c>
      <c r="J2455" s="599"/>
      <c r="K2455" s="629">
        <v>2.5299999999999998</v>
      </c>
      <c r="L2455" s="630"/>
      <c r="M2455" s="291">
        <f>K2455*12*I2442</f>
        <v>11415.36</v>
      </c>
    </row>
    <row r="2456" spans="1:13">
      <c r="A2456" s="323" t="s">
        <v>339</v>
      </c>
      <c r="B2456" s="322"/>
      <c r="C2456" s="322"/>
      <c r="D2456" s="322"/>
      <c r="E2456" s="322"/>
      <c r="F2456" s="322"/>
      <c r="G2456" s="322"/>
      <c r="H2456" s="321"/>
      <c r="I2456" s="359"/>
      <c r="J2456" s="358"/>
      <c r="K2456" s="327"/>
      <c r="L2456" s="292"/>
      <c r="M2456" s="291"/>
    </row>
    <row r="2457" spans="1:13">
      <c r="A2457" s="301" t="s">
        <v>338</v>
      </c>
      <c r="B2457" s="355"/>
      <c r="C2457" s="355"/>
      <c r="D2457" s="355"/>
      <c r="E2457" s="355"/>
      <c r="F2457" s="355"/>
      <c r="G2457" s="355"/>
      <c r="H2457" s="356"/>
      <c r="I2457" s="598" t="s">
        <v>328</v>
      </c>
      <c r="J2457" s="599"/>
      <c r="K2457" s="327"/>
      <c r="L2457" s="292"/>
      <c r="M2457" s="291"/>
    </row>
    <row r="2458" spans="1:13">
      <c r="A2458" s="323" t="s">
        <v>337</v>
      </c>
      <c r="B2458" s="331"/>
      <c r="C2458" s="331"/>
      <c r="D2458" s="331"/>
      <c r="E2458" s="331"/>
      <c r="F2458" s="331"/>
      <c r="G2458" s="331"/>
      <c r="H2458" s="357"/>
      <c r="I2458" s="596"/>
      <c r="J2458" s="597"/>
      <c r="K2458" s="327"/>
      <c r="L2458" s="292"/>
      <c r="M2458" s="291"/>
    </row>
    <row r="2459" spans="1:13">
      <c r="A2459" s="320" t="s">
        <v>336</v>
      </c>
      <c r="B2459" s="354"/>
      <c r="C2459" s="353"/>
      <c r="D2459" s="355"/>
      <c r="E2459" s="355"/>
      <c r="F2459" s="355"/>
      <c r="G2459" s="355"/>
      <c r="H2459" s="356"/>
      <c r="I2459" s="598" t="s">
        <v>328</v>
      </c>
      <c r="J2459" s="599"/>
      <c r="K2459" s="327"/>
      <c r="L2459" s="292"/>
      <c r="M2459" s="291"/>
    </row>
    <row r="2460" spans="1:13">
      <c r="A2460" s="301" t="s">
        <v>335</v>
      </c>
      <c r="B2460" s="355"/>
      <c r="C2460" s="355"/>
      <c r="D2460" s="354"/>
      <c r="E2460" s="354"/>
      <c r="F2460" s="354"/>
      <c r="G2460" s="354"/>
      <c r="H2460" s="353"/>
      <c r="I2460" s="608" t="s">
        <v>35</v>
      </c>
      <c r="J2460" s="609"/>
      <c r="K2460" s="625">
        <v>1.1200000000000001</v>
      </c>
      <c r="L2460" s="626"/>
      <c r="M2460" s="291">
        <f>K2460*12*I2442</f>
        <v>5053.4400000000005</v>
      </c>
    </row>
    <row r="2461" spans="1:13">
      <c r="A2461" s="313" t="s">
        <v>334</v>
      </c>
      <c r="B2461" s="312"/>
      <c r="C2461" s="312"/>
      <c r="D2461" s="312"/>
      <c r="E2461" s="312"/>
      <c r="F2461" s="312"/>
      <c r="G2461" s="312"/>
      <c r="H2461" s="311"/>
      <c r="I2461" s="590" t="s">
        <v>333</v>
      </c>
      <c r="J2461" s="591"/>
      <c r="K2461" s="327"/>
      <c r="L2461" s="292"/>
      <c r="M2461" s="291"/>
    </row>
    <row r="2462" spans="1:13">
      <c r="A2462" s="323"/>
      <c r="B2462" s="322"/>
      <c r="C2462" s="322"/>
      <c r="D2462" s="322"/>
      <c r="E2462" s="322"/>
      <c r="F2462" s="322"/>
      <c r="G2462" s="322"/>
      <c r="H2462" s="321"/>
      <c r="I2462" s="334" t="s">
        <v>332</v>
      </c>
      <c r="J2462" s="333"/>
      <c r="K2462" s="352"/>
      <c r="L2462" s="292"/>
      <c r="M2462" s="291"/>
    </row>
    <row r="2463" spans="1:13">
      <c r="A2463" s="313" t="s">
        <v>331</v>
      </c>
      <c r="B2463" s="312"/>
      <c r="C2463" s="312"/>
      <c r="D2463" s="312"/>
      <c r="E2463" s="312"/>
      <c r="F2463" s="312"/>
      <c r="G2463" s="312"/>
      <c r="H2463" s="311"/>
      <c r="I2463" s="590" t="s">
        <v>35</v>
      </c>
      <c r="J2463" s="591"/>
      <c r="K2463" s="625">
        <v>1.4</v>
      </c>
      <c r="L2463" s="626"/>
      <c r="M2463" s="291">
        <f>K2463*12*I2442</f>
        <v>6316.7999999999993</v>
      </c>
    </row>
    <row r="2464" spans="1:13">
      <c r="A2464" s="323" t="s">
        <v>330</v>
      </c>
      <c r="B2464" s="322"/>
      <c r="C2464" s="322"/>
      <c r="D2464" s="322"/>
      <c r="E2464" s="322"/>
      <c r="F2464" s="322"/>
      <c r="G2464" s="322"/>
      <c r="H2464" s="321"/>
      <c r="I2464" s="334"/>
      <c r="J2464" s="333"/>
      <c r="K2464" s="327"/>
      <c r="L2464" s="292"/>
      <c r="M2464" s="291"/>
    </row>
    <row r="2465" spans="1:13">
      <c r="A2465" s="313" t="s">
        <v>329</v>
      </c>
      <c r="B2465" s="312"/>
      <c r="C2465" s="312"/>
      <c r="D2465" s="312"/>
      <c r="E2465" s="312"/>
      <c r="F2465" s="312"/>
      <c r="G2465" s="312"/>
      <c r="H2465" s="311"/>
      <c r="I2465" s="598" t="s">
        <v>328</v>
      </c>
      <c r="J2465" s="599"/>
      <c r="K2465" s="327"/>
      <c r="L2465" s="292"/>
      <c r="M2465" s="291"/>
    </row>
    <row r="2466" spans="1:13">
      <c r="A2466" s="313" t="s">
        <v>327</v>
      </c>
      <c r="B2466" s="312"/>
      <c r="C2466" s="312"/>
      <c r="D2466" s="312"/>
      <c r="E2466" s="312"/>
      <c r="F2466" s="312"/>
      <c r="G2466" s="312"/>
      <c r="H2466" s="311"/>
      <c r="I2466" s="590" t="s">
        <v>326</v>
      </c>
      <c r="J2466" s="591"/>
      <c r="K2466" s="351"/>
      <c r="L2466" s="350"/>
      <c r="M2466" s="349"/>
    </row>
    <row r="2467" spans="1:13" ht="15.75" thickBot="1">
      <c r="A2467" s="323"/>
      <c r="B2467" s="322"/>
      <c r="C2467" s="322"/>
      <c r="D2467" s="322"/>
      <c r="E2467" s="322"/>
      <c r="F2467" s="322"/>
      <c r="G2467" s="322"/>
      <c r="H2467" s="321"/>
      <c r="I2467" s="606" t="s">
        <v>325</v>
      </c>
      <c r="J2467" s="607"/>
      <c r="K2467" s="348"/>
      <c r="L2467" s="347"/>
      <c r="M2467" s="346"/>
    </row>
    <row r="2468" spans="1:13">
      <c r="A2468" s="345" t="s">
        <v>324</v>
      </c>
      <c r="B2468" s="344"/>
      <c r="C2468" s="344"/>
      <c r="D2468" s="344"/>
      <c r="E2468" s="344"/>
      <c r="F2468" s="344"/>
      <c r="G2468" s="343"/>
      <c r="H2468" s="342"/>
      <c r="I2468" s="341"/>
      <c r="J2468" s="340"/>
      <c r="K2468" s="648">
        <f>K2470+K2477+K2485+K2489+K2493</f>
        <v>7.53</v>
      </c>
      <c r="L2468" s="628"/>
      <c r="M2468" s="286">
        <f>M2470+M2477+M2485+M2489+M2493</f>
        <v>33975.360000000001</v>
      </c>
    </row>
    <row r="2469" spans="1:13" ht="15.75" thickBot="1">
      <c r="A2469" s="339"/>
      <c r="B2469" s="338"/>
      <c r="C2469" s="338"/>
      <c r="D2469" s="338"/>
      <c r="E2469" s="338"/>
      <c r="F2469" s="338"/>
      <c r="G2469" s="338"/>
      <c r="H2469" s="337"/>
      <c r="I2469" s="336"/>
      <c r="J2469" s="282"/>
      <c r="K2469" s="281"/>
      <c r="L2469" s="280"/>
      <c r="M2469" s="279"/>
    </row>
    <row r="2470" spans="1:13" ht="15.75" thickBot="1">
      <c r="A2470" s="603" t="s">
        <v>323</v>
      </c>
      <c r="B2470" s="604"/>
      <c r="C2470" s="604"/>
      <c r="D2470" s="604"/>
      <c r="E2470" s="604"/>
      <c r="F2470" s="604"/>
      <c r="G2470" s="604"/>
      <c r="H2470" s="605"/>
      <c r="I2470" s="305"/>
      <c r="J2470" s="304"/>
      <c r="K2470" s="646">
        <f>K2471+K2472+K2473+K2475+K2476</f>
        <v>3.6499999999999995</v>
      </c>
      <c r="L2470" s="647"/>
      <c r="M2470" s="303">
        <f>K2470*12*I2442</f>
        <v>16468.8</v>
      </c>
    </row>
    <row r="2471" spans="1:13">
      <c r="A2471" s="323" t="s">
        <v>322</v>
      </c>
      <c r="B2471" s="322"/>
      <c r="C2471" s="322"/>
      <c r="D2471" s="322"/>
      <c r="E2471" s="322"/>
      <c r="F2471" s="322"/>
      <c r="G2471" s="322"/>
      <c r="H2471" s="321"/>
      <c r="I2471" s="596" t="s">
        <v>321</v>
      </c>
      <c r="J2471" s="597"/>
      <c r="K2471" s="629">
        <v>0.63</v>
      </c>
      <c r="L2471" s="630"/>
      <c r="M2471" s="291">
        <f>K2471*12*I2442</f>
        <v>2842.5600000000004</v>
      </c>
    </row>
    <row r="2472" spans="1:13">
      <c r="A2472" s="320" t="s">
        <v>320</v>
      </c>
      <c r="B2472" s="319"/>
      <c r="C2472" s="319"/>
      <c r="D2472" s="319"/>
      <c r="E2472" s="319"/>
      <c r="F2472" s="319"/>
      <c r="G2472" s="319"/>
      <c r="H2472" s="318"/>
      <c r="I2472" s="608" t="s">
        <v>57</v>
      </c>
      <c r="J2472" s="609"/>
      <c r="K2472" s="625">
        <v>1.48</v>
      </c>
      <c r="L2472" s="626"/>
      <c r="M2472" s="291">
        <f>K2472*12*I2442</f>
        <v>6677.7599999999993</v>
      </c>
    </row>
    <row r="2473" spans="1:13">
      <c r="A2473" s="313" t="s">
        <v>319</v>
      </c>
      <c r="B2473" s="312"/>
      <c r="C2473" s="312"/>
      <c r="D2473" s="312"/>
      <c r="E2473" s="312"/>
      <c r="F2473" s="312"/>
      <c r="G2473" s="312"/>
      <c r="H2473" s="311"/>
      <c r="I2473" s="590" t="s">
        <v>35</v>
      </c>
      <c r="J2473" s="591"/>
      <c r="K2473" s="625">
        <v>0.17</v>
      </c>
      <c r="L2473" s="626"/>
      <c r="M2473" s="291">
        <f>K2473*12*I2442</f>
        <v>767.04</v>
      </c>
    </row>
    <row r="2474" spans="1:13">
      <c r="A2474" s="335" t="s">
        <v>318</v>
      </c>
      <c r="B2474" s="331"/>
      <c r="C2474" s="331"/>
      <c r="D2474" s="331"/>
      <c r="E2474" s="322"/>
      <c r="F2474" s="322"/>
      <c r="G2474" s="322"/>
      <c r="H2474" s="321"/>
      <c r="I2474" s="334"/>
      <c r="J2474" s="333"/>
      <c r="K2474" s="293"/>
      <c r="L2474" s="292"/>
      <c r="M2474" s="291"/>
    </row>
    <row r="2475" spans="1:13">
      <c r="A2475" s="320" t="s">
        <v>317</v>
      </c>
      <c r="B2475" s="319"/>
      <c r="C2475" s="319"/>
      <c r="D2475" s="319"/>
      <c r="E2475" s="319"/>
      <c r="F2475" s="319"/>
      <c r="G2475" s="319"/>
      <c r="H2475" s="318"/>
      <c r="I2475" s="608" t="s">
        <v>19</v>
      </c>
      <c r="J2475" s="609"/>
      <c r="K2475" s="625">
        <v>0.05</v>
      </c>
      <c r="L2475" s="626"/>
      <c r="M2475" s="291">
        <f>K2475*12*I2442</f>
        <v>225.60000000000002</v>
      </c>
    </row>
    <row r="2476" spans="1:13" ht="15.75" thickBot="1">
      <c r="A2476" s="313" t="s">
        <v>316</v>
      </c>
      <c r="B2476" s="312"/>
      <c r="C2476" s="312"/>
      <c r="D2476" s="312"/>
      <c r="E2476" s="312"/>
      <c r="F2476" s="312"/>
      <c r="G2476" s="312"/>
      <c r="H2476" s="311"/>
      <c r="I2476" s="614" t="s">
        <v>19</v>
      </c>
      <c r="J2476" s="615"/>
      <c r="K2476" s="650">
        <v>1.32</v>
      </c>
      <c r="L2476" s="651"/>
      <c r="M2476" s="291">
        <f>K2476*12*I2442</f>
        <v>5955.84</v>
      </c>
    </row>
    <row r="2477" spans="1:13" ht="15.75" thickBot="1">
      <c r="A2477" s="654" t="s">
        <v>315</v>
      </c>
      <c r="B2477" s="655"/>
      <c r="C2477" s="655"/>
      <c r="D2477" s="655"/>
      <c r="E2477" s="655"/>
      <c r="F2477" s="655"/>
      <c r="G2477" s="655"/>
      <c r="H2477" s="656"/>
      <c r="I2477" s="305"/>
      <c r="J2477" s="304"/>
      <c r="K2477" s="642">
        <f>K2478+K2479+K2481+K2482+K2483+K2484</f>
        <v>1.35</v>
      </c>
      <c r="L2477" s="647"/>
      <c r="M2477" s="303">
        <f>K2477*12*I2442</f>
        <v>6091.2000000000007</v>
      </c>
    </row>
    <row r="2478" spans="1:13">
      <c r="A2478" s="332" t="s">
        <v>314</v>
      </c>
      <c r="B2478" s="331"/>
      <c r="C2478" s="331"/>
      <c r="D2478" s="331"/>
      <c r="E2478" s="331"/>
      <c r="F2478" s="322"/>
      <c r="G2478" s="322"/>
      <c r="H2478" s="321"/>
      <c r="I2478" s="330"/>
      <c r="J2478" s="294"/>
      <c r="K2478" s="629">
        <v>0.08</v>
      </c>
      <c r="L2478" s="630"/>
      <c r="M2478" s="291">
        <f>K2478*12*I2442</f>
        <v>360.96</v>
      </c>
    </row>
    <row r="2479" spans="1:13">
      <c r="A2479" s="329" t="s">
        <v>313</v>
      </c>
      <c r="B2479" s="328"/>
      <c r="C2479" s="328"/>
      <c r="D2479" s="328"/>
      <c r="E2479" s="328"/>
      <c r="F2479" s="312"/>
      <c r="G2479" s="312"/>
      <c r="H2479" s="311"/>
      <c r="I2479" s="598" t="s">
        <v>312</v>
      </c>
      <c r="J2479" s="599"/>
      <c r="K2479" s="625">
        <v>0.65</v>
      </c>
      <c r="L2479" s="626"/>
      <c r="M2479" s="291">
        <f>K2479*12*I2442</f>
        <v>2932.8</v>
      </c>
    </row>
    <row r="2480" spans="1:13">
      <c r="A2480" s="323" t="s">
        <v>311</v>
      </c>
      <c r="B2480" s="322"/>
      <c r="C2480" s="322"/>
      <c r="D2480" s="322"/>
      <c r="E2480" s="322"/>
      <c r="F2480" s="322"/>
      <c r="G2480" s="322"/>
      <c r="H2480" s="321"/>
      <c r="I2480" s="596" t="s">
        <v>310</v>
      </c>
      <c r="J2480" s="597"/>
      <c r="K2480" s="327"/>
      <c r="L2480" s="292"/>
      <c r="M2480" s="291"/>
    </row>
    <row r="2481" spans="1:13">
      <c r="A2481" s="320" t="s">
        <v>309</v>
      </c>
      <c r="B2481" s="319"/>
      <c r="C2481" s="319"/>
      <c r="D2481" s="319"/>
      <c r="E2481" s="319"/>
      <c r="F2481" s="319"/>
      <c r="G2481" s="319"/>
      <c r="H2481" s="318"/>
      <c r="I2481" s="608" t="s">
        <v>308</v>
      </c>
      <c r="J2481" s="609"/>
      <c r="K2481" s="625">
        <v>0.4</v>
      </c>
      <c r="L2481" s="626"/>
      <c r="M2481" s="291">
        <f>K2481*12*I2442</f>
        <v>1804.8000000000002</v>
      </c>
    </row>
    <row r="2482" spans="1:13">
      <c r="A2482" s="320" t="s">
        <v>307</v>
      </c>
      <c r="B2482" s="319"/>
      <c r="C2482" s="319"/>
      <c r="D2482" s="319"/>
      <c r="E2482" s="319"/>
      <c r="F2482" s="319"/>
      <c r="G2482" s="319"/>
      <c r="H2482" s="318"/>
      <c r="I2482" s="608" t="s">
        <v>306</v>
      </c>
      <c r="J2482" s="609"/>
      <c r="K2482" s="625">
        <v>0.1</v>
      </c>
      <c r="L2482" s="626"/>
      <c r="M2482" s="291">
        <f>K2482*12*I2442</f>
        <v>451.20000000000005</v>
      </c>
    </row>
    <row r="2483" spans="1:13">
      <c r="A2483" s="313" t="s">
        <v>299</v>
      </c>
      <c r="B2483" s="312"/>
      <c r="C2483" s="312"/>
      <c r="D2483" s="312"/>
      <c r="E2483" s="312"/>
      <c r="F2483" s="312"/>
      <c r="G2483" s="312"/>
      <c r="H2483" s="311"/>
      <c r="I2483" s="608" t="s">
        <v>298</v>
      </c>
      <c r="J2483" s="609"/>
      <c r="K2483" s="636">
        <v>0.05</v>
      </c>
      <c r="L2483" s="637"/>
      <c r="M2483" s="291">
        <f>K2483*12*I2442</f>
        <v>225.60000000000002</v>
      </c>
    </row>
    <row r="2484" spans="1:13" ht="15.75" thickBot="1">
      <c r="A2484" s="313" t="s">
        <v>305</v>
      </c>
      <c r="B2484" s="312"/>
      <c r="C2484" s="312"/>
      <c r="D2484" s="312"/>
      <c r="E2484" s="312"/>
      <c r="F2484" s="312"/>
      <c r="G2484" s="312"/>
      <c r="H2484" s="311"/>
      <c r="I2484" s="614" t="s">
        <v>88</v>
      </c>
      <c r="J2484" s="615"/>
      <c r="K2484" s="638">
        <v>7.0000000000000007E-2</v>
      </c>
      <c r="L2484" s="639"/>
      <c r="M2484" s="326">
        <f>K2484*12*I2442</f>
        <v>315.84000000000003</v>
      </c>
    </row>
    <row r="2485" spans="1:13" ht="15.75" thickBot="1">
      <c r="A2485" s="654" t="s">
        <v>304</v>
      </c>
      <c r="B2485" s="655"/>
      <c r="C2485" s="655"/>
      <c r="D2485" s="655"/>
      <c r="E2485" s="655"/>
      <c r="F2485" s="655"/>
      <c r="G2485" s="655"/>
      <c r="H2485" s="656"/>
      <c r="I2485" s="325"/>
      <c r="J2485" s="324"/>
      <c r="K2485" s="649">
        <f>K2486+K2487+K2488</f>
        <v>0.88</v>
      </c>
      <c r="L2485" s="643"/>
      <c r="M2485" s="303">
        <f>K2485*12*I2442</f>
        <v>3970.5600000000004</v>
      </c>
    </row>
    <row r="2486" spans="1:13">
      <c r="A2486" s="323" t="s">
        <v>303</v>
      </c>
      <c r="B2486" s="322"/>
      <c r="C2486" s="322"/>
      <c r="D2486" s="322"/>
      <c r="E2486" s="322"/>
      <c r="F2486" s="322"/>
      <c r="G2486" s="322"/>
      <c r="H2486" s="321"/>
      <c r="I2486" s="612" t="s">
        <v>302</v>
      </c>
      <c r="J2486" s="613"/>
      <c r="K2486" s="644">
        <v>0.42</v>
      </c>
      <c r="L2486" s="645"/>
      <c r="M2486" s="291">
        <f>K2486*12*I2442</f>
        <v>1895.04</v>
      </c>
    </row>
    <row r="2487" spans="1:13">
      <c r="A2487" s="320" t="s">
        <v>301</v>
      </c>
      <c r="B2487" s="319"/>
      <c r="C2487" s="319"/>
      <c r="D2487" s="319"/>
      <c r="E2487" s="319"/>
      <c r="F2487" s="319"/>
      <c r="G2487" s="319"/>
      <c r="H2487" s="318"/>
      <c r="I2487" s="317" t="s">
        <v>300</v>
      </c>
      <c r="J2487" s="316"/>
      <c r="K2487" s="636">
        <v>0.37</v>
      </c>
      <c r="L2487" s="637"/>
      <c r="M2487" s="291">
        <f>K2487*12*I2442</f>
        <v>1669.4399999999998</v>
      </c>
    </row>
    <row r="2488" spans="1:13" ht="15.75" thickBot="1">
      <c r="A2488" s="313" t="s">
        <v>299</v>
      </c>
      <c r="B2488" s="312"/>
      <c r="C2488" s="312"/>
      <c r="D2488" s="312"/>
      <c r="E2488" s="312"/>
      <c r="F2488" s="312"/>
      <c r="G2488" s="312"/>
      <c r="H2488" s="311"/>
      <c r="I2488" s="614" t="s">
        <v>298</v>
      </c>
      <c r="J2488" s="615"/>
      <c r="K2488" s="638">
        <v>0.09</v>
      </c>
      <c r="L2488" s="639"/>
      <c r="M2488" s="291">
        <f>K2488*12*I2442</f>
        <v>406.08000000000004</v>
      </c>
    </row>
    <row r="2489" spans="1:13" ht="15.75" thickBot="1">
      <c r="A2489" s="603" t="s">
        <v>375</v>
      </c>
      <c r="B2489" s="604"/>
      <c r="C2489" s="604"/>
      <c r="D2489" s="604"/>
      <c r="E2489" s="604"/>
      <c r="F2489" s="604"/>
      <c r="G2489" s="604"/>
      <c r="H2489" s="605"/>
      <c r="I2489" s="305"/>
      <c r="J2489" s="304"/>
      <c r="K2489" s="642">
        <v>1.58</v>
      </c>
      <c r="L2489" s="643"/>
      <c r="M2489" s="303">
        <f>K2489*12*I2442</f>
        <v>7128.96</v>
      </c>
    </row>
    <row r="2490" spans="1:13">
      <c r="A2490" s="301" t="s">
        <v>294</v>
      </c>
      <c r="B2490" s="300"/>
      <c r="C2490" s="300"/>
      <c r="D2490" s="300"/>
      <c r="E2490" s="300"/>
      <c r="F2490" s="300"/>
      <c r="G2490" s="300"/>
      <c r="H2490" s="298"/>
      <c r="I2490" s="621" t="s">
        <v>293</v>
      </c>
      <c r="J2490" s="622"/>
      <c r="K2490" s="297"/>
      <c r="L2490" s="296"/>
      <c r="M2490" s="291"/>
    </row>
    <row r="2491" spans="1:13">
      <c r="A2491" s="301" t="s">
        <v>292</v>
      </c>
      <c r="B2491" s="300"/>
      <c r="C2491" s="300"/>
      <c r="D2491" s="300"/>
      <c r="E2491" s="300"/>
      <c r="F2491" s="300"/>
      <c r="G2491" s="300"/>
      <c r="H2491" s="298"/>
      <c r="I2491" s="295"/>
      <c r="J2491" s="294"/>
      <c r="K2491" s="297"/>
      <c r="L2491" s="296"/>
      <c r="M2491" s="291"/>
    </row>
    <row r="2492" spans="1:13" ht="15.75" thickBot="1">
      <c r="A2492" s="301" t="s">
        <v>291</v>
      </c>
      <c r="B2492" s="300"/>
      <c r="C2492" s="300"/>
      <c r="D2492" s="300"/>
      <c r="E2492" s="300"/>
      <c r="F2492" s="300"/>
      <c r="G2492" s="300"/>
      <c r="H2492" s="298"/>
      <c r="I2492" s="310"/>
      <c r="J2492" s="294"/>
      <c r="K2492" s="297"/>
      <c r="L2492" s="296"/>
      <c r="M2492" s="291"/>
    </row>
    <row r="2493" spans="1:13" ht="15.75" thickBot="1">
      <c r="A2493" s="309" t="s">
        <v>374</v>
      </c>
      <c r="B2493" s="308"/>
      <c r="C2493" s="308"/>
      <c r="D2493" s="308"/>
      <c r="E2493" s="308"/>
      <c r="F2493" s="308"/>
      <c r="G2493" s="308"/>
      <c r="H2493" s="307"/>
      <c r="I2493" s="305"/>
      <c r="J2493" s="304"/>
      <c r="K2493" s="642">
        <v>7.0000000000000007E-2</v>
      </c>
      <c r="L2493" s="643"/>
      <c r="M2493" s="303">
        <f>K2493*12*I2442</f>
        <v>315.84000000000003</v>
      </c>
    </row>
    <row r="2494" spans="1:13">
      <c r="A2494" s="301" t="s">
        <v>289</v>
      </c>
      <c r="B2494" s="300"/>
      <c r="C2494" s="300"/>
      <c r="D2494" s="300"/>
      <c r="E2494" s="300"/>
      <c r="F2494" s="300"/>
      <c r="G2494" s="300"/>
      <c r="H2494" s="298"/>
      <c r="I2494" s="621" t="s">
        <v>19</v>
      </c>
      <c r="J2494" s="622"/>
      <c r="K2494" s="306"/>
      <c r="L2494" s="296"/>
      <c r="M2494" s="291"/>
    </row>
    <row r="2495" spans="1:13" ht="15.75" thickBot="1">
      <c r="A2495" s="301" t="s">
        <v>288</v>
      </c>
      <c r="B2495" s="300"/>
      <c r="C2495" s="300"/>
      <c r="D2495" s="300"/>
      <c r="E2495" s="300"/>
      <c r="F2495" s="300"/>
      <c r="G2495" s="300"/>
      <c r="H2495" s="298"/>
      <c r="I2495" s="295"/>
      <c r="J2495" s="294"/>
      <c r="K2495" s="306"/>
      <c r="L2495" s="296"/>
      <c r="M2495" s="291"/>
    </row>
    <row r="2496" spans="1:13" ht="15.75" thickBot="1">
      <c r="A2496" s="603" t="s">
        <v>287</v>
      </c>
      <c r="B2496" s="604"/>
      <c r="C2496" s="604"/>
      <c r="D2496" s="604"/>
      <c r="E2496" s="604"/>
      <c r="F2496" s="604"/>
      <c r="G2496" s="604"/>
      <c r="H2496" s="605"/>
      <c r="I2496" s="305"/>
      <c r="J2496" s="304"/>
      <c r="K2496" s="642">
        <v>6</v>
      </c>
      <c r="L2496" s="643"/>
      <c r="M2496" s="303">
        <f>K2496*12*I2442</f>
        <v>27072</v>
      </c>
    </row>
    <row r="2497" spans="1:13">
      <c r="A2497" s="301" t="s">
        <v>286</v>
      </c>
      <c r="B2497" s="299"/>
      <c r="C2497" s="299"/>
      <c r="D2497" s="299"/>
      <c r="E2497" s="299"/>
      <c r="F2497" s="300"/>
      <c r="G2497" s="299"/>
      <c r="H2497" s="298"/>
      <c r="I2497" s="598" t="s">
        <v>285</v>
      </c>
      <c r="J2497" s="599"/>
      <c r="K2497" s="297"/>
      <c r="L2497" s="296"/>
      <c r="M2497" s="291"/>
    </row>
    <row r="2498" spans="1:13">
      <c r="A2498" s="301" t="s">
        <v>284</v>
      </c>
      <c r="B2498" s="299"/>
      <c r="C2498" s="299"/>
      <c r="D2498" s="299"/>
      <c r="E2498" s="299"/>
      <c r="F2498" s="300"/>
      <c r="G2498" s="299"/>
      <c r="H2498" s="298"/>
      <c r="I2498" s="598" t="s">
        <v>283</v>
      </c>
      <c r="J2498" s="599"/>
      <c r="K2498" s="297"/>
      <c r="L2498" s="296"/>
      <c r="M2498" s="291"/>
    </row>
    <row r="2499" spans="1:13">
      <c r="A2499" s="301" t="s">
        <v>282</v>
      </c>
      <c r="B2499" s="299"/>
      <c r="C2499" s="299"/>
      <c r="D2499" s="299"/>
      <c r="E2499" s="299"/>
      <c r="F2499" s="300"/>
      <c r="G2499" s="299"/>
      <c r="H2499" s="298"/>
      <c r="I2499" s="598" t="s">
        <v>281</v>
      </c>
      <c r="J2499" s="599"/>
      <c r="K2499" s="297"/>
      <c r="L2499" s="296"/>
      <c r="M2499" s="291"/>
    </row>
    <row r="2500" spans="1:13">
      <c r="A2500" s="301" t="s">
        <v>280</v>
      </c>
      <c r="B2500" s="299"/>
      <c r="C2500" s="299"/>
      <c r="D2500" s="299"/>
      <c r="E2500" s="299"/>
      <c r="F2500" s="300"/>
      <c r="G2500" s="299"/>
      <c r="H2500" s="298"/>
      <c r="I2500" s="598" t="s">
        <v>279</v>
      </c>
      <c r="J2500" s="599"/>
      <c r="K2500" s="297"/>
      <c r="L2500" s="296"/>
      <c r="M2500" s="291"/>
    </row>
    <row r="2501" spans="1:13">
      <c r="A2501" s="301" t="s">
        <v>278</v>
      </c>
      <c r="B2501" s="299"/>
      <c r="C2501" s="299"/>
      <c r="D2501" s="299"/>
      <c r="E2501" s="299"/>
      <c r="F2501" s="300"/>
      <c r="G2501" s="299"/>
      <c r="H2501" s="298"/>
      <c r="I2501" s="598" t="s">
        <v>277</v>
      </c>
      <c r="J2501" s="599"/>
      <c r="K2501" s="297"/>
      <c r="L2501" s="296"/>
      <c r="M2501" s="291"/>
    </row>
    <row r="2502" spans="1:13">
      <c r="A2502" s="301" t="s">
        <v>276</v>
      </c>
      <c r="B2502" s="299"/>
      <c r="C2502" s="299"/>
      <c r="D2502" s="299"/>
      <c r="E2502" s="299"/>
      <c r="F2502" s="300"/>
      <c r="G2502" s="299"/>
      <c r="H2502" s="298"/>
      <c r="I2502" s="295"/>
      <c r="J2502" s="294"/>
      <c r="K2502" s="297"/>
      <c r="L2502" s="302"/>
      <c r="M2502" s="291"/>
    </row>
    <row r="2503" spans="1:13">
      <c r="A2503" s="301" t="s">
        <v>275</v>
      </c>
      <c r="B2503" s="299"/>
      <c r="C2503" s="299"/>
      <c r="D2503" s="299"/>
      <c r="E2503" s="299"/>
      <c r="F2503" s="300"/>
      <c r="G2503" s="299"/>
      <c r="H2503" s="298"/>
      <c r="I2503" s="295"/>
      <c r="J2503" s="294"/>
      <c r="K2503" s="297"/>
      <c r="L2503" s="296"/>
      <c r="M2503" s="291"/>
    </row>
    <row r="2504" spans="1:13">
      <c r="A2504" s="301" t="s">
        <v>274</v>
      </c>
      <c r="B2504" s="299"/>
      <c r="C2504" s="299"/>
      <c r="D2504" s="299"/>
      <c r="E2504" s="299"/>
      <c r="F2504" s="300"/>
      <c r="G2504" s="299"/>
      <c r="H2504" s="298"/>
      <c r="I2504" s="295"/>
      <c r="J2504" s="294"/>
      <c r="K2504" s="297"/>
      <c r="L2504" s="296"/>
      <c r="M2504" s="291"/>
    </row>
    <row r="2505" spans="1:13">
      <c r="A2505" s="301" t="s">
        <v>273</v>
      </c>
      <c r="B2505" s="299"/>
      <c r="C2505" s="299"/>
      <c r="D2505" s="299"/>
      <c r="E2505" s="299"/>
      <c r="F2505" s="300"/>
      <c r="G2505" s="299"/>
      <c r="H2505" s="298"/>
      <c r="I2505" s="295"/>
      <c r="J2505" s="294"/>
      <c r="K2505" s="297"/>
      <c r="L2505" s="296"/>
      <c r="M2505" s="291"/>
    </row>
    <row r="2506" spans="1:13">
      <c r="A2506" s="301" t="s">
        <v>272</v>
      </c>
      <c r="B2506" s="299"/>
      <c r="C2506" s="299"/>
      <c r="D2506" s="299"/>
      <c r="E2506" s="299"/>
      <c r="F2506" s="300"/>
      <c r="G2506" s="299"/>
      <c r="H2506" s="298"/>
      <c r="I2506" s="295"/>
      <c r="J2506" s="294"/>
      <c r="K2506" s="297"/>
      <c r="L2506" s="296"/>
      <c r="M2506" s="291"/>
    </row>
    <row r="2507" spans="1:13" ht="15.75" thickBot="1">
      <c r="A2507" s="616" t="s">
        <v>271</v>
      </c>
      <c r="B2507" s="617"/>
      <c r="C2507" s="617"/>
      <c r="D2507" s="617"/>
      <c r="E2507" s="617"/>
      <c r="F2507" s="617"/>
      <c r="G2507" s="617"/>
      <c r="H2507" s="618"/>
      <c r="I2507" s="295"/>
      <c r="J2507" s="294"/>
      <c r="K2507" s="293"/>
      <c r="L2507" s="292"/>
      <c r="M2507" s="291"/>
    </row>
    <row r="2508" spans="1:13">
      <c r="A2508" s="290" t="s">
        <v>270</v>
      </c>
      <c r="B2508" s="289"/>
      <c r="C2508" s="289"/>
      <c r="D2508" s="289"/>
      <c r="E2508" s="289"/>
      <c r="F2508" s="289"/>
      <c r="G2508" s="289"/>
      <c r="H2508" s="289"/>
      <c r="I2508" s="621" t="s">
        <v>55</v>
      </c>
      <c r="J2508" s="622"/>
      <c r="K2508" s="288"/>
      <c r="L2508" s="287"/>
      <c r="M2508" s="286"/>
    </row>
    <row r="2509" spans="1:13" ht="15.75" thickBot="1">
      <c r="A2509" s="285" t="s">
        <v>269</v>
      </c>
      <c r="B2509" s="284"/>
      <c r="C2509" s="284"/>
      <c r="D2509" s="284"/>
      <c r="E2509" s="284"/>
      <c r="F2509" s="284"/>
      <c r="G2509" s="284"/>
      <c r="H2509" s="284"/>
      <c r="I2509" s="283"/>
      <c r="J2509" s="282"/>
      <c r="K2509" s="281"/>
      <c r="L2509" s="280"/>
      <c r="M2509" s="279"/>
    </row>
    <row r="2510" spans="1:13" ht="15.75" thickBot="1">
      <c r="A2510" s="652" t="s">
        <v>268</v>
      </c>
      <c r="B2510" s="653"/>
      <c r="C2510" s="653"/>
      <c r="D2510" s="653"/>
      <c r="E2510" s="653"/>
      <c r="F2510" s="653"/>
      <c r="G2510" s="653"/>
      <c r="H2510" s="653"/>
      <c r="I2510" s="278"/>
      <c r="J2510" s="277"/>
      <c r="K2510" s="610">
        <f>K2443+K2453+K2468+K2496</f>
        <v>24.75</v>
      </c>
      <c r="L2510" s="611"/>
      <c r="M2510" s="276">
        <f>M2443+M2453+M2468+M2496</f>
        <v>111672</v>
      </c>
    </row>
    <row r="2512" spans="1:13" ht="15.75">
      <c r="A2512" s="601" t="s">
        <v>0</v>
      </c>
      <c r="B2512" s="601"/>
      <c r="C2512" s="601"/>
      <c r="D2512" s="601"/>
      <c r="E2512" s="601"/>
      <c r="F2512" s="601"/>
      <c r="G2512" s="601"/>
      <c r="H2512" s="601"/>
      <c r="I2512" s="601"/>
      <c r="J2512" s="601"/>
      <c r="K2512" s="601"/>
      <c r="L2512" s="601"/>
      <c r="M2512" s="327"/>
    </row>
    <row r="2513" spans="1:13" ht="15.75">
      <c r="A2513" s="600" t="s">
        <v>353</v>
      </c>
      <c r="B2513" s="600"/>
      <c r="C2513" s="600"/>
      <c r="D2513" s="600"/>
      <c r="E2513" s="600"/>
      <c r="F2513" s="600"/>
      <c r="G2513" s="600"/>
      <c r="H2513" s="600"/>
      <c r="I2513" s="600"/>
      <c r="J2513" s="600"/>
      <c r="K2513" s="600"/>
      <c r="L2513" s="600"/>
      <c r="M2513" s="327"/>
    </row>
    <row r="2514" spans="1:13" ht="15.75">
      <c r="A2514" s="370"/>
      <c r="B2514" s="370"/>
      <c r="C2514" s="370"/>
      <c r="D2514" s="370"/>
      <c r="E2514" s="370"/>
      <c r="F2514" s="370" t="s">
        <v>388</v>
      </c>
      <c r="G2514" s="370"/>
      <c r="H2514" s="370"/>
      <c r="I2514" s="370"/>
      <c r="J2514" s="370"/>
      <c r="K2514" s="370"/>
      <c r="L2514" s="370"/>
      <c r="M2514" s="327"/>
    </row>
    <row r="2515" spans="1:13">
      <c r="A2515" s="329"/>
      <c r="B2515" s="328"/>
      <c r="C2515" s="602" t="s">
        <v>351</v>
      </c>
      <c r="D2515" s="602"/>
      <c r="E2515" s="602"/>
      <c r="F2515" s="328"/>
      <c r="G2515" s="328"/>
      <c r="H2515" s="368"/>
      <c r="I2515" s="590" t="s">
        <v>3</v>
      </c>
      <c r="J2515" s="591"/>
      <c r="K2515" s="592" t="s">
        <v>4</v>
      </c>
      <c r="L2515" s="593"/>
      <c r="M2515" s="382"/>
    </row>
    <row r="2516" spans="1:13">
      <c r="A2516" s="381"/>
      <c r="B2516" s="355"/>
      <c r="C2516" s="355"/>
      <c r="D2516" s="355"/>
      <c r="E2516" s="355"/>
      <c r="F2516" s="355"/>
      <c r="G2516" s="355"/>
      <c r="H2516" s="356"/>
      <c r="I2516" s="295"/>
      <c r="J2516" s="294"/>
      <c r="K2516" s="594" t="s">
        <v>5</v>
      </c>
      <c r="L2516" s="595"/>
      <c r="M2516" s="380" t="s">
        <v>6</v>
      </c>
    </row>
    <row r="2517" spans="1:13">
      <c r="A2517" s="381"/>
      <c r="B2517" s="355"/>
      <c r="C2517" s="355"/>
      <c r="D2517" s="355"/>
      <c r="E2517" s="355"/>
      <c r="F2517" s="355"/>
      <c r="G2517" s="355"/>
      <c r="H2517" s="356"/>
      <c r="I2517" s="598" t="s">
        <v>7</v>
      </c>
      <c r="J2517" s="599"/>
      <c r="K2517" s="623" t="s">
        <v>8</v>
      </c>
      <c r="L2517" s="624"/>
      <c r="M2517" s="380" t="s">
        <v>9</v>
      </c>
    </row>
    <row r="2518" spans="1:13" ht="16.5" thickBot="1">
      <c r="A2518" s="379"/>
      <c r="B2518" s="351"/>
      <c r="C2518" s="351"/>
      <c r="D2518" s="351"/>
      <c r="E2518" s="351"/>
      <c r="F2518" s="351"/>
      <c r="G2518" s="351"/>
      <c r="H2518" s="350"/>
      <c r="I2518" s="631">
        <v>447.2</v>
      </c>
      <c r="J2518" s="632"/>
      <c r="K2518" s="633"/>
      <c r="L2518" s="634"/>
      <c r="M2518" s="378"/>
    </row>
    <row r="2519" spans="1:13">
      <c r="A2519" s="367" t="s">
        <v>350</v>
      </c>
      <c r="B2519" s="344"/>
      <c r="C2519" s="344"/>
      <c r="D2519" s="344"/>
      <c r="E2519" s="344"/>
      <c r="F2519" s="344"/>
      <c r="G2519" s="344"/>
      <c r="H2519" s="377"/>
      <c r="I2519" s="341"/>
      <c r="J2519" s="340"/>
      <c r="K2519" s="635">
        <f>K2522+K2525</f>
        <v>6.17</v>
      </c>
      <c r="L2519" s="628"/>
      <c r="M2519" s="286">
        <f>K2519*12*I2518</f>
        <v>33110.687999999995</v>
      </c>
    </row>
    <row r="2520" spans="1:13">
      <c r="A2520" s="376" t="s">
        <v>349</v>
      </c>
      <c r="B2520" s="375"/>
      <c r="C2520" s="375"/>
      <c r="D2520" s="375"/>
      <c r="E2520" s="375"/>
      <c r="F2520" s="375"/>
      <c r="G2520" s="375"/>
      <c r="H2520" s="374"/>
      <c r="I2520" s="295"/>
      <c r="J2520" s="294"/>
      <c r="K2520" s="293"/>
      <c r="L2520" s="292"/>
      <c r="M2520" s="373"/>
    </row>
    <row r="2521" spans="1:13" ht="15.75" thickBot="1">
      <c r="A2521" s="363" t="s">
        <v>348</v>
      </c>
      <c r="B2521" s="372"/>
      <c r="C2521" s="372"/>
      <c r="D2521" s="372"/>
      <c r="E2521" s="372"/>
      <c r="F2521" s="372"/>
      <c r="G2521" s="372"/>
      <c r="H2521" s="371"/>
      <c r="I2521" s="336"/>
      <c r="J2521" s="282"/>
      <c r="K2521" s="281"/>
      <c r="L2521" s="280"/>
      <c r="M2521" s="279"/>
    </row>
    <row r="2522" spans="1:13">
      <c r="A2522" s="323" t="s">
        <v>347</v>
      </c>
      <c r="B2522" s="331"/>
      <c r="C2522" s="331"/>
      <c r="D2522" s="331"/>
      <c r="E2522" s="331"/>
      <c r="F2522" s="331"/>
      <c r="G2522" s="331"/>
      <c r="H2522" s="357"/>
      <c r="I2522" s="596" t="s">
        <v>19</v>
      </c>
      <c r="J2522" s="597"/>
      <c r="K2522" s="629">
        <v>3.7</v>
      </c>
      <c r="L2522" s="630"/>
      <c r="M2522" s="291">
        <f>K2522*12*I2518</f>
        <v>19855.68</v>
      </c>
    </row>
    <row r="2523" spans="1:13">
      <c r="A2523" s="301" t="s">
        <v>338</v>
      </c>
      <c r="B2523" s="355"/>
      <c r="C2523" s="355"/>
      <c r="D2523" s="355"/>
      <c r="E2523" s="355"/>
      <c r="F2523" s="355"/>
      <c r="G2523" s="355"/>
      <c r="H2523" s="356"/>
      <c r="I2523" s="598" t="s">
        <v>328</v>
      </c>
      <c r="J2523" s="599"/>
      <c r="K2523" s="327"/>
      <c r="L2523" s="292"/>
      <c r="M2523" s="291"/>
    </row>
    <row r="2524" spans="1:13">
      <c r="A2524" s="323" t="s">
        <v>337</v>
      </c>
      <c r="B2524" s="331"/>
      <c r="C2524" s="331"/>
      <c r="D2524" s="331"/>
      <c r="E2524" s="331"/>
      <c r="F2524" s="331"/>
      <c r="G2524" s="331"/>
      <c r="H2524" s="357"/>
      <c r="I2524" s="596"/>
      <c r="J2524" s="597"/>
      <c r="K2524" s="327"/>
      <c r="L2524" s="292"/>
      <c r="M2524" s="291"/>
    </row>
    <row r="2525" spans="1:13">
      <c r="A2525" s="323" t="s">
        <v>346</v>
      </c>
      <c r="B2525" s="331"/>
      <c r="C2525" s="331"/>
      <c r="D2525" s="331"/>
      <c r="E2525" s="331"/>
      <c r="F2525" s="331"/>
      <c r="G2525" s="331"/>
      <c r="H2525" s="357"/>
      <c r="I2525" s="608" t="s">
        <v>35</v>
      </c>
      <c r="J2525" s="609"/>
      <c r="K2525" s="625">
        <v>2.4700000000000002</v>
      </c>
      <c r="L2525" s="626"/>
      <c r="M2525" s="291">
        <f>K2525*12*I2518</f>
        <v>13255.008</v>
      </c>
    </row>
    <row r="2526" spans="1:13" ht="15.75">
      <c r="A2526" s="320" t="s">
        <v>345</v>
      </c>
      <c r="B2526" s="354"/>
      <c r="C2526" s="354"/>
      <c r="D2526" s="354"/>
      <c r="E2526" s="354"/>
      <c r="F2526" s="354"/>
      <c r="G2526" s="354"/>
      <c r="H2526" s="353"/>
      <c r="I2526" s="598" t="s">
        <v>328</v>
      </c>
      <c r="J2526" s="599"/>
      <c r="K2526" s="370"/>
      <c r="L2526" s="369"/>
      <c r="M2526" s="291"/>
    </row>
    <row r="2527" spans="1:13">
      <c r="A2527" s="313" t="s">
        <v>344</v>
      </c>
      <c r="B2527" s="328"/>
      <c r="C2527" s="328"/>
      <c r="D2527" s="328"/>
      <c r="E2527" s="328"/>
      <c r="F2527" s="328"/>
      <c r="G2527" s="328"/>
      <c r="H2527" s="368"/>
      <c r="I2527" s="598"/>
      <c r="J2527" s="599"/>
      <c r="K2527" s="352"/>
      <c r="L2527" s="292"/>
      <c r="M2527" s="291"/>
    </row>
    <row r="2528" spans="1:13" ht="15.75" thickBot="1">
      <c r="A2528" s="323" t="s">
        <v>343</v>
      </c>
      <c r="B2528" s="322"/>
      <c r="C2528" s="322"/>
      <c r="D2528" s="322"/>
      <c r="E2528" s="322"/>
      <c r="F2528" s="322"/>
      <c r="G2528" s="322"/>
      <c r="H2528" s="321"/>
      <c r="I2528" s="334"/>
      <c r="J2528" s="333"/>
      <c r="K2528" s="636"/>
      <c r="L2528" s="637"/>
      <c r="M2528" s="291"/>
    </row>
    <row r="2529" spans="1:13">
      <c r="A2529" s="367" t="s">
        <v>342</v>
      </c>
      <c r="B2529" s="366"/>
      <c r="C2529" s="366"/>
      <c r="D2529" s="366"/>
      <c r="E2529" s="366"/>
      <c r="F2529" s="366"/>
      <c r="G2529" s="366"/>
      <c r="H2529" s="365"/>
      <c r="I2529" s="341"/>
      <c r="J2529" s="364"/>
      <c r="K2529" s="627">
        <f>K2531+K2536+K2539</f>
        <v>5.05</v>
      </c>
      <c r="L2529" s="628"/>
      <c r="M2529" s="286">
        <f>K2529*12*I2518</f>
        <v>27100.319999999996</v>
      </c>
    </row>
    <row r="2530" spans="1:13" ht="15.75" thickBot="1">
      <c r="A2530" s="363" t="s">
        <v>341</v>
      </c>
      <c r="B2530" s="362"/>
      <c r="C2530" s="362"/>
      <c r="D2530" s="362"/>
      <c r="E2530" s="362"/>
      <c r="F2530" s="362"/>
      <c r="G2530" s="362"/>
      <c r="H2530" s="361"/>
      <c r="I2530" s="336"/>
      <c r="J2530" s="360"/>
      <c r="K2530" s="281"/>
      <c r="L2530" s="280"/>
      <c r="M2530" s="279"/>
    </row>
    <row r="2531" spans="1:13">
      <c r="A2531" s="301" t="s">
        <v>340</v>
      </c>
      <c r="B2531" s="300"/>
      <c r="C2531" s="300"/>
      <c r="D2531" s="300"/>
      <c r="E2531" s="300"/>
      <c r="F2531" s="300"/>
      <c r="G2531" s="300"/>
      <c r="H2531" s="298"/>
      <c r="I2531" s="598" t="s">
        <v>19</v>
      </c>
      <c r="J2531" s="599"/>
      <c r="K2531" s="629">
        <v>2.5299999999999998</v>
      </c>
      <c r="L2531" s="630"/>
      <c r="M2531" s="291">
        <f>K2531*12*I2518</f>
        <v>13576.992</v>
      </c>
    </row>
    <row r="2532" spans="1:13">
      <c r="A2532" s="323" t="s">
        <v>339</v>
      </c>
      <c r="B2532" s="322"/>
      <c r="C2532" s="322"/>
      <c r="D2532" s="322"/>
      <c r="E2532" s="322"/>
      <c r="F2532" s="322"/>
      <c r="G2532" s="322"/>
      <c r="H2532" s="321"/>
      <c r="I2532" s="359"/>
      <c r="J2532" s="358"/>
      <c r="K2532" s="327"/>
      <c r="L2532" s="292"/>
      <c r="M2532" s="291"/>
    </row>
    <row r="2533" spans="1:13">
      <c r="A2533" s="301" t="s">
        <v>338</v>
      </c>
      <c r="B2533" s="355"/>
      <c r="C2533" s="355"/>
      <c r="D2533" s="355"/>
      <c r="E2533" s="355"/>
      <c r="F2533" s="355"/>
      <c r="G2533" s="355"/>
      <c r="H2533" s="356"/>
      <c r="I2533" s="598" t="s">
        <v>328</v>
      </c>
      <c r="J2533" s="599"/>
      <c r="K2533" s="327"/>
      <c r="L2533" s="292"/>
      <c r="M2533" s="291"/>
    </row>
    <row r="2534" spans="1:13">
      <c r="A2534" s="323" t="s">
        <v>337</v>
      </c>
      <c r="B2534" s="331"/>
      <c r="C2534" s="331"/>
      <c r="D2534" s="331"/>
      <c r="E2534" s="331"/>
      <c r="F2534" s="331"/>
      <c r="G2534" s="331"/>
      <c r="H2534" s="357"/>
      <c r="I2534" s="596"/>
      <c r="J2534" s="597"/>
      <c r="K2534" s="327"/>
      <c r="L2534" s="292"/>
      <c r="M2534" s="291"/>
    </row>
    <row r="2535" spans="1:13">
      <c r="A2535" s="320" t="s">
        <v>336</v>
      </c>
      <c r="B2535" s="354"/>
      <c r="C2535" s="353"/>
      <c r="D2535" s="355"/>
      <c r="E2535" s="355"/>
      <c r="F2535" s="355"/>
      <c r="G2535" s="355"/>
      <c r="H2535" s="356"/>
      <c r="I2535" s="598" t="s">
        <v>328</v>
      </c>
      <c r="J2535" s="599"/>
      <c r="K2535" s="327"/>
      <c r="L2535" s="292"/>
      <c r="M2535" s="291"/>
    </row>
    <row r="2536" spans="1:13">
      <c r="A2536" s="301" t="s">
        <v>335</v>
      </c>
      <c r="B2536" s="355"/>
      <c r="C2536" s="355"/>
      <c r="D2536" s="354"/>
      <c r="E2536" s="354"/>
      <c r="F2536" s="354"/>
      <c r="G2536" s="354"/>
      <c r="H2536" s="353"/>
      <c r="I2536" s="608" t="s">
        <v>35</v>
      </c>
      <c r="J2536" s="609"/>
      <c r="K2536" s="625">
        <v>1.1200000000000001</v>
      </c>
      <c r="L2536" s="626"/>
      <c r="M2536" s="291">
        <f>K2536*12*I2518</f>
        <v>6010.3680000000004</v>
      </c>
    </row>
    <row r="2537" spans="1:13">
      <c r="A2537" s="313" t="s">
        <v>334</v>
      </c>
      <c r="B2537" s="312"/>
      <c r="C2537" s="312"/>
      <c r="D2537" s="312"/>
      <c r="E2537" s="312"/>
      <c r="F2537" s="312"/>
      <c r="G2537" s="312"/>
      <c r="H2537" s="311"/>
      <c r="I2537" s="590" t="s">
        <v>333</v>
      </c>
      <c r="J2537" s="591"/>
      <c r="K2537" s="327"/>
      <c r="L2537" s="292"/>
      <c r="M2537" s="291"/>
    </row>
    <row r="2538" spans="1:13">
      <c r="A2538" s="323"/>
      <c r="B2538" s="322"/>
      <c r="C2538" s="322"/>
      <c r="D2538" s="322"/>
      <c r="E2538" s="322"/>
      <c r="F2538" s="322"/>
      <c r="G2538" s="322"/>
      <c r="H2538" s="321"/>
      <c r="I2538" s="334" t="s">
        <v>332</v>
      </c>
      <c r="J2538" s="333"/>
      <c r="K2538" s="352"/>
      <c r="L2538" s="292"/>
      <c r="M2538" s="291"/>
    </row>
    <row r="2539" spans="1:13">
      <c r="A2539" s="313" t="s">
        <v>331</v>
      </c>
      <c r="B2539" s="312"/>
      <c r="C2539" s="312"/>
      <c r="D2539" s="312"/>
      <c r="E2539" s="312"/>
      <c r="F2539" s="312"/>
      <c r="G2539" s="312"/>
      <c r="H2539" s="311"/>
      <c r="I2539" s="590" t="s">
        <v>35</v>
      </c>
      <c r="J2539" s="591"/>
      <c r="K2539" s="625">
        <v>1.4</v>
      </c>
      <c r="L2539" s="626"/>
      <c r="M2539" s="291">
        <f>K2539*12*I2518</f>
        <v>7512.9599999999982</v>
      </c>
    </row>
    <row r="2540" spans="1:13">
      <c r="A2540" s="323" t="s">
        <v>330</v>
      </c>
      <c r="B2540" s="322"/>
      <c r="C2540" s="322"/>
      <c r="D2540" s="322"/>
      <c r="E2540" s="322"/>
      <c r="F2540" s="322"/>
      <c r="G2540" s="322"/>
      <c r="H2540" s="321"/>
      <c r="I2540" s="334"/>
      <c r="J2540" s="333"/>
      <c r="K2540" s="327"/>
      <c r="L2540" s="292"/>
      <c r="M2540" s="291"/>
    </row>
    <row r="2541" spans="1:13">
      <c r="A2541" s="313" t="s">
        <v>329</v>
      </c>
      <c r="B2541" s="312"/>
      <c r="C2541" s="312"/>
      <c r="D2541" s="312"/>
      <c r="E2541" s="312"/>
      <c r="F2541" s="312"/>
      <c r="G2541" s="312"/>
      <c r="H2541" s="311"/>
      <c r="I2541" s="598" t="s">
        <v>328</v>
      </c>
      <c r="J2541" s="599"/>
      <c r="K2541" s="327"/>
      <c r="L2541" s="292"/>
      <c r="M2541" s="291"/>
    </row>
    <row r="2542" spans="1:13">
      <c r="A2542" s="313" t="s">
        <v>327</v>
      </c>
      <c r="B2542" s="312"/>
      <c r="C2542" s="312"/>
      <c r="D2542" s="312"/>
      <c r="E2542" s="312"/>
      <c r="F2542" s="312"/>
      <c r="G2542" s="312"/>
      <c r="H2542" s="311"/>
      <c r="I2542" s="590" t="s">
        <v>326</v>
      </c>
      <c r="J2542" s="591"/>
      <c r="K2542" s="351"/>
      <c r="L2542" s="350"/>
      <c r="M2542" s="349"/>
    </row>
    <row r="2543" spans="1:13" ht="15.75" thickBot="1">
      <c r="A2543" s="323"/>
      <c r="B2543" s="322"/>
      <c r="C2543" s="322"/>
      <c r="D2543" s="322"/>
      <c r="E2543" s="322"/>
      <c r="F2543" s="322"/>
      <c r="G2543" s="322"/>
      <c r="H2543" s="321"/>
      <c r="I2543" s="606" t="s">
        <v>325</v>
      </c>
      <c r="J2543" s="607"/>
      <c r="K2543" s="348"/>
      <c r="L2543" s="347"/>
      <c r="M2543" s="346"/>
    </row>
    <row r="2544" spans="1:13">
      <c r="A2544" s="345" t="s">
        <v>324</v>
      </c>
      <c r="B2544" s="344"/>
      <c r="C2544" s="344"/>
      <c r="D2544" s="344"/>
      <c r="E2544" s="344"/>
      <c r="F2544" s="344"/>
      <c r="G2544" s="343"/>
      <c r="H2544" s="342"/>
      <c r="I2544" s="341"/>
      <c r="J2544" s="340"/>
      <c r="K2544" s="648">
        <f>K2546+K2553+K2561+K2565+K2566+K2570</f>
        <v>30.32</v>
      </c>
      <c r="L2544" s="628"/>
      <c r="M2544" s="286">
        <f>M2546+M2553+M2561+M2565+M2566+M2570</f>
        <v>162709.24799999999</v>
      </c>
    </row>
    <row r="2545" spans="1:13" ht="15.75" thickBot="1">
      <c r="A2545" s="339"/>
      <c r="B2545" s="338"/>
      <c r="C2545" s="338"/>
      <c r="D2545" s="338"/>
      <c r="E2545" s="338"/>
      <c r="F2545" s="338"/>
      <c r="G2545" s="338"/>
      <c r="H2545" s="337"/>
      <c r="I2545" s="336"/>
      <c r="J2545" s="282"/>
      <c r="K2545" s="281"/>
      <c r="L2545" s="280"/>
      <c r="M2545" s="279"/>
    </row>
    <row r="2546" spans="1:13" ht="15.75" thickBot="1">
      <c r="A2546" s="603" t="s">
        <v>323</v>
      </c>
      <c r="B2546" s="604"/>
      <c r="C2546" s="604"/>
      <c r="D2546" s="604"/>
      <c r="E2546" s="604"/>
      <c r="F2546" s="604"/>
      <c r="G2546" s="604"/>
      <c r="H2546" s="605"/>
      <c r="I2546" s="305"/>
      <c r="J2546" s="304"/>
      <c r="K2546" s="646">
        <f>K2547+K2548+K2549+K2551+K2552</f>
        <v>4.6499999999999995</v>
      </c>
      <c r="L2546" s="647"/>
      <c r="M2546" s="303">
        <f>K2546*12*I2518</f>
        <v>24953.759999999998</v>
      </c>
    </row>
    <row r="2547" spans="1:13">
      <c r="A2547" s="323" t="s">
        <v>322</v>
      </c>
      <c r="B2547" s="322"/>
      <c r="C2547" s="322"/>
      <c r="D2547" s="322"/>
      <c r="E2547" s="322"/>
      <c r="F2547" s="322"/>
      <c r="G2547" s="322"/>
      <c r="H2547" s="321"/>
      <c r="I2547" s="596" t="s">
        <v>321</v>
      </c>
      <c r="J2547" s="597"/>
      <c r="K2547" s="629">
        <v>0.63</v>
      </c>
      <c r="L2547" s="630"/>
      <c r="M2547" s="291">
        <f>K2547*12*I2518</f>
        <v>3380.8320000000003</v>
      </c>
    </row>
    <row r="2548" spans="1:13">
      <c r="A2548" s="320" t="s">
        <v>320</v>
      </c>
      <c r="B2548" s="319"/>
      <c r="C2548" s="319"/>
      <c r="D2548" s="319"/>
      <c r="E2548" s="319"/>
      <c r="F2548" s="319"/>
      <c r="G2548" s="319"/>
      <c r="H2548" s="318"/>
      <c r="I2548" s="608" t="s">
        <v>57</v>
      </c>
      <c r="J2548" s="609"/>
      <c r="K2548" s="625">
        <v>1.48</v>
      </c>
      <c r="L2548" s="626"/>
      <c r="M2548" s="291">
        <f>K2548*12*I2518</f>
        <v>7942.271999999999</v>
      </c>
    </row>
    <row r="2549" spans="1:13">
      <c r="A2549" s="313" t="s">
        <v>319</v>
      </c>
      <c r="B2549" s="312"/>
      <c r="C2549" s="312"/>
      <c r="D2549" s="312"/>
      <c r="E2549" s="312"/>
      <c r="F2549" s="312"/>
      <c r="G2549" s="312"/>
      <c r="H2549" s="311"/>
      <c r="I2549" s="590" t="s">
        <v>35</v>
      </c>
      <c r="J2549" s="591"/>
      <c r="K2549" s="625">
        <v>0.17</v>
      </c>
      <c r="L2549" s="626"/>
      <c r="M2549" s="291">
        <f>K2549*12*I2518</f>
        <v>912.28800000000001</v>
      </c>
    </row>
    <row r="2550" spans="1:13">
      <c r="A2550" s="335" t="s">
        <v>318</v>
      </c>
      <c r="B2550" s="331"/>
      <c r="C2550" s="331"/>
      <c r="D2550" s="331"/>
      <c r="E2550" s="322"/>
      <c r="F2550" s="322"/>
      <c r="G2550" s="322"/>
      <c r="H2550" s="321"/>
      <c r="I2550" s="334"/>
      <c r="J2550" s="333"/>
      <c r="K2550" s="293"/>
      <c r="L2550" s="292"/>
      <c r="M2550" s="291"/>
    </row>
    <row r="2551" spans="1:13">
      <c r="A2551" s="320" t="s">
        <v>317</v>
      </c>
      <c r="B2551" s="319"/>
      <c r="C2551" s="319"/>
      <c r="D2551" s="319"/>
      <c r="E2551" s="319"/>
      <c r="F2551" s="319"/>
      <c r="G2551" s="319"/>
      <c r="H2551" s="318"/>
      <c r="I2551" s="608" t="s">
        <v>19</v>
      </c>
      <c r="J2551" s="609"/>
      <c r="K2551" s="625">
        <v>0.05</v>
      </c>
      <c r="L2551" s="626"/>
      <c r="M2551" s="291">
        <f>K2551*12*I2518</f>
        <v>268.32000000000005</v>
      </c>
    </row>
    <row r="2552" spans="1:13" ht="15.75" thickBot="1">
      <c r="A2552" s="313" t="s">
        <v>316</v>
      </c>
      <c r="B2552" s="312"/>
      <c r="C2552" s="312"/>
      <c r="D2552" s="312"/>
      <c r="E2552" s="312"/>
      <c r="F2552" s="312"/>
      <c r="G2552" s="312"/>
      <c r="H2552" s="311"/>
      <c r="I2552" s="614" t="s">
        <v>19</v>
      </c>
      <c r="J2552" s="615"/>
      <c r="K2552" s="650">
        <v>2.3199999999999998</v>
      </c>
      <c r="L2552" s="651"/>
      <c r="M2552" s="291">
        <f>K2552*12*I2518</f>
        <v>12450.047999999999</v>
      </c>
    </row>
    <row r="2553" spans="1:13" ht="15.75" thickBot="1">
      <c r="A2553" s="654" t="s">
        <v>315</v>
      </c>
      <c r="B2553" s="655"/>
      <c r="C2553" s="655"/>
      <c r="D2553" s="655"/>
      <c r="E2553" s="655"/>
      <c r="F2553" s="655"/>
      <c r="G2553" s="655"/>
      <c r="H2553" s="656"/>
      <c r="I2553" s="305"/>
      <c r="J2553" s="304"/>
      <c r="K2553" s="642">
        <f>K2554+K2555+K2557+K2558+K2559+K2560</f>
        <v>1.35</v>
      </c>
      <c r="L2553" s="647"/>
      <c r="M2553" s="303">
        <f>K2553*12*I2518</f>
        <v>7244.6400000000012</v>
      </c>
    </row>
    <row r="2554" spans="1:13">
      <c r="A2554" s="332" t="s">
        <v>314</v>
      </c>
      <c r="B2554" s="331"/>
      <c r="C2554" s="331"/>
      <c r="D2554" s="331"/>
      <c r="E2554" s="331"/>
      <c r="F2554" s="322"/>
      <c r="G2554" s="322"/>
      <c r="H2554" s="321"/>
      <c r="I2554" s="330"/>
      <c r="J2554" s="294"/>
      <c r="K2554" s="629">
        <v>0.08</v>
      </c>
      <c r="L2554" s="630"/>
      <c r="M2554" s="291">
        <f>K2554*12*I2518</f>
        <v>429.31199999999995</v>
      </c>
    </row>
    <row r="2555" spans="1:13">
      <c r="A2555" s="329" t="s">
        <v>313</v>
      </c>
      <c r="B2555" s="328"/>
      <c r="C2555" s="328"/>
      <c r="D2555" s="328"/>
      <c r="E2555" s="328"/>
      <c r="F2555" s="312"/>
      <c r="G2555" s="312"/>
      <c r="H2555" s="311"/>
      <c r="I2555" s="598" t="s">
        <v>312</v>
      </c>
      <c r="J2555" s="599"/>
      <c r="K2555" s="625">
        <v>0.65</v>
      </c>
      <c r="L2555" s="626"/>
      <c r="M2555" s="291">
        <f>K2555*12*I2518</f>
        <v>3488.1600000000003</v>
      </c>
    </row>
    <row r="2556" spans="1:13">
      <c r="A2556" s="323" t="s">
        <v>311</v>
      </c>
      <c r="B2556" s="322"/>
      <c r="C2556" s="322"/>
      <c r="D2556" s="322"/>
      <c r="E2556" s="322"/>
      <c r="F2556" s="322"/>
      <c r="G2556" s="322"/>
      <c r="H2556" s="321"/>
      <c r="I2556" s="596" t="s">
        <v>310</v>
      </c>
      <c r="J2556" s="597"/>
      <c r="K2556" s="327"/>
      <c r="L2556" s="292"/>
      <c r="M2556" s="291"/>
    </row>
    <row r="2557" spans="1:13">
      <c r="A2557" s="320" t="s">
        <v>309</v>
      </c>
      <c r="B2557" s="319"/>
      <c r="C2557" s="319"/>
      <c r="D2557" s="319"/>
      <c r="E2557" s="319"/>
      <c r="F2557" s="319"/>
      <c r="G2557" s="319"/>
      <c r="H2557" s="318"/>
      <c r="I2557" s="608" t="s">
        <v>308</v>
      </c>
      <c r="J2557" s="609"/>
      <c r="K2557" s="625">
        <v>0.4</v>
      </c>
      <c r="L2557" s="626"/>
      <c r="M2557" s="291">
        <f>K2557*12*I2518</f>
        <v>2146.5600000000004</v>
      </c>
    </row>
    <row r="2558" spans="1:13">
      <c r="A2558" s="320" t="s">
        <v>307</v>
      </c>
      <c r="B2558" s="319"/>
      <c r="C2558" s="319"/>
      <c r="D2558" s="319"/>
      <c r="E2558" s="319"/>
      <c r="F2558" s="319"/>
      <c r="G2558" s="319"/>
      <c r="H2558" s="318"/>
      <c r="I2558" s="608" t="s">
        <v>306</v>
      </c>
      <c r="J2558" s="609"/>
      <c r="K2558" s="625">
        <v>0.1</v>
      </c>
      <c r="L2558" s="626"/>
      <c r="M2558" s="291">
        <f>K2558*12*I2518</f>
        <v>536.6400000000001</v>
      </c>
    </row>
    <row r="2559" spans="1:13">
      <c r="A2559" s="313" t="s">
        <v>299</v>
      </c>
      <c r="B2559" s="312"/>
      <c r="C2559" s="312"/>
      <c r="D2559" s="312"/>
      <c r="E2559" s="312"/>
      <c r="F2559" s="312"/>
      <c r="G2559" s="312"/>
      <c r="H2559" s="311"/>
      <c r="I2559" s="608" t="s">
        <v>298</v>
      </c>
      <c r="J2559" s="609"/>
      <c r="K2559" s="636">
        <v>0.05</v>
      </c>
      <c r="L2559" s="637"/>
      <c r="M2559" s="291">
        <f>K2559*12*I2518</f>
        <v>268.32000000000005</v>
      </c>
    </row>
    <row r="2560" spans="1:13" ht="15.75" thickBot="1">
      <c r="A2560" s="313" t="s">
        <v>305</v>
      </c>
      <c r="B2560" s="312"/>
      <c r="C2560" s="312"/>
      <c r="D2560" s="312"/>
      <c r="E2560" s="312"/>
      <c r="F2560" s="312"/>
      <c r="G2560" s="312"/>
      <c r="H2560" s="311"/>
      <c r="I2560" s="614" t="s">
        <v>88</v>
      </c>
      <c r="J2560" s="615"/>
      <c r="K2560" s="638">
        <v>7.0000000000000007E-2</v>
      </c>
      <c r="L2560" s="639"/>
      <c r="M2560" s="326">
        <f>K2560*12*I2518</f>
        <v>375.64800000000002</v>
      </c>
    </row>
    <row r="2561" spans="1:13" ht="15.75" thickBot="1">
      <c r="A2561" s="654" t="s">
        <v>304</v>
      </c>
      <c r="B2561" s="655"/>
      <c r="C2561" s="655"/>
      <c r="D2561" s="655"/>
      <c r="E2561" s="655"/>
      <c r="F2561" s="655"/>
      <c r="G2561" s="655"/>
      <c r="H2561" s="656"/>
      <c r="I2561" s="325"/>
      <c r="J2561" s="324"/>
      <c r="K2561" s="649">
        <f>K2562+K2563+K2564</f>
        <v>0.88</v>
      </c>
      <c r="L2561" s="643"/>
      <c r="M2561" s="303">
        <f>K2561*12*I2518</f>
        <v>4722.4319999999998</v>
      </c>
    </row>
    <row r="2562" spans="1:13">
      <c r="A2562" s="323" t="s">
        <v>303</v>
      </c>
      <c r="B2562" s="322"/>
      <c r="C2562" s="322"/>
      <c r="D2562" s="322"/>
      <c r="E2562" s="322"/>
      <c r="F2562" s="322"/>
      <c r="G2562" s="322"/>
      <c r="H2562" s="321"/>
      <c r="I2562" s="612" t="s">
        <v>302</v>
      </c>
      <c r="J2562" s="613"/>
      <c r="K2562" s="644">
        <v>0.42</v>
      </c>
      <c r="L2562" s="645"/>
      <c r="M2562" s="291">
        <f>K2562*12*I2518</f>
        <v>2253.8879999999999</v>
      </c>
    </row>
    <row r="2563" spans="1:13">
      <c r="A2563" s="320" t="s">
        <v>301</v>
      </c>
      <c r="B2563" s="319"/>
      <c r="C2563" s="319"/>
      <c r="D2563" s="319"/>
      <c r="E2563" s="319"/>
      <c r="F2563" s="319"/>
      <c r="G2563" s="319"/>
      <c r="H2563" s="318"/>
      <c r="I2563" s="317" t="s">
        <v>300</v>
      </c>
      <c r="J2563" s="316"/>
      <c r="K2563" s="636">
        <v>0.37</v>
      </c>
      <c r="L2563" s="637"/>
      <c r="M2563" s="291">
        <f>K2563*12*I2518</f>
        <v>1985.5679999999998</v>
      </c>
    </row>
    <row r="2564" spans="1:13" ht="15.75" thickBot="1">
      <c r="A2564" s="313" t="s">
        <v>299</v>
      </c>
      <c r="B2564" s="312"/>
      <c r="C2564" s="312"/>
      <c r="D2564" s="312"/>
      <c r="E2564" s="312"/>
      <c r="F2564" s="312"/>
      <c r="G2564" s="312"/>
      <c r="H2564" s="311"/>
      <c r="I2564" s="614" t="s">
        <v>298</v>
      </c>
      <c r="J2564" s="615"/>
      <c r="K2564" s="638">
        <v>0.09</v>
      </c>
      <c r="L2564" s="639"/>
      <c r="M2564" s="291">
        <f>K2564*12*I2518</f>
        <v>482.976</v>
      </c>
    </row>
    <row r="2565" spans="1:13" ht="15.75" thickBot="1">
      <c r="A2565" s="309" t="s">
        <v>297</v>
      </c>
      <c r="B2565" s="308"/>
      <c r="C2565" s="308"/>
      <c r="D2565" s="308"/>
      <c r="E2565" s="308"/>
      <c r="F2565" s="308"/>
      <c r="G2565" s="308"/>
      <c r="H2565" s="307"/>
      <c r="I2565" s="619" t="s">
        <v>296</v>
      </c>
      <c r="J2565" s="620"/>
      <c r="K2565" s="640">
        <v>21.79</v>
      </c>
      <c r="L2565" s="641"/>
      <c r="M2565" s="303">
        <f>K2565*12*I2518</f>
        <v>116933.856</v>
      </c>
    </row>
    <row r="2566" spans="1:13" ht="15.75" thickBot="1">
      <c r="A2566" s="603" t="s">
        <v>295</v>
      </c>
      <c r="B2566" s="604"/>
      <c r="C2566" s="604"/>
      <c r="D2566" s="604"/>
      <c r="E2566" s="604"/>
      <c r="F2566" s="604"/>
      <c r="G2566" s="604"/>
      <c r="H2566" s="605"/>
      <c r="I2566" s="305"/>
      <c r="J2566" s="304"/>
      <c r="K2566" s="642">
        <v>1.58</v>
      </c>
      <c r="L2566" s="643"/>
      <c r="M2566" s="303">
        <f>K2566*12*I2518</f>
        <v>8478.9120000000003</v>
      </c>
    </row>
    <row r="2567" spans="1:13">
      <c r="A2567" s="301" t="s">
        <v>294</v>
      </c>
      <c r="B2567" s="300"/>
      <c r="C2567" s="300"/>
      <c r="D2567" s="300"/>
      <c r="E2567" s="300"/>
      <c r="F2567" s="300"/>
      <c r="G2567" s="300"/>
      <c r="H2567" s="298"/>
      <c r="I2567" s="621" t="s">
        <v>293</v>
      </c>
      <c r="J2567" s="622"/>
      <c r="K2567" s="297"/>
      <c r="L2567" s="296"/>
      <c r="M2567" s="291"/>
    </row>
    <row r="2568" spans="1:13">
      <c r="A2568" s="301" t="s">
        <v>292</v>
      </c>
      <c r="B2568" s="300"/>
      <c r="C2568" s="300"/>
      <c r="D2568" s="300"/>
      <c r="E2568" s="300"/>
      <c r="F2568" s="300"/>
      <c r="G2568" s="300"/>
      <c r="H2568" s="298"/>
      <c r="I2568" s="295"/>
      <c r="J2568" s="294"/>
      <c r="K2568" s="297"/>
      <c r="L2568" s="296"/>
      <c r="M2568" s="291"/>
    </row>
    <row r="2569" spans="1:13" ht="15.75" thickBot="1">
      <c r="A2569" s="301" t="s">
        <v>291</v>
      </c>
      <c r="B2569" s="300"/>
      <c r="C2569" s="300"/>
      <c r="D2569" s="300"/>
      <c r="E2569" s="300"/>
      <c r="F2569" s="300"/>
      <c r="G2569" s="300"/>
      <c r="H2569" s="298"/>
      <c r="I2569" s="310"/>
      <c r="J2569" s="294"/>
      <c r="K2569" s="297"/>
      <c r="L2569" s="296"/>
      <c r="M2569" s="291"/>
    </row>
    <row r="2570" spans="1:13" ht="15.75" thickBot="1">
      <c r="A2570" s="309" t="s">
        <v>290</v>
      </c>
      <c r="B2570" s="308"/>
      <c r="C2570" s="308"/>
      <c r="D2570" s="308"/>
      <c r="E2570" s="308"/>
      <c r="F2570" s="308"/>
      <c r="G2570" s="308"/>
      <c r="H2570" s="307"/>
      <c r="I2570" s="305"/>
      <c r="J2570" s="304"/>
      <c r="K2570" s="642">
        <v>7.0000000000000007E-2</v>
      </c>
      <c r="L2570" s="643"/>
      <c r="M2570" s="303">
        <f>K2570*12*I2518</f>
        <v>375.64800000000002</v>
      </c>
    </row>
    <row r="2571" spans="1:13">
      <c r="A2571" s="301" t="s">
        <v>289</v>
      </c>
      <c r="B2571" s="300"/>
      <c r="C2571" s="300"/>
      <c r="D2571" s="300"/>
      <c r="E2571" s="300"/>
      <c r="F2571" s="300"/>
      <c r="G2571" s="300"/>
      <c r="H2571" s="298"/>
      <c r="I2571" s="621" t="s">
        <v>19</v>
      </c>
      <c r="J2571" s="622"/>
      <c r="K2571" s="306"/>
      <c r="L2571" s="296"/>
      <c r="M2571" s="291"/>
    </row>
    <row r="2572" spans="1:13" ht="15.75" thickBot="1">
      <c r="A2572" s="301" t="s">
        <v>288</v>
      </c>
      <c r="B2572" s="300"/>
      <c r="C2572" s="300"/>
      <c r="D2572" s="300"/>
      <c r="E2572" s="300"/>
      <c r="F2572" s="300"/>
      <c r="G2572" s="300"/>
      <c r="H2572" s="298"/>
      <c r="I2572" s="295"/>
      <c r="J2572" s="294"/>
      <c r="K2572" s="306"/>
      <c r="L2572" s="296"/>
      <c r="M2572" s="291"/>
    </row>
    <row r="2573" spans="1:13" ht="15.75" thickBot="1">
      <c r="A2573" s="603" t="s">
        <v>287</v>
      </c>
      <c r="B2573" s="604"/>
      <c r="C2573" s="604"/>
      <c r="D2573" s="604"/>
      <c r="E2573" s="604"/>
      <c r="F2573" s="604"/>
      <c r="G2573" s="604"/>
      <c r="H2573" s="605"/>
      <c r="I2573" s="305"/>
      <c r="J2573" s="304"/>
      <c r="K2573" s="642">
        <v>6</v>
      </c>
      <c r="L2573" s="643"/>
      <c r="M2573" s="303">
        <f>K2573*12*I2518</f>
        <v>32198.399999999998</v>
      </c>
    </row>
    <row r="2574" spans="1:13">
      <c r="A2574" s="301" t="s">
        <v>286</v>
      </c>
      <c r="B2574" s="299"/>
      <c r="C2574" s="299"/>
      <c r="D2574" s="299"/>
      <c r="E2574" s="299"/>
      <c r="F2574" s="300"/>
      <c r="G2574" s="299"/>
      <c r="H2574" s="298"/>
      <c r="I2574" s="598" t="s">
        <v>285</v>
      </c>
      <c r="J2574" s="599"/>
      <c r="K2574" s="297"/>
      <c r="L2574" s="296"/>
      <c r="M2574" s="291"/>
    </row>
    <row r="2575" spans="1:13">
      <c r="A2575" s="301" t="s">
        <v>284</v>
      </c>
      <c r="B2575" s="299"/>
      <c r="C2575" s="299"/>
      <c r="D2575" s="299"/>
      <c r="E2575" s="299"/>
      <c r="F2575" s="300"/>
      <c r="G2575" s="299"/>
      <c r="H2575" s="298"/>
      <c r="I2575" s="598" t="s">
        <v>283</v>
      </c>
      <c r="J2575" s="599"/>
      <c r="K2575" s="297"/>
      <c r="L2575" s="296"/>
      <c r="M2575" s="291"/>
    </row>
    <row r="2576" spans="1:13">
      <c r="A2576" s="301" t="s">
        <v>282</v>
      </c>
      <c r="B2576" s="299"/>
      <c r="C2576" s="299"/>
      <c r="D2576" s="299"/>
      <c r="E2576" s="299"/>
      <c r="F2576" s="300"/>
      <c r="G2576" s="299"/>
      <c r="H2576" s="298"/>
      <c r="I2576" s="598" t="s">
        <v>281</v>
      </c>
      <c r="J2576" s="599"/>
      <c r="K2576" s="297"/>
      <c r="L2576" s="296"/>
      <c r="M2576" s="291"/>
    </row>
    <row r="2577" spans="1:13">
      <c r="A2577" s="301" t="s">
        <v>280</v>
      </c>
      <c r="B2577" s="299"/>
      <c r="C2577" s="299"/>
      <c r="D2577" s="299"/>
      <c r="E2577" s="299"/>
      <c r="F2577" s="300"/>
      <c r="G2577" s="299"/>
      <c r="H2577" s="298"/>
      <c r="I2577" s="598" t="s">
        <v>279</v>
      </c>
      <c r="J2577" s="599"/>
      <c r="K2577" s="297"/>
      <c r="L2577" s="296"/>
      <c r="M2577" s="291"/>
    </row>
    <row r="2578" spans="1:13">
      <c r="A2578" s="301" t="s">
        <v>278</v>
      </c>
      <c r="B2578" s="299"/>
      <c r="C2578" s="299"/>
      <c r="D2578" s="299"/>
      <c r="E2578" s="299"/>
      <c r="F2578" s="300"/>
      <c r="G2578" s="299"/>
      <c r="H2578" s="298"/>
      <c r="I2578" s="598" t="s">
        <v>277</v>
      </c>
      <c r="J2578" s="599"/>
      <c r="K2578" s="297"/>
      <c r="L2578" s="296"/>
      <c r="M2578" s="291"/>
    </row>
    <row r="2579" spans="1:13">
      <c r="A2579" s="301" t="s">
        <v>276</v>
      </c>
      <c r="B2579" s="299"/>
      <c r="C2579" s="299"/>
      <c r="D2579" s="299"/>
      <c r="E2579" s="299"/>
      <c r="F2579" s="300"/>
      <c r="G2579" s="299"/>
      <c r="H2579" s="298"/>
      <c r="I2579" s="295"/>
      <c r="J2579" s="294"/>
      <c r="K2579" s="297"/>
      <c r="L2579" s="302"/>
      <c r="M2579" s="291"/>
    </row>
    <row r="2580" spans="1:13">
      <c r="A2580" s="301" t="s">
        <v>275</v>
      </c>
      <c r="B2580" s="299"/>
      <c r="C2580" s="299"/>
      <c r="D2580" s="299"/>
      <c r="E2580" s="299"/>
      <c r="F2580" s="300"/>
      <c r="G2580" s="299"/>
      <c r="H2580" s="298"/>
      <c r="I2580" s="295"/>
      <c r="J2580" s="294"/>
      <c r="K2580" s="297"/>
      <c r="L2580" s="296"/>
      <c r="M2580" s="291"/>
    </row>
    <row r="2581" spans="1:13">
      <c r="A2581" s="301" t="s">
        <v>274</v>
      </c>
      <c r="B2581" s="299"/>
      <c r="C2581" s="299"/>
      <c r="D2581" s="299"/>
      <c r="E2581" s="299"/>
      <c r="F2581" s="300"/>
      <c r="G2581" s="299"/>
      <c r="H2581" s="298"/>
      <c r="I2581" s="295"/>
      <c r="J2581" s="294"/>
      <c r="K2581" s="297"/>
      <c r="L2581" s="296"/>
      <c r="M2581" s="291"/>
    </row>
    <row r="2582" spans="1:13">
      <c r="A2582" s="301" t="s">
        <v>273</v>
      </c>
      <c r="B2582" s="299"/>
      <c r="C2582" s="299"/>
      <c r="D2582" s="299"/>
      <c r="E2582" s="299"/>
      <c r="F2582" s="300"/>
      <c r="G2582" s="299"/>
      <c r="H2582" s="298"/>
      <c r="I2582" s="295"/>
      <c r="J2582" s="294"/>
      <c r="K2582" s="297"/>
      <c r="L2582" s="296"/>
      <c r="M2582" s="291"/>
    </row>
    <row r="2583" spans="1:13">
      <c r="A2583" s="301" t="s">
        <v>272</v>
      </c>
      <c r="B2583" s="299"/>
      <c r="C2583" s="299"/>
      <c r="D2583" s="299"/>
      <c r="E2583" s="299"/>
      <c r="F2583" s="300"/>
      <c r="G2583" s="299"/>
      <c r="H2583" s="298"/>
      <c r="I2583" s="295"/>
      <c r="J2583" s="294"/>
      <c r="K2583" s="297"/>
      <c r="L2583" s="296"/>
      <c r="M2583" s="291"/>
    </row>
    <row r="2584" spans="1:13" ht="15.75" thickBot="1">
      <c r="A2584" s="616" t="s">
        <v>271</v>
      </c>
      <c r="B2584" s="617"/>
      <c r="C2584" s="617"/>
      <c r="D2584" s="617"/>
      <c r="E2584" s="617"/>
      <c r="F2584" s="617"/>
      <c r="G2584" s="617"/>
      <c r="H2584" s="618"/>
      <c r="I2584" s="295"/>
      <c r="J2584" s="294"/>
      <c r="K2584" s="293"/>
      <c r="L2584" s="292"/>
      <c r="M2584" s="291"/>
    </row>
    <row r="2585" spans="1:13">
      <c r="A2585" s="290" t="s">
        <v>270</v>
      </c>
      <c r="B2585" s="289"/>
      <c r="C2585" s="289"/>
      <c r="D2585" s="289"/>
      <c r="E2585" s="289"/>
      <c r="F2585" s="289"/>
      <c r="G2585" s="289"/>
      <c r="H2585" s="289"/>
      <c r="I2585" s="621" t="s">
        <v>55</v>
      </c>
      <c r="J2585" s="622"/>
      <c r="K2585" s="288"/>
      <c r="L2585" s="287"/>
      <c r="M2585" s="286"/>
    </row>
    <row r="2586" spans="1:13" ht="15.75" thickBot="1">
      <c r="A2586" s="285" t="s">
        <v>269</v>
      </c>
      <c r="B2586" s="284"/>
      <c r="C2586" s="284"/>
      <c r="D2586" s="284"/>
      <c r="E2586" s="284"/>
      <c r="F2586" s="284"/>
      <c r="G2586" s="284"/>
      <c r="H2586" s="284"/>
      <c r="I2586" s="283"/>
      <c r="J2586" s="282"/>
      <c r="K2586" s="281"/>
      <c r="L2586" s="280"/>
      <c r="M2586" s="279"/>
    </row>
    <row r="2587" spans="1:13" ht="15.75" thickBot="1">
      <c r="A2587" s="603" t="s">
        <v>355</v>
      </c>
      <c r="B2587" s="604"/>
      <c r="C2587" s="604"/>
      <c r="D2587" s="604"/>
      <c r="E2587" s="604"/>
      <c r="F2587" s="604"/>
      <c r="G2587" s="604"/>
      <c r="H2587" s="657"/>
      <c r="I2587" s="658" t="s">
        <v>32</v>
      </c>
      <c r="J2587" s="659"/>
      <c r="K2587" s="660">
        <v>1.46</v>
      </c>
      <c r="L2587" s="661"/>
      <c r="M2587" s="276">
        <f>K2587*12*I2518</f>
        <v>7834.9439999999995</v>
      </c>
    </row>
    <row r="2588" spans="1:13" ht="15.75" thickBot="1">
      <c r="A2588" s="386" t="s">
        <v>354</v>
      </c>
      <c r="B2588" s="385"/>
      <c r="C2588" s="385"/>
      <c r="D2588" s="385"/>
      <c r="E2588" s="385"/>
      <c r="F2588" s="385"/>
      <c r="G2588" s="385"/>
      <c r="H2588" s="385"/>
      <c r="I2588" s="384"/>
      <c r="J2588" s="383"/>
      <c r="K2588" s="662"/>
      <c r="L2588" s="663"/>
      <c r="M2588" s="276"/>
    </row>
    <row r="2589" spans="1:13" ht="15.75" thickBot="1">
      <c r="A2589" s="652" t="s">
        <v>268</v>
      </c>
      <c r="B2589" s="653"/>
      <c r="C2589" s="653"/>
      <c r="D2589" s="653"/>
      <c r="E2589" s="653"/>
      <c r="F2589" s="653"/>
      <c r="G2589" s="653"/>
      <c r="H2589" s="653"/>
      <c r="I2589" s="278"/>
      <c r="J2589" s="277"/>
      <c r="K2589" s="610">
        <f>K2519+K2529+K2544+K2573+K2587+K2588</f>
        <v>49</v>
      </c>
      <c r="L2589" s="611"/>
      <c r="M2589" s="276">
        <f>M2519+M2529+M2544+M2573+M2587+M2588</f>
        <v>262953.59999999998</v>
      </c>
    </row>
    <row r="2591" spans="1:13" ht="15.75">
      <c r="A2591" s="601" t="s">
        <v>0</v>
      </c>
      <c r="B2591" s="601"/>
      <c r="C2591" s="601"/>
      <c r="D2591" s="601"/>
      <c r="E2591" s="601"/>
      <c r="F2591" s="601"/>
      <c r="G2591" s="601"/>
      <c r="H2591" s="601"/>
      <c r="I2591" s="601"/>
      <c r="J2591" s="601"/>
      <c r="K2591" s="601"/>
      <c r="L2591" s="601"/>
      <c r="M2591" s="327"/>
    </row>
    <row r="2592" spans="1:13" ht="15.75">
      <c r="A2592" s="600" t="s">
        <v>353</v>
      </c>
      <c r="B2592" s="600"/>
      <c r="C2592" s="600"/>
      <c r="D2592" s="600"/>
      <c r="E2592" s="600"/>
      <c r="F2592" s="600"/>
      <c r="G2592" s="600"/>
      <c r="H2592" s="600"/>
      <c r="I2592" s="600"/>
      <c r="J2592" s="600"/>
      <c r="K2592" s="600"/>
      <c r="L2592" s="600"/>
      <c r="M2592" s="327"/>
    </row>
    <row r="2593" spans="1:13" ht="15.75">
      <c r="A2593" s="370"/>
      <c r="B2593" s="370"/>
      <c r="C2593" s="370"/>
      <c r="D2593" s="370"/>
      <c r="E2593" s="370"/>
      <c r="F2593" s="370" t="s">
        <v>387</v>
      </c>
      <c r="G2593" s="370"/>
      <c r="H2593" s="370"/>
      <c r="I2593" s="370"/>
      <c r="J2593" s="370"/>
      <c r="K2593" s="370"/>
      <c r="L2593" s="370"/>
      <c r="M2593" s="327"/>
    </row>
    <row r="2594" spans="1:13">
      <c r="A2594" s="329"/>
      <c r="B2594" s="328"/>
      <c r="C2594" s="602" t="s">
        <v>351</v>
      </c>
      <c r="D2594" s="602"/>
      <c r="E2594" s="602"/>
      <c r="F2594" s="328"/>
      <c r="G2594" s="328"/>
      <c r="H2594" s="368"/>
      <c r="I2594" s="590" t="s">
        <v>3</v>
      </c>
      <c r="J2594" s="591"/>
      <c r="K2594" s="592" t="s">
        <v>4</v>
      </c>
      <c r="L2594" s="593"/>
      <c r="M2594" s="382"/>
    </row>
    <row r="2595" spans="1:13">
      <c r="A2595" s="381"/>
      <c r="B2595" s="355"/>
      <c r="C2595" s="355"/>
      <c r="D2595" s="355"/>
      <c r="E2595" s="355"/>
      <c r="F2595" s="355"/>
      <c r="G2595" s="355"/>
      <c r="H2595" s="356"/>
      <c r="I2595" s="295"/>
      <c r="J2595" s="294"/>
      <c r="K2595" s="594" t="s">
        <v>5</v>
      </c>
      <c r="L2595" s="595"/>
      <c r="M2595" s="380" t="s">
        <v>6</v>
      </c>
    </row>
    <row r="2596" spans="1:13">
      <c r="A2596" s="381"/>
      <c r="B2596" s="355"/>
      <c r="C2596" s="355"/>
      <c r="D2596" s="355"/>
      <c r="E2596" s="355"/>
      <c r="F2596" s="355"/>
      <c r="G2596" s="355"/>
      <c r="H2596" s="356"/>
      <c r="I2596" s="598" t="s">
        <v>7</v>
      </c>
      <c r="J2596" s="599"/>
      <c r="K2596" s="623" t="s">
        <v>8</v>
      </c>
      <c r="L2596" s="624"/>
      <c r="M2596" s="380" t="s">
        <v>9</v>
      </c>
    </row>
    <row r="2597" spans="1:13" ht="16.5" thickBot="1">
      <c r="A2597" s="379"/>
      <c r="B2597" s="351"/>
      <c r="C2597" s="351"/>
      <c r="D2597" s="351"/>
      <c r="E2597" s="351"/>
      <c r="F2597" s="351"/>
      <c r="G2597" s="351"/>
      <c r="H2597" s="350"/>
      <c r="I2597" s="631">
        <v>262.89999999999998</v>
      </c>
      <c r="J2597" s="632"/>
      <c r="K2597" s="633"/>
      <c r="L2597" s="634"/>
      <c r="M2597" s="378"/>
    </row>
    <row r="2598" spans="1:13">
      <c r="A2598" s="367" t="s">
        <v>350</v>
      </c>
      <c r="B2598" s="344"/>
      <c r="C2598" s="344"/>
      <c r="D2598" s="344"/>
      <c r="E2598" s="344"/>
      <c r="F2598" s="344"/>
      <c r="G2598" s="344"/>
      <c r="H2598" s="377"/>
      <c r="I2598" s="341"/>
      <c r="J2598" s="340"/>
      <c r="K2598" s="635">
        <f>K2601+K2604</f>
        <v>6.17</v>
      </c>
      <c r="L2598" s="628"/>
      <c r="M2598" s="286">
        <f>K2598*12*I2597</f>
        <v>19465.115999999995</v>
      </c>
    </row>
    <row r="2599" spans="1:13">
      <c r="A2599" s="376" t="s">
        <v>349</v>
      </c>
      <c r="B2599" s="375"/>
      <c r="C2599" s="375"/>
      <c r="D2599" s="375"/>
      <c r="E2599" s="375"/>
      <c r="F2599" s="375"/>
      <c r="G2599" s="375"/>
      <c r="H2599" s="374"/>
      <c r="I2599" s="295"/>
      <c r="J2599" s="294"/>
      <c r="K2599" s="293"/>
      <c r="L2599" s="292"/>
      <c r="M2599" s="373"/>
    </row>
    <row r="2600" spans="1:13" ht="15.75" thickBot="1">
      <c r="A2600" s="363" t="s">
        <v>348</v>
      </c>
      <c r="B2600" s="372"/>
      <c r="C2600" s="372"/>
      <c r="D2600" s="372"/>
      <c r="E2600" s="372"/>
      <c r="F2600" s="372"/>
      <c r="G2600" s="372"/>
      <c r="H2600" s="371"/>
      <c r="I2600" s="336"/>
      <c r="J2600" s="282"/>
      <c r="K2600" s="281"/>
      <c r="L2600" s="280"/>
      <c r="M2600" s="279"/>
    </row>
    <row r="2601" spans="1:13">
      <c r="A2601" s="323" t="s">
        <v>347</v>
      </c>
      <c r="B2601" s="331"/>
      <c r="C2601" s="331"/>
      <c r="D2601" s="331"/>
      <c r="E2601" s="331"/>
      <c r="F2601" s="331"/>
      <c r="G2601" s="331"/>
      <c r="H2601" s="357"/>
      <c r="I2601" s="596" t="s">
        <v>19</v>
      </c>
      <c r="J2601" s="597"/>
      <c r="K2601" s="629">
        <v>3.7</v>
      </c>
      <c r="L2601" s="630"/>
      <c r="M2601" s="291">
        <f>K2601*12*I2597</f>
        <v>11672.76</v>
      </c>
    </row>
    <row r="2602" spans="1:13">
      <c r="A2602" s="301" t="s">
        <v>338</v>
      </c>
      <c r="B2602" s="355"/>
      <c r="C2602" s="355"/>
      <c r="D2602" s="355"/>
      <c r="E2602" s="355"/>
      <c r="F2602" s="355"/>
      <c r="G2602" s="355"/>
      <c r="H2602" s="356"/>
      <c r="I2602" s="598" t="s">
        <v>328</v>
      </c>
      <c r="J2602" s="599"/>
      <c r="K2602" s="327"/>
      <c r="L2602" s="292"/>
      <c r="M2602" s="291"/>
    </row>
    <row r="2603" spans="1:13">
      <c r="A2603" s="323" t="s">
        <v>337</v>
      </c>
      <c r="B2603" s="331"/>
      <c r="C2603" s="331"/>
      <c r="D2603" s="331"/>
      <c r="E2603" s="331"/>
      <c r="F2603" s="331"/>
      <c r="G2603" s="331"/>
      <c r="H2603" s="357"/>
      <c r="I2603" s="596"/>
      <c r="J2603" s="597"/>
      <c r="K2603" s="327"/>
      <c r="L2603" s="292"/>
      <c r="M2603" s="291"/>
    </row>
    <row r="2604" spans="1:13">
      <c r="A2604" s="323" t="s">
        <v>346</v>
      </c>
      <c r="B2604" s="331"/>
      <c r="C2604" s="331"/>
      <c r="D2604" s="331"/>
      <c r="E2604" s="331"/>
      <c r="F2604" s="331"/>
      <c r="G2604" s="331"/>
      <c r="H2604" s="357"/>
      <c r="I2604" s="608" t="s">
        <v>35</v>
      </c>
      <c r="J2604" s="609"/>
      <c r="K2604" s="625">
        <v>2.4700000000000002</v>
      </c>
      <c r="L2604" s="626"/>
      <c r="M2604" s="291">
        <f>K2604*12*I2597</f>
        <v>7792.3559999999998</v>
      </c>
    </row>
    <row r="2605" spans="1:13" ht="15.75">
      <c r="A2605" s="320" t="s">
        <v>345</v>
      </c>
      <c r="B2605" s="354"/>
      <c r="C2605" s="354"/>
      <c r="D2605" s="354"/>
      <c r="E2605" s="354"/>
      <c r="F2605" s="354"/>
      <c r="G2605" s="354"/>
      <c r="H2605" s="353"/>
      <c r="I2605" s="598" t="s">
        <v>328</v>
      </c>
      <c r="J2605" s="599"/>
      <c r="K2605" s="370"/>
      <c r="L2605" s="369"/>
      <c r="M2605" s="291"/>
    </row>
    <row r="2606" spans="1:13">
      <c r="A2606" s="313" t="s">
        <v>344</v>
      </c>
      <c r="B2606" s="328"/>
      <c r="C2606" s="328"/>
      <c r="D2606" s="328"/>
      <c r="E2606" s="328"/>
      <c r="F2606" s="328"/>
      <c r="G2606" s="328"/>
      <c r="H2606" s="368"/>
      <c r="I2606" s="598"/>
      <c r="J2606" s="599"/>
      <c r="K2606" s="352"/>
      <c r="L2606" s="292"/>
      <c r="M2606" s="291"/>
    </row>
    <row r="2607" spans="1:13" ht="15.75" thickBot="1">
      <c r="A2607" s="323" t="s">
        <v>343</v>
      </c>
      <c r="B2607" s="322"/>
      <c r="C2607" s="322"/>
      <c r="D2607" s="322"/>
      <c r="E2607" s="322"/>
      <c r="F2607" s="322"/>
      <c r="G2607" s="322"/>
      <c r="H2607" s="321"/>
      <c r="I2607" s="334"/>
      <c r="J2607" s="333"/>
      <c r="K2607" s="636"/>
      <c r="L2607" s="637"/>
      <c r="M2607" s="291"/>
    </row>
    <row r="2608" spans="1:13">
      <c r="A2608" s="367" t="s">
        <v>342</v>
      </c>
      <c r="B2608" s="366"/>
      <c r="C2608" s="366"/>
      <c r="D2608" s="366"/>
      <c r="E2608" s="366"/>
      <c r="F2608" s="366"/>
      <c r="G2608" s="366"/>
      <c r="H2608" s="365"/>
      <c r="I2608" s="341"/>
      <c r="J2608" s="364"/>
      <c r="K2608" s="627">
        <f>K2610+K2615+K2618</f>
        <v>5.05</v>
      </c>
      <c r="L2608" s="628"/>
      <c r="M2608" s="286">
        <f>K2608*12*I2597</f>
        <v>15931.739999999998</v>
      </c>
    </row>
    <row r="2609" spans="1:13" ht="15.75" thickBot="1">
      <c r="A2609" s="363" t="s">
        <v>341</v>
      </c>
      <c r="B2609" s="362"/>
      <c r="C2609" s="362"/>
      <c r="D2609" s="362"/>
      <c r="E2609" s="362"/>
      <c r="F2609" s="362"/>
      <c r="G2609" s="362"/>
      <c r="H2609" s="361"/>
      <c r="I2609" s="336"/>
      <c r="J2609" s="360"/>
      <c r="K2609" s="281"/>
      <c r="L2609" s="280"/>
      <c r="M2609" s="279"/>
    </row>
    <row r="2610" spans="1:13">
      <c r="A2610" s="301" t="s">
        <v>340</v>
      </c>
      <c r="B2610" s="300"/>
      <c r="C2610" s="300"/>
      <c r="D2610" s="300"/>
      <c r="E2610" s="300"/>
      <c r="F2610" s="300"/>
      <c r="G2610" s="300"/>
      <c r="H2610" s="298"/>
      <c r="I2610" s="598" t="s">
        <v>19</v>
      </c>
      <c r="J2610" s="599"/>
      <c r="K2610" s="629">
        <v>2.5299999999999998</v>
      </c>
      <c r="L2610" s="630"/>
      <c r="M2610" s="291">
        <f>K2610*12*I2597</f>
        <v>7981.6439999999993</v>
      </c>
    </row>
    <row r="2611" spans="1:13">
      <c r="A2611" s="323" t="s">
        <v>339</v>
      </c>
      <c r="B2611" s="322"/>
      <c r="C2611" s="322"/>
      <c r="D2611" s="322"/>
      <c r="E2611" s="322"/>
      <c r="F2611" s="322"/>
      <c r="G2611" s="322"/>
      <c r="H2611" s="321"/>
      <c r="I2611" s="359"/>
      <c r="J2611" s="358"/>
      <c r="K2611" s="327"/>
      <c r="L2611" s="292"/>
      <c r="M2611" s="291"/>
    </row>
    <row r="2612" spans="1:13">
      <c r="A2612" s="301" t="s">
        <v>338</v>
      </c>
      <c r="B2612" s="355"/>
      <c r="C2612" s="355"/>
      <c r="D2612" s="355"/>
      <c r="E2612" s="355"/>
      <c r="F2612" s="355"/>
      <c r="G2612" s="355"/>
      <c r="H2612" s="356"/>
      <c r="I2612" s="598" t="s">
        <v>328</v>
      </c>
      <c r="J2612" s="599"/>
      <c r="K2612" s="327"/>
      <c r="L2612" s="292"/>
      <c r="M2612" s="291"/>
    </row>
    <row r="2613" spans="1:13">
      <c r="A2613" s="323" t="s">
        <v>337</v>
      </c>
      <c r="B2613" s="331"/>
      <c r="C2613" s="331"/>
      <c r="D2613" s="331"/>
      <c r="E2613" s="331"/>
      <c r="F2613" s="331"/>
      <c r="G2613" s="331"/>
      <c r="H2613" s="357"/>
      <c r="I2613" s="596"/>
      <c r="J2613" s="597"/>
      <c r="K2613" s="327"/>
      <c r="L2613" s="292"/>
      <c r="M2613" s="291"/>
    </row>
    <row r="2614" spans="1:13">
      <c r="A2614" s="320" t="s">
        <v>336</v>
      </c>
      <c r="B2614" s="354"/>
      <c r="C2614" s="353"/>
      <c r="D2614" s="355"/>
      <c r="E2614" s="355"/>
      <c r="F2614" s="355"/>
      <c r="G2614" s="355"/>
      <c r="H2614" s="356"/>
      <c r="I2614" s="598" t="s">
        <v>328</v>
      </c>
      <c r="J2614" s="599"/>
      <c r="K2614" s="327"/>
      <c r="L2614" s="292"/>
      <c r="M2614" s="291"/>
    </row>
    <row r="2615" spans="1:13">
      <c r="A2615" s="301" t="s">
        <v>335</v>
      </c>
      <c r="B2615" s="355"/>
      <c r="C2615" s="355"/>
      <c r="D2615" s="354"/>
      <c r="E2615" s="354"/>
      <c r="F2615" s="354"/>
      <c r="G2615" s="354"/>
      <c r="H2615" s="353"/>
      <c r="I2615" s="608" t="s">
        <v>35</v>
      </c>
      <c r="J2615" s="609"/>
      <c r="K2615" s="625">
        <v>1.1200000000000001</v>
      </c>
      <c r="L2615" s="626"/>
      <c r="M2615" s="291">
        <f>K2615*12*I2597</f>
        <v>3533.3760000000002</v>
      </c>
    </row>
    <row r="2616" spans="1:13">
      <c r="A2616" s="313" t="s">
        <v>334</v>
      </c>
      <c r="B2616" s="312"/>
      <c r="C2616" s="312"/>
      <c r="D2616" s="312"/>
      <c r="E2616" s="312"/>
      <c r="F2616" s="312"/>
      <c r="G2616" s="312"/>
      <c r="H2616" s="311"/>
      <c r="I2616" s="590" t="s">
        <v>333</v>
      </c>
      <c r="J2616" s="591"/>
      <c r="K2616" s="327"/>
      <c r="L2616" s="292"/>
      <c r="M2616" s="291"/>
    </row>
    <row r="2617" spans="1:13">
      <c r="A2617" s="323"/>
      <c r="B2617" s="322"/>
      <c r="C2617" s="322"/>
      <c r="D2617" s="322"/>
      <c r="E2617" s="322"/>
      <c r="F2617" s="322"/>
      <c r="G2617" s="322"/>
      <c r="H2617" s="321"/>
      <c r="I2617" s="334" t="s">
        <v>332</v>
      </c>
      <c r="J2617" s="333"/>
      <c r="K2617" s="352"/>
      <c r="L2617" s="292"/>
      <c r="M2617" s="291"/>
    </row>
    <row r="2618" spans="1:13">
      <c r="A2618" s="313" t="s">
        <v>331</v>
      </c>
      <c r="B2618" s="312"/>
      <c r="C2618" s="312"/>
      <c r="D2618" s="312"/>
      <c r="E2618" s="312"/>
      <c r="F2618" s="312"/>
      <c r="G2618" s="312"/>
      <c r="H2618" s="311"/>
      <c r="I2618" s="590" t="s">
        <v>35</v>
      </c>
      <c r="J2618" s="591"/>
      <c r="K2618" s="625">
        <v>1.4</v>
      </c>
      <c r="L2618" s="626"/>
      <c r="M2618" s="291">
        <f>K2618*12*I2597</f>
        <v>4416.7199999999984</v>
      </c>
    </row>
    <row r="2619" spans="1:13">
      <c r="A2619" s="323" t="s">
        <v>330</v>
      </c>
      <c r="B2619" s="322"/>
      <c r="C2619" s="322"/>
      <c r="D2619" s="322"/>
      <c r="E2619" s="322"/>
      <c r="F2619" s="322"/>
      <c r="G2619" s="322"/>
      <c r="H2619" s="321"/>
      <c r="I2619" s="334"/>
      <c r="J2619" s="333"/>
      <c r="K2619" s="327"/>
      <c r="L2619" s="292"/>
      <c r="M2619" s="291"/>
    </row>
    <row r="2620" spans="1:13">
      <c r="A2620" s="313" t="s">
        <v>329</v>
      </c>
      <c r="B2620" s="312"/>
      <c r="C2620" s="312"/>
      <c r="D2620" s="312"/>
      <c r="E2620" s="312"/>
      <c r="F2620" s="312"/>
      <c r="G2620" s="312"/>
      <c r="H2620" s="311"/>
      <c r="I2620" s="598" t="s">
        <v>328</v>
      </c>
      <c r="J2620" s="599"/>
      <c r="K2620" s="327"/>
      <c r="L2620" s="292"/>
      <c r="M2620" s="291"/>
    </row>
    <row r="2621" spans="1:13">
      <c r="A2621" s="313" t="s">
        <v>327</v>
      </c>
      <c r="B2621" s="312"/>
      <c r="C2621" s="312"/>
      <c r="D2621" s="312"/>
      <c r="E2621" s="312"/>
      <c r="F2621" s="312"/>
      <c r="G2621" s="312"/>
      <c r="H2621" s="311"/>
      <c r="I2621" s="590" t="s">
        <v>326</v>
      </c>
      <c r="J2621" s="591"/>
      <c r="K2621" s="351"/>
      <c r="L2621" s="350"/>
      <c r="M2621" s="349"/>
    </row>
    <row r="2622" spans="1:13" ht="15.75" thickBot="1">
      <c r="A2622" s="323"/>
      <c r="B2622" s="322"/>
      <c r="C2622" s="322"/>
      <c r="D2622" s="322"/>
      <c r="E2622" s="322"/>
      <c r="F2622" s="322"/>
      <c r="G2622" s="322"/>
      <c r="H2622" s="321"/>
      <c r="I2622" s="606" t="s">
        <v>325</v>
      </c>
      <c r="J2622" s="607"/>
      <c r="K2622" s="348"/>
      <c r="L2622" s="347"/>
      <c r="M2622" s="346"/>
    </row>
    <row r="2623" spans="1:13">
      <c r="A2623" s="345" t="s">
        <v>324</v>
      </c>
      <c r="B2623" s="344"/>
      <c r="C2623" s="344"/>
      <c r="D2623" s="344"/>
      <c r="E2623" s="344"/>
      <c r="F2623" s="344"/>
      <c r="G2623" s="343"/>
      <c r="H2623" s="342"/>
      <c r="I2623" s="341"/>
      <c r="J2623" s="340"/>
      <c r="K2623" s="648">
        <f>K2625+K2632+K2640+K2644+K2645+K2649</f>
        <v>24.490000000000002</v>
      </c>
      <c r="L2623" s="628"/>
      <c r="M2623" s="286">
        <f>M2625+M2632+M2640+M2644+M2645+M2649</f>
        <v>77261.051999999981</v>
      </c>
    </row>
    <row r="2624" spans="1:13" ht="15.75" thickBot="1">
      <c r="A2624" s="339"/>
      <c r="B2624" s="338"/>
      <c r="C2624" s="338"/>
      <c r="D2624" s="338"/>
      <c r="E2624" s="338"/>
      <c r="F2624" s="338"/>
      <c r="G2624" s="338"/>
      <c r="H2624" s="337"/>
      <c r="I2624" s="336"/>
      <c r="J2624" s="282"/>
      <c r="K2624" s="281"/>
      <c r="L2624" s="280"/>
      <c r="M2624" s="279"/>
    </row>
    <row r="2625" spans="1:13" ht="15.75" thickBot="1">
      <c r="A2625" s="603" t="s">
        <v>323</v>
      </c>
      <c r="B2625" s="604"/>
      <c r="C2625" s="604"/>
      <c r="D2625" s="604"/>
      <c r="E2625" s="604"/>
      <c r="F2625" s="604"/>
      <c r="G2625" s="604"/>
      <c r="H2625" s="605"/>
      <c r="I2625" s="305"/>
      <c r="J2625" s="304"/>
      <c r="K2625" s="646">
        <f>K2626+K2627+K2628+K2630+K2631</f>
        <v>6.27</v>
      </c>
      <c r="L2625" s="647"/>
      <c r="M2625" s="303">
        <f>K2625*12*I2597</f>
        <v>19780.595999999998</v>
      </c>
    </row>
    <row r="2626" spans="1:13">
      <c r="A2626" s="323" t="s">
        <v>322</v>
      </c>
      <c r="B2626" s="322"/>
      <c r="C2626" s="322"/>
      <c r="D2626" s="322"/>
      <c r="E2626" s="322"/>
      <c r="F2626" s="322"/>
      <c r="G2626" s="322"/>
      <c r="H2626" s="321"/>
      <c r="I2626" s="596" t="s">
        <v>321</v>
      </c>
      <c r="J2626" s="597"/>
      <c r="K2626" s="629">
        <v>0.63</v>
      </c>
      <c r="L2626" s="630"/>
      <c r="M2626" s="291">
        <f>K2626*12*I2597</f>
        <v>1987.5239999999999</v>
      </c>
    </row>
    <row r="2627" spans="1:13">
      <c r="A2627" s="320" t="s">
        <v>320</v>
      </c>
      <c r="B2627" s="319"/>
      <c r="C2627" s="319"/>
      <c r="D2627" s="319"/>
      <c r="E2627" s="319"/>
      <c r="F2627" s="319"/>
      <c r="G2627" s="319"/>
      <c r="H2627" s="318"/>
      <c r="I2627" s="608" t="s">
        <v>57</v>
      </c>
      <c r="J2627" s="609"/>
      <c r="K2627" s="625">
        <v>1.48</v>
      </c>
      <c r="L2627" s="626"/>
      <c r="M2627" s="291">
        <f>K2627*12*I2597</f>
        <v>4669.1039999999994</v>
      </c>
    </row>
    <row r="2628" spans="1:13">
      <c r="A2628" s="313" t="s">
        <v>319</v>
      </c>
      <c r="B2628" s="312"/>
      <c r="C2628" s="312"/>
      <c r="D2628" s="312"/>
      <c r="E2628" s="312"/>
      <c r="F2628" s="312"/>
      <c r="G2628" s="312"/>
      <c r="H2628" s="311"/>
      <c r="I2628" s="590" t="s">
        <v>35</v>
      </c>
      <c r="J2628" s="591"/>
      <c r="K2628" s="625">
        <v>0.17</v>
      </c>
      <c r="L2628" s="626"/>
      <c r="M2628" s="291">
        <f>K2628*12*I2597</f>
        <v>536.31599999999992</v>
      </c>
    </row>
    <row r="2629" spans="1:13">
      <c r="A2629" s="335" t="s">
        <v>318</v>
      </c>
      <c r="B2629" s="331"/>
      <c r="C2629" s="331"/>
      <c r="D2629" s="331"/>
      <c r="E2629" s="322"/>
      <c r="F2629" s="322"/>
      <c r="G2629" s="322"/>
      <c r="H2629" s="321"/>
      <c r="I2629" s="334"/>
      <c r="J2629" s="333"/>
      <c r="K2629" s="293"/>
      <c r="L2629" s="292"/>
      <c r="M2629" s="291"/>
    </row>
    <row r="2630" spans="1:13">
      <c r="A2630" s="320" t="s">
        <v>317</v>
      </c>
      <c r="B2630" s="319"/>
      <c r="C2630" s="319"/>
      <c r="D2630" s="319"/>
      <c r="E2630" s="319"/>
      <c r="F2630" s="319"/>
      <c r="G2630" s="319"/>
      <c r="H2630" s="318"/>
      <c r="I2630" s="608" t="s">
        <v>19</v>
      </c>
      <c r="J2630" s="609"/>
      <c r="K2630" s="625">
        <v>0.05</v>
      </c>
      <c r="L2630" s="626"/>
      <c r="M2630" s="291">
        <f>K2630*12*I2597</f>
        <v>157.74</v>
      </c>
    </row>
    <row r="2631" spans="1:13" ht="15.75" thickBot="1">
      <c r="A2631" s="313" t="s">
        <v>316</v>
      </c>
      <c r="B2631" s="312"/>
      <c r="C2631" s="312"/>
      <c r="D2631" s="312"/>
      <c r="E2631" s="312"/>
      <c r="F2631" s="312"/>
      <c r="G2631" s="312"/>
      <c r="H2631" s="311"/>
      <c r="I2631" s="614" t="s">
        <v>19</v>
      </c>
      <c r="J2631" s="615"/>
      <c r="K2631" s="650">
        <v>3.94</v>
      </c>
      <c r="L2631" s="651"/>
      <c r="M2631" s="291">
        <f>K2631*12*I2597</f>
        <v>12429.911999999998</v>
      </c>
    </row>
    <row r="2632" spans="1:13" ht="15.75" thickBot="1">
      <c r="A2632" s="654" t="s">
        <v>315</v>
      </c>
      <c r="B2632" s="655"/>
      <c r="C2632" s="655"/>
      <c r="D2632" s="655"/>
      <c r="E2632" s="655"/>
      <c r="F2632" s="655"/>
      <c r="G2632" s="655"/>
      <c r="H2632" s="656"/>
      <c r="I2632" s="305"/>
      <c r="J2632" s="304"/>
      <c r="K2632" s="642">
        <f>K2633+K2634+K2636+K2637+K2638+K2639</f>
        <v>1.35</v>
      </c>
      <c r="L2632" s="647"/>
      <c r="M2632" s="303">
        <f>K2632*12*I2597</f>
        <v>4258.9800000000005</v>
      </c>
    </row>
    <row r="2633" spans="1:13">
      <c r="A2633" s="332" t="s">
        <v>314</v>
      </c>
      <c r="B2633" s="331"/>
      <c r="C2633" s="331"/>
      <c r="D2633" s="331"/>
      <c r="E2633" s="331"/>
      <c r="F2633" s="322"/>
      <c r="G2633" s="322"/>
      <c r="H2633" s="321"/>
      <c r="I2633" s="330"/>
      <c r="J2633" s="294"/>
      <c r="K2633" s="629">
        <v>0.08</v>
      </c>
      <c r="L2633" s="630"/>
      <c r="M2633" s="291">
        <f>K2633*12*I2597</f>
        <v>252.38399999999996</v>
      </c>
    </row>
    <row r="2634" spans="1:13">
      <c r="A2634" s="329" t="s">
        <v>313</v>
      </c>
      <c r="B2634" s="328"/>
      <c r="C2634" s="328"/>
      <c r="D2634" s="328"/>
      <c r="E2634" s="328"/>
      <c r="F2634" s="312"/>
      <c r="G2634" s="312"/>
      <c r="H2634" s="311"/>
      <c r="I2634" s="598" t="s">
        <v>312</v>
      </c>
      <c r="J2634" s="599"/>
      <c r="K2634" s="625">
        <v>0.65</v>
      </c>
      <c r="L2634" s="626"/>
      <c r="M2634" s="291">
        <f>K2634*12*I2597</f>
        <v>2050.62</v>
      </c>
    </row>
    <row r="2635" spans="1:13">
      <c r="A2635" s="323" t="s">
        <v>311</v>
      </c>
      <c r="B2635" s="322"/>
      <c r="C2635" s="322"/>
      <c r="D2635" s="322"/>
      <c r="E2635" s="322"/>
      <c r="F2635" s="322"/>
      <c r="G2635" s="322"/>
      <c r="H2635" s="321"/>
      <c r="I2635" s="596" t="s">
        <v>310</v>
      </c>
      <c r="J2635" s="597"/>
      <c r="K2635" s="327"/>
      <c r="L2635" s="292"/>
      <c r="M2635" s="291"/>
    </row>
    <row r="2636" spans="1:13">
      <c r="A2636" s="320" t="s">
        <v>309</v>
      </c>
      <c r="B2636" s="319"/>
      <c r="C2636" s="319"/>
      <c r="D2636" s="319"/>
      <c r="E2636" s="319"/>
      <c r="F2636" s="319"/>
      <c r="G2636" s="319"/>
      <c r="H2636" s="318"/>
      <c r="I2636" s="608" t="s">
        <v>308</v>
      </c>
      <c r="J2636" s="609"/>
      <c r="K2636" s="625">
        <v>0.4</v>
      </c>
      <c r="L2636" s="626"/>
      <c r="M2636" s="291">
        <f>K2636*12*I2597</f>
        <v>1261.92</v>
      </c>
    </row>
    <row r="2637" spans="1:13">
      <c r="A2637" s="320" t="s">
        <v>307</v>
      </c>
      <c r="B2637" s="319"/>
      <c r="C2637" s="319"/>
      <c r="D2637" s="319"/>
      <c r="E2637" s="319"/>
      <c r="F2637" s="319"/>
      <c r="G2637" s="319"/>
      <c r="H2637" s="318"/>
      <c r="I2637" s="608" t="s">
        <v>306</v>
      </c>
      <c r="J2637" s="609"/>
      <c r="K2637" s="625">
        <v>0.1</v>
      </c>
      <c r="L2637" s="626"/>
      <c r="M2637" s="291">
        <f>K2637*12*I2597</f>
        <v>315.48</v>
      </c>
    </row>
    <row r="2638" spans="1:13">
      <c r="A2638" s="313" t="s">
        <v>299</v>
      </c>
      <c r="B2638" s="312"/>
      <c r="C2638" s="312"/>
      <c r="D2638" s="312"/>
      <c r="E2638" s="312"/>
      <c r="F2638" s="312"/>
      <c r="G2638" s="312"/>
      <c r="H2638" s="311"/>
      <c r="I2638" s="608" t="s">
        <v>298</v>
      </c>
      <c r="J2638" s="609"/>
      <c r="K2638" s="636">
        <v>0.05</v>
      </c>
      <c r="L2638" s="637"/>
      <c r="M2638" s="291">
        <f>K2638*12*I2597</f>
        <v>157.74</v>
      </c>
    </row>
    <row r="2639" spans="1:13" ht="15.75" thickBot="1">
      <c r="A2639" s="313" t="s">
        <v>305</v>
      </c>
      <c r="B2639" s="312"/>
      <c r="C2639" s="312"/>
      <c r="D2639" s="312"/>
      <c r="E2639" s="312"/>
      <c r="F2639" s="312"/>
      <c r="G2639" s="312"/>
      <c r="H2639" s="311"/>
      <c r="I2639" s="614" t="s">
        <v>88</v>
      </c>
      <c r="J2639" s="615"/>
      <c r="K2639" s="638">
        <v>7.0000000000000007E-2</v>
      </c>
      <c r="L2639" s="639"/>
      <c r="M2639" s="326">
        <f>K2639*12*I2597</f>
        <v>220.83600000000001</v>
      </c>
    </row>
    <row r="2640" spans="1:13" ht="15.75" thickBot="1">
      <c r="A2640" s="654" t="s">
        <v>304</v>
      </c>
      <c r="B2640" s="655"/>
      <c r="C2640" s="655"/>
      <c r="D2640" s="655"/>
      <c r="E2640" s="655"/>
      <c r="F2640" s="655"/>
      <c r="G2640" s="655"/>
      <c r="H2640" s="656"/>
      <c r="I2640" s="325"/>
      <c r="J2640" s="324"/>
      <c r="K2640" s="649">
        <f>K2641+K2642+K2643</f>
        <v>0.88</v>
      </c>
      <c r="L2640" s="643"/>
      <c r="M2640" s="303">
        <f>K2640*12*I2597</f>
        <v>2776.2239999999997</v>
      </c>
    </row>
    <row r="2641" spans="1:13">
      <c r="A2641" s="323" t="s">
        <v>303</v>
      </c>
      <c r="B2641" s="322"/>
      <c r="C2641" s="322"/>
      <c r="D2641" s="322"/>
      <c r="E2641" s="322"/>
      <c r="F2641" s="322"/>
      <c r="G2641" s="322"/>
      <c r="H2641" s="321"/>
      <c r="I2641" s="612" t="s">
        <v>302</v>
      </c>
      <c r="J2641" s="613"/>
      <c r="K2641" s="644">
        <v>0.42</v>
      </c>
      <c r="L2641" s="645"/>
      <c r="M2641" s="291">
        <f>K2641*12*I2597</f>
        <v>1325.0159999999998</v>
      </c>
    </row>
    <row r="2642" spans="1:13">
      <c r="A2642" s="320" t="s">
        <v>301</v>
      </c>
      <c r="B2642" s="319"/>
      <c r="C2642" s="319"/>
      <c r="D2642" s="319"/>
      <c r="E2642" s="319"/>
      <c r="F2642" s="319"/>
      <c r="G2642" s="319"/>
      <c r="H2642" s="318"/>
      <c r="I2642" s="317" t="s">
        <v>300</v>
      </c>
      <c r="J2642" s="316"/>
      <c r="K2642" s="636">
        <v>0.37</v>
      </c>
      <c r="L2642" s="637"/>
      <c r="M2642" s="291">
        <f>K2642*12*I2597</f>
        <v>1167.2759999999998</v>
      </c>
    </row>
    <row r="2643" spans="1:13" ht="15.75" thickBot="1">
      <c r="A2643" s="313" t="s">
        <v>299</v>
      </c>
      <c r="B2643" s="312"/>
      <c r="C2643" s="312"/>
      <c r="D2643" s="312"/>
      <c r="E2643" s="312"/>
      <c r="F2643" s="312"/>
      <c r="G2643" s="312"/>
      <c r="H2643" s="311"/>
      <c r="I2643" s="614" t="s">
        <v>298</v>
      </c>
      <c r="J2643" s="615"/>
      <c r="K2643" s="638">
        <v>0.09</v>
      </c>
      <c r="L2643" s="639"/>
      <c r="M2643" s="291">
        <f>K2643*12*I2597</f>
        <v>283.93200000000002</v>
      </c>
    </row>
    <row r="2644" spans="1:13" ht="15.75" thickBot="1">
      <c r="A2644" s="309" t="s">
        <v>297</v>
      </c>
      <c r="B2644" s="308"/>
      <c r="C2644" s="308"/>
      <c r="D2644" s="308"/>
      <c r="E2644" s="308"/>
      <c r="F2644" s="308"/>
      <c r="G2644" s="308"/>
      <c r="H2644" s="307"/>
      <c r="I2644" s="619" t="s">
        <v>296</v>
      </c>
      <c r="J2644" s="620"/>
      <c r="K2644" s="640">
        <v>14.34</v>
      </c>
      <c r="L2644" s="641"/>
      <c r="M2644" s="303">
        <f>K2644*12*I2597</f>
        <v>45239.831999999995</v>
      </c>
    </row>
    <row r="2645" spans="1:13" ht="15.75" thickBot="1">
      <c r="A2645" s="603" t="s">
        <v>295</v>
      </c>
      <c r="B2645" s="604"/>
      <c r="C2645" s="604"/>
      <c r="D2645" s="604"/>
      <c r="E2645" s="604"/>
      <c r="F2645" s="604"/>
      <c r="G2645" s="604"/>
      <c r="H2645" s="605"/>
      <c r="I2645" s="305"/>
      <c r="J2645" s="304"/>
      <c r="K2645" s="642">
        <v>1.58</v>
      </c>
      <c r="L2645" s="643"/>
      <c r="M2645" s="303">
        <f>K2645*12*I2597</f>
        <v>4984.5839999999998</v>
      </c>
    </row>
    <row r="2646" spans="1:13">
      <c r="A2646" s="301" t="s">
        <v>294</v>
      </c>
      <c r="B2646" s="300"/>
      <c r="C2646" s="300"/>
      <c r="D2646" s="300"/>
      <c r="E2646" s="300"/>
      <c r="F2646" s="300"/>
      <c r="G2646" s="300"/>
      <c r="H2646" s="298"/>
      <c r="I2646" s="621" t="s">
        <v>293</v>
      </c>
      <c r="J2646" s="622"/>
      <c r="K2646" s="297"/>
      <c r="L2646" s="296"/>
      <c r="M2646" s="291"/>
    </row>
    <row r="2647" spans="1:13">
      <c r="A2647" s="301" t="s">
        <v>292</v>
      </c>
      <c r="B2647" s="300"/>
      <c r="C2647" s="300"/>
      <c r="D2647" s="300"/>
      <c r="E2647" s="300"/>
      <c r="F2647" s="300"/>
      <c r="G2647" s="300"/>
      <c r="H2647" s="298"/>
      <c r="I2647" s="295"/>
      <c r="J2647" s="294"/>
      <c r="K2647" s="297"/>
      <c r="L2647" s="296"/>
      <c r="M2647" s="291"/>
    </row>
    <row r="2648" spans="1:13" ht="15.75" thickBot="1">
      <c r="A2648" s="301" t="s">
        <v>291</v>
      </c>
      <c r="B2648" s="300"/>
      <c r="C2648" s="300"/>
      <c r="D2648" s="300"/>
      <c r="E2648" s="300"/>
      <c r="F2648" s="300"/>
      <c r="G2648" s="300"/>
      <c r="H2648" s="298"/>
      <c r="I2648" s="310"/>
      <c r="J2648" s="294"/>
      <c r="K2648" s="297"/>
      <c r="L2648" s="296"/>
      <c r="M2648" s="291"/>
    </row>
    <row r="2649" spans="1:13" ht="15.75" thickBot="1">
      <c r="A2649" s="309" t="s">
        <v>290</v>
      </c>
      <c r="B2649" s="308"/>
      <c r="C2649" s="308"/>
      <c r="D2649" s="308"/>
      <c r="E2649" s="308"/>
      <c r="F2649" s="308"/>
      <c r="G2649" s="308"/>
      <c r="H2649" s="307"/>
      <c r="I2649" s="305"/>
      <c r="J2649" s="304"/>
      <c r="K2649" s="642">
        <v>7.0000000000000007E-2</v>
      </c>
      <c r="L2649" s="643"/>
      <c r="M2649" s="303">
        <f>K2649*12*I2597</f>
        <v>220.83600000000001</v>
      </c>
    </row>
    <row r="2650" spans="1:13">
      <c r="A2650" s="301" t="s">
        <v>289</v>
      </c>
      <c r="B2650" s="300"/>
      <c r="C2650" s="300"/>
      <c r="D2650" s="300"/>
      <c r="E2650" s="300"/>
      <c r="F2650" s="300"/>
      <c r="G2650" s="300"/>
      <c r="H2650" s="298"/>
      <c r="I2650" s="621" t="s">
        <v>19</v>
      </c>
      <c r="J2650" s="622"/>
      <c r="K2650" s="306"/>
      <c r="L2650" s="296"/>
      <c r="M2650" s="291"/>
    </row>
    <row r="2651" spans="1:13" ht="15.75" thickBot="1">
      <c r="A2651" s="301" t="s">
        <v>288</v>
      </c>
      <c r="B2651" s="300"/>
      <c r="C2651" s="300"/>
      <c r="D2651" s="300"/>
      <c r="E2651" s="300"/>
      <c r="F2651" s="300"/>
      <c r="G2651" s="300"/>
      <c r="H2651" s="298"/>
      <c r="I2651" s="295"/>
      <c r="J2651" s="294"/>
      <c r="K2651" s="306"/>
      <c r="L2651" s="296"/>
      <c r="M2651" s="291"/>
    </row>
    <row r="2652" spans="1:13" ht="15.75" thickBot="1">
      <c r="A2652" s="603" t="s">
        <v>287</v>
      </c>
      <c r="B2652" s="604"/>
      <c r="C2652" s="604"/>
      <c r="D2652" s="604"/>
      <c r="E2652" s="604"/>
      <c r="F2652" s="604"/>
      <c r="G2652" s="604"/>
      <c r="H2652" s="605"/>
      <c r="I2652" s="305"/>
      <c r="J2652" s="304"/>
      <c r="K2652" s="642">
        <v>6</v>
      </c>
      <c r="L2652" s="643"/>
      <c r="M2652" s="303">
        <f>K2652*12*I2597</f>
        <v>18928.8</v>
      </c>
    </row>
    <row r="2653" spans="1:13">
      <c r="A2653" s="301" t="s">
        <v>286</v>
      </c>
      <c r="B2653" s="299"/>
      <c r="C2653" s="299"/>
      <c r="D2653" s="299"/>
      <c r="E2653" s="299"/>
      <c r="F2653" s="300"/>
      <c r="G2653" s="299"/>
      <c r="H2653" s="298"/>
      <c r="I2653" s="598" t="s">
        <v>285</v>
      </c>
      <c r="J2653" s="599"/>
      <c r="K2653" s="297"/>
      <c r="L2653" s="296"/>
      <c r="M2653" s="291"/>
    </row>
    <row r="2654" spans="1:13">
      <c r="A2654" s="301" t="s">
        <v>284</v>
      </c>
      <c r="B2654" s="299"/>
      <c r="C2654" s="299"/>
      <c r="D2654" s="299"/>
      <c r="E2654" s="299"/>
      <c r="F2654" s="300"/>
      <c r="G2654" s="299"/>
      <c r="H2654" s="298"/>
      <c r="I2654" s="598" t="s">
        <v>283</v>
      </c>
      <c r="J2654" s="599"/>
      <c r="K2654" s="297"/>
      <c r="L2654" s="296"/>
      <c r="M2654" s="291"/>
    </row>
    <row r="2655" spans="1:13">
      <c r="A2655" s="301" t="s">
        <v>282</v>
      </c>
      <c r="B2655" s="299"/>
      <c r="C2655" s="299"/>
      <c r="D2655" s="299"/>
      <c r="E2655" s="299"/>
      <c r="F2655" s="300"/>
      <c r="G2655" s="299"/>
      <c r="H2655" s="298"/>
      <c r="I2655" s="598" t="s">
        <v>281</v>
      </c>
      <c r="J2655" s="599"/>
      <c r="K2655" s="297"/>
      <c r="L2655" s="296"/>
      <c r="M2655" s="291"/>
    </row>
    <row r="2656" spans="1:13">
      <c r="A2656" s="301" t="s">
        <v>280</v>
      </c>
      <c r="B2656" s="299"/>
      <c r="C2656" s="299"/>
      <c r="D2656" s="299"/>
      <c r="E2656" s="299"/>
      <c r="F2656" s="300"/>
      <c r="G2656" s="299"/>
      <c r="H2656" s="298"/>
      <c r="I2656" s="598" t="s">
        <v>279</v>
      </c>
      <c r="J2656" s="599"/>
      <c r="K2656" s="297"/>
      <c r="L2656" s="296"/>
      <c r="M2656" s="291"/>
    </row>
    <row r="2657" spans="1:13">
      <c r="A2657" s="301" t="s">
        <v>278</v>
      </c>
      <c r="B2657" s="299"/>
      <c r="C2657" s="299"/>
      <c r="D2657" s="299"/>
      <c r="E2657" s="299"/>
      <c r="F2657" s="300"/>
      <c r="G2657" s="299"/>
      <c r="H2657" s="298"/>
      <c r="I2657" s="598" t="s">
        <v>277</v>
      </c>
      <c r="J2657" s="599"/>
      <c r="K2657" s="297"/>
      <c r="L2657" s="296"/>
      <c r="M2657" s="291"/>
    </row>
    <row r="2658" spans="1:13">
      <c r="A2658" s="301" t="s">
        <v>276</v>
      </c>
      <c r="B2658" s="299"/>
      <c r="C2658" s="299"/>
      <c r="D2658" s="299"/>
      <c r="E2658" s="299"/>
      <c r="F2658" s="300"/>
      <c r="G2658" s="299"/>
      <c r="H2658" s="298"/>
      <c r="I2658" s="295"/>
      <c r="J2658" s="294"/>
      <c r="K2658" s="297"/>
      <c r="L2658" s="302"/>
      <c r="M2658" s="291"/>
    </row>
    <row r="2659" spans="1:13">
      <c r="A2659" s="301" t="s">
        <v>275</v>
      </c>
      <c r="B2659" s="299"/>
      <c r="C2659" s="299"/>
      <c r="D2659" s="299"/>
      <c r="E2659" s="299"/>
      <c r="F2659" s="300"/>
      <c r="G2659" s="299"/>
      <c r="H2659" s="298"/>
      <c r="I2659" s="295"/>
      <c r="J2659" s="294"/>
      <c r="K2659" s="297"/>
      <c r="L2659" s="296"/>
      <c r="M2659" s="291"/>
    </row>
    <row r="2660" spans="1:13">
      <c r="A2660" s="301" t="s">
        <v>274</v>
      </c>
      <c r="B2660" s="299"/>
      <c r="C2660" s="299"/>
      <c r="D2660" s="299"/>
      <c r="E2660" s="299"/>
      <c r="F2660" s="300"/>
      <c r="G2660" s="299"/>
      <c r="H2660" s="298"/>
      <c r="I2660" s="295"/>
      <c r="J2660" s="294"/>
      <c r="K2660" s="297"/>
      <c r="L2660" s="296"/>
      <c r="M2660" s="291"/>
    </row>
    <row r="2661" spans="1:13">
      <c r="A2661" s="301" t="s">
        <v>273</v>
      </c>
      <c r="B2661" s="299"/>
      <c r="C2661" s="299"/>
      <c r="D2661" s="299"/>
      <c r="E2661" s="299"/>
      <c r="F2661" s="300"/>
      <c r="G2661" s="299"/>
      <c r="H2661" s="298"/>
      <c r="I2661" s="295"/>
      <c r="J2661" s="294"/>
      <c r="K2661" s="297"/>
      <c r="L2661" s="296"/>
      <c r="M2661" s="291"/>
    </row>
    <row r="2662" spans="1:13">
      <c r="A2662" s="301" t="s">
        <v>272</v>
      </c>
      <c r="B2662" s="299"/>
      <c r="C2662" s="299"/>
      <c r="D2662" s="299"/>
      <c r="E2662" s="299"/>
      <c r="F2662" s="300"/>
      <c r="G2662" s="299"/>
      <c r="H2662" s="298"/>
      <c r="I2662" s="295"/>
      <c r="J2662" s="294"/>
      <c r="K2662" s="297"/>
      <c r="L2662" s="296"/>
      <c r="M2662" s="291"/>
    </row>
    <row r="2663" spans="1:13" ht="15.75" thickBot="1">
      <c r="A2663" s="616" t="s">
        <v>271</v>
      </c>
      <c r="B2663" s="617"/>
      <c r="C2663" s="617"/>
      <c r="D2663" s="617"/>
      <c r="E2663" s="617"/>
      <c r="F2663" s="617"/>
      <c r="G2663" s="617"/>
      <c r="H2663" s="618"/>
      <c r="I2663" s="295"/>
      <c r="J2663" s="294"/>
      <c r="K2663" s="293"/>
      <c r="L2663" s="292"/>
      <c r="M2663" s="291"/>
    </row>
    <row r="2664" spans="1:13">
      <c r="A2664" s="290" t="s">
        <v>270</v>
      </c>
      <c r="B2664" s="289"/>
      <c r="C2664" s="289"/>
      <c r="D2664" s="289"/>
      <c r="E2664" s="289"/>
      <c r="F2664" s="289"/>
      <c r="G2664" s="289"/>
      <c r="H2664" s="289"/>
      <c r="I2664" s="621" t="s">
        <v>55</v>
      </c>
      <c r="J2664" s="622"/>
      <c r="K2664" s="288"/>
      <c r="L2664" s="287"/>
      <c r="M2664" s="286"/>
    </row>
    <row r="2665" spans="1:13" ht="15.75" thickBot="1">
      <c r="A2665" s="285" t="s">
        <v>269</v>
      </c>
      <c r="B2665" s="284"/>
      <c r="C2665" s="284"/>
      <c r="D2665" s="284"/>
      <c r="E2665" s="284"/>
      <c r="F2665" s="284"/>
      <c r="G2665" s="284"/>
      <c r="H2665" s="284"/>
      <c r="I2665" s="283"/>
      <c r="J2665" s="282"/>
      <c r="K2665" s="281"/>
      <c r="L2665" s="280"/>
      <c r="M2665" s="279"/>
    </row>
    <row r="2666" spans="1:13" ht="15.75" thickBot="1">
      <c r="A2666" s="603" t="s">
        <v>355</v>
      </c>
      <c r="B2666" s="604"/>
      <c r="C2666" s="604"/>
      <c r="D2666" s="604"/>
      <c r="E2666" s="604"/>
      <c r="F2666" s="604"/>
      <c r="G2666" s="604"/>
      <c r="H2666" s="657"/>
      <c r="I2666" s="658" t="s">
        <v>32</v>
      </c>
      <c r="J2666" s="659"/>
      <c r="K2666" s="660">
        <v>1.46</v>
      </c>
      <c r="L2666" s="661"/>
      <c r="M2666" s="276">
        <f>K2666*12*I2597</f>
        <v>4606.0079999999998</v>
      </c>
    </row>
    <row r="2667" spans="1:13" ht="15.75" thickBot="1">
      <c r="A2667" s="386" t="s">
        <v>354</v>
      </c>
      <c r="B2667" s="385"/>
      <c r="C2667" s="385"/>
      <c r="D2667" s="385"/>
      <c r="E2667" s="385"/>
      <c r="F2667" s="385"/>
      <c r="G2667" s="385"/>
      <c r="H2667" s="385"/>
      <c r="I2667" s="384"/>
      <c r="J2667" s="383"/>
      <c r="K2667" s="662"/>
      <c r="L2667" s="663"/>
      <c r="M2667" s="276"/>
    </row>
    <row r="2668" spans="1:13" ht="15.75" thickBot="1">
      <c r="A2668" s="652" t="s">
        <v>268</v>
      </c>
      <c r="B2668" s="653"/>
      <c r="C2668" s="653"/>
      <c r="D2668" s="653"/>
      <c r="E2668" s="653"/>
      <c r="F2668" s="653"/>
      <c r="G2668" s="653"/>
      <c r="H2668" s="653"/>
      <c r="I2668" s="278"/>
      <c r="J2668" s="277"/>
      <c r="K2668" s="610">
        <f>K2598+K2608+K2623+K2652+K2666+K2667</f>
        <v>43.17</v>
      </c>
      <c r="L2668" s="611"/>
      <c r="M2668" s="276">
        <f>M2598+M2608+M2623+M2652+M2666+M2667</f>
        <v>136192.71599999996</v>
      </c>
    </row>
    <row r="2670" spans="1:13" ht="15.75">
      <c r="A2670" s="601" t="s">
        <v>0</v>
      </c>
      <c r="B2670" s="601"/>
      <c r="C2670" s="601"/>
      <c r="D2670" s="601"/>
      <c r="E2670" s="601"/>
      <c r="F2670" s="601"/>
      <c r="G2670" s="601"/>
      <c r="H2670" s="601"/>
      <c r="I2670" s="601"/>
      <c r="J2670" s="601"/>
      <c r="K2670" s="601"/>
      <c r="L2670" s="601"/>
      <c r="M2670" s="327"/>
    </row>
    <row r="2671" spans="1:13" ht="15.75">
      <c r="A2671" s="600" t="s">
        <v>353</v>
      </c>
      <c r="B2671" s="600"/>
      <c r="C2671" s="600"/>
      <c r="D2671" s="600"/>
      <c r="E2671" s="600"/>
      <c r="F2671" s="600"/>
      <c r="G2671" s="600"/>
      <c r="H2671" s="600"/>
      <c r="I2671" s="600"/>
      <c r="J2671" s="600"/>
      <c r="K2671" s="600"/>
      <c r="L2671" s="600"/>
      <c r="M2671" s="327"/>
    </row>
    <row r="2672" spans="1:13" ht="15.75">
      <c r="A2672" s="370"/>
      <c r="B2672" s="370"/>
      <c r="C2672" s="370"/>
      <c r="D2672" s="370"/>
      <c r="E2672" s="370"/>
      <c r="F2672" s="370" t="s">
        <v>386</v>
      </c>
      <c r="G2672" s="370"/>
      <c r="H2672" s="370"/>
      <c r="I2672" s="370"/>
      <c r="J2672" s="370"/>
      <c r="K2672" s="370"/>
      <c r="L2672" s="370"/>
      <c r="M2672" s="327"/>
    </row>
    <row r="2673" spans="1:13">
      <c r="A2673" s="329"/>
      <c r="B2673" s="328"/>
      <c r="C2673" s="602" t="s">
        <v>351</v>
      </c>
      <c r="D2673" s="602"/>
      <c r="E2673" s="602"/>
      <c r="F2673" s="328"/>
      <c r="G2673" s="328"/>
      <c r="H2673" s="368"/>
      <c r="I2673" s="590" t="s">
        <v>3</v>
      </c>
      <c r="J2673" s="591"/>
      <c r="K2673" s="592" t="s">
        <v>4</v>
      </c>
      <c r="L2673" s="593"/>
      <c r="M2673" s="382"/>
    </row>
    <row r="2674" spans="1:13">
      <c r="A2674" s="381"/>
      <c r="B2674" s="355"/>
      <c r="C2674" s="355"/>
      <c r="D2674" s="355"/>
      <c r="E2674" s="355"/>
      <c r="F2674" s="355"/>
      <c r="G2674" s="355"/>
      <c r="H2674" s="356"/>
      <c r="I2674" s="295"/>
      <c r="J2674" s="294"/>
      <c r="K2674" s="594" t="s">
        <v>5</v>
      </c>
      <c r="L2674" s="595"/>
      <c r="M2674" s="380" t="s">
        <v>6</v>
      </c>
    </row>
    <row r="2675" spans="1:13">
      <c r="A2675" s="381"/>
      <c r="B2675" s="355"/>
      <c r="C2675" s="355"/>
      <c r="D2675" s="355"/>
      <c r="E2675" s="355"/>
      <c r="F2675" s="355"/>
      <c r="G2675" s="355"/>
      <c r="H2675" s="356"/>
      <c r="I2675" s="598" t="s">
        <v>7</v>
      </c>
      <c r="J2675" s="599"/>
      <c r="K2675" s="623" t="s">
        <v>8</v>
      </c>
      <c r="L2675" s="624"/>
      <c r="M2675" s="380" t="s">
        <v>9</v>
      </c>
    </row>
    <row r="2676" spans="1:13" ht="16.5" thickBot="1">
      <c r="A2676" s="379"/>
      <c r="B2676" s="351"/>
      <c r="C2676" s="351"/>
      <c r="D2676" s="351"/>
      <c r="E2676" s="351"/>
      <c r="F2676" s="351"/>
      <c r="G2676" s="351"/>
      <c r="H2676" s="350"/>
      <c r="I2676" s="631">
        <v>270.3</v>
      </c>
      <c r="J2676" s="632"/>
      <c r="K2676" s="633"/>
      <c r="L2676" s="634"/>
      <c r="M2676" s="378"/>
    </row>
    <row r="2677" spans="1:13">
      <c r="A2677" s="367" t="s">
        <v>350</v>
      </c>
      <c r="B2677" s="344"/>
      <c r="C2677" s="344"/>
      <c r="D2677" s="344"/>
      <c r="E2677" s="344"/>
      <c r="F2677" s="344"/>
      <c r="G2677" s="344"/>
      <c r="H2677" s="377"/>
      <c r="I2677" s="341"/>
      <c r="J2677" s="340"/>
      <c r="K2677" s="635">
        <f>K2680+K2683</f>
        <v>6.17</v>
      </c>
      <c r="L2677" s="628"/>
      <c r="M2677" s="286">
        <f>K2677*12*I2676</f>
        <v>20013.011999999999</v>
      </c>
    </row>
    <row r="2678" spans="1:13">
      <c r="A2678" s="376" t="s">
        <v>349</v>
      </c>
      <c r="B2678" s="375"/>
      <c r="C2678" s="375"/>
      <c r="D2678" s="375"/>
      <c r="E2678" s="375"/>
      <c r="F2678" s="375"/>
      <c r="G2678" s="375"/>
      <c r="H2678" s="374"/>
      <c r="I2678" s="295"/>
      <c r="J2678" s="294"/>
      <c r="K2678" s="293"/>
      <c r="L2678" s="292"/>
      <c r="M2678" s="373"/>
    </row>
    <row r="2679" spans="1:13" ht="15.75" thickBot="1">
      <c r="A2679" s="363" t="s">
        <v>348</v>
      </c>
      <c r="B2679" s="372"/>
      <c r="C2679" s="372"/>
      <c r="D2679" s="372"/>
      <c r="E2679" s="372"/>
      <c r="F2679" s="372"/>
      <c r="G2679" s="372"/>
      <c r="H2679" s="371"/>
      <c r="I2679" s="336"/>
      <c r="J2679" s="282"/>
      <c r="K2679" s="281"/>
      <c r="L2679" s="280"/>
      <c r="M2679" s="279"/>
    </row>
    <row r="2680" spans="1:13">
      <c r="A2680" s="323" t="s">
        <v>347</v>
      </c>
      <c r="B2680" s="331"/>
      <c r="C2680" s="331"/>
      <c r="D2680" s="331"/>
      <c r="E2680" s="331"/>
      <c r="F2680" s="331"/>
      <c r="G2680" s="331"/>
      <c r="H2680" s="357"/>
      <c r="I2680" s="596" t="s">
        <v>19</v>
      </c>
      <c r="J2680" s="597"/>
      <c r="K2680" s="629">
        <v>3.7</v>
      </c>
      <c r="L2680" s="630"/>
      <c r="M2680" s="291">
        <f>K2680*12*I2676</f>
        <v>12001.320000000002</v>
      </c>
    </row>
    <row r="2681" spans="1:13">
      <c r="A2681" s="301" t="s">
        <v>338</v>
      </c>
      <c r="B2681" s="355"/>
      <c r="C2681" s="355"/>
      <c r="D2681" s="355"/>
      <c r="E2681" s="355"/>
      <c r="F2681" s="355"/>
      <c r="G2681" s="355"/>
      <c r="H2681" s="356"/>
      <c r="I2681" s="598" t="s">
        <v>328</v>
      </c>
      <c r="J2681" s="599"/>
      <c r="K2681" s="327"/>
      <c r="L2681" s="292"/>
      <c r="M2681" s="291"/>
    </row>
    <row r="2682" spans="1:13">
      <c r="A2682" s="323" t="s">
        <v>337</v>
      </c>
      <c r="B2682" s="331"/>
      <c r="C2682" s="331"/>
      <c r="D2682" s="331"/>
      <c r="E2682" s="331"/>
      <c r="F2682" s="331"/>
      <c r="G2682" s="331"/>
      <c r="H2682" s="357"/>
      <c r="I2682" s="596"/>
      <c r="J2682" s="597"/>
      <c r="K2682" s="327"/>
      <c r="L2682" s="292"/>
      <c r="M2682" s="291"/>
    </row>
    <row r="2683" spans="1:13">
      <c r="A2683" s="323" t="s">
        <v>346</v>
      </c>
      <c r="B2683" s="331"/>
      <c r="C2683" s="331"/>
      <c r="D2683" s="331"/>
      <c r="E2683" s="331"/>
      <c r="F2683" s="331"/>
      <c r="G2683" s="331"/>
      <c r="H2683" s="357"/>
      <c r="I2683" s="608" t="s">
        <v>35</v>
      </c>
      <c r="J2683" s="609"/>
      <c r="K2683" s="625">
        <v>2.4700000000000002</v>
      </c>
      <c r="L2683" s="626"/>
      <c r="M2683" s="291">
        <f>K2683*12*I2676</f>
        <v>8011.6920000000009</v>
      </c>
    </row>
    <row r="2684" spans="1:13" ht="15.75">
      <c r="A2684" s="320" t="s">
        <v>345</v>
      </c>
      <c r="B2684" s="354"/>
      <c r="C2684" s="354"/>
      <c r="D2684" s="354"/>
      <c r="E2684" s="354"/>
      <c r="F2684" s="354"/>
      <c r="G2684" s="354"/>
      <c r="H2684" s="353"/>
      <c r="I2684" s="598" t="s">
        <v>328</v>
      </c>
      <c r="J2684" s="599"/>
      <c r="K2684" s="370"/>
      <c r="L2684" s="369"/>
      <c r="M2684" s="291"/>
    </row>
    <row r="2685" spans="1:13">
      <c r="A2685" s="313" t="s">
        <v>344</v>
      </c>
      <c r="B2685" s="328"/>
      <c r="C2685" s="328"/>
      <c r="D2685" s="328"/>
      <c r="E2685" s="328"/>
      <c r="F2685" s="328"/>
      <c r="G2685" s="328"/>
      <c r="H2685" s="368"/>
      <c r="I2685" s="598"/>
      <c r="J2685" s="599"/>
      <c r="K2685" s="352"/>
      <c r="L2685" s="292"/>
      <c r="M2685" s="291"/>
    </row>
    <row r="2686" spans="1:13" ht="15.75" thickBot="1">
      <c r="A2686" s="323" t="s">
        <v>343</v>
      </c>
      <c r="B2686" s="322"/>
      <c r="C2686" s="322"/>
      <c r="D2686" s="322"/>
      <c r="E2686" s="322"/>
      <c r="F2686" s="322"/>
      <c r="G2686" s="322"/>
      <c r="H2686" s="321"/>
      <c r="I2686" s="334"/>
      <c r="J2686" s="333"/>
      <c r="K2686" s="636"/>
      <c r="L2686" s="637"/>
      <c r="M2686" s="291"/>
    </row>
    <row r="2687" spans="1:13">
      <c r="A2687" s="367" t="s">
        <v>342</v>
      </c>
      <c r="B2687" s="366"/>
      <c r="C2687" s="366"/>
      <c r="D2687" s="366"/>
      <c r="E2687" s="366"/>
      <c r="F2687" s="366"/>
      <c r="G2687" s="366"/>
      <c r="H2687" s="365"/>
      <c r="I2687" s="341"/>
      <c r="J2687" s="364"/>
      <c r="K2687" s="627">
        <f>K2689+K2694+K2697</f>
        <v>5.05</v>
      </c>
      <c r="L2687" s="628"/>
      <c r="M2687" s="286">
        <f>K2687*12*I2676</f>
        <v>16380.179999999998</v>
      </c>
    </row>
    <row r="2688" spans="1:13" ht="15.75" thickBot="1">
      <c r="A2688" s="363" t="s">
        <v>341</v>
      </c>
      <c r="B2688" s="362"/>
      <c r="C2688" s="362"/>
      <c r="D2688" s="362"/>
      <c r="E2688" s="362"/>
      <c r="F2688" s="362"/>
      <c r="G2688" s="362"/>
      <c r="H2688" s="361"/>
      <c r="I2688" s="336"/>
      <c r="J2688" s="360"/>
      <c r="K2688" s="281"/>
      <c r="L2688" s="280"/>
      <c r="M2688" s="279"/>
    </row>
    <row r="2689" spans="1:13">
      <c r="A2689" s="301" t="s">
        <v>340</v>
      </c>
      <c r="B2689" s="300"/>
      <c r="C2689" s="300"/>
      <c r="D2689" s="300"/>
      <c r="E2689" s="300"/>
      <c r="F2689" s="300"/>
      <c r="G2689" s="300"/>
      <c r="H2689" s="298"/>
      <c r="I2689" s="598" t="s">
        <v>19</v>
      </c>
      <c r="J2689" s="599"/>
      <c r="K2689" s="629">
        <v>2.5299999999999998</v>
      </c>
      <c r="L2689" s="630"/>
      <c r="M2689" s="291">
        <f>K2689*12*I2676</f>
        <v>8206.3080000000009</v>
      </c>
    </row>
    <row r="2690" spans="1:13">
      <c r="A2690" s="323" t="s">
        <v>339</v>
      </c>
      <c r="B2690" s="322"/>
      <c r="C2690" s="322"/>
      <c r="D2690" s="322"/>
      <c r="E2690" s="322"/>
      <c r="F2690" s="322"/>
      <c r="G2690" s="322"/>
      <c r="H2690" s="321"/>
      <c r="I2690" s="359"/>
      <c r="J2690" s="358"/>
      <c r="K2690" s="327"/>
      <c r="L2690" s="292"/>
      <c r="M2690" s="291"/>
    </row>
    <row r="2691" spans="1:13">
      <c r="A2691" s="301" t="s">
        <v>338</v>
      </c>
      <c r="B2691" s="355"/>
      <c r="C2691" s="355"/>
      <c r="D2691" s="355"/>
      <c r="E2691" s="355"/>
      <c r="F2691" s="355"/>
      <c r="G2691" s="355"/>
      <c r="H2691" s="356"/>
      <c r="I2691" s="598" t="s">
        <v>328</v>
      </c>
      <c r="J2691" s="599"/>
      <c r="K2691" s="327"/>
      <c r="L2691" s="292"/>
      <c r="M2691" s="291"/>
    </row>
    <row r="2692" spans="1:13">
      <c r="A2692" s="323" t="s">
        <v>337</v>
      </c>
      <c r="B2692" s="331"/>
      <c r="C2692" s="331"/>
      <c r="D2692" s="331"/>
      <c r="E2692" s="331"/>
      <c r="F2692" s="331"/>
      <c r="G2692" s="331"/>
      <c r="H2692" s="357"/>
      <c r="I2692" s="596"/>
      <c r="J2692" s="597"/>
      <c r="K2692" s="327"/>
      <c r="L2692" s="292"/>
      <c r="M2692" s="291"/>
    </row>
    <row r="2693" spans="1:13">
      <c r="A2693" s="320" t="s">
        <v>336</v>
      </c>
      <c r="B2693" s="354"/>
      <c r="C2693" s="353"/>
      <c r="D2693" s="355"/>
      <c r="E2693" s="355"/>
      <c r="F2693" s="355"/>
      <c r="G2693" s="355"/>
      <c r="H2693" s="356"/>
      <c r="I2693" s="598" t="s">
        <v>328</v>
      </c>
      <c r="J2693" s="599"/>
      <c r="K2693" s="327"/>
      <c r="L2693" s="292"/>
      <c r="M2693" s="291"/>
    </row>
    <row r="2694" spans="1:13">
      <c r="A2694" s="301" t="s">
        <v>335</v>
      </c>
      <c r="B2694" s="355"/>
      <c r="C2694" s="355"/>
      <c r="D2694" s="354"/>
      <c r="E2694" s="354"/>
      <c r="F2694" s="354"/>
      <c r="G2694" s="354"/>
      <c r="H2694" s="353"/>
      <c r="I2694" s="608" t="s">
        <v>35</v>
      </c>
      <c r="J2694" s="609"/>
      <c r="K2694" s="625">
        <v>1.1200000000000001</v>
      </c>
      <c r="L2694" s="626"/>
      <c r="M2694" s="291">
        <f>K2694*12*I2676</f>
        <v>3632.8320000000003</v>
      </c>
    </row>
    <row r="2695" spans="1:13">
      <c r="A2695" s="313" t="s">
        <v>334</v>
      </c>
      <c r="B2695" s="312"/>
      <c r="C2695" s="312"/>
      <c r="D2695" s="312"/>
      <c r="E2695" s="312"/>
      <c r="F2695" s="312"/>
      <c r="G2695" s="312"/>
      <c r="H2695" s="311"/>
      <c r="I2695" s="590" t="s">
        <v>333</v>
      </c>
      <c r="J2695" s="591"/>
      <c r="K2695" s="327"/>
      <c r="L2695" s="292"/>
      <c r="M2695" s="291"/>
    </row>
    <row r="2696" spans="1:13">
      <c r="A2696" s="323"/>
      <c r="B2696" s="322"/>
      <c r="C2696" s="322"/>
      <c r="D2696" s="322"/>
      <c r="E2696" s="322"/>
      <c r="F2696" s="322"/>
      <c r="G2696" s="322"/>
      <c r="H2696" s="321"/>
      <c r="I2696" s="334" t="s">
        <v>332</v>
      </c>
      <c r="J2696" s="333"/>
      <c r="K2696" s="352"/>
      <c r="L2696" s="292"/>
      <c r="M2696" s="291"/>
    </row>
    <row r="2697" spans="1:13">
      <c r="A2697" s="313" t="s">
        <v>331</v>
      </c>
      <c r="B2697" s="312"/>
      <c r="C2697" s="312"/>
      <c r="D2697" s="312"/>
      <c r="E2697" s="312"/>
      <c r="F2697" s="312"/>
      <c r="G2697" s="312"/>
      <c r="H2697" s="311"/>
      <c r="I2697" s="590" t="s">
        <v>35</v>
      </c>
      <c r="J2697" s="591"/>
      <c r="K2697" s="625">
        <v>1.4</v>
      </c>
      <c r="L2697" s="626"/>
      <c r="M2697" s="291">
        <f>K2697*12*I2676</f>
        <v>4541.0399999999991</v>
      </c>
    </row>
    <row r="2698" spans="1:13">
      <c r="A2698" s="323" t="s">
        <v>330</v>
      </c>
      <c r="B2698" s="322"/>
      <c r="C2698" s="322"/>
      <c r="D2698" s="322"/>
      <c r="E2698" s="322"/>
      <c r="F2698" s="322"/>
      <c r="G2698" s="322"/>
      <c r="H2698" s="321"/>
      <c r="I2698" s="334"/>
      <c r="J2698" s="333"/>
      <c r="K2698" s="327"/>
      <c r="L2698" s="292"/>
      <c r="M2698" s="291"/>
    </row>
    <row r="2699" spans="1:13">
      <c r="A2699" s="313" t="s">
        <v>329</v>
      </c>
      <c r="B2699" s="312"/>
      <c r="C2699" s="312"/>
      <c r="D2699" s="312"/>
      <c r="E2699" s="312"/>
      <c r="F2699" s="312"/>
      <c r="G2699" s="312"/>
      <c r="H2699" s="311"/>
      <c r="I2699" s="598" t="s">
        <v>328</v>
      </c>
      <c r="J2699" s="599"/>
      <c r="K2699" s="327"/>
      <c r="L2699" s="292"/>
      <c r="M2699" s="291"/>
    </row>
    <row r="2700" spans="1:13">
      <c r="A2700" s="313" t="s">
        <v>327</v>
      </c>
      <c r="B2700" s="312"/>
      <c r="C2700" s="312"/>
      <c r="D2700" s="312"/>
      <c r="E2700" s="312"/>
      <c r="F2700" s="312"/>
      <c r="G2700" s="312"/>
      <c r="H2700" s="311"/>
      <c r="I2700" s="590" t="s">
        <v>326</v>
      </c>
      <c r="J2700" s="591"/>
      <c r="K2700" s="351"/>
      <c r="L2700" s="350"/>
      <c r="M2700" s="349"/>
    </row>
    <row r="2701" spans="1:13" ht="15.75" thickBot="1">
      <c r="A2701" s="323"/>
      <c r="B2701" s="322"/>
      <c r="C2701" s="322"/>
      <c r="D2701" s="322"/>
      <c r="E2701" s="322"/>
      <c r="F2701" s="322"/>
      <c r="G2701" s="322"/>
      <c r="H2701" s="321"/>
      <c r="I2701" s="606" t="s">
        <v>325</v>
      </c>
      <c r="J2701" s="607"/>
      <c r="K2701" s="348"/>
      <c r="L2701" s="347"/>
      <c r="M2701" s="346"/>
    </row>
    <row r="2702" spans="1:13">
      <c r="A2702" s="345" t="s">
        <v>324</v>
      </c>
      <c r="B2702" s="344"/>
      <c r="C2702" s="344"/>
      <c r="D2702" s="344"/>
      <c r="E2702" s="344"/>
      <c r="F2702" s="344"/>
      <c r="G2702" s="343"/>
      <c r="H2702" s="342"/>
      <c r="I2702" s="341"/>
      <c r="J2702" s="340"/>
      <c r="K2702" s="648">
        <f>K2704+K2711+K2719+K2723+K2724+K2728</f>
        <v>22.439999999999998</v>
      </c>
      <c r="L2702" s="628"/>
      <c r="M2702" s="286">
        <f>M2704+M2711+M2719+M2723+M2724+M2728</f>
        <v>72786.38400000002</v>
      </c>
    </row>
    <row r="2703" spans="1:13" ht="15.75" thickBot="1">
      <c r="A2703" s="339"/>
      <c r="B2703" s="338"/>
      <c r="C2703" s="338"/>
      <c r="D2703" s="338"/>
      <c r="E2703" s="338"/>
      <c r="F2703" s="338"/>
      <c r="G2703" s="338"/>
      <c r="H2703" s="337"/>
      <c r="I2703" s="336"/>
      <c r="J2703" s="282"/>
      <c r="K2703" s="281"/>
      <c r="L2703" s="280"/>
      <c r="M2703" s="279"/>
    </row>
    <row r="2704" spans="1:13" ht="15.75" thickBot="1">
      <c r="A2704" s="603" t="s">
        <v>323</v>
      </c>
      <c r="B2704" s="604"/>
      <c r="C2704" s="604"/>
      <c r="D2704" s="604"/>
      <c r="E2704" s="604"/>
      <c r="F2704" s="604"/>
      <c r="G2704" s="604"/>
      <c r="H2704" s="605"/>
      <c r="I2704" s="305"/>
      <c r="J2704" s="304"/>
      <c r="K2704" s="646">
        <f>K2705+K2706+K2707+K2709+K2710</f>
        <v>6.16</v>
      </c>
      <c r="L2704" s="647"/>
      <c r="M2704" s="303">
        <f>K2704*12*I2676</f>
        <v>19980.576000000001</v>
      </c>
    </row>
    <row r="2705" spans="1:13">
      <c r="A2705" s="323" t="s">
        <v>322</v>
      </c>
      <c r="B2705" s="322"/>
      <c r="C2705" s="322"/>
      <c r="D2705" s="322"/>
      <c r="E2705" s="322"/>
      <c r="F2705" s="322"/>
      <c r="G2705" s="322"/>
      <c r="H2705" s="321"/>
      <c r="I2705" s="596" t="s">
        <v>321</v>
      </c>
      <c r="J2705" s="597"/>
      <c r="K2705" s="629">
        <v>0.63</v>
      </c>
      <c r="L2705" s="630"/>
      <c r="M2705" s="291">
        <f>K2705*12*I2676</f>
        <v>2043.4680000000003</v>
      </c>
    </row>
    <row r="2706" spans="1:13">
      <c r="A2706" s="320" t="s">
        <v>320</v>
      </c>
      <c r="B2706" s="319"/>
      <c r="C2706" s="319"/>
      <c r="D2706" s="319"/>
      <c r="E2706" s="319"/>
      <c r="F2706" s="319"/>
      <c r="G2706" s="319"/>
      <c r="H2706" s="318"/>
      <c r="I2706" s="608" t="s">
        <v>57</v>
      </c>
      <c r="J2706" s="609"/>
      <c r="K2706" s="625">
        <v>1.48</v>
      </c>
      <c r="L2706" s="626"/>
      <c r="M2706" s="291">
        <f>K2706*12*I2676</f>
        <v>4800.5279999999993</v>
      </c>
    </row>
    <row r="2707" spans="1:13">
      <c r="A2707" s="313" t="s">
        <v>319</v>
      </c>
      <c r="B2707" s="312"/>
      <c r="C2707" s="312"/>
      <c r="D2707" s="312"/>
      <c r="E2707" s="312"/>
      <c r="F2707" s="312"/>
      <c r="G2707" s="312"/>
      <c r="H2707" s="311"/>
      <c r="I2707" s="590" t="s">
        <v>35</v>
      </c>
      <c r="J2707" s="591"/>
      <c r="K2707" s="625">
        <v>0.17</v>
      </c>
      <c r="L2707" s="626"/>
      <c r="M2707" s="291">
        <f>K2707*12*I2676</f>
        <v>551.41200000000003</v>
      </c>
    </row>
    <row r="2708" spans="1:13">
      <c r="A2708" s="335" t="s">
        <v>318</v>
      </c>
      <c r="B2708" s="331"/>
      <c r="C2708" s="331"/>
      <c r="D2708" s="331"/>
      <c r="E2708" s="322"/>
      <c r="F2708" s="322"/>
      <c r="G2708" s="322"/>
      <c r="H2708" s="321"/>
      <c r="I2708" s="334"/>
      <c r="J2708" s="333"/>
      <c r="K2708" s="293"/>
      <c r="L2708" s="292"/>
      <c r="M2708" s="291"/>
    </row>
    <row r="2709" spans="1:13">
      <c r="A2709" s="320" t="s">
        <v>317</v>
      </c>
      <c r="B2709" s="319"/>
      <c r="C2709" s="319"/>
      <c r="D2709" s="319"/>
      <c r="E2709" s="319"/>
      <c r="F2709" s="319"/>
      <c r="G2709" s="319"/>
      <c r="H2709" s="318"/>
      <c r="I2709" s="608" t="s">
        <v>19</v>
      </c>
      <c r="J2709" s="609"/>
      <c r="K2709" s="625">
        <v>0.05</v>
      </c>
      <c r="L2709" s="626"/>
      <c r="M2709" s="291">
        <f>K2709*12*I2676</f>
        <v>162.18000000000004</v>
      </c>
    </row>
    <row r="2710" spans="1:13" ht="15.75" thickBot="1">
      <c r="A2710" s="313" t="s">
        <v>316</v>
      </c>
      <c r="B2710" s="312"/>
      <c r="C2710" s="312"/>
      <c r="D2710" s="312"/>
      <c r="E2710" s="312"/>
      <c r="F2710" s="312"/>
      <c r="G2710" s="312"/>
      <c r="H2710" s="311"/>
      <c r="I2710" s="614" t="s">
        <v>19</v>
      </c>
      <c r="J2710" s="615"/>
      <c r="K2710" s="650">
        <v>3.83</v>
      </c>
      <c r="L2710" s="651"/>
      <c r="M2710" s="291">
        <f>K2710*12*I2676</f>
        <v>12422.988000000001</v>
      </c>
    </row>
    <row r="2711" spans="1:13" ht="15.75" thickBot="1">
      <c r="A2711" s="654" t="s">
        <v>315</v>
      </c>
      <c r="B2711" s="655"/>
      <c r="C2711" s="655"/>
      <c r="D2711" s="655"/>
      <c r="E2711" s="655"/>
      <c r="F2711" s="655"/>
      <c r="G2711" s="655"/>
      <c r="H2711" s="656"/>
      <c r="I2711" s="305"/>
      <c r="J2711" s="304"/>
      <c r="K2711" s="642">
        <f>K2712+K2713+K2715+K2716+K2717+K2718</f>
        <v>1.35</v>
      </c>
      <c r="L2711" s="647"/>
      <c r="M2711" s="303">
        <f>K2711*12*I2676</f>
        <v>4378.8600000000006</v>
      </c>
    </row>
    <row r="2712" spans="1:13">
      <c r="A2712" s="332" t="s">
        <v>314</v>
      </c>
      <c r="B2712" s="331"/>
      <c r="C2712" s="331"/>
      <c r="D2712" s="331"/>
      <c r="E2712" s="331"/>
      <c r="F2712" s="322"/>
      <c r="G2712" s="322"/>
      <c r="H2712" s="321"/>
      <c r="I2712" s="330"/>
      <c r="J2712" s="294"/>
      <c r="K2712" s="629">
        <v>0.08</v>
      </c>
      <c r="L2712" s="630"/>
      <c r="M2712" s="291">
        <f>K2712*12*I2676</f>
        <v>259.488</v>
      </c>
    </row>
    <row r="2713" spans="1:13">
      <c r="A2713" s="329" t="s">
        <v>313</v>
      </c>
      <c r="B2713" s="328"/>
      <c r="C2713" s="328"/>
      <c r="D2713" s="328"/>
      <c r="E2713" s="328"/>
      <c r="F2713" s="312"/>
      <c r="G2713" s="312"/>
      <c r="H2713" s="311"/>
      <c r="I2713" s="598" t="s">
        <v>312</v>
      </c>
      <c r="J2713" s="599"/>
      <c r="K2713" s="625">
        <v>0.65</v>
      </c>
      <c r="L2713" s="626"/>
      <c r="M2713" s="291">
        <f>K2713*12*I2676</f>
        <v>2108.34</v>
      </c>
    </row>
    <row r="2714" spans="1:13">
      <c r="A2714" s="323" t="s">
        <v>311</v>
      </c>
      <c r="B2714" s="322"/>
      <c r="C2714" s="322"/>
      <c r="D2714" s="322"/>
      <c r="E2714" s="322"/>
      <c r="F2714" s="322"/>
      <c r="G2714" s="322"/>
      <c r="H2714" s="321"/>
      <c r="I2714" s="596" t="s">
        <v>310</v>
      </c>
      <c r="J2714" s="597"/>
      <c r="K2714" s="327"/>
      <c r="L2714" s="292"/>
      <c r="M2714" s="291"/>
    </row>
    <row r="2715" spans="1:13">
      <c r="A2715" s="320" t="s">
        <v>309</v>
      </c>
      <c r="B2715" s="319"/>
      <c r="C2715" s="319"/>
      <c r="D2715" s="319"/>
      <c r="E2715" s="319"/>
      <c r="F2715" s="319"/>
      <c r="G2715" s="319"/>
      <c r="H2715" s="318"/>
      <c r="I2715" s="608" t="s">
        <v>308</v>
      </c>
      <c r="J2715" s="609"/>
      <c r="K2715" s="625">
        <v>0.4</v>
      </c>
      <c r="L2715" s="626"/>
      <c r="M2715" s="291">
        <f>K2715*12*I2676</f>
        <v>1297.4400000000003</v>
      </c>
    </row>
    <row r="2716" spans="1:13">
      <c r="A2716" s="320" t="s">
        <v>307</v>
      </c>
      <c r="B2716" s="319"/>
      <c r="C2716" s="319"/>
      <c r="D2716" s="319"/>
      <c r="E2716" s="319"/>
      <c r="F2716" s="319"/>
      <c r="G2716" s="319"/>
      <c r="H2716" s="318"/>
      <c r="I2716" s="608" t="s">
        <v>306</v>
      </c>
      <c r="J2716" s="609"/>
      <c r="K2716" s="625">
        <v>0.1</v>
      </c>
      <c r="L2716" s="626"/>
      <c r="M2716" s="291">
        <f>K2716*12*I2676</f>
        <v>324.36000000000007</v>
      </c>
    </row>
    <row r="2717" spans="1:13">
      <c r="A2717" s="313" t="s">
        <v>299</v>
      </c>
      <c r="B2717" s="312"/>
      <c r="C2717" s="312"/>
      <c r="D2717" s="312"/>
      <c r="E2717" s="312"/>
      <c r="F2717" s="312"/>
      <c r="G2717" s="312"/>
      <c r="H2717" s="311"/>
      <c r="I2717" s="608" t="s">
        <v>298</v>
      </c>
      <c r="J2717" s="609"/>
      <c r="K2717" s="636">
        <v>0.05</v>
      </c>
      <c r="L2717" s="637"/>
      <c r="M2717" s="291">
        <f>K2717*12*I2676</f>
        <v>162.18000000000004</v>
      </c>
    </row>
    <row r="2718" spans="1:13" ht="15.75" thickBot="1">
      <c r="A2718" s="313" t="s">
        <v>305</v>
      </c>
      <c r="B2718" s="312"/>
      <c r="C2718" s="312"/>
      <c r="D2718" s="312"/>
      <c r="E2718" s="312"/>
      <c r="F2718" s="312"/>
      <c r="G2718" s="312"/>
      <c r="H2718" s="311"/>
      <c r="I2718" s="614" t="s">
        <v>88</v>
      </c>
      <c r="J2718" s="615"/>
      <c r="K2718" s="638">
        <v>7.0000000000000007E-2</v>
      </c>
      <c r="L2718" s="639"/>
      <c r="M2718" s="326">
        <f>K2718*12*I2676</f>
        <v>227.05200000000002</v>
      </c>
    </row>
    <row r="2719" spans="1:13" ht="15.75" thickBot="1">
      <c r="A2719" s="654" t="s">
        <v>304</v>
      </c>
      <c r="B2719" s="655"/>
      <c r="C2719" s="655"/>
      <c r="D2719" s="655"/>
      <c r="E2719" s="655"/>
      <c r="F2719" s="655"/>
      <c r="G2719" s="655"/>
      <c r="H2719" s="656"/>
      <c r="I2719" s="325"/>
      <c r="J2719" s="324"/>
      <c r="K2719" s="649">
        <f>K2720+K2721+K2722</f>
        <v>0.88</v>
      </c>
      <c r="L2719" s="643"/>
      <c r="M2719" s="303">
        <f>K2719*12*I2676</f>
        <v>2854.3680000000004</v>
      </c>
    </row>
    <row r="2720" spans="1:13">
      <c r="A2720" s="323" t="s">
        <v>303</v>
      </c>
      <c r="B2720" s="322"/>
      <c r="C2720" s="322"/>
      <c r="D2720" s="322"/>
      <c r="E2720" s="322"/>
      <c r="F2720" s="322"/>
      <c r="G2720" s="322"/>
      <c r="H2720" s="321"/>
      <c r="I2720" s="612" t="s">
        <v>302</v>
      </c>
      <c r="J2720" s="613"/>
      <c r="K2720" s="644">
        <v>0.42</v>
      </c>
      <c r="L2720" s="645"/>
      <c r="M2720" s="291">
        <f>K2720*12*I2676</f>
        <v>1362.3120000000001</v>
      </c>
    </row>
    <row r="2721" spans="1:13">
      <c r="A2721" s="320" t="s">
        <v>301</v>
      </c>
      <c r="B2721" s="319"/>
      <c r="C2721" s="319"/>
      <c r="D2721" s="319"/>
      <c r="E2721" s="319"/>
      <c r="F2721" s="319"/>
      <c r="G2721" s="319"/>
      <c r="H2721" s="318"/>
      <c r="I2721" s="317" t="s">
        <v>300</v>
      </c>
      <c r="J2721" s="316"/>
      <c r="K2721" s="636">
        <v>0.37</v>
      </c>
      <c r="L2721" s="637"/>
      <c r="M2721" s="291">
        <f>K2721*12*I2676</f>
        <v>1200.1319999999998</v>
      </c>
    </row>
    <row r="2722" spans="1:13" ht="15.75" thickBot="1">
      <c r="A2722" s="313" t="s">
        <v>299</v>
      </c>
      <c r="B2722" s="312"/>
      <c r="C2722" s="312"/>
      <c r="D2722" s="312"/>
      <c r="E2722" s="312"/>
      <c r="F2722" s="312"/>
      <c r="G2722" s="312"/>
      <c r="H2722" s="311"/>
      <c r="I2722" s="614" t="s">
        <v>298</v>
      </c>
      <c r="J2722" s="615"/>
      <c r="K2722" s="638">
        <v>0.09</v>
      </c>
      <c r="L2722" s="639"/>
      <c r="M2722" s="291">
        <f>K2722*12*I2676</f>
        <v>291.92400000000004</v>
      </c>
    </row>
    <row r="2723" spans="1:13" ht="15.75" thickBot="1">
      <c r="A2723" s="309" t="s">
        <v>297</v>
      </c>
      <c r="B2723" s="308"/>
      <c r="C2723" s="308"/>
      <c r="D2723" s="308"/>
      <c r="E2723" s="308"/>
      <c r="F2723" s="308"/>
      <c r="G2723" s="308"/>
      <c r="H2723" s="307"/>
      <c r="I2723" s="619" t="s">
        <v>296</v>
      </c>
      <c r="J2723" s="620"/>
      <c r="K2723" s="640">
        <v>12.4</v>
      </c>
      <c r="L2723" s="641"/>
      <c r="M2723" s="303">
        <f>K2723*12*I2676</f>
        <v>40220.640000000007</v>
      </c>
    </row>
    <row r="2724" spans="1:13" ht="15.75" thickBot="1">
      <c r="A2724" s="603" t="s">
        <v>295</v>
      </c>
      <c r="B2724" s="604"/>
      <c r="C2724" s="604"/>
      <c r="D2724" s="604"/>
      <c r="E2724" s="604"/>
      <c r="F2724" s="604"/>
      <c r="G2724" s="604"/>
      <c r="H2724" s="605"/>
      <c r="I2724" s="305"/>
      <c r="J2724" s="304"/>
      <c r="K2724" s="642">
        <v>1.58</v>
      </c>
      <c r="L2724" s="643"/>
      <c r="M2724" s="303">
        <f>K2724*12*I2676</f>
        <v>5124.8880000000008</v>
      </c>
    </row>
    <row r="2725" spans="1:13">
      <c r="A2725" s="301" t="s">
        <v>294</v>
      </c>
      <c r="B2725" s="300"/>
      <c r="C2725" s="300"/>
      <c r="D2725" s="300"/>
      <c r="E2725" s="300"/>
      <c r="F2725" s="300"/>
      <c r="G2725" s="300"/>
      <c r="H2725" s="298"/>
      <c r="I2725" s="621" t="s">
        <v>293</v>
      </c>
      <c r="J2725" s="622"/>
      <c r="K2725" s="297"/>
      <c r="L2725" s="296"/>
      <c r="M2725" s="291"/>
    </row>
    <row r="2726" spans="1:13">
      <c r="A2726" s="301" t="s">
        <v>292</v>
      </c>
      <c r="B2726" s="300"/>
      <c r="C2726" s="300"/>
      <c r="D2726" s="300"/>
      <c r="E2726" s="300"/>
      <c r="F2726" s="300"/>
      <c r="G2726" s="300"/>
      <c r="H2726" s="298"/>
      <c r="I2726" s="295"/>
      <c r="J2726" s="294"/>
      <c r="K2726" s="297"/>
      <c r="L2726" s="296"/>
      <c r="M2726" s="291"/>
    </row>
    <row r="2727" spans="1:13" ht="15.75" thickBot="1">
      <c r="A2727" s="301" t="s">
        <v>291</v>
      </c>
      <c r="B2727" s="300"/>
      <c r="C2727" s="300"/>
      <c r="D2727" s="300"/>
      <c r="E2727" s="300"/>
      <c r="F2727" s="300"/>
      <c r="G2727" s="300"/>
      <c r="H2727" s="298"/>
      <c r="I2727" s="310"/>
      <c r="J2727" s="294"/>
      <c r="K2727" s="297"/>
      <c r="L2727" s="296"/>
      <c r="M2727" s="291"/>
    </row>
    <row r="2728" spans="1:13" ht="15.75" thickBot="1">
      <c r="A2728" s="309" t="s">
        <v>290</v>
      </c>
      <c r="B2728" s="308"/>
      <c r="C2728" s="308"/>
      <c r="D2728" s="308"/>
      <c r="E2728" s="308"/>
      <c r="F2728" s="308"/>
      <c r="G2728" s="308"/>
      <c r="H2728" s="307"/>
      <c r="I2728" s="305"/>
      <c r="J2728" s="304"/>
      <c r="K2728" s="642">
        <v>7.0000000000000007E-2</v>
      </c>
      <c r="L2728" s="643"/>
      <c r="M2728" s="303">
        <f>K2728*12*I2676</f>
        <v>227.05200000000002</v>
      </c>
    </row>
    <row r="2729" spans="1:13">
      <c r="A2729" s="301" t="s">
        <v>289</v>
      </c>
      <c r="B2729" s="300"/>
      <c r="C2729" s="300"/>
      <c r="D2729" s="300"/>
      <c r="E2729" s="300"/>
      <c r="F2729" s="300"/>
      <c r="G2729" s="300"/>
      <c r="H2729" s="298"/>
      <c r="I2729" s="621" t="s">
        <v>19</v>
      </c>
      <c r="J2729" s="622"/>
      <c r="K2729" s="306"/>
      <c r="L2729" s="296"/>
      <c r="M2729" s="291"/>
    </row>
    <row r="2730" spans="1:13" ht="15.75" thickBot="1">
      <c r="A2730" s="301" t="s">
        <v>288</v>
      </c>
      <c r="B2730" s="300"/>
      <c r="C2730" s="300"/>
      <c r="D2730" s="300"/>
      <c r="E2730" s="300"/>
      <c r="F2730" s="300"/>
      <c r="G2730" s="300"/>
      <c r="H2730" s="298"/>
      <c r="I2730" s="295"/>
      <c r="J2730" s="294"/>
      <c r="K2730" s="306"/>
      <c r="L2730" s="296"/>
      <c r="M2730" s="291"/>
    </row>
    <row r="2731" spans="1:13" ht="15.75" thickBot="1">
      <c r="A2731" s="603" t="s">
        <v>287</v>
      </c>
      <c r="B2731" s="604"/>
      <c r="C2731" s="604"/>
      <c r="D2731" s="604"/>
      <c r="E2731" s="604"/>
      <c r="F2731" s="604"/>
      <c r="G2731" s="604"/>
      <c r="H2731" s="605"/>
      <c r="I2731" s="305"/>
      <c r="J2731" s="304"/>
      <c r="K2731" s="642">
        <v>6</v>
      </c>
      <c r="L2731" s="643"/>
      <c r="M2731" s="303">
        <f>K2731*12*I2676</f>
        <v>19461.600000000002</v>
      </c>
    </row>
    <row r="2732" spans="1:13">
      <c r="A2732" s="301" t="s">
        <v>286</v>
      </c>
      <c r="B2732" s="299"/>
      <c r="C2732" s="299"/>
      <c r="D2732" s="299"/>
      <c r="E2732" s="299"/>
      <c r="F2732" s="300"/>
      <c r="G2732" s="299"/>
      <c r="H2732" s="298"/>
      <c r="I2732" s="598" t="s">
        <v>285</v>
      </c>
      <c r="J2732" s="599"/>
      <c r="K2732" s="297"/>
      <c r="L2732" s="296"/>
      <c r="M2732" s="291"/>
    </row>
    <row r="2733" spans="1:13">
      <c r="A2733" s="301" t="s">
        <v>284</v>
      </c>
      <c r="B2733" s="299"/>
      <c r="C2733" s="299"/>
      <c r="D2733" s="299"/>
      <c r="E2733" s="299"/>
      <c r="F2733" s="300"/>
      <c r="G2733" s="299"/>
      <c r="H2733" s="298"/>
      <c r="I2733" s="598" t="s">
        <v>283</v>
      </c>
      <c r="J2733" s="599"/>
      <c r="K2733" s="297"/>
      <c r="L2733" s="296"/>
      <c r="M2733" s="291"/>
    </row>
    <row r="2734" spans="1:13">
      <c r="A2734" s="301" t="s">
        <v>282</v>
      </c>
      <c r="B2734" s="299"/>
      <c r="C2734" s="299"/>
      <c r="D2734" s="299"/>
      <c r="E2734" s="299"/>
      <c r="F2734" s="300"/>
      <c r="G2734" s="299"/>
      <c r="H2734" s="298"/>
      <c r="I2734" s="598" t="s">
        <v>281</v>
      </c>
      <c r="J2734" s="599"/>
      <c r="K2734" s="297"/>
      <c r="L2734" s="296"/>
      <c r="M2734" s="291"/>
    </row>
    <row r="2735" spans="1:13">
      <c r="A2735" s="301" t="s">
        <v>280</v>
      </c>
      <c r="B2735" s="299"/>
      <c r="C2735" s="299"/>
      <c r="D2735" s="299"/>
      <c r="E2735" s="299"/>
      <c r="F2735" s="300"/>
      <c r="G2735" s="299"/>
      <c r="H2735" s="298"/>
      <c r="I2735" s="598" t="s">
        <v>279</v>
      </c>
      <c r="J2735" s="599"/>
      <c r="K2735" s="297"/>
      <c r="L2735" s="296"/>
      <c r="M2735" s="291"/>
    </row>
    <row r="2736" spans="1:13">
      <c r="A2736" s="301" t="s">
        <v>278</v>
      </c>
      <c r="B2736" s="299"/>
      <c r="C2736" s="299"/>
      <c r="D2736" s="299"/>
      <c r="E2736" s="299"/>
      <c r="F2736" s="300"/>
      <c r="G2736" s="299"/>
      <c r="H2736" s="298"/>
      <c r="I2736" s="598" t="s">
        <v>277</v>
      </c>
      <c r="J2736" s="599"/>
      <c r="K2736" s="297"/>
      <c r="L2736" s="296"/>
      <c r="M2736" s="291"/>
    </row>
    <row r="2737" spans="1:13">
      <c r="A2737" s="301" t="s">
        <v>276</v>
      </c>
      <c r="B2737" s="299"/>
      <c r="C2737" s="299"/>
      <c r="D2737" s="299"/>
      <c r="E2737" s="299"/>
      <c r="F2737" s="300"/>
      <c r="G2737" s="299"/>
      <c r="H2737" s="298"/>
      <c r="I2737" s="295"/>
      <c r="J2737" s="294"/>
      <c r="K2737" s="297"/>
      <c r="L2737" s="302"/>
      <c r="M2737" s="291"/>
    </row>
    <row r="2738" spans="1:13">
      <c r="A2738" s="301" t="s">
        <v>275</v>
      </c>
      <c r="B2738" s="299"/>
      <c r="C2738" s="299"/>
      <c r="D2738" s="299"/>
      <c r="E2738" s="299"/>
      <c r="F2738" s="300"/>
      <c r="G2738" s="299"/>
      <c r="H2738" s="298"/>
      <c r="I2738" s="295"/>
      <c r="J2738" s="294"/>
      <c r="K2738" s="297"/>
      <c r="L2738" s="296"/>
      <c r="M2738" s="291"/>
    </row>
    <row r="2739" spans="1:13">
      <c r="A2739" s="301" t="s">
        <v>274</v>
      </c>
      <c r="B2739" s="299"/>
      <c r="C2739" s="299"/>
      <c r="D2739" s="299"/>
      <c r="E2739" s="299"/>
      <c r="F2739" s="300"/>
      <c r="G2739" s="299"/>
      <c r="H2739" s="298"/>
      <c r="I2739" s="295"/>
      <c r="J2739" s="294"/>
      <c r="K2739" s="297"/>
      <c r="L2739" s="296"/>
      <c r="M2739" s="291"/>
    </row>
    <row r="2740" spans="1:13">
      <c r="A2740" s="301" t="s">
        <v>273</v>
      </c>
      <c r="B2740" s="299"/>
      <c r="C2740" s="299"/>
      <c r="D2740" s="299"/>
      <c r="E2740" s="299"/>
      <c r="F2740" s="300"/>
      <c r="G2740" s="299"/>
      <c r="H2740" s="298"/>
      <c r="I2740" s="295"/>
      <c r="J2740" s="294"/>
      <c r="K2740" s="297"/>
      <c r="L2740" s="296"/>
      <c r="M2740" s="291"/>
    </row>
    <row r="2741" spans="1:13">
      <c r="A2741" s="301" t="s">
        <v>272</v>
      </c>
      <c r="B2741" s="299"/>
      <c r="C2741" s="299"/>
      <c r="D2741" s="299"/>
      <c r="E2741" s="299"/>
      <c r="F2741" s="300"/>
      <c r="G2741" s="299"/>
      <c r="H2741" s="298"/>
      <c r="I2741" s="295"/>
      <c r="J2741" s="294"/>
      <c r="K2741" s="297"/>
      <c r="L2741" s="296"/>
      <c r="M2741" s="291"/>
    </row>
    <row r="2742" spans="1:13" ht="15.75" thickBot="1">
      <c r="A2742" s="616" t="s">
        <v>271</v>
      </c>
      <c r="B2742" s="617"/>
      <c r="C2742" s="617"/>
      <c r="D2742" s="617"/>
      <c r="E2742" s="617"/>
      <c r="F2742" s="617"/>
      <c r="G2742" s="617"/>
      <c r="H2742" s="618"/>
      <c r="I2742" s="295"/>
      <c r="J2742" s="294"/>
      <c r="K2742" s="293"/>
      <c r="L2742" s="292"/>
      <c r="M2742" s="291"/>
    </row>
    <row r="2743" spans="1:13">
      <c r="A2743" s="290" t="s">
        <v>270</v>
      </c>
      <c r="B2743" s="289"/>
      <c r="C2743" s="289"/>
      <c r="D2743" s="289"/>
      <c r="E2743" s="289"/>
      <c r="F2743" s="289"/>
      <c r="G2743" s="289"/>
      <c r="H2743" s="289"/>
      <c r="I2743" s="621" t="s">
        <v>55</v>
      </c>
      <c r="J2743" s="622"/>
      <c r="K2743" s="288"/>
      <c r="L2743" s="287"/>
      <c r="M2743" s="286"/>
    </row>
    <row r="2744" spans="1:13" ht="15.75" thickBot="1">
      <c r="A2744" s="285" t="s">
        <v>269</v>
      </c>
      <c r="B2744" s="284"/>
      <c r="C2744" s="284"/>
      <c r="D2744" s="284"/>
      <c r="E2744" s="284"/>
      <c r="F2744" s="284"/>
      <c r="G2744" s="284"/>
      <c r="H2744" s="284"/>
      <c r="I2744" s="283"/>
      <c r="J2744" s="282"/>
      <c r="K2744" s="281"/>
      <c r="L2744" s="280"/>
      <c r="M2744" s="279"/>
    </row>
    <row r="2745" spans="1:13" ht="15.75" thickBot="1">
      <c r="A2745" s="603" t="s">
        <v>355</v>
      </c>
      <c r="B2745" s="604"/>
      <c r="C2745" s="604"/>
      <c r="D2745" s="604"/>
      <c r="E2745" s="604"/>
      <c r="F2745" s="604"/>
      <c r="G2745" s="604"/>
      <c r="H2745" s="657"/>
      <c r="I2745" s="658" t="s">
        <v>32</v>
      </c>
      <c r="J2745" s="659"/>
      <c r="K2745" s="660">
        <v>1.46</v>
      </c>
      <c r="L2745" s="661"/>
      <c r="M2745" s="276">
        <f>K2745*12*I2676</f>
        <v>4735.6559999999999</v>
      </c>
    </row>
    <row r="2746" spans="1:13" ht="15.75" thickBot="1">
      <c r="A2746" s="386" t="s">
        <v>354</v>
      </c>
      <c r="B2746" s="385"/>
      <c r="C2746" s="385"/>
      <c r="D2746" s="385"/>
      <c r="E2746" s="385"/>
      <c r="F2746" s="385"/>
      <c r="G2746" s="385"/>
      <c r="H2746" s="385"/>
      <c r="I2746" s="384"/>
      <c r="J2746" s="383"/>
      <c r="K2746" s="662"/>
      <c r="L2746" s="663"/>
      <c r="M2746" s="276"/>
    </row>
    <row r="2747" spans="1:13" ht="15.75" thickBot="1">
      <c r="A2747" s="652" t="s">
        <v>268</v>
      </c>
      <c r="B2747" s="653"/>
      <c r="C2747" s="653"/>
      <c r="D2747" s="653"/>
      <c r="E2747" s="653"/>
      <c r="F2747" s="653"/>
      <c r="G2747" s="653"/>
      <c r="H2747" s="653"/>
      <c r="I2747" s="278"/>
      <c r="J2747" s="277"/>
      <c r="K2747" s="610">
        <f>K2677+K2687+K2702+K2731+K2745+K2746</f>
        <v>41.12</v>
      </c>
      <c r="L2747" s="611"/>
      <c r="M2747" s="276">
        <f>M2677+M2687+M2702+M2731+M2745+M2746</f>
        <v>133376.83200000002</v>
      </c>
    </row>
    <row r="2749" spans="1:13" ht="15.75">
      <c r="A2749" s="601" t="s">
        <v>0</v>
      </c>
      <c r="B2749" s="601"/>
      <c r="C2749" s="601"/>
      <c r="D2749" s="601"/>
      <c r="E2749" s="601"/>
      <c r="F2749" s="601"/>
      <c r="G2749" s="601"/>
      <c r="H2749" s="601"/>
      <c r="I2749" s="601"/>
      <c r="J2749" s="601"/>
      <c r="K2749" s="601"/>
      <c r="L2749" s="601"/>
      <c r="M2749" s="327"/>
    </row>
    <row r="2750" spans="1:13" ht="15.75">
      <c r="A2750" s="600" t="s">
        <v>353</v>
      </c>
      <c r="B2750" s="600"/>
      <c r="C2750" s="600"/>
      <c r="D2750" s="600"/>
      <c r="E2750" s="600"/>
      <c r="F2750" s="600"/>
      <c r="G2750" s="600"/>
      <c r="H2750" s="600"/>
      <c r="I2750" s="600"/>
      <c r="J2750" s="600"/>
      <c r="K2750" s="600"/>
      <c r="L2750" s="600"/>
      <c r="M2750" s="327"/>
    </row>
    <row r="2751" spans="1:13" ht="15.75">
      <c r="A2751" s="370"/>
      <c r="B2751" s="370"/>
      <c r="C2751" s="370"/>
      <c r="D2751" s="370"/>
      <c r="E2751" s="370"/>
      <c r="F2751" s="370" t="s">
        <v>385</v>
      </c>
      <c r="G2751" s="370"/>
      <c r="H2751" s="370"/>
      <c r="I2751" s="370"/>
      <c r="J2751" s="370"/>
      <c r="K2751" s="370"/>
      <c r="L2751" s="370"/>
      <c r="M2751" s="327"/>
    </row>
    <row r="2752" spans="1:13">
      <c r="A2752" s="329"/>
      <c r="B2752" s="328"/>
      <c r="C2752" s="602" t="s">
        <v>351</v>
      </c>
      <c r="D2752" s="602"/>
      <c r="E2752" s="602"/>
      <c r="F2752" s="328"/>
      <c r="G2752" s="328"/>
      <c r="H2752" s="368"/>
      <c r="I2752" s="590" t="s">
        <v>3</v>
      </c>
      <c r="J2752" s="591"/>
      <c r="K2752" s="592" t="s">
        <v>4</v>
      </c>
      <c r="L2752" s="593"/>
      <c r="M2752" s="382"/>
    </row>
    <row r="2753" spans="1:13">
      <c r="A2753" s="381"/>
      <c r="B2753" s="355"/>
      <c r="C2753" s="355"/>
      <c r="D2753" s="355"/>
      <c r="E2753" s="355"/>
      <c r="F2753" s="355"/>
      <c r="G2753" s="355"/>
      <c r="H2753" s="356"/>
      <c r="I2753" s="295"/>
      <c r="J2753" s="294"/>
      <c r="K2753" s="594" t="s">
        <v>5</v>
      </c>
      <c r="L2753" s="595"/>
      <c r="M2753" s="380" t="s">
        <v>6</v>
      </c>
    </row>
    <row r="2754" spans="1:13">
      <c r="A2754" s="381"/>
      <c r="B2754" s="355"/>
      <c r="C2754" s="355"/>
      <c r="D2754" s="355"/>
      <c r="E2754" s="355"/>
      <c r="F2754" s="355"/>
      <c r="G2754" s="355"/>
      <c r="H2754" s="356"/>
      <c r="I2754" s="598" t="s">
        <v>7</v>
      </c>
      <c r="J2754" s="599"/>
      <c r="K2754" s="623" t="s">
        <v>8</v>
      </c>
      <c r="L2754" s="624"/>
      <c r="M2754" s="380" t="s">
        <v>9</v>
      </c>
    </row>
    <row r="2755" spans="1:13" ht="16.5" thickBot="1">
      <c r="A2755" s="379"/>
      <c r="B2755" s="351"/>
      <c r="C2755" s="351"/>
      <c r="D2755" s="351"/>
      <c r="E2755" s="351"/>
      <c r="F2755" s="351"/>
      <c r="G2755" s="351"/>
      <c r="H2755" s="350"/>
      <c r="I2755" s="631">
        <v>1511.8</v>
      </c>
      <c r="J2755" s="632"/>
      <c r="K2755" s="633"/>
      <c r="L2755" s="634"/>
      <c r="M2755" s="378"/>
    </row>
    <row r="2756" spans="1:13">
      <c r="A2756" s="367" t="s">
        <v>350</v>
      </c>
      <c r="B2756" s="344"/>
      <c r="C2756" s="344"/>
      <c r="D2756" s="344"/>
      <c r="E2756" s="344"/>
      <c r="F2756" s="344"/>
      <c r="G2756" s="344"/>
      <c r="H2756" s="377"/>
      <c r="I2756" s="341"/>
      <c r="J2756" s="340"/>
      <c r="K2756" s="635">
        <f>K2759+K2762</f>
        <v>6.17</v>
      </c>
      <c r="L2756" s="628"/>
      <c r="M2756" s="286">
        <f>K2756*12*I2755</f>
        <v>111933.67199999999</v>
      </c>
    </row>
    <row r="2757" spans="1:13">
      <c r="A2757" s="376" t="s">
        <v>349</v>
      </c>
      <c r="B2757" s="375"/>
      <c r="C2757" s="375"/>
      <c r="D2757" s="375"/>
      <c r="E2757" s="375"/>
      <c r="F2757" s="375"/>
      <c r="G2757" s="375"/>
      <c r="H2757" s="374"/>
      <c r="I2757" s="295"/>
      <c r="J2757" s="294"/>
      <c r="K2757" s="293"/>
      <c r="L2757" s="292"/>
      <c r="M2757" s="373"/>
    </row>
    <row r="2758" spans="1:13" ht="15.75" thickBot="1">
      <c r="A2758" s="363" t="s">
        <v>348</v>
      </c>
      <c r="B2758" s="372"/>
      <c r="C2758" s="372"/>
      <c r="D2758" s="372"/>
      <c r="E2758" s="372"/>
      <c r="F2758" s="372"/>
      <c r="G2758" s="372"/>
      <c r="H2758" s="371"/>
      <c r="I2758" s="336"/>
      <c r="J2758" s="282"/>
      <c r="K2758" s="281"/>
      <c r="L2758" s="280"/>
      <c r="M2758" s="279"/>
    </row>
    <row r="2759" spans="1:13">
      <c r="A2759" s="323" t="s">
        <v>347</v>
      </c>
      <c r="B2759" s="331"/>
      <c r="C2759" s="331"/>
      <c r="D2759" s="331"/>
      <c r="E2759" s="331"/>
      <c r="F2759" s="331"/>
      <c r="G2759" s="331"/>
      <c r="H2759" s="357"/>
      <c r="I2759" s="596" t="s">
        <v>19</v>
      </c>
      <c r="J2759" s="597"/>
      <c r="K2759" s="629">
        <v>3.7</v>
      </c>
      <c r="L2759" s="630"/>
      <c r="M2759" s="291">
        <f>K2759*12*I2755</f>
        <v>67123.920000000013</v>
      </c>
    </row>
    <row r="2760" spans="1:13">
      <c r="A2760" s="301" t="s">
        <v>338</v>
      </c>
      <c r="B2760" s="355"/>
      <c r="C2760" s="355"/>
      <c r="D2760" s="355"/>
      <c r="E2760" s="355"/>
      <c r="F2760" s="355"/>
      <c r="G2760" s="355"/>
      <c r="H2760" s="356"/>
      <c r="I2760" s="598" t="s">
        <v>328</v>
      </c>
      <c r="J2760" s="599"/>
      <c r="K2760" s="327"/>
      <c r="L2760" s="292"/>
      <c r="M2760" s="291"/>
    </row>
    <row r="2761" spans="1:13">
      <c r="A2761" s="323" t="s">
        <v>337</v>
      </c>
      <c r="B2761" s="331"/>
      <c r="C2761" s="331"/>
      <c r="D2761" s="331"/>
      <c r="E2761" s="331"/>
      <c r="F2761" s="331"/>
      <c r="G2761" s="331"/>
      <c r="H2761" s="357"/>
      <c r="I2761" s="596"/>
      <c r="J2761" s="597"/>
      <c r="K2761" s="327"/>
      <c r="L2761" s="292"/>
      <c r="M2761" s="291"/>
    </row>
    <row r="2762" spans="1:13">
      <c r="A2762" s="323" t="s">
        <v>346</v>
      </c>
      <c r="B2762" s="331"/>
      <c r="C2762" s="331"/>
      <c r="D2762" s="331"/>
      <c r="E2762" s="331"/>
      <c r="F2762" s="331"/>
      <c r="G2762" s="331"/>
      <c r="H2762" s="357"/>
      <c r="I2762" s="608" t="s">
        <v>35</v>
      </c>
      <c r="J2762" s="609"/>
      <c r="K2762" s="625">
        <v>2.4700000000000002</v>
      </c>
      <c r="L2762" s="626"/>
      <c r="M2762" s="291">
        <f>K2762*12*I2755</f>
        <v>44809.752</v>
      </c>
    </row>
    <row r="2763" spans="1:13" ht="15.75">
      <c r="A2763" s="320" t="s">
        <v>345</v>
      </c>
      <c r="B2763" s="354"/>
      <c r="C2763" s="354"/>
      <c r="D2763" s="354"/>
      <c r="E2763" s="354"/>
      <c r="F2763" s="354"/>
      <c r="G2763" s="354"/>
      <c r="H2763" s="353"/>
      <c r="I2763" s="598" t="s">
        <v>328</v>
      </c>
      <c r="J2763" s="599"/>
      <c r="K2763" s="370"/>
      <c r="L2763" s="369"/>
      <c r="M2763" s="291"/>
    </row>
    <row r="2764" spans="1:13">
      <c r="A2764" s="313" t="s">
        <v>344</v>
      </c>
      <c r="B2764" s="328"/>
      <c r="C2764" s="328"/>
      <c r="D2764" s="328"/>
      <c r="E2764" s="328"/>
      <c r="F2764" s="328"/>
      <c r="G2764" s="328"/>
      <c r="H2764" s="368"/>
      <c r="I2764" s="598"/>
      <c r="J2764" s="599"/>
      <c r="K2764" s="352"/>
      <c r="L2764" s="292"/>
      <c r="M2764" s="291"/>
    </row>
    <row r="2765" spans="1:13" ht="15.75" thickBot="1">
      <c r="A2765" s="323" t="s">
        <v>343</v>
      </c>
      <c r="B2765" s="322"/>
      <c r="C2765" s="322"/>
      <c r="D2765" s="322"/>
      <c r="E2765" s="322"/>
      <c r="F2765" s="322"/>
      <c r="G2765" s="322"/>
      <c r="H2765" s="321"/>
      <c r="I2765" s="334"/>
      <c r="J2765" s="333"/>
      <c r="K2765" s="636"/>
      <c r="L2765" s="637"/>
      <c r="M2765" s="291"/>
    </row>
    <row r="2766" spans="1:13">
      <c r="A2766" s="367" t="s">
        <v>342</v>
      </c>
      <c r="B2766" s="366"/>
      <c r="C2766" s="366"/>
      <c r="D2766" s="366"/>
      <c r="E2766" s="366"/>
      <c r="F2766" s="366"/>
      <c r="G2766" s="366"/>
      <c r="H2766" s="365"/>
      <c r="I2766" s="341"/>
      <c r="J2766" s="364"/>
      <c r="K2766" s="627">
        <f>K2768+K2773+K2776</f>
        <v>5.05</v>
      </c>
      <c r="L2766" s="628"/>
      <c r="M2766" s="286">
        <f>K2766*12*I2755</f>
        <v>91615.079999999987</v>
      </c>
    </row>
    <row r="2767" spans="1:13" ht="15.75" thickBot="1">
      <c r="A2767" s="363" t="s">
        <v>341</v>
      </c>
      <c r="B2767" s="362"/>
      <c r="C2767" s="362"/>
      <c r="D2767" s="362"/>
      <c r="E2767" s="362"/>
      <c r="F2767" s="362"/>
      <c r="G2767" s="362"/>
      <c r="H2767" s="361"/>
      <c r="I2767" s="336"/>
      <c r="J2767" s="360"/>
      <c r="K2767" s="281"/>
      <c r="L2767" s="280"/>
      <c r="M2767" s="279"/>
    </row>
    <row r="2768" spans="1:13">
      <c r="A2768" s="301" t="s">
        <v>340</v>
      </c>
      <c r="B2768" s="300"/>
      <c r="C2768" s="300"/>
      <c r="D2768" s="300"/>
      <c r="E2768" s="300"/>
      <c r="F2768" s="300"/>
      <c r="G2768" s="300"/>
      <c r="H2768" s="298"/>
      <c r="I2768" s="598" t="s">
        <v>19</v>
      </c>
      <c r="J2768" s="599"/>
      <c r="K2768" s="629">
        <v>2.5299999999999998</v>
      </c>
      <c r="L2768" s="630"/>
      <c r="M2768" s="291">
        <f>K2768*12*I2755</f>
        <v>45898.248</v>
      </c>
    </row>
    <row r="2769" spans="1:13">
      <c r="A2769" s="323" t="s">
        <v>339</v>
      </c>
      <c r="B2769" s="322"/>
      <c r="C2769" s="322"/>
      <c r="D2769" s="322"/>
      <c r="E2769" s="322"/>
      <c r="F2769" s="322"/>
      <c r="G2769" s="322"/>
      <c r="H2769" s="321"/>
      <c r="I2769" s="359"/>
      <c r="J2769" s="358"/>
      <c r="K2769" s="327"/>
      <c r="L2769" s="292"/>
      <c r="M2769" s="291"/>
    </row>
    <row r="2770" spans="1:13">
      <c r="A2770" s="301" t="s">
        <v>338</v>
      </c>
      <c r="B2770" s="355"/>
      <c r="C2770" s="355"/>
      <c r="D2770" s="355"/>
      <c r="E2770" s="355"/>
      <c r="F2770" s="355"/>
      <c r="G2770" s="355"/>
      <c r="H2770" s="356"/>
      <c r="I2770" s="598" t="s">
        <v>328</v>
      </c>
      <c r="J2770" s="599"/>
      <c r="K2770" s="327"/>
      <c r="L2770" s="292"/>
      <c r="M2770" s="291"/>
    </row>
    <row r="2771" spans="1:13">
      <c r="A2771" s="323" t="s">
        <v>337</v>
      </c>
      <c r="B2771" s="331"/>
      <c r="C2771" s="331"/>
      <c r="D2771" s="331"/>
      <c r="E2771" s="331"/>
      <c r="F2771" s="331"/>
      <c r="G2771" s="331"/>
      <c r="H2771" s="357"/>
      <c r="I2771" s="596"/>
      <c r="J2771" s="597"/>
      <c r="K2771" s="327"/>
      <c r="L2771" s="292"/>
      <c r="M2771" s="291"/>
    </row>
    <row r="2772" spans="1:13">
      <c r="A2772" s="320" t="s">
        <v>336</v>
      </c>
      <c r="B2772" s="354"/>
      <c r="C2772" s="353"/>
      <c r="D2772" s="355"/>
      <c r="E2772" s="355"/>
      <c r="F2772" s="355"/>
      <c r="G2772" s="355"/>
      <c r="H2772" s="356"/>
      <c r="I2772" s="598" t="s">
        <v>328</v>
      </c>
      <c r="J2772" s="599"/>
      <c r="K2772" s="327"/>
      <c r="L2772" s="292"/>
      <c r="M2772" s="291"/>
    </row>
    <row r="2773" spans="1:13">
      <c r="A2773" s="301" t="s">
        <v>335</v>
      </c>
      <c r="B2773" s="355"/>
      <c r="C2773" s="355"/>
      <c r="D2773" s="354"/>
      <c r="E2773" s="354"/>
      <c r="F2773" s="354"/>
      <c r="G2773" s="354"/>
      <c r="H2773" s="353"/>
      <c r="I2773" s="608" t="s">
        <v>35</v>
      </c>
      <c r="J2773" s="609"/>
      <c r="K2773" s="625">
        <v>1.1200000000000001</v>
      </c>
      <c r="L2773" s="626"/>
      <c r="M2773" s="291">
        <f>K2773*12*I2755</f>
        <v>20318.592000000001</v>
      </c>
    </row>
    <row r="2774" spans="1:13">
      <c r="A2774" s="313" t="s">
        <v>334</v>
      </c>
      <c r="B2774" s="312"/>
      <c r="C2774" s="312"/>
      <c r="D2774" s="312"/>
      <c r="E2774" s="312"/>
      <c r="F2774" s="312"/>
      <c r="G2774" s="312"/>
      <c r="H2774" s="311"/>
      <c r="I2774" s="590" t="s">
        <v>333</v>
      </c>
      <c r="J2774" s="591"/>
      <c r="K2774" s="327"/>
      <c r="L2774" s="292"/>
      <c r="M2774" s="291"/>
    </row>
    <row r="2775" spans="1:13">
      <c r="A2775" s="323"/>
      <c r="B2775" s="322"/>
      <c r="C2775" s="322"/>
      <c r="D2775" s="322"/>
      <c r="E2775" s="322"/>
      <c r="F2775" s="322"/>
      <c r="G2775" s="322"/>
      <c r="H2775" s="321"/>
      <c r="I2775" s="334" t="s">
        <v>332</v>
      </c>
      <c r="J2775" s="333"/>
      <c r="K2775" s="352"/>
      <c r="L2775" s="292"/>
      <c r="M2775" s="291"/>
    </row>
    <row r="2776" spans="1:13">
      <c r="A2776" s="313" t="s">
        <v>331</v>
      </c>
      <c r="B2776" s="312"/>
      <c r="C2776" s="312"/>
      <c r="D2776" s="312"/>
      <c r="E2776" s="312"/>
      <c r="F2776" s="312"/>
      <c r="G2776" s="312"/>
      <c r="H2776" s="311"/>
      <c r="I2776" s="590" t="s">
        <v>35</v>
      </c>
      <c r="J2776" s="591"/>
      <c r="K2776" s="625">
        <v>1.4</v>
      </c>
      <c r="L2776" s="626"/>
      <c r="M2776" s="291">
        <f>K2776*12*I2755</f>
        <v>25398.239999999994</v>
      </c>
    </row>
    <row r="2777" spans="1:13">
      <c r="A2777" s="323" t="s">
        <v>330</v>
      </c>
      <c r="B2777" s="322"/>
      <c r="C2777" s="322"/>
      <c r="D2777" s="322"/>
      <c r="E2777" s="322"/>
      <c r="F2777" s="322"/>
      <c r="G2777" s="322"/>
      <c r="H2777" s="321"/>
      <c r="I2777" s="334"/>
      <c r="J2777" s="333"/>
      <c r="K2777" s="327"/>
      <c r="L2777" s="292"/>
      <c r="M2777" s="291"/>
    </row>
    <row r="2778" spans="1:13">
      <c r="A2778" s="313" t="s">
        <v>329</v>
      </c>
      <c r="B2778" s="312"/>
      <c r="C2778" s="312"/>
      <c r="D2778" s="312"/>
      <c r="E2778" s="312"/>
      <c r="F2778" s="312"/>
      <c r="G2778" s="312"/>
      <c r="H2778" s="311"/>
      <c r="I2778" s="598" t="s">
        <v>328</v>
      </c>
      <c r="J2778" s="599"/>
      <c r="K2778" s="327"/>
      <c r="L2778" s="292"/>
      <c r="M2778" s="291"/>
    </row>
    <row r="2779" spans="1:13">
      <c r="A2779" s="313" t="s">
        <v>327</v>
      </c>
      <c r="B2779" s="312"/>
      <c r="C2779" s="312"/>
      <c r="D2779" s="312"/>
      <c r="E2779" s="312"/>
      <c r="F2779" s="312"/>
      <c r="G2779" s="312"/>
      <c r="H2779" s="311"/>
      <c r="I2779" s="590" t="s">
        <v>326</v>
      </c>
      <c r="J2779" s="591"/>
      <c r="K2779" s="351"/>
      <c r="L2779" s="350"/>
      <c r="M2779" s="349"/>
    </row>
    <row r="2780" spans="1:13" ht="15.75" thickBot="1">
      <c r="A2780" s="323"/>
      <c r="B2780" s="322"/>
      <c r="C2780" s="322"/>
      <c r="D2780" s="322"/>
      <c r="E2780" s="322"/>
      <c r="F2780" s="322"/>
      <c r="G2780" s="322"/>
      <c r="H2780" s="321"/>
      <c r="I2780" s="606" t="s">
        <v>325</v>
      </c>
      <c r="J2780" s="607"/>
      <c r="K2780" s="348"/>
      <c r="L2780" s="347"/>
      <c r="M2780" s="346"/>
    </row>
    <row r="2781" spans="1:13">
      <c r="A2781" s="345" t="s">
        <v>324</v>
      </c>
      <c r="B2781" s="344"/>
      <c r="C2781" s="344"/>
      <c r="D2781" s="344"/>
      <c r="E2781" s="344"/>
      <c r="F2781" s="344"/>
      <c r="G2781" s="343"/>
      <c r="H2781" s="342"/>
      <c r="I2781" s="341"/>
      <c r="J2781" s="340"/>
      <c r="K2781" s="648">
        <f>K2783+K2790+K2798+K2802+K2803+K2807</f>
        <v>26.689999999999998</v>
      </c>
      <c r="L2781" s="628"/>
      <c r="M2781" s="286">
        <f>M2783+M2790+M2798+M2802+M2803+M2807</f>
        <v>484199.304</v>
      </c>
    </row>
    <row r="2782" spans="1:13" ht="15.75" thickBot="1">
      <c r="A2782" s="339"/>
      <c r="B2782" s="338"/>
      <c r="C2782" s="338"/>
      <c r="D2782" s="338"/>
      <c r="E2782" s="338"/>
      <c r="F2782" s="338"/>
      <c r="G2782" s="338"/>
      <c r="H2782" s="337"/>
      <c r="I2782" s="336"/>
      <c r="J2782" s="282"/>
      <c r="K2782" s="281"/>
      <c r="L2782" s="280"/>
      <c r="M2782" s="279"/>
    </row>
    <row r="2783" spans="1:13" ht="15.75" thickBot="1">
      <c r="A2783" s="603" t="s">
        <v>323</v>
      </c>
      <c r="B2783" s="604"/>
      <c r="C2783" s="604"/>
      <c r="D2783" s="604"/>
      <c r="E2783" s="604"/>
      <c r="F2783" s="604"/>
      <c r="G2783" s="604"/>
      <c r="H2783" s="605"/>
      <c r="I2783" s="305"/>
      <c r="J2783" s="304"/>
      <c r="K2783" s="646">
        <f>K2784+K2785+K2786+K2788+K2789</f>
        <v>3.8199999999999994</v>
      </c>
      <c r="L2783" s="647"/>
      <c r="M2783" s="303">
        <f>K2783*12*I2755</f>
        <v>69300.911999999982</v>
      </c>
    </row>
    <row r="2784" spans="1:13">
      <c r="A2784" s="323" t="s">
        <v>322</v>
      </c>
      <c r="B2784" s="322"/>
      <c r="C2784" s="322"/>
      <c r="D2784" s="322"/>
      <c r="E2784" s="322"/>
      <c r="F2784" s="322"/>
      <c r="G2784" s="322"/>
      <c r="H2784" s="321"/>
      <c r="I2784" s="596" t="s">
        <v>321</v>
      </c>
      <c r="J2784" s="597"/>
      <c r="K2784" s="629">
        <v>0.63</v>
      </c>
      <c r="L2784" s="630"/>
      <c r="M2784" s="291">
        <f>K2784*12*I2755</f>
        <v>11429.208000000001</v>
      </c>
    </row>
    <row r="2785" spans="1:13">
      <c r="A2785" s="320" t="s">
        <v>320</v>
      </c>
      <c r="B2785" s="319"/>
      <c r="C2785" s="319"/>
      <c r="D2785" s="319"/>
      <c r="E2785" s="319"/>
      <c r="F2785" s="319"/>
      <c r="G2785" s="319"/>
      <c r="H2785" s="318"/>
      <c r="I2785" s="608" t="s">
        <v>57</v>
      </c>
      <c r="J2785" s="609"/>
      <c r="K2785" s="625">
        <v>1.48</v>
      </c>
      <c r="L2785" s="626"/>
      <c r="M2785" s="291">
        <f>K2785*12*I2755</f>
        <v>26849.567999999996</v>
      </c>
    </row>
    <row r="2786" spans="1:13">
      <c r="A2786" s="313" t="s">
        <v>319</v>
      </c>
      <c r="B2786" s="312"/>
      <c r="C2786" s="312"/>
      <c r="D2786" s="312"/>
      <c r="E2786" s="312"/>
      <c r="F2786" s="312"/>
      <c r="G2786" s="312"/>
      <c r="H2786" s="311"/>
      <c r="I2786" s="590" t="s">
        <v>35</v>
      </c>
      <c r="J2786" s="591"/>
      <c r="K2786" s="625">
        <v>0.17</v>
      </c>
      <c r="L2786" s="626"/>
      <c r="M2786" s="291">
        <f>K2786*12*I2755</f>
        <v>3084.0720000000001</v>
      </c>
    </row>
    <row r="2787" spans="1:13">
      <c r="A2787" s="335" t="s">
        <v>318</v>
      </c>
      <c r="B2787" s="331"/>
      <c r="C2787" s="331"/>
      <c r="D2787" s="331"/>
      <c r="E2787" s="322"/>
      <c r="F2787" s="322"/>
      <c r="G2787" s="322"/>
      <c r="H2787" s="321"/>
      <c r="I2787" s="334"/>
      <c r="J2787" s="333"/>
      <c r="K2787" s="293"/>
      <c r="L2787" s="292"/>
      <c r="M2787" s="291"/>
    </row>
    <row r="2788" spans="1:13">
      <c r="A2788" s="320" t="s">
        <v>317</v>
      </c>
      <c r="B2788" s="319"/>
      <c r="C2788" s="319"/>
      <c r="D2788" s="319"/>
      <c r="E2788" s="319"/>
      <c r="F2788" s="319"/>
      <c r="G2788" s="319"/>
      <c r="H2788" s="318"/>
      <c r="I2788" s="608" t="s">
        <v>19</v>
      </c>
      <c r="J2788" s="609"/>
      <c r="K2788" s="625">
        <v>0.05</v>
      </c>
      <c r="L2788" s="626"/>
      <c r="M2788" s="291">
        <f>K2788*12*I2755</f>
        <v>907.08000000000015</v>
      </c>
    </row>
    <row r="2789" spans="1:13" ht="15.75" thickBot="1">
      <c r="A2789" s="313" t="s">
        <v>316</v>
      </c>
      <c r="B2789" s="312"/>
      <c r="C2789" s="312"/>
      <c r="D2789" s="312"/>
      <c r="E2789" s="312"/>
      <c r="F2789" s="312"/>
      <c r="G2789" s="312"/>
      <c r="H2789" s="311"/>
      <c r="I2789" s="614" t="s">
        <v>19</v>
      </c>
      <c r="J2789" s="615"/>
      <c r="K2789" s="650">
        <v>1.49</v>
      </c>
      <c r="L2789" s="651"/>
      <c r="M2789" s="291">
        <f>K2789*12*I2755</f>
        <v>27030.983999999997</v>
      </c>
    </row>
    <row r="2790" spans="1:13" ht="15.75" thickBot="1">
      <c r="A2790" s="654" t="s">
        <v>315</v>
      </c>
      <c r="B2790" s="655"/>
      <c r="C2790" s="655"/>
      <c r="D2790" s="655"/>
      <c r="E2790" s="655"/>
      <c r="F2790" s="655"/>
      <c r="G2790" s="655"/>
      <c r="H2790" s="656"/>
      <c r="I2790" s="305"/>
      <c r="J2790" s="304"/>
      <c r="K2790" s="642">
        <f>K2791+K2792+K2794+K2795+K2796+K2797</f>
        <v>1.35</v>
      </c>
      <c r="L2790" s="647"/>
      <c r="M2790" s="303">
        <f>K2790*12*I2755</f>
        <v>24491.160000000003</v>
      </c>
    </row>
    <row r="2791" spans="1:13">
      <c r="A2791" s="332" t="s">
        <v>314</v>
      </c>
      <c r="B2791" s="331"/>
      <c r="C2791" s="331"/>
      <c r="D2791" s="331"/>
      <c r="E2791" s="331"/>
      <c r="F2791" s="322"/>
      <c r="G2791" s="322"/>
      <c r="H2791" s="321"/>
      <c r="I2791" s="330"/>
      <c r="J2791" s="294"/>
      <c r="K2791" s="629">
        <v>0.08</v>
      </c>
      <c r="L2791" s="630"/>
      <c r="M2791" s="291">
        <f>K2791*12*I2755</f>
        <v>1451.328</v>
      </c>
    </row>
    <row r="2792" spans="1:13">
      <c r="A2792" s="329" t="s">
        <v>313</v>
      </c>
      <c r="B2792" s="328"/>
      <c r="C2792" s="328"/>
      <c r="D2792" s="328"/>
      <c r="E2792" s="328"/>
      <c r="F2792" s="312"/>
      <c r="G2792" s="312"/>
      <c r="H2792" s="311"/>
      <c r="I2792" s="598" t="s">
        <v>312</v>
      </c>
      <c r="J2792" s="599"/>
      <c r="K2792" s="625">
        <v>0.65</v>
      </c>
      <c r="L2792" s="626"/>
      <c r="M2792" s="291">
        <f>K2792*12*I2755</f>
        <v>11792.04</v>
      </c>
    </row>
    <row r="2793" spans="1:13">
      <c r="A2793" s="323" t="s">
        <v>311</v>
      </c>
      <c r="B2793" s="322"/>
      <c r="C2793" s="322"/>
      <c r="D2793" s="322"/>
      <c r="E2793" s="322"/>
      <c r="F2793" s="322"/>
      <c r="G2793" s="322"/>
      <c r="H2793" s="321"/>
      <c r="I2793" s="596" t="s">
        <v>310</v>
      </c>
      <c r="J2793" s="597"/>
      <c r="K2793" s="327"/>
      <c r="L2793" s="292"/>
      <c r="M2793" s="291"/>
    </row>
    <row r="2794" spans="1:13">
      <c r="A2794" s="320" t="s">
        <v>309</v>
      </c>
      <c r="B2794" s="319"/>
      <c r="C2794" s="319"/>
      <c r="D2794" s="319"/>
      <c r="E2794" s="319"/>
      <c r="F2794" s="319"/>
      <c r="G2794" s="319"/>
      <c r="H2794" s="318"/>
      <c r="I2794" s="608" t="s">
        <v>308</v>
      </c>
      <c r="J2794" s="609"/>
      <c r="K2794" s="625">
        <v>0.4</v>
      </c>
      <c r="L2794" s="626"/>
      <c r="M2794" s="291">
        <f>K2794*12*I2755</f>
        <v>7256.6400000000012</v>
      </c>
    </row>
    <row r="2795" spans="1:13">
      <c r="A2795" s="320" t="s">
        <v>307</v>
      </c>
      <c r="B2795" s="319"/>
      <c r="C2795" s="319"/>
      <c r="D2795" s="319"/>
      <c r="E2795" s="319"/>
      <c r="F2795" s="319"/>
      <c r="G2795" s="319"/>
      <c r="H2795" s="318"/>
      <c r="I2795" s="608" t="s">
        <v>306</v>
      </c>
      <c r="J2795" s="609"/>
      <c r="K2795" s="625">
        <v>0.1</v>
      </c>
      <c r="L2795" s="626"/>
      <c r="M2795" s="291">
        <f>K2795*12*I2755</f>
        <v>1814.1600000000003</v>
      </c>
    </row>
    <row r="2796" spans="1:13">
      <c r="A2796" s="313" t="s">
        <v>299</v>
      </c>
      <c r="B2796" s="312"/>
      <c r="C2796" s="312"/>
      <c r="D2796" s="312"/>
      <c r="E2796" s="312"/>
      <c r="F2796" s="312"/>
      <c r="G2796" s="312"/>
      <c r="H2796" s="311"/>
      <c r="I2796" s="608" t="s">
        <v>298</v>
      </c>
      <c r="J2796" s="609"/>
      <c r="K2796" s="636">
        <v>0.05</v>
      </c>
      <c r="L2796" s="637"/>
      <c r="M2796" s="291">
        <f>K2796*12*I2755</f>
        <v>907.08000000000015</v>
      </c>
    </row>
    <row r="2797" spans="1:13" ht="15.75" thickBot="1">
      <c r="A2797" s="313" t="s">
        <v>305</v>
      </c>
      <c r="B2797" s="312"/>
      <c r="C2797" s="312"/>
      <c r="D2797" s="312"/>
      <c r="E2797" s="312"/>
      <c r="F2797" s="312"/>
      <c r="G2797" s="312"/>
      <c r="H2797" s="311"/>
      <c r="I2797" s="614" t="s">
        <v>88</v>
      </c>
      <c r="J2797" s="615"/>
      <c r="K2797" s="638">
        <v>7.0000000000000007E-2</v>
      </c>
      <c r="L2797" s="639"/>
      <c r="M2797" s="326">
        <f>K2797*12*I2755</f>
        <v>1269.912</v>
      </c>
    </row>
    <row r="2798" spans="1:13" ht="15.75" thickBot="1">
      <c r="A2798" s="654" t="s">
        <v>304</v>
      </c>
      <c r="B2798" s="655"/>
      <c r="C2798" s="655"/>
      <c r="D2798" s="655"/>
      <c r="E2798" s="655"/>
      <c r="F2798" s="655"/>
      <c r="G2798" s="655"/>
      <c r="H2798" s="656"/>
      <c r="I2798" s="325"/>
      <c r="J2798" s="324"/>
      <c r="K2798" s="649">
        <f>K2799+K2800+K2801</f>
        <v>0.88</v>
      </c>
      <c r="L2798" s="643"/>
      <c r="M2798" s="303">
        <f>K2798*12*I2755</f>
        <v>15964.608</v>
      </c>
    </row>
    <row r="2799" spans="1:13">
      <c r="A2799" s="323" t="s">
        <v>303</v>
      </c>
      <c r="B2799" s="322"/>
      <c r="C2799" s="322"/>
      <c r="D2799" s="322"/>
      <c r="E2799" s="322"/>
      <c r="F2799" s="322"/>
      <c r="G2799" s="322"/>
      <c r="H2799" s="321"/>
      <c r="I2799" s="612" t="s">
        <v>302</v>
      </c>
      <c r="J2799" s="613"/>
      <c r="K2799" s="644">
        <v>0.42</v>
      </c>
      <c r="L2799" s="645"/>
      <c r="M2799" s="291">
        <f>K2799*12*I2755</f>
        <v>7619.4719999999998</v>
      </c>
    </row>
    <row r="2800" spans="1:13">
      <c r="A2800" s="320" t="s">
        <v>301</v>
      </c>
      <c r="B2800" s="319"/>
      <c r="C2800" s="319"/>
      <c r="D2800" s="319"/>
      <c r="E2800" s="319"/>
      <c r="F2800" s="319"/>
      <c r="G2800" s="319"/>
      <c r="H2800" s="318"/>
      <c r="I2800" s="317" t="s">
        <v>300</v>
      </c>
      <c r="J2800" s="316"/>
      <c r="K2800" s="636">
        <v>0.37</v>
      </c>
      <c r="L2800" s="637"/>
      <c r="M2800" s="291">
        <f>K2800*12*I2755</f>
        <v>6712.3919999999989</v>
      </c>
    </row>
    <row r="2801" spans="1:13" ht="15.75" thickBot="1">
      <c r="A2801" s="313" t="s">
        <v>299</v>
      </c>
      <c r="B2801" s="312"/>
      <c r="C2801" s="312"/>
      <c r="D2801" s="312"/>
      <c r="E2801" s="312"/>
      <c r="F2801" s="312"/>
      <c r="G2801" s="312"/>
      <c r="H2801" s="311"/>
      <c r="I2801" s="614" t="s">
        <v>298</v>
      </c>
      <c r="J2801" s="615"/>
      <c r="K2801" s="638">
        <v>0.09</v>
      </c>
      <c r="L2801" s="639"/>
      <c r="M2801" s="291">
        <f>K2801*12*I2755</f>
        <v>1632.7440000000001</v>
      </c>
    </row>
    <row r="2802" spans="1:13" ht="15.75" thickBot="1">
      <c r="A2802" s="309" t="s">
        <v>297</v>
      </c>
      <c r="B2802" s="308"/>
      <c r="C2802" s="308"/>
      <c r="D2802" s="308"/>
      <c r="E2802" s="308"/>
      <c r="F2802" s="308"/>
      <c r="G2802" s="308"/>
      <c r="H2802" s="307"/>
      <c r="I2802" s="619" t="s">
        <v>296</v>
      </c>
      <c r="J2802" s="620"/>
      <c r="K2802" s="640">
        <v>18.989999999999998</v>
      </c>
      <c r="L2802" s="641"/>
      <c r="M2802" s="303">
        <f>K2802*12*I2755</f>
        <v>344508.984</v>
      </c>
    </row>
    <row r="2803" spans="1:13" ht="15.75" thickBot="1">
      <c r="A2803" s="603" t="s">
        <v>295</v>
      </c>
      <c r="B2803" s="604"/>
      <c r="C2803" s="604"/>
      <c r="D2803" s="604"/>
      <c r="E2803" s="604"/>
      <c r="F2803" s="604"/>
      <c r="G2803" s="604"/>
      <c r="H2803" s="605"/>
      <c r="I2803" s="305"/>
      <c r="J2803" s="304"/>
      <c r="K2803" s="642">
        <v>1.58</v>
      </c>
      <c r="L2803" s="643"/>
      <c r="M2803" s="303">
        <f>K2803*12*I2755</f>
        <v>28663.727999999999</v>
      </c>
    </row>
    <row r="2804" spans="1:13">
      <c r="A2804" s="301" t="s">
        <v>294</v>
      </c>
      <c r="B2804" s="300"/>
      <c r="C2804" s="300"/>
      <c r="D2804" s="300"/>
      <c r="E2804" s="300"/>
      <c r="F2804" s="300"/>
      <c r="G2804" s="300"/>
      <c r="H2804" s="298"/>
      <c r="I2804" s="621" t="s">
        <v>293</v>
      </c>
      <c r="J2804" s="622"/>
      <c r="K2804" s="297"/>
      <c r="L2804" s="296"/>
      <c r="M2804" s="291"/>
    </row>
    <row r="2805" spans="1:13">
      <c r="A2805" s="301" t="s">
        <v>292</v>
      </c>
      <c r="B2805" s="300"/>
      <c r="C2805" s="300"/>
      <c r="D2805" s="300"/>
      <c r="E2805" s="300"/>
      <c r="F2805" s="300"/>
      <c r="G2805" s="300"/>
      <c r="H2805" s="298"/>
      <c r="I2805" s="295"/>
      <c r="J2805" s="294"/>
      <c r="K2805" s="297"/>
      <c r="L2805" s="296"/>
      <c r="M2805" s="291"/>
    </row>
    <row r="2806" spans="1:13" ht="15.75" thickBot="1">
      <c r="A2806" s="301" t="s">
        <v>291</v>
      </c>
      <c r="B2806" s="300"/>
      <c r="C2806" s="300"/>
      <c r="D2806" s="300"/>
      <c r="E2806" s="300"/>
      <c r="F2806" s="300"/>
      <c r="G2806" s="300"/>
      <c r="H2806" s="298"/>
      <c r="I2806" s="310"/>
      <c r="J2806" s="294"/>
      <c r="K2806" s="297"/>
      <c r="L2806" s="296"/>
      <c r="M2806" s="291"/>
    </row>
    <row r="2807" spans="1:13" ht="15.75" thickBot="1">
      <c r="A2807" s="309" t="s">
        <v>290</v>
      </c>
      <c r="B2807" s="308"/>
      <c r="C2807" s="308"/>
      <c r="D2807" s="308"/>
      <c r="E2807" s="308"/>
      <c r="F2807" s="308"/>
      <c r="G2807" s="308"/>
      <c r="H2807" s="307"/>
      <c r="I2807" s="305"/>
      <c r="J2807" s="304"/>
      <c r="K2807" s="642">
        <v>7.0000000000000007E-2</v>
      </c>
      <c r="L2807" s="643"/>
      <c r="M2807" s="303">
        <f>K2807*12*I2755</f>
        <v>1269.912</v>
      </c>
    </row>
    <row r="2808" spans="1:13">
      <c r="A2808" s="301" t="s">
        <v>289</v>
      </c>
      <c r="B2808" s="300"/>
      <c r="C2808" s="300"/>
      <c r="D2808" s="300"/>
      <c r="E2808" s="300"/>
      <c r="F2808" s="300"/>
      <c r="G2808" s="300"/>
      <c r="H2808" s="298"/>
      <c r="I2808" s="621" t="s">
        <v>19</v>
      </c>
      <c r="J2808" s="622"/>
      <c r="K2808" s="306"/>
      <c r="L2808" s="296"/>
      <c r="M2808" s="291"/>
    </row>
    <row r="2809" spans="1:13" ht="15.75" thickBot="1">
      <c r="A2809" s="301" t="s">
        <v>288</v>
      </c>
      <c r="B2809" s="300"/>
      <c r="C2809" s="300"/>
      <c r="D2809" s="300"/>
      <c r="E2809" s="300"/>
      <c r="F2809" s="300"/>
      <c r="G2809" s="300"/>
      <c r="H2809" s="298"/>
      <c r="I2809" s="295"/>
      <c r="J2809" s="294"/>
      <c r="K2809" s="306"/>
      <c r="L2809" s="296"/>
      <c r="M2809" s="291"/>
    </row>
    <row r="2810" spans="1:13" ht="15.75" thickBot="1">
      <c r="A2810" s="603" t="s">
        <v>287</v>
      </c>
      <c r="B2810" s="604"/>
      <c r="C2810" s="604"/>
      <c r="D2810" s="604"/>
      <c r="E2810" s="604"/>
      <c r="F2810" s="604"/>
      <c r="G2810" s="604"/>
      <c r="H2810" s="605"/>
      <c r="I2810" s="305"/>
      <c r="J2810" s="304"/>
      <c r="K2810" s="642">
        <v>6</v>
      </c>
      <c r="L2810" s="643"/>
      <c r="M2810" s="303">
        <f>K2810*12*I2755</f>
        <v>108849.59999999999</v>
      </c>
    </row>
    <row r="2811" spans="1:13">
      <c r="A2811" s="301" t="s">
        <v>286</v>
      </c>
      <c r="B2811" s="299"/>
      <c r="C2811" s="299"/>
      <c r="D2811" s="299"/>
      <c r="E2811" s="299"/>
      <c r="F2811" s="300"/>
      <c r="G2811" s="299"/>
      <c r="H2811" s="298"/>
      <c r="I2811" s="598" t="s">
        <v>285</v>
      </c>
      <c r="J2811" s="599"/>
      <c r="K2811" s="297"/>
      <c r="L2811" s="296"/>
      <c r="M2811" s="291"/>
    </row>
    <row r="2812" spans="1:13">
      <c r="A2812" s="301" t="s">
        <v>284</v>
      </c>
      <c r="B2812" s="299"/>
      <c r="C2812" s="299"/>
      <c r="D2812" s="299"/>
      <c r="E2812" s="299"/>
      <c r="F2812" s="300"/>
      <c r="G2812" s="299"/>
      <c r="H2812" s="298"/>
      <c r="I2812" s="598" t="s">
        <v>283</v>
      </c>
      <c r="J2812" s="599"/>
      <c r="K2812" s="297"/>
      <c r="L2812" s="296"/>
      <c r="M2812" s="291"/>
    </row>
    <row r="2813" spans="1:13">
      <c r="A2813" s="301" t="s">
        <v>282</v>
      </c>
      <c r="B2813" s="299"/>
      <c r="C2813" s="299"/>
      <c r="D2813" s="299"/>
      <c r="E2813" s="299"/>
      <c r="F2813" s="300"/>
      <c r="G2813" s="299"/>
      <c r="H2813" s="298"/>
      <c r="I2813" s="598" t="s">
        <v>281</v>
      </c>
      <c r="J2813" s="599"/>
      <c r="K2813" s="297"/>
      <c r="L2813" s="296"/>
      <c r="M2813" s="291"/>
    </row>
    <row r="2814" spans="1:13">
      <c r="A2814" s="301" t="s">
        <v>280</v>
      </c>
      <c r="B2814" s="299"/>
      <c r="C2814" s="299"/>
      <c r="D2814" s="299"/>
      <c r="E2814" s="299"/>
      <c r="F2814" s="300"/>
      <c r="G2814" s="299"/>
      <c r="H2814" s="298"/>
      <c r="I2814" s="598" t="s">
        <v>279</v>
      </c>
      <c r="J2814" s="599"/>
      <c r="K2814" s="297"/>
      <c r="L2814" s="296"/>
      <c r="M2814" s="291"/>
    </row>
    <row r="2815" spans="1:13">
      <c r="A2815" s="301" t="s">
        <v>278</v>
      </c>
      <c r="B2815" s="299"/>
      <c r="C2815" s="299"/>
      <c r="D2815" s="299"/>
      <c r="E2815" s="299"/>
      <c r="F2815" s="300"/>
      <c r="G2815" s="299"/>
      <c r="H2815" s="298"/>
      <c r="I2815" s="598" t="s">
        <v>277</v>
      </c>
      <c r="J2815" s="599"/>
      <c r="K2815" s="297"/>
      <c r="L2815" s="296"/>
      <c r="M2815" s="291"/>
    </row>
    <row r="2816" spans="1:13">
      <c r="A2816" s="301" t="s">
        <v>276</v>
      </c>
      <c r="B2816" s="299"/>
      <c r="C2816" s="299"/>
      <c r="D2816" s="299"/>
      <c r="E2816" s="299"/>
      <c r="F2816" s="300"/>
      <c r="G2816" s="299"/>
      <c r="H2816" s="298"/>
      <c r="I2816" s="295"/>
      <c r="J2816" s="294"/>
      <c r="K2816" s="297"/>
      <c r="L2816" s="302"/>
      <c r="M2816" s="291"/>
    </row>
    <row r="2817" spans="1:13">
      <c r="A2817" s="301" t="s">
        <v>275</v>
      </c>
      <c r="B2817" s="299"/>
      <c r="C2817" s="299"/>
      <c r="D2817" s="299"/>
      <c r="E2817" s="299"/>
      <c r="F2817" s="300"/>
      <c r="G2817" s="299"/>
      <c r="H2817" s="298"/>
      <c r="I2817" s="295"/>
      <c r="J2817" s="294"/>
      <c r="K2817" s="297"/>
      <c r="L2817" s="296"/>
      <c r="M2817" s="291"/>
    </row>
    <row r="2818" spans="1:13">
      <c r="A2818" s="301" t="s">
        <v>274</v>
      </c>
      <c r="B2818" s="299"/>
      <c r="C2818" s="299"/>
      <c r="D2818" s="299"/>
      <c r="E2818" s="299"/>
      <c r="F2818" s="300"/>
      <c r="G2818" s="299"/>
      <c r="H2818" s="298"/>
      <c r="I2818" s="295"/>
      <c r="J2818" s="294"/>
      <c r="K2818" s="297"/>
      <c r="L2818" s="296"/>
      <c r="M2818" s="291"/>
    </row>
    <row r="2819" spans="1:13">
      <c r="A2819" s="301" t="s">
        <v>273</v>
      </c>
      <c r="B2819" s="299"/>
      <c r="C2819" s="299"/>
      <c r="D2819" s="299"/>
      <c r="E2819" s="299"/>
      <c r="F2819" s="300"/>
      <c r="G2819" s="299"/>
      <c r="H2819" s="298"/>
      <c r="I2819" s="295"/>
      <c r="J2819" s="294"/>
      <c r="K2819" s="297"/>
      <c r="L2819" s="296"/>
      <c r="M2819" s="291"/>
    </row>
    <row r="2820" spans="1:13">
      <c r="A2820" s="301" t="s">
        <v>272</v>
      </c>
      <c r="B2820" s="299"/>
      <c r="C2820" s="299"/>
      <c r="D2820" s="299"/>
      <c r="E2820" s="299"/>
      <c r="F2820" s="300"/>
      <c r="G2820" s="299"/>
      <c r="H2820" s="298"/>
      <c r="I2820" s="295"/>
      <c r="J2820" s="294"/>
      <c r="K2820" s="297"/>
      <c r="L2820" s="296"/>
      <c r="M2820" s="291"/>
    </row>
    <row r="2821" spans="1:13" ht="15.75" thickBot="1">
      <c r="A2821" s="616" t="s">
        <v>271</v>
      </c>
      <c r="B2821" s="617"/>
      <c r="C2821" s="617"/>
      <c r="D2821" s="617"/>
      <c r="E2821" s="617"/>
      <c r="F2821" s="617"/>
      <c r="G2821" s="617"/>
      <c r="H2821" s="618"/>
      <c r="I2821" s="295"/>
      <c r="J2821" s="294"/>
      <c r="K2821" s="293"/>
      <c r="L2821" s="292"/>
      <c r="M2821" s="291"/>
    </row>
    <row r="2822" spans="1:13">
      <c r="A2822" s="290" t="s">
        <v>270</v>
      </c>
      <c r="B2822" s="289"/>
      <c r="C2822" s="289"/>
      <c r="D2822" s="289"/>
      <c r="E2822" s="289"/>
      <c r="F2822" s="289"/>
      <c r="G2822" s="289"/>
      <c r="H2822" s="289"/>
      <c r="I2822" s="621" t="s">
        <v>55</v>
      </c>
      <c r="J2822" s="622"/>
      <c r="K2822" s="288"/>
      <c r="L2822" s="287"/>
      <c r="M2822" s="286"/>
    </row>
    <row r="2823" spans="1:13" ht="15.75" thickBot="1">
      <c r="A2823" s="285" t="s">
        <v>269</v>
      </c>
      <c r="B2823" s="284"/>
      <c r="C2823" s="284"/>
      <c r="D2823" s="284"/>
      <c r="E2823" s="284"/>
      <c r="F2823" s="284"/>
      <c r="G2823" s="284"/>
      <c r="H2823" s="284"/>
      <c r="I2823" s="283"/>
      <c r="J2823" s="282"/>
      <c r="K2823" s="281"/>
      <c r="L2823" s="280"/>
      <c r="M2823" s="279"/>
    </row>
    <row r="2824" spans="1:13" ht="15.75" thickBot="1">
      <c r="A2824" s="603" t="s">
        <v>355</v>
      </c>
      <c r="B2824" s="604"/>
      <c r="C2824" s="604"/>
      <c r="D2824" s="604"/>
      <c r="E2824" s="604"/>
      <c r="F2824" s="604"/>
      <c r="G2824" s="604"/>
      <c r="H2824" s="657"/>
      <c r="I2824" s="658" t="s">
        <v>32</v>
      </c>
      <c r="J2824" s="659"/>
      <c r="K2824" s="660">
        <v>1.46</v>
      </c>
      <c r="L2824" s="661"/>
      <c r="M2824" s="276">
        <f>K2824*12*I2755</f>
        <v>26486.735999999997</v>
      </c>
    </row>
    <row r="2825" spans="1:13" ht="15.75" thickBot="1">
      <c r="A2825" s="386" t="s">
        <v>354</v>
      </c>
      <c r="B2825" s="385"/>
      <c r="C2825" s="385"/>
      <c r="D2825" s="385"/>
      <c r="E2825" s="385"/>
      <c r="F2825" s="385"/>
      <c r="G2825" s="385"/>
      <c r="H2825" s="385"/>
      <c r="I2825" s="384"/>
      <c r="J2825" s="383"/>
      <c r="K2825" s="662"/>
      <c r="L2825" s="663"/>
      <c r="M2825" s="276"/>
    </row>
    <row r="2826" spans="1:13" ht="15.75" thickBot="1">
      <c r="A2826" s="652" t="s">
        <v>268</v>
      </c>
      <c r="B2826" s="653"/>
      <c r="C2826" s="653"/>
      <c r="D2826" s="653"/>
      <c r="E2826" s="653"/>
      <c r="F2826" s="653"/>
      <c r="G2826" s="653"/>
      <c r="H2826" s="653"/>
      <c r="I2826" s="278"/>
      <c r="J2826" s="277"/>
      <c r="K2826" s="610">
        <f>K2756+K2766+K2781+K2810+K2824+K2825</f>
        <v>45.37</v>
      </c>
      <c r="L2826" s="611"/>
      <c r="M2826" s="276">
        <f>M2756+M2766+M2781+M2810+M2824+M2825</f>
        <v>823084.39199999999</v>
      </c>
    </row>
    <row r="2828" spans="1:13" ht="15.75">
      <c r="A2828" s="601" t="s">
        <v>0</v>
      </c>
      <c r="B2828" s="601"/>
      <c r="C2828" s="601"/>
      <c r="D2828" s="601"/>
      <c r="E2828" s="601"/>
      <c r="F2828" s="601"/>
      <c r="G2828" s="601"/>
      <c r="H2828" s="601"/>
      <c r="I2828" s="601"/>
      <c r="J2828" s="601"/>
      <c r="K2828" s="601"/>
      <c r="L2828" s="601"/>
      <c r="M2828" s="327"/>
    </row>
    <row r="2829" spans="1:13" ht="15.75">
      <c r="A2829" s="600" t="s">
        <v>353</v>
      </c>
      <c r="B2829" s="600"/>
      <c r="C2829" s="600"/>
      <c r="D2829" s="600"/>
      <c r="E2829" s="600"/>
      <c r="F2829" s="600"/>
      <c r="G2829" s="600"/>
      <c r="H2829" s="600"/>
      <c r="I2829" s="600"/>
      <c r="J2829" s="600"/>
      <c r="K2829" s="600"/>
      <c r="L2829" s="600"/>
      <c r="M2829" s="327"/>
    </row>
    <row r="2830" spans="1:13" ht="15.75">
      <c r="A2830" s="370"/>
      <c r="B2830" s="370"/>
      <c r="C2830" s="370"/>
      <c r="D2830" s="370"/>
      <c r="E2830" s="370"/>
      <c r="F2830" s="370" t="s">
        <v>384</v>
      </c>
      <c r="G2830" s="370"/>
      <c r="H2830" s="370"/>
      <c r="I2830" s="370"/>
      <c r="J2830" s="370"/>
      <c r="K2830" s="370"/>
      <c r="L2830" s="370"/>
      <c r="M2830" s="327"/>
    </row>
    <row r="2831" spans="1:13">
      <c r="A2831" s="329"/>
      <c r="B2831" s="328"/>
      <c r="C2831" s="602" t="s">
        <v>351</v>
      </c>
      <c r="D2831" s="602"/>
      <c r="E2831" s="602"/>
      <c r="F2831" s="328"/>
      <c r="G2831" s="328"/>
      <c r="H2831" s="368"/>
      <c r="I2831" s="590" t="s">
        <v>3</v>
      </c>
      <c r="J2831" s="591"/>
      <c r="K2831" s="592" t="s">
        <v>4</v>
      </c>
      <c r="L2831" s="593"/>
      <c r="M2831" s="382"/>
    </row>
    <row r="2832" spans="1:13">
      <c r="A2832" s="381"/>
      <c r="B2832" s="355"/>
      <c r="C2832" s="355"/>
      <c r="D2832" s="355"/>
      <c r="E2832" s="355"/>
      <c r="F2832" s="355"/>
      <c r="G2832" s="355"/>
      <c r="H2832" s="356"/>
      <c r="I2832" s="295"/>
      <c r="J2832" s="294"/>
      <c r="K2832" s="594" t="s">
        <v>5</v>
      </c>
      <c r="L2832" s="595"/>
      <c r="M2832" s="380" t="s">
        <v>6</v>
      </c>
    </row>
    <row r="2833" spans="1:13">
      <c r="A2833" s="381"/>
      <c r="B2833" s="355"/>
      <c r="C2833" s="355"/>
      <c r="D2833" s="355"/>
      <c r="E2833" s="355"/>
      <c r="F2833" s="355"/>
      <c r="G2833" s="355"/>
      <c r="H2833" s="356"/>
      <c r="I2833" s="598" t="s">
        <v>7</v>
      </c>
      <c r="J2833" s="599"/>
      <c r="K2833" s="623" t="s">
        <v>8</v>
      </c>
      <c r="L2833" s="624"/>
      <c r="M2833" s="380" t="s">
        <v>9</v>
      </c>
    </row>
    <row r="2834" spans="1:13" ht="16.5" thickBot="1">
      <c r="A2834" s="379"/>
      <c r="B2834" s="351"/>
      <c r="C2834" s="351"/>
      <c r="D2834" s="351"/>
      <c r="E2834" s="351"/>
      <c r="F2834" s="351"/>
      <c r="G2834" s="351"/>
      <c r="H2834" s="350"/>
      <c r="I2834" s="631">
        <v>1516.2</v>
      </c>
      <c r="J2834" s="632"/>
      <c r="K2834" s="633"/>
      <c r="L2834" s="634"/>
      <c r="M2834" s="378"/>
    </row>
    <row r="2835" spans="1:13">
      <c r="A2835" s="367" t="s">
        <v>350</v>
      </c>
      <c r="B2835" s="344"/>
      <c r="C2835" s="344"/>
      <c r="D2835" s="344"/>
      <c r="E2835" s="344"/>
      <c r="F2835" s="344"/>
      <c r="G2835" s="344"/>
      <c r="H2835" s="377"/>
      <c r="I2835" s="341"/>
      <c r="J2835" s="340"/>
      <c r="K2835" s="635">
        <f>K2838+K2841</f>
        <v>6.17</v>
      </c>
      <c r="L2835" s="628"/>
      <c r="M2835" s="286">
        <f>K2835*12*I2834</f>
        <v>112259.44799999999</v>
      </c>
    </row>
    <row r="2836" spans="1:13">
      <c r="A2836" s="376" t="s">
        <v>349</v>
      </c>
      <c r="B2836" s="375"/>
      <c r="C2836" s="375"/>
      <c r="D2836" s="375"/>
      <c r="E2836" s="375"/>
      <c r="F2836" s="375"/>
      <c r="G2836" s="375"/>
      <c r="H2836" s="374"/>
      <c r="I2836" s="295"/>
      <c r="J2836" s="294"/>
      <c r="K2836" s="293"/>
      <c r="L2836" s="292"/>
      <c r="M2836" s="373"/>
    </row>
    <row r="2837" spans="1:13" ht="15.75" thickBot="1">
      <c r="A2837" s="363" t="s">
        <v>348</v>
      </c>
      <c r="B2837" s="372"/>
      <c r="C2837" s="372"/>
      <c r="D2837" s="372"/>
      <c r="E2837" s="372"/>
      <c r="F2837" s="372"/>
      <c r="G2837" s="372"/>
      <c r="H2837" s="371"/>
      <c r="I2837" s="336"/>
      <c r="J2837" s="282"/>
      <c r="K2837" s="281"/>
      <c r="L2837" s="280"/>
      <c r="M2837" s="279"/>
    </row>
    <row r="2838" spans="1:13">
      <c r="A2838" s="323" t="s">
        <v>347</v>
      </c>
      <c r="B2838" s="331"/>
      <c r="C2838" s="331"/>
      <c r="D2838" s="331"/>
      <c r="E2838" s="331"/>
      <c r="F2838" s="331"/>
      <c r="G2838" s="331"/>
      <c r="H2838" s="357"/>
      <c r="I2838" s="596" t="s">
        <v>19</v>
      </c>
      <c r="J2838" s="597"/>
      <c r="K2838" s="629">
        <v>3.7</v>
      </c>
      <c r="L2838" s="630"/>
      <c r="M2838" s="291">
        <f>K2838*12*I2834</f>
        <v>67319.280000000013</v>
      </c>
    </row>
    <row r="2839" spans="1:13">
      <c r="A2839" s="301" t="s">
        <v>338</v>
      </c>
      <c r="B2839" s="355"/>
      <c r="C2839" s="355"/>
      <c r="D2839" s="355"/>
      <c r="E2839" s="355"/>
      <c r="F2839" s="355"/>
      <c r="G2839" s="355"/>
      <c r="H2839" s="356"/>
      <c r="I2839" s="598" t="s">
        <v>328</v>
      </c>
      <c r="J2839" s="599"/>
      <c r="K2839" s="327"/>
      <c r="L2839" s="292"/>
      <c r="M2839" s="291"/>
    </row>
    <row r="2840" spans="1:13">
      <c r="A2840" s="323" t="s">
        <v>337</v>
      </c>
      <c r="B2840" s="331"/>
      <c r="C2840" s="331"/>
      <c r="D2840" s="331"/>
      <c r="E2840" s="331"/>
      <c r="F2840" s="331"/>
      <c r="G2840" s="331"/>
      <c r="H2840" s="357"/>
      <c r="I2840" s="596"/>
      <c r="J2840" s="597"/>
      <c r="K2840" s="327"/>
      <c r="L2840" s="292"/>
      <c r="M2840" s="291"/>
    </row>
    <row r="2841" spans="1:13">
      <c r="A2841" s="323" t="s">
        <v>346</v>
      </c>
      <c r="B2841" s="331"/>
      <c r="C2841" s="331"/>
      <c r="D2841" s="331"/>
      <c r="E2841" s="331"/>
      <c r="F2841" s="331"/>
      <c r="G2841" s="331"/>
      <c r="H2841" s="357"/>
      <c r="I2841" s="608" t="s">
        <v>35</v>
      </c>
      <c r="J2841" s="609"/>
      <c r="K2841" s="625">
        <v>2.4700000000000002</v>
      </c>
      <c r="L2841" s="626"/>
      <c r="M2841" s="291">
        <f>K2841*12*I2834</f>
        <v>44940.168000000005</v>
      </c>
    </row>
    <row r="2842" spans="1:13" ht="15.75">
      <c r="A2842" s="320" t="s">
        <v>345</v>
      </c>
      <c r="B2842" s="354"/>
      <c r="C2842" s="354"/>
      <c r="D2842" s="354"/>
      <c r="E2842" s="354"/>
      <c r="F2842" s="354"/>
      <c r="G2842" s="354"/>
      <c r="H2842" s="353"/>
      <c r="I2842" s="598" t="s">
        <v>328</v>
      </c>
      <c r="J2842" s="599"/>
      <c r="K2842" s="370"/>
      <c r="L2842" s="369"/>
      <c r="M2842" s="291"/>
    </row>
    <row r="2843" spans="1:13">
      <c r="A2843" s="313" t="s">
        <v>344</v>
      </c>
      <c r="B2843" s="328"/>
      <c r="C2843" s="328"/>
      <c r="D2843" s="328"/>
      <c r="E2843" s="328"/>
      <c r="F2843" s="328"/>
      <c r="G2843" s="328"/>
      <c r="H2843" s="368"/>
      <c r="I2843" s="598"/>
      <c r="J2843" s="599"/>
      <c r="K2843" s="352"/>
      <c r="L2843" s="292"/>
      <c r="M2843" s="291"/>
    </row>
    <row r="2844" spans="1:13" ht="15.75" thickBot="1">
      <c r="A2844" s="323" t="s">
        <v>343</v>
      </c>
      <c r="B2844" s="322"/>
      <c r="C2844" s="322"/>
      <c r="D2844" s="322"/>
      <c r="E2844" s="322"/>
      <c r="F2844" s="322"/>
      <c r="G2844" s="322"/>
      <c r="H2844" s="321"/>
      <c r="I2844" s="334"/>
      <c r="J2844" s="333"/>
      <c r="K2844" s="636"/>
      <c r="L2844" s="637"/>
      <c r="M2844" s="291"/>
    </row>
    <row r="2845" spans="1:13">
      <c r="A2845" s="367" t="s">
        <v>342</v>
      </c>
      <c r="B2845" s="366"/>
      <c r="C2845" s="366"/>
      <c r="D2845" s="366"/>
      <c r="E2845" s="366"/>
      <c r="F2845" s="366"/>
      <c r="G2845" s="366"/>
      <c r="H2845" s="365"/>
      <c r="I2845" s="341"/>
      <c r="J2845" s="364"/>
      <c r="K2845" s="627">
        <f>K2847+K2852+K2855</f>
        <v>5.05</v>
      </c>
      <c r="L2845" s="628"/>
      <c r="M2845" s="286">
        <f>K2845*12*I2834</f>
        <v>91881.72</v>
      </c>
    </row>
    <row r="2846" spans="1:13" ht="15.75" thickBot="1">
      <c r="A2846" s="363" t="s">
        <v>341</v>
      </c>
      <c r="B2846" s="362"/>
      <c r="C2846" s="362"/>
      <c r="D2846" s="362"/>
      <c r="E2846" s="362"/>
      <c r="F2846" s="362"/>
      <c r="G2846" s="362"/>
      <c r="H2846" s="361"/>
      <c r="I2846" s="336"/>
      <c r="J2846" s="360"/>
      <c r="K2846" s="281"/>
      <c r="L2846" s="280"/>
      <c r="M2846" s="279"/>
    </row>
    <row r="2847" spans="1:13">
      <c r="A2847" s="301" t="s">
        <v>340</v>
      </c>
      <c r="B2847" s="300"/>
      <c r="C2847" s="300"/>
      <c r="D2847" s="300"/>
      <c r="E2847" s="300"/>
      <c r="F2847" s="300"/>
      <c r="G2847" s="300"/>
      <c r="H2847" s="298"/>
      <c r="I2847" s="598" t="s">
        <v>19</v>
      </c>
      <c r="J2847" s="599"/>
      <c r="K2847" s="629">
        <v>2.5299999999999998</v>
      </c>
      <c r="L2847" s="630"/>
      <c r="M2847" s="291">
        <f>K2847*12*I2834</f>
        <v>46031.832000000002</v>
      </c>
    </row>
    <row r="2848" spans="1:13">
      <c r="A2848" s="323" t="s">
        <v>339</v>
      </c>
      <c r="B2848" s="322"/>
      <c r="C2848" s="322"/>
      <c r="D2848" s="322"/>
      <c r="E2848" s="322"/>
      <c r="F2848" s="322"/>
      <c r="G2848" s="322"/>
      <c r="H2848" s="321"/>
      <c r="I2848" s="359"/>
      <c r="J2848" s="358"/>
      <c r="K2848" s="327"/>
      <c r="L2848" s="292"/>
      <c r="M2848" s="291"/>
    </row>
    <row r="2849" spans="1:13">
      <c r="A2849" s="301" t="s">
        <v>338</v>
      </c>
      <c r="B2849" s="355"/>
      <c r="C2849" s="355"/>
      <c r="D2849" s="355"/>
      <c r="E2849" s="355"/>
      <c r="F2849" s="355"/>
      <c r="G2849" s="355"/>
      <c r="H2849" s="356"/>
      <c r="I2849" s="598" t="s">
        <v>328</v>
      </c>
      <c r="J2849" s="599"/>
      <c r="K2849" s="327"/>
      <c r="L2849" s="292"/>
      <c r="M2849" s="291"/>
    </row>
    <row r="2850" spans="1:13">
      <c r="A2850" s="323" t="s">
        <v>337</v>
      </c>
      <c r="B2850" s="331"/>
      <c r="C2850" s="331"/>
      <c r="D2850" s="331"/>
      <c r="E2850" s="331"/>
      <c r="F2850" s="331"/>
      <c r="G2850" s="331"/>
      <c r="H2850" s="357"/>
      <c r="I2850" s="596"/>
      <c r="J2850" s="597"/>
      <c r="K2850" s="327"/>
      <c r="L2850" s="292"/>
      <c r="M2850" s="291"/>
    </row>
    <row r="2851" spans="1:13">
      <c r="A2851" s="320" t="s">
        <v>336</v>
      </c>
      <c r="B2851" s="354"/>
      <c r="C2851" s="353"/>
      <c r="D2851" s="355"/>
      <c r="E2851" s="355"/>
      <c r="F2851" s="355"/>
      <c r="G2851" s="355"/>
      <c r="H2851" s="356"/>
      <c r="I2851" s="598" t="s">
        <v>328</v>
      </c>
      <c r="J2851" s="599"/>
      <c r="K2851" s="327"/>
      <c r="L2851" s="292"/>
      <c r="M2851" s="291"/>
    </row>
    <row r="2852" spans="1:13">
      <c r="A2852" s="301" t="s">
        <v>335</v>
      </c>
      <c r="B2852" s="355"/>
      <c r="C2852" s="355"/>
      <c r="D2852" s="354"/>
      <c r="E2852" s="354"/>
      <c r="F2852" s="354"/>
      <c r="G2852" s="354"/>
      <c r="H2852" s="353"/>
      <c r="I2852" s="608" t="s">
        <v>35</v>
      </c>
      <c r="J2852" s="609"/>
      <c r="K2852" s="625">
        <v>1.1200000000000001</v>
      </c>
      <c r="L2852" s="626"/>
      <c r="M2852" s="291">
        <f>K2852*12*I2834</f>
        <v>20377.728000000003</v>
      </c>
    </row>
    <row r="2853" spans="1:13">
      <c r="A2853" s="313" t="s">
        <v>334</v>
      </c>
      <c r="B2853" s="312"/>
      <c r="C2853" s="312"/>
      <c r="D2853" s="312"/>
      <c r="E2853" s="312"/>
      <c r="F2853" s="312"/>
      <c r="G2853" s="312"/>
      <c r="H2853" s="311"/>
      <c r="I2853" s="590" t="s">
        <v>333</v>
      </c>
      <c r="J2853" s="591"/>
      <c r="K2853" s="327"/>
      <c r="L2853" s="292"/>
      <c r="M2853" s="291"/>
    </row>
    <row r="2854" spans="1:13">
      <c r="A2854" s="323"/>
      <c r="B2854" s="322"/>
      <c r="C2854" s="322"/>
      <c r="D2854" s="322"/>
      <c r="E2854" s="322"/>
      <c r="F2854" s="322"/>
      <c r="G2854" s="322"/>
      <c r="H2854" s="321"/>
      <c r="I2854" s="334" t="s">
        <v>332</v>
      </c>
      <c r="J2854" s="333"/>
      <c r="K2854" s="352"/>
      <c r="L2854" s="292"/>
      <c r="M2854" s="291"/>
    </row>
    <row r="2855" spans="1:13">
      <c r="A2855" s="313" t="s">
        <v>331</v>
      </c>
      <c r="B2855" s="312"/>
      <c r="C2855" s="312"/>
      <c r="D2855" s="312"/>
      <c r="E2855" s="312"/>
      <c r="F2855" s="312"/>
      <c r="G2855" s="312"/>
      <c r="H2855" s="311"/>
      <c r="I2855" s="590" t="s">
        <v>35</v>
      </c>
      <c r="J2855" s="591"/>
      <c r="K2855" s="625">
        <v>1.4</v>
      </c>
      <c r="L2855" s="626"/>
      <c r="M2855" s="291">
        <f>K2855*12*I2834</f>
        <v>25472.159999999996</v>
      </c>
    </row>
    <row r="2856" spans="1:13">
      <c r="A2856" s="323" t="s">
        <v>330</v>
      </c>
      <c r="B2856" s="322"/>
      <c r="C2856" s="322"/>
      <c r="D2856" s="322"/>
      <c r="E2856" s="322"/>
      <c r="F2856" s="322"/>
      <c r="G2856" s="322"/>
      <c r="H2856" s="321"/>
      <c r="I2856" s="334"/>
      <c r="J2856" s="333"/>
      <c r="K2856" s="327"/>
      <c r="L2856" s="292"/>
      <c r="M2856" s="291"/>
    </row>
    <row r="2857" spans="1:13">
      <c r="A2857" s="313" t="s">
        <v>329</v>
      </c>
      <c r="B2857" s="312"/>
      <c r="C2857" s="312"/>
      <c r="D2857" s="312"/>
      <c r="E2857" s="312"/>
      <c r="F2857" s="312"/>
      <c r="G2857" s="312"/>
      <c r="H2857" s="311"/>
      <c r="I2857" s="598" t="s">
        <v>328</v>
      </c>
      <c r="J2857" s="599"/>
      <c r="K2857" s="327"/>
      <c r="L2857" s="292"/>
      <c r="M2857" s="291"/>
    </row>
    <row r="2858" spans="1:13">
      <c r="A2858" s="313" t="s">
        <v>327</v>
      </c>
      <c r="B2858" s="312"/>
      <c r="C2858" s="312"/>
      <c r="D2858" s="312"/>
      <c r="E2858" s="312"/>
      <c r="F2858" s="312"/>
      <c r="G2858" s="312"/>
      <c r="H2858" s="311"/>
      <c r="I2858" s="590" t="s">
        <v>326</v>
      </c>
      <c r="J2858" s="591"/>
      <c r="K2858" s="351"/>
      <c r="L2858" s="350"/>
      <c r="M2858" s="349"/>
    </row>
    <row r="2859" spans="1:13" ht="15.75" thickBot="1">
      <c r="A2859" s="323"/>
      <c r="B2859" s="322"/>
      <c r="C2859" s="322"/>
      <c r="D2859" s="322"/>
      <c r="E2859" s="322"/>
      <c r="F2859" s="322"/>
      <c r="G2859" s="322"/>
      <c r="H2859" s="321"/>
      <c r="I2859" s="606" t="s">
        <v>325</v>
      </c>
      <c r="J2859" s="607"/>
      <c r="K2859" s="348"/>
      <c r="L2859" s="347"/>
      <c r="M2859" s="346"/>
    </row>
    <row r="2860" spans="1:13">
      <c r="A2860" s="345" t="s">
        <v>324</v>
      </c>
      <c r="B2860" s="344"/>
      <c r="C2860" s="344"/>
      <c r="D2860" s="344"/>
      <c r="E2860" s="344"/>
      <c r="F2860" s="344"/>
      <c r="G2860" s="343"/>
      <c r="H2860" s="342"/>
      <c r="I2860" s="341"/>
      <c r="J2860" s="340"/>
      <c r="K2860" s="648">
        <f>K2862+K2869+K2877+K2881+K2882+K2886</f>
        <v>27.96</v>
      </c>
      <c r="L2860" s="628"/>
      <c r="M2860" s="286">
        <f>M2862+M2869+M2877+M2881+M2882+M2886</f>
        <v>508715.424</v>
      </c>
    </row>
    <row r="2861" spans="1:13" ht="15.75" thickBot="1">
      <c r="A2861" s="339"/>
      <c r="B2861" s="338"/>
      <c r="C2861" s="338"/>
      <c r="D2861" s="338"/>
      <c r="E2861" s="338"/>
      <c r="F2861" s="338"/>
      <c r="G2861" s="338"/>
      <c r="H2861" s="337"/>
      <c r="I2861" s="336"/>
      <c r="J2861" s="282"/>
      <c r="K2861" s="281"/>
      <c r="L2861" s="280"/>
      <c r="M2861" s="279"/>
    </row>
    <row r="2862" spans="1:13" ht="15.75" thickBot="1">
      <c r="A2862" s="603" t="s">
        <v>323</v>
      </c>
      <c r="B2862" s="604"/>
      <c r="C2862" s="604"/>
      <c r="D2862" s="604"/>
      <c r="E2862" s="604"/>
      <c r="F2862" s="604"/>
      <c r="G2862" s="604"/>
      <c r="H2862" s="605"/>
      <c r="I2862" s="305"/>
      <c r="J2862" s="304"/>
      <c r="K2862" s="646">
        <f>K2863+K2864+K2865+K2867+K2868</f>
        <v>3.8199999999999994</v>
      </c>
      <c r="L2862" s="647"/>
      <c r="M2862" s="303">
        <f>K2862*12*I2834</f>
        <v>69502.607999999993</v>
      </c>
    </row>
    <row r="2863" spans="1:13">
      <c r="A2863" s="323" t="s">
        <v>322</v>
      </c>
      <c r="B2863" s="322"/>
      <c r="C2863" s="322"/>
      <c r="D2863" s="322"/>
      <c r="E2863" s="322"/>
      <c r="F2863" s="322"/>
      <c r="G2863" s="322"/>
      <c r="H2863" s="321"/>
      <c r="I2863" s="596" t="s">
        <v>321</v>
      </c>
      <c r="J2863" s="597"/>
      <c r="K2863" s="629">
        <v>0.63</v>
      </c>
      <c r="L2863" s="630"/>
      <c r="M2863" s="291">
        <f>K2863*12*I2834</f>
        <v>11462.472000000002</v>
      </c>
    </row>
    <row r="2864" spans="1:13">
      <c r="A2864" s="320" t="s">
        <v>320</v>
      </c>
      <c r="B2864" s="319"/>
      <c r="C2864" s="319"/>
      <c r="D2864" s="319"/>
      <c r="E2864" s="319"/>
      <c r="F2864" s="319"/>
      <c r="G2864" s="319"/>
      <c r="H2864" s="318"/>
      <c r="I2864" s="608" t="s">
        <v>57</v>
      </c>
      <c r="J2864" s="609"/>
      <c r="K2864" s="625">
        <v>1.48</v>
      </c>
      <c r="L2864" s="626"/>
      <c r="M2864" s="291">
        <f>K2864*12*I2834</f>
        <v>26927.712</v>
      </c>
    </row>
    <row r="2865" spans="1:13">
      <c r="A2865" s="313" t="s">
        <v>319</v>
      </c>
      <c r="B2865" s="312"/>
      <c r="C2865" s="312"/>
      <c r="D2865" s="312"/>
      <c r="E2865" s="312"/>
      <c r="F2865" s="312"/>
      <c r="G2865" s="312"/>
      <c r="H2865" s="311"/>
      <c r="I2865" s="590" t="s">
        <v>35</v>
      </c>
      <c r="J2865" s="591"/>
      <c r="K2865" s="625">
        <v>0.17</v>
      </c>
      <c r="L2865" s="626"/>
      <c r="M2865" s="291">
        <f>K2865*12*I2834</f>
        <v>3093.0480000000002</v>
      </c>
    </row>
    <row r="2866" spans="1:13">
      <c r="A2866" s="335" t="s">
        <v>318</v>
      </c>
      <c r="B2866" s="331"/>
      <c r="C2866" s="331"/>
      <c r="D2866" s="331"/>
      <c r="E2866" s="322"/>
      <c r="F2866" s="322"/>
      <c r="G2866" s="322"/>
      <c r="H2866" s="321"/>
      <c r="I2866" s="334"/>
      <c r="J2866" s="333"/>
      <c r="K2866" s="293"/>
      <c r="L2866" s="292"/>
      <c r="M2866" s="291"/>
    </row>
    <row r="2867" spans="1:13">
      <c r="A2867" s="320" t="s">
        <v>317</v>
      </c>
      <c r="B2867" s="319"/>
      <c r="C2867" s="319"/>
      <c r="D2867" s="319"/>
      <c r="E2867" s="319"/>
      <c r="F2867" s="319"/>
      <c r="G2867" s="319"/>
      <c r="H2867" s="318"/>
      <c r="I2867" s="608" t="s">
        <v>19</v>
      </c>
      <c r="J2867" s="609"/>
      <c r="K2867" s="625">
        <v>0.05</v>
      </c>
      <c r="L2867" s="626"/>
      <c r="M2867" s="291">
        <f>K2867*12*I2834</f>
        <v>909.72000000000014</v>
      </c>
    </row>
    <row r="2868" spans="1:13" ht="15.75" thickBot="1">
      <c r="A2868" s="313" t="s">
        <v>316</v>
      </c>
      <c r="B2868" s="312"/>
      <c r="C2868" s="312"/>
      <c r="D2868" s="312"/>
      <c r="E2868" s="312"/>
      <c r="F2868" s="312"/>
      <c r="G2868" s="312"/>
      <c r="H2868" s="311"/>
      <c r="I2868" s="614" t="s">
        <v>19</v>
      </c>
      <c r="J2868" s="615"/>
      <c r="K2868" s="650">
        <v>1.49</v>
      </c>
      <c r="L2868" s="651"/>
      <c r="M2868" s="291">
        <f>K2868*12*I2834</f>
        <v>27109.655999999999</v>
      </c>
    </row>
    <row r="2869" spans="1:13" ht="15.75" thickBot="1">
      <c r="A2869" s="654" t="s">
        <v>315</v>
      </c>
      <c r="B2869" s="655"/>
      <c r="C2869" s="655"/>
      <c r="D2869" s="655"/>
      <c r="E2869" s="655"/>
      <c r="F2869" s="655"/>
      <c r="G2869" s="655"/>
      <c r="H2869" s="656"/>
      <c r="I2869" s="305"/>
      <c r="J2869" s="304"/>
      <c r="K2869" s="642">
        <f>K2870+K2871+K2873+K2874+K2875+K2876</f>
        <v>1.35</v>
      </c>
      <c r="L2869" s="647"/>
      <c r="M2869" s="303">
        <f>K2869*12*I2834</f>
        <v>24562.440000000006</v>
      </c>
    </row>
    <row r="2870" spans="1:13">
      <c r="A2870" s="332" t="s">
        <v>314</v>
      </c>
      <c r="B2870" s="331"/>
      <c r="C2870" s="331"/>
      <c r="D2870" s="331"/>
      <c r="E2870" s="331"/>
      <c r="F2870" s="322"/>
      <c r="G2870" s="322"/>
      <c r="H2870" s="321"/>
      <c r="I2870" s="330"/>
      <c r="J2870" s="294"/>
      <c r="K2870" s="629">
        <v>0.08</v>
      </c>
      <c r="L2870" s="630"/>
      <c r="M2870" s="291">
        <f>K2870*12*I2834</f>
        <v>1455.5519999999999</v>
      </c>
    </row>
    <row r="2871" spans="1:13">
      <c r="A2871" s="329" t="s">
        <v>313</v>
      </c>
      <c r="B2871" s="328"/>
      <c r="C2871" s="328"/>
      <c r="D2871" s="328"/>
      <c r="E2871" s="328"/>
      <c r="F2871" s="312"/>
      <c r="G2871" s="312"/>
      <c r="H2871" s="311"/>
      <c r="I2871" s="598" t="s">
        <v>312</v>
      </c>
      <c r="J2871" s="599"/>
      <c r="K2871" s="625">
        <v>0.65</v>
      </c>
      <c r="L2871" s="626"/>
      <c r="M2871" s="291">
        <f>K2871*12*I2834</f>
        <v>11826.36</v>
      </c>
    </row>
    <row r="2872" spans="1:13">
      <c r="A2872" s="323" t="s">
        <v>311</v>
      </c>
      <c r="B2872" s="322"/>
      <c r="C2872" s="322"/>
      <c r="D2872" s="322"/>
      <c r="E2872" s="322"/>
      <c r="F2872" s="322"/>
      <c r="G2872" s="322"/>
      <c r="H2872" s="321"/>
      <c r="I2872" s="596" t="s">
        <v>310</v>
      </c>
      <c r="J2872" s="597"/>
      <c r="K2872" s="327"/>
      <c r="L2872" s="292"/>
      <c r="M2872" s="291"/>
    </row>
    <row r="2873" spans="1:13">
      <c r="A2873" s="320" t="s">
        <v>309</v>
      </c>
      <c r="B2873" s="319"/>
      <c r="C2873" s="319"/>
      <c r="D2873" s="319"/>
      <c r="E2873" s="319"/>
      <c r="F2873" s="319"/>
      <c r="G2873" s="319"/>
      <c r="H2873" s="318"/>
      <c r="I2873" s="608" t="s">
        <v>308</v>
      </c>
      <c r="J2873" s="609"/>
      <c r="K2873" s="625">
        <v>0.4</v>
      </c>
      <c r="L2873" s="626"/>
      <c r="M2873" s="291">
        <f>K2873*12*I2834</f>
        <v>7277.7600000000011</v>
      </c>
    </row>
    <row r="2874" spans="1:13">
      <c r="A2874" s="320" t="s">
        <v>307</v>
      </c>
      <c r="B2874" s="319"/>
      <c r="C2874" s="319"/>
      <c r="D2874" s="319"/>
      <c r="E2874" s="319"/>
      <c r="F2874" s="319"/>
      <c r="G2874" s="319"/>
      <c r="H2874" s="318"/>
      <c r="I2874" s="608" t="s">
        <v>306</v>
      </c>
      <c r="J2874" s="609"/>
      <c r="K2874" s="625">
        <v>0.1</v>
      </c>
      <c r="L2874" s="626"/>
      <c r="M2874" s="291">
        <f>K2874*12*I2834</f>
        <v>1819.4400000000003</v>
      </c>
    </row>
    <row r="2875" spans="1:13">
      <c r="A2875" s="313" t="s">
        <v>299</v>
      </c>
      <c r="B2875" s="312"/>
      <c r="C2875" s="312"/>
      <c r="D2875" s="312"/>
      <c r="E2875" s="312"/>
      <c r="F2875" s="312"/>
      <c r="G2875" s="312"/>
      <c r="H2875" s="311"/>
      <c r="I2875" s="608" t="s">
        <v>298</v>
      </c>
      <c r="J2875" s="609"/>
      <c r="K2875" s="636">
        <v>0.05</v>
      </c>
      <c r="L2875" s="637"/>
      <c r="M2875" s="291">
        <f>K2875*12*I2834</f>
        <v>909.72000000000014</v>
      </c>
    </row>
    <row r="2876" spans="1:13" ht="15.75" thickBot="1">
      <c r="A2876" s="313" t="s">
        <v>305</v>
      </c>
      <c r="B2876" s="312"/>
      <c r="C2876" s="312"/>
      <c r="D2876" s="312"/>
      <c r="E2876" s="312"/>
      <c r="F2876" s="312"/>
      <c r="G2876" s="312"/>
      <c r="H2876" s="311"/>
      <c r="I2876" s="614" t="s">
        <v>88</v>
      </c>
      <c r="J2876" s="615"/>
      <c r="K2876" s="638">
        <v>7.0000000000000007E-2</v>
      </c>
      <c r="L2876" s="639"/>
      <c r="M2876" s="326">
        <f>K2876*12*I2834</f>
        <v>1273.6080000000002</v>
      </c>
    </row>
    <row r="2877" spans="1:13" ht="15.75" thickBot="1">
      <c r="A2877" s="654" t="s">
        <v>304</v>
      </c>
      <c r="B2877" s="655"/>
      <c r="C2877" s="655"/>
      <c r="D2877" s="655"/>
      <c r="E2877" s="655"/>
      <c r="F2877" s="655"/>
      <c r="G2877" s="655"/>
      <c r="H2877" s="656"/>
      <c r="I2877" s="325"/>
      <c r="J2877" s="324"/>
      <c r="K2877" s="649">
        <f>K2878+K2879+K2880</f>
        <v>0.88</v>
      </c>
      <c r="L2877" s="643"/>
      <c r="M2877" s="303">
        <f>K2877*12*I2834</f>
        <v>16011.072000000002</v>
      </c>
    </row>
    <row r="2878" spans="1:13">
      <c r="A2878" s="323" t="s">
        <v>303</v>
      </c>
      <c r="B2878" s="322"/>
      <c r="C2878" s="322"/>
      <c r="D2878" s="322"/>
      <c r="E2878" s="322"/>
      <c r="F2878" s="322"/>
      <c r="G2878" s="322"/>
      <c r="H2878" s="321"/>
      <c r="I2878" s="612" t="s">
        <v>302</v>
      </c>
      <c r="J2878" s="613"/>
      <c r="K2878" s="644">
        <v>0.42</v>
      </c>
      <c r="L2878" s="645"/>
      <c r="M2878" s="291">
        <f>K2878*12*I2834</f>
        <v>7641.6480000000001</v>
      </c>
    </row>
    <row r="2879" spans="1:13">
      <c r="A2879" s="320" t="s">
        <v>301</v>
      </c>
      <c r="B2879" s="319"/>
      <c r="C2879" s="319"/>
      <c r="D2879" s="319"/>
      <c r="E2879" s="319"/>
      <c r="F2879" s="319"/>
      <c r="G2879" s="319"/>
      <c r="H2879" s="318"/>
      <c r="I2879" s="317" t="s">
        <v>300</v>
      </c>
      <c r="J2879" s="316"/>
      <c r="K2879" s="636">
        <v>0.37</v>
      </c>
      <c r="L2879" s="637"/>
      <c r="M2879" s="291">
        <f>K2879*12*I2834</f>
        <v>6731.9279999999999</v>
      </c>
    </row>
    <row r="2880" spans="1:13" ht="15.75" thickBot="1">
      <c r="A2880" s="313" t="s">
        <v>299</v>
      </c>
      <c r="B2880" s="312"/>
      <c r="C2880" s="312"/>
      <c r="D2880" s="312"/>
      <c r="E2880" s="312"/>
      <c r="F2880" s="312"/>
      <c r="G2880" s="312"/>
      <c r="H2880" s="311"/>
      <c r="I2880" s="614" t="s">
        <v>298</v>
      </c>
      <c r="J2880" s="615"/>
      <c r="K2880" s="638">
        <v>0.09</v>
      </c>
      <c r="L2880" s="639"/>
      <c r="M2880" s="291">
        <f>K2880*12*I2834</f>
        <v>1637.4960000000001</v>
      </c>
    </row>
    <row r="2881" spans="1:13" ht="15.75" thickBot="1">
      <c r="A2881" s="309" t="s">
        <v>297</v>
      </c>
      <c r="B2881" s="308"/>
      <c r="C2881" s="308"/>
      <c r="D2881" s="308"/>
      <c r="E2881" s="308"/>
      <c r="F2881" s="308"/>
      <c r="G2881" s="308"/>
      <c r="H2881" s="307"/>
      <c r="I2881" s="619" t="s">
        <v>296</v>
      </c>
      <c r="J2881" s="620"/>
      <c r="K2881" s="640">
        <v>20.260000000000002</v>
      </c>
      <c r="L2881" s="641"/>
      <c r="M2881" s="303">
        <f>K2881*12*I2834</f>
        <v>368618.54399999999</v>
      </c>
    </row>
    <row r="2882" spans="1:13" ht="15.75" thickBot="1">
      <c r="A2882" s="603" t="s">
        <v>295</v>
      </c>
      <c r="B2882" s="604"/>
      <c r="C2882" s="604"/>
      <c r="D2882" s="604"/>
      <c r="E2882" s="604"/>
      <c r="F2882" s="604"/>
      <c r="G2882" s="604"/>
      <c r="H2882" s="605"/>
      <c r="I2882" s="305"/>
      <c r="J2882" s="304"/>
      <c r="K2882" s="642">
        <v>1.58</v>
      </c>
      <c r="L2882" s="643"/>
      <c r="M2882" s="303">
        <f>K2882*12*I2834</f>
        <v>28747.152000000002</v>
      </c>
    </row>
    <row r="2883" spans="1:13">
      <c r="A2883" s="301" t="s">
        <v>294</v>
      </c>
      <c r="B2883" s="300"/>
      <c r="C2883" s="300"/>
      <c r="D2883" s="300"/>
      <c r="E2883" s="300"/>
      <c r="F2883" s="300"/>
      <c r="G2883" s="300"/>
      <c r="H2883" s="298"/>
      <c r="I2883" s="621" t="s">
        <v>293</v>
      </c>
      <c r="J2883" s="622"/>
      <c r="K2883" s="297"/>
      <c r="L2883" s="296"/>
      <c r="M2883" s="291"/>
    </row>
    <row r="2884" spans="1:13">
      <c r="A2884" s="301" t="s">
        <v>292</v>
      </c>
      <c r="B2884" s="300"/>
      <c r="C2884" s="300"/>
      <c r="D2884" s="300"/>
      <c r="E2884" s="300"/>
      <c r="F2884" s="300"/>
      <c r="G2884" s="300"/>
      <c r="H2884" s="298"/>
      <c r="I2884" s="295"/>
      <c r="J2884" s="294"/>
      <c r="K2884" s="297"/>
      <c r="L2884" s="296"/>
      <c r="M2884" s="291"/>
    </row>
    <row r="2885" spans="1:13" ht="15.75" thickBot="1">
      <c r="A2885" s="301" t="s">
        <v>291</v>
      </c>
      <c r="B2885" s="300"/>
      <c r="C2885" s="300"/>
      <c r="D2885" s="300"/>
      <c r="E2885" s="300"/>
      <c r="F2885" s="300"/>
      <c r="G2885" s="300"/>
      <c r="H2885" s="298"/>
      <c r="I2885" s="310"/>
      <c r="J2885" s="294"/>
      <c r="K2885" s="297"/>
      <c r="L2885" s="296"/>
      <c r="M2885" s="291"/>
    </row>
    <row r="2886" spans="1:13" ht="15.75" thickBot="1">
      <c r="A2886" s="309" t="s">
        <v>290</v>
      </c>
      <c r="B2886" s="308"/>
      <c r="C2886" s="308"/>
      <c r="D2886" s="308"/>
      <c r="E2886" s="308"/>
      <c r="F2886" s="308"/>
      <c r="G2886" s="308"/>
      <c r="H2886" s="307"/>
      <c r="I2886" s="305"/>
      <c r="J2886" s="304"/>
      <c r="K2886" s="642">
        <v>7.0000000000000007E-2</v>
      </c>
      <c r="L2886" s="643"/>
      <c r="M2886" s="303">
        <f>K2886*12*I2834</f>
        <v>1273.6080000000002</v>
      </c>
    </row>
    <row r="2887" spans="1:13">
      <c r="A2887" s="301" t="s">
        <v>289</v>
      </c>
      <c r="B2887" s="300"/>
      <c r="C2887" s="300"/>
      <c r="D2887" s="300"/>
      <c r="E2887" s="300"/>
      <c r="F2887" s="300"/>
      <c r="G2887" s="300"/>
      <c r="H2887" s="298"/>
      <c r="I2887" s="621" t="s">
        <v>19</v>
      </c>
      <c r="J2887" s="622"/>
      <c r="K2887" s="306"/>
      <c r="L2887" s="296"/>
      <c r="M2887" s="291"/>
    </row>
    <row r="2888" spans="1:13" ht="15.75" thickBot="1">
      <c r="A2888" s="301" t="s">
        <v>288</v>
      </c>
      <c r="B2888" s="300"/>
      <c r="C2888" s="300"/>
      <c r="D2888" s="300"/>
      <c r="E2888" s="300"/>
      <c r="F2888" s="300"/>
      <c r="G2888" s="300"/>
      <c r="H2888" s="298"/>
      <c r="I2888" s="295"/>
      <c r="J2888" s="294"/>
      <c r="K2888" s="306"/>
      <c r="L2888" s="296"/>
      <c r="M2888" s="291"/>
    </row>
    <row r="2889" spans="1:13" ht="15.75" thickBot="1">
      <c r="A2889" s="603" t="s">
        <v>287</v>
      </c>
      <c r="B2889" s="604"/>
      <c r="C2889" s="604"/>
      <c r="D2889" s="604"/>
      <c r="E2889" s="604"/>
      <c r="F2889" s="604"/>
      <c r="G2889" s="604"/>
      <c r="H2889" s="605"/>
      <c r="I2889" s="305"/>
      <c r="J2889" s="304"/>
      <c r="K2889" s="642">
        <v>6</v>
      </c>
      <c r="L2889" s="643"/>
      <c r="M2889" s="303">
        <f>K2889*12*I2834</f>
        <v>109166.40000000001</v>
      </c>
    </row>
    <row r="2890" spans="1:13">
      <c r="A2890" s="301" t="s">
        <v>286</v>
      </c>
      <c r="B2890" s="299"/>
      <c r="C2890" s="299"/>
      <c r="D2890" s="299"/>
      <c r="E2890" s="299"/>
      <c r="F2890" s="300"/>
      <c r="G2890" s="299"/>
      <c r="H2890" s="298"/>
      <c r="I2890" s="598" t="s">
        <v>285</v>
      </c>
      <c r="J2890" s="599"/>
      <c r="K2890" s="297"/>
      <c r="L2890" s="296"/>
      <c r="M2890" s="291"/>
    </row>
    <row r="2891" spans="1:13">
      <c r="A2891" s="301" t="s">
        <v>284</v>
      </c>
      <c r="B2891" s="299"/>
      <c r="C2891" s="299"/>
      <c r="D2891" s="299"/>
      <c r="E2891" s="299"/>
      <c r="F2891" s="300"/>
      <c r="G2891" s="299"/>
      <c r="H2891" s="298"/>
      <c r="I2891" s="598" t="s">
        <v>283</v>
      </c>
      <c r="J2891" s="599"/>
      <c r="K2891" s="297"/>
      <c r="L2891" s="296"/>
      <c r="M2891" s="291"/>
    </row>
    <row r="2892" spans="1:13">
      <c r="A2892" s="301" t="s">
        <v>282</v>
      </c>
      <c r="B2892" s="299"/>
      <c r="C2892" s="299"/>
      <c r="D2892" s="299"/>
      <c r="E2892" s="299"/>
      <c r="F2892" s="300"/>
      <c r="G2892" s="299"/>
      <c r="H2892" s="298"/>
      <c r="I2892" s="598" t="s">
        <v>281</v>
      </c>
      <c r="J2892" s="599"/>
      <c r="K2892" s="297"/>
      <c r="L2892" s="296"/>
      <c r="M2892" s="291"/>
    </row>
    <row r="2893" spans="1:13">
      <c r="A2893" s="301" t="s">
        <v>280</v>
      </c>
      <c r="B2893" s="299"/>
      <c r="C2893" s="299"/>
      <c r="D2893" s="299"/>
      <c r="E2893" s="299"/>
      <c r="F2893" s="300"/>
      <c r="G2893" s="299"/>
      <c r="H2893" s="298"/>
      <c r="I2893" s="598" t="s">
        <v>279</v>
      </c>
      <c r="J2893" s="599"/>
      <c r="K2893" s="297"/>
      <c r="L2893" s="296"/>
      <c r="M2893" s="291"/>
    </row>
    <row r="2894" spans="1:13">
      <c r="A2894" s="301" t="s">
        <v>278</v>
      </c>
      <c r="B2894" s="299"/>
      <c r="C2894" s="299"/>
      <c r="D2894" s="299"/>
      <c r="E2894" s="299"/>
      <c r="F2894" s="300"/>
      <c r="G2894" s="299"/>
      <c r="H2894" s="298"/>
      <c r="I2894" s="598" t="s">
        <v>277</v>
      </c>
      <c r="J2894" s="599"/>
      <c r="K2894" s="297"/>
      <c r="L2894" s="296"/>
      <c r="M2894" s="291"/>
    </row>
    <row r="2895" spans="1:13">
      <c r="A2895" s="301" t="s">
        <v>276</v>
      </c>
      <c r="B2895" s="299"/>
      <c r="C2895" s="299"/>
      <c r="D2895" s="299"/>
      <c r="E2895" s="299"/>
      <c r="F2895" s="300"/>
      <c r="G2895" s="299"/>
      <c r="H2895" s="298"/>
      <c r="I2895" s="295"/>
      <c r="J2895" s="294"/>
      <c r="K2895" s="297"/>
      <c r="L2895" s="302"/>
      <c r="M2895" s="291"/>
    </row>
    <row r="2896" spans="1:13">
      <c r="A2896" s="301" t="s">
        <v>275</v>
      </c>
      <c r="B2896" s="299"/>
      <c r="C2896" s="299"/>
      <c r="D2896" s="299"/>
      <c r="E2896" s="299"/>
      <c r="F2896" s="300"/>
      <c r="G2896" s="299"/>
      <c r="H2896" s="298"/>
      <c r="I2896" s="295"/>
      <c r="J2896" s="294"/>
      <c r="K2896" s="297"/>
      <c r="L2896" s="296"/>
      <c r="M2896" s="291"/>
    </row>
    <row r="2897" spans="1:13">
      <c r="A2897" s="301" t="s">
        <v>274</v>
      </c>
      <c r="B2897" s="299"/>
      <c r="C2897" s="299"/>
      <c r="D2897" s="299"/>
      <c r="E2897" s="299"/>
      <c r="F2897" s="300"/>
      <c r="G2897" s="299"/>
      <c r="H2897" s="298"/>
      <c r="I2897" s="295"/>
      <c r="J2897" s="294"/>
      <c r="K2897" s="297"/>
      <c r="L2897" s="296"/>
      <c r="M2897" s="291"/>
    </row>
    <row r="2898" spans="1:13">
      <c r="A2898" s="301" t="s">
        <v>273</v>
      </c>
      <c r="B2898" s="299"/>
      <c r="C2898" s="299"/>
      <c r="D2898" s="299"/>
      <c r="E2898" s="299"/>
      <c r="F2898" s="300"/>
      <c r="G2898" s="299"/>
      <c r="H2898" s="298"/>
      <c r="I2898" s="295"/>
      <c r="J2898" s="294"/>
      <c r="K2898" s="297"/>
      <c r="L2898" s="296"/>
      <c r="M2898" s="291"/>
    </row>
    <row r="2899" spans="1:13">
      <c r="A2899" s="301" t="s">
        <v>272</v>
      </c>
      <c r="B2899" s="299"/>
      <c r="C2899" s="299"/>
      <c r="D2899" s="299"/>
      <c r="E2899" s="299"/>
      <c r="F2899" s="300"/>
      <c r="G2899" s="299"/>
      <c r="H2899" s="298"/>
      <c r="I2899" s="295"/>
      <c r="J2899" s="294"/>
      <c r="K2899" s="297"/>
      <c r="L2899" s="296"/>
      <c r="M2899" s="291"/>
    </row>
    <row r="2900" spans="1:13" ht="15.75" thickBot="1">
      <c r="A2900" s="616" t="s">
        <v>271</v>
      </c>
      <c r="B2900" s="617"/>
      <c r="C2900" s="617"/>
      <c r="D2900" s="617"/>
      <c r="E2900" s="617"/>
      <c r="F2900" s="617"/>
      <c r="G2900" s="617"/>
      <c r="H2900" s="618"/>
      <c r="I2900" s="295"/>
      <c r="J2900" s="294"/>
      <c r="K2900" s="293"/>
      <c r="L2900" s="292"/>
      <c r="M2900" s="291"/>
    </row>
    <row r="2901" spans="1:13">
      <c r="A2901" s="290" t="s">
        <v>270</v>
      </c>
      <c r="B2901" s="289"/>
      <c r="C2901" s="289"/>
      <c r="D2901" s="289"/>
      <c r="E2901" s="289"/>
      <c r="F2901" s="289"/>
      <c r="G2901" s="289"/>
      <c r="H2901" s="289"/>
      <c r="I2901" s="621" t="s">
        <v>55</v>
      </c>
      <c r="J2901" s="622"/>
      <c r="K2901" s="288"/>
      <c r="L2901" s="287"/>
      <c r="M2901" s="286"/>
    </row>
    <row r="2902" spans="1:13" ht="15.75" thickBot="1">
      <c r="A2902" s="285" t="s">
        <v>269</v>
      </c>
      <c r="B2902" s="284"/>
      <c r="C2902" s="284"/>
      <c r="D2902" s="284"/>
      <c r="E2902" s="284"/>
      <c r="F2902" s="284"/>
      <c r="G2902" s="284"/>
      <c r="H2902" s="284"/>
      <c r="I2902" s="283"/>
      <c r="J2902" s="282"/>
      <c r="K2902" s="281"/>
      <c r="L2902" s="280"/>
      <c r="M2902" s="279"/>
    </row>
    <row r="2903" spans="1:13" ht="15.75" thickBot="1">
      <c r="A2903" s="603" t="s">
        <v>355</v>
      </c>
      <c r="B2903" s="604"/>
      <c r="C2903" s="604"/>
      <c r="D2903" s="604"/>
      <c r="E2903" s="604"/>
      <c r="F2903" s="604"/>
      <c r="G2903" s="604"/>
      <c r="H2903" s="657"/>
      <c r="I2903" s="658" t="s">
        <v>32</v>
      </c>
      <c r="J2903" s="659"/>
      <c r="K2903" s="660">
        <v>1.46</v>
      </c>
      <c r="L2903" s="661"/>
      <c r="M2903" s="276">
        <f>K2903*12*I2834</f>
        <v>26563.824000000001</v>
      </c>
    </row>
    <row r="2904" spans="1:13" ht="15.75" thickBot="1">
      <c r="A2904" s="386" t="s">
        <v>354</v>
      </c>
      <c r="B2904" s="385"/>
      <c r="C2904" s="385"/>
      <c r="D2904" s="385"/>
      <c r="E2904" s="385"/>
      <c r="F2904" s="385"/>
      <c r="G2904" s="385"/>
      <c r="H2904" s="385"/>
      <c r="I2904" s="384"/>
      <c r="J2904" s="383"/>
      <c r="K2904" s="662"/>
      <c r="L2904" s="663"/>
      <c r="M2904" s="276"/>
    </row>
    <row r="2905" spans="1:13" ht="15.75" thickBot="1">
      <c r="A2905" s="652" t="s">
        <v>268</v>
      </c>
      <c r="B2905" s="653"/>
      <c r="C2905" s="653"/>
      <c r="D2905" s="653"/>
      <c r="E2905" s="653"/>
      <c r="F2905" s="653"/>
      <c r="G2905" s="653"/>
      <c r="H2905" s="653"/>
      <c r="I2905" s="278"/>
      <c r="J2905" s="277"/>
      <c r="K2905" s="610">
        <f>K2835+K2845+K2860+K2889+K2903+K2904</f>
        <v>46.64</v>
      </c>
      <c r="L2905" s="611"/>
      <c r="M2905" s="276">
        <f>M2835+M2845+M2860+M2889+M2903+M2904</f>
        <v>848586.81599999999</v>
      </c>
    </row>
    <row r="2907" spans="1:13" ht="15.75">
      <c r="A2907" s="601" t="s">
        <v>0</v>
      </c>
      <c r="B2907" s="601"/>
      <c r="C2907" s="601"/>
      <c r="D2907" s="601"/>
      <c r="E2907" s="601"/>
      <c r="F2907" s="601"/>
      <c r="G2907" s="601"/>
      <c r="H2907" s="601"/>
      <c r="I2907" s="601"/>
      <c r="J2907" s="601"/>
      <c r="K2907" s="601"/>
      <c r="L2907" s="601"/>
      <c r="M2907" s="327"/>
    </row>
    <row r="2908" spans="1:13" ht="15.75">
      <c r="A2908" s="600" t="s">
        <v>353</v>
      </c>
      <c r="B2908" s="600"/>
      <c r="C2908" s="600"/>
      <c r="D2908" s="600"/>
      <c r="E2908" s="600"/>
      <c r="F2908" s="600"/>
      <c r="G2908" s="600"/>
      <c r="H2908" s="600"/>
      <c r="I2908" s="600"/>
      <c r="J2908" s="600"/>
      <c r="K2908" s="600"/>
      <c r="L2908" s="600"/>
      <c r="M2908" s="327"/>
    </row>
    <row r="2909" spans="1:13" ht="15.75">
      <c r="A2909" s="370"/>
      <c r="B2909" s="370"/>
      <c r="C2909" s="370"/>
      <c r="D2909" s="370"/>
      <c r="E2909" s="370"/>
      <c r="F2909" s="370" t="s">
        <v>383</v>
      </c>
      <c r="G2909" s="370"/>
      <c r="H2909" s="370"/>
      <c r="I2909" s="370"/>
      <c r="J2909" s="370"/>
      <c r="K2909" s="370"/>
      <c r="L2909" s="370"/>
      <c r="M2909" s="327"/>
    </row>
    <row r="2910" spans="1:13">
      <c r="A2910" s="329"/>
      <c r="B2910" s="328"/>
      <c r="C2910" s="602" t="s">
        <v>351</v>
      </c>
      <c r="D2910" s="602"/>
      <c r="E2910" s="602"/>
      <c r="F2910" s="328"/>
      <c r="G2910" s="328"/>
      <c r="H2910" s="368"/>
      <c r="I2910" s="590" t="s">
        <v>3</v>
      </c>
      <c r="J2910" s="591"/>
      <c r="K2910" s="592" t="s">
        <v>4</v>
      </c>
      <c r="L2910" s="593"/>
      <c r="M2910" s="382"/>
    </row>
    <row r="2911" spans="1:13">
      <c r="A2911" s="381"/>
      <c r="B2911" s="355"/>
      <c r="C2911" s="355"/>
      <c r="D2911" s="355"/>
      <c r="E2911" s="355"/>
      <c r="F2911" s="355"/>
      <c r="G2911" s="355"/>
      <c r="H2911" s="356"/>
      <c r="I2911" s="295"/>
      <c r="J2911" s="294"/>
      <c r="K2911" s="594" t="s">
        <v>5</v>
      </c>
      <c r="L2911" s="595"/>
      <c r="M2911" s="380" t="s">
        <v>6</v>
      </c>
    </row>
    <row r="2912" spans="1:13">
      <c r="A2912" s="381"/>
      <c r="B2912" s="355"/>
      <c r="C2912" s="355"/>
      <c r="D2912" s="355"/>
      <c r="E2912" s="355"/>
      <c r="F2912" s="355"/>
      <c r="G2912" s="355"/>
      <c r="H2912" s="356"/>
      <c r="I2912" s="598" t="s">
        <v>7</v>
      </c>
      <c r="J2912" s="599"/>
      <c r="K2912" s="623" t="s">
        <v>8</v>
      </c>
      <c r="L2912" s="624"/>
      <c r="M2912" s="380" t="s">
        <v>9</v>
      </c>
    </row>
    <row r="2913" spans="1:13" ht="16.5" thickBot="1">
      <c r="A2913" s="379"/>
      <c r="B2913" s="351"/>
      <c r="C2913" s="351"/>
      <c r="D2913" s="351"/>
      <c r="E2913" s="351"/>
      <c r="F2913" s="351"/>
      <c r="G2913" s="351"/>
      <c r="H2913" s="350"/>
      <c r="I2913" s="631">
        <v>365.1</v>
      </c>
      <c r="J2913" s="632"/>
      <c r="K2913" s="633"/>
      <c r="L2913" s="634"/>
      <c r="M2913" s="378"/>
    </row>
    <row r="2914" spans="1:13">
      <c r="A2914" s="367" t="s">
        <v>350</v>
      </c>
      <c r="B2914" s="344"/>
      <c r="C2914" s="344"/>
      <c r="D2914" s="344"/>
      <c r="E2914" s="344"/>
      <c r="F2914" s="344"/>
      <c r="G2914" s="344"/>
      <c r="H2914" s="377"/>
      <c r="I2914" s="341"/>
      <c r="J2914" s="340"/>
      <c r="K2914" s="635">
        <f>K2917+K2920</f>
        <v>6.17</v>
      </c>
      <c r="L2914" s="628"/>
      <c r="M2914" s="286">
        <f>K2914*12*I2913</f>
        <v>27032.003999999997</v>
      </c>
    </row>
    <row r="2915" spans="1:13">
      <c r="A2915" s="376" t="s">
        <v>349</v>
      </c>
      <c r="B2915" s="375"/>
      <c r="C2915" s="375"/>
      <c r="D2915" s="375"/>
      <c r="E2915" s="375"/>
      <c r="F2915" s="375"/>
      <c r="G2915" s="375"/>
      <c r="H2915" s="374"/>
      <c r="I2915" s="295"/>
      <c r="J2915" s="294"/>
      <c r="K2915" s="293"/>
      <c r="L2915" s="292"/>
      <c r="M2915" s="373"/>
    </row>
    <row r="2916" spans="1:13" ht="15.75" thickBot="1">
      <c r="A2916" s="363" t="s">
        <v>348</v>
      </c>
      <c r="B2916" s="372"/>
      <c r="C2916" s="372"/>
      <c r="D2916" s="372"/>
      <c r="E2916" s="372"/>
      <c r="F2916" s="372"/>
      <c r="G2916" s="372"/>
      <c r="H2916" s="371"/>
      <c r="I2916" s="336"/>
      <c r="J2916" s="282"/>
      <c r="K2916" s="281"/>
      <c r="L2916" s="280"/>
      <c r="M2916" s="279"/>
    </row>
    <row r="2917" spans="1:13">
      <c r="A2917" s="323" t="s">
        <v>347</v>
      </c>
      <c r="B2917" s="331"/>
      <c r="C2917" s="331"/>
      <c r="D2917" s="331"/>
      <c r="E2917" s="331"/>
      <c r="F2917" s="331"/>
      <c r="G2917" s="331"/>
      <c r="H2917" s="357"/>
      <c r="I2917" s="596" t="s">
        <v>19</v>
      </c>
      <c r="J2917" s="597"/>
      <c r="K2917" s="629">
        <v>3.7</v>
      </c>
      <c r="L2917" s="630"/>
      <c r="M2917" s="291">
        <f>K2917*12*I2913</f>
        <v>16210.440000000002</v>
      </c>
    </row>
    <row r="2918" spans="1:13">
      <c r="A2918" s="301" t="s">
        <v>338</v>
      </c>
      <c r="B2918" s="355"/>
      <c r="C2918" s="355"/>
      <c r="D2918" s="355"/>
      <c r="E2918" s="355"/>
      <c r="F2918" s="355"/>
      <c r="G2918" s="355"/>
      <c r="H2918" s="356"/>
      <c r="I2918" s="598" t="s">
        <v>328</v>
      </c>
      <c r="J2918" s="599"/>
      <c r="K2918" s="327"/>
      <c r="L2918" s="292"/>
      <c r="M2918" s="291"/>
    </row>
    <row r="2919" spans="1:13">
      <c r="A2919" s="323" t="s">
        <v>337</v>
      </c>
      <c r="B2919" s="331"/>
      <c r="C2919" s="331"/>
      <c r="D2919" s="331"/>
      <c r="E2919" s="331"/>
      <c r="F2919" s="331"/>
      <c r="G2919" s="331"/>
      <c r="H2919" s="357"/>
      <c r="I2919" s="596"/>
      <c r="J2919" s="597"/>
      <c r="K2919" s="327"/>
      <c r="L2919" s="292"/>
      <c r="M2919" s="291"/>
    </row>
    <row r="2920" spans="1:13">
      <c r="A2920" s="323" t="s">
        <v>346</v>
      </c>
      <c r="B2920" s="331"/>
      <c r="C2920" s="331"/>
      <c r="D2920" s="331"/>
      <c r="E2920" s="331"/>
      <c r="F2920" s="331"/>
      <c r="G2920" s="331"/>
      <c r="H2920" s="357"/>
      <c r="I2920" s="608" t="s">
        <v>35</v>
      </c>
      <c r="J2920" s="609"/>
      <c r="K2920" s="625">
        <v>2.4700000000000002</v>
      </c>
      <c r="L2920" s="626"/>
      <c r="M2920" s="291">
        <f>K2920*12*I2913</f>
        <v>10821.564</v>
      </c>
    </row>
    <row r="2921" spans="1:13" ht="15.75">
      <c r="A2921" s="320" t="s">
        <v>345</v>
      </c>
      <c r="B2921" s="354"/>
      <c r="C2921" s="354"/>
      <c r="D2921" s="354"/>
      <c r="E2921" s="354"/>
      <c r="F2921" s="354"/>
      <c r="G2921" s="354"/>
      <c r="H2921" s="353"/>
      <c r="I2921" s="598" t="s">
        <v>328</v>
      </c>
      <c r="J2921" s="599"/>
      <c r="K2921" s="370"/>
      <c r="L2921" s="369"/>
      <c r="M2921" s="291"/>
    </row>
    <row r="2922" spans="1:13">
      <c r="A2922" s="313" t="s">
        <v>344</v>
      </c>
      <c r="B2922" s="328"/>
      <c r="C2922" s="328"/>
      <c r="D2922" s="328"/>
      <c r="E2922" s="328"/>
      <c r="F2922" s="328"/>
      <c r="G2922" s="328"/>
      <c r="H2922" s="368"/>
      <c r="I2922" s="598"/>
      <c r="J2922" s="599"/>
      <c r="K2922" s="352"/>
      <c r="L2922" s="292"/>
      <c r="M2922" s="291"/>
    </row>
    <row r="2923" spans="1:13" ht="15.75" thickBot="1">
      <c r="A2923" s="323" t="s">
        <v>343</v>
      </c>
      <c r="B2923" s="322"/>
      <c r="C2923" s="322"/>
      <c r="D2923" s="322"/>
      <c r="E2923" s="322"/>
      <c r="F2923" s="322"/>
      <c r="G2923" s="322"/>
      <c r="H2923" s="321"/>
      <c r="I2923" s="334"/>
      <c r="J2923" s="333"/>
      <c r="K2923" s="636"/>
      <c r="L2923" s="637"/>
      <c r="M2923" s="291"/>
    </row>
    <row r="2924" spans="1:13">
      <c r="A2924" s="367" t="s">
        <v>342</v>
      </c>
      <c r="B2924" s="366"/>
      <c r="C2924" s="366"/>
      <c r="D2924" s="366"/>
      <c r="E2924" s="366"/>
      <c r="F2924" s="366"/>
      <c r="G2924" s="366"/>
      <c r="H2924" s="365"/>
      <c r="I2924" s="341"/>
      <c r="J2924" s="364"/>
      <c r="K2924" s="627">
        <f>K2926+K2931+K2934</f>
        <v>5.05</v>
      </c>
      <c r="L2924" s="628"/>
      <c r="M2924" s="286">
        <f>K2924*12*I2913</f>
        <v>22125.059999999998</v>
      </c>
    </row>
    <row r="2925" spans="1:13" ht="15.75" thickBot="1">
      <c r="A2925" s="363" t="s">
        <v>341</v>
      </c>
      <c r="B2925" s="362"/>
      <c r="C2925" s="362"/>
      <c r="D2925" s="362"/>
      <c r="E2925" s="362"/>
      <c r="F2925" s="362"/>
      <c r="G2925" s="362"/>
      <c r="H2925" s="361"/>
      <c r="I2925" s="336"/>
      <c r="J2925" s="360"/>
      <c r="K2925" s="281"/>
      <c r="L2925" s="280"/>
      <c r="M2925" s="279"/>
    </row>
    <row r="2926" spans="1:13">
      <c r="A2926" s="301" t="s">
        <v>340</v>
      </c>
      <c r="B2926" s="300"/>
      <c r="C2926" s="300"/>
      <c r="D2926" s="300"/>
      <c r="E2926" s="300"/>
      <c r="F2926" s="300"/>
      <c r="G2926" s="300"/>
      <c r="H2926" s="298"/>
      <c r="I2926" s="598" t="s">
        <v>19</v>
      </c>
      <c r="J2926" s="599"/>
      <c r="K2926" s="629">
        <v>2.5299999999999998</v>
      </c>
      <c r="L2926" s="630"/>
      <c r="M2926" s="291">
        <f>K2926*12*I2913</f>
        <v>11084.436</v>
      </c>
    </row>
    <row r="2927" spans="1:13">
      <c r="A2927" s="323" t="s">
        <v>339</v>
      </c>
      <c r="B2927" s="322"/>
      <c r="C2927" s="322"/>
      <c r="D2927" s="322"/>
      <c r="E2927" s="322"/>
      <c r="F2927" s="322"/>
      <c r="G2927" s="322"/>
      <c r="H2927" s="321"/>
      <c r="I2927" s="359"/>
      <c r="J2927" s="358"/>
      <c r="K2927" s="327"/>
      <c r="L2927" s="292"/>
      <c r="M2927" s="291"/>
    </row>
    <row r="2928" spans="1:13">
      <c r="A2928" s="301" t="s">
        <v>338</v>
      </c>
      <c r="B2928" s="355"/>
      <c r="C2928" s="355"/>
      <c r="D2928" s="355"/>
      <c r="E2928" s="355"/>
      <c r="F2928" s="355"/>
      <c r="G2928" s="355"/>
      <c r="H2928" s="356"/>
      <c r="I2928" s="598" t="s">
        <v>328</v>
      </c>
      <c r="J2928" s="599"/>
      <c r="K2928" s="327"/>
      <c r="L2928" s="292"/>
      <c r="M2928" s="291"/>
    </row>
    <row r="2929" spans="1:13">
      <c r="A2929" s="323" t="s">
        <v>337</v>
      </c>
      <c r="B2929" s="331"/>
      <c r="C2929" s="331"/>
      <c r="D2929" s="331"/>
      <c r="E2929" s="331"/>
      <c r="F2929" s="331"/>
      <c r="G2929" s="331"/>
      <c r="H2929" s="357"/>
      <c r="I2929" s="596"/>
      <c r="J2929" s="597"/>
      <c r="K2929" s="327"/>
      <c r="L2929" s="292"/>
      <c r="M2929" s="291"/>
    </row>
    <row r="2930" spans="1:13">
      <c r="A2930" s="320" t="s">
        <v>336</v>
      </c>
      <c r="B2930" s="354"/>
      <c r="C2930" s="353"/>
      <c r="D2930" s="355"/>
      <c r="E2930" s="355"/>
      <c r="F2930" s="355"/>
      <c r="G2930" s="355"/>
      <c r="H2930" s="356"/>
      <c r="I2930" s="598" t="s">
        <v>328</v>
      </c>
      <c r="J2930" s="599"/>
      <c r="K2930" s="327"/>
      <c r="L2930" s="292"/>
      <c r="M2930" s="291"/>
    </row>
    <row r="2931" spans="1:13">
      <c r="A2931" s="301" t="s">
        <v>335</v>
      </c>
      <c r="B2931" s="355"/>
      <c r="C2931" s="355"/>
      <c r="D2931" s="354"/>
      <c r="E2931" s="354"/>
      <c r="F2931" s="354"/>
      <c r="G2931" s="354"/>
      <c r="H2931" s="353"/>
      <c r="I2931" s="608" t="s">
        <v>35</v>
      </c>
      <c r="J2931" s="609"/>
      <c r="K2931" s="625">
        <v>1.1200000000000001</v>
      </c>
      <c r="L2931" s="626"/>
      <c r="M2931" s="291">
        <f>K2931*12*I2913</f>
        <v>4906.9440000000004</v>
      </c>
    </row>
    <row r="2932" spans="1:13">
      <c r="A2932" s="313" t="s">
        <v>334</v>
      </c>
      <c r="B2932" s="312"/>
      <c r="C2932" s="312"/>
      <c r="D2932" s="312"/>
      <c r="E2932" s="312"/>
      <c r="F2932" s="312"/>
      <c r="G2932" s="312"/>
      <c r="H2932" s="311"/>
      <c r="I2932" s="590" t="s">
        <v>333</v>
      </c>
      <c r="J2932" s="591"/>
      <c r="K2932" s="327"/>
      <c r="L2932" s="292"/>
      <c r="M2932" s="291"/>
    </row>
    <row r="2933" spans="1:13">
      <c r="A2933" s="323"/>
      <c r="B2933" s="322"/>
      <c r="C2933" s="322"/>
      <c r="D2933" s="322"/>
      <c r="E2933" s="322"/>
      <c r="F2933" s="322"/>
      <c r="G2933" s="322"/>
      <c r="H2933" s="321"/>
      <c r="I2933" s="334" t="s">
        <v>332</v>
      </c>
      <c r="J2933" s="333"/>
      <c r="K2933" s="352"/>
      <c r="L2933" s="292"/>
      <c r="M2933" s="291"/>
    </row>
    <row r="2934" spans="1:13">
      <c r="A2934" s="313" t="s">
        <v>331</v>
      </c>
      <c r="B2934" s="312"/>
      <c r="C2934" s="312"/>
      <c r="D2934" s="312"/>
      <c r="E2934" s="312"/>
      <c r="F2934" s="312"/>
      <c r="G2934" s="312"/>
      <c r="H2934" s="311"/>
      <c r="I2934" s="590" t="s">
        <v>35</v>
      </c>
      <c r="J2934" s="591"/>
      <c r="K2934" s="625">
        <v>1.4</v>
      </c>
      <c r="L2934" s="626"/>
      <c r="M2934" s="291">
        <f>K2934*12*I2913</f>
        <v>6133.6799999999994</v>
      </c>
    </row>
    <row r="2935" spans="1:13">
      <c r="A2935" s="323" t="s">
        <v>330</v>
      </c>
      <c r="B2935" s="322"/>
      <c r="C2935" s="322"/>
      <c r="D2935" s="322"/>
      <c r="E2935" s="322"/>
      <c r="F2935" s="322"/>
      <c r="G2935" s="322"/>
      <c r="H2935" s="321"/>
      <c r="I2935" s="334"/>
      <c r="J2935" s="333"/>
      <c r="K2935" s="327"/>
      <c r="L2935" s="292"/>
      <c r="M2935" s="291"/>
    </row>
    <row r="2936" spans="1:13">
      <c r="A2936" s="313" t="s">
        <v>329</v>
      </c>
      <c r="B2936" s="312"/>
      <c r="C2936" s="312"/>
      <c r="D2936" s="312"/>
      <c r="E2936" s="312"/>
      <c r="F2936" s="312"/>
      <c r="G2936" s="312"/>
      <c r="H2936" s="311"/>
      <c r="I2936" s="598" t="s">
        <v>328</v>
      </c>
      <c r="J2936" s="599"/>
      <c r="K2936" s="327"/>
      <c r="L2936" s="292"/>
      <c r="M2936" s="291"/>
    </row>
    <row r="2937" spans="1:13">
      <c r="A2937" s="313" t="s">
        <v>327</v>
      </c>
      <c r="B2937" s="312"/>
      <c r="C2937" s="312"/>
      <c r="D2937" s="312"/>
      <c r="E2937" s="312"/>
      <c r="F2937" s="312"/>
      <c r="G2937" s="312"/>
      <c r="H2937" s="311"/>
      <c r="I2937" s="590" t="s">
        <v>326</v>
      </c>
      <c r="J2937" s="591"/>
      <c r="K2937" s="351"/>
      <c r="L2937" s="350"/>
      <c r="M2937" s="349"/>
    </row>
    <row r="2938" spans="1:13" ht="15.75" thickBot="1">
      <c r="A2938" s="323"/>
      <c r="B2938" s="322"/>
      <c r="C2938" s="322"/>
      <c r="D2938" s="322"/>
      <c r="E2938" s="322"/>
      <c r="F2938" s="322"/>
      <c r="G2938" s="322"/>
      <c r="H2938" s="321"/>
      <c r="I2938" s="606" t="s">
        <v>325</v>
      </c>
      <c r="J2938" s="607"/>
      <c r="K2938" s="348"/>
      <c r="L2938" s="347"/>
      <c r="M2938" s="346"/>
    </row>
    <row r="2939" spans="1:13">
      <c r="A2939" s="345" t="s">
        <v>324</v>
      </c>
      <c r="B2939" s="344"/>
      <c r="C2939" s="344"/>
      <c r="D2939" s="344"/>
      <c r="E2939" s="344"/>
      <c r="F2939" s="344"/>
      <c r="G2939" s="343"/>
      <c r="H2939" s="342"/>
      <c r="I2939" s="341"/>
      <c r="J2939" s="340"/>
      <c r="K2939" s="648">
        <f>K2941+K2948+K2956+K2960+K2964</f>
        <v>6.21</v>
      </c>
      <c r="L2939" s="628"/>
      <c r="M2939" s="286">
        <f>M2941+M2948+M2956+M2960+M2964</f>
        <v>27207.252000000004</v>
      </c>
    </row>
    <row r="2940" spans="1:13" ht="15.75" thickBot="1">
      <c r="A2940" s="339"/>
      <c r="B2940" s="338"/>
      <c r="C2940" s="338"/>
      <c r="D2940" s="338"/>
      <c r="E2940" s="338"/>
      <c r="F2940" s="338"/>
      <c r="G2940" s="338"/>
      <c r="H2940" s="337"/>
      <c r="I2940" s="336"/>
      <c r="J2940" s="282"/>
      <c r="K2940" s="281"/>
      <c r="L2940" s="280"/>
      <c r="M2940" s="279"/>
    </row>
    <row r="2941" spans="1:13" ht="15.75" thickBot="1">
      <c r="A2941" s="603" t="s">
        <v>323</v>
      </c>
      <c r="B2941" s="604"/>
      <c r="C2941" s="604"/>
      <c r="D2941" s="604"/>
      <c r="E2941" s="604"/>
      <c r="F2941" s="604"/>
      <c r="G2941" s="604"/>
      <c r="H2941" s="605"/>
      <c r="I2941" s="305"/>
      <c r="J2941" s="304"/>
      <c r="K2941" s="646">
        <f>K2942+K2943+K2944+K2946+K2947</f>
        <v>2.3299999999999996</v>
      </c>
      <c r="L2941" s="647"/>
      <c r="M2941" s="303">
        <f>K2941*12*I2913</f>
        <v>10208.195999999998</v>
      </c>
    </row>
    <row r="2942" spans="1:13">
      <c r="A2942" s="323" t="s">
        <v>322</v>
      </c>
      <c r="B2942" s="322"/>
      <c r="C2942" s="322"/>
      <c r="D2942" s="322"/>
      <c r="E2942" s="322"/>
      <c r="F2942" s="322"/>
      <c r="G2942" s="322"/>
      <c r="H2942" s="321"/>
      <c r="I2942" s="596" t="s">
        <v>321</v>
      </c>
      <c r="J2942" s="597"/>
      <c r="K2942" s="629">
        <v>0.63</v>
      </c>
      <c r="L2942" s="630"/>
      <c r="M2942" s="291">
        <f>K2942*12*I2913</f>
        <v>2760.1560000000004</v>
      </c>
    </row>
    <row r="2943" spans="1:13">
      <c r="A2943" s="320" t="s">
        <v>320</v>
      </c>
      <c r="B2943" s="319"/>
      <c r="C2943" s="319"/>
      <c r="D2943" s="319"/>
      <c r="E2943" s="319"/>
      <c r="F2943" s="319"/>
      <c r="G2943" s="319"/>
      <c r="H2943" s="318"/>
      <c r="I2943" s="608" t="s">
        <v>57</v>
      </c>
      <c r="J2943" s="609"/>
      <c r="K2943" s="625">
        <v>1.48</v>
      </c>
      <c r="L2943" s="626"/>
      <c r="M2943" s="291">
        <f>K2943*12*I2913</f>
        <v>6484.1759999999995</v>
      </c>
    </row>
    <row r="2944" spans="1:13">
      <c r="A2944" s="313" t="s">
        <v>319</v>
      </c>
      <c r="B2944" s="312"/>
      <c r="C2944" s="312"/>
      <c r="D2944" s="312"/>
      <c r="E2944" s="312"/>
      <c r="F2944" s="312"/>
      <c r="G2944" s="312"/>
      <c r="H2944" s="311"/>
      <c r="I2944" s="590" t="s">
        <v>35</v>
      </c>
      <c r="J2944" s="591"/>
      <c r="K2944" s="625">
        <v>0.17</v>
      </c>
      <c r="L2944" s="626"/>
      <c r="M2944" s="291">
        <f>K2944*12*I2913</f>
        <v>744.80400000000009</v>
      </c>
    </row>
    <row r="2945" spans="1:13">
      <c r="A2945" s="335" t="s">
        <v>318</v>
      </c>
      <c r="B2945" s="331"/>
      <c r="C2945" s="331"/>
      <c r="D2945" s="331"/>
      <c r="E2945" s="322"/>
      <c r="F2945" s="322"/>
      <c r="G2945" s="322"/>
      <c r="H2945" s="321"/>
      <c r="I2945" s="334"/>
      <c r="J2945" s="333"/>
      <c r="K2945" s="293"/>
      <c r="L2945" s="292"/>
      <c r="M2945" s="291"/>
    </row>
    <row r="2946" spans="1:13">
      <c r="A2946" s="320" t="s">
        <v>317</v>
      </c>
      <c r="B2946" s="319"/>
      <c r="C2946" s="319"/>
      <c r="D2946" s="319"/>
      <c r="E2946" s="319"/>
      <c r="F2946" s="319"/>
      <c r="G2946" s="319"/>
      <c r="H2946" s="318"/>
      <c r="I2946" s="608" t="s">
        <v>19</v>
      </c>
      <c r="J2946" s="609"/>
      <c r="K2946" s="625">
        <v>0.05</v>
      </c>
      <c r="L2946" s="626"/>
      <c r="M2946" s="291">
        <f>K2946*12*I2913</f>
        <v>219.06000000000006</v>
      </c>
    </row>
    <row r="2947" spans="1:13" ht="15.75" thickBot="1">
      <c r="A2947" s="313" t="s">
        <v>316</v>
      </c>
      <c r="B2947" s="312"/>
      <c r="C2947" s="312"/>
      <c r="D2947" s="312"/>
      <c r="E2947" s="312"/>
      <c r="F2947" s="312"/>
      <c r="G2947" s="312"/>
      <c r="H2947" s="311"/>
      <c r="I2947" s="614" t="s">
        <v>19</v>
      </c>
      <c r="J2947" s="615"/>
      <c r="K2947" s="650"/>
      <c r="L2947" s="651"/>
      <c r="M2947" s="291"/>
    </row>
    <row r="2948" spans="1:13" ht="15.75" thickBot="1">
      <c r="A2948" s="654" t="s">
        <v>315</v>
      </c>
      <c r="B2948" s="655"/>
      <c r="C2948" s="655"/>
      <c r="D2948" s="655"/>
      <c r="E2948" s="655"/>
      <c r="F2948" s="655"/>
      <c r="G2948" s="655"/>
      <c r="H2948" s="656"/>
      <c r="I2948" s="305"/>
      <c r="J2948" s="304"/>
      <c r="K2948" s="642">
        <f>K2949+K2950+K2952+K2953+K2954+K2955</f>
        <v>1.35</v>
      </c>
      <c r="L2948" s="647"/>
      <c r="M2948" s="303">
        <f>K2948*12*I2913</f>
        <v>5914.6200000000017</v>
      </c>
    </row>
    <row r="2949" spans="1:13">
      <c r="A2949" s="332" t="s">
        <v>314</v>
      </c>
      <c r="B2949" s="331"/>
      <c r="C2949" s="331"/>
      <c r="D2949" s="331"/>
      <c r="E2949" s="331"/>
      <c r="F2949" s="322"/>
      <c r="G2949" s="322"/>
      <c r="H2949" s="321"/>
      <c r="I2949" s="330"/>
      <c r="J2949" s="294"/>
      <c r="K2949" s="629">
        <v>0.08</v>
      </c>
      <c r="L2949" s="630"/>
      <c r="M2949" s="291">
        <f>K2949*12*I2913</f>
        <v>350.49599999999998</v>
      </c>
    </row>
    <row r="2950" spans="1:13">
      <c r="A2950" s="329" t="s">
        <v>313</v>
      </c>
      <c r="B2950" s="328"/>
      <c r="C2950" s="328"/>
      <c r="D2950" s="328"/>
      <c r="E2950" s="328"/>
      <c r="F2950" s="312"/>
      <c r="G2950" s="312"/>
      <c r="H2950" s="311"/>
      <c r="I2950" s="598" t="s">
        <v>312</v>
      </c>
      <c r="J2950" s="599"/>
      <c r="K2950" s="625">
        <v>0.65</v>
      </c>
      <c r="L2950" s="626"/>
      <c r="M2950" s="291">
        <f>K2950*12*I2913</f>
        <v>2847.7800000000007</v>
      </c>
    </row>
    <row r="2951" spans="1:13">
      <c r="A2951" s="323" t="s">
        <v>311</v>
      </c>
      <c r="B2951" s="322"/>
      <c r="C2951" s="322"/>
      <c r="D2951" s="322"/>
      <c r="E2951" s="322"/>
      <c r="F2951" s="322"/>
      <c r="G2951" s="322"/>
      <c r="H2951" s="321"/>
      <c r="I2951" s="596" t="s">
        <v>310</v>
      </c>
      <c r="J2951" s="597"/>
      <c r="K2951" s="327"/>
      <c r="L2951" s="292"/>
      <c r="M2951" s="291"/>
    </row>
    <row r="2952" spans="1:13">
      <c r="A2952" s="320" t="s">
        <v>309</v>
      </c>
      <c r="B2952" s="319"/>
      <c r="C2952" s="319"/>
      <c r="D2952" s="319"/>
      <c r="E2952" s="319"/>
      <c r="F2952" s="319"/>
      <c r="G2952" s="319"/>
      <c r="H2952" s="318"/>
      <c r="I2952" s="608" t="s">
        <v>308</v>
      </c>
      <c r="J2952" s="609"/>
      <c r="K2952" s="625">
        <v>0.4</v>
      </c>
      <c r="L2952" s="626"/>
      <c r="M2952" s="291">
        <f>K2952*12*I2913</f>
        <v>1752.4800000000005</v>
      </c>
    </row>
    <row r="2953" spans="1:13">
      <c r="A2953" s="320" t="s">
        <v>307</v>
      </c>
      <c r="B2953" s="319"/>
      <c r="C2953" s="319"/>
      <c r="D2953" s="319"/>
      <c r="E2953" s="319"/>
      <c r="F2953" s="319"/>
      <c r="G2953" s="319"/>
      <c r="H2953" s="318"/>
      <c r="I2953" s="608" t="s">
        <v>306</v>
      </c>
      <c r="J2953" s="609"/>
      <c r="K2953" s="625">
        <v>0.1</v>
      </c>
      <c r="L2953" s="626"/>
      <c r="M2953" s="291">
        <f>K2953*12*I2913</f>
        <v>438.12000000000012</v>
      </c>
    </row>
    <row r="2954" spans="1:13">
      <c r="A2954" s="313" t="s">
        <v>299</v>
      </c>
      <c r="B2954" s="312"/>
      <c r="C2954" s="312"/>
      <c r="D2954" s="312"/>
      <c r="E2954" s="312"/>
      <c r="F2954" s="312"/>
      <c r="G2954" s="312"/>
      <c r="H2954" s="311"/>
      <c r="I2954" s="608" t="s">
        <v>298</v>
      </c>
      <c r="J2954" s="609"/>
      <c r="K2954" s="636">
        <v>0.05</v>
      </c>
      <c r="L2954" s="637"/>
      <c r="M2954" s="291">
        <f>K2954*12*I2913</f>
        <v>219.06000000000006</v>
      </c>
    </row>
    <row r="2955" spans="1:13" ht="15.75" thickBot="1">
      <c r="A2955" s="313" t="s">
        <v>305</v>
      </c>
      <c r="B2955" s="312"/>
      <c r="C2955" s="312"/>
      <c r="D2955" s="312"/>
      <c r="E2955" s="312"/>
      <c r="F2955" s="312"/>
      <c r="G2955" s="312"/>
      <c r="H2955" s="311"/>
      <c r="I2955" s="614" t="s">
        <v>88</v>
      </c>
      <c r="J2955" s="615"/>
      <c r="K2955" s="638">
        <v>7.0000000000000007E-2</v>
      </c>
      <c r="L2955" s="639"/>
      <c r="M2955" s="326">
        <f>K2955*12*I2913</f>
        <v>306.68400000000003</v>
      </c>
    </row>
    <row r="2956" spans="1:13" ht="15.75" thickBot="1">
      <c r="A2956" s="654" t="s">
        <v>304</v>
      </c>
      <c r="B2956" s="655"/>
      <c r="C2956" s="655"/>
      <c r="D2956" s="655"/>
      <c r="E2956" s="655"/>
      <c r="F2956" s="655"/>
      <c r="G2956" s="655"/>
      <c r="H2956" s="656"/>
      <c r="I2956" s="325"/>
      <c r="J2956" s="324"/>
      <c r="K2956" s="649">
        <f>K2957+K2958+K2959</f>
        <v>0.88</v>
      </c>
      <c r="L2956" s="643"/>
      <c r="M2956" s="303">
        <f>K2956*12*I2913</f>
        <v>3855.4560000000006</v>
      </c>
    </row>
    <row r="2957" spans="1:13">
      <c r="A2957" s="323" t="s">
        <v>303</v>
      </c>
      <c r="B2957" s="322"/>
      <c r="C2957" s="322"/>
      <c r="D2957" s="322"/>
      <c r="E2957" s="322"/>
      <c r="F2957" s="322"/>
      <c r="G2957" s="322"/>
      <c r="H2957" s="321"/>
      <c r="I2957" s="612" t="s">
        <v>302</v>
      </c>
      <c r="J2957" s="613"/>
      <c r="K2957" s="644">
        <v>0.42</v>
      </c>
      <c r="L2957" s="645"/>
      <c r="M2957" s="291">
        <f>K2957*12*I2913</f>
        <v>1840.104</v>
      </c>
    </row>
    <row r="2958" spans="1:13">
      <c r="A2958" s="320" t="s">
        <v>301</v>
      </c>
      <c r="B2958" s="319"/>
      <c r="C2958" s="319"/>
      <c r="D2958" s="319"/>
      <c r="E2958" s="319"/>
      <c r="F2958" s="319"/>
      <c r="G2958" s="319"/>
      <c r="H2958" s="318"/>
      <c r="I2958" s="317" t="s">
        <v>300</v>
      </c>
      <c r="J2958" s="316"/>
      <c r="K2958" s="636">
        <v>0.37</v>
      </c>
      <c r="L2958" s="637"/>
      <c r="M2958" s="291">
        <f>K2958*12*I2913</f>
        <v>1621.0439999999999</v>
      </c>
    </row>
    <row r="2959" spans="1:13" ht="15.75" thickBot="1">
      <c r="A2959" s="313" t="s">
        <v>299</v>
      </c>
      <c r="B2959" s="312"/>
      <c r="C2959" s="312"/>
      <c r="D2959" s="312"/>
      <c r="E2959" s="312"/>
      <c r="F2959" s="312"/>
      <c r="G2959" s="312"/>
      <c r="H2959" s="311"/>
      <c r="I2959" s="614" t="s">
        <v>298</v>
      </c>
      <c r="J2959" s="615"/>
      <c r="K2959" s="638">
        <v>0.09</v>
      </c>
      <c r="L2959" s="639"/>
      <c r="M2959" s="291">
        <f>K2959*12*I2913</f>
        <v>394.30800000000005</v>
      </c>
    </row>
    <row r="2960" spans="1:13" ht="15.75" thickBot="1">
      <c r="A2960" s="603" t="s">
        <v>375</v>
      </c>
      <c r="B2960" s="604"/>
      <c r="C2960" s="604"/>
      <c r="D2960" s="604"/>
      <c r="E2960" s="604"/>
      <c r="F2960" s="604"/>
      <c r="G2960" s="604"/>
      <c r="H2960" s="605"/>
      <c r="I2960" s="305"/>
      <c r="J2960" s="304"/>
      <c r="K2960" s="642">
        <v>1.58</v>
      </c>
      <c r="L2960" s="643"/>
      <c r="M2960" s="303">
        <f>K2960*12*I2913</f>
        <v>6922.2960000000012</v>
      </c>
    </row>
    <row r="2961" spans="1:13">
      <c r="A2961" s="301" t="s">
        <v>294</v>
      </c>
      <c r="B2961" s="300"/>
      <c r="C2961" s="300"/>
      <c r="D2961" s="300"/>
      <c r="E2961" s="300"/>
      <c r="F2961" s="300"/>
      <c r="G2961" s="300"/>
      <c r="H2961" s="298"/>
      <c r="I2961" s="621" t="s">
        <v>293</v>
      </c>
      <c r="J2961" s="622"/>
      <c r="K2961" s="297"/>
      <c r="L2961" s="296"/>
      <c r="M2961" s="291"/>
    </row>
    <row r="2962" spans="1:13">
      <c r="A2962" s="301" t="s">
        <v>292</v>
      </c>
      <c r="B2962" s="300"/>
      <c r="C2962" s="300"/>
      <c r="D2962" s="300"/>
      <c r="E2962" s="300"/>
      <c r="F2962" s="300"/>
      <c r="G2962" s="300"/>
      <c r="H2962" s="298"/>
      <c r="I2962" s="295"/>
      <c r="J2962" s="294"/>
      <c r="K2962" s="297"/>
      <c r="L2962" s="296"/>
      <c r="M2962" s="291"/>
    </row>
    <row r="2963" spans="1:13" ht="15.75" thickBot="1">
      <c r="A2963" s="301" t="s">
        <v>291</v>
      </c>
      <c r="B2963" s="300"/>
      <c r="C2963" s="300"/>
      <c r="D2963" s="300"/>
      <c r="E2963" s="300"/>
      <c r="F2963" s="300"/>
      <c r="G2963" s="300"/>
      <c r="H2963" s="298"/>
      <c r="I2963" s="310"/>
      <c r="J2963" s="294"/>
      <c r="K2963" s="297"/>
      <c r="L2963" s="296"/>
      <c r="M2963" s="291"/>
    </row>
    <row r="2964" spans="1:13" ht="15.75" thickBot="1">
      <c r="A2964" s="309" t="s">
        <v>374</v>
      </c>
      <c r="B2964" s="308"/>
      <c r="C2964" s="308"/>
      <c r="D2964" s="308"/>
      <c r="E2964" s="308"/>
      <c r="F2964" s="308"/>
      <c r="G2964" s="308"/>
      <c r="H2964" s="307"/>
      <c r="I2964" s="305"/>
      <c r="J2964" s="304"/>
      <c r="K2964" s="642">
        <v>7.0000000000000007E-2</v>
      </c>
      <c r="L2964" s="643"/>
      <c r="M2964" s="303">
        <f>K2964*12*I2913</f>
        <v>306.68400000000003</v>
      </c>
    </row>
    <row r="2965" spans="1:13">
      <c r="A2965" s="301" t="s">
        <v>289</v>
      </c>
      <c r="B2965" s="300"/>
      <c r="C2965" s="300"/>
      <c r="D2965" s="300"/>
      <c r="E2965" s="300"/>
      <c r="F2965" s="300"/>
      <c r="G2965" s="300"/>
      <c r="H2965" s="298"/>
      <c r="I2965" s="621" t="s">
        <v>19</v>
      </c>
      <c r="J2965" s="622"/>
      <c r="K2965" s="306"/>
      <c r="L2965" s="296"/>
      <c r="M2965" s="291"/>
    </row>
    <row r="2966" spans="1:13" ht="15.75" thickBot="1">
      <c r="A2966" s="301" t="s">
        <v>288</v>
      </c>
      <c r="B2966" s="300"/>
      <c r="C2966" s="300"/>
      <c r="D2966" s="300"/>
      <c r="E2966" s="300"/>
      <c r="F2966" s="300"/>
      <c r="G2966" s="300"/>
      <c r="H2966" s="298"/>
      <c r="I2966" s="295"/>
      <c r="J2966" s="294"/>
      <c r="K2966" s="306"/>
      <c r="L2966" s="296"/>
      <c r="M2966" s="291"/>
    </row>
    <row r="2967" spans="1:13" ht="15.75" thickBot="1">
      <c r="A2967" s="603" t="s">
        <v>287</v>
      </c>
      <c r="B2967" s="604"/>
      <c r="C2967" s="604"/>
      <c r="D2967" s="604"/>
      <c r="E2967" s="604"/>
      <c r="F2967" s="604"/>
      <c r="G2967" s="604"/>
      <c r="H2967" s="605"/>
      <c r="I2967" s="305"/>
      <c r="J2967" s="304"/>
      <c r="K2967" s="642">
        <v>6</v>
      </c>
      <c r="L2967" s="643"/>
      <c r="M2967" s="303">
        <f>K2967*12*I2913</f>
        <v>26287.200000000001</v>
      </c>
    </row>
    <row r="2968" spans="1:13">
      <c r="A2968" s="301" t="s">
        <v>286</v>
      </c>
      <c r="B2968" s="299"/>
      <c r="C2968" s="299"/>
      <c r="D2968" s="299"/>
      <c r="E2968" s="299"/>
      <c r="F2968" s="300"/>
      <c r="G2968" s="299"/>
      <c r="H2968" s="298"/>
      <c r="I2968" s="598" t="s">
        <v>285</v>
      </c>
      <c r="J2968" s="599"/>
      <c r="K2968" s="297"/>
      <c r="L2968" s="296"/>
      <c r="M2968" s="291"/>
    </row>
    <row r="2969" spans="1:13">
      <c r="A2969" s="301" t="s">
        <v>284</v>
      </c>
      <c r="B2969" s="299"/>
      <c r="C2969" s="299"/>
      <c r="D2969" s="299"/>
      <c r="E2969" s="299"/>
      <c r="F2969" s="300"/>
      <c r="G2969" s="299"/>
      <c r="H2969" s="298"/>
      <c r="I2969" s="598" t="s">
        <v>283</v>
      </c>
      <c r="J2969" s="599"/>
      <c r="K2969" s="297"/>
      <c r="L2969" s="296"/>
      <c r="M2969" s="291"/>
    </row>
    <row r="2970" spans="1:13">
      <c r="A2970" s="301" t="s">
        <v>282</v>
      </c>
      <c r="B2970" s="299"/>
      <c r="C2970" s="299"/>
      <c r="D2970" s="299"/>
      <c r="E2970" s="299"/>
      <c r="F2970" s="300"/>
      <c r="G2970" s="299"/>
      <c r="H2970" s="298"/>
      <c r="I2970" s="598" t="s">
        <v>281</v>
      </c>
      <c r="J2970" s="599"/>
      <c r="K2970" s="297"/>
      <c r="L2970" s="296"/>
      <c r="M2970" s="291"/>
    </row>
    <row r="2971" spans="1:13">
      <c r="A2971" s="301" t="s">
        <v>280</v>
      </c>
      <c r="B2971" s="299"/>
      <c r="C2971" s="299"/>
      <c r="D2971" s="299"/>
      <c r="E2971" s="299"/>
      <c r="F2971" s="300"/>
      <c r="G2971" s="299"/>
      <c r="H2971" s="298"/>
      <c r="I2971" s="598" t="s">
        <v>279</v>
      </c>
      <c r="J2971" s="599"/>
      <c r="K2971" s="297"/>
      <c r="L2971" s="296"/>
      <c r="M2971" s="291"/>
    </row>
    <row r="2972" spans="1:13">
      <c r="A2972" s="301" t="s">
        <v>278</v>
      </c>
      <c r="B2972" s="299"/>
      <c r="C2972" s="299"/>
      <c r="D2972" s="299"/>
      <c r="E2972" s="299"/>
      <c r="F2972" s="300"/>
      <c r="G2972" s="299"/>
      <c r="H2972" s="298"/>
      <c r="I2972" s="598" t="s">
        <v>277</v>
      </c>
      <c r="J2972" s="599"/>
      <c r="K2972" s="297"/>
      <c r="L2972" s="296"/>
      <c r="M2972" s="291"/>
    </row>
    <row r="2973" spans="1:13">
      <c r="A2973" s="301" t="s">
        <v>276</v>
      </c>
      <c r="B2973" s="299"/>
      <c r="C2973" s="299"/>
      <c r="D2973" s="299"/>
      <c r="E2973" s="299"/>
      <c r="F2973" s="300"/>
      <c r="G2973" s="299"/>
      <c r="H2973" s="298"/>
      <c r="I2973" s="295"/>
      <c r="J2973" s="294"/>
      <c r="K2973" s="297"/>
      <c r="L2973" s="302"/>
      <c r="M2973" s="291"/>
    </row>
    <row r="2974" spans="1:13">
      <c r="A2974" s="301" t="s">
        <v>275</v>
      </c>
      <c r="B2974" s="299"/>
      <c r="C2974" s="299"/>
      <c r="D2974" s="299"/>
      <c r="E2974" s="299"/>
      <c r="F2974" s="300"/>
      <c r="G2974" s="299"/>
      <c r="H2974" s="298"/>
      <c r="I2974" s="295"/>
      <c r="J2974" s="294"/>
      <c r="K2974" s="297"/>
      <c r="L2974" s="296"/>
      <c r="M2974" s="291"/>
    </row>
    <row r="2975" spans="1:13">
      <c r="A2975" s="301" t="s">
        <v>274</v>
      </c>
      <c r="B2975" s="299"/>
      <c r="C2975" s="299"/>
      <c r="D2975" s="299"/>
      <c r="E2975" s="299"/>
      <c r="F2975" s="300"/>
      <c r="G2975" s="299"/>
      <c r="H2975" s="298"/>
      <c r="I2975" s="295"/>
      <c r="J2975" s="294"/>
      <c r="K2975" s="297"/>
      <c r="L2975" s="296"/>
      <c r="M2975" s="291"/>
    </row>
    <row r="2976" spans="1:13">
      <c r="A2976" s="301" t="s">
        <v>273</v>
      </c>
      <c r="B2976" s="299"/>
      <c r="C2976" s="299"/>
      <c r="D2976" s="299"/>
      <c r="E2976" s="299"/>
      <c r="F2976" s="300"/>
      <c r="G2976" s="299"/>
      <c r="H2976" s="298"/>
      <c r="I2976" s="295"/>
      <c r="J2976" s="294"/>
      <c r="K2976" s="297"/>
      <c r="L2976" s="296"/>
      <c r="M2976" s="291"/>
    </row>
    <row r="2977" spans="1:13">
      <c r="A2977" s="301" t="s">
        <v>272</v>
      </c>
      <c r="B2977" s="299"/>
      <c r="C2977" s="299"/>
      <c r="D2977" s="299"/>
      <c r="E2977" s="299"/>
      <c r="F2977" s="300"/>
      <c r="G2977" s="299"/>
      <c r="H2977" s="298"/>
      <c r="I2977" s="295"/>
      <c r="J2977" s="294"/>
      <c r="K2977" s="297"/>
      <c r="L2977" s="296"/>
      <c r="M2977" s="291"/>
    </row>
    <row r="2978" spans="1:13" ht="15.75" thickBot="1">
      <c r="A2978" s="616" t="s">
        <v>271</v>
      </c>
      <c r="B2978" s="617"/>
      <c r="C2978" s="617"/>
      <c r="D2978" s="617"/>
      <c r="E2978" s="617"/>
      <c r="F2978" s="617"/>
      <c r="G2978" s="617"/>
      <c r="H2978" s="618"/>
      <c r="I2978" s="295"/>
      <c r="J2978" s="294"/>
      <c r="K2978" s="293"/>
      <c r="L2978" s="292"/>
      <c r="M2978" s="291"/>
    </row>
    <row r="2979" spans="1:13">
      <c r="A2979" s="290" t="s">
        <v>270</v>
      </c>
      <c r="B2979" s="289"/>
      <c r="C2979" s="289"/>
      <c r="D2979" s="289"/>
      <c r="E2979" s="289"/>
      <c r="F2979" s="289"/>
      <c r="G2979" s="289"/>
      <c r="H2979" s="289"/>
      <c r="I2979" s="621" t="s">
        <v>55</v>
      </c>
      <c r="J2979" s="622"/>
      <c r="K2979" s="288"/>
      <c r="L2979" s="287"/>
      <c r="M2979" s="286"/>
    </row>
    <row r="2980" spans="1:13" ht="15.75" thickBot="1">
      <c r="A2980" s="285" t="s">
        <v>269</v>
      </c>
      <c r="B2980" s="284"/>
      <c r="C2980" s="284"/>
      <c r="D2980" s="284"/>
      <c r="E2980" s="284"/>
      <c r="F2980" s="284"/>
      <c r="G2980" s="284"/>
      <c r="H2980" s="284"/>
      <c r="I2980" s="283"/>
      <c r="J2980" s="282"/>
      <c r="K2980" s="281"/>
      <c r="L2980" s="280"/>
      <c r="M2980" s="279"/>
    </row>
    <row r="2981" spans="1:13" ht="15.75" thickBot="1">
      <c r="A2981" s="652" t="s">
        <v>268</v>
      </c>
      <c r="B2981" s="653"/>
      <c r="C2981" s="653"/>
      <c r="D2981" s="653"/>
      <c r="E2981" s="653"/>
      <c r="F2981" s="653"/>
      <c r="G2981" s="653"/>
      <c r="H2981" s="653"/>
      <c r="I2981" s="278"/>
      <c r="J2981" s="277"/>
      <c r="K2981" s="610">
        <f>K2914+K2924+K2939+K2967</f>
        <v>23.43</v>
      </c>
      <c r="L2981" s="611"/>
      <c r="M2981" s="276">
        <f>M2914+M2924+M2939+M2967</f>
        <v>102651.516</v>
      </c>
    </row>
    <row r="2983" spans="1:13" ht="15.75">
      <c r="A2983" s="601" t="s">
        <v>0</v>
      </c>
      <c r="B2983" s="601"/>
      <c r="C2983" s="601"/>
      <c r="D2983" s="601"/>
      <c r="E2983" s="601"/>
      <c r="F2983" s="601"/>
      <c r="G2983" s="601"/>
      <c r="H2983" s="601"/>
      <c r="I2983" s="601"/>
      <c r="J2983" s="601"/>
      <c r="K2983" s="601"/>
      <c r="L2983" s="601"/>
      <c r="M2983" s="327"/>
    </row>
    <row r="2984" spans="1:13" ht="15.75">
      <c r="A2984" s="600" t="s">
        <v>353</v>
      </c>
      <c r="B2984" s="600"/>
      <c r="C2984" s="600"/>
      <c r="D2984" s="600"/>
      <c r="E2984" s="600"/>
      <c r="F2984" s="600"/>
      <c r="G2984" s="600"/>
      <c r="H2984" s="600"/>
      <c r="I2984" s="600"/>
      <c r="J2984" s="600"/>
      <c r="K2984" s="600"/>
      <c r="L2984" s="600"/>
      <c r="M2984" s="327"/>
    </row>
    <row r="2985" spans="1:13" ht="15.75">
      <c r="A2985" s="370"/>
      <c r="B2985" s="370"/>
      <c r="C2985" s="370"/>
      <c r="D2985" s="370"/>
      <c r="E2985" s="370"/>
      <c r="F2985" s="370" t="s">
        <v>382</v>
      </c>
      <c r="G2985" s="370"/>
      <c r="H2985" s="370"/>
      <c r="I2985" s="370"/>
      <c r="J2985" s="370"/>
      <c r="K2985" s="370"/>
      <c r="L2985" s="370"/>
      <c r="M2985" s="327"/>
    </row>
    <row r="2986" spans="1:13">
      <c r="A2986" s="329"/>
      <c r="B2986" s="328"/>
      <c r="C2986" s="602" t="s">
        <v>351</v>
      </c>
      <c r="D2986" s="602"/>
      <c r="E2986" s="602"/>
      <c r="F2986" s="328"/>
      <c r="G2986" s="328"/>
      <c r="H2986" s="368"/>
      <c r="I2986" s="590" t="s">
        <v>3</v>
      </c>
      <c r="J2986" s="591"/>
      <c r="K2986" s="592" t="s">
        <v>4</v>
      </c>
      <c r="L2986" s="593"/>
      <c r="M2986" s="382"/>
    </row>
    <row r="2987" spans="1:13">
      <c r="A2987" s="381"/>
      <c r="B2987" s="355"/>
      <c r="C2987" s="355"/>
      <c r="D2987" s="355"/>
      <c r="E2987" s="355"/>
      <c r="F2987" s="355"/>
      <c r="G2987" s="355"/>
      <c r="H2987" s="356"/>
      <c r="I2987" s="295"/>
      <c r="J2987" s="294"/>
      <c r="K2987" s="594" t="s">
        <v>5</v>
      </c>
      <c r="L2987" s="595"/>
      <c r="M2987" s="380" t="s">
        <v>6</v>
      </c>
    </row>
    <row r="2988" spans="1:13">
      <c r="A2988" s="381"/>
      <c r="B2988" s="355"/>
      <c r="C2988" s="355"/>
      <c r="D2988" s="355"/>
      <c r="E2988" s="355"/>
      <c r="F2988" s="355"/>
      <c r="G2988" s="355"/>
      <c r="H2988" s="356"/>
      <c r="I2988" s="598" t="s">
        <v>7</v>
      </c>
      <c r="J2988" s="599"/>
      <c r="K2988" s="623" t="s">
        <v>8</v>
      </c>
      <c r="L2988" s="624"/>
      <c r="M2988" s="380" t="s">
        <v>9</v>
      </c>
    </row>
    <row r="2989" spans="1:13" ht="16.5" thickBot="1">
      <c r="A2989" s="379"/>
      <c r="B2989" s="351"/>
      <c r="C2989" s="351"/>
      <c r="D2989" s="351"/>
      <c r="E2989" s="351"/>
      <c r="F2989" s="351"/>
      <c r="G2989" s="351"/>
      <c r="H2989" s="350"/>
      <c r="I2989" s="631">
        <v>626.5</v>
      </c>
      <c r="J2989" s="632"/>
      <c r="K2989" s="633"/>
      <c r="L2989" s="634"/>
      <c r="M2989" s="378"/>
    </row>
    <row r="2990" spans="1:13">
      <c r="A2990" s="367" t="s">
        <v>350</v>
      </c>
      <c r="B2990" s="344"/>
      <c r="C2990" s="344"/>
      <c r="D2990" s="344"/>
      <c r="E2990" s="344"/>
      <c r="F2990" s="344"/>
      <c r="G2990" s="344"/>
      <c r="H2990" s="377"/>
      <c r="I2990" s="341"/>
      <c r="J2990" s="340"/>
      <c r="K2990" s="635">
        <f>K2993+K2996</f>
        <v>6.17</v>
      </c>
      <c r="L2990" s="628"/>
      <c r="M2990" s="286">
        <f>K2990*12*I2989</f>
        <v>46386.06</v>
      </c>
    </row>
    <row r="2991" spans="1:13">
      <c r="A2991" s="376" t="s">
        <v>349</v>
      </c>
      <c r="B2991" s="375"/>
      <c r="C2991" s="375"/>
      <c r="D2991" s="375"/>
      <c r="E2991" s="375"/>
      <c r="F2991" s="375"/>
      <c r="G2991" s="375"/>
      <c r="H2991" s="374"/>
      <c r="I2991" s="295"/>
      <c r="J2991" s="294"/>
      <c r="K2991" s="293"/>
      <c r="L2991" s="292"/>
      <c r="M2991" s="373"/>
    </row>
    <row r="2992" spans="1:13" ht="15.75" thickBot="1">
      <c r="A2992" s="363" t="s">
        <v>348</v>
      </c>
      <c r="B2992" s="372"/>
      <c r="C2992" s="372"/>
      <c r="D2992" s="372"/>
      <c r="E2992" s="372"/>
      <c r="F2992" s="372"/>
      <c r="G2992" s="372"/>
      <c r="H2992" s="371"/>
      <c r="I2992" s="336"/>
      <c r="J2992" s="282"/>
      <c r="K2992" s="281"/>
      <c r="L2992" s="280"/>
      <c r="M2992" s="279"/>
    </row>
    <row r="2993" spans="1:13">
      <c r="A2993" s="323" t="s">
        <v>347</v>
      </c>
      <c r="B2993" s="331"/>
      <c r="C2993" s="331"/>
      <c r="D2993" s="331"/>
      <c r="E2993" s="331"/>
      <c r="F2993" s="331"/>
      <c r="G2993" s="331"/>
      <c r="H2993" s="357"/>
      <c r="I2993" s="596" t="s">
        <v>19</v>
      </c>
      <c r="J2993" s="597"/>
      <c r="K2993" s="629">
        <v>3.7</v>
      </c>
      <c r="L2993" s="630"/>
      <c r="M2993" s="291">
        <f>K2993*12*I2989</f>
        <v>27816.600000000002</v>
      </c>
    </row>
    <row r="2994" spans="1:13">
      <c r="A2994" s="301" t="s">
        <v>338</v>
      </c>
      <c r="B2994" s="355"/>
      <c r="C2994" s="355"/>
      <c r="D2994" s="355"/>
      <c r="E2994" s="355"/>
      <c r="F2994" s="355"/>
      <c r="G2994" s="355"/>
      <c r="H2994" s="356"/>
      <c r="I2994" s="598" t="s">
        <v>328</v>
      </c>
      <c r="J2994" s="599"/>
      <c r="K2994" s="327"/>
      <c r="L2994" s="292"/>
      <c r="M2994" s="291"/>
    </row>
    <row r="2995" spans="1:13">
      <c r="A2995" s="323" t="s">
        <v>337</v>
      </c>
      <c r="B2995" s="331"/>
      <c r="C2995" s="331"/>
      <c r="D2995" s="331"/>
      <c r="E2995" s="331"/>
      <c r="F2995" s="331"/>
      <c r="G2995" s="331"/>
      <c r="H2995" s="357"/>
      <c r="I2995" s="596"/>
      <c r="J2995" s="597"/>
      <c r="K2995" s="327"/>
      <c r="L2995" s="292"/>
      <c r="M2995" s="291"/>
    </row>
    <row r="2996" spans="1:13">
      <c r="A2996" s="323" t="s">
        <v>346</v>
      </c>
      <c r="B2996" s="331"/>
      <c r="C2996" s="331"/>
      <c r="D2996" s="331"/>
      <c r="E2996" s="331"/>
      <c r="F2996" s="331"/>
      <c r="G2996" s="331"/>
      <c r="H2996" s="357"/>
      <c r="I2996" s="608" t="s">
        <v>35</v>
      </c>
      <c r="J2996" s="609"/>
      <c r="K2996" s="625">
        <v>2.4700000000000002</v>
      </c>
      <c r="L2996" s="626"/>
      <c r="M2996" s="291">
        <f>K2996*12*I2989</f>
        <v>18569.46</v>
      </c>
    </row>
    <row r="2997" spans="1:13" ht="15.75">
      <c r="A2997" s="320" t="s">
        <v>345</v>
      </c>
      <c r="B2997" s="354"/>
      <c r="C2997" s="354"/>
      <c r="D2997" s="354"/>
      <c r="E2997" s="354"/>
      <c r="F2997" s="354"/>
      <c r="G2997" s="354"/>
      <c r="H2997" s="353"/>
      <c r="I2997" s="598" t="s">
        <v>328</v>
      </c>
      <c r="J2997" s="599"/>
      <c r="K2997" s="370"/>
      <c r="L2997" s="369"/>
      <c r="M2997" s="291"/>
    </row>
    <row r="2998" spans="1:13">
      <c r="A2998" s="313" t="s">
        <v>344</v>
      </c>
      <c r="B2998" s="328"/>
      <c r="C2998" s="328"/>
      <c r="D2998" s="328"/>
      <c r="E2998" s="328"/>
      <c r="F2998" s="328"/>
      <c r="G2998" s="328"/>
      <c r="H2998" s="368"/>
      <c r="I2998" s="598"/>
      <c r="J2998" s="599"/>
      <c r="K2998" s="352"/>
      <c r="L2998" s="292"/>
      <c r="M2998" s="291"/>
    </row>
    <row r="2999" spans="1:13" ht="15.75" thickBot="1">
      <c r="A2999" s="323" t="s">
        <v>343</v>
      </c>
      <c r="B2999" s="322"/>
      <c r="C2999" s="322"/>
      <c r="D2999" s="322"/>
      <c r="E2999" s="322"/>
      <c r="F2999" s="322"/>
      <c r="G2999" s="322"/>
      <c r="H2999" s="321"/>
      <c r="I2999" s="334"/>
      <c r="J2999" s="333"/>
      <c r="K2999" s="636"/>
      <c r="L2999" s="637"/>
      <c r="M2999" s="291"/>
    </row>
    <row r="3000" spans="1:13">
      <c r="A3000" s="367" t="s">
        <v>342</v>
      </c>
      <c r="B3000" s="366"/>
      <c r="C3000" s="366"/>
      <c r="D3000" s="366"/>
      <c r="E3000" s="366"/>
      <c r="F3000" s="366"/>
      <c r="G3000" s="366"/>
      <c r="H3000" s="365"/>
      <c r="I3000" s="341"/>
      <c r="J3000" s="364"/>
      <c r="K3000" s="627">
        <f>K3002+K3007+K3010</f>
        <v>5.05</v>
      </c>
      <c r="L3000" s="628"/>
      <c r="M3000" s="286">
        <f>K3000*12*I2989</f>
        <v>37965.899999999994</v>
      </c>
    </row>
    <row r="3001" spans="1:13" ht="15.75" thickBot="1">
      <c r="A3001" s="363" t="s">
        <v>341</v>
      </c>
      <c r="B3001" s="362"/>
      <c r="C3001" s="362"/>
      <c r="D3001" s="362"/>
      <c r="E3001" s="362"/>
      <c r="F3001" s="362"/>
      <c r="G3001" s="362"/>
      <c r="H3001" s="361"/>
      <c r="I3001" s="336"/>
      <c r="J3001" s="360"/>
      <c r="K3001" s="281"/>
      <c r="L3001" s="280"/>
      <c r="M3001" s="279"/>
    </row>
    <row r="3002" spans="1:13">
      <c r="A3002" s="301" t="s">
        <v>340</v>
      </c>
      <c r="B3002" s="300"/>
      <c r="C3002" s="300"/>
      <c r="D3002" s="300"/>
      <c r="E3002" s="300"/>
      <c r="F3002" s="300"/>
      <c r="G3002" s="300"/>
      <c r="H3002" s="298"/>
      <c r="I3002" s="598" t="s">
        <v>19</v>
      </c>
      <c r="J3002" s="599"/>
      <c r="K3002" s="629">
        <v>2.5299999999999998</v>
      </c>
      <c r="L3002" s="630"/>
      <c r="M3002" s="291">
        <f>K3002*12*I2989</f>
        <v>19020.54</v>
      </c>
    </row>
    <row r="3003" spans="1:13">
      <c r="A3003" s="323" t="s">
        <v>339</v>
      </c>
      <c r="B3003" s="322"/>
      <c r="C3003" s="322"/>
      <c r="D3003" s="322"/>
      <c r="E3003" s="322"/>
      <c r="F3003" s="322"/>
      <c r="G3003" s="322"/>
      <c r="H3003" s="321"/>
      <c r="I3003" s="359"/>
      <c r="J3003" s="358"/>
      <c r="K3003" s="327"/>
      <c r="L3003" s="292"/>
      <c r="M3003" s="291"/>
    </row>
    <row r="3004" spans="1:13">
      <c r="A3004" s="301" t="s">
        <v>338</v>
      </c>
      <c r="B3004" s="355"/>
      <c r="C3004" s="355"/>
      <c r="D3004" s="355"/>
      <c r="E3004" s="355"/>
      <c r="F3004" s="355"/>
      <c r="G3004" s="355"/>
      <c r="H3004" s="356"/>
      <c r="I3004" s="598" t="s">
        <v>328</v>
      </c>
      <c r="J3004" s="599"/>
      <c r="K3004" s="327"/>
      <c r="L3004" s="292"/>
      <c r="M3004" s="291"/>
    </row>
    <row r="3005" spans="1:13">
      <c r="A3005" s="323" t="s">
        <v>337</v>
      </c>
      <c r="B3005" s="331"/>
      <c r="C3005" s="331"/>
      <c r="D3005" s="331"/>
      <c r="E3005" s="331"/>
      <c r="F3005" s="331"/>
      <c r="G3005" s="331"/>
      <c r="H3005" s="357"/>
      <c r="I3005" s="596"/>
      <c r="J3005" s="597"/>
      <c r="K3005" s="327"/>
      <c r="L3005" s="292"/>
      <c r="M3005" s="291"/>
    </row>
    <row r="3006" spans="1:13">
      <c r="A3006" s="320" t="s">
        <v>336</v>
      </c>
      <c r="B3006" s="354"/>
      <c r="C3006" s="353"/>
      <c r="D3006" s="355"/>
      <c r="E3006" s="355"/>
      <c r="F3006" s="355"/>
      <c r="G3006" s="355"/>
      <c r="H3006" s="356"/>
      <c r="I3006" s="598" t="s">
        <v>328</v>
      </c>
      <c r="J3006" s="599"/>
      <c r="K3006" s="327"/>
      <c r="L3006" s="292"/>
      <c r="M3006" s="291"/>
    </row>
    <row r="3007" spans="1:13">
      <c r="A3007" s="301" t="s">
        <v>335</v>
      </c>
      <c r="B3007" s="355"/>
      <c r="C3007" s="355"/>
      <c r="D3007" s="354"/>
      <c r="E3007" s="354"/>
      <c r="F3007" s="354"/>
      <c r="G3007" s="354"/>
      <c r="H3007" s="353"/>
      <c r="I3007" s="608" t="s">
        <v>35</v>
      </c>
      <c r="J3007" s="609"/>
      <c r="K3007" s="625">
        <v>1.1200000000000001</v>
      </c>
      <c r="L3007" s="626"/>
      <c r="M3007" s="291">
        <f>K3007*12*I2989</f>
        <v>8420.1600000000017</v>
      </c>
    </row>
    <row r="3008" spans="1:13">
      <c r="A3008" s="313" t="s">
        <v>334</v>
      </c>
      <c r="B3008" s="312"/>
      <c r="C3008" s="312"/>
      <c r="D3008" s="312"/>
      <c r="E3008" s="312"/>
      <c r="F3008" s="312"/>
      <c r="G3008" s="312"/>
      <c r="H3008" s="311"/>
      <c r="I3008" s="590" t="s">
        <v>333</v>
      </c>
      <c r="J3008" s="591"/>
      <c r="K3008" s="327"/>
      <c r="L3008" s="292"/>
      <c r="M3008" s="291"/>
    </row>
    <row r="3009" spans="1:13">
      <c r="A3009" s="323"/>
      <c r="B3009" s="322"/>
      <c r="C3009" s="322"/>
      <c r="D3009" s="322"/>
      <c r="E3009" s="322"/>
      <c r="F3009" s="322"/>
      <c r="G3009" s="322"/>
      <c r="H3009" s="321"/>
      <c r="I3009" s="334" t="s">
        <v>332</v>
      </c>
      <c r="J3009" s="333"/>
      <c r="K3009" s="352"/>
      <c r="L3009" s="292"/>
      <c r="M3009" s="291"/>
    </row>
    <row r="3010" spans="1:13">
      <c r="A3010" s="313" t="s">
        <v>331</v>
      </c>
      <c r="B3010" s="312"/>
      <c r="C3010" s="312"/>
      <c r="D3010" s="312"/>
      <c r="E3010" s="312"/>
      <c r="F3010" s="312"/>
      <c r="G3010" s="312"/>
      <c r="H3010" s="311"/>
      <c r="I3010" s="590" t="s">
        <v>35</v>
      </c>
      <c r="J3010" s="591"/>
      <c r="K3010" s="625">
        <v>1.4</v>
      </c>
      <c r="L3010" s="626"/>
      <c r="M3010" s="291">
        <f>K3010*12*I2989</f>
        <v>10525.199999999999</v>
      </c>
    </row>
    <row r="3011" spans="1:13">
      <c r="A3011" s="323" t="s">
        <v>330</v>
      </c>
      <c r="B3011" s="322"/>
      <c r="C3011" s="322"/>
      <c r="D3011" s="322"/>
      <c r="E3011" s="322"/>
      <c r="F3011" s="322"/>
      <c r="G3011" s="322"/>
      <c r="H3011" s="321"/>
      <c r="I3011" s="334"/>
      <c r="J3011" s="333"/>
      <c r="K3011" s="327"/>
      <c r="L3011" s="292"/>
      <c r="M3011" s="291"/>
    </row>
    <row r="3012" spans="1:13">
      <c r="A3012" s="313" t="s">
        <v>329</v>
      </c>
      <c r="B3012" s="312"/>
      <c r="C3012" s="312"/>
      <c r="D3012" s="312"/>
      <c r="E3012" s="312"/>
      <c r="F3012" s="312"/>
      <c r="G3012" s="312"/>
      <c r="H3012" s="311"/>
      <c r="I3012" s="598" t="s">
        <v>328</v>
      </c>
      <c r="J3012" s="599"/>
      <c r="K3012" s="327"/>
      <c r="L3012" s="292"/>
      <c r="M3012" s="291"/>
    </row>
    <row r="3013" spans="1:13">
      <c r="A3013" s="313" t="s">
        <v>327</v>
      </c>
      <c r="B3013" s="312"/>
      <c r="C3013" s="312"/>
      <c r="D3013" s="312"/>
      <c r="E3013" s="312"/>
      <c r="F3013" s="312"/>
      <c r="G3013" s="312"/>
      <c r="H3013" s="311"/>
      <c r="I3013" s="590" t="s">
        <v>326</v>
      </c>
      <c r="J3013" s="591"/>
      <c r="K3013" s="351"/>
      <c r="L3013" s="350"/>
      <c r="M3013" s="349"/>
    </row>
    <row r="3014" spans="1:13" ht="15.75" thickBot="1">
      <c r="A3014" s="323"/>
      <c r="B3014" s="322"/>
      <c r="C3014" s="322"/>
      <c r="D3014" s="322"/>
      <c r="E3014" s="322"/>
      <c r="F3014" s="322"/>
      <c r="G3014" s="322"/>
      <c r="H3014" s="321"/>
      <c r="I3014" s="606" t="s">
        <v>325</v>
      </c>
      <c r="J3014" s="607"/>
      <c r="K3014" s="348"/>
      <c r="L3014" s="347"/>
      <c r="M3014" s="346"/>
    </row>
    <row r="3015" spans="1:13">
      <c r="A3015" s="345" t="s">
        <v>324</v>
      </c>
      <c r="B3015" s="344"/>
      <c r="C3015" s="344"/>
      <c r="D3015" s="344"/>
      <c r="E3015" s="344"/>
      <c r="F3015" s="344"/>
      <c r="G3015" s="343"/>
      <c r="H3015" s="342"/>
      <c r="I3015" s="341"/>
      <c r="J3015" s="340"/>
      <c r="K3015" s="648">
        <f>K3017+K3024+K3032+K3036+K3040</f>
        <v>6.21</v>
      </c>
      <c r="L3015" s="628"/>
      <c r="M3015" s="286">
        <f>M3017+M3024+M3032+M3036+M3040</f>
        <v>46686.780000000006</v>
      </c>
    </row>
    <row r="3016" spans="1:13" ht="15.75" thickBot="1">
      <c r="A3016" s="339"/>
      <c r="B3016" s="338"/>
      <c r="C3016" s="338"/>
      <c r="D3016" s="338"/>
      <c r="E3016" s="338"/>
      <c r="F3016" s="338"/>
      <c r="G3016" s="338"/>
      <c r="H3016" s="337"/>
      <c r="I3016" s="336"/>
      <c r="J3016" s="282"/>
      <c r="K3016" s="281"/>
      <c r="L3016" s="280"/>
      <c r="M3016" s="279"/>
    </row>
    <row r="3017" spans="1:13" ht="15.75" thickBot="1">
      <c r="A3017" s="603" t="s">
        <v>323</v>
      </c>
      <c r="B3017" s="604"/>
      <c r="C3017" s="604"/>
      <c r="D3017" s="604"/>
      <c r="E3017" s="604"/>
      <c r="F3017" s="604"/>
      <c r="G3017" s="604"/>
      <c r="H3017" s="605"/>
      <c r="I3017" s="305"/>
      <c r="J3017" s="304"/>
      <c r="K3017" s="646">
        <f>K3018+K3019+K3020+K3022+K3023</f>
        <v>2.3299999999999996</v>
      </c>
      <c r="L3017" s="647"/>
      <c r="M3017" s="303">
        <f>K3017*12*I2989</f>
        <v>17516.939999999995</v>
      </c>
    </row>
    <row r="3018" spans="1:13">
      <c r="A3018" s="323" t="s">
        <v>322</v>
      </c>
      <c r="B3018" s="322"/>
      <c r="C3018" s="322"/>
      <c r="D3018" s="322"/>
      <c r="E3018" s="322"/>
      <c r="F3018" s="322"/>
      <c r="G3018" s="322"/>
      <c r="H3018" s="321"/>
      <c r="I3018" s="596" t="s">
        <v>321</v>
      </c>
      <c r="J3018" s="597"/>
      <c r="K3018" s="629">
        <v>0.63</v>
      </c>
      <c r="L3018" s="630"/>
      <c r="M3018" s="291">
        <f>K3018*12*I2989</f>
        <v>4736.34</v>
      </c>
    </row>
    <row r="3019" spans="1:13">
      <c r="A3019" s="320" t="s">
        <v>320</v>
      </c>
      <c r="B3019" s="319"/>
      <c r="C3019" s="319"/>
      <c r="D3019" s="319"/>
      <c r="E3019" s="319"/>
      <c r="F3019" s="319"/>
      <c r="G3019" s="319"/>
      <c r="H3019" s="318"/>
      <c r="I3019" s="608" t="s">
        <v>57</v>
      </c>
      <c r="J3019" s="609"/>
      <c r="K3019" s="625">
        <v>1.48</v>
      </c>
      <c r="L3019" s="626"/>
      <c r="M3019" s="291">
        <f>K3019*12*I2989</f>
        <v>11126.64</v>
      </c>
    </row>
    <row r="3020" spans="1:13">
      <c r="A3020" s="313" t="s">
        <v>319</v>
      </c>
      <c r="B3020" s="312"/>
      <c r="C3020" s="312"/>
      <c r="D3020" s="312"/>
      <c r="E3020" s="312"/>
      <c r="F3020" s="312"/>
      <c r="G3020" s="312"/>
      <c r="H3020" s="311"/>
      <c r="I3020" s="590" t="s">
        <v>35</v>
      </c>
      <c r="J3020" s="591"/>
      <c r="K3020" s="625">
        <v>0.17</v>
      </c>
      <c r="L3020" s="626"/>
      <c r="M3020" s="291">
        <f>K3020*12*I2989</f>
        <v>1278.06</v>
      </c>
    </row>
    <row r="3021" spans="1:13">
      <c r="A3021" s="335" t="s">
        <v>318</v>
      </c>
      <c r="B3021" s="331"/>
      <c r="C3021" s="331"/>
      <c r="D3021" s="331"/>
      <c r="E3021" s="322"/>
      <c r="F3021" s="322"/>
      <c r="G3021" s="322"/>
      <c r="H3021" s="321"/>
      <c r="I3021" s="334"/>
      <c r="J3021" s="333"/>
      <c r="K3021" s="293"/>
      <c r="L3021" s="292"/>
      <c r="M3021" s="291"/>
    </row>
    <row r="3022" spans="1:13">
      <c r="A3022" s="320" t="s">
        <v>317</v>
      </c>
      <c r="B3022" s="319"/>
      <c r="C3022" s="319"/>
      <c r="D3022" s="319"/>
      <c r="E3022" s="319"/>
      <c r="F3022" s="319"/>
      <c r="G3022" s="319"/>
      <c r="H3022" s="318"/>
      <c r="I3022" s="608" t="s">
        <v>19</v>
      </c>
      <c r="J3022" s="609"/>
      <c r="K3022" s="625">
        <v>0.05</v>
      </c>
      <c r="L3022" s="626"/>
      <c r="M3022" s="291">
        <f>K3022*12*I2989</f>
        <v>375.90000000000003</v>
      </c>
    </row>
    <row r="3023" spans="1:13" ht="15.75" thickBot="1">
      <c r="A3023" s="313" t="s">
        <v>316</v>
      </c>
      <c r="B3023" s="312"/>
      <c r="C3023" s="312"/>
      <c r="D3023" s="312"/>
      <c r="E3023" s="312"/>
      <c r="F3023" s="312"/>
      <c r="G3023" s="312"/>
      <c r="H3023" s="311"/>
      <c r="I3023" s="614" t="s">
        <v>19</v>
      </c>
      <c r="J3023" s="615"/>
      <c r="K3023" s="650"/>
      <c r="L3023" s="651"/>
      <c r="M3023" s="291"/>
    </row>
    <row r="3024" spans="1:13" ht="15.75" thickBot="1">
      <c r="A3024" s="654" t="s">
        <v>315</v>
      </c>
      <c r="B3024" s="655"/>
      <c r="C3024" s="655"/>
      <c r="D3024" s="655"/>
      <c r="E3024" s="655"/>
      <c r="F3024" s="655"/>
      <c r="G3024" s="655"/>
      <c r="H3024" s="656"/>
      <c r="I3024" s="305"/>
      <c r="J3024" s="304"/>
      <c r="K3024" s="642">
        <f>K3025+K3026+K3028+K3029+K3030+K3031</f>
        <v>1.35</v>
      </c>
      <c r="L3024" s="647"/>
      <c r="M3024" s="303">
        <f>K3024*12*I2989</f>
        <v>10149.300000000001</v>
      </c>
    </row>
    <row r="3025" spans="1:13">
      <c r="A3025" s="332" t="s">
        <v>314</v>
      </c>
      <c r="B3025" s="331"/>
      <c r="C3025" s="331"/>
      <c r="D3025" s="331"/>
      <c r="E3025" s="331"/>
      <c r="F3025" s="322"/>
      <c r="G3025" s="322"/>
      <c r="H3025" s="321"/>
      <c r="I3025" s="330"/>
      <c r="J3025" s="294"/>
      <c r="K3025" s="629">
        <v>0.08</v>
      </c>
      <c r="L3025" s="630"/>
      <c r="M3025" s="291">
        <f>K3025*12*I2989</f>
        <v>601.43999999999994</v>
      </c>
    </row>
    <row r="3026" spans="1:13">
      <c r="A3026" s="329" t="s">
        <v>313</v>
      </c>
      <c r="B3026" s="328"/>
      <c r="C3026" s="328"/>
      <c r="D3026" s="328"/>
      <c r="E3026" s="328"/>
      <c r="F3026" s="312"/>
      <c r="G3026" s="312"/>
      <c r="H3026" s="311"/>
      <c r="I3026" s="598" t="s">
        <v>312</v>
      </c>
      <c r="J3026" s="599"/>
      <c r="K3026" s="625">
        <v>0.65</v>
      </c>
      <c r="L3026" s="626"/>
      <c r="M3026" s="291">
        <f>K3026*12*I2989</f>
        <v>4886.7000000000007</v>
      </c>
    </row>
    <row r="3027" spans="1:13">
      <c r="A3027" s="323" t="s">
        <v>311</v>
      </c>
      <c r="B3027" s="322"/>
      <c r="C3027" s="322"/>
      <c r="D3027" s="322"/>
      <c r="E3027" s="322"/>
      <c r="F3027" s="322"/>
      <c r="G3027" s="322"/>
      <c r="H3027" s="321"/>
      <c r="I3027" s="596" t="s">
        <v>310</v>
      </c>
      <c r="J3027" s="597"/>
      <c r="K3027" s="327"/>
      <c r="L3027" s="292"/>
      <c r="M3027" s="291"/>
    </row>
    <row r="3028" spans="1:13">
      <c r="A3028" s="320" t="s">
        <v>309</v>
      </c>
      <c r="B3028" s="319"/>
      <c r="C3028" s="319"/>
      <c r="D3028" s="319"/>
      <c r="E3028" s="319"/>
      <c r="F3028" s="319"/>
      <c r="G3028" s="319"/>
      <c r="H3028" s="318"/>
      <c r="I3028" s="608" t="s">
        <v>308</v>
      </c>
      <c r="J3028" s="609"/>
      <c r="K3028" s="625">
        <v>0.4</v>
      </c>
      <c r="L3028" s="626"/>
      <c r="M3028" s="291">
        <f>K3028*12*I2989</f>
        <v>3007.2000000000003</v>
      </c>
    </row>
    <row r="3029" spans="1:13">
      <c r="A3029" s="320" t="s">
        <v>307</v>
      </c>
      <c r="B3029" s="319"/>
      <c r="C3029" s="319"/>
      <c r="D3029" s="319"/>
      <c r="E3029" s="319"/>
      <c r="F3029" s="319"/>
      <c r="G3029" s="319"/>
      <c r="H3029" s="318"/>
      <c r="I3029" s="608" t="s">
        <v>306</v>
      </c>
      <c r="J3029" s="609"/>
      <c r="K3029" s="625">
        <v>0.1</v>
      </c>
      <c r="L3029" s="626"/>
      <c r="M3029" s="291">
        <f>K3029*12*I2989</f>
        <v>751.80000000000007</v>
      </c>
    </row>
    <row r="3030" spans="1:13">
      <c r="A3030" s="313" t="s">
        <v>299</v>
      </c>
      <c r="B3030" s="312"/>
      <c r="C3030" s="312"/>
      <c r="D3030" s="312"/>
      <c r="E3030" s="312"/>
      <c r="F3030" s="312"/>
      <c r="G3030" s="312"/>
      <c r="H3030" s="311"/>
      <c r="I3030" s="608" t="s">
        <v>298</v>
      </c>
      <c r="J3030" s="609"/>
      <c r="K3030" s="636">
        <v>0.05</v>
      </c>
      <c r="L3030" s="637"/>
      <c r="M3030" s="291">
        <f>K3030*12*I2989</f>
        <v>375.90000000000003</v>
      </c>
    </row>
    <row r="3031" spans="1:13" ht="15.75" thickBot="1">
      <c r="A3031" s="313" t="s">
        <v>305</v>
      </c>
      <c r="B3031" s="312"/>
      <c r="C3031" s="312"/>
      <c r="D3031" s="312"/>
      <c r="E3031" s="312"/>
      <c r="F3031" s="312"/>
      <c r="G3031" s="312"/>
      <c r="H3031" s="311"/>
      <c r="I3031" s="614" t="s">
        <v>88</v>
      </c>
      <c r="J3031" s="615"/>
      <c r="K3031" s="638">
        <v>7.0000000000000007E-2</v>
      </c>
      <c r="L3031" s="639"/>
      <c r="M3031" s="326">
        <f>K3031*12*I2989</f>
        <v>526.2600000000001</v>
      </c>
    </row>
    <row r="3032" spans="1:13" ht="15.75" thickBot="1">
      <c r="A3032" s="654" t="s">
        <v>304</v>
      </c>
      <c r="B3032" s="655"/>
      <c r="C3032" s="655"/>
      <c r="D3032" s="655"/>
      <c r="E3032" s="655"/>
      <c r="F3032" s="655"/>
      <c r="G3032" s="655"/>
      <c r="H3032" s="656"/>
      <c r="I3032" s="325"/>
      <c r="J3032" s="324"/>
      <c r="K3032" s="649">
        <f>K3033+K3034+K3035</f>
        <v>0.88</v>
      </c>
      <c r="L3032" s="643"/>
      <c r="M3032" s="303">
        <f>K3032*12*I2989</f>
        <v>6615.84</v>
      </c>
    </row>
    <row r="3033" spans="1:13">
      <c r="A3033" s="323" t="s">
        <v>303</v>
      </c>
      <c r="B3033" s="322"/>
      <c r="C3033" s="322"/>
      <c r="D3033" s="322"/>
      <c r="E3033" s="322"/>
      <c r="F3033" s="322"/>
      <c r="G3033" s="322"/>
      <c r="H3033" s="321"/>
      <c r="I3033" s="612" t="s">
        <v>302</v>
      </c>
      <c r="J3033" s="613"/>
      <c r="K3033" s="644">
        <v>0.42</v>
      </c>
      <c r="L3033" s="645"/>
      <c r="M3033" s="291">
        <f>K3033*12*I2989</f>
        <v>3157.56</v>
      </c>
    </row>
    <row r="3034" spans="1:13">
      <c r="A3034" s="320" t="s">
        <v>301</v>
      </c>
      <c r="B3034" s="319"/>
      <c r="C3034" s="319"/>
      <c r="D3034" s="319"/>
      <c r="E3034" s="319"/>
      <c r="F3034" s="319"/>
      <c r="G3034" s="319"/>
      <c r="H3034" s="318"/>
      <c r="I3034" s="317" t="s">
        <v>300</v>
      </c>
      <c r="J3034" s="316"/>
      <c r="K3034" s="636">
        <v>0.37</v>
      </c>
      <c r="L3034" s="637"/>
      <c r="M3034" s="291">
        <f>K3034*12*I2989</f>
        <v>2781.66</v>
      </c>
    </row>
    <row r="3035" spans="1:13" ht="15.75" thickBot="1">
      <c r="A3035" s="313" t="s">
        <v>299</v>
      </c>
      <c r="B3035" s="312"/>
      <c r="C3035" s="312"/>
      <c r="D3035" s="312"/>
      <c r="E3035" s="312"/>
      <c r="F3035" s="312"/>
      <c r="G3035" s="312"/>
      <c r="H3035" s="311"/>
      <c r="I3035" s="614" t="s">
        <v>298</v>
      </c>
      <c r="J3035" s="615"/>
      <c r="K3035" s="638">
        <v>0.09</v>
      </c>
      <c r="L3035" s="639"/>
      <c r="M3035" s="291">
        <f>K3035*12*I2989</f>
        <v>676.62</v>
      </c>
    </row>
    <row r="3036" spans="1:13" ht="15.75" thickBot="1">
      <c r="A3036" s="603" t="s">
        <v>381</v>
      </c>
      <c r="B3036" s="604"/>
      <c r="C3036" s="604"/>
      <c r="D3036" s="604"/>
      <c r="E3036" s="604"/>
      <c r="F3036" s="604"/>
      <c r="G3036" s="604"/>
      <c r="H3036" s="605"/>
      <c r="I3036" s="305"/>
      <c r="J3036" s="304"/>
      <c r="K3036" s="642">
        <v>1.58</v>
      </c>
      <c r="L3036" s="643"/>
      <c r="M3036" s="303">
        <f>K3036*12*I2989</f>
        <v>11878.44</v>
      </c>
    </row>
    <row r="3037" spans="1:13">
      <c r="A3037" s="301" t="s">
        <v>294</v>
      </c>
      <c r="B3037" s="300"/>
      <c r="C3037" s="300"/>
      <c r="D3037" s="300"/>
      <c r="E3037" s="300"/>
      <c r="F3037" s="300"/>
      <c r="G3037" s="300"/>
      <c r="H3037" s="298"/>
      <c r="I3037" s="621" t="s">
        <v>293</v>
      </c>
      <c r="J3037" s="622"/>
      <c r="K3037" s="297"/>
      <c r="L3037" s="296"/>
      <c r="M3037" s="291"/>
    </row>
    <row r="3038" spans="1:13">
      <c r="A3038" s="301" t="s">
        <v>292</v>
      </c>
      <c r="B3038" s="300"/>
      <c r="C3038" s="300"/>
      <c r="D3038" s="300"/>
      <c r="E3038" s="300"/>
      <c r="F3038" s="300"/>
      <c r="G3038" s="300"/>
      <c r="H3038" s="298"/>
      <c r="I3038" s="295"/>
      <c r="J3038" s="294"/>
      <c r="K3038" s="297"/>
      <c r="L3038" s="296"/>
      <c r="M3038" s="291"/>
    </row>
    <row r="3039" spans="1:13" ht="15.75" thickBot="1">
      <c r="A3039" s="301" t="s">
        <v>291</v>
      </c>
      <c r="B3039" s="300"/>
      <c r="C3039" s="300"/>
      <c r="D3039" s="300"/>
      <c r="E3039" s="300"/>
      <c r="F3039" s="300"/>
      <c r="G3039" s="300"/>
      <c r="H3039" s="298"/>
      <c r="I3039" s="310"/>
      <c r="J3039" s="294"/>
      <c r="K3039" s="297"/>
      <c r="L3039" s="296"/>
      <c r="M3039" s="291"/>
    </row>
    <row r="3040" spans="1:13" ht="15.75" thickBot="1">
      <c r="A3040" s="309" t="s">
        <v>380</v>
      </c>
      <c r="B3040" s="308"/>
      <c r="C3040" s="308"/>
      <c r="D3040" s="308"/>
      <c r="E3040" s="308"/>
      <c r="F3040" s="308"/>
      <c r="G3040" s="308"/>
      <c r="H3040" s="307"/>
      <c r="I3040" s="305"/>
      <c r="J3040" s="304"/>
      <c r="K3040" s="642">
        <v>7.0000000000000007E-2</v>
      </c>
      <c r="L3040" s="643"/>
      <c r="M3040" s="303">
        <f>K3040*12*I2989</f>
        <v>526.2600000000001</v>
      </c>
    </row>
    <row r="3041" spans="1:13">
      <c r="A3041" s="301" t="s">
        <v>289</v>
      </c>
      <c r="B3041" s="300"/>
      <c r="C3041" s="300"/>
      <c r="D3041" s="300"/>
      <c r="E3041" s="300"/>
      <c r="F3041" s="300"/>
      <c r="G3041" s="300"/>
      <c r="H3041" s="298"/>
      <c r="I3041" s="621" t="s">
        <v>19</v>
      </c>
      <c r="J3041" s="622"/>
      <c r="K3041" s="306"/>
      <c r="L3041" s="296"/>
      <c r="M3041" s="291"/>
    </row>
    <row r="3042" spans="1:13" ht="15.75" thickBot="1">
      <c r="A3042" s="301" t="s">
        <v>288</v>
      </c>
      <c r="B3042" s="300"/>
      <c r="C3042" s="300"/>
      <c r="D3042" s="300"/>
      <c r="E3042" s="300"/>
      <c r="F3042" s="300"/>
      <c r="G3042" s="300"/>
      <c r="H3042" s="298"/>
      <c r="I3042" s="295"/>
      <c r="J3042" s="294"/>
      <c r="K3042" s="306"/>
      <c r="L3042" s="296"/>
      <c r="M3042" s="291"/>
    </row>
    <row r="3043" spans="1:13" ht="15.75" thickBot="1">
      <c r="A3043" s="603" t="s">
        <v>287</v>
      </c>
      <c r="B3043" s="604"/>
      <c r="C3043" s="604"/>
      <c r="D3043" s="604"/>
      <c r="E3043" s="604"/>
      <c r="F3043" s="604"/>
      <c r="G3043" s="604"/>
      <c r="H3043" s="605"/>
      <c r="I3043" s="305"/>
      <c r="J3043" s="304"/>
      <c r="K3043" s="642">
        <v>6</v>
      </c>
      <c r="L3043" s="643"/>
      <c r="M3043" s="303">
        <f>K3043*12*I2989</f>
        <v>45108</v>
      </c>
    </row>
    <row r="3044" spans="1:13">
      <c r="A3044" s="301" t="s">
        <v>286</v>
      </c>
      <c r="B3044" s="299"/>
      <c r="C3044" s="299"/>
      <c r="D3044" s="299"/>
      <c r="E3044" s="299"/>
      <c r="F3044" s="300"/>
      <c r="G3044" s="299"/>
      <c r="H3044" s="298"/>
      <c r="I3044" s="598" t="s">
        <v>285</v>
      </c>
      <c r="J3044" s="599"/>
      <c r="K3044" s="297"/>
      <c r="L3044" s="296"/>
      <c r="M3044" s="291"/>
    </row>
    <row r="3045" spans="1:13">
      <c r="A3045" s="301" t="s">
        <v>284</v>
      </c>
      <c r="B3045" s="299"/>
      <c r="C3045" s="299"/>
      <c r="D3045" s="299"/>
      <c r="E3045" s="299"/>
      <c r="F3045" s="300"/>
      <c r="G3045" s="299"/>
      <c r="H3045" s="298"/>
      <c r="I3045" s="598" t="s">
        <v>283</v>
      </c>
      <c r="J3045" s="599"/>
      <c r="K3045" s="297"/>
      <c r="L3045" s="296"/>
      <c r="M3045" s="291"/>
    </row>
    <row r="3046" spans="1:13">
      <c r="A3046" s="301" t="s">
        <v>282</v>
      </c>
      <c r="B3046" s="299"/>
      <c r="C3046" s="299"/>
      <c r="D3046" s="299"/>
      <c r="E3046" s="299"/>
      <c r="F3046" s="300"/>
      <c r="G3046" s="299"/>
      <c r="H3046" s="298"/>
      <c r="I3046" s="598" t="s">
        <v>281</v>
      </c>
      <c r="J3046" s="599"/>
      <c r="K3046" s="297"/>
      <c r="L3046" s="296"/>
      <c r="M3046" s="291"/>
    </row>
    <row r="3047" spans="1:13">
      <c r="A3047" s="301" t="s">
        <v>280</v>
      </c>
      <c r="B3047" s="299"/>
      <c r="C3047" s="299"/>
      <c r="D3047" s="299"/>
      <c r="E3047" s="299"/>
      <c r="F3047" s="300"/>
      <c r="G3047" s="299"/>
      <c r="H3047" s="298"/>
      <c r="I3047" s="598" t="s">
        <v>279</v>
      </c>
      <c r="J3047" s="599"/>
      <c r="K3047" s="297"/>
      <c r="L3047" s="296"/>
      <c r="M3047" s="291"/>
    </row>
    <row r="3048" spans="1:13">
      <c r="A3048" s="301" t="s">
        <v>278</v>
      </c>
      <c r="B3048" s="299"/>
      <c r="C3048" s="299"/>
      <c r="D3048" s="299"/>
      <c r="E3048" s="299"/>
      <c r="F3048" s="300"/>
      <c r="G3048" s="299"/>
      <c r="H3048" s="298"/>
      <c r="I3048" s="598" t="s">
        <v>277</v>
      </c>
      <c r="J3048" s="599"/>
      <c r="K3048" s="297"/>
      <c r="L3048" s="296"/>
      <c r="M3048" s="291"/>
    </row>
    <row r="3049" spans="1:13">
      <c r="A3049" s="301" t="s">
        <v>276</v>
      </c>
      <c r="B3049" s="299"/>
      <c r="C3049" s="299"/>
      <c r="D3049" s="299"/>
      <c r="E3049" s="299"/>
      <c r="F3049" s="300"/>
      <c r="G3049" s="299"/>
      <c r="H3049" s="298"/>
      <c r="I3049" s="295"/>
      <c r="J3049" s="294"/>
      <c r="K3049" s="297"/>
      <c r="L3049" s="302"/>
      <c r="M3049" s="291"/>
    </row>
    <row r="3050" spans="1:13">
      <c r="A3050" s="301" t="s">
        <v>275</v>
      </c>
      <c r="B3050" s="299"/>
      <c r="C3050" s="299"/>
      <c r="D3050" s="299"/>
      <c r="E3050" s="299"/>
      <c r="F3050" s="300"/>
      <c r="G3050" s="299"/>
      <c r="H3050" s="298"/>
      <c r="I3050" s="295"/>
      <c r="J3050" s="294"/>
      <c r="K3050" s="297"/>
      <c r="L3050" s="296"/>
      <c r="M3050" s="291"/>
    </row>
    <row r="3051" spans="1:13">
      <c r="A3051" s="301" t="s">
        <v>274</v>
      </c>
      <c r="B3051" s="299"/>
      <c r="C3051" s="299"/>
      <c r="D3051" s="299"/>
      <c r="E3051" s="299"/>
      <c r="F3051" s="300"/>
      <c r="G3051" s="299"/>
      <c r="H3051" s="298"/>
      <c r="I3051" s="295"/>
      <c r="J3051" s="294"/>
      <c r="K3051" s="297"/>
      <c r="L3051" s="296"/>
      <c r="M3051" s="291"/>
    </row>
    <row r="3052" spans="1:13">
      <c r="A3052" s="301" t="s">
        <v>273</v>
      </c>
      <c r="B3052" s="299"/>
      <c r="C3052" s="299"/>
      <c r="D3052" s="299"/>
      <c r="E3052" s="299"/>
      <c r="F3052" s="300"/>
      <c r="G3052" s="299"/>
      <c r="H3052" s="298"/>
      <c r="I3052" s="295"/>
      <c r="J3052" s="294"/>
      <c r="K3052" s="297"/>
      <c r="L3052" s="296"/>
      <c r="M3052" s="291"/>
    </row>
    <row r="3053" spans="1:13">
      <c r="A3053" s="301" t="s">
        <v>272</v>
      </c>
      <c r="B3053" s="299"/>
      <c r="C3053" s="299"/>
      <c r="D3053" s="299"/>
      <c r="E3053" s="299"/>
      <c r="F3053" s="300"/>
      <c r="G3053" s="299"/>
      <c r="H3053" s="298"/>
      <c r="I3053" s="295"/>
      <c r="J3053" s="294"/>
      <c r="K3053" s="297"/>
      <c r="L3053" s="296"/>
      <c r="M3053" s="291"/>
    </row>
    <row r="3054" spans="1:13" ht="15.75" thickBot="1">
      <c r="A3054" s="616" t="s">
        <v>271</v>
      </c>
      <c r="B3054" s="617"/>
      <c r="C3054" s="617"/>
      <c r="D3054" s="617"/>
      <c r="E3054" s="617"/>
      <c r="F3054" s="617"/>
      <c r="G3054" s="617"/>
      <c r="H3054" s="618"/>
      <c r="I3054" s="295"/>
      <c r="J3054" s="294"/>
      <c r="K3054" s="293"/>
      <c r="L3054" s="292"/>
      <c r="M3054" s="291"/>
    </row>
    <row r="3055" spans="1:13">
      <c r="A3055" s="290" t="s">
        <v>270</v>
      </c>
      <c r="B3055" s="289"/>
      <c r="C3055" s="289"/>
      <c r="D3055" s="289"/>
      <c r="E3055" s="289"/>
      <c r="F3055" s="289"/>
      <c r="G3055" s="289"/>
      <c r="H3055" s="289"/>
      <c r="I3055" s="621" t="s">
        <v>55</v>
      </c>
      <c r="J3055" s="622"/>
      <c r="K3055" s="288"/>
      <c r="L3055" s="287"/>
      <c r="M3055" s="286"/>
    </row>
    <row r="3056" spans="1:13" ht="15.75" thickBot="1">
      <c r="A3056" s="285" t="s">
        <v>269</v>
      </c>
      <c r="B3056" s="284"/>
      <c r="C3056" s="284"/>
      <c r="D3056" s="284"/>
      <c r="E3056" s="284"/>
      <c r="F3056" s="284"/>
      <c r="G3056" s="284"/>
      <c r="H3056" s="284"/>
      <c r="I3056" s="283"/>
      <c r="J3056" s="282"/>
      <c r="K3056" s="281"/>
      <c r="L3056" s="280"/>
      <c r="M3056" s="279"/>
    </row>
    <row r="3057" spans="1:13" ht="15.75" thickBot="1">
      <c r="A3057" s="652" t="s">
        <v>268</v>
      </c>
      <c r="B3057" s="653"/>
      <c r="C3057" s="653"/>
      <c r="D3057" s="653"/>
      <c r="E3057" s="653"/>
      <c r="F3057" s="653"/>
      <c r="G3057" s="653"/>
      <c r="H3057" s="653"/>
      <c r="I3057" s="278"/>
      <c r="J3057" s="277"/>
      <c r="K3057" s="666">
        <f>K2990+K3000+K3015+K3043</f>
        <v>23.43</v>
      </c>
      <c r="L3057" s="667"/>
      <c r="M3057" s="303">
        <f>M2990+M3000+M3015+M3043</f>
        <v>176146.74</v>
      </c>
    </row>
    <row r="3059" spans="1:13" ht="15.75">
      <c r="A3059" s="601" t="s">
        <v>0</v>
      </c>
      <c r="B3059" s="601"/>
      <c r="C3059" s="601"/>
      <c r="D3059" s="601"/>
      <c r="E3059" s="601"/>
      <c r="F3059" s="601"/>
      <c r="G3059" s="601"/>
      <c r="H3059" s="601"/>
      <c r="I3059" s="601"/>
      <c r="J3059" s="601"/>
      <c r="K3059" s="601"/>
      <c r="L3059" s="601"/>
      <c r="M3059" s="327"/>
    </row>
    <row r="3060" spans="1:13" ht="15.75">
      <c r="A3060" s="600" t="s">
        <v>353</v>
      </c>
      <c r="B3060" s="600"/>
      <c r="C3060" s="600"/>
      <c r="D3060" s="600"/>
      <c r="E3060" s="600"/>
      <c r="F3060" s="600"/>
      <c r="G3060" s="600"/>
      <c r="H3060" s="600"/>
      <c r="I3060" s="600"/>
      <c r="J3060" s="600"/>
      <c r="K3060" s="600"/>
      <c r="L3060" s="600"/>
      <c r="M3060" s="327"/>
    </row>
    <row r="3061" spans="1:13" ht="15.75">
      <c r="A3061" s="370"/>
      <c r="B3061" s="370"/>
      <c r="C3061" s="370"/>
      <c r="D3061" s="370"/>
      <c r="E3061" s="370"/>
      <c r="F3061" s="370" t="s">
        <v>379</v>
      </c>
      <c r="G3061" s="370"/>
      <c r="H3061" s="370"/>
      <c r="I3061" s="370"/>
      <c r="J3061" s="370"/>
      <c r="K3061" s="370"/>
      <c r="L3061" s="370"/>
      <c r="M3061" s="327"/>
    </row>
    <row r="3062" spans="1:13">
      <c r="A3062" s="329"/>
      <c r="B3062" s="328"/>
      <c r="C3062" s="602" t="s">
        <v>351</v>
      </c>
      <c r="D3062" s="602"/>
      <c r="E3062" s="602"/>
      <c r="F3062" s="328"/>
      <c r="G3062" s="328"/>
      <c r="H3062" s="368"/>
      <c r="I3062" s="590" t="s">
        <v>3</v>
      </c>
      <c r="J3062" s="591"/>
      <c r="K3062" s="592" t="s">
        <v>4</v>
      </c>
      <c r="L3062" s="593"/>
      <c r="M3062" s="382"/>
    </row>
    <row r="3063" spans="1:13">
      <c r="A3063" s="381"/>
      <c r="B3063" s="355"/>
      <c r="C3063" s="355"/>
      <c r="D3063" s="355"/>
      <c r="E3063" s="355"/>
      <c r="F3063" s="355"/>
      <c r="G3063" s="355"/>
      <c r="H3063" s="356"/>
      <c r="I3063" s="295"/>
      <c r="J3063" s="294"/>
      <c r="K3063" s="594" t="s">
        <v>5</v>
      </c>
      <c r="L3063" s="595"/>
      <c r="M3063" s="380" t="s">
        <v>6</v>
      </c>
    </row>
    <row r="3064" spans="1:13">
      <c r="A3064" s="381"/>
      <c r="B3064" s="355"/>
      <c r="C3064" s="355"/>
      <c r="D3064" s="355"/>
      <c r="E3064" s="355"/>
      <c r="F3064" s="355"/>
      <c r="G3064" s="355"/>
      <c r="H3064" s="356"/>
      <c r="I3064" s="598" t="s">
        <v>7</v>
      </c>
      <c r="J3064" s="599"/>
      <c r="K3064" s="623" t="s">
        <v>8</v>
      </c>
      <c r="L3064" s="624"/>
      <c r="M3064" s="380" t="s">
        <v>9</v>
      </c>
    </row>
    <row r="3065" spans="1:13" ht="16.5" thickBot="1">
      <c r="A3065" s="379"/>
      <c r="B3065" s="351"/>
      <c r="C3065" s="351"/>
      <c r="D3065" s="351"/>
      <c r="E3065" s="351"/>
      <c r="F3065" s="351"/>
      <c r="G3065" s="351"/>
      <c r="H3065" s="350"/>
      <c r="I3065" s="631">
        <v>380.8</v>
      </c>
      <c r="J3065" s="632"/>
      <c r="K3065" s="633"/>
      <c r="L3065" s="634"/>
      <c r="M3065" s="378"/>
    </row>
    <row r="3066" spans="1:13">
      <c r="A3066" s="367" t="s">
        <v>350</v>
      </c>
      <c r="B3066" s="344"/>
      <c r="C3066" s="344"/>
      <c r="D3066" s="344"/>
      <c r="E3066" s="344"/>
      <c r="F3066" s="344"/>
      <c r="G3066" s="344"/>
      <c r="H3066" s="377"/>
      <c r="I3066" s="341"/>
      <c r="J3066" s="340"/>
      <c r="K3066" s="635">
        <f>K3069+K3072</f>
        <v>6.17</v>
      </c>
      <c r="L3066" s="628"/>
      <c r="M3066" s="286">
        <f>K3066*12*I3065</f>
        <v>28194.431999999997</v>
      </c>
    </row>
    <row r="3067" spans="1:13">
      <c r="A3067" s="376" t="s">
        <v>349</v>
      </c>
      <c r="B3067" s="375"/>
      <c r="C3067" s="375"/>
      <c r="D3067" s="375"/>
      <c r="E3067" s="375"/>
      <c r="F3067" s="375"/>
      <c r="G3067" s="375"/>
      <c r="H3067" s="374"/>
      <c r="I3067" s="295"/>
      <c r="J3067" s="294"/>
      <c r="K3067" s="293"/>
      <c r="L3067" s="292"/>
      <c r="M3067" s="373"/>
    </row>
    <row r="3068" spans="1:13" ht="15.75" thickBot="1">
      <c r="A3068" s="363" t="s">
        <v>348</v>
      </c>
      <c r="B3068" s="372"/>
      <c r="C3068" s="372"/>
      <c r="D3068" s="372"/>
      <c r="E3068" s="372"/>
      <c r="F3068" s="372"/>
      <c r="G3068" s="372"/>
      <c r="H3068" s="371"/>
      <c r="I3068" s="336"/>
      <c r="J3068" s="282"/>
      <c r="K3068" s="281"/>
      <c r="L3068" s="280"/>
      <c r="M3068" s="279"/>
    </row>
    <row r="3069" spans="1:13">
      <c r="A3069" s="323" t="s">
        <v>347</v>
      </c>
      <c r="B3069" s="331"/>
      <c r="C3069" s="331"/>
      <c r="D3069" s="331"/>
      <c r="E3069" s="331"/>
      <c r="F3069" s="331"/>
      <c r="G3069" s="331"/>
      <c r="H3069" s="357"/>
      <c r="I3069" s="596" t="s">
        <v>19</v>
      </c>
      <c r="J3069" s="597"/>
      <c r="K3069" s="629">
        <v>3.7</v>
      </c>
      <c r="L3069" s="630"/>
      <c r="M3069" s="291">
        <f>K3069*12*I3065</f>
        <v>16907.520000000004</v>
      </c>
    </row>
    <row r="3070" spans="1:13">
      <c r="A3070" s="301" t="s">
        <v>338</v>
      </c>
      <c r="B3070" s="355"/>
      <c r="C3070" s="355"/>
      <c r="D3070" s="355"/>
      <c r="E3070" s="355"/>
      <c r="F3070" s="355"/>
      <c r="G3070" s="355"/>
      <c r="H3070" s="356"/>
      <c r="I3070" s="598" t="s">
        <v>328</v>
      </c>
      <c r="J3070" s="599"/>
      <c r="K3070" s="327"/>
      <c r="L3070" s="292"/>
      <c r="M3070" s="291"/>
    </row>
    <row r="3071" spans="1:13">
      <c r="A3071" s="323" t="s">
        <v>337</v>
      </c>
      <c r="B3071" s="331"/>
      <c r="C3071" s="331"/>
      <c r="D3071" s="331"/>
      <c r="E3071" s="331"/>
      <c r="F3071" s="331"/>
      <c r="G3071" s="331"/>
      <c r="H3071" s="357"/>
      <c r="I3071" s="596"/>
      <c r="J3071" s="597"/>
      <c r="K3071" s="327"/>
      <c r="L3071" s="292"/>
      <c r="M3071" s="291"/>
    </row>
    <row r="3072" spans="1:13">
      <c r="A3072" s="323" t="s">
        <v>346</v>
      </c>
      <c r="B3072" s="331"/>
      <c r="C3072" s="331"/>
      <c r="D3072" s="331"/>
      <c r="E3072" s="331"/>
      <c r="F3072" s="331"/>
      <c r="G3072" s="331"/>
      <c r="H3072" s="357"/>
      <c r="I3072" s="608" t="s">
        <v>35</v>
      </c>
      <c r="J3072" s="609"/>
      <c r="K3072" s="625">
        <v>2.4700000000000002</v>
      </c>
      <c r="L3072" s="626"/>
      <c r="M3072" s="291">
        <f>K3072*12*I3065</f>
        <v>11286.912</v>
      </c>
    </row>
    <row r="3073" spans="1:13" ht="15.75">
      <c r="A3073" s="320" t="s">
        <v>345</v>
      </c>
      <c r="B3073" s="354"/>
      <c r="C3073" s="354"/>
      <c r="D3073" s="354"/>
      <c r="E3073" s="354"/>
      <c r="F3073" s="354"/>
      <c r="G3073" s="354"/>
      <c r="H3073" s="353"/>
      <c r="I3073" s="598" t="s">
        <v>328</v>
      </c>
      <c r="J3073" s="599"/>
      <c r="K3073" s="370"/>
      <c r="L3073" s="369"/>
      <c r="M3073" s="291"/>
    </row>
    <row r="3074" spans="1:13">
      <c r="A3074" s="313" t="s">
        <v>344</v>
      </c>
      <c r="B3074" s="328"/>
      <c r="C3074" s="328"/>
      <c r="D3074" s="328"/>
      <c r="E3074" s="328"/>
      <c r="F3074" s="328"/>
      <c r="G3074" s="328"/>
      <c r="H3074" s="368"/>
      <c r="I3074" s="598"/>
      <c r="J3074" s="599"/>
      <c r="K3074" s="352"/>
      <c r="L3074" s="292"/>
      <c r="M3074" s="291"/>
    </row>
    <row r="3075" spans="1:13" ht="15.75" thickBot="1">
      <c r="A3075" s="323" t="s">
        <v>343</v>
      </c>
      <c r="B3075" s="322"/>
      <c r="C3075" s="322"/>
      <c r="D3075" s="322"/>
      <c r="E3075" s="322"/>
      <c r="F3075" s="322"/>
      <c r="G3075" s="322"/>
      <c r="H3075" s="321"/>
      <c r="I3075" s="334"/>
      <c r="J3075" s="333"/>
      <c r="K3075" s="636"/>
      <c r="L3075" s="637"/>
      <c r="M3075" s="291"/>
    </row>
    <row r="3076" spans="1:13">
      <c r="A3076" s="367" t="s">
        <v>342</v>
      </c>
      <c r="B3076" s="366"/>
      <c r="C3076" s="366"/>
      <c r="D3076" s="366"/>
      <c r="E3076" s="366"/>
      <c r="F3076" s="366"/>
      <c r="G3076" s="366"/>
      <c r="H3076" s="365"/>
      <c r="I3076" s="341"/>
      <c r="J3076" s="364"/>
      <c r="K3076" s="627">
        <f>K3078+K3083+K3086</f>
        <v>5.05</v>
      </c>
      <c r="L3076" s="628"/>
      <c r="M3076" s="286">
        <f>K3076*12*I3065</f>
        <v>23076.48</v>
      </c>
    </row>
    <row r="3077" spans="1:13" ht="15.75" thickBot="1">
      <c r="A3077" s="363" t="s">
        <v>341</v>
      </c>
      <c r="B3077" s="362"/>
      <c r="C3077" s="362"/>
      <c r="D3077" s="362"/>
      <c r="E3077" s="362"/>
      <c r="F3077" s="362"/>
      <c r="G3077" s="362"/>
      <c r="H3077" s="361"/>
      <c r="I3077" s="336"/>
      <c r="J3077" s="360"/>
      <c r="K3077" s="281"/>
      <c r="L3077" s="280"/>
      <c r="M3077" s="279"/>
    </row>
    <row r="3078" spans="1:13">
      <c r="A3078" s="301" t="s">
        <v>340</v>
      </c>
      <c r="B3078" s="300"/>
      <c r="C3078" s="300"/>
      <c r="D3078" s="300"/>
      <c r="E3078" s="300"/>
      <c r="F3078" s="300"/>
      <c r="G3078" s="300"/>
      <c r="H3078" s="298"/>
      <c r="I3078" s="598" t="s">
        <v>19</v>
      </c>
      <c r="J3078" s="599"/>
      <c r="K3078" s="629">
        <v>2.5299999999999998</v>
      </c>
      <c r="L3078" s="630"/>
      <c r="M3078" s="291">
        <f>K3078*12*I3065</f>
        <v>11561.088</v>
      </c>
    </row>
    <row r="3079" spans="1:13">
      <c r="A3079" s="323" t="s">
        <v>339</v>
      </c>
      <c r="B3079" s="322"/>
      <c r="C3079" s="322"/>
      <c r="D3079" s="322"/>
      <c r="E3079" s="322"/>
      <c r="F3079" s="322"/>
      <c r="G3079" s="322"/>
      <c r="H3079" s="321"/>
      <c r="I3079" s="359"/>
      <c r="J3079" s="358"/>
      <c r="K3079" s="327"/>
      <c r="L3079" s="292"/>
      <c r="M3079" s="291"/>
    </row>
    <row r="3080" spans="1:13">
      <c r="A3080" s="301" t="s">
        <v>338</v>
      </c>
      <c r="B3080" s="355"/>
      <c r="C3080" s="355"/>
      <c r="D3080" s="355"/>
      <c r="E3080" s="355"/>
      <c r="F3080" s="355"/>
      <c r="G3080" s="355"/>
      <c r="H3080" s="356"/>
      <c r="I3080" s="598" t="s">
        <v>328</v>
      </c>
      <c r="J3080" s="599"/>
      <c r="K3080" s="327"/>
      <c r="L3080" s="292"/>
      <c r="M3080" s="291"/>
    </row>
    <row r="3081" spans="1:13">
      <c r="A3081" s="323" t="s">
        <v>337</v>
      </c>
      <c r="B3081" s="331"/>
      <c r="C3081" s="331"/>
      <c r="D3081" s="331"/>
      <c r="E3081" s="331"/>
      <c r="F3081" s="331"/>
      <c r="G3081" s="331"/>
      <c r="H3081" s="357"/>
      <c r="I3081" s="596"/>
      <c r="J3081" s="597"/>
      <c r="K3081" s="327"/>
      <c r="L3081" s="292"/>
      <c r="M3081" s="291"/>
    </row>
    <row r="3082" spans="1:13">
      <c r="A3082" s="320" t="s">
        <v>336</v>
      </c>
      <c r="B3082" s="354"/>
      <c r="C3082" s="353"/>
      <c r="D3082" s="355"/>
      <c r="E3082" s="355"/>
      <c r="F3082" s="355"/>
      <c r="G3082" s="355"/>
      <c r="H3082" s="356"/>
      <c r="I3082" s="598" t="s">
        <v>328</v>
      </c>
      <c r="J3082" s="599"/>
      <c r="K3082" s="327"/>
      <c r="L3082" s="292"/>
      <c r="M3082" s="291"/>
    </row>
    <row r="3083" spans="1:13">
      <c r="A3083" s="301" t="s">
        <v>335</v>
      </c>
      <c r="B3083" s="355"/>
      <c r="C3083" s="355"/>
      <c r="D3083" s="354"/>
      <c r="E3083" s="354"/>
      <c r="F3083" s="354"/>
      <c r="G3083" s="354"/>
      <c r="H3083" s="353"/>
      <c r="I3083" s="608" t="s">
        <v>35</v>
      </c>
      <c r="J3083" s="609"/>
      <c r="K3083" s="625">
        <v>1.1200000000000001</v>
      </c>
      <c r="L3083" s="626"/>
      <c r="M3083" s="291">
        <f>K3083*12*I3065</f>
        <v>5117.9520000000002</v>
      </c>
    </row>
    <row r="3084" spans="1:13">
      <c r="A3084" s="313" t="s">
        <v>334</v>
      </c>
      <c r="B3084" s="312"/>
      <c r="C3084" s="312"/>
      <c r="D3084" s="312"/>
      <c r="E3084" s="312"/>
      <c r="F3084" s="312"/>
      <c r="G3084" s="312"/>
      <c r="H3084" s="311"/>
      <c r="I3084" s="590" t="s">
        <v>333</v>
      </c>
      <c r="J3084" s="591"/>
      <c r="K3084" s="327"/>
      <c r="L3084" s="292"/>
      <c r="M3084" s="291"/>
    </row>
    <row r="3085" spans="1:13">
      <c r="A3085" s="323"/>
      <c r="B3085" s="322"/>
      <c r="C3085" s="322"/>
      <c r="D3085" s="322"/>
      <c r="E3085" s="322"/>
      <c r="F3085" s="322"/>
      <c r="G3085" s="322"/>
      <c r="H3085" s="321"/>
      <c r="I3085" s="334" t="s">
        <v>332</v>
      </c>
      <c r="J3085" s="333"/>
      <c r="K3085" s="352"/>
      <c r="L3085" s="292"/>
      <c r="M3085" s="291"/>
    </row>
    <row r="3086" spans="1:13">
      <c r="A3086" s="313" t="s">
        <v>331</v>
      </c>
      <c r="B3086" s="312"/>
      <c r="C3086" s="312"/>
      <c r="D3086" s="312"/>
      <c r="E3086" s="312"/>
      <c r="F3086" s="312"/>
      <c r="G3086" s="312"/>
      <c r="H3086" s="311"/>
      <c r="I3086" s="590" t="s">
        <v>35</v>
      </c>
      <c r="J3086" s="591"/>
      <c r="K3086" s="625">
        <v>1.4</v>
      </c>
      <c r="L3086" s="626"/>
      <c r="M3086" s="291">
        <f>K3086*12*I3065</f>
        <v>6397.4399999999987</v>
      </c>
    </row>
    <row r="3087" spans="1:13">
      <c r="A3087" s="323" t="s">
        <v>330</v>
      </c>
      <c r="B3087" s="322"/>
      <c r="C3087" s="322"/>
      <c r="D3087" s="322"/>
      <c r="E3087" s="322"/>
      <c r="F3087" s="322"/>
      <c r="G3087" s="322"/>
      <c r="H3087" s="321"/>
      <c r="I3087" s="334"/>
      <c r="J3087" s="333"/>
      <c r="K3087" s="327"/>
      <c r="L3087" s="292"/>
      <c r="M3087" s="291"/>
    </row>
    <row r="3088" spans="1:13">
      <c r="A3088" s="313" t="s">
        <v>329</v>
      </c>
      <c r="B3088" s="312"/>
      <c r="C3088" s="312"/>
      <c r="D3088" s="312"/>
      <c r="E3088" s="312"/>
      <c r="F3088" s="312"/>
      <c r="G3088" s="312"/>
      <c r="H3088" s="311"/>
      <c r="I3088" s="598" t="s">
        <v>328</v>
      </c>
      <c r="J3088" s="599"/>
      <c r="K3088" s="327"/>
      <c r="L3088" s="292"/>
      <c r="M3088" s="291"/>
    </row>
    <row r="3089" spans="1:13">
      <c r="A3089" s="313" t="s">
        <v>327</v>
      </c>
      <c r="B3089" s="312"/>
      <c r="C3089" s="312"/>
      <c r="D3089" s="312"/>
      <c r="E3089" s="312"/>
      <c r="F3089" s="312"/>
      <c r="G3089" s="312"/>
      <c r="H3089" s="311"/>
      <c r="I3089" s="590" t="s">
        <v>326</v>
      </c>
      <c r="J3089" s="591"/>
      <c r="K3089" s="351"/>
      <c r="L3089" s="350"/>
      <c r="M3089" s="349"/>
    </row>
    <row r="3090" spans="1:13" ht="15.75" thickBot="1">
      <c r="A3090" s="323"/>
      <c r="B3090" s="322"/>
      <c r="C3090" s="322"/>
      <c r="D3090" s="322"/>
      <c r="E3090" s="322"/>
      <c r="F3090" s="322"/>
      <c r="G3090" s="322"/>
      <c r="H3090" s="321"/>
      <c r="I3090" s="606" t="s">
        <v>325</v>
      </c>
      <c r="J3090" s="607"/>
      <c r="K3090" s="348"/>
      <c r="L3090" s="347"/>
      <c r="M3090" s="346"/>
    </row>
    <row r="3091" spans="1:13">
      <c r="A3091" s="345" t="s">
        <v>324</v>
      </c>
      <c r="B3091" s="344"/>
      <c r="C3091" s="344"/>
      <c r="D3091" s="344"/>
      <c r="E3091" s="344"/>
      <c r="F3091" s="344"/>
      <c r="G3091" s="343"/>
      <c r="H3091" s="342"/>
      <c r="I3091" s="341"/>
      <c r="J3091" s="340"/>
      <c r="K3091" s="648">
        <f>K3093+K3100+K3108+K3112+K3116</f>
        <v>6.21</v>
      </c>
      <c r="L3091" s="628"/>
      <c r="M3091" s="286">
        <f>M3093+M3100+M3108+M3112+M3116</f>
        <v>28377.215999999997</v>
      </c>
    </row>
    <row r="3092" spans="1:13" ht="15.75" thickBot="1">
      <c r="A3092" s="339"/>
      <c r="B3092" s="338"/>
      <c r="C3092" s="338"/>
      <c r="D3092" s="338"/>
      <c r="E3092" s="338"/>
      <c r="F3092" s="338"/>
      <c r="G3092" s="338"/>
      <c r="H3092" s="337"/>
      <c r="I3092" s="336"/>
      <c r="J3092" s="282"/>
      <c r="K3092" s="281"/>
      <c r="L3092" s="280"/>
      <c r="M3092" s="279"/>
    </row>
    <row r="3093" spans="1:13" ht="15.75" thickBot="1">
      <c r="A3093" s="603" t="s">
        <v>323</v>
      </c>
      <c r="B3093" s="604"/>
      <c r="C3093" s="604"/>
      <c r="D3093" s="604"/>
      <c r="E3093" s="604"/>
      <c r="F3093" s="604"/>
      <c r="G3093" s="604"/>
      <c r="H3093" s="605"/>
      <c r="I3093" s="305"/>
      <c r="J3093" s="304"/>
      <c r="K3093" s="646">
        <f>K3094+K3095+K3096+K3098+K3099</f>
        <v>2.3299999999999996</v>
      </c>
      <c r="L3093" s="647"/>
      <c r="M3093" s="303">
        <f>K3093*12*I3065</f>
        <v>10647.167999999998</v>
      </c>
    </row>
    <row r="3094" spans="1:13">
      <c r="A3094" s="323" t="s">
        <v>322</v>
      </c>
      <c r="B3094" s="322"/>
      <c r="C3094" s="322"/>
      <c r="D3094" s="322"/>
      <c r="E3094" s="322"/>
      <c r="F3094" s="322"/>
      <c r="G3094" s="322"/>
      <c r="H3094" s="321"/>
      <c r="I3094" s="596" t="s">
        <v>321</v>
      </c>
      <c r="J3094" s="597"/>
      <c r="K3094" s="629">
        <v>0.63</v>
      </c>
      <c r="L3094" s="630"/>
      <c r="M3094" s="291">
        <f>K3094*12*I3065</f>
        <v>2878.8480000000004</v>
      </c>
    </row>
    <row r="3095" spans="1:13">
      <c r="A3095" s="320" t="s">
        <v>320</v>
      </c>
      <c r="B3095" s="319"/>
      <c r="C3095" s="319"/>
      <c r="D3095" s="319"/>
      <c r="E3095" s="319"/>
      <c r="F3095" s="319"/>
      <c r="G3095" s="319"/>
      <c r="H3095" s="318"/>
      <c r="I3095" s="608" t="s">
        <v>57</v>
      </c>
      <c r="J3095" s="609"/>
      <c r="K3095" s="625">
        <v>1.48</v>
      </c>
      <c r="L3095" s="626"/>
      <c r="M3095" s="291">
        <f>K3095*12*I3065</f>
        <v>6763.0079999999998</v>
      </c>
    </row>
    <row r="3096" spans="1:13">
      <c r="A3096" s="313" t="s">
        <v>319</v>
      </c>
      <c r="B3096" s="312"/>
      <c r="C3096" s="312"/>
      <c r="D3096" s="312"/>
      <c r="E3096" s="312"/>
      <c r="F3096" s="312"/>
      <c r="G3096" s="312"/>
      <c r="H3096" s="311"/>
      <c r="I3096" s="590" t="s">
        <v>35</v>
      </c>
      <c r="J3096" s="591"/>
      <c r="K3096" s="625">
        <v>0.17</v>
      </c>
      <c r="L3096" s="626"/>
      <c r="M3096" s="291">
        <f>K3096*12*I3065</f>
        <v>776.83199999999999</v>
      </c>
    </row>
    <row r="3097" spans="1:13">
      <c r="A3097" s="335" t="s">
        <v>318</v>
      </c>
      <c r="B3097" s="331"/>
      <c r="C3097" s="331"/>
      <c r="D3097" s="331"/>
      <c r="E3097" s="322"/>
      <c r="F3097" s="322"/>
      <c r="G3097" s="322"/>
      <c r="H3097" s="321"/>
      <c r="I3097" s="334"/>
      <c r="J3097" s="333"/>
      <c r="K3097" s="293"/>
      <c r="L3097" s="292"/>
      <c r="M3097" s="291"/>
    </row>
    <row r="3098" spans="1:13">
      <c r="A3098" s="320" t="s">
        <v>317</v>
      </c>
      <c r="B3098" s="319"/>
      <c r="C3098" s="319"/>
      <c r="D3098" s="319"/>
      <c r="E3098" s="319"/>
      <c r="F3098" s="319"/>
      <c r="G3098" s="319"/>
      <c r="H3098" s="318"/>
      <c r="I3098" s="608" t="s">
        <v>19</v>
      </c>
      <c r="J3098" s="609"/>
      <c r="K3098" s="625">
        <v>0.05</v>
      </c>
      <c r="L3098" s="626"/>
      <c r="M3098" s="291">
        <f>K3098*12*I3065</f>
        <v>228.48000000000005</v>
      </c>
    </row>
    <row r="3099" spans="1:13" ht="15.75" thickBot="1">
      <c r="A3099" s="313" t="s">
        <v>316</v>
      </c>
      <c r="B3099" s="312"/>
      <c r="C3099" s="312"/>
      <c r="D3099" s="312"/>
      <c r="E3099" s="312"/>
      <c r="F3099" s="312"/>
      <c r="G3099" s="312"/>
      <c r="H3099" s="311"/>
      <c r="I3099" s="614" t="s">
        <v>19</v>
      </c>
      <c r="J3099" s="615"/>
      <c r="K3099" s="650"/>
      <c r="L3099" s="651"/>
      <c r="M3099" s="291"/>
    </row>
    <row r="3100" spans="1:13" ht="15.75" thickBot="1">
      <c r="A3100" s="654" t="s">
        <v>315</v>
      </c>
      <c r="B3100" s="655"/>
      <c r="C3100" s="655"/>
      <c r="D3100" s="655"/>
      <c r="E3100" s="655"/>
      <c r="F3100" s="655"/>
      <c r="G3100" s="655"/>
      <c r="H3100" s="656"/>
      <c r="I3100" s="305"/>
      <c r="J3100" s="304"/>
      <c r="K3100" s="642">
        <f>K3101+K3102+K3104+K3105+K3106+K3107</f>
        <v>1.35</v>
      </c>
      <c r="L3100" s="647"/>
      <c r="M3100" s="303">
        <f>K3100*12*I3065</f>
        <v>6168.9600000000009</v>
      </c>
    </row>
    <row r="3101" spans="1:13">
      <c r="A3101" s="332" t="s">
        <v>314</v>
      </c>
      <c r="B3101" s="331"/>
      <c r="C3101" s="331"/>
      <c r="D3101" s="331"/>
      <c r="E3101" s="331"/>
      <c r="F3101" s="322"/>
      <c r="G3101" s="322"/>
      <c r="H3101" s="321"/>
      <c r="I3101" s="330"/>
      <c r="J3101" s="294"/>
      <c r="K3101" s="629">
        <v>0.08</v>
      </c>
      <c r="L3101" s="630"/>
      <c r="M3101" s="291">
        <f>K3101*12*I3065</f>
        <v>365.56799999999998</v>
      </c>
    </row>
    <row r="3102" spans="1:13">
      <c r="A3102" s="329" t="s">
        <v>313</v>
      </c>
      <c r="B3102" s="328"/>
      <c r="C3102" s="328"/>
      <c r="D3102" s="328"/>
      <c r="E3102" s="328"/>
      <c r="F3102" s="312"/>
      <c r="G3102" s="312"/>
      <c r="H3102" s="311"/>
      <c r="I3102" s="598" t="s">
        <v>312</v>
      </c>
      <c r="J3102" s="599"/>
      <c r="K3102" s="625">
        <v>0.65</v>
      </c>
      <c r="L3102" s="626"/>
      <c r="M3102" s="291">
        <f>K3102*12*I3065</f>
        <v>2970.2400000000002</v>
      </c>
    </row>
    <row r="3103" spans="1:13">
      <c r="A3103" s="323" t="s">
        <v>311</v>
      </c>
      <c r="B3103" s="322"/>
      <c r="C3103" s="322"/>
      <c r="D3103" s="322"/>
      <c r="E3103" s="322"/>
      <c r="F3103" s="322"/>
      <c r="G3103" s="322"/>
      <c r="H3103" s="321"/>
      <c r="I3103" s="596" t="s">
        <v>310</v>
      </c>
      <c r="J3103" s="597"/>
      <c r="K3103" s="327"/>
      <c r="L3103" s="292"/>
      <c r="M3103" s="291"/>
    </row>
    <row r="3104" spans="1:13">
      <c r="A3104" s="320" t="s">
        <v>309</v>
      </c>
      <c r="B3104" s="319"/>
      <c r="C3104" s="319"/>
      <c r="D3104" s="319"/>
      <c r="E3104" s="319"/>
      <c r="F3104" s="319"/>
      <c r="G3104" s="319"/>
      <c r="H3104" s="318"/>
      <c r="I3104" s="608" t="s">
        <v>308</v>
      </c>
      <c r="J3104" s="609"/>
      <c r="K3104" s="625">
        <v>0.4</v>
      </c>
      <c r="L3104" s="626"/>
      <c r="M3104" s="291">
        <f>K3104*12*I3065</f>
        <v>1827.8400000000004</v>
      </c>
    </row>
    <row r="3105" spans="1:13">
      <c r="A3105" s="320" t="s">
        <v>307</v>
      </c>
      <c r="B3105" s="319"/>
      <c r="C3105" s="319"/>
      <c r="D3105" s="319"/>
      <c r="E3105" s="319"/>
      <c r="F3105" s="319"/>
      <c r="G3105" s="319"/>
      <c r="H3105" s="318"/>
      <c r="I3105" s="608" t="s">
        <v>306</v>
      </c>
      <c r="J3105" s="609"/>
      <c r="K3105" s="625">
        <v>0.1</v>
      </c>
      <c r="L3105" s="626"/>
      <c r="M3105" s="291">
        <f>K3105*12*I3065</f>
        <v>456.96000000000009</v>
      </c>
    </row>
    <row r="3106" spans="1:13">
      <c r="A3106" s="313" t="s">
        <v>299</v>
      </c>
      <c r="B3106" s="312"/>
      <c r="C3106" s="312"/>
      <c r="D3106" s="312"/>
      <c r="E3106" s="312"/>
      <c r="F3106" s="312"/>
      <c r="G3106" s="312"/>
      <c r="H3106" s="311"/>
      <c r="I3106" s="608" t="s">
        <v>298</v>
      </c>
      <c r="J3106" s="609"/>
      <c r="K3106" s="636">
        <v>0.05</v>
      </c>
      <c r="L3106" s="637"/>
      <c r="M3106" s="291">
        <f>K3106*12*I3065</f>
        <v>228.48000000000005</v>
      </c>
    </row>
    <row r="3107" spans="1:13" ht="15.75" thickBot="1">
      <c r="A3107" s="313" t="s">
        <v>305</v>
      </c>
      <c r="B3107" s="312"/>
      <c r="C3107" s="312"/>
      <c r="D3107" s="312"/>
      <c r="E3107" s="312"/>
      <c r="F3107" s="312"/>
      <c r="G3107" s="312"/>
      <c r="H3107" s="311"/>
      <c r="I3107" s="614" t="s">
        <v>88</v>
      </c>
      <c r="J3107" s="615"/>
      <c r="K3107" s="638">
        <v>7.0000000000000007E-2</v>
      </c>
      <c r="L3107" s="639"/>
      <c r="M3107" s="326">
        <f>K3107*12*I3065</f>
        <v>319.87200000000001</v>
      </c>
    </row>
    <row r="3108" spans="1:13" ht="15.75" thickBot="1">
      <c r="A3108" s="654" t="s">
        <v>304</v>
      </c>
      <c r="B3108" s="655"/>
      <c r="C3108" s="655"/>
      <c r="D3108" s="655"/>
      <c r="E3108" s="655"/>
      <c r="F3108" s="655"/>
      <c r="G3108" s="655"/>
      <c r="H3108" s="656"/>
      <c r="I3108" s="325"/>
      <c r="J3108" s="324"/>
      <c r="K3108" s="649">
        <f>K3109+K3110+K3111</f>
        <v>0.88</v>
      </c>
      <c r="L3108" s="643"/>
      <c r="M3108" s="303">
        <f>K3108*12*I3065</f>
        <v>4021.2480000000005</v>
      </c>
    </row>
    <row r="3109" spans="1:13">
      <c r="A3109" s="323" t="s">
        <v>303</v>
      </c>
      <c r="B3109" s="322"/>
      <c r="C3109" s="322"/>
      <c r="D3109" s="322"/>
      <c r="E3109" s="322"/>
      <c r="F3109" s="322"/>
      <c r="G3109" s="322"/>
      <c r="H3109" s="321"/>
      <c r="I3109" s="612" t="s">
        <v>302</v>
      </c>
      <c r="J3109" s="613"/>
      <c r="K3109" s="644">
        <v>0.42</v>
      </c>
      <c r="L3109" s="645"/>
      <c r="M3109" s="291">
        <f>K3109*12*I3065</f>
        <v>1919.232</v>
      </c>
    </row>
    <row r="3110" spans="1:13">
      <c r="A3110" s="320" t="s">
        <v>301</v>
      </c>
      <c r="B3110" s="319"/>
      <c r="C3110" s="319"/>
      <c r="D3110" s="319"/>
      <c r="E3110" s="319"/>
      <c r="F3110" s="319"/>
      <c r="G3110" s="319"/>
      <c r="H3110" s="318"/>
      <c r="I3110" s="317" t="s">
        <v>300</v>
      </c>
      <c r="J3110" s="316"/>
      <c r="K3110" s="636">
        <v>0.37</v>
      </c>
      <c r="L3110" s="637"/>
      <c r="M3110" s="291">
        <f>K3110*12*I3065</f>
        <v>1690.752</v>
      </c>
    </row>
    <row r="3111" spans="1:13" ht="15.75" thickBot="1">
      <c r="A3111" s="313" t="s">
        <v>299</v>
      </c>
      <c r="B3111" s="312"/>
      <c r="C3111" s="312"/>
      <c r="D3111" s="312"/>
      <c r="E3111" s="312"/>
      <c r="F3111" s="312"/>
      <c r="G3111" s="312"/>
      <c r="H3111" s="311"/>
      <c r="I3111" s="614" t="s">
        <v>298</v>
      </c>
      <c r="J3111" s="615"/>
      <c r="K3111" s="638">
        <v>0.09</v>
      </c>
      <c r="L3111" s="639"/>
      <c r="M3111" s="291">
        <f>K3111*12*I3065</f>
        <v>411.26400000000007</v>
      </c>
    </row>
    <row r="3112" spans="1:13" ht="15.75" thickBot="1">
      <c r="A3112" s="603" t="s">
        <v>375</v>
      </c>
      <c r="B3112" s="604"/>
      <c r="C3112" s="604"/>
      <c r="D3112" s="604"/>
      <c r="E3112" s="604"/>
      <c r="F3112" s="604"/>
      <c r="G3112" s="604"/>
      <c r="H3112" s="605"/>
      <c r="I3112" s="305"/>
      <c r="J3112" s="304"/>
      <c r="K3112" s="642">
        <v>1.58</v>
      </c>
      <c r="L3112" s="643"/>
      <c r="M3112" s="303">
        <f>K3112*12*I3065</f>
        <v>7219.9680000000008</v>
      </c>
    </row>
    <row r="3113" spans="1:13">
      <c r="A3113" s="301" t="s">
        <v>294</v>
      </c>
      <c r="B3113" s="300"/>
      <c r="C3113" s="300"/>
      <c r="D3113" s="300"/>
      <c r="E3113" s="300"/>
      <c r="F3113" s="300"/>
      <c r="G3113" s="300"/>
      <c r="H3113" s="298"/>
      <c r="I3113" s="621" t="s">
        <v>293</v>
      </c>
      <c r="J3113" s="622"/>
      <c r="K3113" s="297"/>
      <c r="L3113" s="296"/>
      <c r="M3113" s="291"/>
    </row>
    <row r="3114" spans="1:13">
      <c r="A3114" s="301" t="s">
        <v>292</v>
      </c>
      <c r="B3114" s="300"/>
      <c r="C3114" s="300"/>
      <c r="D3114" s="300"/>
      <c r="E3114" s="300"/>
      <c r="F3114" s="300"/>
      <c r="G3114" s="300"/>
      <c r="H3114" s="298"/>
      <c r="I3114" s="295"/>
      <c r="J3114" s="294"/>
      <c r="K3114" s="297"/>
      <c r="L3114" s="296"/>
      <c r="M3114" s="291"/>
    </row>
    <row r="3115" spans="1:13" ht="15.75" thickBot="1">
      <c r="A3115" s="301" t="s">
        <v>291</v>
      </c>
      <c r="B3115" s="300"/>
      <c r="C3115" s="300"/>
      <c r="D3115" s="300"/>
      <c r="E3115" s="300"/>
      <c r="F3115" s="300"/>
      <c r="G3115" s="300"/>
      <c r="H3115" s="298"/>
      <c r="I3115" s="310"/>
      <c r="J3115" s="294"/>
      <c r="K3115" s="297"/>
      <c r="L3115" s="296"/>
      <c r="M3115" s="291"/>
    </row>
    <row r="3116" spans="1:13" ht="15.75" thickBot="1">
      <c r="A3116" s="309" t="s">
        <v>374</v>
      </c>
      <c r="B3116" s="308"/>
      <c r="C3116" s="308"/>
      <c r="D3116" s="308"/>
      <c r="E3116" s="308"/>
      <c r="F3116" s="308"/>
      <c r="G3116" s="308"/>
      <c r="H3116" s="307"/>
      <c r="I3116" s="305"/>
      <c r="J3116" s="304"/>
      <c r="K3116" s="642">
        <v>7.0000000000000007E-2</v>
      </c>
      <c r="L3116" s="643"/>
      <c r="M3116" s="303">
        <f>K3116*12*I3065</f>
        <v>319.87200000000001</v>
      </c>
    </row>
    <row r="3117" spans="1:13">
      <c r="A3117" s="301" t="s">
        <v>289</v>
      </c>
      <c r="B3117" s="300"/>
      <c r="C3117" s="300"/>
      <c r="D3117" s="300"/>
      <c r="E3117" s="300"/>
      <c r="F3117" s="300"/>
      <c r="G3117" s="300"/>
      <c r="H3117" s="298"/>
      <c r="I3117" s="621" t="s">
        <v>19</v>
      </c>
      <c r="J3117" s="622"/>
      <c r="K3117" s="306"/>
      <c r="L3117" s="296"/>
      <c r="M3117" s="291"/>
    </row>
    <row r="3118" spans="1:13" ht="15.75" thickBot="1">
      <c r="A3118" s="301" t="s">
        <v>288</v>
      </c>
      <c r="B3118" s="300"/>
      <c r="C3118" s="300"/>
      <c r="D3118" s="300"/>
      <c r="E3118" s="300"/>
      <c r="F3118" s="300"/>
      <c r="G3118" s="300"/>
      <c r="H3118" s="298"/>
      <c r="I3118" s="295"/>
      <c r="J3118" s="294"/>
      <c r="K3118" s="306"/>
      <c r="L3118" s="296"/>
      <c r="M3118" s="291"/>
    </row>
    <row r="3119" spans="1:13" ht="15.75" thickBot="1">
      <c r="A3119" s="603" t="s">
        <v>287</v>
      </c>
      <c r="B3119" s="604"/>
      <c r="C3119" s="604"/>
      <c r="D3119" s="604"/>
      <c r="E3119" s="604"/>
      <c r="F3119" s="604"/>
      <c r="G3119" s="604"/>
      <c r="H3119" s="605"/>
      <c r="I3119" s="305"/>
      <c r="J3119" s="304"/>
      <c r="K3119" s="642">
        <v>6</v>
      </c>
      <c r="L3119" s="643"/>
      <c r="M3119" s="303">
        <f>K3119*12*I3065</f>
        <v>27417.600000000002</v>
      </c>
    </row>
    <row r="3120" spans="1:13">
      <c r="A3120" s="301" t="s">
        <v>286</v>
      </c>
      <c r="B3120" s="299"/>
      <c r="C3120" s="299"/>
      <c r="D3120" s="299"/>
      <c r="E3120" s="299"/>
      <c r="F3120" s="300"/>
      <c r="G3120" s="299"/>
      <c r="H3120" s="298"/>
      <c r="I3120" s="598" t="s">
        <v>285</v>
      </c>
      <c r="J3120" s="599"/>
      <c r="K3120" s="297"/>
      <c r="L3120" s="296"/>
      <c r="M3120" s="291"/>
    </row>
    <row r="3121" spans="1:13">
      <c r="A3121" s="301" t="s">
        <v>284</v>
      </c>
      <c r="B3121" s="299"/>
      <c r="C3121" s="299"/>
      <c r="D3121" s="299"/>
      <c r="E3121" s="299"/>
      <c r="F3121" s="300"/>
      <c r="G3121" s="299"/>
      <c r="H3121" s="298"/>
      <c r="I3121" s="598" t="s">
        <v>283</v>
      </c>
      <c r="J3121" s="599"/>
      <c r="K3121" s="297"/>
      <c r="L3121" s="296"/>
      <c r="M3121" s="291"/>
    </row>
    <row r="3122" spans="1:13">
      <c r="A3122" s="301" t="s">
        <v>282</v>
      </c>
      <c r="B3122" s="299"/>
      <c r="C3122" s="299"/>
      <c r="D3122" s="299"/>
      <c r="E3122" s="299"/>
      <c r="F3122" s="300"/>
      <c r="G3122" s="299"/>
      <c r="H3122" s="298"/>
      <c r="I3122" s="598" t="s">
        <v>281</v>
      </c>
      <c r="J3122" s="599"/>
      <c r="K3122" s="297"/>
      <c r="L3122" s="296"/>
      <c r="M3122" s="291"/>
    </row>
    <row r="3123" spans="1:13">
      <c r="A3123" s="301" t="s">
        <v>280</v>
      </c>
      <c r="B3123" s="299"/>
      <c r="C3123" s="299"/>
      <c r="D3123" s="299"/>
      <c r="E3123" s="299"/>
      <c r="F3123" s="300"/>
      <c r="G3123" s="299"/>
      <c r="H3123" s="298"/>
      <c r="I3123" s="598" t="s">
        <v>279</v>
      </c>
      <c r="J3123" s="599"/>
      <c r="K3123" s="297"/>
      <c r="L3123" s="296"/>
      <c r="M3123" s="291"/>
    </row>
    <row r="3124" spans="1:13">
      <c r="A3124" s="301" t="s">
        <v>278</v>
      </c>
      <c r="B3124" s="299"/>
      <c r="C3124" s="299"/>
      <c r="D3124" s="299"/>
      <c r="E3124" s="299"/>
      <c r="F3124" s="300"/>
      <c r="G3124" s="299"/>
      <c r="H3124" s="298"/>
      <c r="I3124" s="598" t="s">
        <v>277</v>
      </c>
      <c r="J3124" s="599"/>
      <c r="K3124" s="297"/>
      <c r="L3124" s="296"/>
      <c r="M3124" s="291"/>
    </row>
    <row r="3125" spans="1:13">
      <c r="A3125" s="301" t="s">
        <v>276</v>
      </c>
      <c r="B3125" s="299"/>
      <c r="C3125" s="299"/>
      <c r="D3125" s="299"/>
      <c r="E3125" s="299"/>
      <c r="F3125" s="300"/>
      <c r="G3125" s="299"/>
      <c r="H3125" s="298"/>
      <c r="I3125" s="295"/>
      <c r="J3125" s="294"/>
      <c r="K3125" s="297"/>
      <c r="L3125" s="302"/>
      <c r="M3125" s="291"/>
    </row>
    <row r="3126" spans="1:13">
      <c r="A3126" s="301" t="s">
        <v>275</v>
      </c>
      <c r="B3126" s="299"/>
      <c r="C3126" s="299"/>
      <c r="D3126" s="299"/>
      <c r="E3126" s="299"/>
      <c r="F3126" s="300"/>
      <c r="G3126" s="299"/>
      <c r="H3126" s="298"/>
      <c r="I3126" s="295"/>
      <c r="J3126" s="294"/>
      <c r="K3126" s="297"/>
      <c r="L3126" s="296"/>
      <c r="M3126" s="291"/>
    </row>
    <row r="3127" spans="1:13">
      <c r="A3127" s="301" t="s">
        <v>274</v>
      </c>
      <c r="B3127" s="299"/>
      <c r="C3127" s="299"/>
      <c r="D3127" s="299"/>
      <c r="E3127" s="299"/>
      <c r="F3127" s="300"/>
      <c r="G3127" s="299"/>
      <c r="H3127" s="298"/>
      <c r="I3127" s="295"/>
      <c r="J3127" s="294"/>
      <c r="K3127" s="297"/>
      <c r="L3127" s="296"/>
      <c r="M3127" s="291"/>
    </row>
    <row r="3128" spans="1:13">
      <c r="A3128" s="301" t="s">
        <v>273</v>
      </c>
      <c r="B3128" s="299"/>
      <c r="C3128" s="299"/>
      <c r="D3128" s="299"/>
      <c r="E3128" s="299"/>
      <c r="F3128" s="300"/>
      <c r="G3128" s="299"/>
      <c r="H3128" s="298"/>
      <c r="I3128" s="295"/>
      <c r="J3128" s="294"/>
      <c r="K3128" s="297"/>
      <c r="L3128" s="296"/>
      <c r="M3128" s="291"/>
    </row>
    <row r="3129" spans="1:13">
      <c r="A3129" s="301" t="s">
        <v>272</v>
      </c>
      <c r="B3129" s="299"/>
      <c r="C3129" s="299"/>
      <c r="D3129" s="299"/>
      <c r="E3129" s="299"/>
      <c r="F3129" s="300"/>
      <c r="G3129" s="299"/>
      <c r="H3129" s="298"/>
      <c r="I3129" s="295"/>
      <c r="J3129" s="294"/>
      <c r="K3129" s="297"/>
      <c r="L3129" s="296"/>
      <c r="M3129" s="291"/>
    </row>
    <row r="3130" spans="1:13" ht="15.75" thickBot="1">
      <c r="A3130" s="616" t="s">
        <v>271</v>
      </c>
      <c r="B3130" s="617"/>
      <c r="C3130" s="617"/>
      <c r="D3130" s="617"/>
      <c r="E3130" s="617"/>
      <c r="F3130" s="617"/>
      <c r="G3130" s="617"/>
      <c r="H3130" s="618"/>
      <c r="I3130" s="295"/>
      <c r="J3130" s="294"/>
      <c r="K3130" s="293"/>
      <c r="L3130" s="292"/>
      <c r="M3130" s="291"/>
    </row>
    <row r="3131" spans="1:13">
      <c r="A3131" s="290" t="s">
        <v>270</v>
      </c>
      <c r="B3131" s="289"/>
      <c r="C3131" s="289"/>
      <c r="D3131" s="289"/>
      <c r="E3131" s="289"/>
      <c r="F3131" s="289"/>
      <c r="G3131" s="289"/>
      <c r="H3131" s="289"/>
      <c r="I3131" s="621" t="s">
        <v>55</v>
      </c>
      <c r="J3131" s="622"/>
      <c r="K3131" s="288"/>
      <c r="L3131" s="287"/>
      <c r="M3131" s="286"/>
    </row>
    <row r="3132" spans="1:13" ht="15.75" thickBot="1">
      <c r="A3132" s="285" t="s">
        <v>269</v>
      </c>
      <c r="B3132" s="284"/>
      <c r="C3132" s="284"/>
      <c r="D3132" s="284"/>
      <c r="E3132" s="284"/>
      <c r="F3132" s="284"/>
      <c r="G3132" s="284"/>
      <c r="H3132" s="284"/>
      <c r="I3132" s="283"/>
      <c r="J3132" s="282"/>
      <c r="K3132" s="281"/>
      <c r="L3132" s="280"/>
      <c r="M3132" s="279"/>
    </row>
    <row r="3133" spans="1:13" ht="15.75" thickBot="1">
      <c r="A3133" s="603" t="s">
        <v>355</v>
      </c>
      <c r="B3133" s="604"/>
      <c r="C3133" s="604"/>
      <c r="D3133" s="604"/>
      <c r="E3133" s="604"/>
      <c r="F3133" s="604"/>
      <c r="G3133" s="604"/>
      <c r="H3133" s="657"/>
      <c r="I3133" s="658" t="s">
        <v>32</v>
      </c>
      <c r="J3133" s="659"/>
      <c r="K3133" s="660">
        <v>1.46</v>
      </c>
      <c r="L3133" s="661"/>
      <c r="M3133" s="276">
        <f>K3133*12*I3065</f>
        <v>6671.616</v>
      </c>
    </row>
    <row r="3134" spans="1:13" ht="15.75" thickBot="1">
      <c r="A3134" s="386" t="s">
        <v>354</v>
      </c>
      <c r="B3134" s="385"/>
      <c r="C3134" s="385"/>
      <c r="D3134" s="385"/>
      <c r="E3134" s="385"/>
      <c r="F3134" s="385"/>
      <c r="G3134" s="385"/>
      <c r="H3134" s="385"/>
      <c r="I3134" s="384"/>
      <c r="J3134" s="383"/>
      <c r="K3134" s="660">
        <v>3.33</v>
      </c>
      <c r="L3134" s="661"/>
      <c r="M3134" s="276">
        <f>K3134*12*I3065</f>
        <v>15216.768</v>
      </c>
    </row>
    <row r="3135" spans="1:13" ht="15.75" thickBot="1">
      <c r="A3135" s="652" t="s">
        <v>268</v>
      </c>
      <c r="B3135" s="653"/>
      <c r="C3135" s="653"/>
      <c r="D3135" s="653"/>
      <c r="E3135" s="653"/>
      <c r="F3135" s="653"/>
      <c r="G3135" s="653"/>
      <c r="H3135" s="653"/>
      <c r="I3135" s="278"/>
      <c r="J3135" s="277"/>
      <c r="K3135" s="610">
        <f>K3066+K3076+K3091+K3119+K3133+K3134</f>
        <v>28.22</v>
      </c>
      <c r="L3135" s="611"/>
      <c r="M3135" s="276">
        <f>M3066+M3076+M3091+M3119+M3133+M3134</f>
        <v>128954.11199999999</v>
      </c>
    </row>
    <row r="3137" spans="1:13" ht="15.75">
      <c r="A3137" s="601" t="s">
        <v>0</v>
      </c>
      <c r="B3137" s="601"/>
      <c r="C3137" s="601"/>
      <c r="D3137" s="601"/>
      <c r="E3137" s="601"/>
      <c r="F3137" s="601"/>
      <c r="G3137" s="601"/>
      <c r="H3137" s="601"/>
      <c r="I3137" s="601"/>
      <c r="J3137" s="601"/>
      <c r="K3137" s="601"/>
      <c r="L3137" s="601"/>
      <c r="M3137" s="327"/>
    </row>
    <row r="3138" spans="1:13" ht="15.75">
      <c r="A3138" s="600" t="s">
        <v>353</v>
      </c>
      <c r="B3138" s="600"/>
      <c r="C3138" s="600"/>
      <c r="D3138" s="600"/>
      <c r="E3138" s="600"/>
      <c r="F3138" s="600"/>
      <c r="G3138" s="600"/>
      <c r="H3138" s="600"/>
      <c r="I3138" s="600"/>
      <c r="J3138" s="600"/>
      <c r="K3138" s="600"/>
      <c r="L3138" s="600"/>
      <c r="M3138" s="327"/>
    </row>
    <row r="3139" spans="1:13" ht="15.75">
      <c r="A3139" s="370"/>
      <c r="B3139" s="370"/>
      <c r="C3139" s="370"/>
      <c r="D3139" s="370"/>
      <c r="E3139" s="370"/>
      <c r="F3139" s="370" t="s">
        <v>378</v>
      </c>
      <c r="G3139" s="370"/>
      <c r="H3139" s="370"/>
      <c r="I3139" s="370"/>
      <c r="J3139" s="370"/>
      <c r="K3139" s="370"/>
      <c r="L3139" s="370"/>
      <c r="M3139" s="327"/>
    </row>
    <row r="3140" spans="1:13">
      <c r="A3140" s="329"/>
      <c r="B3140" s="328"/>
      <c r="C3140" s="602" t="s">
        <v>351</v>
      </c>
      <c r="D3140" s="602"/>
      <c r="E3140" s="602"/>
      <c r="F3140" s="328"/>
      <c r="G3140" s="328"/>
      <c r="H3140" s="368"/>
      <c r="I3140" s="590" t="s">
        <v>3</v>
      </c>
      <c r="J3140" s="591"/>
      <c r="K3140" s="592" t="s">
        <v>4</v>
      </c>
      <c r="L3140" s="593"/>
      <c r="M3140" s="382"/>
    </row>
    <row r="3141" spans="1:13">
      <c r="A3141" s="381"/>
      <c r="B3141" s="355"/>
      <c r="C3141" s="355"/>
      <c r="D3141" s="355"/>
      <c r="E3141" s="355"/>
      <c r="F3141" s="355"/>
      <c r="G3141" s="355"/>
      <c r="H3141" s="356"/>
      <c r="I3141" s="295"/>
      <c r="J3141" s="294"/>
      <c r="K3141" s="594" t="s">
        <v>5</v>
      </c>
      <c r="L3141" s="595"/>
      <c r="M3141" s="380" t="s">
        <v>6</v>
      </c>
    </row>
    <row r="3142" spans="1:13">
      <c r="A3142" s="381"/>
      <c r="B3142" s="355"/>
      <c r="C3142" s="355"/>
      <c r="D3142" s="355"/>
      <c r="E3142" s="355"/>
      <c r="F3142" s="355"/>
      <c r="G3142" s="355"/>
      <c r="H3142" s="356"/>
      <c r="I3142" s="598" t="s">
        <v>7</v>
      </c>
      <c r="J3142" s="599"/>
      <c r="K3142" s="623" t="s">
        <v>8</v>
      </c>
      <c r="L3142" s="624"/>
      <c r="M3142" s="380" t="s">
        <v>9</v>
      </c>
    </row>
    <row r="3143" spans="1:13" ht="16.5" thickBot="1">
      <c r="A3143" s="379"/>
      <c r="B3143" s="351"/>
      <c r="C3143" s="351"/>
      <c r="D3143" s="351"/>
      <c r="E3143" s="351"/>
      <c r="F3143" s="351"/>
      <c r="G3143" s="351"/>
      <c r="H3143" s="350"/>
      <c r="I3143" s="631">
        <v>307.3</v>
      </c>
      <c r="J3143" s="632"/>
      <c r="K3143" s="633"/>
      <c r="L3143" s="634"/>
      <c r="M3143" s="378"/>
    </row>
    <row r="3144" spans="1:13">
      <c r="A3144" s="367" t="s">
        <v>350</v>
      </c>
      <c r="B3144" s="344"/>
      <c r="C3144" s="344"/>
      <c r="D3144" s="344"/>
      <c r="E3144" s="344"/>
      <c r="F3144" s="344"/>
      <c r="G3144" s="344"/>
      <c r="H3144" s="377"/>
      <c r="I3144" s="341"/>
      <c r="J3144" s="340"/>
      <c r="K3144" s="635">
        <f>K3147+K3150</f>
        <v>6.17</v>
      </c>
      <c r="L3144" s="628"/>
      <c r="M3144" s="286">
        <f>K3144*12*I3143</f>
        <v>22752.491999999998</v>
      </c>
    </row>
    <row r="3145" spans="1:13">
      <c r="A3145" s="376" t="s">
        <v>349</v>
      </c>
      <c r="B3145" s="375"/>
      <c r="C3145" s="375"/>
      <c r="D3145" s="375"/>
      <c r="E3145" s="375"/>
      <c r="F3145" s="375"/>
      <c r="G3145" s="375"/>
      <c r="H3145" s="374"/>
      <c r="I3145" s="295"/>
      <c r="J3145" s="294"/>
      <c r="K3145" s="293"/>
      <c r="L3145" s="292"/>
      <c r="M3145" s="373"/>
    </row>
    <row r="3146" spans="1:13" ht="15.75" thickBot="1">
      <c r="A3146" s="363" t="s">
        <v>348</v>
      </c>
      <c r="B3146" s="372"/>
      <c r="C3146" s="372"/>
      <c r="D3146" s="372"/>
      <c r="E3146" s="372"/>
      <c r="F3146" s="372"/>
      <c r="G3146" s="372"/>
      <c r="H3146" s="371"/>
      <c r="I3146" s="336"/>
      <c r="J3146" s="282"/>
      <c r="K3146" s="281"/>
      <c r="L3146" s="280"/>
      <c r="M3146" s="279"/>
    </row>
    <row r="3147" spans="1:13">
      <c r="A3147" s="323" t="s">
        <v>347</v>
      </c>
      <c r="B3147" s="331"/>
      <c r="C3147" s="331"/>
      <c r="D3147" s="331"/>
      <c r="E3147" s="331"/>
      <c r="F3147" s="331"/>
      <c r="G3147" s="331"/>
      <c r="H3147" s="357"/>
      <c r="I3147" s="596" t="s">
        <v>19</v>
      </c>
      <c r="J3147" s="597"/>
      <c r="K3147" s="629">
        <v>3.7</v>
      </c>
      <c r="L3147" s="630"/>
      <c r="M3147" s="291">
        <f>K3147*12*I3143</f>
        <v>13644.120000000003</v>
      </c>
    </row>
    <row r="3148" spans="1:13">
      <c r="A3148" s="301" t="s">
        <v>338</v>
      </c>
      <c r="B3148" s="355"/>
      <c r="C3148" s="355"/>
      <c r="D3148" s="355"/>
      <c r="E3148" s="355"/>
      <c r="F3148" s="355"/>
      <c r="G3148" s="355"/>
      <c r="H3148" s="356"/>
      <c r="I3148" s="598" t="s">
        <v>328</v>
      </c>
      <c r="J3148" s="599"/>
      <c r="K3148" s="327"/>
      <c r="L3148" s="292"/>
      <c r="M3148" s="291"/>
    </row>
    <row r="3149" spans="1:13">
      <c r="A3149" s="323" t="s">
        <v>337</v>
      </c>
      <c r="B3149" s="331"/>
      <c r="C3149" s="331"/>
      <c r="D3149" s="331"/>
      <c r="E3149" s="331"/>
      <c r="F3149" s="331"/>
      <c r="G3149" s="331"/>
      <c r="H3149" s="357"/>
      <c r="I3149" s="596"/>
      <c r="J3149" s="597"/>
      <c r="K3149" s="327"/>
      <c r="L3149" s="292"/>
      <c r="M3149" s="291"/>
    </row>
    <row r="3150" spans="1:13">
      <c r="A3150" s="323" t="s">
        <v>346</v>
      </c>
      <c r="B3150" s="331"/>
      <c r="C3150" s="331"/>
      <c r="D3150" s="331"/>
      <c r="E3150" s="331"/>
      <c r="F3150" s="331"/>
      <c r="G3150" s="331"/>
      <c r="H3150" s="357"/>
      <c r="I3150" s="608" t="s">
        <v>35</v>
      </c>
      <c r="J3150" s="609"/>
      <c r="K3150" s="625">
        <v>2.4700000000000002</v>
      </c>
      <c r="L3150" s="626"/>
      <c r="M3150" s="291">
        <f>K3150*12*I3143</f>
        <v>9108.3720000000012</v>
      </c>
    </row>
    <row r="3151" spans="1:13" ht="15.75">
      <c r="A3151" s="320" t="s">
        <v>345</v>
      </c>
      <c r="B3151" s="354"/>
      <c r="C3151" s="354"/>
      <c r="D3151" s="354"/>
      <c r="E3151" s="354"/>
      <c r="F3151" s="354"/>
      <c r="G3151" s="354"/>
      <c r="H3151" s="353"/>
      <c r="I3151" s="598" t="s">
        <v>328</v>
      </c>
      <c r="J3151" s="599"/>
      <c r="K3151" s="370"/>
      <c r="L3151" s="369"/>
      <c r="M3151" s="291"/>
    </row>
    <row r="3152" spans="1:13">
      <c r="A3152" s="313" t="s">
        <v>344</v>
      </c>
      <c r="B3152" s="328"/>
      <c r="C3152" s="328"/>
      <c r="D3152" s="328"/>
      <c r="E3152" s="328"/>
      <c r="F3152" s="328"/>
      <c r="G3152" s="328"/>
      <c r="H3152" s="368"/>
      <c r="I3152" s="598"/>
      <c r="J3152" s="599"/>
      <c r="K3152" s="352"/>
      <c r="L3152" s="292"/>
      <c r="M3152" s="291"/>
    </row>
    <row r="3153" spans="1:13" ht="15.75" thickBot="1">
      <c r="A3153" s="323" t="s">
        <v>343</v>
      </c>
      <c r="B3153" s="322"/>
      <c r="C3153" s="322"/>
      <c r="D3153" s="322"/>
      <c r="E3153" s="322"/>
      <c r="F3153" s="322"/>
      <c r="G3153" s="322"/>
      <c r="H3153" s="321"/>
      <c r="I3153" s="334"/>
      <c r="J3153" s="333"/>
      <c r="K3153" s="636"/>
      <c r="L3153" s="637"/>
      <c r="M3153" s="291"/>
    </row>
    <row r="3154" spans="1:13">
      <c r="A3154" s="367" t="s">
        <v>342</v>
      </c>
      <c r="B3154" s="366"/>
      <c r="C3154" s="366"/>
      <c r="D3154" s="366"/>
      <c r="E3154" s="366"/>
      <c r="F3154" s="366"/>
      <c r="G3154" s="366"/>
      <c r="H3154" s="365"/>
      <c r="I3154" s="341"/>
      <c r="J3154" s="364"/>
      <c r="K3154" s="627">
        <f>K3156+K3161+K3164</f>
        <v>5.05</v>
      </c>
      <c r="L3154" s="628"/>
      <c r="M3154" s="286">
        <f>K3154*12*I3143</f>
        <v>18622.379999999997</v>
      </c>
    </row>
    <row r="3155" spans="1:13" ht="15.75" thickBot="1">
      <c r="A3155" s="363" t="s">
        <v>341</v>
      </c>
      <c r="B3155" s="362"/>
      <c r="C3155" s="362"/>
      <c r="D3155" s="362"/>
      <c r="E3155" s="362"/>
      <c r="F3155" s="362"/>
      <c r="G3155" s="362"/>
      <c r="H3155" s="361"/>
      <c r="I3155" s="336"/>
      <c r="J3155" s="360"/>
      <c r="K3155" s="281"/>
      <c r="L3155" s="280"/>
      <c r="M3155" s="279"/>
    </row>
    <row r="3156" spans="1:13">
      <c r="A3156" s="301" t="s">
        <v>340</v>
      </c>
      <c r="B3156" s="300"/>
      <c r="C3156" s="300"/>
      <c r="D3156" s="300"/>
      <c r="E3156" s="300"/>
      <c r="F3156" s="300"/>
      <c r="G3156" s="300"/>
      <c r="H3156" s="298"/>
      <c r="I3156" s="598" t="s">
        <v>19</v>
      </c>
      <c r="J3156" s="599"/>
      <c r="K3156" s="629">
        <v>2.5299999999999998</v>
      </c>
      <c r="L3156" s="630"/>
      <c r="M3156" s="291">
        <f>K3156*12*I3143</f>
        <v>9329.6280000000006</v>
      </c>
    </row>
    <row r="3157" spans="1:13">
      <c r="A3157" s="323" t="s">
        <v>339</v>
      </c>
      <c r="B3157" s="322"/>
      <c r="C3157" s="322"/>
      <c r="D3157" s="322"/>
      <c r="E3157" s="322"/>
      <c r="F3157" s="322"/>
      <c r="G3157" s="322"/>
      <c r="H3157" s="321"/>
      <c r="I3157" s="359"/>
      <c r="J3157" s="358"/>
      <c r="K3157" s="327"/>
      <c r="L3157" s="292"/>
      <c r="M3157" s="291"/>
    </row>
    <row r="3158" spans="1:13">
      <c r="A3158" s="301" t="s">
        <v>338</v>
      </c>
      <c r="B3158" s="355"/>
      <c r="C3158" s="355"/>
      <c r="D3158" s="355"/>
      <c r="E3158" s="355"/>
      <c r="F3158" s="355"/>
      <c r="G3158" s="355"/>
      <c r="H3158" s="356"/>
      <c r="I3158" s="598" t="s">
        <v>328</v>
      </c>
      <c r="J3158" s="599"/>
      <c r="K3158" s="327"/>
      <c r="L3158" s="292"/>
      <c r="M3158" s="291"/>
    </row>
    <row r="3159" spans="1:13">
      <c r="A3159" s="323" t="s">
        <v>337</v>
      </c>
      <c r="B3159" s="331"/>
      <c r="C3159" s="331"/>
      <c r="D3159" s="331"/>
      <c r="E3159" s="331"/>
      <c r="F3159" s="331"/>
      <c r="G3159" s="331"/>
      <c r="H3159" s="357"/>
      <c r="I3159" s="596"/>
      <c r="J3159" s="597"/>
      <c r="K3159" s="327"/>
      <c r="L3159" s="292"/>
      <c r="M3159" s="291"/>
    </row>
    <row r="3160" spans="1:13">
      <c r="A3160" s="320" t="s">
        <v>336</v>
      </c>
      <c r="B3160" s="354"/>
      <c r="C3160" s="353"/>
      <c r="D3160" s="355"/>
      <c r="E3160" s="355"/>
      <c r="F3160" s="355"/>
      <c r="G3160" s="355"/>
      <c r="H3160" s="356"/>
      <c r="I3160" s="598" t="s">
        <v>328</v>
      </c>
      <c r="J3160" s="599"/>
      <c r="K3160" s="327"/>
      <c r="L3160" s="292"/>
      <c r="M3160" s="291"/>
    </row>
    <row r="3161" spans="1:13">
      <c r="A3161" s="301" t="s">
        <v>335</v>
      </c>
      <c r="B3161" s="355"/>
      <c r="C3161" s="355"/>
      <c r="D3161" s="354"/>
      <c r="E3161" s="354"/>
      <c r="F3161" s="354"/>
      <c r="G3161" s="354"/>
      <c r="H3161" s="353"/>
      <c r="I3161" s="608" t="s">
        <v>35</v>
      </c>
      <c r="J3161" s="609"/>
      <c r="K3161" s="625">
        <v>1.1200000000000001</v>
      </c>
      <c r="L3161" s="626"/>
      <c r="M3161" s="291">
        <f>K3161*12*I3143</f>
        <v>4130.112000000001</v>
      </c>
    </row>
    <row r="3162" spans="1:13">
      <c r="A3162" s="313" t="s">
        <v>334</v>
      </c>
      <c r="B3162" s="312"/>
      <c r="C3162" s="312"/>
      <c r="D3162" s="312"/>
      <c r="E3162" s="312"/>
      <c r="F3162" s="312"/>
      <c r="G3162" s="312"/>
      <c r="H3162" s="311"/>
      <c r="I3162" s="590" t="s">
        <v>333</v>
      </c>
      <c r="J3162" s="591"/>
      <c r="K3162" s="327"/>
      <c r="L3162" s="292"/>
      <c r="M3162" s="291"/>
    </row>
    <row r="3163" spans="1:13">
      <c r="A3163" s="323"/>
      <c r="B3163" s="322"/>
      <c r="C3163" s="322"/>
      <c r="D3163" s="322"/>
      <c r="E3163" s="322"/>
      <c r="F3163" s="322"/>
      <c r="G3163" s="322"/>
      <c r="H3163" s="321"/>
      <c r="I3163" s="334" t="s">
        <v>332</v>
      </c>
      <c r="J3163" s="333"/>
      <c r="K3163" s="352"/>
      <c r="L3163" s="292"/>
      <c r="M3163" s="291"/>
    </row>
    <row r="3164" spans="1:13">
      <c r="A3164" s="313" t="s">
        <v>331</v>
      </c>
      <c r="B3164" s="312"/>
      <c r="C3164" s="312"/>
      <c r="D3164" s="312"/>
      <c r="E3164" s="312"/>
      <c r="F3164" s="312"/>
      <c r="G3164" s="312"/>
      <c r="H3164" s="311"/>
      <c r="I3164" s="590" t="s">
        <v>35</v>
      </c>
      <c r="J3164" s="591"/>
      <c r="K3164" s="625">
        <v>1.4</v>
      </c>
      <c r="L3164" s="626"/>
      <c r="M3164" s="291">
        <f>K3164*12*I3143</f>
        <v>5162.6399999999994</v>
      </c>
    </row>
    <row r="3165" spans="1:13">
      <c r="A3165" s="323" t="s">
        <v>330</v>
      </c>
      <c r="B3165" s="322"/>
      <c r="C3165" s="322"/>
      <c r="D3165" s="322"/>
      <c r="E3165" s="322"/>
      <c r="F3165" s="322"/>
      <c r="G3165" s="322"/>
      <c r="H3165" s="321"/>
      <c r="I3165" s="334"/>
      <c r="J3165" s="333"/>
      <c r="K3165" s="327"/>
      <c r="L3165" s="292"/>
      <c r="M3165" s="291"/>
    </row>
    <row r="3166" spans="1:13">
      <c r="A3166" s="313" t="s">
        <v>329</v>
      </c>
      <c r="B3166" s="312"/>
      <c r="C3166" s="312"/>
      <c r="D3166" s="312"/>
      <c r="E3166" s="312"/>
      <c r="F3166" s="312"/>
      <c r="G3166" s="312"/>
      <c r="H3166" s="311"/>
      <c r="I3166" s="598" t="s">
        <v>328</v>
      </c>
      <c r="J3166" s="599"/>
      <c r="K3166" s="327"/>
      <c r="L3166" s="292"/>
      <c r="M3166" s="291"/>
    </row>
    <row r="3167" spans="1:13">
      <c r="A3167" s="313" t="s">
        <v>327</v>
      </c>
      <c r="B3167" s="312"/>
      <c r="C3167" s="312"/>
      <c r="D3167" s="312"/>
      <c r="E3167" s="312"/>
      <c r="F3167" s="312"/>
      <c r="G3167" s="312"/>
      <c r="H3167" s="311"/>
      <c r="I3167" s="590" t="s">
        <v>326</v>
      </c>
      <c r="J3167" s="591"/>
      <c r="K3167" s="351"/>
      <c r="L3167" s="350"/>
      <c r="M3167" s="349"/>
    </row>
    <row r="3168" spans="1:13" ht="15.75" thickBot="1">
      <c r="A3168" s="323"/>
      <c r="B3168" s="322"/>
      <c r="C3168" s="322"/>
      <c r="D3168" s="322"/>
      <c r="E3168" s="322"/>
      <c r="F3168" s="322"/>
      <c r="G3168" s="322"/>
      <c r="H3168" s="321"/>
      <c r="I3168" s="606" t="s">
        <v>325</v>
      </c>
      <c r="J3168" s="607"/>
      <c r="K3168" s="348"/>
      <c r="L3168" s="347"/>
      <c r="M3168" s="346"/>
    </row>
    <row r="3169" spans="1:13">
      <c r="A3169" s="345" t="s">
        <v>324</v>
      </c>
      <c r="B3169" s="344"/>
      <c r="C3169" s="344"/>
      <c r="D3169" s="344"/>
      <c r="E3169" s="344"/>
      <c r="F3169" s="344"/>
      <c r="G3169" s="343"/>
      <c r="H3169" s="342"/>
      <c r="I3169" s="341"/>
      <c r="J3169" s="340"/>
      <c r="K3169" s="648">
        <f>K3171+K3178+K3186+K3190+K3194</f>
        <v>6.21</v>
      </c>
      <c r="L3169" s="628"/>
      <c r="M3169" s="286">
        <f>M3171+M3178+M3186+M3190+M3194</f>
        <v>22899.995999999999</v>
      </c>
    </row>
    <row r="3170" spans="1:13" ht="15.75" thickBot="1">
      <c r="A3170" s="339"/>
      <c r="B3170" s="338"/>
      <c r="C3170" s="338"/>
      <c r="D3170" s="338"/>
      <c r="E3170" s="338"/>
      <c r="F3170" s="338"/>
      <c r="G3170" s="338"/>
      <c r="H3170" s="337"/>
      <c r="I3170" s="336"/>
      <c r="J3170" s="282"/>
      <c r="K3170" s="281"/>
      <c r="L3170" s="280"/>
      <c r="M3170" s="279"/>
    </row>
    <row r="3171" spans="1:13" ht="15.75" thickBot="1">
      <c r="A3171" s="603" t="s">
        <v>323</v>
      </c>
      <c r="B3171" s="604"/>
      <c r="C3171" s="604"/>
      <c r="D3171" s="604"/>
      <c r="E3171" s="604"/>
      <c r="F3171" s="604"/>
      <c r="G3171" s="604"/>
      <c r="H3171" s="605"/>
      <c r="I3171" s="305"/>
      <c r="J3171" s="304"/>
      <c r="K3171" s="646">
        <f>K3172+K3173+K3174+K3176+K3177</f>
        <v>2.3299999999999996</v>
      </c>
      <c r="L3171" s="647"/>
      <c r="M3171" s="303">
        <f>K3171*12*I3143</f>
        <v>8592.1079999999984</v>
      </c>
    </row>
    <row r="3172" spans="1:13">
      <c r="A3172" s="323" t="s">
        <v>322</v>
      </c>
      <c r="B3172" s="322"/>
      <c r="C3172" s="322"/>
      <c r="D3172" s="322"/>
      <c r="E3172" s="322"/>
      <c r="F3172" s="322"/>
      <c r="G3172" s="322"/>
      <c r="H3172" s="321"/>
      <c r="I3172" s="596" t="s">
        <v>321</v>
      </c>
      <c r="J3172" s="597"/>
      <c r="K3172" s="629">
        <v>0.63</v>
      </c>
      <c r="L3172" s="630"/>
      <c r="M3172" s="291">
        <f>K3172*12*I3143</f>
        <v>2323.1880000000001</v>
      </c>
    </row>
    <row r="3173" spans="1:13">
      <c r="A3173" s="320" t="s">
        <v>320</v>
      </c>
      <c r="B3173" s="319"/>
      <c r="C3173" s="319"/>
      <c r="D3173" s="319"/>
      <c r="E3173" s="319"/>
      <c r="F3173" s="319"/>
      <c r="G3173" s="319"/>
      <c r="H3173" s="318"/>
      <c r="I3173" s="608" t="s">
        <v>57</v>
      </c>
      <c r="J3173" s="609"/>
      <c r="K3173" s="625">
        <v>1.48</v>
      </c>
      <c r="L3173" s="626"/>
      <c r="M3173" s="291">
        <f>K3173*12*I3143</f>
        <v>5457.6479999999992</v>
      </c>
    </row>
    <row r="3174" spans="1:13">
      <c r="A3174" s="313" t="s">
        <v>319</v>
      </c>
      <c r="B3174" s="312"/>
      <c r="C3174" s="312"/>
      <c r="D3174" s="312"/>
      <c r="E3174" s="312"/>
      <c r="F3174" s="312"/>
      <c r="G3174" s="312"/>
      <c r="H3174" s="311"/>
      <c r="I3174" s="590" t="s">
        <v>35</v>
      </c>
      <c r="J3174" s="591"/>
      <c r="K3174" s="625">
        <v>0.17</v>
      </c>
      <c r="L3174" s="626"/>
      <c r="M3174" s="291">
        <f>K3174*12*I3143</f>
        <v>626.89200000000005</v>
      </c>
    </row>
    <row r="3175" spans="1:13">
      <c r="A3175" s="335" t="s">
        <v>318</v>
      </c>
      <c r="B3175" s="331"/>
      <c r="C3175" s="331"/>
      <c r="D3175" s="331"/>
      <c r="E3175" s="322"/>
      <c r="F3175" s="322"/>
      <c r="G3175" s="322"/>
      <c r="H3175" s="321"/>
      <c r="I3175" s="334"/>
      <c r="J3175" s="333"/>
      <c r="K3175" s="293"/>
      <c r="L3175" s="292"/>
      <c r="M3175" s="291"/>
    </row>
    <row r="3176" spans="1:13">
      <c r="A3176" s="320" t="s">
        <v>317</v>
      </c>
      <c r="B3176" s="319"/>
      <c r="C3176" s="319"/>
      <c r="D3176" s="319"/>
      <c r="E3176" s="319"/>
      <c r="F3176" s="319"/>
      <c r="G3176" s="319"/>
      <c r="H3176" s="318"/>
      <c r="I3176" s="608" t="s">
        <v>19</v>
      </c>
      <c r="J3176" s="609"/>
      <c r="K3176" s="625">
        <v>0.05</v>
      </c>
      <c r="L3176" s="626"/>
      <c r="M3176" s="291">
        <f>K3176*12*I3143</f>
        <v>184.38000000000002</v>
      </c>
    </row>
    <row r="3177" spans="1:13" ht="15.75" thickBot="1">
      <c r="A3177" s="313" t="s">
        <v>316</v>
      </c>
      <c r="B3177" s="312"/>
      <c r="C3177" s="312"/>
      <c r="D3177" s="312"/>
      <c r="E3177" s="312"/>
      <c r="F3177" s="312"/>
      <c r="G3177" s="312"/>
      <c r="H3177" s="311"/>
      <c r="I3177" s="614" t="s">
        <v>19</v>
      </c>
      <c r="J3177" s="615"/>
      <c r="K3177" s="650"/>
      <c r="L3177" s="651"/>
      <c r="M3177" s="291"/>
    </row>
    <row r="3178" spans="1:13" ht="15.75" thickBot="1">
      <c r="A3178" s="654" t="s">
        <v>315</v>
      </c>
      <c r="B3178" s="655"/>
      <c r="C3178" s="655"/>
      <c r="D3178" s="655"/>
      <c r="E3178" s="655"/>
      <c r="F3178" s="655"/>
      <c r="G3178" s="655"/>
      <c r="H3178" s="656"/>
      <c r="I3178" s="305"/>
      <c r="J3178" s="304"/>
      <c r="K3178" s="642">
        <f>K3179+K3180+K3182+K3183+K3184+K3185</f>
        <v>1.35</v>
      </c>
      <c r="L3178" s="647"/>
      <c r="M3178" s="303">
        <f>K3178*12*I3143</f>
        <v>4978.2600000000011</v>
      </c>
    </row>
    <row r="3179" spans="1:13">
      <c r="A3179" s="332" t="s">
        <v>314</v>
      </c>
      <c r="B3179" s="331"/>
      <c r="C3179" s="331"/>
      <c r="D3179" s="331"/>
      <c r="E3179" s="331"/>
      <c r="F3179" s="322"/>
      <c r="G3179" s="322"/>
      <c r="H3179" s="321"/>
      <c r="I3179" s="330"/>
      <c r="J3179" s="294"/>
      <c r="K3179" s="629">
        <v>0.08</v>
      </c>
      <c r="L3179" s="630"/>
      <c r="M3179" s="291">
        <f>K3179*12*I3143</f>
        <v>295.00799999999998</v>
      </c>
    </row>
    <row r="3180" spans="1:13">
      <c r="A3180" s="329" t="s">
        <v>313</v>
      </c>
      <c r="B3180" s="328"/>
      <c r="C3180" s="328"/>
      <c r="D3180" s="328"/>
      <c r="E3180" s="328"/>
      <c r="F3180" s="312"/>
      <c r="G3180" s="312"/>
      <c r="H3180" s="311"/>
      <c r="I3180" s="598" t="s">
        <v>312</v>
      </c>
      <c r="J3180" s="599"/>
      <c r="K3180" s="625">
        <v>0.65</v>
      </c>
      <c r="L3180" s="626"/>
      <c r="M3180" s="291">
        <f>K3180*12*I3143</f>
        <v>2396.9400000000005</v>
      </c>
    </row>
    <row r="3181" spans="1:13">
      <c r="A3181" s="323" t="s">
        <v>311</v>
      </c>
      <c r="B3181" s="322"/>
      <c r="C3181" s="322"/>
      <c r="D3181" s="322"/>
      <c r="E3181" s="322"/>
      <c r="F3181" s="322"/>
      <c r="G3181" s="322"/>
      <c r="H3181" s="321"/>
      <c r="I3181" s="596" t="s">
        <v>310</v>
      </c>
      <c r="J3181" s="597"/>
      <c r="K3181" s="327"/>
      <c r="L3181" s="292"/>
      <c r="M3181" s="291"/>
    </row>
    <row r="3182" spans="1:13">
      <c r="A3182" s="320" t="s">
        <v>309</v>
      </c>
      <c r="B3182" s="319"/>
      <c r="C3182" s="319"/>
      <c r="D3182" s="319"/>
      <c r="E3182" s="319"/>
      <c r="F3182" s="319"/>
      <c r="G3182" s="319"/>
      <c r="H3182" s="318"/>
      <c r="I3182" s="608" t="s">
        <v>308</v>
      </c>
      <c r="J3182" s="609"/>
      <c r="K3182" s="625">
        <v>0.4</v>
      </c>
      <c r="L3182" s="626"/>
      <c r="M3182" s="291">
        <f>K3182*12*I3143</f>
        <v>1475.0400000000002</v>
      </c>
    </row>
    <row r="3183" spans="1:13">
      <c r="A3183" s="320" t="s">
        <v>307</v>
      </c>
      <c r="B3183" s="319"/>
      <c r="C3183" s="319"/>
      <c r="D3183" s="319"/>
      <c r="E3183" s="319"/>
      <c r="F3183" s="319"/>
      <c r="G3183" s="319"/>
      <c r="H3183" s="318"/>
      <c r="I3183" s="608" t="s">
        <v>306</v>
      </c>
      <c r="J3183" s="609"/>
      <c r="K3183" s="625">
        <v>0.1</v>
      </c>
      <c r="L3183" s="626"/>
      <c r="M3183" s="291">
        <f>K3183*12*I3143</f>
        <v>368.76000000000005</v>
      </c>
    </row>
    <row r="3184" spans="1:13">
      <c r="A3184" s="313" t="s">
        <v>299</v>
      </c>
      <c r="B3184" s="312"/>
      <c r="C3184" s="312"/>
      <c r="D3184" s="312"/>
      <c r="E3184" s="312"/>
      <c r="F3184" s="312"/>
      <c r="G3184" s="312"/>
      <c r="H3184" s="311"/>
      <c r="I3184" s="608" t="s">
        <v>298</v>
      </c>
      <c r="J3184" s="609"/>
      <c r="K3184" s="636">
        <v>0.05</v>
      </c>
      <c r="L3184" s="637"/>
      <c r="M3184" s="291">
        <f>K3184*12*I3143</f>
        <v>184.38000000000002</v>
      </c>
    </row>
    <row r="3185" spans="1:13" ht="15.75" thickBot="1">
      <c r="A3185" s="313" t="s">
        <v>305</v>
      </c>
      <c r="B3185" s="312"/>
      <c r="C3185" s="312"/>
      <c r="D3185" s="312"/>
      <c r="E3185" s="312"/>
      <c r="F3185" s="312"/>
      <c r="G3185" s="312"/>
      <c r="H3185" s="311"/>
      <c r="I3185" s="614" t="s">
        <v>88</v>
      </c>
      <c r="J3185" s="615"/>
      <c r="K3185" s="638">
        <v>7.0000000000000007E-2</v>
      </c>
      <c r="L3185" s="639"/>
      <c r="M3185" s="326">
        <f>K3185*12*I3143</f>
        <v>258.13200000000006</v>
      </c>
    </row>
    <row r="3186" spans="1:13" ht="15.75" thickBot="1">
      <c r="A3186" s="654" t="s">
        <v>304</v>
      </c>
      <c r="B3186" s="655"/>
      <c r="C3186" s="655"/>
      <c r="D3186" s="655"/>
      <c r="E3186" s="655"/>
      <c r="F3186" s="655"/>
      <c r="G3186" s="655"/>
      <c r="H3186" s="656"/>
      <c r="I3186" s="325"/>
      <c r="J3186" s="324"/>
      <c r="K3186" s="649">
        <f>K3187+K3188+K3189</f>
        <v>0.88</v>
      </c>
      <c r="L3186" s="643"/>
      <c r="M3186" s="303">
        <f>K3186*12*I3143</f>
        <v>3245.0880000000002</v>
      </c>
    </row>
    <row r="3187" spans="1:13">
      <c r="A3187" s="323" t="s">
        <v>303</v>
      </c>
      <c r="B3187" s="322"/>
      <c r="C3187" s="322"/>
      <c r="D3187" s="322"/>
      <c r="E3187" s="322"/>
      <c r="F3187" s="322"/>
      <c r="G3187" s="322"/>
      <c r="H3187" s="321"/>
      <c r="I3187" s="612" t="s">
        <v>302</v>
      </c>
      <c r="J3187" s="613"/>
      <c r="K3187" s="644">
        <v>0.42</v>
      </c>
      <c r="L3187" s="645"/>
      <c r="M3187" s="291">
        <f>K3187*12*I3143</f>
        <v>1548.7920000000001</v>
      </c>
    </row>
    <row r="3188" spans="1:13">
      <c r="A3188" s="320" t="s">
        <v>301</v>
      </c>
      <c r="B3188" s="319"/>
      <c r="C3188" s="319"/>
      <c r="D3188" s="319"/>
      <c r="E3188" s="319"/>
      <c r="F3188" s="319"/>
      <c r="G3188" s="319"/>
      <c r="H3188" s="318"/>
      <c r="I3188" s="317" t="s">
        <v>300</v>
      </c>
      <c r="J3188" s="316"/>
      <c r="K3188" s="636">
        <v>0.37</v>
      </c>
      <c r="L3188" s="637"/>
      <c r="M3188" s="291">
        <f>K3188*12*I3143</f>
        <v>1364.4119999999998</v>
      </c>
    </row>
    <row r="3189" spans="1:13" ht="15.75" thickBot="1">
      <c r="A3189" s="313" t="s">
        <v>299</v>
      </c>
      <c r="B3189" s="312"/>
      <c r="C3189" s="312"/>
      <c r="D3189" s="312"/>
      <c r="E3189" s="312"/>
      <c r="F3189" s="312"/>
      <c r="G3189" s="312"/>
      <c r="H3189" s="311"/>
      <c r="I3189" s="614" t="s">
        <v>298</v>
      </c>
      <c r="J3189" s="615"/>
      <c r="K3189" s="638">
        <v>0.09</v>
      </c>
      <c r="L3189" s="639"/>
      <c r="M3189" s="291">
        <f>K3189*12*I3143</f>
        <v>331.88400000000001</v>
      </c>
    </row>
    <row r="3190" spans="1:13" ht="15.75" thickBot="1">
      <c r="A3190" s="603" t="s">
        <v>375</v>
      </c>
      <c r="B3190" s="604"/>
      <c r="C3190" s="604"/>
      <c r="D3190" s="604"/>
      <c r="E3190" s="604"/>
      <c r="F3190" s="604"/>
      <c r="G3190" s="604"/>
      <c r="H3190" s="605"/>
      <c r="I3190" s="305"/>
      <c r="J3190" s="304"/>
      <c r="K3190" s="642">
        <v>1.58</v>
      </c>
      <c r="L3190" s="643"/>
      <c r="M3190" s="303">
        <f>K3190*12*I3143</f>
        <v>5826.4080000000004</v>
      </c>
    </row>
    <row r="3191" spans="1:13">
      <c r="A3191" s="301" t="s">
        <v>294</v>
      </c>
      <c r="B3191" s="300"/>
      <c r="C3191" s="300"/>
      <c r="D3191" s="300"/>
      <c r="E3191" s="300"/>
      <c r="F3191" s="300"/>
      <c r="G3191" s="300"/>
      <c r="H3191" s="298"/>
      <c r="I3191" s="621" t="s">
        <v>293</v>
      </c>
      <c r="J3191" s="622"/>
      <c r="K3191" s="297"/>
      <c r="L3191" s="296"/>
      <c r="M3191" s="291"/>
    </row>
    <row r="3192" spans="1:13">
      <c r="A3192" s="301" t="s">
        <v>292</v>
      </c>
      <c r="B3192" s="300"/>
      <c r="C3192" s="300"/>
      <c r="D3192" s="300"/>
      <c r="E3192" s="300"/>
      <c r="F3192" s="300"/>
      <c r="G3192" s="300"/>
      <c r="H3192" s="298"/>
      <c r="I3192" s="295"/>
      <c r="J3192" s="294"/>
      <c r="K3192" s="297"/>
      <c r="L3192" s="296"/>
      <c r="M3192" s="291"/>
    </row>
    <row r="3193" spans="1:13" ht="15.75" thickBot="1">
      <c r="A3193" s="301" t="s">
        <v>291</v>
      </c>
      <c r="B3193" s="300"/>
      <c r="C3193" s="300"/>
      <c r="D3193" s="300"/>
      <c r="E3193" s="300"/>
      <c r="F3193" s="300"/>
      <c r="G3193" s="300"/>
      <c r="H3193" s="298"/>
      <c r="I3193" s="310"/>
      <c r="J3193" s="294"/>
      <c r="K3193" s="297"/>
      <c r="L3193" s="296"/>
      <c r="M3193" s="291"/>
    </row>
    <row r="3194" spans="1:13" ht="15.75" thickBot="1">
      <c r="A3194" s="309" t="s">
        <v>374</v>
      </c>
      <c r="B3194" s="308"/>
      <c r="C3194" s="308"/>
      <c r="D3194" s="308"/>
      <c r="E3194" s="308"/>
      <c r="F3194" s="308"/>
      <c r="G3194" s="308"/>
      <c r="H3194" s="307"/>
      <c r="I3194" s="305"/>
      <c r="J3194" s="304"/>
      <c r="K3194" s="642">
        <v>7.0000000000000007E-2</v>
      </c>
      <c r="L3194" s="643"/>
      <c r="M3194" s="303">
        <f>K3194*12*I3143</f>
        <v>258.13200000000006</v>
      </c>
    </row>
    <row r="3195" spans="1:13">
      <c r="A3195" s="301" t="s">
        <v>289</v>
      </c>
      <c r="B3195" s="300"/>
      <c r="C3195" s="300"/>
      <c r="D3195" s="300"/>
      <c r="E3195" s="300"/>
      <c r="F3195" s="300"/>
      <c r="G3195" s="300"/>
      <c r="H3195" s="298"/>
      <c r="I3195" s="621" t="s">
        <v>19</v>
      </c>
      <c r="J3195" s="622"/>
      <c r="K3195" s="306"/>
      <c r="L3195" s="296"/>
      <c r="M3195" s="291"/>
    </row>
    <row r="3196" spans="1:13" ht="15.75" thickBot="1">
      <c r="A3196" s="301" t="s">
        <v>288</v>
      </c>
      <c r="B3196" s="300"/>
      <c r="C3196" s="300"/>
      <c r="D3196" s="300"/>
      <c r="E3196" s="300"/>
      <c r="F3196" s="300"/>
      <c r="G3196" s="300"/>
      <c r="H3196" s="298"/>
      <c r="I3196" s="295"/>
      <c r="J3196" s="294"/>
      <c r="K3196" s="306"/>
      <c r="L3196" s="296"/>
      <c r="M3196" s="291"/>
    </row>
    <row r="3197" spans="1:13" ht="15.75" thickBot="1">
      <c r="A3197" s="603" t="s">
        <v>287</v>
      </c>
      <c r="B3197" s="604"/>
      <c r="C3197" s="604"/>
      <c r="D3197" s="604"/>
      <c r="E3197" s="604"/>
      <c r="F3197" s="604"/>
      <c r="G3197" s="604"/>
      <c r="H3197" s="605"/>
      <c r="I3197" s="305"/>
      <c r="J3197" s="304"/>
      <c r="K3197" s="642">
        <v>6</v>
      </c>
      <c r="L3197" s="643"/>
      <c r="M3197" s="303">
        <f>K3197*12*I3143</f>
        <v>22125.600000000002</v>
      </c>
    </row>
    <row r="3198" spans="1:13">
      <c r="A3198" s="301" t="s">
        <v>286</v>
      </c>
      <c r="B3198" s="299"/>
      <c r="C3198" s="299"/>
      <c r="D3198" s="299"/>
      <c r="E3198" s="299"/>
      <c r="F3198" s="300"/>
      <c r="G3198" s="299"/>
      <c r="H3198" s="298"/>
      <c r="I3198" s="598" t="s">
        <v>285</v>
      </c>
      <c r="J3198" s="599"/>
      <c r="K3198" s="297"/>
      <c r="L3198" s="296"/>
      <c r="M3198" s="291"/>
    </row>
    <row r="3199" spans="1:13">
      <c r="A3199" s="301" t="s">
        <v>284</v>
      </c>
      <c r="B3199" s="299"/>
      <c r="C3199" s="299"/>
      <c r="D3199" s="299"/>
      <c r="E3199" s="299"/>
      <c r="F3199" s="300"/>
      <c r="G3199" s="299"/>
      <c r="H3199" s="298"/>
      <c r="I3199" s="598" t="s">
        <v>283</v>
      </c>
      <c r="J3199" s="599"/>
      <c r="K3199" s="297"/>
      <c r="L3199" s="296"/>
      <c r="M3199" s="291"/>
    </row>
    <row r="3200" spans="1:13">
      <c r="A3200" s="301" t="s">
        <v>282</v>
      </c>
      <c r="B3200" s="299"/>
      <c r="C3200" s="299"/>
      <c r="D3200" s="299"/>
      <c r="E3200" s="299"/>
      <c r="F3200" s="300"/>
      <c r="G3200" s="299"/>
      <c r="H3200" s="298"/>
      <c r="I3200" s="598" t="s">
        <v>281</v>
      </c>
      <c r="J3200" s="599"/>
      <c r="K3200" s="297"/>
      <c r="L3200" s="296"/>
      <c r="M3200" s="291"/>
    </row>
    <row r="3201" spans="1:13">
      <c r="A3201" s="301" t="s">
        <v>280</v>
      </c>
      <c r="B3201" s="299"/>
      <c r="C3201" s="299"/>
      <c r="D3201" s="299"/>
      <c r="E3201" s="299"/>
      <c r="F3201" s="300"/>
      <c r="G3201" s="299"/>
      <c r="H3201" s="298"/>
      <c r="I3201" s="598" t="s">
        <v>279</v>
      </c>
      <c r="J3201" s="599"/>
      <c r="K3201" s="297"/>
      <c r="L3201" s="296"/>
      <c r="M3201" s="291"/>
    </row>
    <row r="3202" spans="1:13">
      <c r="A3202" s="301" t="s">
        <v>278</v>
      </c>
      <c r="B3202" s="299"/>
      <c r="C3202" s="299"/>
      <c r="D3202" s="299"/>
      <c r="E3202" s="299"/>
      <c r="F3202" s="300"/>
      <c r="G3202" s="299"/>
      <c r="H3202" s="298"/>
      <c r="I3202" s="598" t="s">
        <v>277</v>
      </c>
      <c r="J3202" s="599"/>
      <c r="K3202" s="297"/>
      <c r="L3202" s="296"/>
      <c r="M3202" s="291"/>
    </row>
    <row r="3203" spans="1:13">
      <c r="A3203" s="301" t="s">
        <v>276</v>
      </c>
      <c r="B3203" s="299"/>
      <c r="C3203" s="299"/>
      <c r="D3203" s="299"/>
      <c r="E3203" s="299"/>
      <c r="F3203" s="300"/>
      <c r="G3203" s="299"/>
      <c r="H3203" s="298"/>
      <c r="I3203" s="295"/>
      <c r="J3203" s="294"/>
      <c r="K3203" s="297"/>
      <c r="L3203" s="302"/>
      <c r="M3203" s="291"/>
    </row>
    <row r="3204" spans="1:13">
      <c r="A3204" s="301" t="s">
        <v>275</v>
      </c>
      <c r="B3204" s="299"/>
      <c r="C3204" s="299"/>
      <c r="D3204" s="299"/>
      <c r="E3204" s="299"/>
      <c r="F3204" s="300"/>
      <c r="G3204" s="299"/>
      <c r="H3204" s="298"/>
      <c r="I3204" s="295"/>
      <c r="J3204" s="294"/>
      <c r="K3204" s="297"/>
      <c r="L3204" s="296"/>
      <c r="M3204" s="291"/>
    </row>
    <row r="3205" spans="1:13">
      <c r="A3205" s="301" t="s">
        <v>274</v>
      </c>
      <c r="B3205" s="299"/>
      <c r="C3205" s="299"/>
      <c r="D3205" s="299"/>
      <c r="E3205" s="299"/>
      <c r="F3205" s="300"/>
      <c r="G3205" s="299"/>
      <c r="H3205" s="298"/>
      <c r="I3205" s="295"/>
      <c r="J3205" s="294"/>
      <c r="K3205" s="297"/>
      <c r="L3205" s="296"/>
      <c r="M3205" s="291"/>
    </row>
    <row r="3206" spans="1:13">
      <c r="A3206" s="301" t="s">
        <v>273</v>
      </c>
      <c r="B3206" s="299"/>
      <c r="C3206" s="299"/>
      <c r="D3206" s="299"/>
      <c r="E3206" s="299"/>
      <c r="F3206" s="300"/>
      <c r="G3206" s="299"/>
      <c r="H3206" s="298"/>
      <c r="I3206" s="295"/>
      <c r="J3206" s="294"/>
      <c r="K3206" s="297"/>
      <c r="L3206" s="296"/>
      <c r="M3206" s="291"/>
    </row>
    <row r="3207" spans="1:13">
      <c r="A3207" s="301" t="s">
        <v>272</v>
      </c>
      <c r="B3207" s="299"/>
      <c r="C3207" s="299"/>
      <c r="D3207" s="299"/>
      <c r="E3207" s="299"/>
      <c r="F3207" s="300"/>
      <c r="G3207" s="299"/>
      <c r="H3207" s="298"/>
      <c r="I3207" s="295"/>
      <c r="J3207" s="294"/>
      <c r="K3207" s="297"/>
      <c r="L3207" s="296"/>
      <c r="M3207" s="291"/>
    </row>
    <row r="3208" spans="1:13" ht="15.75" thickBot="1">
      <c r="A3208" s="616" t="s">
        <v>271</v>
      </c>
      <c r="B3208" s="617"/>
      <c r="C3208" s="617"/>
      <c r="D3208" s="617"/>
      <c r="E3208" s="617"/>
      <c r="F3208" s="617"/>
      <c r="G3208" s="617"/>
      <c r="H3208" s="618"/>
      <c r="I3208" s="295"/>
      <c r="J3208" s="294"/>
      <c r="K3208" s="293"/>
      <c r="L3208" s="292"/>
      <c r="M3208" s="291"/>
    </row>
    <row r="3209" spans="1:13">
      <c r="A3209" s="290" t="s">
        <v>270</v>
      </c>
      <c r="B3209" s="289"/>
      <c r="C3209" s="289"/>
      <c r="D3209" s="289"/>
      <c r="E3209" s="289"/>
      <c r="F3209" s="289"/>
      <c r="G3209" s="289"/>
      <c r="H3209" s="289"/>
      <c r="I3209" s="621" t="s">
        <v>55</v>
      </c>
      <c r="J3209" s="622"/>
      <c r="K3209" s="288"/>
      <c r="L3209" s="287"/>
      <c r="M3209" s="286"/>
    </row>
    <row r="3210" spans="1:13" ht="15.75" thickBot="1">
      <c r="A3210" s="285" t="s">
        <v>269</v>
      </c>
      <c r="B3210" s="284"/>
      <c r="C3210" s="284"/>
      <c r="D3210" s="284"/>
      <c r="E3210" s="284"/>
      <c r="F3210" s="284"/>
      <c r="G3210" s="284"/>
      <c r="H3210" s="284"/>
      <c r="I3210" s="283"/>
      <c r="J3210" s="282"/>
      <c r="K3210" s="281"/>
      <c r="L3210" s="280"/>
      <c r="M3210" s="279"/>
    </row>
    <row r="3211" spans="1:13" ht="15.75" thickBot="1">
      <c r="A3211" s="652" t="s">
        <v>268</v>
      </c>
      <c r="B3211" s="653"/>
      <c r="C3211" s="653"/>
      <c r="D3211" s="653"/>
      <c r="E3211" s="653"/>
      <c r="F3211" s="653"/>
      <c r="G3211" s="653"/>
      <c r="H3211" s="653"/>
      <c r="I3211" s="278"/>
      <c r="J3211" s="277"/>
      <c r="K3211" s="610">
        <f>K3144+K3154+K3169+K3197</f>
        <v>23.43</v>
      </c>
      <c r="L3211" s="611"/>
      <c r="M3211" s="276">
        <f>M3144+M3154+M3169+M3197</f>
        <v>86400.467999999993</v>
      </c>
    </row>
    <row r="3213" spans="1:13" ht="15.75">
      <c r="A3213" s="601" t="s">
        <v>0</v>
      </c>
      <c r="B3213" s="601"/>
      <c r="C3213" s="601"/>
      <c r="D3213" s="601"/>
      <c r="E3213" s="601"/>
      <c r="F3213" s="601"/>
      <c r="G3213" s="601"/>
      <c r="H3213" s="601"/>
      <c r="I3213" s="601"/>
      <c r="J3213" s="601"/>
      <c r="K3213" s="601"/>
      <c r="L3213" s="601"/>
      <c r="M3213" s="327"/>
    </row>
    <row r="3214" spans="1:13" ht="15.75">
      <c r="A3214" s="600" t="s">
        <v>353</v>
      </c>
      <c r="B3214" s="600"/>
      <c r="C3214" s="600"/>
      <c r="D3214" s="600"/>
      <c r="E3214" s="600"/>
      <c r="F3214" s="600"/>
      <c r="G3214" s="600"/>
      <c r="H3214" s="600"/>
      <c r="I3214" s="600"/>
      <c r="J3214" s="600"/>
      <c r="K3214" s="600"/>
      <c r="L3214" s="600"/>
      <c r="M3214" s="327"/>
    </row>
    <row r="3215" spans="1:13" ht="15.75">
      <c r="A3215" s="370"/>
      <c r="B3215" s="370"/>
      <c r="C3215" s="370"/>
      <c r="D3215" s="370"/>
      <c r="E3215" s="370"/>
      <c r="F3215" s="370" t="s">
        <v>377</v>
      </c>
      <c r="G3215" s="370"/>
      <c r="H3215" s="370"/>
      <c r="I3215" s="370"/>
      <c r="J3215" s="370"/>
      <c r="K3215" s="370"/>
      <c r="L3215" s="370"/>
      <c r="M3215" s="327"/>
    </row>
    <row r="3216" spans="1:13">
      <c r="A3216" s="329"/>
      <c r="B3216" s="328"/>
      <c r="C3216" s="602" t="s">
        <v>351</v>
      </c>
      <c r="D3216" s="602"/>
      <c r="E3216" s="602"/>
      <c r="F3216" s="328"/>
      <c r="G3216" s="328"/>
      <c r="H3216" s="368"/>
      <c r="I3216" s="590" t="s">
        <v>3</v>
      </c>
      <c r="J3216" s="591"/>
      <c r="K3216" s="592" t="s">
        <v>4</v>
      </c>
      <c r="L3216" s="593"/>
      <c r="M3216" s="382"/>
    </row>
    <row r="3217" spans="1:13">
      <c r="A3217" s="381"/>
      <c r="B3217" s="355"/>
      <c r="C3217" s="355"/>
      <c r="D3217" s="355"/>
      <c r="E3217" s="355"/>
      <c r="F3217" s="355"/>
      <c r="G3217" s="355"/>
      <c r="H3217" s="356"/>
      <c r="I3217" s="295"/>
      <c r="J3217" s="294"/>
      <c r="K3217" s="594" t="s">
        <v>5</v>
      </c>
      <c r="L3217" s="595"/>
      <c r="M3217" s="380" t="s">
        <v>6</v>
      </c>
    </row>
    <row r="3218" spans="1:13">
      <c r="A3218" s="381"/>
      <c r="B3218" s="355"/>
      <c r="C3218" s="355"/>
      <c r="D3218" s="355"/>
      <c r="E3218" s="355"/>
      <c r="F3218" s="355"/>
      <c r="G3218" s="355"/>
      <c r="H3218" s="356"/>
      <c r="I3218" s="598" t="s">
        <v>7</v>
      </c>
      <c r="J3218" s="599"/>
      <c r="K3218" s="623" t="s">
        <v>8</v>
      </c>
      <c r="L3218" s="624"/>
      <c r="M3218" s="380" t="s">
        <v>9</v>
      </c>
    </row>
    <row r="3219" spans="1:13" ht="16.5" thickBot="1">
      <c r="A3219" s="379"/>
      <c r="B3219" s="351"/>
      <c r="C3219" s="351"/>
      <c r="D3219" s="351"/>
      <c r="E3219" s="351"/>
      <c r="F3219" s="351"/>
      <c r="G3219" s="351"/>
      <c r="H3219" s="350"/>
      <c r="I3219" s="631">
        <v>376.6</v>
      </c>
      <c r="J3219" s="632"/>
      <c r="K3219" s="633"/>
      <c r="L3219" s="634"/>
      <c r="M3219" s="378"/>
    </row>
    <row r="3220" spans="1:13">
      <c r="A3220" s="367" t="s">
        <v>350</v>
      </c>
      <c r="B3220" s="344"/>
      <c r="C3220" s="344"/>
      <c r="D3220" s="344"/>
      <c r="E3220" s="344"/>
      <c r="F3220" s="344"/>
      <c r="G3220" s="344"/>
      <c r="H3220" s="377"/>
      <c r="I3220" s="341"/>
      <c r="J3220" s="340"/>
      <c r="K3220" s="635">
        <f>K3223+K3226</f>
        <v>6.17</v>
      </c>
      <c r="L3220" s="628"/>
      <c r="M3220" s="286">
        <f>K3220*12*I3219</f>
        <v>27883.464</v>
      </c>
    </row>
    <row r="3221" spans="1:13">
      <c r="A3221" s="376" t="s">
        <v>349</v>
      </c>
      <c r="B3221" s="375"/>
      <c r="C3221" s="375"/>
      <c r="D3221" s="375"/>
      <c r="E3221" s="375"/>
      <c r="F3221" s="375"/>
      <c r="G3221" s="375"/>
      <c r="H3221" s="374"/>
      <c r="I3221" s="295"/>
      <c r="J3221" s="294"/>
      <c r="K3221" s="293"/>
      <c r="L3221" s="292"/>
      <c r="M3221" s="373"/>
    </row>
    <row r="3222" spans="1:13" ht="15.75" thickBot="1">
      <c r="A3222" s="363" t="s">
        <v>348</v>
      </c>
      <c r="B3222" s="372"/>
      <c r="C3222" s="372"/>
      <c r="D3222" s="372"/>
      <c r="E3222" s="372"/>
      <c r="F3222" s="372"/>
      <c r="G3222" s="372"/>
      <c r="H3222" s="371"/>
      <c r="I3222" s="336"/>
      <c r="J3222" s="282"/>
      <c r="K3222" s="281"/>
      <c r="L3222" s="280"/>
      <c r="M3222" s="279"/>
    </row>
    <row r="3223" spans="1:13">
      <c r="A3223" s="323" t="s">
        <v>347</v>
      </c>
      <c r="B3223" s="331"/>
      <c r="C3223" s="331"/>
      <c r="D3223" s="331"/>
      <c r="E3223" s="331"/>
      <c r="F3223" s="331"/>
      <c r="G3223" s="331"/>
      <c r="H3223" s="357"/>
      <c r="I3223" s="596" t="s">
        <v>19</v>
      </c>
      <c r="J3223" s="597"/>
      <c r="K3223" s="629">
        <v>3.7</v>
      </c>
      <c r="L3223" s="630"/>
      <c r="M3223" s="291">
        <f>K3223*12*I3219</f>
        <v>16721.040000000005</v>
      </c>
    </row>
    <row r="3224" spans="1:13">
      <c r="A3224" s="301" t="s">
        <v>338</v>
      </c>
      <c r="B3224" s="355"/>
      <c r="C3224" s="355"/>
      <c r="D3224" s="355"/>
      <c r="E3224" s="355"/>
      <c r="F3224" s="355"/>
      <c r="G3224" s="355"/>
      <c r="H3224" s="356"/>
      <c r="I3224" s="598" t="s">
        <v>328</v>
      </c>
      <c r="J3224" s="599"/>
      <c r="K3224" s="327"/>
      <c r="L3224" s="292"/>
      <c r="M3224" s="291"/>
    </row>
    <row r="3225" spans="1:13">
      <c r="A3225" s="323" t="s">
        <v>337</v>
      </c>
      <c r="B3225" s="331"/>
      <c r="C3225" s="331"/>
      <c r="D3225" s="331"/>
      <c r="E3225" s="331"/>
      <c r="F3225" s="331"/>
      <c r="G3225" s="331"/>
      <c r="H3225" s="357"/>
      <c r="I3225" s="596"/>
      <c r="J3225" s="597"/>
      <c r="K3225" s="327"/>
      <c r="L3225" s="292"/>
      <c r="M3225" s="291"/>
    </row>
    <row r="3226" spans="1:13">
      <c r="A3226" s="323" t="s">
        <v>346</v>
      </c>
      <c r="B3226" s="331"/>
      <c r="C3226" s="331"/>
      <c r="D3226" s="331"/>
      <c r="E3226" s="331"/>
      <c r="F3226" s="331"/>
      <c r="G3226" s="331"/>
      <c r="H3226" s="357"/>
      <c r="I3226" s="608" t="s">
        <v>35</v>
      </c>
      <c r="J3226" s="609"/>
      <c r="K3226" s="625">
        <v>2.4700000000000002</v>
      </c>
      <c r="L3226" s="626"/>
      <c r="M3226" s="291">
        <f>K3226*12*I3219</f>
        <v>11162.424000000001</v>
      </c>
    </row>
    <row r="3227" spans="1:13" ht="15.75">
      <c r="A3227" s="320" t="s">
        <v>345</v>
      </c>
      <c r="B3227" s="354"/>
      <c r="C3227" s="354"/>
      <c r="D3227" s="354"/>
      <c r="E3227" s="354"/>
      <c r="F3227" s="354"/>
      <c r="G3227" s="354"/>
      <c r="H3227" s="353"/>
      <c r="I3227" s="598" t="s">
        <v>328</v>
      </c>
      <c r="J3227" s="599"/>
      <c r="K3227" s="370"/>
      <c r="L3227" s="369"/>
      <c r="M3227" s="291"/>
    </row>
    <row r="3228" spans="1:13">
      <c r="A3228" s="313" t="s">
        <v>344</v>
      </c>
      <c r="B3228" s="328"/>
      <c r="C3228" s="328"/>
      <c r="D3228" s="328"/>
      <c r="E3228" s="328"/>
      <c r="F3228" s="328"/>
      <c r="G3228" s="328"/>
      <c r="H3228" s="368"/>
      <c r="I3228" s="598"/>
      <c r="J3228" s="599"/>
      <c r="K3228" s="352"/>
      <c r="L3228" s="292"/>
      <c r="M3228" s="291"/>
    </row>
    <row r="3229" spans="1:13" ht="15.75" thickBot="1">
      <c r="A3229" s="323" t="s">
        <v>343</v>
      </c>
      <c r="B3229" s="322"/>
      <c r="C3229" s="322"/>
      <c r="D3229" s="322"/>
      <c r="E3229" s="322"/>
      <c r="F3229" s="322"/>
      <c r="G3229" s="322"/>
      <c r="H3229" s="321"/>
      <c r="I3229" s="334"/>
      <c r="J3229" s="333"/>
      <c r="K3229" s="636"/>
      <c r="L3229" s="637"/>
      <c r="M3229" s="291"/>
    </row>
    <row r="3230" spans="1:13">
      <c r="A3230" s="367" t="s">
        <v>342</v>
      </c>
      <c r="B3230" s="366"/>
      <c r="C3230" s="366"/>
      <c r="D3230" s="366"/>
      <c r="E3230" s="366"/>
      <c r="F3230" s="366"/>
      <c r="G3230" s="366"/>
      <c r="H3230" s="365"/>
      <c r="I3230" s="341"/>
      <c r="J3230" s="364"/>
      <c r="K3230" s="627">
        <f>K3232+K3237+K3240</f>
        <v>5.05</v>
      </c>
      <c r="L3230" s="628"/>
      <c r="M3230" s="286">
        <f>K3230*12*I3219</f>
        <v>22821.96</v>
      </c>
    </row>
    <row r="3231" spans="1:13" ht="15.75" thickBot="1">
      <c r="A3231" s="363" t="s">
        <v>341</v>
      </c>
      <c r="B3231" s="362"/>
      <c r="C3231" s="362"/>
      <c r="D3231" s="362"/>
      <c r="E3231" s="362"/>
      <c r="F3231" s="362"/>
      <c r="G3231" s="362"/>
      <c r="H3231" s="361"/>
      <c r="I3231" s="336"/>
      <c r="J3231" s="360"/>
      <c r="K3231" s="281"/>
      <c r="L3231" s="280"/>
      <c r="M3231" s="279"/>
    </row>
    <row r="3232" spans="1:13">
      <c r="A3232" s="301" t="s">
        <v>340</v>
      </c>
      <c r="B3232" s="300"/>
      <c r="C3232" s="300"/>
      <c r="D3232" s="300"/>
      <c r="E3232" s="300"/>
      <c r="F3232" s="300"/>
      <c r="G3232" s="300"/>
      <c r="H3232" s="298"/>
      <c r="I3232" s="598" t="s">
        <v>19</v>
      </c>
      <c r="J3232" s="599"/>
      <c r="K3232" s="629">
        <v>2.5299999999999998</v>
      </c>
      <c r="L3232" s="630"/>
      <c r="M3232" s="291">
        <f>K3232*12*I3219</f>
        <v>11433.576000000001</v>
      </c>
    </row>
    <row r="3233" spans="1:13">
      <c r="A3233" s="323" t="s">
        <v>339</v>
      </c>
      <c r="B3233" s="322"/>
      <c r="C3233" s="322"/>
      <c r="D3233" s="322"/>
      <c r="E3233" s="322"/>
      <c r="F3233" s="322"/>
      <c r="G3233" s="322"/>
      <c r="H3233" s="321"/>
      <c r="I3233" s="359"/>
      <c r="J3233" s="358"/>
      <c r="K3233" s="327"/>
      <c r="L3233" s="292"/>
      <c r="M3233" s="291"/>
    </row>
    <row r="3234" spans="1:13">
      <c r="A3234" s="301" t="s">
        <v>338</v>
      </c>
      <c r="B3234" s="355"/>
      <c r="C3234" s="355"/>
      <c r="D3234" s="355"/>
      <c r="E3234" s="355"/>
      <c r="F3234" s="355"/>
      <c r="G3234" s="355"/>
      <c r="H3234" s="356"/>
      <c r="I3234" s="598" t="s">
        <v>328</v>
      </c>
      <c r="J3234" s="599"/>
      <c r="K3234" s="327"/>
      <c r="L3234" s="292"/>
      <c r="M3234" s="291"/>
    </row>
    <row r="3235" spans="1:13">
      <c r="A3235" s="323" t="s">
        <v>337</v>
      </c>
      <c r="B3235" s="331"/>
      <c r="C3235" s="331"/>
      <c r="D3235" s="331"/>
      <c r="E3235" s="331"/>
      <c r="F3235" s="331"/>
      <c r="G3235" s="331"/>
      <c r="H3235" s="357"/>
      <c r="I3235" s="596"/>
      <c r="J3235" s="597"/>
      <c r="K3235" s="327"/>
      <c r="L3235" s="292"/>
      <c r="M3235" s="291"/>
    </row>
    <row r="3236" spans="1:13">
      <c r="A3236" s="320" t="s">
        <v>336</v>
      </c>
      <c r="B3236" s="354"/>
      <c r="C3236" s="353"/>
      <c r="D3236" s="355"/>
      <c r="E3236" s="355"/>
      <c r="F3236" s="355"/>
      <c r="G3236" s="355"/>
      <c r="H3236" s="356"/>
      <c r="I3236" s="598" t="s">
        <v>328</v>
      </c>
      <c r="J3236" s="599"/>
      <c r="K3236" s="327"/>
      <c r="L3236" s="292"/>
      <c r="M3236" s="291"/>
    </row>
    <row r="3237" spans="1:13">
      <c r="A3237" s="301" t="s">
        <v>335</v>
      </c>
      <c r="B3237" s="355"/>
      <c r="C3237" s="355"/>
      <c r="D3237" s="354"/>
      <c r="E3237" s="354"/>
      <c r="F3237" s="354"/>
      <c r="G3237" s="354"/>
      <c r="H3237" s="353"/>
      <c r="I3237" s="608" t="s">
        <v>35</v>
      </c>
      <c r="J3237" s="609"/>
      <c r="K3237" s="625">
        <v>1.1200000000000001</v>
      </c>
      <c r="L3237" s="626"/>
      <c r="M3237" s="291">
        <f>K3237*12*I3219</f>
        <v>5061.5040000000008</v>
      </c>
    </row>
    <row r="3238" spans="1:13">
      <c r="A3238" s="313" t="s">
        <v>334</v>
      </c>
      <c r="B3238" s="312"/>
      <c r="C3238" s="312"/>
      <c r="D3238" s="312"/>
      <c r="E3238" s="312"/>
      <c r="F3238" s="312"/>
      <c r="G3238" s="312"/>
      <c r="H3238" s="311"/>
      <c r="I3238" s="590" t="s">
        <v>333</v>
      </c>
      <c r="J3238" s="591"/>
      <c r="K3238" s="327"/>
      <c r="L3238" s="292"/>
      <c r="M3238" s="291"/>
    </row>
    <row r="3239" spans="1:13">
      <c r="A3239" s="323"/>
      <c r="B3239" s="322"/>
      <c r="C3239" s="322"/>
      <c r="D3239" s="322"/>
      <c r="E3239" s="322"/>
      <c r="F3239" s="322"/>
      <c r="G3239" s="322"/>
      <c r="H3239" s="321"/>
      <c r="I3239" s="334" t="s">
        <v>332</v>
      </c>
      <c r="J3239" s="333"/>
      <c r="K3239" s="352"/>
      <c r="L3239" s="292"/>
      <c r="M3239" s="291"/>
    </row>
    <row r="3240" spans="1:13">
      <c r="A3240" s="313" t="s">
        <v>331</v>
      </c>
      <c r="B3240" s="312"/>
      <c r="C3240" s="312"/>
      <c r="D3240" s="312"/>
      <c r="E3240" s="312"/>
      <c r="F3240" s="312"/>
      <c r="G3240" s="312"/>
      <c r="H3240" s="311"/>
      <c r="I3240" s="590" t="s">
        <v>35</v>
      </c>
      <c r="J3240" s="591"/>
      <c r="K3240" s="625">
        <v>1.4</v>
      </c>
      <c r="L3240" s="626"/>
      <c r="M3240" s="291">
        <f>K3240*12*I3219</f>
        <v>6326.8799999999992</v>
      </c>
    </row>
    <row r="3241" spans="1:13">
      <c r="A3241" s="323" t="s">
        <v>330</v>
      </c>
      <c r="B3241" s="322"/>
      <c r="C3241" s="322"/>
      <c r="D3241" s="322"/>
      <c r="E3241" s="322"/>
      <c r="F3241" s="322"/>
      <c r="G3241" s="322"/>
      <c r="H3241" s="321"/>
      <c r="I3241" s="334"/>
      <c r="J3241" s="333"/>
      <c r="K3241" s="327"/>
      <c r="L3241" s="292"/>
      <c r="M3241" s="291"/>
    </row>
    <row r="3242" spans="1:13">
      <c r="A3242" s="313" t="s">
        <v>329</v>
      </c>
      <c r="B3242" s="312"/>
      <c r="C3242" s="312"/>
      <c r="D3242" s="312"/>
      <c r="E3242" s="312"/>
      <c r="F3242" s="312"/>
      <c r="G3242" s="312"/>
      <c r="H3242" s="311"/>
      <c r="I3242" s="598" t="s">
        <v>328</v>
      </c>
      <c r="J3242" s="599"/>
      <c r="K3242" s="327"/>
      <c r="L3242" s="292"/>
      <c r="M3242" s="291"/>
    </row>
    <row r="3243" spans="1:13">
      <c r="A3243" s="313" t="s">
        <v>327</v>
      </c>
      <c r="B3243" s="312"/>
      <c r="C3243" s="312"/>
      <c r="D3243" s="312"/>
      <c r="E3243" s="312"/>
      <c r="F3243" s="312"/>
      <c r="G3243" s="312"/>
      <c r="H3243" s="311"/>
      <c r="I3243" s="590" t="s">
        <v>326</v>
      </c>
      <c r="J3243" s="591"/>
      <c r="K3243" s="351"/>
      <c r="L3243" s="350"/>
      <c r="M3243" s="349"/>
    </row>
    <row r="3244" spans="1:13" ht="15.75" thickBot="1">
      <c r="A3244" s="323"/>
      <c r="B3244" s="322"/>
      <c r="C3244" s="322"/>
      <c r="D3244" s="322"/>
      <c r="E3244" s="322"/>
      <c r="F3244" s="322"/>
      <c r="G3244" s="322"/>
      <c r="H3244" s="321"/>
      <c r="I3244" s="606" t="s">
        <v>325</v>
      </c>
      <c r="J3244" s="607"/>
      <c r="K3244" s="348"/>
      <c r="L3244" s="347"/>
      <c r="M3244" s="346"/>
    </row>
    <row r="3245" spans="1:13">
      <c r="A3245" s="345" t="s">
        <v>324</v>
      </c>
      <c r="B3245" s="344"/>
      <c r="C3245" s="344"/>
      <c r="D3245" s="344"/>
      <c r="E3245" s="344"/>
      <c r="F3245" s="344"/>
      <c r="G3245" s="343"/>
      <c r="H3245" s="342"/>
      <c r="I3245" s="341"/>
      <c r="J3245" s="340"/>
      <c r="K3245" s="648">
        <f>K3247+K3254+K3262+K3266+K3270</f>
        <v>6.21</v>
      </c>
      <c r="L3245" s="628"/>
      <c r="M3245" s="286">
        <f>M3247+M3254+M3262+M3266+M3270</f>
        <v>28064.232000000007</v>
      </c>
    </row>
    <row r="3246" spans="1:13" ht="15.75" thickBot="1">
      <c r="A3246" s="339"/>
      <c r="B3246" s="338"/>
      <c r="C3246" s="338"/>
      <c r="D3246" s="338"/>
      <c r="E3246" s="338"/>
      <c r="F3246" s="338"/>
      <c r="G3246" s="338"/>
      <c r="H3246" s="337"/>
      <c r="I3246" s="336"/>
      <c r="J3246" s="282"/>
      <c r="K3246" s="281"/>
      <c r="L3246" s="280"/>
      <c r="M3246" s="279"/>
    </row>
    <row r="3247" spans="1:13" ht="15.75" thickBot="1">
      <c r="A3247" s="603" t="s">
        <v>323</v>
      </c>
      <c r="B3247" s="604"/>
      <c r="C3247" s="604"/>
      <c r="D3247" s="604"/>
      <c r="E3247" s="604"/>
      <c r="F3247" s="604"/>
      <c r="G3247" s="604"/>
      <c r="H3247" s="605"/>
      <c r="I3247" s="305"/>
      <c r="J3247" s="304"/>
      <c r="K3247" s="646">
        <f>K3248+K3249+K3250+K3252+K3253</f>
        <v>2.3299999999999996</v>
      </c>
      <c r="L3247" s="647"/>
      <c r="M3247" s="303">
        <f>K3247*12*I3219</f>
        <v>10529.735999999999</v>
      </c>
    </row>
    <row r="3248" spans="1:13">
      <c r="A3248" s="323" t="s">
        <v>322</v>
      </c>
      <c r="B3248" s="322"/>
      <c r="C3248" s="322"/>
      <c r="D3248" s="322"/>
      <c r="E3248" s="322"/>
      <c r="F3248" s="322"/>
      <c r="G3248" s="322"/>
      <c r="H3248" s="321"/>
      <c r="I3248" s="596" t="s">
        <v>321</v>
      </c>
      <c r="J3248" s="597"/>
      <c r="K3248" s="629">
        <v>0.63</v>
      </c>
      <c r="L3248" s="630"/>
      <c r="M3248" s="291">
        <f>K3248*12*I3219</f>
        <v>2847.0960000000005</v>
      </c>
    </row>
    <row r="3249" spans="1:13">
      <c r="A3249" s="320" t="s">
        <v>320</v>
      </c>
      <c r="B3249" s="319"/>
      <c r="C3249" s="319"/>
      <c r="D3249" s="319"/>
      <c r="E3249" s="319"/>
      <c r="F3249" s="319"/>
      <c r="G3249" s="319"/>
      <c r="H3249" s="318"/>
      <c r="I3249" s="608" t="s">
        <v>57</v>
      </c>
      <c r="J3249" s="609"/>
      <c r="K3249" s="625">
        <v>1.48</v>
      </c>
      <c r="L3249" s="626"/>
      <c r="M3249" s="291">
        <f>K3249*12*I3219</f>
        <v>6688.4159999999993</v>
      </c>
    </row>
    <row r="3250" spans="1:13">
      <c r="A3250" s="313" t="s">
        <v>319</v>
      </c>
      <c r="B3250" s="312"/>
      <c r="C3250" s="312"/>
      <c r="D3250" s="312"/>
      <c r="E3250" s="312"/>
      <c r="F3250" s="312"/>
      <c r="G3250" s="312"/>
      <c r="H3250" s="311"/>
      <c r="I3250" s="590" t="s">
        <v>35</v>
      </c>
      <c r="J3250" s="591"/>
      <c r="K3250" s="625">
        <v>0.17</v>
      </c>
      <c r="L3250" s="626"/>
      <c r="M3250" s="291">
        <f>K3250*12*I3219</f>
        <v>768.26400000000001</v>
      </c>
    </row>
    <row r="3251" spans="1:13">
      <c r="A3251" s="335" t="s">
        <v>318</v>
      </c>
      <c r="B3251" s="331"/>
      <c r="C3251" s="331"/>
      <c r="D3251" s="331"/>
      <c r="E3251" s="322"/>
      <c r="F3251" s="322"/>
      <c r="G3251" s="322"/>
      <c r="H3251" s="321"/>
      <c r="I3251" s="334"/>
      <c r="J3251" s="333"/>
      <c r="K3251" s="293"/>
      <c r="L3251" s="292"/>
      <c r="M3251" s="291"/>
    </row>
    <row r="3252" spans="1:13">
      <c r="A3252" s="320" t="s">
        <v>317</v>
      </c>
      <c r="B3252" s="319"/>
      <c r="C3252" s="319"/>
      <c r="D3252" s="319"/>
      <c r="E3252" s="319"/>
      <c r="F3252" s="319"/>
      <c r="G3252" s="319"/>
      <c r="H3252" s="318"/>
      <c r="I3252" s="608" t="s">
        <v>19</v>
      </c>
      <c r="J3252" s="609"/>
      <c r="K3252" s="625">
        <v>0.05</v>
      </c>
      <c r="L3252" s="626"/>
      <c r="M3252" s="291">
        <f>K3252*12*I3219</f>
        <v>225.96000000000004</v>
      </c>
    </row>
    <row r="3253" spans="1:13" ht="15.75" thickBot="1">
      <c r="A3253" s="313" t="s">
        <v>316</v>
      </c>
      <c r="B3253" s="312"/>
      <c r="C3253" s="312"/>
      <c r="D3253" s="312"/>
      <c r="E3253" s="312"/>
      <c r="F3253" s="312"/>
      <c r="G3253" s="312"/>
      <c r="H3253" s="311"/>
      <c r="I3253" s="614" t="s">
        <v>19</v>
      </c>
      <c r="J3253" s="615"/>
      <c r="K3253" s="650"/>
      <c r="L3253" s="651"/>
      <c r="M3253" s="291"/>
    </row>
    <row r="3254" spans="1:13" ht="15.75" thickBot="1">
      <c r="A3254" s="654" t="s">
        <v>315</v>
      </c>
      <c r="B3254" s="655"/>
      <c r="C3254" s="655"/>
      <c r="D3254" s="655"/>
      <c r="E3254" s="655"/>
      <c r="F3254" s="655"/>
      <c r="G3254" s="655"/>
      <c r="H3254" s="656"/>
      <c r="I3254" s="305"/>
      <c r="J3254" s="304"/>
      <c r="K3254" s="642">
        <f>K3255+K3256+K3258+K3259+K3260+K3261</f>
        <v>1.35</v>
      </c>
      <c r="L3254" s="647"/>
      <c r="M3254" s="303">
        <f>K3254*12*I3219</f>
        <v>6100.9200000000019</v>
      </c>
    </row>
    <row r="3255" spans="1:13">
      <c r="A3255" s="332" t="s">
        <v>314</v>
      </c>
      <c r="B3255" s="331"/>
      <c r="C3255" s="331"/>
      <c r="D3255" s="331"/>
      <c r="E3255" s="331"/>
      <c r="F3255" s="322"/>
      <c r="G3255" s="322"/>
      <c r="H3255" s="321"/>
      <c r="I3255" s="330"/>
      <c r="J3255" s="294"/>
      <c r="K3255" s="629">
        <v>0.08</v>
      </c>
      <c r="L3255" s="630"/>
      <c r="M3255" s="291">
        <f>K3255*12*I3219</f>
        <v>361.536</v>
      </c>
    </row>
    <row r="3256" spans="1:13">
      <c r="A3256" s="329" t="s">
        <v>313</v>
      </c>
      <c r="B3256" s="328"/>
      <c r="C3256" s="328"/>
      <c r="D3256" s="328"/>
      <c r="E3256" s="328"/>
      <c r="F3256" s="312"/>
      <c r="G3256" s="312"/>
      <c r="H3256" s="311"/>
      <c r="I3256" s="598" t="s">
        <v>312</v>
      </c>
      <c r="J3256" s="599"/>
      <c r="K3256" s="625">
        <v>0.65</v>
      </c>
      <c r="L3256" s="626"/>
      <c r="M3256" s="291">
        <f>K3256*12*I3219</f>
        <v>2937.4800000000005</v>
      </c>
    </row>
    <row r="3257" spans="1:13">
      <c r="A3257" s="323" t="s">
        <v>311</v>
      </c>
      <c r="B3257" s="322"/>
      <c r="C3257" s="322"/>
      <c r="D3257" s="322"/>
      <c r="E3257" s="322"/>
      <c r="F3257" s="322"/>
      <c r="G3257" s="322"/>
      <c r="H3257" s="321"/>
      <c r="I3257" s="596" t="s">
        <v>310</v>
      </c>
      <c r="J3257" s="597"/>
      <c r="K3257" s="327"/>
      <c r="L3257" s="292"/>
      <c r="M3257" s="291"/>
    </row>
    <row r="3258" spans="1:13">
      <c r="A3258" s="320" t="s">
        <v>309</v>
      </c>
      <c r="B3258" s="319"/>
      <c r="C3258" s="319"/>
      <c r="D3258" s="319"/>
      <c r="E3258" s="319"/>
      <c r="F3258" s="319"/>
      <c r="G3258" s="319"/>
      <c r="H3258" s="318"/>
      <c r="I3258" s="608" t="s">
        <v>308</v>
      </c>
      <c r="J3258" s="609"/>
      <c r="K3258" s="625">
        <v>0.4</v>
      </c>
      <c r="L3258" s="626"/>
      <c r="M3258" s="291">
        <f>K3258*12*I3219</f>
        <v>1807.6800000000003</v>
      </c>
    </row>
    <row r="3259" spans="1:13">
      <c r="A3259" s="320" t="s">
        <v>307</v>
      </c>
      <c r="B3259" s="319"/>
      <c r="C3259" s="319"/>
      <c r="D3259" s="319"/>
      <c r="E3259" s="319"/>
      <c r="F3259" s="319"/>
      <c r="G3259" s="319"/>
      <c r="H3259" s="318"/>
      <c r="I3259" s="608" t="s">
        <v>306</v>
      </c>
      <c r="J3259" s="609"/>
      <c r="K3259" s="625">
        <v>0.1</v>
      </c>
      <c r="L3259" s="626"/>
      <c r="M3259" s="291">
        <f>K3259*12*I3219</f>
        <v>451.92000000000007</v>
      </c>
    </row>
    <row r="3260" spans="1:13">
      <c r="A3260" s="313" t="s">
        <v>299</v>
      </c>
      <c r="B3260" s="312"/>
      <c r="C3260" s="312"/>
      <c r="D3260" s="312"/>
      <c r="E3260" s="312"/>
      <c r="F3260" s="312"/>
      <c r="G3260" s="312"/>
      <c r="H3260" s="311"/>
      <c r="I3260" s="608" t="s">
        <v>298</v>
      </c>
      <c r="J3260" s="609"/>
      <c r="K3260" s="636">
        <v>0.05</v>
      </c>
      <c r="L3260" s="637"/>
      <c r="M3260" s="291">
        <f>K3260*12*I3219</f>
        <v>225.96000000000004</v>
      </c>
    </row>
    <row r="3261" spans="1:13" ht="15.75" thickBot="1">
      <c r="A3261" s="313" t="s">
        <v>305</v>
      </c>
      <c r="B3261" s="312"/>
      <c r="C3261" s="312"/>
      <c r="D3261" s="312"/>
      <c r="E3261" s="312"/>
      <c r="F3261" s="312"/>
      <c r="G3261" s="312"/>
      <c r="H3261" s="311"/>
      <c r="I3261" s="614" t="s">
        <v>88</v>
      </c>
      <c r="J3261" s="615"/>
      <c r="K3261" s="638">
        <v>7.0000000000000007E-2</v>
      </c>
      <c r="L3261" s="639"/>
      <c r="M3261" s="326">
        <f>K3261*12*I3219</f>
        <v>316.34400000000005</v>
      </c>
    </row>
    <row r="3262" spans="1:13" ht="15.75" thickBot="1">
      <c r="A3262" s="654" t="s">
        <v>304</v>
      </c>
      <c r="B3262" s="655"/>
      <c r="C3262" s="655"/>
      <c r="D3262" s="655"/>
      <c r="E3262" s="655"/>
      <c r="F3262" s="655"/>
      <c r="G3262" s="655"/>
      <c r="H3262" s="656"/>
      <c r="I3262" s="325"/>
      <c r="J3262" s="324"/>
      <c r="K3262" s="649">
        <f>K3263+K3264+K3265</f>
        <v>0.88</v>
      </c>
      <c r="L3262" s="643"/>
      <c r="M3262" s="303">
        <f>K3262*12*I3219</f>
        <v>3976.8960000000006</v>
      </c>
    </row>
    <row r="3263" spans="1:13">
      <c r="A3263" s="323" t="s">
        <v>303</v>
      </c>
      <c r="B3263" s="322"/>
      <c r="C3263" s="322"/>
      <c r="D3263" s="322"/>
      <c r="E3263" s="322"/>
      <c r="F3263" s="322"/>
      <c r="G3263" s="322"/>
      <c r="H3263" s="321"/>
      <c r="I3263" s="612" t="s">
        <v>302</v>
      </c>
      <c r="J3263" s="613"/>
      <c r="K3263" s="644">
        <v>0.42</v>
      </c>
      <c r="L3263" s="645"/>
      <c r="M3263" s="291">
        <f>K3263*12*I3219</f>
        <v>1898.0640000000001</v>
      </c>
    </row>
    <row r="3264" spans="1:13">
      <c r="A3264" s="320" t="s">
        <v>301</v>
      </c>
      <c r="B3264" s="319"/>
      <c r="C3264" s="319"/>
      <c r="D3264" s="319"/>
      <c r="E3264" s="319"/>
      <c r="F3264" s="319"/>
      <c r="G3264" s="319"/>
      <c r="H3264" s="318"/>
      <c r="I3264" s="317" t="s">
        <v>300</v>
      </c>
      <c r="J3264" s="316"/>
      <c r="K3264" s="636">
        <v>0.37</v>
      </c>
      <c r="L3264" s="637"/>
      <c r="M3264" s="291">
        <f>K3264*12*I3219</f>
        <v>1672.1039999999998</v>
      </c>
    </row>
    <row r="3265" spans="1:13" ht="15.75" thickBot="1">
      <c r="A3265" s="313" t="s">
        <v>299</v>
      </c>
      <c r="B3265" s="312"/>
      <c r="C3265" s="312"/>
      <c r="D3265" s="312"/>
      <c r="E3265" s="312"/>
      <c r="F3265" s="312"/>
      <c r="G3265" s="312"/>
      <c r="H3265" s="311"/>
      <c r="I3265" s="614" t="s">
        <v>298</v>
      </c>
      <c r="J3265" s="615"/>
      <c r="K3265" s="638">
        <v>0.09</v>
      </c>
      <c r="L3265" s="639"/>
      <c r="M3265" s="291">
        <f>K3265*12*I3219</f>
        <v>406.72800000000007</v>
      </c>
    </row>
    <row r="3266" spans="1:13" ht="15.75" thickBot="1">
      <c r="A3266" s="603" t="s">
        <v>375</v>
      </c>
      <c r="B3266" s="604"/>
      <c r="C3266" s="604"/>
      <c r="D3266" s="604"/>
      <c r="E3266" s="604"/>
      <c r="F3266" s="604"/>
      <c r="G3266" s="604"/>
      <c r="H3266" s="605"/>
      <c r="I3266" s="305"/>
      <c r="J3266" s="304"/>
      <c r="K3266" s="642">
        <v>1.58</v>
      </c>
      <c r="L3266" s="643"/>
      <c r="M3266" s="303">
        <f>K3266*12*I3219</f>
        <v>7140.3360000000011</v>
      </c>
    </row>
    <row r="3267" spans="1:13">
      <c r="A3267" s="301" t="s">
        <v>294</v>
      </c>
      <c r="B3267" s="300"/>
      <c r="C3267" s="300"/>
      <c r="D3267" s="300"/>
      <c r="E3267" s="300"/>
      <c r="F3267" s="300"/>
      <c r="G3267" s="300"/>
      <c r="H3267" s="298"/>
      <c r="I3267" s="621" t="s">
        <v>293</v>
      </c>
      <c r="J3267" s="622"/>
      <c r="K3267" s="297"/>
      <c r="L3267" s="296"/>
      <c r="M3267" s="291"/>
    </row>
    <row r="3268" spans="1:13">
      <c r="A3268" s="301" t="s">
        <v>292</v>
      </c>
      <c r="B3268" s="300"/>
      <c r="C3268" s="300"/>
      <c r="D3268" s="300"/>
      <c r="E3268" s="300"/>
      <c r="F3268" s="300"/>
      <c r="G3268" s="300"/>
      <c r="H3268" s="298"/>
      <c r="I3268" s="295"/>
      <c r="J3268" s="294"/>
      <c r="K3268" s="297"/>
      <c r="L3268" s="296"/>
      <c r="M3268" s="291"/>
    </row>
    <row r="3269" spans="1:13" ht="15.75" thickBot="1">
      <c r="A3269" s="301" t="s">
        <v>291</v>
      </c>
      <c r="B3269" s="300"/>
      <c r="C3269" s="300"/>
      <c r="D3269" s="300"/>
      <c r="E3269" s="300"/>
      <c r="F3269" s="300"/>
      <c r="G3269" s="300"/>
      <c r="H3269" s="298"/>
      <c r="I3269" s="310"/>
      <c r="J3269" s="294"/>
      <c r="K3269" s="297"/>
      <c r="L3269" s="296"/>
      <c r="M3269" s="291"/>
    </row>
    <row r="3270" spans="1:13" ht="15.75" thickBot="1">
      <c r="A3270" s="309" t="s">
        <v>374</v>
      </c>
      <c r="B3270" s="308"/>
      <c r="C3270" s="308"/>
      <c r="D3270" s="308"/>
      <c r="E3270" s="308"/>
      <c r="F3270" s="308"/>
      <c r="G3270" s="308"/>
      <c r="H3270" s="307"/>
      <c r="I3270" s="305"/>
      <c r="J3270" s="304"/>
      <c r="K3270" s="642">
        <v>7.0000000000000007E-2</v>
      </c>
      <c r="L3270" s="643"/>
      <c r="M3270" s="303">
        <f>K3270*12*I3219</f>
        <v>316.34400000000005</v>
      </c>
    </row>
    <row r="3271" spans="1:13">
      <c r="A3271" s="301" t="s">
        <v>289</v>
      </c>
      <c r="B3271" s="300"/>
      <c r="C3271" s="300"/>
      <c r="D3271" s="300"/>
      <c r="E3271" s="300"/>
      <c r="F3271" s="300"/>
      <c r="G3271" s="300"/>
      <c r="H3271" s="298"/>
      <c r="I3271" s="621" t="s">
        <v>19</v>
      </c>
      <c r="J3271" s="622"/>
      <c r="K3271" s="306"/>
      <c r="L3271" s="296"/>
      <c r="M3271" s="291"/>
    </row>
    <row r="3272" spans="1:13" ht="15.75" thickBot="1">
      <c r="A3272" s="301" t="s">
        <v>288</v>
      </c>
      <c r="B3272" s="300"/>
      <c r="C3272" s="300"/>
      <c r="D3272" s="300"/>
      <c r="E3272" s="300"/>
      <c r="F3272" s="300"/>
      <c r="G3272" s="300"/>
      <c r="H3272" s="298"/>
      <c r="I3272" s="295"/>
      <c r="J3272" s="294"/>
      <c r="K3272" s="306"/>
      <c r="L3272" s="296"/>
      <c r="M3272" s="291"/>
    </row>
    <row r="3273" spans="1:13" ht="15.75" thickBot="1">
      <c r="A3273" s="603" t="s">
        <v>287</v>
      </c>
      <c r="B3273" s="604"/>
      <c r="C3273" s="604"/>
      <c r="D3273" s="604"/>
      <c r="E3273" s="604"/>
      <c r="F3273" s="604"/>
      <c r="G3273" s="604"/>
      <c r="H3273" s="605"/>
      <c r="I3273" s="305"/>
      <c r="J3273" s="304"/>
      <c r="K3273" s="642">
        <v>6</v>
      </c>
      <c r="L3273" s="643"/>
      <c r="M3273" s="303">
        <f>K3273*12*I3219</f>
        <v>27115.200000000001</v>
      </c>
    </row>
    <row r="3274" spans="1:13">
      <c r="A3274" s="301" t="s">
        <v>286</v>
      </c>
      <c r="B3274" s="299"/>
      <c r="C3274" s="299"/>
      <c r="D3274" s="299"/>
      <c r="E3274" s="299"/>
      <c r="F3274" s="300"/>
      <c r="G3274" s="299"/>
      <c r="H3274" s="298"/>
      <c r="I3274" s="598" t="s">
        <v>285</v>
      </c>
      <c r="J3274" s="599"/>
      <c r="K3274" s="297"/>
      <c r="L3274" s="296"/>
      <c r="M3274" s="291"/>
    </row>
    <row r="3275" spans="1:13">
      <c r="A3275" s="301" t="s">
        <v>284</v>
      </c>
      <c r="B3275" s="299"/>
      <c r="C3275" s="299"/>
      <c r="D3275" s="299"/>
      <c r="E3275" s="299"/>
      <c r="F3275" s="300"/>
      <c r="G3275" s="299"/>
      <c r="H3275" s="298"/>
      <c r="I3275" s="598" t="s">
        <v>283</v>
      </c>
      <c r="J3275" s="599"/>
      <c r="K3275" s="297"/>
      <c r="L3275" s="296"/>
      <c r="M3275" s="291"/>
    </row>
    <row r="3276" spans="1:13">
      <c r="A3276" s="301" t="s">
        <v>282</v>
      </c>
      <c r="B3276" s="299"/>
      <c r="C3276" s="299"/>
      <c r="D3276" s="299"/>
      <c r="E3276" s="299"/>
      <c r="F3276" s="300"/>
      <c r="G3276" s="299"/>
      <c r="H3276" s="298"/>
      <c r="I3276" s="598" t="s">
        <v>281</v>
      </c>
      <c r="J3276" s="599"/>
      <c r="K3276" s="297"/>
      <c r="L3276" s="296"/>
      <c r="M3276" s="291"/>
    </row>
    <row r="3277" spans="1:13">
      <c r="A3277" s="301" t="s">
        <v>280</v>
      </c>
      <c r="B3277" s="299"/>
      <c r="C3277" s="299"/>
      <c r="D3277" s="299"/>
      <c r="E3277" s="299"/>
      <c r="F3277" s="300"/>
      <c r="G3277" s="299"/>
      <c r="H3277" s="298"/>
      <c r="I3277" s="598" t="s">
        <v>279</v>
      </c>
      <c r="J3277" s="599"/>
      <c r="K3277" s="297"/>
      <c r="L3277" s="296"/>
      <c r="M3277" s="291"/>
    </row>
    <row r="3278" spans="1:13">
      <c r="A3278" s="301" t="s">
        <v>278</v>
      </c>
      <c r="B3278" s="299"/>
      <c r="C3278" s="299"/>
      <c r="D3278" s="299"/>
      <c r="E3278" s="299"/>
      <c r="F3278" s="300"/>
      <c r="G3278" s="299"/>
      <c r="H3278" s="298"/>
      <c r="I3278" s="598" t="s">
        <v>277</v>
      </c>
      <c r="J3278" s="599"/>
      <c r="K3278" s="297"/>
      <c r="L3278" s="296"/>
      <c r="M3278" s="291"/>
    </row>
    <row r="3279" spans="1:13">
      <c r="A3279" s="301" t="s">
        <v>276</v>
      </c>
      <c r="B3279" s="299"/>
      <c r="C3279" s="299"/>
      <c r="D3279" s="299"/>
      <c r="E3279" s="299"/>
      <c r="F3279" s="300"/>
      <c r="G3279" s="299"/>
      <c r="H3279" s="298"/>
      <c r="I3279" s="295"/>
      <c r="J3279" s="294"/>
      <c r="K3279" s="297"/>
      <c r="L3279" s="302"/>
      <c r="M3279" s="291"/>
    </row>
    <row r="3280" spans="1:13">
      <c r="A3280" s="301" t="s">
        <v>275</v>
      </c>
      <c r="B3280" s="299"/>
      <c r="C3280" s="299"/>
      <c r="D3280" s="299"/>
      <c r="E3280" s="299"/>
      <c r="F3280" s="300"/>
      <c r="G3280" s="299"/>
      <c r="H3280" s="298"/>
      <c r="I3280" s="295"/>
      <c r="J3280" s="294"/>
      <c r="K3280" s="297"/>
      <c r="L3280" s="296"/>
      <c r="M3280" s="291"/>
    </row>
    <row r="3281" spans="1:13">
      <c r="A3281" s="301" t="s">
        <v>274</v>
      </c>
      <c r="B3281" s="299"/>
      <c r="C3281" s="299"/>
      <c r="D3281" s="299"/>
      <c r="E3281" s="299"/>
      <c r="F3281" s="300"/>
      <c r="G3281" s="299"/>
      <c r="H3281" s="298"/>
      <c r="I3281" s="295"/>
      <c r="J3281" s="294"/>
      <c r="K3281" s="297"/>
      <c r="L3281" s="296"/>
      <c r="M3281" s="291"/>
    </row>
    <row r="3282" spans="1:13">
      <c r="A3282" s="301" t="s">
        <v>273</v>
      </c>
      <c r="B3282" s="299"/>
      <c r="C3282" s="299"/>
      <c r="D3282" s="299"/>
      <c r="E3282" s="299"/>
      <c r="F3282" s="300"/>
      <c r="G3282" s="299"/>
      <c r="H3282" s="298"/>
      <c r="I3282" s="295"/>
      <c r="J3282" s="294"/>
      <c r="K3282" s="297"/>
      <c r="L3282" s="296"/>
      <c r="M3282" s="291"/>
    </row>
    <row r="3283" spans="1:13">
      <c r="A3283" s="301" t="s">
        <v>272</v>
      </c>
      <c r="B3283" s="299"/>
      <c r="C3283" s="299"/>
      <c r="D3283" s="299"/>
      <c r="E3283" s="299"/>
      <c r="F3283" s="300"/>
      <c r="G3283" s="299"/>
      <c r="H3283" s="298"/>
      <c r="I3283" s="295"/>
      <c r="J3283" s="294"/>
      <c r="K3283" s="297"/>
      <c r="L3283" s="296"/>
      <c r="M3283" s="291"/>
    </row>
    <row r="3284" spans="1:13" ht="15.75" thickBot="1">
      <c r="A3284" s="616" t="s">
        <v>271</v>
      </c>
      <c r="B3284" s="617"/>
      <c r="C3284" s="617"/>
      <c r="D3284" s="617"/>
      <c r="E3284" s="617"/>
      <c r="F3284" s="617"/>
      <c r="G3284" s="617"/>
      <c r="H3284" s="618"/>
      <c r="I3284" s="295"/>
      <c r="J3284" s="294"/>
      <c r="K3284" s="293"/>
      <c r="L3284" s="292"/>
      <c r="M3284" s="291"/>
    </row>
    <row r="3285" spans="1:13">
      <c r="A3285" s="290" t="s">
        <v>270</v>
      </c>
      <c r="B3285" s="289"/>
      <c r="C3285" s="289"/>
      <c r="D3285" s="289"/>
      <c r="E3285" s="289"/>
      <c r="F3285" s="289"/>
      <c r="G3285" s="289"/>
      <c r="H3285" s="289"/>
      <c r="I3285" s="621" t="s">
        <v>55</v>
      </c>
      <c r="J3285" s="622"/>
      <c r="K3285" s="288"/>
      <c r="L3285" s="287"/>
      <c r="M3285" s="286"/>
    </row>
    <row r="3286" spans="1:13" ht="15.75" thickBot="1">
      <c r="A3286" s="285" t="s">
        <v>269</v>
      </c>
      <c r="B3286" s="284"/>
      <c r="C3286" s="284"/>
      <c r="D3286" s="284"/>
      <c r="E3286" s="284"/>
      <c r="F3286" s="284"/>
      <c r="G3286" s="284"/>
      <c r="H3286" s="284"/>
      <c r="I3286" s="283"/>
      <c r="J3286" s="282"/>
      <c r="K3286" s="281"/>
      <c r="L3286" s="280"/>
      <c r="M3286" s="279"/>
    </row>
    <row r="3287" spans="1:13" ht="15.75" thickBot="1">
      <c r="A3287" s="652" t="s">
        <v>268</v>
      </c>
      <c r="B3287" s="653"/>
      <c r="C3287" s="653"/>
      <c r="D3287" s="653"/>
      <c r="E3287" s="653"/>
      <c r="F3287" s="653"/>
      <c r="G3287" s="653"/>
      <c r="H3287" s="653"/>
      <c r="I3287" s="278"/>
      <c r="J3287" s="277"/>
      <c r="K3287" s="610">
        <f>K3220+K3230+K3245+K3273</f>
        <v>23.43</v>
      </c>
      <c r="L3287" s="611"/>
      <c r="M3287" s="276">
        <f>M3220+M3230+M3245+M3273</f>
        <v>105884.856</v>
      </c>
    </row>
    <row r="3289" spans="1:13" ht="15.75">
      <c r="A3289" s="601" t="s">
        <v>0</v>
      </c>
      <c r="B3289" s="601"/>
      <c r="C3289" s="601"/>
      <c r="D3289" s="601"/>
      <c r="E3289" s="601"/>
      <c r="F3289" s="601"/>
      <c r="G3289" s="601"/>
      <c r="H3289" s="601"/>
      <c r="I3289" s="601"/>
      <c r="J3289" s="601"/>
      <c r="K3289" s="601"/>
      <c r="L3289" s="601"/>
      <c r="M3289" s="327"/>
    </row>
    <row r="3290" spans="1:13" ht="15.75">
      <c r="A3290" s="600" t="s">
        <v>353</v>
      </c>
      <c r="B3290" s="600"/>
      <c r="C3290" s="600"/>
      <c r="D3290" s="600"/>
      <c r="E3290" s="600"/>
      <c r="F3290" s="600"/>
      <c r="G3290" s="600"/>
      <c r="H3290" s="600"/>
      <c r="I3290" s="600"/>
      <c r="J3290" s="600"/>
      <c r="K3290" s="600"/>
      <c r="L3290" s="600"/>
      <c r="M3290" s="327"/>
    </row>
    <row r="3291" spans="1:13" ht="15.75">
      <c r="A3291" s="370"/>
      <c r="B3291" s="370"/>
      <c r="C3291" s="370"/>
      <c r="D3291" s="370"/>
      <c r="E3291" s="370"/>
      <c r="F3291" s="370" t="s">
        <v>376</v>
      </c>
      <c r="G3291" s="370"/>
      <c r="H3291" s="370"/>
      <c r="I3291" s="370"/>
      <c r="J3291" s="370"/>
      <c r="K3291" s="370"/>
      <c r="L3291" s="370"/>
      <c r="M3291" s="327"/>
    </row>
    <row r="3292" spans="1:13">
      <c r="A3292" s="329"/>
      <c r="B3292" s="328"/>
      <c r="C3292" s="602" t="s">
        <v>351</v>
      </c>
      <c r="D3292" s="602"/>
      <c r="E3292" s="602"/>
      <c r="F3292" s="328"/>
      <c r="G3292" s="328"/>
      <c r="H3292" s="368"/>
      <c r="I3292" s="590" t="s">
        <v>3</v>
      </c>
      <c r="J3292" s="591"/>
      <c r="K3292" s="592" t="s">
        <v>4</v>
      </c>
      <c r="L3292" s="593"/>
      <c r="M3292" s="382"/>
    </row>
    <row r="3293" spans="1:13">
      <c r="A3293" s="381"/>
      <c r="B3293" s="355"/>
      <c r="C3293" s="355"/>
      <c r="D3293" s="355"/>
      <c r="E3293" s="355"/>
      <c r="F3293" s="355"/>
      <c r="G3293" s="355"/>
      <c r="H3293" s="356"/>
      <c r="I3293" s="295"/>
      <c r="J3293" s="294"/>
      <c r="K3293" s="594" t="s">
        <v>5</v>
      </c>
      <c r="L3293" s="595"/>
      <c r="M3293" s="380" t="s">
        <v>6</v>
      </c>
    </row>
    <row r="3294" spans="1:13">
      <c r="A3294" s="381"/>
      <c r="B3294" s="355"/>
      <c r="C3294" s="355"/>
      <c r="D3294" s="355"/>
      <c r="E3294" s="355"/>
      <c r="F3294" s="355"/>
      <c r="G3294" s="355"/>
      <c r="H3294" s="356"/>
      <c r="I3294" s="598" t="s">
        <v>7</v>
      </c>
      <c r="J3294" s="599"/>
      <c r="K3294" s="623" t="s">
        <v>8</v>
      </c>
      <c r="L3294" s="624"/>
      <c r="M3294" s="380" t="s">
        <v>9</v>
      </c>
    </row>
    <row r="3295" spans="1:13" ht="16.5" thickBot="1">
      <c r="A3295" s="379"/>
      <c r="B3295" s="351"/>
      <c r="C3295" s="351"/>
      <c r="D3295" s="351"/>
      <c r="E3295" s="351"/>
      <c r="F3295" s="351"/>
      <c r="G3295" s="351"/>
      <c r="H3295" s="350"/>
      <c r="I3295" s="631">
        <v>313.60000000000002</v>
      </c>
      <c r="J3295" s="632"/>
      <c r="K3295" s="633"/>
      <c r="L3295" s="634"/>
      <c r="M3295" s="378"/>
    </row>
    <row r="3296" spans="1:13">
      <c r="A3296" s="367" t="s">
        <v>350</v>
      </c>
      <c r="B3296" s="344"/>
      <c r="C3296" s="344"/>
      <c r="D3296" s="344"/>
      <c r="E3296" s="344"/>
      <c r="F3296" s="344"/>
      <c r="G3296" s="344"/>
      <c r="H3296" s="377"/>
      <c r="I3296" s="341"/>
      <c r="J3296" s="340"/>
      <c r="K3296" s="635">
        <f>K3299+K3302</f>
        <v>6.17</v>
      </c>
      <c r="L3296" s="628"/>
      <c r="M3296" s="286">
        <f>K3296*12*I3295</f>
        <v>23218.944</v>
      </c>
    </row>
    <row r="3297" spans="1:13">
      <c r="A3297" s="376" t="s">
        <v>349</v>
      </c>
      <c r="B3297" s="375"/>
      <c r="C3297" s="375"/>
      <c r="D3297" s="375"/>
      <c r="E3297" s="375"/>
      <c r="F3297" s="375"/>
      <c r="G3297" s="375"/>
      <c r="H3297" s="374"/>
      <c r="I3297" s="295"/>
      <c r="J3297" s="294"/>
      <c r="K3297" s="293"/>
      <c r="L3297" s="292"/>
      <c r="M3297" s="373"/>
    </row>
    <row r="3298" spans="1:13" ht="15.75" thickBot="1">
      <c r="A3298" s="363" t="s">
        <v>348</v>
      </c>
      <c r="B3298" s="372"/>
      <c r="C3298" s="372"/>
      <c r="D3298" s="372"/>
      <c r="E3298" s="372"/>
      <c r="F3298" s="372"/>
      <c r="G3298" s="372"/>
      <c r="H3298" s="371"/>
      <c r="I3298" s="336"/>
      <c r="J3298" s="282"/>
      <c r="K3298" s="281"/>
      <c r="L3298" s="280"/>
      <c r="M3298" s="279"/>
    </row>
    <row r="3299" spans="1:13">
      <c r="A3299" s="323" t="s">
        <v>347</v>
      </c>
      <c r="B3299" s="331"/>
      <c r="C3299" s="331"/>
      <c r="D3299" s="331"/>
      <c r="E3299" s="331"/>
      <c r="F3299" s="331"/>
      <c r="G3299" s="331"/>
      <c r="H3299" s="357"/>
      <c r="I3299" s="596" t="s">
        <v>19</v>
      </c>
      <c r="J3299" s="597"/>
      <c r="K3299" s="629">
        <v>3.7</v>
      </c>
      <c r="L3299" s="630"/>
      <c r="M3299" s="291">
        <f>K3299*12*I3295</f>
        <v>13923.840000000002</v>
      </c>
    </row>
    <row r="3300" spans="1:13">
      <c r="A3300" s="301" t="s">
        <v>338</v>
      </c>
      <c r="B3300" s="355"/>
      <c r="C3300" s="355"/>
      <c r="D3300" s="355"/>
      <c r="E3300" s="355"/>
      <c r="F3300" s="355"/>
      <c r="G3300" s="355"/>
      <c r="H3300" s="356"/>
      <c r="I3300" s="598" t="s">
        <v>328</v>
      </c>
      <c r="J3300" s="599"/>
      <c r="K3300" s="327"/>
      <c r="L3300" s="292"/>
      <c r="M3300" s="291"/>
    </row>
    <row r="3301" spans="1:13">
      <c r="A3301" s="323" t="s">
        <v>337</v>
      </c>
      <c r="B3301" s="331"/>
      <c r="C3301" s="331"/>
      <c r="D3301" s="331"/>
      <c r="E3301" s="331"/>
      <c r="F3301" s="331"/>
      <c r="G3301" s="331"/>
      <c r="H3301" s="357"/>
      <c r="I3301" s="596"/>
      <c r="J3301" s="597"/>
      <c r="K3301" s="327"/>
      <c r="L3301" s="292"/>
      <c r="M3301" s="291"/>
    </row>
    <row r="3302" spans="1:13">
      <c r="A3302" s="323" t="s">
        <v>346</v>
      </c>
      <c r="B3302" s="331"/>
      <c r="C3302" s="331"/>
      <c r="D3302" s="331"/>
      <c r="E3302" s="331"/>
      <c r="F3302" s="331"/>
      <c r="G3302" s="331"/>
      <c r="H3302" s="357"/>
      <c r="I3302" s="608" t="s">
        <v>35</v>
      </c>
      <c r="J3302" s="609"/>
      <c r="K3302" s="625">
        <v>2.4700000000000002</v>
      </c>
      <c r="L3302" s="626"/>
      <c r="M3302" s="291">
        <f>K3302*12*I3295</f>
        <v>9295.1040000000012</v>
      </c>
    </row>
    <row r="3303" spans="1:13" ht="15.75">
      <c r="A3303" s="320" t="s">
        <v>345</v>
      </c>
      <c r="B3303" s="354"/>
      <c r="C3303" s="354"/>
      <c r="D3303" s="354"/>
      <c r="E3303" s="354"/>
      <c r="F3303" s="354"/>
      <c r="G3303" s="354"/>
      <c r="H3303" s="353"/>
      <c r="I3303" s="598" t="s">
        <v>328</v>
      </c>
      <c r="J3303" s="599"/>
      <c r="K3303" s="370"/>
      <c r="L3303" s="369"/>
      <c r="M3303" s="291"/>
    </row>
    <row r="3304" spans="1:13">
      <c r="A3304" s="313" t="s">
        <v>344</v>
      </c>
      <c r="B3304" s="328"/>
      <c r="C3304" s="328"/>
      <c r="D3304" s="328"/>
      <c r="E3304" s="328"/>
      <c r="F3304" s="328"/>
      <c r="G3304" s="328"/>
      <c r="H3304" s="368"/>
      <c r="I3304" s="598"/>
      <c r="J3304" s="599"/>
      <c r="K3304" s="352"/>
      <c r="L3304" s="292"/>
      <c r="M3304" s="291"/>
    </row>
    <row r="3305" spans="1:13" ht="15.75" thickBot="1">
      <c r="A3305" s="323" t="s">
        <v>343</v>
      </c>
      <c r="B3305" s="322"/>
      <c r="C3305" s="322"/>
      <c r="D3305" s="322"/>
      <c r="E3305" s="322"/>
      <c r="F3305" s="322"/>
      <c r="G3305" s="322"/>
      <c r="H3305" s="321"/>
      <c r="I3305" s="334"/>
      <c r="J3305" s="333"/>
      <c r="K3305" s="636"/>
      <c r="L3305" s="637"/>
      <c r="M3305" s="291"/>
    </row>
    <row r="3306" spans="1:13">
      <c r="A3306" s="367" t="s">
        <v>342</v>
      </c>
      <c r="B3306" s="366"/>
      <c r="C3306" s="366"/>
      <c r="D3306" s="366"/>
      <c r="E3306" s="366"/>
      <c r="F3306" s="366"/>
      <c r="G3306" s="366"/>
      <c r="H3306" s="365"/>
      <c r="I3306" s="341"/>
      <c r="J3306" s="364"/>
      <c r="K3306" s="627">
        <f>K3308+K3313+K3316</f>
        <v>5.05</v>
      </c>
      <c r="L3306" s="628"/>
      <c r="M3306" s="286">
        <f>K3306*12*I3295</f>
        <v>19004.16</v>
      </c>
    </row>
    <row r="3307" spans="1:13" ht="15.75" thickBot="1">
      <c r="A3307" s="363" t="s">
        <v>341</v>
      </c>
      <c r="B3307" s="362"/>
      <c r="C3307" s="362"/>
      <c r="D3307" s="362"/>
      <c r="E3307" s="362"/>
      <c r="F3307" s="362"/>
      <c r="G3307" s="362"/>
      <c r="H3307" s="361"/>
      <c r="I3307" s="336"/>
      <c r="J3307" s="360"/>
      <c r="K3307" s="281"/>
      <c r="L3307" s="280"/>
      <c r="M3307" s="279"/>
    </row>
    <row r="3308" spans="1:13">
      <c r="A3308" s="301" t="s">
        <v>340</v>
      </c>
      <c r="B3308" s="300"/>
      <c r="C3308" s="300"/>
      <c r="D3308" s="300"/>
      <c r="E3308" s="300"/>
      <c r="F3308" s="300"/>
      <c r="G3308" s="300"/>
      <c r="H3308" s="298"/>
      <c r="I3308" s="598" t="s">
        <v>19</v>
      </c>
      <c r="J3308" s="599"/>
      <c r="K3308" s="629">
        <v>2.5299999999999998</v>
      </c>
      <c r="L3308" s="630"/>
      <c r="M3308" s="291">
        <f>K3308*12*I3295</f>
        <v>9520.8960000000006</v>
      </c>
    </row>
    <row r="3309" spans="1:13">
      <c r="A3309" s="323" t="s">
        <v>339</v>
      </c>
      <c r="B3309" s="322"/>
      <c r="C3309" s="322"/>
      <c r="D3309" s="322"/>
      <c r="E3309" s="322"/>
      <c r="F3309" s="322"/>
      <c r="G3309" s="322"/>
      <c r="H3309" s="321"/>
      <c r="I3309" s="359"/>
      <c r="J3309" s="358"/>
      <c r="K3309" s="327"/>
      <c r="L3309" s="292"/>
      <c r="M3309" s="291"/>
    </row>
    <row r="3310" spans="1:13">
      <c r="A3310" s="301" t="s">
        <v>338</v>
      </c>
      <c r="B3310" s="355"/>
      <c r="C3310" s="355"/>
      <c r="D3310" s="355"/>
      <c r="E3310" s="355"/>
      <c r="F3310" s="355"/>
      <c r="G3310" s="355"/>
      <c r="H3310" s="356"/>
      <c r="I3310" s="598" t="s">
        <v>328</v>
      </c>
      <c r="J3310" s="599"/>
      <c r="K3310" s="327"/>
      <c r="L3310" s="292"/>
      <c r="M3310" s="291"/>
    </row>
    <row r="3311" spans="1:13">
      <c r="A3311" s="323" t="s">
        <v>337</v>
      </c>
      <c r="B3311" s="331"/>
      <c r="C3311" s="331"/>
      <c r="D3311" s="331"/>
      <c r="E3311" s="331"/>
      <c r="F3311" s="331"/>
      <c r="G3311" s="331"/>
      <c r="H3311" s="357"/>
      <c r="I3311" s="596"/>
      <c r="J3311" s="597"/>
      <c r="K3311" s="327"/>
      <c r="L3311" s="292"/>
      <c r="M3311" s="291"/>
    </row>
    <row r="3312" spans="1:13">
      <c r="A3312" s="320" t="s">
        <v>336</v>
      </c>
      <c r="B3312" s="354"/>
      <c r="C3312" s="353"/>
      <c r="D3312" s="355"/>
      <c r="E3312" s="355"/>
      <c r="F3312" s="355"/>
      <c r="G3312" s="355"/>
      <c r="H3312" s="356"/>
      <c r="I3312" s="598" t="s">
        <v>328</v>
      </c>
      <c r="J3312" s="599"/>
      <c r="K3312" s="327"/>
      <c r="L3312" s="292"/>
      <c r="M3312" s="291"/>
    </row>
    <row r="3313" spans="1:13">
      <c r="A3313" s="301" t="s">
        <v>335</v>
      </c>
      <c r="B3313" s="355"/>
      <c r="C3313" s="355"/>
      <c r="D3313" s="354"/>
      <c r="E3313" s="354"/>
      <c r="F3313" s="354"/>
      <c r="G3313" s="354"/>
      <c r="H3313" s="353"/>
      <c r="I3313" s="608" t="s">
        <v>35</v>
      </c>
      <c r="J3313" s="609"/>
      <c r="K3313" s="625">
        <v>1.1200000000000001</v>
      </c>
      <c r="L3313" s="626"/>
      <c r="M3313" s="291">
        <f>K3313*12*I3295</f>
        <v>4214.7840000000006</v>
      </c>
    </row>
    <row r="3314" spans="1:13">
      <c r="A3314" s="313" t="s">
        <v>334</v>
      </c>
      <c r="B3314" s="312"/>
      <c r="C3314" s="312"/>
      <c r="D3314" s="312"/>
      <c r="E3314" s="312"/>
      <c r="F3314" s="312"/>
      <c r="G3314" s="312"/>
      <c r="H3314" s="311"/>
      <c r="I3314" s="590" t="s">
        <v>333</v>
      </c>
      <c r="J3314" s="591"/>
      <c r="K3314" s="327"/>
      <c r="L3314" s="292"/>
      <c r="M3314" s="291"/>
    </row>
    <row r="3315" spans="1:13">
      <c r="A3315" s="323"/>
      <c r="B3315" s="322"/>
      <c r="C3315" s="322"/>
      <c r="D3315" s="322"/>
      <c r="E3315" s="322"/>
      <c r="F3315" s="322"/>
      <c r="G3315" s="322"/>
      <c r="H3315" s="321"/>
      <c r="I3315" s="334" t="s">
        <v>332</v>
      </c>
      <c r="J3315" s="333"/>
      <c r="K3315" s="352"/>
      <c r="L3315" s="292"/>
      <c r="M3315" s="291"/>
    </row>
    <row r="3316" spans="1:13">
      <c r="A3316" s="313" t="s">
        <v>331</v>
      </c>
      <c r="B3316" s="312"/>
      <c r="C3316" s="312"/>
      <c r="D3316" s="312"/>
      <c r="E3316" s="312"/>
      <c r="F3316" s="312"/>
      <c r="G3316" s="312"/>
      <c r="H3316" s="311"/>
      <c r="I3316" s="590" t="s">
        <v>35</v>
      </c>
      <c r="J3316" s="591"/>
      <c r="K3316" s="625">
        <v>1.4</v>
      </c>
      <c r="L3316" s="626"/>
      <c r="M3316" s="291">
        <f>K3316*12*I3295</f>
        <v>5268.48</v>
      </c>
    </row>
    <row r="3317" spans="1:13">
      <c r="A3317" s="323" t="s">
        <v>330</v>
      </c>
      <c r="B3317" s="322"/>
      <c r="C3317" s="322"/>
      <c r="D3317" s="322"/>
      <c r="E3317" s="322"/>
      <c r="F3317" s="322"/>
      <c r="G3317" s="322"/>
      <c r="H3317" s="321"/>
      <c r="I3317" s="334"/>
      <c r="J3317" s="333"/>
      <c r="K3317" s="327"/>
      <c r="L3317" s="292"/>
      <c r="M3317" s="291"/>
    </row>
    <row r="3318" spans="1:13">
      <c r="A3318" s="313" t="s">
        <v>329</v>
      </c>
      <c r="B3318" s="312"/>
      <c r="C3318" s="312"/>
      <c r="D3318" s="312"/>
      <c r="E3318" s="312"/>
      <c r="F3318" s="312"/>
      <c r="G3318" s="312"/>
      <c r="H3318" s="311"/>
      <c r="I3318" s="598" t="s">
        <v>328</v>
      </c>
      <c r="J3318" s="599"/>
      <c r="K3318" s="327"/>
      <c r="L3318" s="292"/>
      <c r="M3318" s="291"/>
    </row>
    <row r="3319" spans="1:13">
      <c r="A3319" s="313" t="s">
        <v>327</v>
      </c>
      <c r="B3319" s="312"/>
      <c r="C3319" s="312"/>
      <c r="D3319" s="312"/>
      <c r="E3319" s="312"/>
      <c r="F3319" s="312"/>
      <c r="G3319" s="312"/>
      <c r="H3319" s="311"/>
      <c r="I3319" s="590" t="s">
        <v>326</v>
      </c>
      <c r="J3319" s="591"/>
      <c r="K3319" s="351"/>
      <c r="L3319" s="350"/>
      <c r="M3319" s="349"/>
    </row>
    <row r="3320" spans="1:13" ht="15.75" thickBot="1">
      <c r="A3320" s="323"/>
      <c r="B3320" s="322"/>
      <c r="C3320" s="322"/>
      <c r="D3320" s="322"/>
      <c r="E3320" s="322"/>
      <c r="F3320" s="322"/>
      <c r="G3320" s="322"/>
      <c r="H3320" s="321"/>
      <c r="I3320" s="606" t="s">
        <v>325</v>
      </c>
      <c r="J3320" s="607"/>
      <c r="K3320" s="348"/>
      <c r="L3320" s="347"/>
      <c r="M3320" s="346"/>
    </row>
    <row r="3321" spans="1:13">
      <c r="A3321" s="345" t="s">
        <v>324</v>
      </c>
      <c r="B3321" s="344"/>
      <c r="C3321" s="344"/>
      <c r="D3321" s="344"/>
      <c r="E3321" s="344"/>
      <c r="F3321" s="344"/>
      <c r="G3321" s="343"/>
      <c r="H3321" s="342"/>
      <c r="I3321" s="341"/>
      <c r="J3321" s="340"/>
      <c r="K3321" s="648">
        <f>K3323+K3330+K3338+K3342+K3346</f>
        <v>6.21</v>
      </c>
      <c r="L3321" s="628"/>
      <c r="M3321" s="286">
        <f>M3323+M3330+M3338+M3342+M3346</f>
        <v>23369.472000000002</v>
      </c>
    </row>
    <row r="3322" spans="1:13" ht="15.75" thickBot="1">
      <c r="A3322" s="339"/>
      <c r="B3322" s="338"/>
      <c r="C3322" s="338"/>
      <c r="D3322" s="338"/>
      <c r="E3322" s="338"/>
      <c r="F3322" s="338"/>
      <c r="G3322" s="338"/>
      <c r="H3322" s="337"/>
      <c r="I3322" s="336"/>
      <c r="J3322" s="282"/>
      <c r="K3322" s="281"/>
      <c r="L3322" s="280"/>
      <c r="M3322" s="279"/>
    </row>
    <row r="3323" spans="1:13" ht="15.75" thickBot="1">
      <c r="A3323" s="603" t="s">
        <v>323</v>
      </c>
      <c r="B3323" s="604"/>
      <c r="C3323" s="604"/>
      <c r="D3323" s="604"/>
      <c r="E3323" s="604"/>
      <c r="F3323" s="604"/>
      <c r="G3323" s="604"/>
      <c r="H3323" s="605"/>
      <c r="I3323" s="305"/>
      <c r="J3323" s="304"/>
      <c r="K3323" s="646">
        <f>K3324+K3325+K3326+K3328+K3329</f>
        <v>2.3299999999999996</v>
      </c>
      <c r="L3323" s="647"/>
      <c r="M3323" s="303">
        <f>K3323*12*I3295</f>
        <v>8768.2559999999994</v>
      </c>
    </row>
    <row r="3324" spans="1:13">
      <c r="A3324" s="323" t="s">
        <v>322</v>
      </c>
      <c r="B3324" s="322"/>
      <c r="C3324" s="322"/>
      <c r="D3324" s="322"/>
      <c r="E3324" s="322"/>
      <c r="F3324" s="322"/>
      <c r="G3324" s="322"/>
      <c r="H3324" s="321"/>
      <c r="I3324" s="596" t="s">
        <v>321</v>
      </c>
      <c r="J3324" s="597"/>
      <c r="K3324" s="629">
        <v>0.63</v>
      </c>
      <c r="L3324" s="630"/>
      <c r="M3324" s="291">
        <f>K3324*12*I3295</f>
        <v>2370.8160000000003</v>
      </c>
    </row>
    <row r="3325" spans="1:13">
      <c r="A3325" s="320" t="s">
        <v>320</v>
      </c>
      <c r="B3325" s="319"/>
      <c r="C3325" s="319"/>
      <c r="D3325" s="319"/>
      <c r="E3325" s="319"/>
      <c r="F3325" s="319"/>
      <c r="G3325" s="319"/>
      <c r="H3325" s="318"/>
      <c r="I3325" s="608" t="s">
        <v>57</v>
      </c>
      <c r="J3325" s="609"/>
      <c r="K3325" s="625">
        <v>1.48</v>
      </c>
      <c r="L3325" s="626"/>
      <c r="M3325" s="291">
        <f>K3325*12*I3295</f>
        <v>5569.5360000000001</v>
      </c>
    </row>
    <row r="3326" spans="1:13">
      <c r="A3326" s="313" t="s">
        <v>319</v>
      </c>
      <c r="B3326" s="312"/>
      <c r="C3326" s="312"/>
      <c r="D3326" s="312"/>
      <c r="E3326" s="312"/>
      <c r="F3326" s="312"/>
      <c r="G3326" s="312"/>
      <c r="H3326" s="311"/>
      <c r="I3326" s="590" t="s">
        <v>35</v>
      </c>
      <c r="J3326" s="591"/>
      <c r="K3326" s="625">
        <v>0.17</v>
      </c>
      <c r="L3326" s="626"/>
      <c r="M3326" s="291">
        <f>K3326*12*I3295</f>
        <v>639.74400000000003</v>
      </c>
    </row>
    <row r="3327" spans="1:13">
      <c r="A3327" s="335" t="s">
        <v>318</v>
      </c>
      <c r="B3327" s="331"/>
      <c r="C3327" s="331"/>
      <c r="D3327" s="331"/>
      <c r="E3327" s="322"/>
      <c r="F3327" s="322"/>
      <c r="G3327" s="322"/>
      <c r="H3327" s="321"/>
      <c r="I3327" s="334"/>
      <c r="J3327" s="333"/>
      <c r="K3327" s="293"/>
      <c r="L3327" s="292"/>
      <c r="M3327" s="291"/>
    </row>
    <row r="3328" spans="1:13">
      <c r="A3328" s="320" t="s">
        <v>317</v>
      </c>
      <c r="B3328" s="319"/>
      <c r="C3328" s="319"/>
      <c r="D3328" s="319"/>
      <c r="E3328" s="319"/>
      <c r="F3328" s="319"/>
      <c r="G3328" s="319"/>
      <c r="H3328" s="318"/>
      <c r="I3328" s="608" t="s">
        <v>19</v>
      </c>
      <c r="J3328" s="609"/>
      <c r="K3328" s="625">
        <v>0.05</v>
      </c>
      <c r="L3328" s="626"/>
      <c r="M3328" s="291">
        <f>K3328*12*I3295</f>
        <v>188.16000000000005</v>
      </c>
    </row>
    <row r="3329" spans="1:13" ht="15.75" thickBot="1">
      <c r="A3329" s="313" t="s">
        <v>316</v>
      </c>
      <c r="B3329" s="312"/>
      <c r="C3329" s="312"/>
      <c r="D3329" s="312"/>
      <c r="E3329" s="312"/>
      <c r="F3329" s="312"/>
      <c r="G3329" s="312"/>
      <c r="H3329" s="311"/>
      <c r="I3329" s="614" t="s">
        <v>19</v>
      </c>
      <c r="J3329" s="615"/>
      <c r="K3329" s="650"/>
      <c r="L3329" s="651"/>
      <c r="M3329" s="291"/>
    </row>
    <row r="3330" spans="1:13" ht="15.75" thickBot="1">
      <c r="A3330" s="654" t="s">
        <v>315</v>
      </c>
      <c r="B3330" s="655"/>
      <c r="C3330" s="655"/>
      <c r="D3330" s="655"/>
      <c r="E3330" s="655"/>
      <c r="F3330" s="655"/>
      <c r="G3330" s="655"/>
      <c r="H3330" s="656"/>
      <c r="I3330" s="305"/>
      <c r="J3330" s="304"/>
      <c r="K3330" s="642">
        <f>K3331+K3332+K3334+K3335+K3336+K3337</f>
        <v>1.35</v>
      </c>
      <c r="L3330" s="647"/>
      <c r="M3330" s="303">
        <f>K3330*12*I3295</f>
        <v>5080.3200000000015</v>
      </c>
    </row>
    <row r="3331" spans="1:13">
      <c r="A3331" s="332" t="s">
        <v>314</v>
      </c>
      <c r="B3331" s="331"/>
      <c r="C3331" s="331"/>
      <c r="D3331" s="331"/>
      <c r="E3331" s="331"/>
      <c r="F3331" s="322"/>
      <c r="G3331" s="322"/>
      <c r="H3331" s="321"/>
      <c r="I3331" s="330"/>
      <c r="J3331" s="294"/>
      <c r="K3331" s="629">
        <v>0.08</v>
      </c>
      <c r="L3331" s="630"/>
      <c r="M3331" s="291">
        <f>K3331*12*I3295</f>
        <v>301.05599999999998</v>
      </c>
    </row>
    <row r="3332" spans="1:13">
      <c r="A3332" s="329" t="s">
        <v>313</v>
      </c>
      <c r="B3332" s="328"/>
      <c r="C3332" s="328"/>
      <c r="D3332" s="328"/>
      <c r="E3332" s="328"/>
      <c r="F3332" s="312"/>
      <c r="G3332" s="312"/>
      <c r="H3332" s="311"/>
      <c r="I3332" s="598" t="s">
        <v>312</v>
      </c>
      <c r="J3332" s="599"/>
      <c r="K3332" s="625">
        <v>0.65</v>
      </c>
      <c r="L3332" s="626"/>
      <c r="M3332" s="291">
        <f>K3332*12*I3295</f>
        <v>2446.0800000000004</v>
      </c>
    </row>
    <row r="3333" spans="1:13">
      <c r="A3333" s="323" t="s">
        <v>311</v>
      </c>
      <c r="B3333" s="322"/>
      <c r="C3333" s="322"/>
      <c r="D3333" s="322"/>
      <c r="E3333" s="322"/>
      <c r="F3333" s="322"/>
      <c r="G3333" s="322"/>
      <c r="H3333" s="321"/>
      <c r="I3333" s="596" t="s">
        <v>310</v>
      </c>
      <c r="J3333" s="597"/>
      <c r="K3333" s="327"/>
      <c r="L3333" s="292"/>
      <c r="M3333" s="291"/>
    </row>
    <row r="3334" spans="1:13">
      <c r="A3334" s="320" t="s">
        <v>309</v>
      </c>
      <c r="B3334" s="319"/>
      <c r="C3334" s="319"/>
      <c r="D3334" s="319"/>
      <c r="E3334" s="319"/>
      <c r="F3334" s="319"/>
      <c r="G3334" s="319"/>
      <c r="H3334" s="318"/>
      <c r="I3334" s="608" t="s">
        <v>308</v>
      </c>
      <c r="J3334" s="609"/>
      <c r="K3334" s="625">
        <v>0.4</v>
      </c>
      <c r="L3334" s="626"/>
      <c r="M3334" s="291">
        <f>K3334*12*I3295</f>
        <v>1505.2800000000004</v>
      </c>
    </row>
    <row r="3335" spans="1:13">
      <c r="A3335" s="320" t="s">
        <v>307</v>
      </c>
      <c r="B3335" s="319"/>
      <c r="C3335" s="319"/>
      <c r="D3335" s="319"/>
      <c r="E3335" s="319"/>
      <c r="F3335" s="319"/>
      <c r="G3335" s="319"/>
      <c r="H3335" s="318"/>
      <c r="I3335" s="608" t="s">
        <v>306</v>
      </c>
      <c r="J3335" s="609"/>
      <c r="K3335" s="625">
        <v>0.1</v>
      </c>
      <c r="L3335" s="626"/>
      <c r="M3335" s="291">
        <f>K3335*12*I3295</f>
        <v>376.32000000000011</v>
      </c>
    </row>
    <row r="3336" spans="1:13">
      <c r="A3336" s="313" t="s">
        <v>299</v>
      </c>
      <c r="B3336" s="312"/>
      <c r="C3336" s="312"/>
      <c r="D3336" s="312"/>
      <c r="E3336" s="312"/>
      <c r="F3336" s="312"/>
      <c r="G3336" s="312"/>
      <c r="H3336" s="311"/>
      <c r="I3336" s="608" t="s">
        <v>298</v>
      </c>
      <c r="J3336" s="609"/>
      <c r="K3336" s="636">
        <v>0.05</v>
      </c>
      <c r="L3336" s="637"/>
      <c r="M3336" s="291">
        <f>K3336*12*I3295</f>
        <v>188.16000000000005</v>
      </c>
    </row>
    <row r="3337" spans="1:13" ht="15.75" thickBot="1">
      <c r="A3337" s="313" t="s">
        <v>305</v>
      </c>
      <c r="B3337" s="312"/>
      <c r="C3337" s="312"/>
      <c r="D3337" s="312"/>
      <c r="E3337" s="312"/>
      <c r="F3337" s="312"/>
      <c r="G3337" s="312"/>
      <c r="H3337" s="311"/>
      <c r="I3337" s="614" t="s">
        <v>88</v>
      </c>
      <c r="J3337" s="615"/>
      <c r="K3337" s="638">
        <v>7.0000000000000007E-2</v>
      </c>
      <c r="L3337" s="639"/>
      <c r="M3337" s="326">
        <f>K3337*12*I3295</f>
        <v>263.42400000000004</v>
      </c>
    </row>
    <row r="3338" spans="1:13" ht="15.75" thickBot="1">
      <c r="A3338" s="654" t="s">
        <v>304</v>
      </c>
      <c r="B3338" s="655"/>
      <c r="C3338" s="655"/>
      <c r="D3338" s="655"/>
      <c r="E3338" s="655"/>
      <c r="F3338" s="655"/>
      <c r="G3338" s="655"/>
      <c r="H3338" s="656"/>
      <c r="I3338" s="325"/>
      <c r="J3338" s="324"/>
      <c r="K3338" s="649">
        <f>K3339+K3340+K3341</f>
        <v>0.88</v>
      </c>
      <c r="L3338" s="643"/>
      <c r="M3338" s="303">
        <f>K3338*12*I3295</f>
        <v>3311.6160000000004</v>
      </c>
    </row>
    <row r="3339" spans="1:13">
      <c r="A3339" s="323" t="s">
        <v>303</v>
      </c>
      <c r="B3339" s="322"/>
      <c r="C3339" s="322"/>
      <c r="D3339" s="322"/>
      <c r="E3339" s="322"/>
      <c r="F3339" s="322"/>
      <c r="G3339" s="322"/>
      <c r="H3339" s="321"/>
      <c r="I3339" s="612" t="s">
        <v>302</v>
      </c>
      <c r="J3339" s="613"/>
      <c r="K3339" s="644">
        <v>0.42</v>
      </c>
      <c r="L3339" s="645"/>
      <c r="M3339" s="291">
        <f>K3339*12*I3295</f>
        <v>1580.5440000000001</v>
      </c>
    </row>
    <row r="3340" spans="1:13">
      <c r="A3340" s="320" t="s">
        <v>301</v>
      </c>
      <c r="B3340" s="319"/>
      <c r="C3340" s="319"/>
      <c r="D3340" s="319"/>
      <c r="E3340" s="319"/>
      <c r="F3340" s="319"/>
      <c r="G3340" s="319"/>
      <c r="H3340" s="318"/>
      <c r="I3340" s="317" t="s">
        <v>300</v>
      </c>
      <c r="J3340" s="316"/>
      <c r="K3340" s="636">
        <v>0.37</v>
      </c>
      <c r="L3340" s="637"/>
      <c r="M3340" s="291">
        <f>K3340*12*I3295</f>
        <v>1392.384</v>
      </c>
    </row>
    <row r="3341" spans="1:13" ht="15.75" thickBot="1">
      <c r="A3341" s="313" t="s">
        <v>299</v>
      </c>
      <c r="B3341" s="312"/>
      <c r="C3341" s="312"/>
      <c r="D3341" s="312"/>
      <c r="E3341" s="312"/>
      <c r="F3341" s="312"/>
      <c r="G3341" s="312"/>
      <c r="H3341" s="311"/>
      <c r="I3341" s="614" t="s">
        <v>298</v>
      </c>
      <c r="J3341" s="615"/>
      <c r="K3341" s="638">
        <v>0.09</v>
      </c>
      <c r="L3341" s="639"/>
      <c r="M3341" s="291">
        <f>K3341*12*I3295</f>
        <v>338.68800000000005</v>
      </c>
    </row>
    <row r="3342" spans="1:13" ht="15.75" thickBot="1">
      <c r="A3342" s="603" t="s">
        <v>375</v>
      </c>
      <c r="B3342" s="604"/>
      <c r="C3342" s="604"/>
      <c r="D3342" s="604"/>
      <c r="E3342" s="604"/>
      <c r="F3342" s="604"/>
      <c r="G3342" s="604"/>
      <c r="H3342" s="605"/>
      <c r="I3342" s="305"/>
      <c r="J3342" s="304"/>
      <c r="K3342" s="642">
        <v>1.58</v>
      </c>
      <c r="L3342" s="643"/>
      <c r="M3342" s="303">
        <f>K3342*12*I3295</f>
        <v>5945.8560000000007</v>
      </c>
    </row>
    <row r="3343" spans="1:13">
      <c r="A3343" s="301" t="s">
        <v>294</v>
      </c>
      <c r="B3343" s="300"/>
      <c r="C3343" s="300"/>
      <c r="D3343" s="300"/>
      <c r="E3343" s="300"/>
      <c r="F3343" s="300"/>
      <c r="G3343" s="300"/>
      <c r="H3343" s="298"/>
      <c r="I3343" s="621" t="s">
        <v>293</v>
      </c>
      <c r="J3343" s="622"/>
      <c r="K3343" s="297"/>
      <c r="L3343" s="296"/>
      <c r="M3343" s="291"/>
    </row>
    <row r="3344" spans="1:13">
      <c r="A3344" s="301" t="s">
        <v>292</v>
      </c>
      <c r="B3344" s="300"/>
      <c r="C3344" s="300"/>
      <c r="D3344" s="300"/>
      <c r="E3344" s="300"/>
      <c r="F3344" s="300"/>
      <c r="G3344" s="300"/>
      <c r="H3344" s="298"/>
      <c r="I3344" s="295"/>
      <c r="J3344" s="294"/>
      <c r="K3344" s="297"/>
      <c r="L3344" s="296"/>
      <c r="M3344" s="291"/>
    </row>
    <row r="3345" spans="1:13" ht="15.75" thickBot="1">
      <c r="A3345" s="301" t="s">
        <v>291</v>
      </c>
      <c r="B3345" s="300"/>
      <c r="C3345" s="300"/>
      <c r="D3345" s="300"/>
      <c r="E3345" s="300"/>
      <c r="F3345" s="300"/>
      <c r="G3345" s="300"/>
      <c r="H3345" s="298"/>
      <c r="I3345" s="310"/>
      <c r="J3345" s="294"/>
      <c r="K3345" s="297"/>
      <c r="L3345" s="296"/>
      <c r="M3345" s="291"/>
    </row>
    <row r="3346" spans="1:13" ht="15.75" thickBot="1">
      <c r="A3346" s="309" t="s">
        <v>374</v>
      </c>
      <c r="B3346" s="308"/>
      <c r="C3346" s="308"/>
      <c r="D3346" s="308"/>
      <c r="E3346" s="308"/>
      <c r="F3346" s="308"/>
      <c r="G3346" s="308"/>
      <c r="H3346" s="307"/>
      <c r="I3346" s="305"/>
      <c r="J3346" s="304"/>
      <c r="K3346" s="642">
        <v>7.0000000000000007E-2</v>
      </c>
      <c r="L3346" s="643"/>
      <c r="M3346" s="303">
        <f>K3346*12*I3295</f>
        <v>263.42400000000004</v>
      </c>
    </row>
    <row r="3347" spans="1:13">
      <c r="A3347" s="301" t="s">
        <v>289</v>
      </c>
      <c r="B3347" s="300"/>
      <c r="C3347" s="300"/>
      <c r="D3347" s="300"/>
      <c r="E3347" s="300"/>
      <c r="F3347" s="300"/>
      <c r="G3347" s="300"/>
      <c r="H3347" s="298"/>
      <c r="I3347" s="621" t="s">
        <v>19</v>
      </c>
      <c r="J3347" s="622"/>
      <c r="K3347" s="306"/>
      <c r="L3347" s="296"/>
      <c r="M3347" s="291"/>
    </row>
    <row r="3348" spans="1:13" ht="15.75" thickBot="1">
      <c r="A3348" s="301" t="s">
        <v>288</v>
      </c>
      <c r="B3348" s="300"/>
      <c r="C3348" s="300"/>
      <c r="D3348" s="300"/>
      <c r="E3348" s="300"/>
      <c r="F3348" s="300"/>
      <c r="G3348" s="300"/>
      <c r="H3348" s="298"/>
      <c r="I3348" s="295"/>
      <c r="J3348" s="294"/>
      <c r="K3348" s="306"/>
      <c r="L3348" s="296"/>
      <c r="M3348" s="291"/>
    </row>
    <row r="3349" spans="1:13" ht="15.75" thickBot="1">
      <c r="A3349" s="603" t="s">
        <v>287</v>
      </c>
      <c r="B3349" s="604"/>
      <c r="C3349" s="604"/>
      <c r="D3349" s="604"/>
      <c r="E3349" s="604"/>
      <c r="F3349" s="604"/>
      <c r="G3349" s="604"/>
      <c r="H3349" s="605"/>
      <c r="I3349" s="305"/>
      <c r="J3349" s="304"/>
      <c r="K3349" s="642">
        <v>6</v>
      </c>
      <c r="L3349" s="643"/>
      <c r="M3349" s="303">
        <f>K3349*12*I3295</f>
        <v>22579.200000000001</v>
      </c>
    </row>
    <row r="3350" spans="1:13">
      <c r="A3350" s="301" t="s">
        <v>286</v>
      </c>
      <c r="B3350" s="299"/>
      <c r="C3350" s="299"/>
      <c r="D3350" s="299"/>
      <c r="E3350" s="299"/>
      <c r="F3350" s="300"/>
      <c r="G3350" s="299"/>
      <c r="H3350" s="298"/>
      <c r="I3350" s="598" t="s">
        <v>285</v>
      </c>
      <c r="J3350" s="599"/>
      <c r="K3350" s="297"/>
      <c r="L3350" s="296"/>
      <c r="M3350" s="291"/>
    </row>
    <row r="3351" spans="1:13">
      <c r="A3351" s="301" t="s">
        <v>284</v>
      </c>
      <c r="B3351" s="299"/>
      <c r="C3351" s="299"/>
      <c r="D3351" s="299"/>
      <c r="E3351" s="299"/>
      <c r="F3351" s="300"/>
      <c r="G3351" s="299"/>
      <c r="H3351" s="298"/>
      <c r="I3351" s="598" t="s">
        <v>283</v>
      </c>
      <c r="J3351" s="599"/>
      <c r="K3351" s="297"/>
      <c r="L3351" s="296"/>
      <c r="M3351" s="291"/>
    </row>
    <row r="3352" spans="1:13">
      <c r="A3352" s="301" t="s">
        <v>282</v>
      </c>
      <c r="B3352" s="299"/>
      <c r="C3352" s="299"/>
      <c r="D3352" s="299"/>
      <c r="E3352" s="299"/>
      <c r="F3352" s="300"/>
      <c r="G3352" s="299"/>
      <c r="H3352" s="298"/>
      <c r="I3352" s="598" t="s">
        <v>281</v>
      </c>
      <c r="J3352" s="599"/>
      <c r="K3352" s="297"/>
      <c r="L3352" s="296"/>
      <c r="M3352" s="291"/>
    </row>
    <row r="3353" spans="1:13">
      <c r="A3353" s="301" t="s">
        <v>280</v>
      </c>
      <c r="B3353" s="299"/>
      <c r="C3353" s="299"/>
      <c r="D3353" s="299"/>
      <c r="E3353" s="299"/>
      <c r="F3353" s="300"/>
      <c r="G3353" s="299"/>
      <c r="H3353" s="298"/>
      <c r="I3353" s="598" t="s">
        <v>279</v>
      </c>
      <c r="J3353" s="599"/>
      <c r="K3353" s="297"/>
      <c r="L3353" s="296"/>
      <c r="M3353" s="291"/>
    </row>
    <row r="3354" spans="1:13">
      <c r="A3354" s="301" t="s">
        <v>278</v>
      </c>
      <c r="B3354" s="299"/>
      <c r="C3354" s="299"/>
      <c r="D3354" s="299"/>
      <c r="E3354" s="299"/>
      <c r="F3354" s="300"/>
      <c r="G3354" s="299"/>
      <c r="H3354" s="298"/>
      <c r="I3354" s="598" t="s">
        <v>277</v>
      </c>
      <c r="J3354" s="599"/>
      <c r="K3354" s="297"/>
      <c r="L3354" s="296"/>
      <c r="M3354" s="291"/>
    </row>
    <row r="3355" spans="1:13">
      <c r="A3355" s="301" t="s">
        <v>276</v>
      </c>
      <c r="B3355" s="299"/>
      <c r="C3355" s="299"/>
      <c r="D3355" s="299"/>
      <c r="E3355" s="299"/>
      <c r="F3355" s="300"/>
      <c r="G3355" s="299"/>
      <c r="H3355" s="298"/>
      <c r="I3355" s="295"/>
      <c r="J3355" s="294"/>
      <c r="K3355" s="297"/>
      <c r="L3355" s="302"/>
      <c r="M3355" s="291"/>
    </row>
    <row r="3356" spans="1:13">
      <c r="A3356" s="301" t="s">
        <v>275</v>
      </c>
      <c r="B3356" s="299"/>
      <c r="C3356" s="299"/>
      <c r="D3356" s="299"/>
      <c r="E3356" s="299"/>
      <c r="F3356" s="300"/>
      <c r="G3356" s="299"/>
      <c r="H3356" s="298"/>
      <c r="I3356" s="295"/>
      <c r="J3356" s="294"/>
      <c r="K3356" s="297"/>
      <c r="L3356" s="296"/>
      <c r="M3356" s="291"/>
    </row>
    <row r="3357" spans="1:13">
      <c r="A3357" s="301" t="s">
        <v>274</v>
      </c>
      <c r="B3357" s="299"/>
      <c r="C3357" s="299"/>
      <c r="D3357" s="299"/>
      <c r="E3357" s="299"/>
      <c r="F3357" s="300"/>
      <c r="G3357" s="299"/>
      <c r="H3357" s="298"/>
      <c r="I3357" s="295"/>
      <c r="J3357" s="294"/>
      <c r="K3357" s="297"/>
      <c r="L3357" s="296"/>
      <c r="M3357" s="291"/>
    </row>
    <row r="3358" spans="1:13">
      <c r="A3358" s="301" t="s">
        <v>273</v>
      </c>
      <c r="B3358" s="299"/>
      <c r="C3358" s="299"/>
      <c r="D3358" s="299"/>
      <c r="E3358" s="299"/>
      <c r="F3358" s="300"/>
      <c r="G3358" s="299"/>
      <c r="H3358" s="298"/>
      <c r="I3358" s="295"/>
      <c r="J3358" s="294"/>
      <c r="K3358" s="297"/>
      <c r="L3358" s="296"/>
      <c r="M3358" s="291"/>
    </row>
    <row r="3359" spans="1:13">
      <c r="A3359" s="301" t="s">
        <v>272</v>
      </c>
      <c r="B3359" s="299"/>
      <c r="C3359" s="299"/>
      <c r="D3359" s="299"/>
      <c r="E3359" s="299"/>
      <c r="F3359" s="300"/>
      <c r="G3359" s="299"/>
      <c r="H3359" s="298"/>
      <c r="I3359" s="295"/>
      <c r="J3359" s="294"/>
      <c r="K3359" s="297"/>
      <c r="L3359" s="296"/>
      <c r="M3359" s="291"/>
    </row>
    <row r="3360" spans="1:13" ht="15.75" thickBot="1">
      <c r="A3360" s="616" t="s">
        <v>271</v>
      </c>
      <c r="B3360" s="617"/>
      <c r="C3360" s="617"/>
      <c r="D3360" s="617"/>
      <c r="E3360" s="617"/>
      <c r="F3360" s="617"/>
      <c r="G3360" s="617"/>
      <c r="H3360" s="618"/>
      <c r="I3360" s="295"/>
      <c r="J3360" s="294"/>
      <c r="K3360" s="293"/>
      <c r="L3360" s="292"/>
      <c r="M3360" s="291"/>
    </row>
    <row r="3361" spans="1:13">
      <c r="A3361" s="290" t="s">
        <v>270</v>
      </c>
      <c r="B3361" s="289"/>
      <c r="C3361" s="289"/>
      <c r="D3361" s="289"/>
      <c r="E3361" s="289"/>
      <c r="F3361" s="289"/>
      <c r="G3361" s="289"/>
      <c r="H3361" s="289"/>
      <c r="I3361" s="621" t="s">
        <v>55</v>
      </c>
      <c r="J3361" s="622"/>
      <c r="K3361" s="288"/>
      <c r="L3361" s="287"/>
      <c r="M3361" s="286"/>
    </row>
    <row r="3362" spans="1:13" ht="15.75" thickBot="1">
      <c r="A3362" s="285" t="s">
        <v>269</v>
      </c>
      <c r="B3362" s="284"/>
      <c r="C3362" s="284"/>
      <c r="D3362" s="284"/>
      <c r="E3362" s="284"/>
      <c r="F3362" s="284"/>
      <c r="G3362" s="284"/>
      <c r="H3362" s="284"/>
      <c r="I3362" s="283"/>
      <c r="J3362" s="282"/>
      <c r="K3362" s="281"/>
      <c r="L3362" s="280"/>
      <c r="M3362" s="279"/>
    </row>
    <row r="3363" spans="1:13" ht="15.75" thickBot="1">
      <c r="A3363" s="652" t="s">
        <v>268</v>
      </c>
      <c r="B3363" s="653"/>
      <c r="C3363" s="653"/>
      <c r="D3363" s="653"/>
      <c r="E3363" s="653"/>
      <c r="F3363" s="653"/>
      <c r="G3363" s="653"/>
      <c r="H3363" s="653"/>
      <c r="I3363" s="278"/>
      <c r="J3363" s="277"/>
      <c r="K3363" s="610">
        <f>K3296+K3306+K3321+K3349</f>
        <v>23.43</v>
      </c>
      <c r="L3363" s="611"/>
      <c r="M3363" s="276">
        <f>M3296+M3306+M3321+M3349</f>
        <v>88171.775999999998</v>
      </c>
    </row>
    <row r="3365" spans="1:13" ht="15.75">
      <c r="A3365" s="601" t="s">
        <v>0</v>
      </c>
      <c r="B3365" s="601"/>
      <c r="C3365" s="601"/>
      <c r="D3365" s="601"/>
      <c r="E3365" s="601"/>
      <c r="F3365" s="601"/>
      <c r="G3365" s="601"/>
      <c r="H3365" s="601"/>
      <c r="I3365" s="601"/>
      <c r="J3365" s="601"/>
      <c r="K3365" s="601"/>
      <c r="L3365" s="601"/>
      <c r="M3365" s="327"/>
    </row>
    <row r="3366" spans="1:13" ht="15.75">
      <c r="A3366" s="600" t="s">
        <v>353</v>
      </c>
      <c r="B3366" s="600"/>
      <c r="C3366" s="600"/>
      <c r="D3366" s="600"/>
      <c r="E3366" s="600"/>
      <c r="F3366" s="600"/>
      <c r="G3366" s="600"/>
      <c r="H3366" s="600"/>
      <c r="I3366" s="600"/>
      <c r="J3366" s="600"/>
      <c r="K3366" s="600"/>
      <c r="L3366" s="600"/>
      <c r="M3366" s="327"/>
    </row>
    <row r="3367" spans="1:13" ht="15.75">
      <c r="A3367" s="370"/>
      <c r="B3367" s="370"/>
      <c r="C3367" s="370"/>
      <c r="D3367" s="370"/>
      <c r="E3367" s="370"/>
      <c r="F3367" s="370" t="s">
        <v>373</v>
      </c>
      <c r="G3367" s="370"/>
      <c r="H3367" s="370"/>
      <c r="I3367" s="370"/>
      <c r="J3367" s="370"/>
      <c r="K3367" s="370"/>
      <c r="L3367" s="370"/>
      <c r="M3367" s="327"/>
    </row>
    <row r="3368" spans="1:13">
      <c r="A3368" s="329"/>
      <c r="B3368" s="328"/>
      <c r="C3368" s="602" t="s">
        <v>351</v>
      </c>
      <c r="D3368" s="602"/>
      <c r="E3368" s="602"/>
      <c r="F3368" s="328"/>
      <c r="G3368" s="328"/>
      <c r="H3368" s="368"/>
      <c r="I3368" s="590" t="s">
        <v>3</v>
      </c>
      <c r="J3368" s="591"/>
      <c r="K3368" s="592" t="s">
        <v>4</v>
      </c>
      <c r="L3368" s="593"/>
      <c r="M3368" s="382"/>
    </row>
    <row r="3369" spans="1:13">
      <c r="A3369" s="381"/>
      <c r="B3369" s="355"/>
      <c r="C3369" s="355"/>
      <c r="D3369" s="355"/>
      <c r="E3369" s="355"/>
      <c r="F3369" s="355"/>
      <c r="G3369" s="355"/>
      <c r="H3369" s="356"/>
      <c r="I3369" s="295"/>
      <c r="J3369" s="294"/>
      <c r="K3369" s="594" t="s">
        <v>5</v>
      </c>
      <c r="L3369" s="595"/>
      <c r="M3369" s="380" t="s">
        <v>6</v>
      </c>
    </row>
    <row r="3370" spans="1:13">
      <c r="A3370" s="381"/>
      <c r="B3370" s="355"/>
      <c r="C3370" s="355"/>
      <c r="D3370" s="355"/>
      <c r="E3370" s="355"/>
      <c r="F3370" s="355"/>
      <c r="G3370" s="355"/>
      <c r="H3370" s="356"/>
      <c r="I3370" s="598" t="s">
        <v>7</v>
      </c>
      <c r="J3370" s="599"/>
      <c r="K3370" s="623" t="s">
        <v>8</v>
      </c>
      <c r="L3370" s="624"/>
      <c r="M3370" s="380" t="s">
        <v>9</v>
      </c>
    </row>
    <row r="3371" spans="1:13" ht="16.5" thickBot="1">
      <c r="A3371" s="379"/>
      <c r="B3371" s="351"/>
      <c r="C3371" s="351"/>
      <c r="D3371" s="351"/>
      <c r="E3371" s="351"/>
      <c r="F3371" s="351"/>
      <c r="G3371" s="351"/>
      <c r="H3371" s="350"/>
      <c r="I3371" s="631">
        <v>281.89999999999998</v>
      </c>
      <c r="J3371" s="632"/>
      <c r="K3371" s="633"/>
      <c r="L3371" s="634"/>
      <c r="M3371" s="378"/>
    </row>
    <row r="3372" spans="1:13">
      <c r="A3372" s="367" t="s">
        <v>350</v>
      </c>
      <c r="B3372" s="344"/>
      <c r="C3372" s="344"/>
      <c r="D3372" s="344"/>
      <c r="E3372" s="344"/>
      <c r="F3372" s="344"/>
      <c r="G3372" s="344"/>
      <c r="H3372" s="377"/>
      <c r="I3372" s="341"/>
      <c r="J3372" s="340"/>
      <c r="K3372" s="635">
        <f>K3375+K3378</f>
        <v>6.17</v>
      </c>
      <c r="L3372" s="628"/>
      <c r="M3372" s="286">
        <f>K3372*12*I3371</f>
        <v>20871.875999999997</v>
      </c>
    </row>
    <row r="3373" spans="1:13">
      <c r="A3373" s="376" t="s">
        <v>349</v>
      </c>
      <c r="B3373" s="375"/>
      <c r="C3373" s="375"/>
      <c r="D3373" s="375"/>
      <c r="E3373" s="375"/>
      <c r="F3373" s="375"/>
      <c r="G3373" s="375"/>
      <c r="H3373" s="374"/>
      <c r="I3373" s="295"/>
      <c r="J3373" s="294"/>
      <c r="K3373" s="293"/>
      <c r="L3373" s="292"/>
      <c r="M3373" s="373"/>
    </row>
    <row r="3374" spans="1:13" ht="15.75" thickBot="1">
      <c r="A3374" s="363" t="s">
        <v>348</v>
      </c>
      <c r="B3374" s="372"/>
      <c r="C3374" s="372"/>
      <c r="D3374" s="372"/>
      <c r="E3374" s="372"/>
      <c r="F3374" s="372"/>
      <c r="G3374" s="372"/>
      <c r="H3374" s="371"/>
      <c r="I3374" s="336"/>
      <c r="J3374" s="282"/>
      <c r="K3374" s="281"/>
      <c r="L3374" s="280"/>
      <c r="M3374" s="279"/>
    </row>
    <row r="3375" spans="1:13">
      <c r="A3375" s="323" t="s">
        <v>347</v>
      </c>
      <c r="B3375" s="331"/>
      <c r="C3375" s="331"/>
      <c r="D3375" s="331"/>
      <c r="E3375" s="331"/>
      <c r="F3375" s="331"/>
      <c r="G3375" s="331"/>
      <c r="H3375" s="357"/>
      <c r="I3375" s="596" t="s">
        <v>19</v>
      </c>
      <c r="J3375" s="597"/>
      <c r="K3375" s="629">
        <v>3.7</v>
      </c>
      <c r="L3375" s="630"/>
      <c r="M3375" s="291">
        <f>K3375*12*I3371</f>
        <v>12516.36</v>
      </c>
    </row>
    <row r="3376" spans="1:13">
      <c r="A3376" s="301" t="s">
        <v>338</v>
      </c>
      <c r="B3376" s="355"/>
      <c r="C3376" s="355"/>
      <c r="D3376" s="355"/>
      <c r="E3376" s="355"/>
      <c r="F3376" s="355"/>
      <c r="G3376" s="355"/>
      <c r="H3376" s="356"/>
      <c r="I3376" s="598" t="s">
        <v>328</v>
      </c>
      <c r="J3376" s="599"/>
      <c r="K3376" s="327"/>
      <c r="L3376" s="292"/>
      <c r="M3376" s="291"/>
    </row>
    <row r="3377" spans="1:13">
      <c r="A3377" s="323" t="s">
        <v>337</v>
      </c>
      <c r="B3377" s="331"/>
      <c r="C3377" s="331"/>
      <c r="D3377" s="331"/>
      <c r="E3377" s="331"/>
      <c r="F3377" s="331"/>
      <c r="G3377" s="331"/>
      <c r="H3377" s="357"/>
      <c r="I3377" s="596"/>
      <c r="J3377" s="597"/>
      <c r="K3377" s="327"/>
      <c r="L3377" s="292"/>
      <c r="M3377" s="291"/>
    </row>
    <row r="3378" spans="1:13">
      <c r="A3378" s="323" t="s">
        <v>346</v>
      </c>
      <c r="B3378" s="331"/>
      <c r="C3378" s="331"/>
      <c r="D3378" s="331"/>
      <c r="E3378" s="331"/>
      <c r="F3378" s="331"/>
      <c r="G3378" s="331"/>
      <c r="H3378" s="357"/>
      <c r="I3378" s="608" t="s">
        <v>35</v>
      </c>
      <c r="J3378" s="609"/>
      <c r="K3378" s="625">
        <v>2.4700000000000002</v>
      </c>
      <c r="L3378" s="626"/>
      <c r="M3378" s="291">
        <f>K3378*12*I3371</f>
        <v>8355.5159999999996</v>
      </c>
    </row>
    <row r="3379" spans="1:13" ht="15.75">
      <c r="A3379" s="320" t="s">
        <v>345</v>
      </c>
      <c r="B3379" s="354"/>
      <c r="C3379" s="354"/>
      <c r="D3379" s="354"/>
      <c r="E3379" s="354"/>
      <c r="F3379" s="354"/>
      <c r="G3379" s="354"/>
      <c r="H3379" s="353"/>
      <c r="I3379" s="598" t="s">
        <v>328</v>
      </c>
      <c r="J3379" s="599"/>
      <c r="K3379" s="370"/>
      <c r="L3379" s="369"/>
      <c r="M3379" s="291"/>
    </row>
    <row r="3380" spans="1:13">
      <c r="A3380" s="313" t="s">
        <v>344</v>
      </c>
      <c r="B3380" s="328"/>
      <c r="C3380" s="328"/>
      <c r="D3380" s="328"/>
      <c r="E3380" s="328"/>
      <c r="F3380" s="328"/>
      <c r="G3380" s="328"/>
      <c r="H3380" s="368"/>
      <c r="I3380" s="598"/>
      <c r="J3380" s="599"/>
      <c r="K3380" s="352"/>
      <c r="L3380" s="292"/>
      <c r="M3380" s="291"/>
    </row>
    <row r="3381" spans="1:13" ht="15.75" thickBot="1">
      <c r="A3381" s="323" t="s">
        <v>343</v>
      </c>
      <c r="B3381" s="322"/>
      <c r="C3381" s="322"/>
      <c r="D3381" s="322"/>
      <c r="E3381" s="322"/>
      <c r="F3381" s="322"/>
      <c r="G3381" s="322"/>
      <c r="H3381" s="321"/>
      <c r="I3381" s="334"/>
      <c r="J3381" s="333"/>
      <c r="K3381" s="636"/>
      <c r="L3381" s="637"/>
      <c r="M3381" s="291"/>
    </row>
    <row r="3382" spans="1:13">
      <c r="A3382" s="367" t="s">
        <v>342</v>
      </c>
      <c r="B3382" s="366"/>
      <c r="C3382" s="366"/>
      <c r="D3382" s="366"/>
      <c r="E3382" s="366"/>
      <c r="F3382" s="366"/>
      <c r="G3382" s="366"/>
      <c r="H3382" s="365"/>
      <c r="I3382" s="341"/>
      <c r="J3382" s="364"/>
      <c r="K3382" s="627">
        <f>K3384+K3389+K3392</f>
        <v>5.05</v>
      </c>
      <c r="L3382" s="628"/>
      <c r="M3382" s="286">
        <f>K3382*12*I3371</f>
        <v>17083.139999999996</v>
      </c>
    </row>
    <row r="3383" spans="1:13" ht="15.75" thickBot="1">
      <c r="A3383" s="363" t="s">
        <v>341</v>
      </c>
      <c r="B3383" s="362"/>
      <c r="C3383" s="362"/>
      <c r="D3383" s="362"/>
      <c r="E3383" s="362"/>
      <c r="F3383" s="362"/>
      <c r="G3383" s="362"/>
      <c r="H3383" s="361"/>
      <c r="I3383" s="336"/>
      <c r="J3383" s="360"/>
      <c r="K3383" s="281"/>
      <c r="L3383" s="280"/>
      <c r="M3383" s="279"/>
    </row>
    <row r="3384" spans="1:13">
      <c r="A3384" s="301" t="s">
        <v>340</v>
      </c>
      <c r="B3384" s="300"/>
      <c r="C3384" s="300"/>
      <c r="D3384" s="300"/>
      <c r="E3384" s="300"/>
      <c r="F3384" s="300"/>
      <c r="G3384" s="300"/>
      <c r="H3384" s="298"/>
      <c r="I3384" s="598" t="s">
        <v>19</v>
      </c>
      <c r="J3384" s="599"/>
      <c r="K3384" s="629">
        <v>2.5299999999999998</v>
      </c>
      <c r="L3384" s="630"/>
      <c r="M3384" s="291">
        <f>K3384*12*I3371</f>
        <v>8558.4839999999986</v>
      </c>
    </row>
    <row r="3385" spans="1:13">
      <c r="A3385" s="323" t="s">
        <v>339</v>
      </c>
      <c r="B3385" s="322"/>
      <c r="C3385" s="322"/>
      <c r="D3385" s="322"/>
      <c r="E3385" s="322"/>
      <c r="F3385" s="322"/>
      <c r="G3385" s="322"/>
      <c r="H3385" s="321"/>
      <c r="I3385" s="359"/>
      <c r="J3385" s="358"/>
      <c r="K3385" s="327"/>
      <c r="L3385" s="292"/>
      <c r="M3385" s="291"/>
    </row>
    <row r="3386" spans="1:13">
      <c r="A3386" s="301" t="s">
        <v>338</v>
      </c>
      <c r="B3386" s="355"/>
      <c r="C3386" s="355"/>
      <c r="D3386" s="355"/>
      <c r="E3386" s="355"/>
      <c r="F3386" s="355"/>
      <c r="G3386" s="355"/>
      <c r="H3386" s="356"/>
      <c r="I3386" s="598" t="s">
        <v>328</v>
      </c>
      <c r="J3386" s="599"/>
      <c r="K3386" s="327"/>
      <c r="L3386" s="292"/>
      <c r="M3386" s="291"/>
    </row>
    <row r="3387" spans="1:13">
      <c r="A3387" s="323" t="s">
        <v>337</v>
      </c>
      <c r="B3387" s="331"/>
      <c r="C3387" s="331"/>
      <c r="D3387" s="331"/>
      <c r="E3387" s="331"/>
      <c r="F3387" s="331"/>
      <c r="G3387" s="331"/>
      <c r="H3387" s="357"/>
      <c r="I3387" s="596"/>
      <c r="J3387" s="597"/>
      <c r="K3387" s="327"/>
      <c r="L3387" s="292"/>
      <c r="M3387" s="291"/>
    </row>
    <row r="3388" spans="1:13">
      <c r="A3388" s="320" t="s">
        <v>336</v>
      </c>
      <c r="B3388" s="354"/>
      <c r="C3388" s="353"/>
      <c r="D3388" s="355"/>
      <c r="E3388" s="355"/>
      <c r="F3388" s="355"/>
      <c r="G3388" s="355"/>
      <c r="H3388" s="356"/>
      <c r="I3388" s="598" t="s">
        <v>328</v>
      </c>
      <c r="J3388" s="599"/>
      <c r="K3388" s="327"/>
      <c r="L3388" s="292"/>
      <c r="M3388" s="291"/>
    </row>
    <row r="3389" spans="1:13">
      <c r="A3389" s="301" t="s">
        <v>335</v>
      </c>
      <c r="B3389" s="355"/>
      <c r="C3389" s="355"/>
      <c r="D3389" s="354"/>
      <c r="E3389" s="354"/>
      <c r="F3389" s="354"/>
      <c r="G3389" s="354"/>
      <c r="H3389" s="353"/>
      <c r="I3389" s="608" t="s">
        <v>35</v>
      </c>
      <c r="J3389" s="609"/>
      <c r="K3389" s="625">
        <v>1.1200000000000001</v>
      </c>
      <c r="L3389" s="626"/>
      <c r="M3389" s="291">
        <f>K3389*12*I3371</f>
        <v>3788.7359999999999</v>
      </c>
    </row>
    <row r="3390" spans="1:13">
      <c r="A3390" s="313" t="s">
        <v>334</v>
      </c>
      <c r="B3390" s="312"/>
      <c r="C3390" s="312"/>
      <c r="D3390" s="312"/>
      <c r="E3390" s="312"/>
      <c r="F3390" s="312"/>
      <c r="G3390" s="312"/>
      <c r="H3390" s="311"/>
      <c r="I3390" s="590" t="s">
        <v>333</v>
      </c>
      <c r="J3390" s="591"/>
      <c r="K3390" s="327"/>
      <c r="L3390" s="292"/>
      <c r="M3390" s="291"/>
    </row>
    <row r="3391" spans="1:13">
      <c r="A3391" s="323"/>
      <c r="B3391" s="322"/>
      <c r="C3391" s="322"/>
      <c r="D3391" s="322"/>
      <c r="E3391" s="322"/>
      <c r="F3391" s="322"/>
      <c r="G3391" s="322"/>
      <c r="H3391" s="321"/>
      <c r="I3391" s="334" t="s">
        <v>332</v>
      </c>
      <c r="J3391" s="333"/>
      <c r="K3391" s="352"/>
      <c r="L3391" s="292"/>
      <c r="M3391" s="291"/>
    </row>
    <row r="3392" spans="1:13">
      <c r="A3392" s="313" t="s">
        <v>331</v>
      </c>
      <c r="B3392" s="312"/>
      <c r="C3392" s="312"/>
      <c r="D3392" s="312"/>
      <c r="E3392" s="312"/>
      <c r="F3392" s="312"/>
      <c r="G3392" s="312"/>
      <c r="H3392" s="311"/>
      <c r="I3392" s="590" t="s">
        <v>35</v>
      </c>
      <c r="J3392" s="591"/>
      <c r="K3392" s="625">
        <v>1.4</v>
      </c>
      <c r="L3392" s="626"/>
      <c r="M3392" s="291">
        <f>K3392*12*I3371</f>
        <v>4735.9199999999992</v>
      </c>
    </row>
    <row r="3393" spans="1:13">
      <c r="A3393" s="323" t="s">
        <v>330</v>
      </c>
      <c r="B3393" s="322"/>
      <c r="C3393" s="322"/>
      <c r="D3393" s="322"/>
      <c r="E3393" s="322"/>
      <c r="F3393" s="322"/>
      <c r="G3393" s="322"/>
      <c r="H3393" s="321"/>
      <c r="I3393" s="334"/>
      <c r="J3393" s="333"/>
      <c r="K3393" s="327"/>
      <c r="L3393" s="292"/>
      <c r="M3393" s="291"/>
    </row>
    <row r="3394" spans="1:13">
      <c r="A3394" s="313" t="s">
        <v>329</v>
      </c>
      <c r="B3394" s="312"/>
      <c r="C3394" s="312"/>
      <c r="D3394" s="312"/>
      <c r="E3394" s="312"/>
      <c r="F3394" s="312"/>
      <c r="G3394" s="312"/>
      <c r="H3394" s="311"/>
      <c r="I3394" s="598" t="s">
        <v>328</v>
      </c>
      <c r="J3394" s="599"/>
      <c r="K3394" s="327"/>
      <c r="L3394" s="292"/>
      <c r="M3394" s="291"/>
    </row>
    <row r="3395" spans="1:13">
      <c r="A3395" s="313" t="s">
        <v>327</v>
      </c>
      <c r="B3395" s="312"/>
      <c r="C3395" s="312"/>
      <c r="D3395" s="312"/>
      <c r="E3395" s="312"/>
      <c r="F3395" s="312"/>
      <c r="G3395" s="312"/>
      <c r="H3395" s="311"/>
      <c r="I3395" s="590" t="s">
        <v>326</v>
      </c>
      <c r="J3395" s="591"/>
      <c r="K3395" s="351"/>
      <c r="L3395" s="350"/>
      <c r="M3395" s="349"/>
    </row>
    <row r="3396" spans="1:13" ht="15.75" thickBot="1">
      <c r="A3396" s="323"/>
      <c r="B3396" s="322"/>
      <c r="C3396" s="322"/>
      <c r="D3396" s="322"/>
      <c r="E3396" s="322"/>
      <c r="F3396" s="322"/>
      <c r="G3396" s="322"/>
      <c r="H3396" s="321"/>
      <c r="I3396" s="606" t="s">
        <v>325</v>
      </c>
      <c r="J3396" s="607"/>
      <c r="K3396" s="348"/>
      <c r="L3396" s="347"/>
      <c r="M3396" s="346"/>
    </row>
    <row r="3397" spans="1:13">
      <c r="A3397" s="345" t="s">
        <v>324</v>
      </c>
      <c r="B3397" s="344"/>
      <c r="C3397" s="344"/>
      <c r="D3397" s="344"/>
      <c r="E3397" s="344"/>
      <c r="F3397" s="344"/>
      <c r="G3397" s="343"/>
      <c r="H3397" s="342"/>
      <c r="I3397" s="341"/>
      <c r="J3397" s="340"/>
      <c r="K3397" s="648">
        <f>K3399+K3406+K3414+K3418+K3419+K3423</f>
        <v>20.67</v>
      </c>
      <c r="L3397" s="628"/>
      <c r="M3397" s="286">
        <f>M3399+M3406+M3414+M3418+M3419+M3423</f>
        <v>69922.475999999995</v>
      </c>
    </row>
    <row r="3398" spans="1:13" ht="15.75" thickBot="1">
      <c r="A3398" s="339"/>
      <c r="B3398" s="338"/>
      <c r="C3398" s="338"/>
      <c r="D3398" s="338"/>
      <c r="E3398" s="338"/>
      <c r="F3398" s="338"/>
      <c r="G3398" s="338"/>
      <c r="H3398" s="337"/>
      <c r="I3398" s="336"/>
      <c r="J3398" s="282"/>
      <c r="K3398" s="281"/>
      <c r="L3398" s="280"/>
      <c r="M3398" s="279"/>
    </row>
    <row r="3399" spans="1:13" ht="15.75" thickBot="1">
      <c r="A3399" s="603" t="s">
        <v>323</v>
      </c>
      <c r="B3399" s="604"/>
      <c r="C3399" s="604"/>
      <c r="D3399" s="604"/>
      <c r="E3399" s="604"/>
      <c r="F3399" s="604"/>
      <c r="G3399" s="604"/>
      <c r="H3399" s="605"/>
      <c r="I3399" s="305"/>
      <c r="J3399" s="304"/>
      <c r="K3399" s="646">
        <f>K3400+K3401+K3402+K3404+K3405</f>
        <v>4.1099999999999994</v>
      </c>
      <c r="L3399" s="647"/>
      <c r="M3399" s="303">
        <f>K3399*12*I3371</f>
        <v>13903.307999999997</v>
      </c>
    </row>
    <row r="3400" spans="1:13">
      <c r="A3400" s="323" t="s">
        <v>322</v>
      </c>
      <c r="B3400" s="322"/>
      <c r="C3400" s="322"/>
      <c r="D3400" s="322"/>
      <c r="E3400" s="322"/>
      <c r="F3400" s="322"/>
      <c r="G3400" s="322"/>
      <c r="H3400" s="321"/>
      <c r="I3400" s="596" t="s">
        <v>321</v>
      </c>
      <c r="J3400" s="597"/>
      <c r="K3400" s="629">
        <v>0.63</v>
      </c>
      <c r="L3400" s="630"/>
      <c r="M3400" s="291">
        <f>K3400*12*I3371</f>
        <v>2131.1639999999998</v>
      </c>
    </row>
    <row r="3401" spans="1:13">
      <c r="A3401" s="320" t="s">
        <v>320</v>
      </c>
      <c r="B3401" s="319"/>
      <c r="C3401" s="319"/>
      <c r="D3401" s="319"/>
      <c r="E3401" s="319"/>
      <c r="F3401" s="319"/>
      <c r="G3401" s="319"/>
      <c r="H3401" s="318"/>
      <c r="I3401" s="608" t="s">
        <v>57</v>
      </c>
      <c r="J3401" s="609"/>
      <c r="K3401" s="625">
        <v>1.48</v>
      </c>
      <c r="L3401" s="626"/>
      <c r="M3401" s="291">
        <f>K3401*12*I3371</f>
        <v>5006.543999999999</v>
      </c>
    </row>
    <row r="3402" spans="1:13">
      <c r="A3402" s="313" t="s">
        <v>319</v>
      </c>
      <c r="B3402" s="312"/>
      <c r="C3402" s="312"/>
      <c r="D3402" s="312"/>
      <c r="E3402" s="312"/>
      <c r="F3402" s="312"/>
      <c r="G3402" s="312"/>
      <c r="H3402" s="311"/>
      <c r="I3402" s="590" t="s">
        <v>35</v>
      </c>
      <c r="J3402" s="591"/>
      <c r="K3402" s="625">
        <v>0.17</v>
      </c>
      <c r="L3402" s="626"/>
      <c r="M3402" s="291">
        <f>K3402*12*I3371</f>
        <v>575.07599999999991</v>
      </c>
    </row>
    <row r="3403" spans="1:13">
      <c r="A3403" s="335" t="s">
        <v>318</v>
      </c>
      <c r="B3403" s="331"/>
      <c r="C3403" s="331"/>
      <c r="D3403" s="331"/>
      <c r="E3403" s="322"/>
      <c r="F3403" s="322"/>
      <c r="G3403" s="322"/>
      <c r="H3403" s="321"/>
      <c r="I3403" s="334"/>
      <c r="J3403" s="333"/>
      <c r="K3403" s="293"/>
      <c r="L3403" s="292"/>
      <c r="M3403" s="291"/>
    </row>
    <row r="3404" spans="1:13">
      <c r="A3404" s="320" t="s">
        <v>317</v>
      </c>
      <c r="B3404" s="319"/>
      <c r="C3404" s="319"/>
      <c r="D3404" s="319"/>
      <c r="E3404" s="319"/>
      <c r="F3404" s="319"/>
      <c r="G3404" s="319"/>
      <c r="H3404" s="318"/>
      <c r="I3404" s="608" t="s">
        <v>19</v>
      </c>
      <c r="J3404" s="609"/>
      <c r="K3404" s="625">
        <v>0.05</v>
      </c>
      <c r="L3404" s="626"/>
      <c r="M3404" s="291">
        <f>K3404*12*I3371</f>
        <v>169.14000000000001</v>
      </c>
    </row>
    <row r="3405" spans="1:13" ht="15.75" thickBot="1">
      <c r="A3405" s="313" t="s">
        <v>316</v>
      </c>
      <c r="B3405" s="312"/>
      <c r="C3405" s="312"/>
      <c r="D3405" s="312"/>
      <c r="E3405" s="312"/>
      <c r="F3405" s="312"/>
      <c r="G3405" s="312"/>
      <c r="H3405" s="311"/>
      <c r="I3405" s="614" t="s">
        <v>19</v>
      </c>
      <c r="J3405" s="615"/>
      <c r="K3405" s="650">
        <v>1.78</v>
      </c>
      <c r="L3405" s="651"/>
      <c r="M3405" s="291">
        <f>K3405*12*I3371</f>
        <v>6021.3839999999991</v>
      </c>
    </row>
    <row r="3406" spans="1:13" ht="15.75" thickBot="1">
      <c r="A3406" s="654" t="s">
        <v>315</v>
      </c>
      <c r="B3406" s="655"/>
      <c r="C3406" s="655"/>
      <c r="D3406" s="655"/>
      <c r="E3406" s="655"/>
      <c r="F3406" s="655"/>
      <c r="G3406" s="655"/>
      <c r="H3406" s="656"/>
      <c r="I3406" s="305"/>
      <c r="J3406" s="304"/>
      <c r="K3406" s="642">
        <f>K3407+K3408+K3410+K3411+K3412+K3413</f>
        <v>1.35</v>
      </c>
      <c r="L3406" s="647"/>
      <c r="M3406" s="303">
        <f>K3406*12*I3371</f>
        <v>4566.7800000000007</v>
      </c>
    </row>
    <row r="3407" spans="1:13">
      <c r="A3407" s="332" t="s">
        <v>314</v>
      </c>
      <c r="B3407" s="331"/>
      <c r="C3407" s="331"/>
      <c r="D3407" s="331"/>
      <c r="E3407" s="331"/>
      <c r="F3407" s="322"/>
      <c r="G3407" s="322"/>
      <c r="H3407" s="321"/>
      <c r="I3407" s="330"/>
      <c r="J3407" s="294"/>
      <c r="K3407" s="629">
        <v>0.08</v>
      </c>
      <c r="L3407" s="630"/>
      <c r="M3407" s="291">
        <f>K3407*12*I3371</f>
        <v>270.62399999999997</v>
      </c>
    </row>
    <row r="3408" spans="1:13">
      <c r="A3408" s="329" t="s">
        <v>313</v>
      </c>
      <c r="B3408" s="328"/>
      <c r="C3408" s="328"/>
      <c r="D3408" s="328"/>
      <c r="E3408" s="328"/>
      <c r="F3408" s="312"/>
      <c r="G3408" s="312"/>
      <c r="H3408" s="311"/>
      <c r="I3408" s="598" t="s">
        <v>312</v>
      </c>
      <c r="J3408" s="599"/>
      <c r="K3408" s="625">
        <v>0.65</v>
      </c>
      <c r="L3408" s="626"/>
      <c r="M3408" s="291">
        <f>K3408*12*I3371</f>
        <v>2198.8200000000002</v>
      </c>
    </row>
    <row r="3409" spans="1:13">
      <c r="A3409" s="323" t="s">
        <v>311</v>
      </c>
      <c r="B3409" s="322"/>
      <c r="C3409" s="322"/>
      <c r="D3409" s="322"/>
      <c r="E3409" s="322"/>
      <c r="F3409" s="322"/>
      <c r="G3409" s="322"/>
      <c r="H3409" s="321"/>
      <c r="I3409" s="596" t="s">
        <v>310</v>
      </c>
      <c r="J3409" s="597"/>
      <c r="K3409" s="327"/>
      <c r="L3409" s="292"/>
      <c r="M3409" s="291"/>
    </row>
    <row r="3410" spans="1:13">
      <c r="A3410" s="320" t="s">
        <v>309</v>
      </c>
      <c r="B3410" s="319"/>
      <c r="C3410" s="319"/>
      <c r="D3410" s="319"/>
      <c r="E3410" s="319"/>
      <c r="F3410" s="319"/>
      <c r="G3410" s="319"/>
      <c r="H3410" s="318"/>
      <c r="I3410" s="608" t="s">
        <v>308</v>
      </c>
      <c r="J3410" s="609"/>
      <c r="K3410" s="625">
        <v>0.4</v>
      </c>
      <c r="L3410" s="626"/>
      <c r="M3410" s="291">
        <f>K3410*12*I3371</f>
        <v>1353.1200000000001</v>
      </c>
    </row>
    <row r="3411" spans="1:13">
      <c r="A3411" s="320" t="s">
        <v>307</v>
      </c>
      <c r="B3411" s="319"/>
      <c r="C3411" s="319"/>
      <c r="D3411" s="319"/>
      <c r="E3411" s="319"/>
      <c r="F3411" s="319"/>
      <c r="G3411" s="319"/>
      <c r="H3411" s="318"/>
      <c r="I3411" s="608" t="s">
        <v>306</v>
      </c>
      <c r="J3411" s="609"/>
      <c r="K3411" s="625">
        <v>0.1</v>
      </c>
      <c r="L3411" s="626"/>
      <c r="M3411" s="291">
        <f>K3411*12*I3371</f>
        <v>338.28000000000003</v>
      </c>
    </row>
    <row r="3412" spans="1:13">
      <c r="A3412" s="313" t="s">
        <v>299</v>
      </c>
      <c r="B3412" s="312"/>
      <c r="C3412" s="312"/>
      <c r="D3412" s="312"/>
      <c r="E3412" s="312"/>
      <c r="F3412" s="312"/>
      <c r="G3412" s="312"/>
      <c r="H3412" s="311"/>
      <c r="I3412" s="608" t="s">
        <v>298</v>
      </c>
      <c r="J3412" s="609"/>
      <c r="K3412" s="636">
        <v>0.05</v>
      </c>
      <c r="L3412" s="637"/>
      <c r="M3412" s="291">
        <f>K3412*12*I3371</f>
        <v>169.14000000000001</v>
      </c>
    </row>
    <row r="3413" spans="1:13" ht="15.75" thickBot="1">
      <c r="A3413" s="313" t="s">
        <v>305</v>
      </c>
      <c r="B3413" s="312"/>
      <c r="C3413" s="312"/>
      <c r="D3413" s="312"/>
      <c r="E3413" s="312"/>
      <c r="F3413" s="312"/>
      <c r="G3413" s="312"/>
      <c r="H3413" s="311"/>
      <c r="I3413" s="614" t="s">
        <v>88</v>
      </c>
      <c r="J3413" s="615"/>
      <c r="K3413" s="638">
        <v>7.0000000000000007E-2</v>
      </c>
      <c r="L3413" s="639"/>
      <c r="M3413" s="326">
        <f>K3413*12*I3371</f>
        <v>236.79599999999999</v>
      </c>
    </row>
    <row r="3414" spans="1:13" ht="15.75" thickBot="1">
      <c r="A3414" s="654" t="s">
        <v>304</v>
      </c>
      <c r="B3414" s="655"/>
      <c r="C3414" s="655"/>
      <c r="D3414" s="655"/>
      <c r="E3414" s="655"/>
      <c r="F3414" s="655"/>
      <c r="G3414" s="655"/>
      <c r="H3414" s="656"/>
      <c r="I3414" s="325"/>
      <c r="J3414" s="324"/>
      <c r="K3414" s="649">
        <f>K3415+K3416+K3417</f>
        <v>0.88</v>
      </c>
      <c r="L3414" s="643"/>
      <c r="M3414" s="303">
        <f>K3414*12*I3371</f>
        <v>2976.864</v>
      </c>
    </row>
    <row r="3415" spans="1:13">
      <c r="A3415" s="323" t="s">
        <v>303</v>
      </c>
      <c r="B3415" s="322"/>
      <c r="C3415" s="322"/>
      <c r="D3415" s="322"/>
      <c r="E3415" s="322"/>
      <c r="F3415" s="322"/>
      <c r="G3415" s="322"/>
      <c r="H3415" s="321"/>
      <c r="I3415" s="612" t="s">
        <v>302</v>
      </c>
      <c r="J3415" s="613"/>
      <c r="K3415" s="644">
        <v>0.42</v>
      </c>
      <c r="L3415" s="645"/>
      <c r="M3415" s="291">
        <f>K3415*12*I3371</f>
        <v>1420.7759999999998</v>
      </c>
    </row>
    <row r="3416" spans="1:13">
      <c r="A3416" s="320" t="s">
        <v>301</v>
      </c>
      <c r="B3416" s="319"/>
      <c r="C3416" s="319"/>
      <c r="D3416" s="319"/>
      <c r="E3416" s="319"/>
      <c r="F3416" s="319"/>
      <c r="G3416" s="319"/>
      <c r="H3416" s="318"/>
      <c r="I3416" s="317" t="s">
        <v>300</v>
      </c>
      <c r="J3416" s="316"/>
      <c r="K3416" s="636">
        <v>0.37</v>
      </c>
      <c r="L3416" s="637"/>
      <c r="M3416" s="291">
        <f>K3416*12*I3371</f>
        <v>1251.6359999999997</v>
      </c>
    </row>
    <row r="3417" spans="1:13" ht="15.75" thickBot="1">
      <c r="A3417" s="313" t="s">
        <v>299</v>
      </c>
      <c r="B3417" s="312"/>
      <c r="C3417" s="312"/>
      <c r="D3417" s="312"/>
      <c r="E3417" s="312"/>
      <c r="F3417" s="312"/>
      <c r="G3417" s="312"/>
      <c r="H3417" s="311"/>
      <c r="I3417" s="614" t="s">
        <v>298</v>
      </c>
      <c r="J3417" s="615"/>
      <c r="K3417" s="638">
        <v>0.09</v>
      </c>
      <c r="L3417" s="639"/>
      <c r="M3417" s="291">
        <f>K3417*12*I3371</f>
        <v>304.452</v>
      </c>
    </row>
    <row r="3418" spans="1:13" ht="15.75" thickBot="1">
      <c r="A3418" s="309" t="s">
        <v>297</v>
      </c>
      <c r="B3418" s="308"/>
      <c r="C3418" s="308"/>
      <c r="D3418" s="308"/>
      <c r="E3418" s="308"/>
      <c r="F3418" s="308"/>
      <c r="G3418" s="308"/>
      <c r="H3418" s="307"/>
      <c r="I3418" s="619" t="s">
        <v>296</v>
      </c>
      <c r="J3418" s="620"/>
      <c r="K3418" s="640">
        <v>12.68</v>
      </c>
      <c r="L3418" s="641"/>
      <c r="M3418" s="303">
        <f>K3418*12*I3371</f>
        <v>42893.903999999995</v>
      </c>
    </row>
    <row r="3419" spans="1:13" ht="15.75" thickBot="1">
      <c r="A3419" s="603" t="s">
        <v>295</v>
      </c>
      <c r="B3419" s="604"/>
      <c r="C3419" s="604"/>
      <c r="D3419" s="604"/>
      <c r="E3419" s="604"/>
      <c r="F3419" s="604"/>
      <c r="G3419" s="604"/>
      <c r="H3419" s="605"/>
      <c r="I3419" s="305"/>
      <c r="J3419" s="304"/>
      <c r="K3419" s="642">
        <v>1.58</v>
      </c>
      <c r="L3419" s="643"/>
      <c r="M3419" s="303">
        <f>K3419*12*I3371</f>
        <v>5344.8239999999996</v>
      </c>
    </row>
    <row r="3420" spans="1:13">
      <c r="A3420" s="301" t="s">
        <v>294</v>
      </c>
      <c r="B3420" s="300"/>
      <c r="C3420" s="300"/>
      <c r="D3420" s="300"/>
      <c r="E3420" s="300"/>
      <c r="F3420" s="300"/>
      <c r="G3420" s="300"/>
      <c r="H3420" s="298"/>
      <c r="I3420" s="621" t="s">
        <v>293</v>
      </c>
      <c r="J3420" s="622"/>
      <c r="K3420" s="297"/>
      <c r="L3420" s="296"/>
      <c r="M3420" s="291"/>
    </row>
    <row r="3421" spans="1:13">
      <c r="A3421" s="301" t="s">
        <v>292</v>
      </c>
      <c r="B3421" s="300"/>
      <c r="C3421" s="300"/>
      <c r="D3421" s="300"/>
      <c r="E3421" s="300"/>
      <c r="F3421" s="300"/>
      <c r="G3421" s="300"/>
      <c r="H3421" s="298"/>
      <c r="I3421" s="295"/>
      <c r="J3421" s="294"/>
      <c r="K3421" s="297"/>
      <c r="L3421" s="296"/>
      <c r="M3421" s="291"/>
    </row>
    <row r="3422" spans="1:13" ht="15.75" thickBot="1">
      <c r="A3422" s="301" t="s">
        <v>291</v>
      </c>
      <c r="B3422" s="300"/>
      <c r="C3422" s="300"/>
      <c r="D3422" s="300"/>
      <c r="E3422" s="300"/>
      <c r="F3422" s="300"/>
      <c r="G3422" s="300"/>
      <c r="H3422" s="298"/>
      <c r="I3422" s="310"/>
      <c r="J3422" s="294"/>
      <c r="K3422" s="297"/>
      <c r="L3422" s="296"/>
      <c r="M3422" s="291"/>
    </row>
    <row r="3423" spans="1:13" ht="15.75" thickBot="1">
      <c r="A3423" s="309" t="s">
        <v>290</v>
      </c>
      <c r="B3423" s="308"/>
      <c r="C3423" s="308"/>
      <c r="D3423" s="308"/>
      <c r="E3423" s="308"/>
      <c r="F3423" s="308"/>
      <c r="G3423" s="308"/>
      <c r="H3423" s="307"/>
      <c r="I3423" s="305"/>
      <c r="J3423" s="304"/>
      <c r="K3423" s="642">
        <v>7.0000000000000007E-2</v>
      </c>
      <c r="L3423" s="643"/>
      <c r="M3423" s="303">
        <f>K3423*12*I3371</f>
        <v>236.79599999999999</v>
      </c>
    </row>
    <row r="3424" spans="1:13">
      <c r="A3424" s="301" t="s">
        <v>289</v>
      </c>
      <c r="B3424" s="300"/>
      <c r="C3424" s="300"/>
      <c r="D3424" s="300"/>
      <c r="E3424" s="300"/>
      <c r="F3424" s="300"/>
      <c r="G3424" s="300"/>
      <c r="H3424" s="298"/>
      <c r="I3424" s="621" t="s">
        <v>19</v>
      </c>
      <c r="J3424" s="622"/>
      <c r="K3424" s="306"/>
      <c r="L3424" s="296"/>
      <c r="M3424" s="291"/>
    </row>
    <row r="3425" spans="1:13" ht="15.75" thickBot="1">
      <c r="A3425" s="301" t="s">
        <v>288</v>
      </c>
      <c r="B3425" s="300"/>
      <c r="C3425" s="300"/>
      <c r="D3425" s="300"/>
      <c r="E3425" s="300"/>
      <c r="F3425" s="300"/>
      <c r="G3425" s="300"/>
      <c r="H3425" s="298"/>
      <c r="I3425" s="295"/>
      <c r="J3425" s="294"/>
      <c r="K3425" s="306"/>
      <c r="L3425" s="296"/>
      <c r="M3425" s="291"/>
    </row>
    <row r="3426" spans="1:13" ht="15.75" thickBot="1">
      <c r="A3426" s="603" t="s">
        <v>287</v>
      </c>
      <c r="B3426" s="604"/>
      <c r="C3426" s="604"/>
      <c r="D3426" s="604"/>
      <c r="E3426" s="604"/>
      <c r="F3426" s="604"/>
      <c r="G3426" s="604"/>
      <c r="H3426" s="605"/>
      <c r="I3426" s="305"/>
      <c r="J3426" s="304"/>
      <c r="K3426" s="642">
        <v>6</v>
      </c>
      <c r="L3426" s="643"/>
      <c r="M3426" s="303">
        <f>K3426*12*I3371</f>
        <v>20296.8</v>
      </c>
    </row>
    <row r="3427" spans="1:13">
      <c r="A3427" s="301" t="s">
        <v>286</v>
      </c>
      <c r="B3427" s="299"/>
      <c r="C3427" s="299"/>
      <c r="D3427" s="299"/>
      <c r="E3427" s="299"/>
      <c r="F3427" s="300"/>
      <c r="G3427" s="299"/>
      <c r="H3427" s="298"/>
      <c r="I3427" s="598" t="s">
        <v>285</v>
      </c>
      <c r="J3427" s="599"/>
      <c r="K3427" s="297"/>
      <c r="L3427" s="296"/>
      <c r="M3427" s="291"/>
    </row>
    <row r="3428" spans="1:13">
      <c r="A3428" s="301" t="s">
        <v>284</v>
      </c>
      <c r="B3428" s="299"/>
      <c r="C3428" s="299"/>
      <c r="D3428" s="299"/>
      <c r="E3428" s="299"/>
      <c r="F3428" s="300"/>
      <c r="G3428" s="299"/>
      <c r="H3428" s="298"/>
      <c r="I3428" s="598" t="s">
        <v>283</v>
      </c>
      <c r="J3428" s="599"/>
      <c r="K3428" s="297"/>
      <c r="L3428" s="296"/>
      <c r="M3428" s="291"/>
    </row>
    <row r="3429" spans="1:13">
      <c r="A3429" s="301" t="s">
        <v>282</v>
      </c>
      <c r="B3429" s="299"/>
      <c r="C3429" s="299"/>
      <c r="D3429" s="299"/>
      <c r="E3429" s="299"/>
      <c r="F3429" s="300"/>
      <c r="G3429" s="299"/>
      <c r="H3429" s="298"/>
      <c r="I3429" s="598" t="s">
        <v>281</v>
      </c>
      <c r="J3429" s="599"/>
      <c r="K3429" s="297"/>
      <c r="L3429" s="296"/>
      <c r="M3429" s="291"/>
    </row>
    <row r="3430" spans="1:13">
      <c r="A3430" s="301" t="s">
        <v>280</v>
      </c>
      <c r="B3430" s="299"/>
      <c r="C3430" s="299"/>
      <c r="D3430" s="299"/>
      <c r="E3430" s="299"/>
      <c r="F3430" s="300"/>
      <c r="G3430" s="299"/>
      <c r="H3430" s="298"/>
      <c r="I3430" s="598" t="s">
        <v>279</v>
      </c>
      <c r="J3430" s="599"/>
      <c r="K3430" s="297"/>
      <c r="L3430" s="296"/>
      <c r="M3430" s="291"/>
    </row>
    <row r="3431" spans="1:13">
      <c r="A3431" s="301" t="s">
        <v>278</v>
      </c>
      <c r="B3431" s="299"/>
      <c r="C3431" s="299"/>
      <c r="D3431" s="299"/>
      <c r="E3431" s="299"/>
      <c r="F3431" s="300"/>
      <c r="G3431" s="299"/>
      <c r="H3431" s="298"/>
      <c r="I3431" s="598" t="s">
        <v>277</v>
      </c>
      <c r="J3431" s="599"/>
      <c r="K3431" s="297"/>
      <c r="L3431" s="296"/>
      <c r="M3431" s="291"/>
    </row>
    <row r="3432" spans="1:13">
      <c r="A3432" s="301" t="s">
        <v>276</v>
      </c>
      <c r="B3432" s="299"/>
      <c r="C3432" s="299"/>
      <c r="D3432" s="299"/>
      <c r="E3432" s="299"/>
      <c r="F3432" s="300"/>
      <c r="G3432" s="299"/>
      <c r="H3432" s="298"/>
      <c r="I3432" s="295"/>
      <c r="J3432" s="294"/>
      <c r="K3432" s="297"/>
      <c r="L3432" s="302"/>
      <c r="M3432" s="291"/>
    </row>
    <row r="3433" spans="1:13">
      <c r="A3433" s="301" t="s">
        <v>275</v>
      </c>
      <c r="B3433" s="299"/>
      <c r="C3433" s="299"/>
      <c r="D3433" s="299"/>
      <c r="E3433" s="299"/>
      <c r="F3433" s="300"/>
      <c r="G3433" s="299"/>
      <c r="H3433" s="298"/>
      <c r="I3433" s="295"/>
      <c r="J3433" s="294"/>
      <c r="K3433" s="297"/>
      <c r="L3433" s="296"/>
      <c r="M3433" s="291"/>
    </row>
    <row r="3434" spans="1:13">
      <c r="A3434" s="301" t="s">
        <v>274</v>
      </c>
      <c r="B3434" s="299"/>
      <c r="C3434" s="299"/>
      <c r="D3434" s="299"/>
      <c r="E3434" s="299"/>
      <c r="F3434" s="300"/>
      <c r="G3434" s="299"/>
      <c r="H3434" s="298"/>
      <c r="I3434" s="295"/>
      <c r="J3434" s="294"/>
      <c r="K3434" s="297"/>
      <c r="L3434" s="296"/>
      <c r="M3434" s="291"/>
    </row>
    <row r="3435" spans="1:13">
      <c r="A3435" s="301" t="s">
        <v>273</v>
      </c>
      <c r="B3435" s="299"/>
      <c r="C3435" s="299"/>
      <c r="D3435" s="299"/>
      <c r="E3435" s="299"/>
      <c r="F3435" s="300"/>
      <c r="G3435" s="299"/>
      <c r="H3435" s="298"/>
      <c r="I3435" s="295"/>
      <c r="J3435" s="294"/>
      <c r="K3435" s="297"/>
      <c r="L3435" s="296"/>
      <c r="M3435" s="291"/>
    </row>
    <row r="3436" spans="1:13">
      <c r="A3436" s="301" t="s">
        <v>272</v>
      </c>
      <c r="B3436" s="299"/>
      <c r="C3436" s="299"/>
      <c r="D3436" s="299"/>
      <c r="E3436" s="299"/>
      <c r="F3436" s="300"/>
      <c r="G3436" s="299"/>
      <c r="H3436" s="298"/>
      <c r="I3436" s="295"/>
      <c r="J3436" s="294"/>
      <c r="K3436" s="297"/>
      <c r="L3436" s="296"/>
      <c r="M3436" s="291"/>
    </row>
    <row r="3437" spans="1:13" ht="15.75" thickBot="1">
      <c r="A3437" s="616" t="s">
        <v>271</v>
      </c>
      <c r="B3437" s="617"/>
      <c r="C3437" s="617"/>
      <c r="D3437" s="617"/>
      <c r="E3437" s="617"/>
      <c r="F3437" s="617"/>
      <c r="G3437" s="617"/>
      <c r="H3437" s="618"/>
      <c r="I3437" s="295"/>
      <c r="J3437" s="294"/>
      <c r="K3437" s="293"/>
      <c r="L3437" s="292"/>
      <c r="M3437" s="291"/>
    </row>
    <row r="3438" spans="1:13">
      <c r="A3438" s="290" t="s">
        <v>270</v>
      </c>
      <c r="B3438" s="289"/>
      <c r="C3438" s="289"/>
      <c r="D3438" s="289"/>
      <c r="E3438" s="289"/>
      <c r="F3438" s="289"/>
      <c r="G3438" s="289"/>
      <c r="H3438" s="289"/>
      <c r="I3438" s="621" t="s">
        <v>55</v>
      </c>
      <c r="J3438" s="622"/>
      <c r="K3438" s="288"/>
      <c r="L3438" s="287"/>
      <c r="M3438" s="286"/>
    </row>
    <row r="3439" spans="1:13" ht="15.75" thickBot="1">
      <c r="A3439" s="285" t="s">
        <v>269</v>
      </c>
      <c r="B3439" s="284"/>
      <c r="C3439" s="284"/>
      <c r="D3439" s="284"/>
      <c r="E3439" s="284"/>
      <c r="F3439" s="284"/>
      <c r="G3439" s="284"/>
      <c r="H3439" s="284"/>
      <c r="I3439" s="283"/>
      <c r="J3439" s="282"/>
      <c r="K3439" s="281"/>
      <c r="L3439" s="280"/>
      <c r="M3439" s="279"/>
    </row>
    <row r="3440" spans="1:13" ht="15.75" thickBot="1">
      <c r="A3440" s="603" t="s">
        <v>355</v>
      </c>
      <c r="B3440" s="604"/>
      <c r="C3440" s="604"/>
      <c r="D3440" s="604"/>
      <c r="E3440" s="604"/>
      <c r="F3440" s="604"/>
      <c r="G3440" s="604"/>
      <c r="H3440" s="657"/>
      <c r="I3440" s="658" t="s">
        <v>32</v>
      </c>
      <c r="J3440" s="659"/>
      <c r="K3440" s="660">
        <v>1.46</v>
      </c>
      <c r="L3440" s="661"/>
      <c r="M3440" s="276">
        <f>K3440*12*I3371</f>
        <v>4938.8879999999999</v>
      </c>
    </row>
    <row r="3441" spans="1:13" ht="15.75" thickBot="1">
      <c r="A3441" s="386" t="s">
        <v>354</v>
      </c>
      <c r="B3441" s="385"/>
      <c r="C3441" s="385"/>
      <c r="D3441" s="385"/>
      <c r="E3441" s="385"/>
      <c r="F3441" s="385"/>
      <c r="G3441" s="385"/>
      <c r="H3441" s="385"/>
      <c r="I3441" s="384"/>
      <c r="J3441" s="383"/>
      <c r="K3441" s="662"/>
      <c r="L3441" s="663"/>
      <c r="M3441" s="276"/>
    </row>
    <row r="3442" spans="1:13" ht="15.75" thickBot="1">
      <c r="A3442" s="652" t="s">
        <v>268</v>
      </c>
      <c r="B3442" s="653"/>
      <c r="C3442" s="653"/>
      <c r="D3442" s="653"/>
      <c r="E3442" s="653"/>
      <c r="F3442" s="653"/>
      <c r="G3442" s="653"/>
      <c r="H3442" s="653"/>
      <c r="I3442" s="278"/>
      <c r="J3442" s="277"/>
      <c r="K3442" s="610">
        <f>K3372+K3382+K3397+K3426+K3440+K3441</f>
        <v>39.35</v>
      </c>
      <c r="L3442" s="611"/>
      <c r="M3442" s="276">
        <f>M3372+M3382+M3397+M3426+M3440+M3441</f>
        <v>133113.18</v>
      </c>
    </row>
    <row r="3444" spans="1:13" ht="15.75">
      <c r="A3444" s="601" t="s">
        <v>0</v>
      </c>
      <c r="B3444" s="601"/>
      <c r="C3444" s="601"/>
      <c r="D3444" s="601"/>
      <c r="E3444" s="601"/>
      <c r="F3444" s="601"/>
      <c r="G3444" s="601"/>
      <c r="H3444" s="601"/>
      <c r="I3444" s="601"/>
      <c r="J3444" s="601"/>
      <c r="K3444" s="601"/>
      <c r="L3444" s="601"/>
      <c r="M3444" s="327"/>
    </row>
    <row r="3445" spans="1:13" ht="15.75">
      <c r="A3445" s="600" t="s">
        <v>353</v>
      </c>
      <c r="B3445" s="600"/>
      <c r="C3445" s="600"/>
      <c r="D3445" s="600"/>
      <c r="E3445" s="600"/>
      <c r="F3445" s="600"/>
      <c r="G3445" s="600"/>
      <c r="H3445" s="600"/>
      <c r="I3445" s="600"/>
      <c r="J3445" s="600"/>
      <c r="K3445" s="600"/>
      <c r="L3445" s="600"/>
      <c r="M3445" s="327"/>
    </row>
    <row r="3446" spans="1:13" ht="15.75">
      <c r="A3446" s="370"/>
      <c r="B3446" s="370"/>
      <c r="C3446" s="370"/>
      <c r="D3446" s="370"/>
      <c r="E3446" s="370"/>
      <c r="F3446" s="370" t="s">
        <v>372</v>
      </c>
      <c r="G3446" s="370"/>
      <c r="H3446" s="370"/>
      <c r="I3446" s="370"/>
      <c r="J3446" s="370"/>
      <c r="K3446" s="370"/>
      <c r="L3446" s="370"/>
      <c r="M3446" s="327"/>
    </row>
    <row r="3447" spans="1:13">
      <c r="A3447" s="329"/>
      <c r="B3447" s="328"/>
      <c r="C3447" s="602" t="s">
        <v>351</v>
      </c>
      <c r="D3447" s="602"/>
      <c r="E3447" s="602"/>
      <c r="F3447" s="328"/>
      <c r="G3447" s="328"/>
      <c r="H3447" s="368"/>
      <c r="I3447" s="590" t="s">
        <v>3</v>
      </c>
      <c r="J3447" s="591"/>
      <c r="K3447" s="592" t="s">
        <v>4</v>
      </c>
      <c r="L3447" s="593"/>
      <c r="M3447" s="382"/>
    </row>
    <row r="3448" spans="1:13">
      <c r="A3448" s="381"/>
      <c r="B3448" s="355"/>
      <c r="C3448" s="355"/>
      <c r="D3448" s="355"/>
      <c r="E3448" s="355"/>
      <c r="F3448" s="355"/>
      <c r="G3448" s="355"/>
      <c r="H3448" s="356"/>
      <c r="I3448" s="295"/>
      <c r="J3448" s="294"/>
      <c r="K3448" s="594" t="s">
        <v>5</v>
      </c>
      <c r="L3448" s="595"/>
      <c r="M3448" s="380" t="s">
        <v>6</v>
      </c>
    </row>
    <row r="3449" spans="1:13">
      <c r="A3449" s="381"/>
      <c r="B3449" s="355"/>
      <c r="C3449" s="355"/>
      <c r="D3449" s="355"/>
      <c r="E3449" s="355"/>
      <c r="F3449" s="355"/>
      <c r="G3449" s="355"/>
      <c r="H3449" s="356"/>
      <c r="I3449" s="598" t="s">
        <v>7</v>
      </c>
      <c r="J3449" s="599"/>
      <c r="K3449" s="623" t="s">
        <v>8</v>
      </c>
      <c r="L3449" s="624"/>
      <c r="M3449" s="380" t="s">
        <v>9</v>
      </c>
    </row>
    <row r="3450" spans="1:13" ht="16.5" thickBot="1">
      <c r="A3450" s="379"/>
      <c r="B3450" s="351"/>
      <c r="C3450" s="351"/>
      <c r="D3450" s="351"/>
      <c r="E3450" s="351"/>
      <c r="F3450" s="351"/>
      <c r="G3450" s="351"/>
      <c r="H3450" s="350"/>
      <c r="I3450" s="631">
        <v>365.3</v>
      </c>
      <c r="J3450" s="632"/>
      <c r="K3450" s="633"/>
      <c r="L3450" s="634"/>
      <c r="M3450" s="378"/>
    </row>
    <row r="3451" spans="1:13">
      <c r="A3451" s="367" t="s">
        <v>350</v>
      </c>
      <c r="B3451" s="344"/>
      <c r="C3451" s="344"/>
      <c r="D3451" s="344"/>
      <c r="E3451" s="344"/>
      <c r="F3451" s="344"/>
      <c r="G3451" s="344"/>
      <c r="H3451" s="377"/>
      <c r="I3451" s="341"/>
      <c r="J3451" s="340"/>
      <c r="K3451" s="635">
        <f>K3454+K3457</f>
        <v>6.17</v>
      </c>
      <c r="L3451" s="628"/>
      <c r="M3451" s="286">
        <f>K3451*12*I3450</f>
        <v>27046.811999999998</v>
      </c>
    </row>
    <row r="3452" spans="1:13">
      <c r="A3452" s="376" t="s">
        <v>349</v>
      </c>
      <c r="B3452" s="375"/>
      <c r="C3452" s="375"/>
      <c r="D3452" s="375"/>
      <c r="E3452" s="375"/>
      <c r="F3452" s="375"/>
      <c r="G3452" s="375"/>
      <c r="H3452" s="374"/>
      <c r="I3452" s="295"/>
      <c r="J3452" s="294"/>
      <c r="K3452" s="293"/>
      <c r="L3452" s="292"/>
      <c r="M3452" s="373"/>
    </row>
    <row r="3453" spans="1:13" ht="15.75" thickBot="1">
      <c r="A3453" s="363" t="s">
        <v>348</v>
      </c>
      <c r="B3453" s="372"/>
      <c r="C3453" s="372"/>
      <c r="D3453" s="372"/>
      <c r="E3453" s="372"/>
      <c r="F3453" s="372"/>
      <c r="G3453" s="372"/>
      <c r="H3453" s="371"/>
      <c r="I3453" s="336"/>
      <c r="J3453" s="282"/>
      <c r="K3453" s="281"/>
      <c r="L3453" s="280"/>
      <c r="M3453" s="279"/>
    </row>
    <row r="3454" spans="1:13">
      <c r="A3454" s="323" t="s">
        <v>347</v>
      </c>
      <c r="B3454" s="331"/>
      <c r="C3454" s="331"/>
      <c r="D3454" s="331"/>
      <c r="E3454" s="331"/>
      <c r="F3454" s="331"/>
      <c r="G3454" s="331"/>
      <c r="H3454" s="357"/>
      <c r="I3454" s="596" t="s">
        <v>19</v>
      </c>
      <c r="J3454" s="597"/>
      <c r="K3454" s="629">
        <v>3.7</v>
      </c>
      <c r="L3454" s="630"/>
      <c r="M3454" s="291">
        <f>K3454*12*I3450</f>
        <v>16219.320000000003</v>
      </c>
    </row>
    <row r="3455" spans="1:13">
      <c r="A3455" s="301" t="s">
        <v>338</v>
      </c>
      <c r="B3455" s="355"/>
      <c r="C3455" s="355"/>
      <c r="D3455" s="355"/>
      <c r="E3455" s="355"/>
      <c r="F3455" s="355"/>
      <c r="G3455" s="355"/>
      <c r="H3455" s="356"/>
      <c r="I3455" s="598" t="s">
        <v>328</v>
      </c>
      <c r="J3455" s="599"/>
      <c r="K3455" s="327"/>
      <c r="L3455" s="292"/>
      <c r="M3455" s="291"/>
    </row>
    <row r="3456" spans="1:13">
      <c r="A3456" s="323" t="s">
        <v>337</v>
      </c>
      <c r="B3456" s="331"/>
      <c r="C3456" s="331"/>
      <c r="D3456" s="331"/>
      <c r="E3456" s="331"/>
      <c r="F3456" s="331"/>
      <c r="G3456" s="331"/>
      <c r="H3456" s="357"/>
      <c r="I3456" s="596"/>
      <c r="J3456" s="597"/>
      <c r="K3456" s="327"/>
      <c r="L3456" s="292"/>
      <c r="M3456" s="291"/>
    </row>
    <row r="3457" spans="1:13">
      <c r="A3457" s="323" t="s">
        <v>346</v>
      </c>
      <c r="B3457" s="331"/>
      <c r="C3457" s="331"/>
      <c r="D3457" s="331"/>
      <c r="E3457" s="331"/>
      <c r="F3457" s="331"/>
      <c r="G3457" s="331"/>
      <c r="H3457" s="357"/>
      <c r="I3457" s="608" t="s">
        <v>35</v>
      </c>
      <c r="J3457" s="609"/>
      <c r="K3457" s="625">
        <v>2.4700000000000002</v>
      </c>
      <c r="L3457" s="626"/>
      <c r="M3457" s="291">
        <f>K3457*12*I3450</f>
        <v>10827.492</v>
      </c>
    </row>
    <row r="3458" spans="1:13" ht="15.75">
      <c r="A3458" s="320" t="s">
        <v>345</v>
      </c>
      <c r="B3458" s="354"/>
      <c r="C3458" s="354"/>
      <c r="D3458" s="354"/>
      <c r="E3458" s="354"/>
      <c r="F3458" s="354"/>
      <c r="G3458" s="354"/>
      <c r="H3458" s="353"/>
      <c r="I3458" s="598" t="s">
        <v>328</v>
      </c>
      <c r="J3458" s="599"/>
      <c r="K3458" s="370"/>
      <c r="L3458" s="369"/>
      <c r="M3458" s="291"/>
    </row>
    <row r="3459" spans="1:13">
      <c r="A3459" s="313" t="s">
        <v>344</v>
      </c>
      <c r="B3459" s="328"/>
      <c r="C3459" s="328"/>
      <c r="D3459" s="328"/>
      <c r="E3459" s="328"/>
      <c r="F3459" s="328"/>
      <c r="G3459" s="328"/>
      <c r="H3459" s="368"/>
      <c r="I3459" s="598"/>
      <c r="J3459" s="599"/>
      <c r="K3459" s="352"/>
      <c r="L3459" s="292"/>
      <c r="M3459" s="291"/>
    </row>
    <row r="3460" spans="1:13" ht="15.75" thickBot="1">
      <c r="A3460" s="323" t="s">
        <v>343</v>
      </c>
      <c r="B3460" s="322"/>
      <c r="C3460" s="322"/>
      <c r="D3460" s="322"/>
      <c r="E3460" s="322"/>
      <c r="F3460" s="322"/>
      <c r="G3460" s="322"/>
      <c r="H3460" s="321"/>
      <c r="I3460" s="334"/>
      <c r="J3460" s="333"/>
      <c r="K3460" s="636"/>
      <c r="L3460" s="637"/>
      <c r="M3460" s="291"/>
    </row>
    <row r="3461" spans="1:13">
      <c r="A3461" s="367" t="s">
        <v>342</v>
      </c>
      <c r="B3461" s="366"/>
      <c r="C3461" s="366"/>
      <c r="D3461" s="366"/>
      <c r="E3461" s="366"/>
      <c r="F3461" s="366"/>
      <c r="G3461" s="366"/>
      <c r="H3461" s="365"/>
      <c r="I3461" s="341"/>
      <c r="J3461" s="364"/>
      <c r="K3461" s="627">
        <f>K3463+K3468+K3471</f>
        <v>5.05</v>
      </c>
      <c r="L3461" s="628"/>
      <c r="M3461" s="286">
        <f>K3461*12*I3450</f>
        <v>22137.18</v>
      </c>
    </row>
    <row r="3462" spans="1:13" ht="15.75" thickBot="1">
      <c r="A3462" s="363" t="s">
        <v>341</v>
      </c>
      <c r="B3462" s="362"/>
      <c r="C3462" s="362"/>
      <c r="D3462" s="362"/>
      <c r="E3462" s="362"/>
      <c r="F3462" s="362"/>
      <c r="G3462" s="362"/>
      <c r="H3462" s="361"/>
      <c r="I3462" s="336"/>
      <c r="J3462" s="360"/>
      <c r="K3462" s="281"/>
      <c r="L3462" s="280"/>
      <c r="M3462" s="279"/>
    </row>
    <row r="3463" spans="1:13">
      <c r="A3463" s="301" t="s">
        <v>340</v>
      </c>
      <c r="B3463" s="300"/>
      <c r="C3463" s="300"/>
      <c r="D3463" s="300"/>
      <c r="E3463" s="300"/>
      <c r="F3463" s="300"/>
      <c r="G3463" s="300"/>
      <c r="H3463" s="298"/>
      <c r="I3463" s="598" t="s">
        <v>19</v>
      </c>
      <c r="J3463" s="599"/>
      <c r="K3463" s="629">
        <v>2.5299999999999998</v>
      </c>
      <c r="L3463" s="630"/>
      <c r="M3463" s="291">
        <f>K3463*12*I3450</f>
        <v>11090.508</v>
      </c>
    </row>
    <row r="3464" spans="1:13">
      <c r="A3464" s="323" t="s">
        <v>339</v>
      </c>
      <c r="B3464" s="322"/>
      <c r="C3464" s="322"/>
      <c r="D3464" s="322"/>
      <c r="E3464" s="322"/>
      <c r="F3464" s="322"/>
      <c r="G3464" s="322"/>
      <c r="H3464" s="321"/>
      <c r="I3464" s="359"/>
      <c r="J3464" s="358"/>
      <c r="K3464" s="327"/>
      <c r="L3464" s="292"/>
      <c r="M3464" s="291"/>
    </row>
    <row r="3465" spans="1:13">
      <c r="A3465" s="301" t="s">
        <v>338</v>
      </c>
      <c r="B3465" s="355"/>
      <c r="C3465" s="355"/>
      <c r="D3465" s="355"/>
      <c r="E3465" s="355"/>
      <c r="F3465" s="355"/>
      <c r="G3465" s="355"/>
      <c r="H3465" s="356"/>
      <c r="I3465" s="598" t="s">
        <v>328</v>
      </c>
      <c r="J3465" s="599"/>
      <c r="K3465" s="327"/>
      <c r="L3465" s="292"/>
      <c r="M3465" s="291"/>
    </row>
    <row r="3466" spans="1:13">
      <c r="A3466" s="323" t="s">
        <v>337</v>
      </c>
      <c r="B3466" s="331"/>
      <c r="C3466" s="331"/>
      <c r="D3466" s="331"/>
      <c r="E3466" s="331"/>
      <c r="F3466" s="331"/>
      <c r="G3466" s="331"/>
      <c r="H3466" s="357"/>
      <c r="I3466" s="596"/>
      <c r="J3466" s="597"/>
      <c r="K3466" s="327"/>
      <c r="L3466" s="292"/>
      <c r="M3466" s="291"/>
    </row>
    <row r="3467" spans="1:13">
      <c r="A3467" s="320" t="s">
        <v>336</v>
      </c>
      <c r="B3467" s="354"/>
      <c r="C3467" s="353"/>
      <c r="D3467" s="355"/>
      <c r="E3467" s="355"/>
      <c r="F3467" s="355"/>
      <c r="G3467" s="355"/>
      <c r="H3467" s="356"/>
      <c r="I3467" s="598" t="s">
        <v>328</v>
      </c>
      <c r="J3467" s="599"/>
      <c r="K3467" s="327"/>
      <c r="L3467" s="292"/>
      <c r="M3467" s="291"/>
    </row>
    <row r="3468" spans="1:13">
      <c r="A3468" s="301" t="s">
        <v>335</v>
      </c>
      <c r="B3468" s="355"/>
      <c r="C3468" s="355"/>
      <c r="D3468" s="354"/>
      <c r="E3468" s="354"/>
      <c r="F3468" s="354"/>
      <c r="G3468" s="354"/>
      <c r="H3468" s="353"/>
      <c r="I3468" s="608" t="s">
        <v>35</v>
      </c>
      <c r="J3468" s="609"/>
      <c r="K3468" s="625">
        <v>1.1200000000000001</v>
      </c>
      <c r="L3468" s="626"/>
      <c r="M3468" s="291">
        <f>K3468*12*I3450</f>
        <v>4909.6320000000005</v>
      </c>
    </row>
    <row r="3469" spans="1:13">
      <c r="A3469" s="313" t="s">
        <v>334</v>
      </c>
      <c r="B3469" s="312"/>
      <c r="C3469" s="312"/>
      <c r="D3469" s="312"/>
      <c r="E3469" s="312"/>
      <c r="F3469" s="312"/>
      <c r="G3469" s="312"/>
      <c r="H3469" s="311"/>
      <c r="I3469" s="590" t="s">
        <v>333</v>
      </c>
      <c r="J3469" s="591"/>
      <c r="K3469" s="327"/>
      <c r="L3469" s="292"/>
      <c r="M3469" s="291"/>
    </row>
    <row r="3470" spans="1:13">
      <c r="A3470" s="323"/>
      <c r="B3470" s="322"/>
      <c r="C3470" s="322"/>
      <c r="D3470" s="322"/>
      <c r="E3470" s="322"/>
      <c r="F3470" s="322"/>
      <c r="G3470" s="322"/>
      <c r="H3470" s="321"/>
      <c r="I3470" s="334" t="s">
        <v>332</v>
      </c>
      <c r="J3470" s="333"/>
      <c r="K3470" s="352"/>
      <c r="L3470" s="292"/>
      <c r="M3470" s="291"/>
    </row>
    <row r="3471" spans="1:13">
      <c r="A3471" s="313" t="s">
        <v>331</v>
      </c>
      <c r="B3471" s="312"/>
      <c r="C3471" s="312"/>
      <c r="D3471" s="312"/>
      <c r="E3471" s="312"/>
      <c r="F3471" s="312"/>
      <c r="G3471" s="312"/>
      <c r="H3471" s="311"/>
      <c r="I3471" s="590" t="s">
        <v>35</v>
      </c>
      <c r="J3471" s="591"/>
      <c r="K3471" s="625">
        <v>1.4</v>
      </c>
      <c r="L3471" s="626"/>
      <c r="M3471" s="291">
        <f>K3471*12*I3450</f>
        <v>6137.0399999999991</v>
      </c>
    </row>
    <row r="3472" spans="1:13">
      <c r="A3472" s="323" t="s">
        <v>330</v>
      </c>
      <c r="B3472" s="322"/>
      <c r="C3472" s="322"/>
      <c r="D3472" s="322"/>
      <c r="E3472" s="322"/>
      <c r="F3472" s="322"/>
      <c r="G3472" s="322"/>
      <c r="H3472" s="321"/>
      <c r="I3472" s="334"/>
      <c r="J3472" s="333"/>
      <c r="K3472" s="327"/>
      <c r="L3472" s="292"/>
      <c r="M3472" s="291"/>
    </row>
    <row r="3473" spans="1:13">
      <c r="A3473" s="313" t="s">
        <v>329</v>
      </c>
      <c r="B3473" s="312"/>
      <c r="C3473" s="312"/>
      <c r="D3473" s="312"/>
      <c r="E3473" s="312"/>
      <c r="F3473" s="312"/>
      <c r="G3473" s="312"/>
      <c r="H3473" s="311"/>
      <c r="I3473" s="598" t="s">
        <v>328</v>
      </c>
      <c r="J3473" s="599"/>
      <c r="K3473" s="327"/>
      <c r="L3473" s="292"/>
      <c r="M3473" s="291"/>
    </row>
    <row r="3474" spans="1:13">
      <c r="A3474" s="313" t="s">
        <v>327</v>
      </c>
      <c r="B3474" s="312"/>
      <c r="C3474" s="312"/>
      <c r="D3474" s="312"/>
      <c r="E3474" s="312"/>
      <c r="F3474" s="312"/>
      <c r="G3474" s="312"/>
      <c r="H3474" s="311"/>
      <c r="I3474" s="590" t="s">
        <v>326</v>
      </c>
      <c r="J3474" s="591"/>
      <c r="K3474" s="351"/>
      <c r="L3474" s="350"/>
      <c r="M3474" s="349"/>
    </row>
    <row r="3475" spans="1:13" ht="15.75" thickBot="1">
      <c r="A3475" s="323"/>
      <c r="B3475" s="322"/>
      <c r="C3475" s="322"/>
      <c r="D3475" s="322"/>
      <c r="E3475" s="322"/>
      <c r="F3475" s="322"/>
      <c r="G3475" s="322"/>
      <c r="H3475" s="321"/>
      <c r="I3475" s="606" t="s">
        <v>325</v>
      </c>
      <c r="J3475" s="607"/>
      <c r="K3475" s="348"/>
      <c r="L3475" s="347"/>
      <c r="M3475" s="346"/>
    </row>
    <row r="3476" spans="1:13">
      <c r="A3476" s="345" t="s">
        <v>324</v>
      </c>
      <c r="B3476" s="344"/>
      <c r="C3476" s="344"/>
      <c r="D3476" s="344"/>
      <c r="E3476" s="344"/>
      <c r="F3476" s="344"/>
      <c r="G3476" s="343"/>
      <c r="H3476" s="342"/>
      <c r="I3476" s="341"/>
      <c r="J3476" s="340"/>
      <c r="K3476" s="648">
        <f>K3478+K3485+K3493+K3497+K3498+K3502</f>
        <v>22.630000000000003</v>
      </c>
      <c r="L3476" s="628"/>
      <c r="M3476" s="286">
        <f>M3478+M3485+M3493+M3497+M3498+M3502</f>
        <v>99200.868000000017</v>
      </c>
    </row>
    <row r="3477" spans="1:13" ht="15.75" thickBot="1">
      <c r="A3477" s="339"/>
      <c r="B3477" s="338"/>
      <c r="C3477" s="338"/>
      <c r="D3477" s="338"/>
      <c r="E3477" s="338"/>
      <c r="F3477" s="338"/>
      <c r="G3477" s="338"/>
      <c r="H3477" s="337"/>
      <c r="I3477" s="336"/>
      <c r="J3477" s="282"/>
      <c r="K3477" s="281"/>
      <c r="L3477" s="280"/>
      <c r="M3477" s="279"/>
    </row>
    <row r="3478" spans="1:13" ht="15.75" thickBot="1">
      <c r="A3478" s="603" t="s">
        <v>323</v>
      </c>
      <c r="B3478" s="604"/>
      <c r="C3478" s="604"/>
      <c r="D3478" s="604"/>
      <c r="E3478" s="604"/>
      <c r="F3478" s="604"/>
      <c r="G3478" s="604"/>
      <c r="H3478" s="605"/>
      <c r="I3478" s="305"/>
      <c r="J3478" s="304"/>
      <c r="K3478" s="646">
        <f>K3479+K3480+K3481+K3483+K3484</f>
        <v>2.3299999999999996</v>
      </c>
      <c r="L3478" s="647"/>
      <c r="M3478" s="303">
        <f>K3478*12*I3450</f>
        <v>10213.787999999999</v>
      </c>
    </row>
    <row r="3479" spans="1:13">
      <c r="A3479" s="323" t="s">
        <v>322</v>
      </c>
      <c r="B3479" s="322"/>
      <c r="C3479" s="322"/>
      <c r="D3479" s="322"/>
      <c r="E3479" s="322"/>
      <c r="F3479" s="322"/>
      <c r="G3479" s="322"/>
      <c r="H3479" s="321"/>
      <c r="I3479" s="596" t="s">
        <v>321</v>
      </c>
      <c r="J3479" s="597"/>
      <c r="K3479" s="629">
        <v>0.63</v>
      </c>
      <c r="L3479" s="630"/>
      <c r="M3479" s="291">
        <f>K3479*12*I3450</f>
        <v>2761.6680000000001</v>
      </c>
    </row>
    <row r="3480" spans="1:13">
      <c r="A3480" s="320" t="s">
        <v>320</v>
      </c>
      <c r="B3480" s="319"/>
      <c r="C3480" s="319"/>
      <c r="D3480" s="319"/>
      <c r="E3480" s="319"/>
      <c r="F3480" s="319"/>
      <c r="G3480" s="319"/>
      <c r="H3480" s="318"/>
      <c r="I3480" s="608" t="s">
        <v>57</v>
      </c>
      <c r="J3480" s="609"/>
      <c r="K3480" s="625">
        <v>1.48</v>
      </c>
      <c r="L3480" s="626"/>
      <c r="M3480" s="291">
        <f>K3480*12*I3450</f>
        <v>6487.7279999999992</v>
      </c>
    </row>
    <row r="3481" spans="1:13">
      <c r="A3481" s="313" t="s">
        <v>319</v>
      </c>
      <c r="B3481" s="312"/>
      <c r="C3481" s="312"/>
      <c r="D3481" s="312"/>
      <c r="E3481" s="312"/>
      <c r="F3481" s="312"/>
      <c r="G3481" s="312"/>
      <c r="H3481" s="311"/>
      <c r="I3481" s="590" t="s">
        <v>35</v>
      </c>
      <c r="J3481" s="591"/>
      <c r="K3481" s="625">
        <v>0.17</v>
      </c>
      <c r="L3481" s="626"/>
      <c r="M3481" s="291">
        <f>K3481*12*I3450</f>
        <v>745.21199999999999</v>
      </c>
    </row>
    <row r="3482" spans="1:13">
      <c r="A3482" s="335" t="s">
        <v>318</v>
      </c>
      <c r="B3482" s="331"/>
      <c r="C3482" s="331"/>
      <c r="D3482" s="331"/>
      <c r="E3482" s="322"/>
      <c r="F3482" s="322"/>
      <c r="G3482" s="322"/>
      <c r="H3482" s="321"/>
      <c r="I3482" s="334"/>
      <c r="J3482" s="333"/>
      <c r="K3482" s="293"/>
      <c r="L3482" s="292"/>
      <c r="M3482" s="291"/>
    </row>
    <row r="3483" spans="1:13">
      <c r="A3483" s="320" t="s">
        <v>317</v>
      </c>
      <c r="B3483" s="319"/>
      <c r="C3483" s="319"/>
      <c r="D3483" s="319"/>
      <c r="E3483" s="319"/>
      <c r="F3483" s="319"/>
      <c r="G3483" s="319"/>
      <c r="H3483" s="318"/>
      <c r="I3483" s="608" t="s">
        <v>19</v>
      </c>
      <c r="J3483" s="609"/>
      <c r="K3483" s="625">
        <v>0.05</v>
      </c>
      <c r="L3483" s="626"/>
      <c r="M3483" s="291">
        <f>K3483*12*I3450</f>
        <v>219.18000000000004</v>
      </c>
    </row>
    <row r="3484" spans="1:13" ht="15.75" thickBot="1">
      <c r="A3484" s="313" t="s">
        <v>316</v>
      </c>
      <c r="B3484" s="312"/>
      <c r="C3484" s="312"/>
      <c r="D3484" s="312"/>
      <c r="E3484" s="312"/>
      <c r="F3484" s="312"/>
      <c r="G3484" s="312"/>
      <c r="H3484" s="311"/>
      <c r="I3484" s="614" t="s">
        <v>19</v>
      </c>
      <c r="J3484" s="615"/>
      <c r="K3484" s="650"/>
      <c r="L3484" s="651"/>
      <c r="M3484" s="291"/>
    </row>
    <row r="3485" spans="1:13" ht="15.75" thickBot="1">
      <c r="A3485" s="654" t="s">
        <v>315</v>
      </c>
      <c r="B3485" s="655"/>
      <c r="C3485" s="655"/>
      <c r="D3485" s="655"/>
      <c r="E3485" s="655"/>
      <c r="F3485" s="655"/>
      <c r="G3485" s="655"/>
      <c r="H3485" s="656"/>
      <c r="I3485" s="305"/>
      <c r="J3485" s="304"/>
      <c r="K3485" s="642">
        <f>K3486+K3487+K3489+K3490+K3491+K3492</f>
        <v>1.35</v>
      </c>
      <c r="L3485" s="647"/>
      <c r="M3485" s="303">
        <f>K3485*12*I3450</f>
        <v>5917.8600000000015</v>
      </c>
    </row>
    <row r="3486" spans="1:13">
      <c r="A3486" s="332" t="s">
        <v>314</v>
      </c>
      <c r="B3486" s="331"/>
      <c r="C3486" s="331"/>
      <c r="D3486" s="331"/>
      <c r="E3486" s="331"/>
      <c r="F3486" s="322"/>
      <c r="G3486" s="322"/>
      <c r="H3486" s="321"/>
      <c r="I3486" s="330"/>
      <c r="J3486" s="294"/>
      <c r="K3486" s="629">
        <v>0.08</v>
      </c>
      <c r="L3486" s="630"/>
      <c r="M3486" s="291">
        <f>K3486*12*I3450</f>
        <v>350.68799999999999</v>
      </c>
    </row>
    <row r="3487" spans="1:13">
      <c r="A3487" s="329" t="s">
        <v>313</v>
      </c>
      <c r="B3487" s="328"/>
      <c r="C3487" s="328"/>
      <c r="D3487" s="328"/>
      <c r="E3487" s="328"/>
      <c r="F3487" s="312"/>
      <c r="G3487" s="312"/>
      <c r="H3487" s="311"/>
      <c r="I3487" s="598" t="s">
        <v>312</v>
      </c>
      <c r="J3487" s="599"/>
      <c r="K3487" s="625">
        <v>0.65</v>
      </c>
      <c r="L3487" s="626"/>
      <c r="M3487" s="291">
        <f>K3487*12*I3450</f>
        <v>2849.34</v>
      </c>
    </row>
    <row r="3488" spans="1:13">
      <c r="A3488" s="323" t="s">
        <v>311</v>
      </c>
      <c r="B3488" s="322"/>
      <c r="C3488" s="322"/>
      <c r="D3488" s="322"/>
      <c r="E3488" s="322"/>
      <c r="F3488" s="322"/>
      <c r="G3488" s="322"/>
      <c r="H3488" s="321"/>
      <c r="I3488" s="596" t="s">
        <v>310</v>
      </c>
      <c r="J3488" s="597"/>
      <c r="K3488" s="327"/>
      <c r="L3488" s="292"/>
      <c r="M3488" s="291"/>
    </row>
    <row r="3489" spans="1:13">
      <c r="A3489" s="320" t="s">
        <v>309</v>
      </c>
      <c r="B3489" s="319"/>
      <c r="C3489" s="319"/>
      <c r="D3489" s="319"/>
      <c r="E3489" s="319"/>
      <c r="F3489" s="319"/>
      <c r="G3489" s="319"/>
      <c r="H3489" s="318"/>
      <c r="I3489" s="608" t="s">
        <v>308</v>
      </c>
      <c r="J3489" s="609"/>
      <c r="K3489" s="625">
        <v>0.4</v>
      </c>
      <c r="L3489" s="626"/>
      <c r="M3489" s="291">
        <f>K3489*12*I3450</f>
        <v>1753.4400000000003</v>
      </c>
    </row>
    <row r="3490" spans="1:13">
      <c r="A3490" s="320" t="s">
        <v>307</v>
      </c>
      <c r="B3490" s="319"/>
      <c r="C3490" s="319"/>
      <c r="D3490" s="319"/>
      <c r="E3490" s="319"/>
      <c r="F3490" s="319"/>
      <c r="G3490" s="319"/>
      <c r="H3490" s="318"/>
      <c r="I3490" s="608" t="s">
        <v>306</v>
      </c>
      <c r="J3490" s="609"/>
      <c r="K3490" s="625">
        <v>0.1</v>
      </c>
      <c r="L3490" s="626"/>
      <c r="M3490" s="291">
        <f>K3490*12*I3450</f>
        <v>438.36000000000007</v>
      </c>
    </row>
    <row r="3491" spans="1:13">
      <c r="A3491" s="313" t="s">
        <v>299</v>
      </c>
      <c r="B3491" s="312"/>
      <c r="C3491" s="312"/>
      <c r="D3491" s="312"/>
      <c r="E3491" s="312"/>
      <c r="F3491" s="312"/>
      <c r="G3491" s="312"/>
      <c r="H3491" s="311"/>
      <c r="I3491" s="608" t="s">
        <v>298</v>
      </c>
      <c r="J3491" s="609"/>
      <c r="K3491" s="636">
        <v>0.05</v>
      </c>
      <c r="L3491" s="637"/>
      <c r="M3491" s="291">
        <f>K3491*12*I3450</f>
        <v>219.18000000000004</v>
      </c>
    </row>
    <row r="3492" spans="1:13" ht="15.75" thickBot="1">
      <c r="A3492" s="313" t="s">
        <v>305</v>
      </c>
      <c r="B3492" s="312"/>
      <c r="C3492" s="312"/>
      <c r="D3492" s="312"/>
      <c r="E3492" s="312"/>
      <c r="F3492" s="312"/>
      <c r="G3492" s="312"/>
      <c r="H3492" s="311"/>
      <c r="I3492" s="614" t="s">
        <v>88</v>
      </c>
      <c r="J3492" s="615"/>
      <c r="K3492" s="638">
        <v>7.0000000000000007E-2</v>
      </c>
      <c r="L3492" s="639"/>
      <c r="M3492" s="326">
        <f>K3492*12*I3450</f>
        <v>306.85200000000003</v>
      </c>
    </row>
    <row r="3493" spans="1:13" ht="15.75" thickBot="1">
      <c r="A3493" s="654" t="s">
        <v>304</v>
      </c>
      <c r="B3493" s="655"/>
      <c r="C3493" s="655"/>
      <c r="D3493" s="655"/>
      <c r="E3493" s="655"/>
      <c r="F3493" s="655"/>
      <c r="G3493" s="655"/>
      <c r="H3493" s="656"/>
      <c r="I3493" s="325"/>
      <c r="J3493" s="324"/>
      <c r="K3493" s="649">
        <f>K3494+K3495+K3496</f>
        <v>0.88</v>
      </c>
      <c r="L3493" s="643"/>
      <c r="M3493" s="303">
        <f>K3493*12*I3450</f>
        <v>3857.5680000000002</v>
      </c>
    </row>
    <row r="3494" spans="1:13">
      <c r="A3494" s="323" t="s">
        <v>303</v>
      </c>
      <c r="B3494" s="322"/>
      <c r="C3494" s="322"/>
      <c r="D3494" s="322"/>
      <c r="E3494" s="322"/>
      <c r="F3494" s="322"/>
      <c r="G3494" s="322"/>
      <c r="H3494" s="321"/>
      <c r="I3494" s="612" t="s">
        <v>302</v>
      </c>
      <c r="J3494" s="613"/>
      <c r="K3494" s="644">
        <v>0.42</v>
      </c>
      <c r="L3494" s="645"/>
      <c r="M3494" s="291">
        <f>K3494*12*I3450</f>
        <v>1841.1120000000001</v>
      </c>
    </row>
    <row r="3495" spans="1:13">
      <c r="A3495" s="320" t="s">
        <v>301</v>
      </c>
      <c r="B3495" s="319"/>
      <c r="C3495" s="319"/>
      <c r="D3495" s="319"/>
      <c r="E3495" s="319"/>
      <c r="F3495" s="319"/>
      <c r="G3495" s="319"/>
      <c r="H3495" s="318"/>
      <c r="I3495" s="317" t="s">
        <v>300</v>
      </c>
      <c r="J3495" s="316"/>
      <c r="K3495" s="636">
        <v>0.37</v>
      </c>
      <c r="L3495" s="637"/>
      <c r="M3495" s="291">
        <f>K3495*12*I3450</f>
        <v>1621.9319999999998</v>
      </c>
    </row>
    <row r="3496" spans="1:13" ht="15.75" thickBot="1">
      <c r="A3496" s="313" t="s">
        <v>299</v>
      </c>
      <c r="B3496" s="312"/>
      <c r="C3496" s="312"/>
      <c r="D3496" s="312"/>
      <c r="E3496" s="312"/>
      <c r="F3496" s="312"/>
      <c r="G3496" s="312"/>
      <c r="H3496" s="311"/>
      <c r="I3496" s="614" t="s">
        <v>298</v>
      </c>
      <c r="J3496" s="615"/>
      <c r="K3496" s="638">
        <v>0.09</v>
      </c>
      <c r="L3496" s="639"/>
      <c r="M3496" s="291">
        <f>K3496*12*I3450</f>
        <v>394.52400000000006</v>
      </c>
    </row>
    <row r="3497" spans="1:13" ht="15.75" thickBot="1">
      <c r="A3497" s="309" t="s">
        <v>297</v>
      </c>
      <c r="B3497" s="308"/>
      <c r="C3497" s="308"/>
      <c r="D3497" s="308"/>
      <c r="E3497" s="308"/>
      <c r="F3497" s="308"/>
      <c r="G3497" s="308"/>
      <c r="H3497" s="307"/>
      <c r="I3497" s="619" t="s">
        <v>296</v>
      </c>
      <c r="J3497" s="620"/>
      <c r="K3497" s="640">
        <v>16.420000000000002</v>
      </c>
      <c r="L3497" s="641"/>
      <c r="M3497" s="303">
        <f>K3497*12*I3450</f>
        <v>71978.712000000014</v>
      </c>
    </row>
    <row r="3498" spans="1:13" ht="15.75" thickBot="1">
      <c r="A3498" s="603" t="s">
        <v>295</v>
      </c>
      <c r="B3498" s="604"/>
      <c r="C3498" s="604"/>
      <c r="D3498" s="604"/>
      <c r="E3498" s="604"/>
      <c r="F3498" s="604"/>
      <c r="G3498" s="604"/>
      <c r="H3498" s="605"/>
      <c r="I3498" s="305"/>
      <c r="J3498" s="304"/>
      <c r="K3498" s="642">
        <v>1.58</v>
      </c>
      <c r="L3498" s="643"/>
      <c r="M3498" s="303">
        <f>K3498*12*I3450</f>
        <v>6926.0880000000006</v>
      </c>
    </row>
    <row r="3499" spans="1:13">
      <c r="A3499" s="301" t="s">
        <v>294</v>
      </c>
      <c r="B3499" s="300"/>
      <c r="C3499" s="300"/>
      <c r="D3499" s="300"/>
      <c r="E3499" s="300"/>
      <c r="F3499" s="300"/>
      <c r="G3499" s="300"/>
      <c r="H3499" s="298"/>
      <c r="I3499" s="621" t="s">
        <v>293</v>
      </c>
      <c r="J3499" s="622"/>
      <c r="K3499" s="297"/>
      <c r="L3499" s="296"/>
      <c r="M3499" s="291"/>
    </row>
    <row r="3500" spans="1:13">
      <c r="A3500" s="301" t="s">
        <v>292</v>
      </c>
      <c r="B3500" s="300"/>
      <c r="C3500" s="300"/>
      <c r="D3500" s="300"/>
      <c r="E3500" s="300"/>
      <c r="F3500" s="300"/>
      <c r="G3500" s="300"/>
      <c r="H3500" s="298"/>
      <c r="I3500" s="295"/>
      <c r="J3500" s="294"/>
      <c r="K3500" s="297"/>
      <c r="L3500" s="296"/>
      <c r="M3500" s="291"/>
    </row>
    <row r="3501" spans="1:13" ht="15.75" thickBot="1">
      <c r="A3501" s="301" t="s">
        <v>291</v>
      </c>
      <c r="B3501" s="300"/>
      <c r="C3501" s="300"/>
      <c r="D3501" s="300"/>
      <c r="E3501" s="300"/>
      <c r="F3501" s="300"/>
      <c r="G3501" s="300"/>
      <c r="H3501" s="298"/>
      <c r="I3501" s="310"/>
      <c r="J3501" s="294"/>
      <c r="K3501" s="297"/>
      <c r="L3501" s="296"/>
      <c r="M3501" s="291"/>
    </row>
    <row r="3502" spans="1:13" ht="15.75" thickBot="1">
      <c r="A3502" s="309" t="s">
        <v>290</v>
      </c>
      <c r="B3502" s="308"/>
      <c r="C3502" s="308"/>
      <c r="D3502" s="308"/>
      <c r="E3502" s="308"/>
      <c r="F3502" s="308"/>
      <c r="G3502" s="308"/>
      <c r="H3502" s="307"/>
      <c r="I3502" s="305"/>
      <c r="J3502" s="304"/>
      <c r="K3502" s="642">
        <v>7.0000000000000007E-2</v>
      </c>
      <c r="L3502" s="643"/>
      <c r="M3502" s="303">
        <f>K3502*12*I3450</f>
        <v>306.85200000000003</v>
      </c>
    </row>
    <row r="3503" spans="1:13">
      <c r="A3503" s="301" t="s">
        <v>289</v>
      </c>
      <c r="B3503" s="300"/>
      <c r="C3503" s="300"/>
      <c r="D3503" s="300"/>
      <c r="E3503" s="300"/>
      <c r="F3503" s="300"/>
      <c r="G3503" s="300"/>
      <c r="H3503" s="298"/>
      <c r="I3503" s="621" t="s">
        <v>19</v>
      </c>
      <c r="J3503" s="622"/>
      <c r="K3503" s="306"/>
      <c r="L3503" s="296"/>
      <c r="M3503" s="291"/>
    </row>
    <row r="3504" spans="1:13" ht="15.75" thickBot="1">
      <c r="A3504" s="301" t="s">
        <v>288</v>
      </c>
      <c r="B3504" s="300"/>
      <c r="C3504" s="300"/>
      <c r="D3504" s="300"/>
      <c r="E3504" s="300"/>
      <c r="F3504" s="300"/>
      <c r="G3504" s="300"/>
      <c r="H3504" s="298"/>
      <c r="I3504" s="295"/>
      <c r="J3504" s="294"/>
      <c r="K3504" s="306"/>
      <c r="L3504" s="296"/>
      <c r="M3504" s="291"/>
    </row>
    <row r="3505" spans="1:13" ht="15.75" thickBot="1">
      <c r="A3505" s="603" t="s">
        <v>287</v>
      </c>
      <c r="B3505" s="604"/>
      <c r="C3505" s="604"/>
      <c r="D3505" s="604"/>
      <c r="E3505" s="604"/>
      <c r="F3505" s="604"/>
      <c r="G3505" s="604"/>
      <c r="H3505" s="605"/>
      <c r="I3505" s="305"/>
      <c r="J3505" s="304"/>
      <c r="K3505" s="642">
        <v>6</v>
      </c>
      <c r="L3505" s="643"/>
      <c r="M3505" s="303">
        <f>K3505*12*I3450</f>
        <v>26301.600000000002</v>
      </c>
    </row>
    <row r="3506" spans="1:13">
      <c r="A3506" s="301" t="s">
        <v>286</v>
      </c>
      <c r="B3506" s="299"/>
      <c r="C3506" s="299"/>
      <c r="D3506" s="299"/>
      <c r="E3506" s="299"/>
      <c r="F3506" s="300"/>
      <c r="G3506" s="299"/>
      <c r="H3506" s="298"/>
      <c r="I3506" s="598" t="s">
        <v>285</v>
      </c>
      <c r="J3506" s="599"/>
      <c r="K3506" s="297"/>
      <c r="L3506" s="296"/>
      <c r="M3506" s="291"/>
    </row>
    <row r="3507" spans="1:13">
      <c r="A3507" s="301" t="s">
        <v>284</v>
      </c>
      <c r="B3507" s="299"/>
      <c r="C3507" s="299"/>
      <c r="D3507" s="299"/>
      <c r="E3507" s="299"/>
      <c r="F3507" s="300"/>
      <c r="G3507" s="299"/>
      <c r="H3507" s="298"/>
      <c r="I3507" s="598" t="s">
        <v>283</v>
      </c>
      <c r="J3507" s="599"/>
      <c r="K3507" s="297"/>
      <c r="L3507" s="296"/>
      <c r="M3507" s="291"/>
    </row>
    <row r="3508" spans="1:13">
      <c r="A3508" s="301" t="s">
        <v>282</v>
      </c>
      <c r="B3508" s="299"/>
      <c r="C3508" s="299"/>
      <c r="D3508" s="299"/>
      <c r="E3508" s="299"/>
      <c r="F3508" s="300"/>
      <c r="G3508" s="299"/>
      <c r="H3508" s="298"/>
      <c r="I3508" s="598" t="s">
        <v>281</v>
      </c>
      <c r="J3508" s="599"/>
      <c r="K3508" s="297"/>
      <c r="L3508" s="296"/>
      <c r="M3508" s="291"/>
    </row>
    <row r="3509" spans="1:13">
      <c r="A3509" s="301" t="s">
        <v>280</v>
      </c>
      <c r="B3509" s="299"/>
      <c r="C3509" s="299"/>
      <c r="D3509" s="299"/>
      <c r="E3509" s="299"/>
      <c r="F3509" s="300"/>
      <c r="G3509" s="299"/>
      <c r="H3509" s="298"/>
      <c r="I3509" s="598" t="s">
        <v>279</v>
      </c>
      <c r="J3509" s="599"/>
      <c r="K3509" s="297"/>
      <c r="L3509" s="296"/>
      <c r="M3509" s="291"/>
    </row>
    <row r="3510" spans="1:13">
      <c r="A3510" s="301" t="s">
        <v>278</v>
      </c>
      <c r="B3510" s="299"/>
      <c r="C3510" s="299"/>
      <c r="D3510" s="299"/>
      <c r="E3510" s="299"/>
      <c r="F3510" s="300"/>
      <c r="G3510" s="299"/>
      <c r="H3510" s="298"/>
      <c r="I3510" s="598" t="s">
        <v>277</v>
      </c>
      <c r="J3510" s="599"/>
      <c r="K3510" s="297"/>
      <c r="L3510" s="296"/>
      <c r="M3510" s="291"/>
    </row>
    <row r="3511" spans="1:13">
      <c r="A3511" s="301" t="s">
        <v>276</v>
      </c>
      <c r="B3511" s="299"/>
      <c r="C3511" s="299"/>
      <c r="D3511" s="299"/>
      <c r="E3511" s="299"/>
      <c r="F3511" s="300"/>
      <c r="G3511" s="299"/>
      <c r="H3511" s="298"/>
      <c r="I3511" s="295"/>
      <c r="J3511" s="294"/>
      <c r="K3511" s="297"/>
      <c r="L3511" s="302"/>
      <c r="M3511" s="291"/>
    </row>
    <row r="3512" spans="1:13">
      <c r="A3512" s="301" t="s">
        <v>275</v>
      </c>
      <c r="B3512" s="299"/>
      <c r="C3512" s="299"/>
      <c r="D3512" s="299"/>
      <c r="E3512" s="299"/>
      <c r="F3512" s="300"/>
      <c r="G3512" s="299"/>
      <c r="H3512" s="298"/>
      <c r="I3512" s="295"/>
      <c r="J3512" s="294"/>
      <c r="K3512" s="297"/>
      <c r="L3512" s="296"/>
      <c r="M3512" s="291"/>
    </row>
    <row r="3513" spans="1:13">
      <c r="A3513" s="301" t="s">
        <v>274</v>
      </c>
      <c r="B3513" s="299"/>
      <c r="C3513" s="299"/>
      <c r="D3513" s="299"/>
      <c r="E3513" s="299"/>
      <c r="F3513" s="300"/>
      <c r="G3513" s="299"/>
      <c r="H3513" s="298"/>
      <c r="I3513" s="295"/>
      <c r="J3513" s="294"/>
      <c r="K3513" s="297"/>
      <c r="L3513" s="296"/>
      <c r="M3513" s="291"/>
    </row>
    <row r="3514" spans="1:13">
      <c r="A3514" s="301" t="s">
        <v>273</v>
      </c>
      <c r="B3514" s="299"/>
      <c r="C3514" s="299"/>
      <c r="D3514" s="299"/>
      <c r="E3514" s="299"/>
      <c r="F3514" s="300"/>
      <c r="G3514" s="299"/>
      <c r="H3514" s="298"/>
      <c r="I3514" s="295"/>
      <c r="J3514" s="294"/>
      <c r="K3514" s="297"/>
      <c r="L3514" s="296"/>
      <c r="M3514" s="291"/>
    </row>
    <row r="3515" spans="1:13">
      <c r="A3515" s="301" t="s">
        <v>272</v>
      </c>
      <c r="B3515" s="299"/>
      <c r="C3515" s="299"/>
      <c r="D3515" s="299"/>
      <c r="E3515" s="299"/>
      <c r="F3515" s="300"/>
      <c r="G3515" s="299"/>
      <c r="H3515" s="298"/>
      <c r="I3515" s="295"/>
      <c r="J3515" s="294"/>
      <c r="K3515" s="297"/>
      <c r="L3515" s="296"/>
      <c r="M3515" s="291"/>
    </row>
    <row r="3516" spans="1:13" ht="15.75" thickBot="1">
      <c r="A3516" s="616" t="s">
        <v>271</v>
      </c>
      <c r="B3516" s="617"/>
      <c r="C3516" s="617"/>
      <c r="D3516" s="617"/>
      <c r="E3516" s="617"/>
      <c r="F3516" s="617"/>
      <c r="G3516" s="617"/>
      <c r="H3516" s="618"/>
      <c r="I3516" s="295"/>
      <c r="J3516" s="294"/>
      <c r="K3516" s="293"/>
      <c r="L3516" s="292"/>
      <c r="M3516" s="291"/>
    </row>
    <row r="3517" spans="1:13">
      <c r="A3517" s="290" t="s">
        <v>270</v>
      </c>
      <c r="B3517" s="289"/>
      <c r="C3517" s="289"/>
      <c r="D3517" s="289"/>
      <c r="E3517" s="289"/>
      <c r="F3517" s="289"/>
      <c r="G3517" s="289"/>
      <c r="H3517" s="289"/>
      <c r="I3517" s="621" t="s">
        <v>55</v>
      </c>
      <c r="J3517" s="622"/>
      <c r="K3517" s="288"/>
      <c r="L3517" s="287"/>
      <c r="M3517" s="286"/>
    </row>
    <row r="3518" spans="1:13" ht="15.75" thickBot="1">
      <c r="A3518" s="285" t="s">
        <v>269</v>
      </c>
      <c r="B3518" s="284"/>
      <c r="C3518" s="284"/>
      <c r="D3518" s="284"/>
      <c r="E3518" s="284"/>
      <c r="F3518" s="284"/>
      <c r="G3518" s="284"/>
      <c r="H3518" s="284"/>
      <c r="I3518" s="283"/>
      <c r="J3518" s="282"/>
      <c r="K3518" s="281"/>
      <c r="L3518" s="280"/>
      <c r="M3518" s="279"/>
    </row>
    <row r="3519" spans="1:13" ht="15.75" thickBot="1">
      <c r="A3519" s="652" t="s">
        <v>268</v>
      </c>
      <c r="B3519" s="653"/>
      <c r="C3519" s="653"/>
      <c r="D3519" s="653"/>
      <c r="E3519" s="653"/>
      <c r="F3519" s="653"/>
      <c r="G3519" s="653"/>
      <c r="H3519" s="653"/>
      <c r="I3519" s="278"/>
      <c r="J3519" s="277"/>
      <c r="K3519" s="610">
        <f>K3451+K3461+K3476+K3505</f>
        <v>39.85</v>
      </c>
      <c r="L3519" s="611"/>
      <c r="M3519" s="276">
        <f>M3451+M3461+M3476+M3505</f>
        <v>174686.46000000002</v>
      </c>
    </row>
    <row r="3521" spans="1:13" ht="15.75">
      <c r="A3521" s="601" t="s">
        <v>0</v>
      </c>
      <c r="B3521" s="601"/>
      <c r="C3521" s="601"/>
      <c r="D3521" s="601"/>
      <c r="E3521" s="601"/>
      <c r="F3521" s="601"/>
      <c r="G3521" s="601"/>
      <c r="H3521" s="601"/>
      <c r="I3521" s="601"/>
      <c r="J3521" s="601"/>
      <c r="K3521" s="601"/>
      <c r="L3521" s="601"/>
      <c r="M3521" s="327"/>
    </row>
    <row r="3522" spans="1:13" ht="15.75">
      <c r="A3522" s="600" t="s">
        <v>353</v>
      </c>
      <c r="B3522" s="600"/>
      <c r="C3522" s="600"/>
      <c r="D3522" s="600"/>
      <c r="E3522" s="600"/>
      <c r="F3522" s="600"/>
      <c r="G3522" s="600"/>
      <c r="H3522" s="600"/>
      <c r="I3522" s="600"/>
      <c r="J3522" s="600"/>
      <c r="K3522" s="600"/>
      <c r="L3522" s="600"/>
      <c r="M3522" s="327"/>
    </row>
    <row r="3523" spans="1:13" ht="15.75">
      <c r="A3523" s="370"/>
      <c r="B3523" s="370"/>
      <c r="C3523" s="370"/>
      <c r="D3523" s="370"/>
      <c r="E3523" s="370"/>
      <c r="F3523" s="370" t="s">
        <v>371</v>
      </c>
      <c r="G3523" s="370"/>
      <c r="H3523" s="370"/>
      <c r="I3523" s="370"/>
      <c r="J3523" s="370"/>
      <c r="K3523" s="370"/>
      <c r="L3523" s="370"/>
      <c r="M3523" s="327"/>
    </row>
    <row r="3524" spans="1:13">
      <c r="A3524" s="329"/>
      <c r="B3524" s="328"/>
      <c r="C3524" s="602" t="s">
        <v>351</v>
      </c>
      <c r="D3524" s="602"/>
      <c r="E3524" s="602"/>
      <c r="F3524" s="328"/>
      <c r="G3524" s="328"/>
      <c r="H3524" s="368"/>
      <c r="I3524" s="590" t="s">
        <v>3</v>
      </c>
      <c r="J3524" s="591"/>
      <c r="K3524" s="592" t="s">
        <v>4</v>
      </c>
      <c r="L3524" s="593"/>
      <c r="M3524" s="382"/>
    </row>
    <row r="3525" spans="1:13">
      <c r="A3525" s="381"/>
      <c r="B3525" s="355"/>
      <c r="C3525" s="355"/>
      <c r="D3525" s="355"/>
      <c r="E3525" s="355"/>
      <c r="F3525" s="355"/>
      <c r="G3525" s="355"/>
      <c r="H3525" s="356"/>
      <c r="I3525" s="295"/>
      <c r="J3525" s="294"/>
      <c r="K3525" s="594" t="s">
        <v>5</v>
      </c>
      <c r="L3525" s="595"/>
      <c r="M3525" s="380" t="s">
        <v>6</v>
      </c>
    </row>
    <row r="3526" spans="1:13">
      <c r="A3526" s="381"/>
      <c r="B3526" s="355"/>
      <c r="C3526" s="355"/>
      <c r="D3526" s="355"/>
      <c r="E3526" s="355"/>
      <c r="F3526" s="355"/>
      <c r="G3526" s="355"/>
      <c r="H3526" s="356"/>
      <c r="I3526" s="598" t="s">
        <v>7</v>
      </c>
      <c r="J3526" s="599"/>
      <c r="K3526" s="623" t="s">
        <v>8</v>
      </c>
      <c r="L3526" s="624"/>
      <c r="M3526" s="380" t="s">
        <v>9</v>
      </c>
    </row>
    <row r="3527" spans="1:13" ht="16.5" thickBot="1">
      <c r="A3527" s="379"/>
      <c r="B3527" s="351"/>
      <c r="C3527" s="351"/>
      <c r="D3527" s="351"/>
      <c r="E3527" s="351"/>
      <c r="F3527" s="351"/>
      <c r="G3527" s="351"/>
      <c r="H3527" s="350"/>
      <c r="I3527" s="631">
        <v>274.7</v>
      </c>
      <c r="J3527" s="632"/>
      <c r="K3527" s="633"/>
      <c r="L3527" s="634"/>
      <c r="M3527" s="378"/>
    </row>
    <row r="3528" spans="1:13">
      <c r="A3528" s="367" t="s">
        <v>350</v>
      </c>
      <c r="B3528" s="344"/>
      <c r="C3528" s="344"/>
      <c r="D3528" s="344"/>
      <c r="E3528" s="344"/>
      <c r="F3528" s="344"/>
      <c r="G3528" s="344"/>
      <c r="H3528" s="377"/>
      <c r="I3528" s="341"/>
      <c r="J3528" s="340"/>
      <c r="K3528" s="635">
        <f>K3531+K3534</f>
        <v>6.17</v>
      </c>
      <c r="L3528" s="628"/>
      <c r="M3528" s="286">
        <f>K3528*12*I3527</f>
        <v>20338.787999999997</v>
      </c>
    </row>
    <row r="3529" spans="1:13">
      <c r="A3529" s="376" t="s">
        <v>349</v>
      </c>
      <c r="B3529" s="375"/>
      <c r="C3529" s="375"/>
      <c r="D3529" s="375"/>
      <c r="E3529" s="375"/>
      <c r="F3529" s="375"/>
      <c r="G3529" s="375"/>
      <c r="H3529" s="374"/>
      <c r="I3529" s="295"/>
      <c r="J3529" s="294"/>
      <c r="K3529" s="293"/>
      <c r="L3529" s="292"/>
      <c r="M3529" s="373"/>
    </row>
    <row r="3530" spans="1:13" ht="15.75" thickBot="1">
      <c r="A3530" s="363" t="s">
        <v>348</v>
      </c>
      <c r="B3530" s="372"/>
      <c r="C3530" s="372"/>
      <c r="D3530" s="372"/>
      <c r="E3530" s="372"/>
      <c r="F3530" s="372"/>
      <c r="G3530" s="372"/>
      <c r="H3530" s="371"/>
      <c r="I3530" s="336"/>
      <c r="J3530" s="282"/>
      <c r="K3530" s="281"/>
      <c r="L3530" s="280"/>
      <c r="M3530" s="279"/>
    </row>
    <row r="3531" spans="1:13">
      <c r="A3531" s="323" t="s">
        <v>347</v>
      </c>
      <c r="B3531" s="331"/>
      <c r="C3531" s="331"/>
      <c r="D3531" s="331"/>
      <c r="E3531" s="331"/>
      <c r="F3531" s="331"/>
      <c r="G3531" s="331"/>
      <c r="H3531" s="357"/>
      <c r="I3531" s="596" t="s">
        <v>19</v>
      </c>
      <c r="J3531" s="597"/>
      <c r="K3531" s="629">
        <v>3.7</v>
      </c>
      <c r="L3531" s="630"/>
      <c r="M3531" s="291">
        <f>K3531*12*I3527</f>
        <v>12196.68</v>
      </c>
    </row>
    <row r="3532" spans="1:13">
      <c r="A3532" s="301" t="s">
        <v>338</v>
      </c>
      <c r="B3532" s="355"/>
      <c r="C3532" s="355"/>
      <c r="D3532" s="355"/>
      <c r="E3532" s="355"/>
      <c r="F3532" s="355"/>
      <c r="G3532" s="355"/>
      <c r="H3532" s="356"/>
      <c r="I3532" s="598" t="s">
        <v>328</v>
      </c>
      <c r="J3532" s="599"/>
      <c r="K3532" s="327"/>
      <c r="L3532" s="292"/>
      <c r="M3532" s="291"/>
    </row>
    <row r="3533" spans="1:13">
      <c r="A3533" s="323" t="s">
        <v>337</v>
      </c>
      <c r="B3533" s="331"/>
      <c r="C3533" s="331"/>
      <c r="D3533" s="331"/>
      <c r="E3533" s="331"/>
      <c r="F3533" s="331"/>
      <c r="G3533" s="331"/>
      <c r="H3533" s="357"/>
      <c r="I3533" s="596"/>
      <c r="J3533" s="597"/>
      <c r="K3533" s="327"/>
      <c r="L3533" s="292"/>
      <c r="M3533" s="291"/>
    </row>
    <row r="3534" spans="1:13">
      <c r="A3534" s="323" t="s">
        <v>346</v>
      </c>
      <c r="B3534" s="331"/>
      <c r="C3534" s="331"/>
      <c r="D3534" s="331"/>
      <c r="E3534" s="331"/>
      <c r="F3534" s="331"/>
      <c r="G3534" s="331"/>
      <c r="H3534" s="357"/>
      <c r="I3534" s="608" t="s">
        <v>35</v>
      </c>
      <c r="J3534" s="609"/>
      <c r="K3534" s="625">
        <v>2.4700000000000002</v>
      </c>
      <c r="L3534" s="626"/>
      <c r="M3534" s="291">
        <f>K3534*12*I3527</f>
        <v>8142.1080000000002</v>
      </c>
    </row>
    <row r="3535" spans="1:13" ht="15.75">
      <c r="A3535" s="320" t="s">
        <v>345</v>
      </c>
      <c r="B3535" s="354"/>
      <c r="C3535" s="354"/>
      <c r="D3535" s="354"/>
      <c r="E3535" s="354"/>
      <c r="F3535" s="354"/>
      <c r="G3535" s="354"/>
      <c r="H3535" s="353"/>
      <c r="I3535" s="598" t="s">
        <v>328</v>
      </c>
      <c r="J3535" s="599"/>
      <c r="K3535" s="370"/>
      <c r="L3535" s="369"/>
      <c r="M3535" s="291"/>
    </row>
    <row r="3536" spans="1:13">
      <c r="A3536" s="313" t="s">
        <v>344</v>
      </c>
      <c r="B3536" s="328"/>
      <c r="C3536" s="328"/>
      <c r="D3536" s="328"/>
      <c r="E3536" s="328"/>
      <c r="F3536" s="328"/>
      <c r="G3536" s="328"/>
      <c r="H3536" s="368"/>
      <c r="I3536" s="598"/>
      <c r="J3536" s="599"/>
      <c r="K3536" s="352"/>
      <c r="L3536" s="292"/>
      <c r="M3536" s="291"/>
    </row>
    <row r="3537" spans="1:13" ht="15.75" thickBot="1">
      <c r="A3537" s="323" t="s">
        <v>343</v>
      </c>
      <c r="B3537" s="322"/>
      <c r="C3537" s="322"/>
      <c r="D3537" s="322"/>
      <c r="E3537" s="322"/>
      <c r="F3537" s="322"/>
      <c r="G3537" s="322"/>
      <c r="H3537" s="321"/>
      <c r="I3537" s="334"/>
      <c r="J3537" s="333"/>
      <c r="K3537" s="636"/>
      <c r="L3537" s="637"/>
      <c r="M3537" s="291"/>
    </row>
    <row r="3538" spans="1:13">
      <c r="A3538" s="367" t="s">
        <v>342</v>
      </c>
      <c r="B3538" s="366"/>
      <c r="C3538" s="366"/>
      <c r="D3538" s="366"/>
      <c r="E3538" s="366"/>
      <c r="F3538" s="366"/>
      <c r="G3538" s="366"/>
      <c r="H3538" s="365"/>
      <c r="I3538" s="341"/>
      <c r="J3538" s="364"/>
      <c r="K3538" s="627">
        <f>K3540+K3545+K3548</f>
        <v>5.05</v>
      </c>
      <c r="L3538" s="628"/>
      <c r="M3538" s="286">
        <f>K3538*12*I3527</f>
        <v>16646.819999999996</v>
      </c>
    </row>
    <row r="3539" spans="1:13" ht="15.75" thickBot="1">
      <c r="A3539" s="363" t="s">
        <v>341</v>
      </c>
      <c r="B3539" s="362"/>
      <c r="C3539" s="362"/>
      <c r="D3539" s="362"/>
      <c r="E3539" s="362"/>
      <c r="F3539" s="362"/>
      <c r="G3539" s="362"/>
      <c r="H3539" s="361"/>
      <c r="I3539" s="336"/>
      <c r="J3539" s="360"/>
      <c r="K3539" s="281"/>
      <c r="L3539" s="280"/>
      <c r="M3539" s="279"/>
    </row>
    <row r="3540" spans="1:13">
      <c r="A3540" s="301" t="s">
        <v>340</v>
      </c>
      <c r="B3540" s="300"/>
      <c r="C3540" s="300"/>
      <c r="D3540" s="300"/>
      <c r="E3540" s="300"/>
      <c r="F3540" s="300"/>
      <c r="G3540" s="300"/>
      <c r="H3540" s="298"/>
      <c r="I3540" s="598" t="s">
        <v>19</v>
      </c>
      <c r="J3540" s="599"/>
      <c r="K3540" s="629">
        <v>2.5299999999999998</v>
      </c>
      <c r="L3540" s="630"/>
      <c r="M3540" s="291">
        <f>K3540*12*I3527</f>
        <v>8339.8919999999998</v>
      </c>
    </row>
    <row r="3541" spans="1:13">
      <c r="A3541" s="323" t="s">
        <v>339</v>
      </c>
      <c r="B3541" s="322"/>
      <c r="C3541" s="322"/>
      <c r="D3541" s="322"/>
      <c r="E3541" s="322"/>
      <c r="F3541" s="322"/>
      <c r="G3541" s="322"/>
      <c r="H3541" s="321"/>
      <c r="I3541" s="359"/>
      <c r="J3541" s="358"/>
      <c r="K3541" s="327"/>
      <c r="L3541" s="292"/>
      <c r="M3541" s="291"/>
    </row>
    <row r="3542" spans="1:13">
      <c r="A3542" s="301" t="s">
        <v>338</v>
      </c>
      <c r="B3542" s="355"/>
      <c r="C3542" s="355"/>
      <c r="D3542" s="355"/>
      <c r="E3542" s="355"/>
      <c r="F3542" s="355"/>
      <c r="G3542" s="355"/>
      <c r="H3542" s="356"/>
      <c r="I3542" s="598" t="s">
        <v>328</v>
      </c>
      <c r="J3542" s="599"/>
      <c r="K3542" s="327"/>
      <c r="L3542" s="292"/>
      <c r="M3542" s="291"/>
    </row>
    <row r="3543" spans="1:13">
      <c r="A3543" s="323" t="s">
        <v>337</v>
      </c>
      <c r="B3543" s="331"/>
      <c r="C3543" s="331"/>
      <c r="D3543" s="331"/>
      <c r="E3543" s="331"/>
      <c r="F3543" s="331"/>
      <c r="G3543" s="331"/>
      <c r="H3543" s="357"/>
      <c r="I3543" s="596"/>
      <c r="J3543" s="597"/>
      <c r="K3543" s="327"/>
      <c r="L3543" s="292"/>
      <c r="M3543" s="291"/>
    </row>
    <row r="3544" spans="1:13">
      <c r="A3544" s="320" t="s">
        <v>336</v>
      </c>
      <c r="B3544" s="354"/>
      <c r="C3544" s="353"/>
      <c r="D3544" s="355"/>
      <c r="E3544" s="355"/>
      <c r="F3544" s="355"/>
      <c r="G3544" s="355"/>
      <c r="H3544" s="356"/>
      <c r="I3544" s="598" t="s">
        <v>328</v>
      </c>
      <c r="J3544" s="599"/>
      <c r="K3544" s="327"/>
      <c r="L3544" s="292"/>
      <c r="M3544" s="291"/>
    </row>
    <row r="3545" spans="1:13">
      <c r="A3545" s="301" t="s">
        <v>335</v>
      </c>
      <c r="B3545" s="355"/>
      <c r="C3545" s="355"/>
      <c r="D3545" s="354"/>
      <c r="E3545" s="354"/>
      <c r="F3545" s="354"/>
      <c r="G3545" s="354"/>
      <c r="H3545" s="353"/>
      <c r="I3545" s="608" t="s">
        <v>35</v>
      </c>
      <c r="J3545" s="609"/>
      <c r="K3545" s="625">
        <v>1.1200000000000001</v>
      </c>
      <c r="L3545" s="626"/>
      <c r="M3545" s="291">
        <f>K3545*12*I3527</f>
        <v>3691.9680000000003</v>
      </c>
    </row>
    <row r="3546" spans="1:13">
      <c r="A3546" s="313" t="s">
        <v>334</v>
      </c>
      <c r="B3546" s="312"/>
      <c r="C3546" s="312"/>
      <c r="D3546" s="312"/>
      <c r="E3546" s="312"/>
      <c r="F3546" s="312"/>
      <c r="G3546" s="312"/>
      <c r="H3546" s="311"/>
      <c r="I3546" s="590" t="s">
        <v>333</v>
      </c>
      <c r="J3546" s="591"/>
      <c r="K3546" s="327"/>
      <c r="L3546" s="292"/>
      <c r="M3546" s="291"/>
    </row>
    <row r="3547" spans="1:13">
      <c r="A3547" s="323"/>
      <c r="B3547" s="322"/>
      <c r="C3547" s="322"/>
      <c r="D3547" s="322"/>
      <c r="E3547" s="322"/>
      <c r="F3547" s="322"/>
      <c r="G3547" s="322"/>
      <c r="H3547" s="321"/>
      <c r="I3547" s="334" t="s">
        <v>332</v>
      </c>
      <c r="J3547" s="333"/>
      <c r="K3547" s="352"/>
      <c r="L3547" s="292"/>
      <c r="M3547" s="291"/>
    </row>
    <row r="3548" spans="1:13">
      <c r="A3548" s="313" t="s">
        <v>331</v>
      </c>
      <c r="B3548" s="312"/>
      <c r="C3548" s="312"/>
      <c r="D3548" s="312"/>
      <c r="E3548" s="312"/>
      <c r="F3548" s="312"/>
      <c r="G3548" s="312"/>
      <c r="H3548" s="311"/>
      <c r="I3548" s="590" t="s">
        <v>35</v>
      </c>
      <c r="J3548" s="591"/>
      <c r="K3548" s="625">
        <v>1.4</v>
      </c>
      <c r="L3548" s="626"/>
      <c r="M3548" s="291">
        <f>K3548*12*I3527</f>
        <v>4614.9599999999991</v>
      </c>
    </row>
    <row r="3549" spans="1:13">
      <c r="A3549" s="323" t="s">
        <v>330</v>
      </c>
      <c r="B3549" s="322"/>
      <c r="C3549" s="322"/>
      <c r="D3549" s="322"/>
      <c r="E3549" s="322"/>
      <c r="F3549" s="322"/>
      <c r="G3549" s="322"/>
      <c r="H3549" s="321"/>
      <c r="I3549" s="334"/>
      <c r="J3549" s="333"/>
      <c r="K3549" s="327"/>
      <c r="L3549" s="292"/>
      <c r="M3549" s="291"/>
    </row>
    <row r="3550" spans="1:13">
      <c r="A3550" s="313" t="s">
        <v>329</v>
      </c>
      <c r="B3550" s="312"/>
      <c r="C3550" s="312"/>
      <c r="D3550" s="312"/>
      <c r="E3550" s="312"/>
      <c r="F3550" s="312"/>
      <c r="G3550" s="312"/>
      <c r="H3550" s="311"/>
      <c r="I3550" s="598" t="s">
        <v>328</v>
      </c>
      <c r="J3550" s="599"/>
      <c r="K3550" s="327"/>
      <c r="L3550" s="292"/>
      <c r="M3550" s="291"/>
    </row>
    <row r="3551" spans="1:13">
      <c r="A3551" s="313" t="s">
        <v>327</v>
      </c>
      <c r="B3551" s="312"/>
      <c r="C3551" s="312"/>
      <c r="D3551" s="312"/>
      <c r="E3551" s="312"/>
      <c r="F3551" s="312"/>
      <c r="G3551" s="312"/>
      <c r="H3551" s="311"/>
      <c r="I3551" s="590" t="s">
        <v>326</v>
      </c>
      <c r="J3551" s="591"/>
      <c r="K3551" s="351"/>
      <c r="L3551" s="350"/>
      <c r="M3551" s="349"/>
    </row>
    <row r="3552" spans="1:13" ht="15.75" thickBot="1">
      <c r="A3552" s="323"/>
      <c r="B3552" s="322"/>
      <c r="C3552" s="322"/>
      <c r="D3552" s="322"/>
      <c r="E3552" s="322"/>
      <c r="F3552" s="322"/>
      <c r="G3552" s="322"/>
      <c r="H3552" s="321"/>
      <c r="I3552" s="606" t="s">
        <v>325</v>
      </c>
      <c r="J3552" s="607"/>
      <c r="K3552" s="348"/>
      <c r="L3552" s="347"/>
      <c r="M3552" s="346"/>
    </row>
    <row r="3553" spans="1:13">
      <c r="A3553" s="345" t="s">
        <v>324</v>
      </c>
      <c r="B3553" s="344"/>
      <c r="C3553" s="344"/>
      <c r="D3553" s="344"/>
      <c r="E3553" s="344"/>
      <c r="F3553" s="344"/>
      <c r="G3553" s="343"/>
      <c r="H3553" s="342"/>
      <c r="I3553" s="341"/>
      <c r="J3553" s="340"/>
      <c r="K3553" s="648">
        <f>K3555+K3562+K3570+K3574+K3575+K3579</f>
        <v>21.409999999999997</v>
      </c>
      <c r="L3553" s="628"/>
      <c r="M3553" s="286">
        <f>M3555+M3562+M3570+M3574+M3575+M3579</f>
        <v>70575.923999999999</v>
      </c>
    </row>
    <row r="3554" spans="1:13" ht="15.75" thickBot="1">
      <c r="A3554" s="339"/>
      <c r="B3554" s="338"/>
      <c r="C3554" s="338"/>
      <c r="D3554" s="338"/>
      <c r="E3554" s="338"/>
      <c r="F3554" s="338"/>
      <c r="G3554" s="338"/>
      <c r="H3554" s="337"/>
      <c r="I3554" s="336"/>
      <c r="J3554" s="282"/>
      <c r="K3554" s="281"/>
      <c r="L3554" s="280"/>
      <c r="M3554" s="279"/>
    </row>
    <row r="3555" spans="1:13" ht="15.75" thickBot="1">
      <c r="A3555" s="603" t="s">
        <v>323</v>
      </c>
      <c r="B3555" s="604"/>
      <c r="C3555" s="604"/>
      <c r="D3555" s="604"/>
      <c r="E3555" s="604"/>
      <c r="F3555" s="604"/>
      <c r="G3555" s="604"/>
      <c r="H3555" s="605"/>
      <c r="I3555" s="305"/>
      <c r="J3555" s="304"/>
      <c r="K3555" s="646">
        <f>K3556+K3557+K3558+K3560+K3561</f>
        <v>2.3299999999999996</v>
      </c>
      <c r="L3555" s="647"/>
      <c r="M3555" s="303">
        <f>K3555*12*I3527</f>
        <v>7680.6119999999983</v>
      </c>
    </row>
    <row r="3556" spans="1:13">
      <c r="A3556" s="323" t="s">
        <v>322</v>
      </c>
      <c r="B3556" s="322"/>
      <c r="C3556" s="322"/>
      <c r="D3556" s="322"/>
      <c r="E3556" s="322"/>
      <c r="F3556" s="322"/>
      <c r="G3556" s="322"/>
      <c r="H3556" s="321"/>
      <c r="I3556" s="596" t="s">
        <v>321</v>
      </c>
      <c r="J3556" s="597"/>
      <c r="K3556" s="629">
        <v>0.63</v>
      </c>
      <c r="L3556" s="630"/>
      <c r="M3556" s="291">
        <f>K3556*12*I3527</f>
        <v>2076.732</v>
      </c>
    </row>
    <row r="3557" spans="1:13">
      <c r="A3557" s="320" t="s">
        <v>320</v>
      </c>
      <c r="B3557" s="319"/>
      <c r="C3557" s="319"/>
      <c r="D3557" s="319"/>
      <c r="E3557" s="319"/>
      <c r="F3557" s="319"/>
      <c r="G3557" s="319"/>
      <c r="H3557" s="318"/>
      <c r="I3557" s="608" t="s">
        <v>57</v>
      </c>
      <c r="J3557" s="609"/>
      <c r="K3557" s="625">
        <v>1.48</v>
      </c>
      <c r="L3557" s="626"/>
      <c r="M3557" s="291">
        <f>K3557*12*I3527</f>
        <v>4878.6719999999996</v>
      </c>
    </row>
    <row r="3558" spans="1:13">
      <c r="A3558" s="313" t="s">
        <v>319</v>
      </c>
      <c r="B3558" s="312"/>
      <c r="C3558" s="312"/>
      <c r="D3558" s="312"/>
      <c r="E3558" s="312"/>
      <c r="F3558" s="312"/>
      <c r="G3558" s="312"/>
      <c r="H3558" s="311"/>
      <c r="I3558" s="590" t="s">
        <v>35</v>
      </c>
      <c r="J3558" s="591"/>
      <c r="K3558" s="625">
        <v>0.17</v>
      </c>
      <c r="L3558" s="626"/>
      <c r="M3558" s="291">
        <f>K3558*12*I3527</f>
        <v>560.38800000000003</v>
      </c>
    </row>
    <row r="3559" spans="1:13">
      <c r="A3559" s="335" t="s">
        <v>318</v>
      </c>
      <c r="B3559" s="331"/>
      <c r="C3559" s="331"/>
      <c r="D3559" s="331"/>
      <c r="E3559" s="322"/>
      <c r="F3559" s="322"/>
      <c r="G3559" s="322"/>
      <c r="H3559" s="321"/>
      <c r="I3559" s="334"/>
      <c r="J3559" s="333"/>
      <c r="K3559" s="293"/>
      <c r="L3559" s="292"/>
      <c r="M3559" s="291"/>
    </row>
    <row r="3560" spans="1:13">
      <c r="A3560" s="320" t="s">
        <v>317</v>
      </c>
      <c r="B3560" s="319"/>
      <c r="C3560" s="319"/>
      <c r="D3560" s="319"/>
      <c r="E3560" s="319"/>
      <c r="F3560" s="319"/>
      <c r="G3560" s="319"/>
      <c r="H3560" s="318"/>
      <c r="I3560" s="608" t="s">
        <v>19</v>
      </c>
      <c r="J3560" s="609"/>
      <c r="K3560" s="625">
        <v>0.05</v>
      </c>
      <c r="L3560" s="626"/>
      <c r="M3560" s="291">
        <f>K3560*12*I3527</f>
        <v>164.82000000000002</v>
      </c>
    </row>
    <row r="3561" spans="1:13" ht="15.75" thickBot="1">
      <c r="A3561" s="313" t="s">
        <v>316</v>
      </c>
      <c r="B3561" s="312"/>
      <c r="C3561" s="312"/>
      <c r="D3561" s="312"/>
      <c r="E3561" s="312"/>
      <c r="F3561" s="312"/>
      <c r="G3561" s="312"/>
      <c r="H3561" s="311"/>
      <c r="I3561" s="614" t="s">
        <v>19</v>
      </c>
      <c r="J3561" s="615"/>
      <c r="K3561" s="650"/>
      <c r="L3561" s="651"/>
      <c r="M3561" s="291"/>
    </row>
    <row r="3562" spans="1:13" ht="15.75" thickBot="1">
      <c r="A3562" s="654" t="s">
        <v>315</v>
      </c>
      <c r="B3562" s="655"/>
      <c r="C3562" s="655"/>
      <c r="D3562" s="655"/>
      <c r="E3562" s="655"/>
      <c r="F3562" s="655"/>
      <c r="G3562" s="655"/>
      <c r="H3562" s="656"/>
      <c r="I3562" s="305"/>
      <c r="J3562" s="304"/>
      <c r="K3562" s="642">
        <f>K3563+K3564+K3566+K3567+K3568+K3569</f>
        <v>1.35</v>
      </c>
      <c r="L3562" s="647"/>
      <c r="M3562" s="303">
        <f>K3562*12*I3527</f>
        <v>4450.1400000000003</v>
      </c>
    </row>
    <row r="3563" spans="1:13">
      <c r="A3563" s="332" t="s">
        <v>314</v>
      </c>
      <c r="B3563" s="331"/>
      <c r="C3563" s="331"/>
      <c r="D3563" s="331"/>
      <c r="E3563" s="331"/>
      <c r="F3563" s="322"/>
      <c r="G3563" s="322"/>
      <c r="H3563" s="321"/>
      <c r="I3563" s="330"/>
      <c r="J3563" s="294"/>
      <c r="K3563" s="629">
        <v>0.08</v>
      </c>
      <c r="L3563" s="630"/>
      <c r="M3563" s="291">
        <f>K3563*12*I3527</f>
        <v>263.71199999999999</v>
      </c>
    </row>
    <row r="3564" spans="1:13">
      <c r="A3564" s="329" t="s">
        <v>313</v>
      </c>
      <c r="B3564" s="328"/>
      <c r="C3564" s="328"/>
      <c r="D3564" s="328"/>
      <c r="E3564" s="328"/>
      <c r="F3564" s="312"/>
      <c r="G3564" s="312"/>
      <c r="H3564" s="311"/>
      <c r="I3564" s="598" t="s">
        <v>312</v>
      </c>
      <c r="J3564" s="599"/>
      <c r="K3564" s="625">
        <v>0.65</v>
      </c>
      <c r="L3564" s="626"/>
      <c r="M3564" s="291">
        <f>K3564*12*I3527</f>
        <v>2142.6600000000003</v>
      </c>
    </row>
    <row r="3565" spans="1:13">
      <c r="A3565" s="323" t="s">
        <v>311</v>
      </c>
      <c r="B3565" s="322"/>
      <c r="C3565" s="322"/>
      <c r="D3565" s="322"/>
      <c r="E3565" s="322"/>
      <c r="F3565" s="322"/>
      <c r="G3565" s="322"/>
      <c r="H3565" s="321"/>
      <c r="I3565" s="596" t="s">
        <v>310</v>
      </c>
      <c r="J3565" s="597"/>
      <c r="K3565" s="327"/>
      <c r="L3565" s="292"/>
      <c r="M3565" s="291"/>
    </row>
    <row r="3566" spans="1:13">
      <c r="A3566" s="320" t="s">
        <v>309</v>
      </c>
      <c r="B3566" s="319"/>
      <c r="C3566" s="319"/>
      <c r="D3566" s="319"/>
      <c r="E3566" s="319"/>
      <c r="F3566" s="319"/>
      <c r="G3566" s="319"/>
      <c r="H3566" s="318"/>
      <c r="I3566" s="608" t="s">
        <v>308</v>
      </c>
      <c r="J3566" s="609"/>
      <c r="K3566" s="625">
        <v>0.4</v>
      </c>
      <c r="L3566" s="626"/>
      <c r="M3566" s="291">
        <f>K3566*12*I3527</f>
        <v>1318.5600000000002</v>
      </c>
    </row>
    <row r="3567" spans="1:13">
      <c r="A3567" s="320" t="s">
        <v>307</v>
      </c>
      <c r="B3567" s="319"/>
      <c r="C3567" s="319"/>
      <c r="D3567" s="319"/>
      <c r="E3567" s="319"/>
      <c r="F3567" s="319"/>
      <c r="G3567" s="319"/>
      <c r="H3567" s="318"/>
      <c r="I3567" s="608" t="s">
        <v>306</v>
      </c>
      <c r="J3567" s="609"/>
      <c r="K3567" s="625">
        <v>0.1</v>
      </c>
      <c r="L3567" s="626"/>
      <c r="M3567" s="291">
        <f>K3567*12*I3527</f>
        <v>329.64000000000004</v>
      </c>
    </row>
    <row r="3568" spans="1:13">
      <c r="A3568" s="313" t="s">
        <v>299</v>
      </c>
      <c r="B3568" s="312"/>
      <c r="C3568" s="312"/>
      <c r="D3568" s="312"/>
      <c r="E3568" s="312"/>
      <c r="F3568" s="312"/>
      <c r="G3568" s="312"/>
      <c r="H3568" s="311"/>
      <c r="I3568" s="608" t="s">
        <v>298</v>
      </c>
      <c r="J3568" s="609"/>
      <c r="K3568" s="636">
        <v>0.05</v>
      </c>
      <c r="L3568" s="637"/>
      <c r="M3568" s="291">
        <f>K3568*12*I3527</f>
        <v>164.82000000000002</v>
      </c>
    </row>
    <row r="3569" spans="1:13" ht="15.75" thickBot="1">
      <c r="A3569" s="313" t="s">
        <v>305</v>
      </c>
      <c r="B3569" s="312"/>
      <c r="C3569" s="312"/>
      <c r="D3569" s="312"/>
      <c r="E3569" s="312"/>
      <c r="F3569" s="312"/>
      <c r="G3569" s="312"/>
      <c r="H3569" s="311"/>
      <c r="I3569" s="614" t="s">
        <v>88</v>
      </c>
      <c r="J3569" s="615"/>
      <c r="K3569" s="638">
        <v>7.0000000000000007E-2</v>
      </c>
      <c r="L3569" s="639"/>
      <c r="M3569" s="326">
        <f>K3569*12*I3527</f>
        <v>230.74800000000002</v>
      </c>
    </row>
    <row r="3570" spans="1:13" ht="15.75" thickBot="1">
      <c r="A3570" s="654" t="s">
        <v>304</v>
      </c>
      <c r="B3570" s="655"/>
      <c r="C3570" s="655"/>
      <c r="D3570" s="655"/>
      <c r="E3570" s="655"/>
      <c r="F3570" s="655"/>
      <c r="G3570" s="655"/>
      <c r="H3570" s="656"/>
      <c r="I3570" s="325"/>
      <c r="J3570" s="324"/>
      <c r="K3570" s="649">
        <f>K3571+K3572+K3573</f>
        <v>0.88</v>
      </c>
      <c r="L3570" s="643"/>
      <c r="M3570" s="303">
        <f>K3570*12*I3527</f>
        <v>2900.8319999999999</v>
      </c>
    </row>
    <row r="3571" spans="1:13">
      <c r="A3571" s="323" t="s">
        <v>303</v>
      </c>
      <c r="B3571" s="322"/>
      <c r="C3571" s="322"/>
      <c r="D3571" s="322"/>
      <c r="E3571" s="322"/>
      <c r="F3571" s="322"/>
      <c r="G3571" s="322"/>
      <c r="H3571" s="321"/>
      <c r="I3571" s="612" t="s">
        <v>302</v>
      </c>
      <c r="J3571" s="613"/>
      <c r="K3571" s="644">
        <v>0.42</v>
      </c>
      <c r="L3571" s="645"/>
      <c r="M3571" s="291">
        <f>K3571*12*I3527</f>
        <v>1384.4880000000001</v>
      </c>
    </row>
    <row r="3572" spans="1:13">
      <c r="A3572" s="320" t="s">
        <v>301</v>
      </c>
      <c r="B3572" s="319"/>
      <c r="C3572" s="319"/>
      <c r="D3572" s="319"/>
      <c r="E3572" s="319"/>
      <c r="F3572" s="319"/>
      <c r="G3572" s="319"/>
      <c r="H3572" s="318"/>
      <c r="I3572" s="317" t="s">
        <v>300</v>
      </c>
      <c r="J3572" s="316"/>
      <c r="K3572" s="636">
        <v>0.37</v>
      </c>
      <c r="L3572" s="637"/>
      <c r="M3572" s="291">
        <f>K3572*12*I3527</f>
        <v>1219.6679999999999</v>
      </c>
    </row>
    <row r="3573" spans="1:13" ht="15.75" thickBot="1">
      <c r="A3573" s="313" t="s">
        <v>299</v>
      </c>
      <c r="B3573" s="312"/>
      <c r="C3573" s="312"/>
      <c r="D3573" s="312"/>
      <c r="E3573" s="312"/>
      <c r="F3573" s="312"/>
      <c r="G3573" s="312"/>
      <c r="H3573" s="311"/>
      <c r="I3573" s="614" t="s">
        <v>298</v>
      </c>
      <c r="J3573" s="615"/>
      <c r="K3573" s="638">
        <v>0.09</v>
      </c>
      <c r="L3573" s="639"/>
      <c r="M3573" s="291">
        <f>K3573*12*I3527</f>
        <v>296.67599999999999</v>
      </c>
    </row>
    <row r="3574" spans="1:13" ht="15.75" thickBot="1">
      <c r="A3574" s="309" t="s">
        <v>297</v>
      </c>
      <c r="B3574" s="308"/>
      <c r="C3574" s="308"/>
      <c r="D3574" s="308"/>
      <c r="E3574" s="308"/>
      <c r="F3574" s="308"/>
      <c r="G3574" s="308"/>
      <c r="H3574" s="307"/>
      <c r="I3574" s="619" t="s">
        <v>296</v>
      </c>
      <c r="J3574" s="620"/>
      <c r="K3574" s="640">
        <v>15.2</v>
      </c>
      <c r="L3574" s="641"/>
      <c r="M3574" s="303">
        <f>K3574*12*I3527</f>
        <v>50105.279999999992</v>
      </c>
    </row>
    <row r="3575" spans="1:13" ht="15.75" thickBot="1">
      <c r="A3575" s="603" t="s">
        <v>295</v>
      </c>
      <c r="B3575" s="604"/>
      <c r="C3575" s="604"/>
      <c r="D3575" s="604"/>
      <c r="E3575" s="604"/>
      <c r="F3575" s="604"/>
      <c r="G3575" s="604"/>
      <c r="H3575" s="605"/>
      <c r="I3575" s="305"/>
      <c r="J3575" s="304"/>
      <c r="K3575" s="642">
        <v>1.58</v>
      </c>
      <c r="L3575" s="643"/>
      <c r="M3575" s="303">
        <f>K3575*12*I3527</f>
        <v>5208.3119999999999</v>
      </c>
    </row>
    <row r="3576" spans="1:13">
      <c r="A3576" s="301" t="s">
        <v>294</v>
      </c>
      <c r="B3576" s="300"/>
      <c r="C3576" s="300"/>
      <c r="D3576" s="300"/>
      <c r="E3576" s="300"/>
      <c r="F3576" s="300"/>
      <c r="G3576" s="300"/>
      <c r="H3576" s="298"/>
      <c r="I3576" s="621" t="s">
        <v>293</v>
      </c>
      <c r="J3576" s="622"/>
      <c r="K3576" s="297"/>
      <c r="L3576" s="296"/>
      <c r="M3576" s="291"/>
    </row>
    <row r="3577" spans="1:13">
      <c r="A3577" s="301" t="s">
        <v>292</v>
      </c>
      <c r="B3577" s="300"/>
      <c r="C3577" s="300"/>
      <c r="D3577" s="300"/>
      <c r="E3577" s="300"/>
      <c r="F3577" s="300"/>
      <c r="G3577" s="300"/>
      <c r="H3577" s="298"/>
      <c r="I3577" s="295"/>
      <c r="J3577" s="294"/>
      <c r="K3577" s="297"/>
      <c r="L3577" s="296"/>
      <c r="M3577" s="291"/>
    </row>
    <row r="3578" spans="1:13" ht="15.75" thickBot="1">
      <c r="A3578" s="301" t="s">
        <v>291</v>
      </c>
      <c r="B3578" s="300"/>
      <c r="C3578" s="300"/>
      <c r="D3578" s="300"/>
      <c r="E3578" s="300"/>
      <c r="F3578" s="300"/>
      <c r="G3578" s="300"/>
      <c r="H3578" s="298"/>
      <c r="I3578" s="310"/>
      <c r="J3578" s="294"/>
      <c r="K3578" s="297"/>
      <c r="L3578" s="296"/>
      <c r="M3578" s="291"/>
    </row>
    <row r="3579" spans="1:13" ht="15.75" thickBot="1">
      <c r="A3579" s="309" t="s">
        <v>290</v>
      </c>
      <c r="B3579" s="308"/>
      <c r="C3579" s="308"/>
      <c r="D3579" s="308"/>
      <c r="E3579" s="308"/>
      <c r="F3579" s="308"/>
      <c r="G3579" s="308"/>
      <c r="H3579" s="307"/>
      <c r="I3579" s="305"/>
      <c r="J3579" s="304"/>
      <c r="K3579" s="642">
        <v>7.0000000000000007E-2</v>
      </c>
      <c r="L3579" s="643"/>
      <c r="M3579" s="303">
        <f>K3579*12*I3527</f>
        <v>230.74800000000002</v>
      </c>
    </row>
    <row r="3580" spans="1:13">
      <c r="A3580" s="301" t="s">
        <v>289</v>
      </c>
      <c r="B3580" s="300"/>
      <c r="C3580" s="300"/>
      <c r="D3580" s="300"/>
      <c r="E3580" s="300"/>
      <c r="F3580" s="300"/>
      <c r="G3580" s="300"/>
      <c r="H3580" s="298"/>
      <c r="I3580" s="621" t="s">
        <v>19</v>
      </c>
      <c r="J3580" s="622"/>
      <c r="K3580" s="306"/>
      <c r="L3580" s="296"/>
      <c r="M3580" s="291"/>
    </row>
    <row r="3581" spans="1:13" ht="15.75" thickBot="1">
      <c r="A3581" s="301" t="s">
        <v>288</v>
      </c>
      <c r="B3581" s="300"/>
      <c r="C3581" s="300"/>
      <c r="D3581" s="300"/>
      <c r="E3581" s="300"/>
      <c r="F3581" s="300"/>
      <c r="G3581" s="300"/>
      <c r="H3581" s="298"/>
      <c r="I3581" s="295"/>
      <c r="J3581" s="294"/>
      <c r="K3581" s="306"/>
      <c r="L3581" s="296"/>
      <c r="M3581" s="291"/>
    </row>
    <row r="3582" spans="1:13" ht="15.75" thickBot="1">
      <c r="A3582" s="603" t="s">
        <v>287</v>
      </c>
      <c r="B3582" s="604"/>
      <c r="C3582" s="604"/>
      <c r="D3582" s="604"/>
      <c r="E3582" s="604"/>
      <c r="F3582" s="604"/>
      <c r="G3582" s="604"/>
      <c r="H3582" s="605"/>
      <c r="I3582" s="305"/>
      <c r="J3582" s="304"/>
      <c r="K3582" s="642">
        <v>6</v>
      </c>
      <c r="L3582" s="643"/>
      <c r="M3582" s="303">
        <f>K3582*12*I3527</f>
        <v>19778.399999999998</v>
      </c>
    </row>
    <row r="3583" spans="1:13">
      <c r="A3583" s="301" t="s">
        <v>286</v>
      </c>
      <c r="B3583" s="299"/>
      <c r="C3583" s="299"/>
      <c r="D3583" s="299"/>
      <c r="E3583" s="299"/>
      <c r="F3583" s="300"/>
      <c r="G3583" s="299"/>
      <c r="H3583" s="298"/>
      <c r="I3583" s="598" t="s">
        <v>285</v>
      </c>
      <c r="J3583" s="599"/>
      <c r="K3583" s="297"/>
      <c r="L3583" s="296"/>
      <c r="M3583" s="291"/>
    </row>
    <row r="3584" spans="1:13">
      <c r="A3584" s="301" t="s">
        <v>284</v>
      </c>
      <c r="B3584" s="299"/>
      <c r="C3584" s="299"/>
      <c r="D3584" s="299"/>
      <c r="E3584" s="299"/>
      <c r="F3584" s="300"/>
      <c r="G3584" s="299"/>
      <c r="H3584" s="298"/>
      <c r="I3584" s="598" t="s">
        <v>283</v>
      </c>
      <c r="J3584" s="599"/>
      <c r="K3584" s="297"/>
      <c r="L3584" s="296"/>
      <c r="M3584" s="291"/>
    </row>
    <row r="3585" spans="1:13">
      <c r="A3585" s="301" t="s">
        <v>282</v>
      </c>
      <c r="B3585" s="299"/>
      <c r="C3585" s="299"/>
      <c r="D3585" s="299"/>
      <c r="E3585" s="299"/>
      <c r="F3585" s="300"/>
      <c r="G3585" s="299"/>
      <c r="H3585" s="298"/>
      <c r="I3585" s="598" t="s">
        <v>281</v>
      </c>
      <c r="J3585" s="599"/>
      <c r="K3585" s="297"/>
      <c r="L3585" s="296"/>
      <c r="M3585" s="291"/>
    </row>
    <row r="3586" spans="1:13">
      <c r="A3586" s="301" t="s">
        <v>280</v>
      </c>
      <c r="B3586" s="299"/>
      <c r="C3586" s="299"/>
      <c r="D3586" s="299"/>
      <c r="E3586" s="299"/>
      <c r="F3586" s="300"/>
      <c r="G3586" s="299"/>
      <c r="H3586" s="298"/>
      <c r="I3586" s="598" t="s">
        <v>279</v>
      </c>
      <c r="J3586" s="599"/>
      <c r="K3586" s="297"/>
      <c r="L3586" s="296"/>
      <c r="M3586" s="291"/>
    </row>
    <row r="3587" spans="1:13">
      <c r="A3587" s="301" t="s">
        <v>278</v>
      </c>
      <c r="B3587" s="299"/>
      <c r="C3587" s="299"/>
      <c r="D3587" s="299"/>
      <c r="E3587" s="299"/>
      <c r="F3587" s="300"/>
      <c r="G3587" s="299"/>
      <c r="H3587" s="298"/>
      <c r="I3587" s="598" t="s">
        <v>277</v>
      </c>
      <c r="J3587" s="599"/>
      <c r="K3587" s="297"/>
      <c r="L3587" s="296"/>
      <c r="M3587" s="291"/>
    </row>
    <row r="3588" spans="1:13">
      <c r="A3588" s="301" t="s">
        <v>276</v>
      </c>
      <c r="B3588" s="299"/>
      <c r="C3588" s="299"/>
      <c r="D3588" s="299"/>
      <c r="E3588" s="299"/>
      <c r="F3588" s="300"/>
      <c r="G3588" s="299"/>
      <c r="H3588" s="298"/>
      <c r="I3588" s="295"/>
      <c r="J3588" s="294"/>
      <c r="K3588" s="297"/>
      <c r="L3588" s="302"/>
      <c r="M3588" s="291"/>
    </row>
    <row r="3589" spans="1:13">
      <c r="A3589" s="301" t="s">
        <v>275</v>
      </c>
      <c r="B3589" s="299"/>
      <c r="C3589" s="299"/>
      <c r="D3589" s="299"/>
      <c r="E3589" s="299"/>
      <c r="F3589" s="300"/>
      <c r="G3589" s="299"/>
      <c r="H3589" s="298"/>
      <c r="I3589" s="295"/>
      <c r="J3589" s="294"/>
      <c r="K3589" s="297"/>
      <c r="L3589" s="296"/>
      <c r="M3589" s="291"/>
    </row>
    <row r="3590" spans="1:13">
      <c r="A3590" s="301" t="s">
        <v>274</v>
      </c>
      <c r="B3590" s="299"/>
      <c r="C3590" s="299"/>
      <c r="D3590" s="299"/>
      <c r="E3590" s="299"/>
      <c r="F3590" s="300"/>
      <c r="G3590" s="299"/>
      <c r="H3590" s="298"/>
      <c r="I3590" s="295"/>
      <c r="J3590" s="294"/>
      <c r="K3590" s="297"/>
      <c r="L3590" s="296"/>
      <c r="M3590" s="291"/>
    </row>
    <row r="3591" spans="1:13">
      <c r="A3591" s="301" t="s">
        <v>273</v>
      </c>
      <c r="B3591" s="299"/>
      <c r="C3591" s="299"/>
      <c r="D3591" s="299"/>
      <c r="E3591" s="299"/>
      <c r="F3591" s="300"/>
      <c r="G3591" s="299"/>
      <c r="H3591" s="298"/>
      <c r="I3591" s="295"/>
      <c r="J3591" s="294"/>
      <c r="K3591" s="297"/>
      <c r="L3591" s="296"/>
      <c r="M3591" s="291"/>
    </row>
    <row r="3592" spans="1:13">
      <c r="A3592" s="301" t="s">
        <v>272</v>
      </c>
      <c r="B3592" s="299"/>
      <c r="C3592" s="299"/>
      <c r="D3592" s="299"/>
      <c r="E3592" s="299"/>
      <c r="F3592" s="300"/>
      <c r="G3592" s="299"/>
      <c r="H3592" s="298"/>
      <c r="I3592" s="295"/>
      <c r="J3592" s="294"/>
      <c r="K3592" s="297"/>
      <c r="L3592" s="296"/>
      <c r="M3592" s="291"/>
    </row>
    <row r="3593" spans="1:13" ht="15.75" thickBot="1">
      <c r="A3593" s="616" t="s">
        <v>271</v>
      </c>
      <c r="B3593" s="617"/>
      <c r="C3593" s="617"/>
      <c r="D3593" s="617"/>
      <c r="E3593" s="617"/>
      <c r="F3593" s="617"/>
      <c r="G3593" s="617"/>
      <c r="H3593" s="618"/>
      <c r="I3593" s="295"/>
      <c r="J3593" s="294"/>
      <c r="K3593" s="293"/>
      <c r="L3593" s="292"/>
      <c r="M3593" s="291"/>
    </row>
    <row r="3594" spans="1:13">
      <c r="A3594" s="290" t="s">
        <v>270</v>
      </c>
      <c r="B3594" s="289"/>
      <c r="C3594" s="289"/>
      <c r="D3594" s="289"/>
      <c r="E3594" s="289"/>
      <c r="F3594" s="289"/>
      <c r="G3594" s="289"/>
      <c r="H3594" s="289"/>
      <c r="I3594" s="621" t="s">
        <v>55</v>
      </c>
      <c r="J3594" s="622"/>
      <c r="K3594" s="288"/>
      <c r="L3594" s="287"/>
      <c r="M3594" s="286"/>
    </row>
    <row r="3595" spans="1:13" ht="15.75" thickBot="1">
      <c r="A3595" s="285" t="s">
        <v>269</v>
      </c>
      <c r="B3595" s="284"/>
      <c r="C3595" s="284"/>
      <c r="D3595" s="284"/>
      <c r="E3595" s="284"/>
      <c r="F3595" s="284"/>
      <c r="G3595" s="284"/>
      <c r="H3595" s="284"/>
      <c r="I3595" s="283"/>
      <c r="J3595" s="282"/>
      <c r="K3595" s="281"/>
      <c r="L3595" s="280"/>
      <c r="M3595" s="279"/>
    </row>
    <row r="3596" spans="1:13" ht="15.75" thickBot="1">
      <c r="A3596" s="652" t="s">
        <v>268</v>
      </c>
      <c r="B3596" s="653"/>
      <c r="C3596" s="653"/>
      <c r="D3596" s="653"/>
      <c r="E3596" s="653"/>
      <c r="F3596" s="653"/>
      <c r="G3596" s="653"/>
      <c r="H3596" s="653"/>
      <c r="I3596" s="278"/>
      <c r="J3596" s="277"/>
      <c r="K3596" s="610">
        <f>K3528+K3538+K3553+K3582</f>
        <v>38.629999999999995</v>
      </c>
      <c r="L3596" s="611"/>
      <c r="M3596" s="276">
        <f>M3528+M3538+M3553+M3582</f>
        <v>127339.93199999999</v>
      </c>
    </row>
    <row r="3598" spans="1:13" ht="15.75">
      <c r="A3598" s="601" t="s">
        <v>0</v>
      </c>
      <c r="B3598" s="601"/>
      <c r="C3598" s="601"/>
      <c r="D3598" s="601"/>
      <c r="E3598" s="601"/>
      <c r="F3598" s="601"/>
      <c r="G3598" s="601"/>
      <c r="H3598" s="601"/>
      <c r="I3598" s="601"/>
      <c r="J3598" s="601"/>
      <c r="K3598" s="601"/>
      <c r="L3598" s="601"/>
      <c r="M3598" s="327"/>
    </row>
    <row r="3599" spans="1:13" ht="15.75">
      <c r="A3599" s="600" t="s">
        <v>353</v>
      </c>
      <c r="B3599" s="600"/>
      <c r="C3599" s="600"/>
      <c r="D3599" s="600"/>
      <c r="E3599" s="600"/>
      <c r="F3599" s="600"/>
      <c r="G3599" s="600"/>
      <c r="H3599" s="600"/>
      <c r="I3599" s="600"/>
      <c r="J3599" s="600"/>
      <c r="K3599" s="600"/>
      <c r="L3599" s="600"/>
      <c r="M3599" s="327"/>
    </row>
    <row r="3600" spans="1:13" ht="15.75">
      <c r="A3600" s="370"/>
      <c r="B3600" s="370"/>
      <c r="C3600" s="370"/>
      <c r="D3600" s="370"/>
      <c r="E3600" s="370"/>
      <c r="F3600" s="370" t="s">
        <v>370</v>
      </c>
      <c r="G3600" s="370"/>
      <c r="H3600" s="370"/>
      <c r="I3600" s="370"/>
      <c r="J3600" s="370"/>
      <c r="K3600" s="370"/>
      <c r="L3600" s="370"/>
      <c r="M3600" s="327"/>
    </row>
    <row r="3601" spans="1:13">
      <c r="A3601" s="329"/>
      <c r="B3601" s="328"/>
      <c r="C3601" s="602" t="s">
        <v>351</v>
      </c>
      <c r="D3601" s="602"/>
      <c r="E3601" s="602"/>
      <c r="F3601" s="328"/>
      <c r="G3601" s="328"/>
      <c r="H3601" s="368"/>
      <c r="I3601" s="590" t="s">
        <v>3</v>
      </c>
      <c r="J3601" s="591"/>
      <c r="K3601" s="592" t="s">
        <v>4</v>
      </c>
      <c r="L3601" s="593"/>
      <c r="M3601" s="382"/>
    </row>
    <row r="3602" spans="1:13">
      <c r="A3602" s="381"/>
      <c r="B3602" s="355"/>
      <c r="C3602" s="355"/>
      <c r="D3602" s="355"/>
      <c r="E3602" s="355"/>
      <c r="F3602" s="355"/>
      <c r="G3602" s="355"/>
      <c r="H3602" s="356"/>
      <c r="I3602" s="295"/>
      <c r="J3602" s="294"/>
      <c r="K3602" s="594" t="s">
        <v>5</v>
      </c>
      <c r="L3602" s="595"/>
      <c r="M3602" s="380" t="s">
        <v>6</v>
      </c>
    </row>
    <row r="3603" spans="1:13">
      <c r="A3603" s="381"/>
      <c r="B3603" s="355"/>
      <c r="C3603" s="355"/>
      <c r="D3603" s="355"/>
      <c r="E3603" s="355"/>
      <c r="F3603" s="355"/>
      <c r="G3603" s="355"/>
      <c r="H3603" s="356"/>
      <c r="I3603" s="598" t="s">
        <v>7</v>
      </c>
      <c r="J3603" s="599"/>
      <c r="K3603" s="623" t="s">
        <v>8</v>
      </c>
      <c r="L3603" s="624"/>
      <c r="M3603" s="380" t="s">
        <v>9</v>
      </c>
    </row>
    <row r="3604" spans="1:13" ht="16.5" thickBot="1">
      <c r="A3604" s="379"/>
      <c r="B3604" s="351"/>
      <c r="C3604" s="351"/>
      <c r="D3604" s="351"/>
      <c r="E3604" s="351"/>
      <c r="F3604" s="351"/>
      <c r="G3604" s="351"/>
      <c r="H3604" s="350"/>
      <c r="I3604" s="631">
        <v>270.7</v>
      </c>
      <c r="J3604" s="632"/>
      <c r="K3604" s="633"/>
      <c r="L3604" s="634"/>
      <c r="M3604" s="378"/>
    </row>
    <row r="3605" spans="1:13">
      <c r="A3605" s="367" t="s">
        <v>350</v>
      </c>
      <c r="B3605" s="344"/>
      <c r="C3605" s="344"/>
      <c r="D3605" s="344"/>
      <c r="E3605" s="344"/>
      <c r="F3605" s="344"/>
      <c r="G3605" s="344"/>
      <c r="H3605" s="377"/>
      <c r="I3605" s="341"/>
      <c r="J3605" s="340"/>
      <c r="K3605" s="635">
        <f>K3608+K3611</f>
        <v>6.17</v>
      </c>
      <c r="L3605" s="628"/>
      <c r="M3605" s="286">
        <f>K3605*12*I3604</f>
        <v>20042.627999999997</v>
      </c>
    </row>
    <row r="3606" spans="1:13">
      <c r="A3606" s="376" t="s">
        <v>349</v>
      </c>
      <c r="B3606" s="375"/>
      <c r="C3606" s="375"/>
      <c r="D3606" s="375"/>
      <c r="E3606" s="375"/>
      <c r="F3606" s="375"/>
      <c r="G3606" s="375"/>
      <c r="H3606" s="374"/>
      <c r="I3606" s="295"/>
      <c r="J3606" s="294"/>
      <c r="K3606" s="293"/>
      <c r="L3606" s="292"/>
      <c r="M3606" s="373"/>
    </row>
    <row r="3607" spans="1:13" ht="15.75" thickBot="1">
      <c r="A3607" s="363" t="s">
        <v>348</v>
      </c>
      <c r="B3607" s="372"/>
      <c r="C3607" s="372"/>
      <c r="D3607" s="372"/>
      <c r="E3607" s="372"/>
      <c r="F3607" s="372"/>
      <c r="G3607" s="372"/>
      <c r="H3607" s="371"/>
      <c r="I3607" s="336"/>
      <c r="J3607" s="282"/>
      <c r="K3607" s="281"/>
      <c r="L3607" s="280"/>
      <c r="M3607" s="279"/>
    </row>
    <row r="3608" spans="1:13">
      <c r="A3608" s="323" t="s">
        <v>347</v>
      </c>
      <c r="B3608" s="331"/>
      <c r="C3608" s="331"/>
      <c r="D3608" s="331"/>
      <c r="E3608" s="331"/>
      <c r="F3608" s="331"/>
      <c r="G3608" s="331"/>
      <c r="H3608" s="357"/>
      <c r="I3608" s="596" t="s">
        <v>19</v>
      </c>
      <c r="J3608" s="597"/>
      <c r="K3608" s="629">
        <v>3.7</v>
      </c>
      <c r="L3608" s="630"/>
      <c r="M3608" s="291">
        <f>K3608*12*I3604</f>
        <v>12019.080000000002</v>
      </c>
    </row>
    <row r="3609" spans="1:13">
      <c r="A3609" s="301" t="s">
        <v>338</v>
      </c>
      <c r="B3609" s="355"/>
      <c r="C3609" s="355"/>
      <c r="D3609" s="355"/>
      <c r="E3609" s="355"/>
      <c r="F3609" s="355"/>
      <c r="G3609" s="355"/>
      <c r="H3609" s="356"/>
      <c r="I3609" s="598" t="s">
        <v>328</v>
      </c>
      <c r="J3609" s="599"/>
      <c r="K3609" s="327"/>
      <c r="L3609" s="292"/>
      <c r="M3609" s="291"/>
    </row>
    <row r="3610" spans="1:13">
      <c r="A3610" s="323" t="s">
        <v>337</v>
      </c>
      <c r="B3610" s="331"/>
      <c r="C3610" s="331"/>
      <c r="D3610" s="331"/>
      <c r="E3610" s="331"/>
      <c r="F3610" s="331"/>
      <c r="G3610" s="331"/>
      <c r="H3610" s="357"/>
      <c r="I3610" s="596"/>
      <c r="J3610" s="597"/>
      <c r="K3610" s="327"/>
      <c r="L3610" s="292"/>
      <c r="M3610" s="291"/>
    </row>
    <row r="3611" spans="1:13">
      <c r="A3611" s="323" t="s">
        <v>346</v>
      </c>
      <c r="B3611" s="331"/>
      <c r="C3611" s="331"/>
      <c r="D3611" s="331"/>
      <c r="E3611" s="331"/>
      <c r="F3611" s="331"/>
      <c r="G3611" s="331"/>
      <c r="H3611" s="357"/>
      <c r="I3611" s="608" t="s">
        <v>35</v>
      </c>
      <c r="J3611" s="609"/>
      <c r="K3611" s="625">
        <v>2.4700000000000002</v>
      </c>
      <c r="L3611" s="626"/>
      <c r="M3611" s="291">
        <f>K3611*12*I3604</f>
        <v>8023.5479999999998</v>
      </c>
    </row>
    <row r="3612" spans="1:13" ht="15.75">
      <c r="A3612" s="320" t="s">
        <v>345</v>
      </c>
      <c r="B3612" s="354"/>
      <c r="C3612" s="354"/>
      <c r="D3612" s="354"/>
      <c r="E3612" s="354"/>
      <c r="F3612" s="354"/>
      <c r="G3612" s="354"/>
      <c r="H3612" s="353"/>
      <c r="I3612" s="598" t="s">
        <v>328</v>
      </c>
      <c r="J3612" s="599"/>
      <c r="K3612" s="370"/>
      <c r="L3612" s="369"/>
      <c r="M3612" s="291"/>
    </row>
    <row r="3613" spans="1:13">
      <c r="A3613" s="313" t="s">
        <v>344</v>
      </c>
      <c r="B3613" s="328"/>
      <c r="C3613" s="328"/>
      <c r="D3613" s="328"/>
      <c r="E3613" s="328"/>
      <c r="F3613" s="328"/>
      <c r="G3613" s="328"/>
      <c r="H3613" s="368"/>
      <c r="I3613" s="598"/>
      <c r="J3613" s="599"/>
      <c r="K3613" s="352"/>
      <c r="L3613" s="292"/>
      <c r="M3613" s="291"/>
    </row>
    <row r="3614" spans="1:13" ht="15.75" thickBot="1">
      <c r="A3614" s="323" t="s">
        <v>343</v>
      </c>
      <c r="B3614" s="322"/>
      <c r="C3614" s="322"/>
      <c r="D3614" s="322"/>
      <c r="E3614" s="322"/>
      <c r="F3614" s="322"/>
      <c r="G3614" s="322"/>
      <c r="H3614" s="321"/>
      <c r="I3614" s="334"/>
      <c r="J3614" s="333"/>
      <c r="K3614" s="636"/>
      <c r="L3614" s="637"/>
      <c r="M3614" s="291"/>
    </row>
    <row r="3615" spans="1:13">
      <c r="A3615" s="367" t="s">
        <v>342</v>
      </c>
      <c r="B3615" s="366"/>
      <c r="C3615" s="366"/>
      <c r="D3615" s="366"/>
      <c r="E3615" s="366"/>
      <c r="F3615" s="366"/>
      <c r="G3615" s="366"/>
      <c r="H3615" s="365"/>
      <c r="I3615" s="341"/>
      <c r="J3615" s="364"/>
      <c r="K3615" s="627">
        <f>K3617+K3622+K3625</f>
        <v>5.05</v>
      </c>
      <c r="L3615" s="628"/>
      <c r="M3615" s="286">
        <f>K3615*12*I3604</f>
        <v>16404.419999999998</v>
      </c>
    </row>
    <row r="3616" spans="1:13" ht="15.75" thickBot="1">
      <c r="A3616" s="363" t="s">
        <v>341</v>
      </c>
      <c r="B3616" s="362"/>
      <c r="C3616" s="362"/>
      <c r="D3616" s="362"/>
      <c r="E3616" s="362"/>
      <c r="F3616" s="362"/>
      <c r="G3616" s="362"/>
      <c r="H3616" s="361"/>
      <c r="I3616" s="336"/>
      <c r="J3616" s="360"/>
      <c r="K3616" s="281"/>
      <c r="L3616" s="280"/>
      <c r="M3616" s="279"/>
    </row>
    <row r="3617" spans="1:13">
      <c r="A3617" s="301" t="s">
        <v>340</v>
      </c>
      <c r="B3617" s="300"/>
      <c r="C3617" s="300"/>
      <c r="D3617" s="300"/>
      <c r="E3617" s="300"/>
      <c r="F3617" s="300"/>
      <c r="G3617" s="300"/>
      <c r="H3617" s="298"/>
      <c r="I3617" s="598" t="s">
        <v>19</v>
      </c>
      <c r="J3617" s="599"/>
      <c r="K3617" s="629">
        <v>2.5299999999999998</v>
      </c>
      <c r="L3617" s="630"/>
      <c r="M3617" s="291">
        <f>K3617*12*I3604</f>
        <v>8218.4519999999993</v>
      </c>
    </row>
    <row r="3618" spans="1:13">
      <c r="A3618" s="323" t="s">
        <v>339</v>
      </c>
      <c r="B3618" s="322"/>
      <c r="C3618" s="322"/>
      <c r="D3618" s="322"/>
      <c r="E3618" s="322"/>
      <c r="F3618" s="322"/>
      <c r="G3618" s="322"/>
      <c r="H3618" s="321"/>
      <c r="I3618" s="359"/>
      <c r="J3618" s="358"/>
      <c r="K3618" s="327"/>
      <c r="L3618" s="292"/>
      <c r="M3618" s="291"/>
    </row>
    <row r="3619" spans="1:13">
      <c r="A3619" s="301" t="s">
        <v>338</v>
      </c>
      <c r="B3619" s="355"/>
      <c r="C3619" s="355"/>
      <c r="D3619" s="355"/>
      <c r="E3619" s="355"/>
      <c r="F3619" s="355"/>
      <c r="G3619" s="355"/>
      <c r="H3619" s="356"/>
      <c r="I3619" s="598" t="s">
        <v>328</v>
      </c>
      <c r="J3619" s="599"/>
      <c r="K3619" s="327"/>
      <c r="L3619" s="292"/>
      <c r="M3619" s="291"/>
    </row>
    <row r="3620" spans="1:13">
      <c r="A3620" s="323" t="s">
        <v>337</v>
      </c>
      <c r="B3620" s="331"/>
      <c r="C3620" s="331"/>
      <c r="D3620" s="331"/>
      <c r="E3620" s="331"/>
      <c r="F3620" s="331"/>
      <c r="G3620" s="331"/>
      <c r="H3620" s="357"/>
      <c r="I3620" s="596"/>
      <c r="J3620" s="597"/>
      <c r="K3620" s="327"/>
      <c r="L3620" s="292"/>
      <c r="M3620" s="291"/>
    </row>
    <row r="3621" spans="1:13">
      <c r="A3621" s="320" t="s">
        <v>336</v>
      </c>
      <c r="B3621" s="354"/>
      <c r="C3621" s="353"/>
      <c r="D3621" s="355"/>
      <c r="E3621" s="355"/>
      <c r="F3621" s="355"/>
      <c r="G3621" s="355"/>
      <c r="H3621" s="356"/>
      <c r="I3621" s="598" t="s">
        <v>328</v>
      </c>
      <c r="J3621" s="599"/>
      <c r="K3621" s="327"/>
      <c r="L3621" s="292"/>
      <c r="M3621" s="291"/>
    </row>
    <row r="3622" spans="1:13">
      <c r="A3622" s="301" t="s">
        <v>335</v>
      </c>
      <c r="B3622" s="355"/>
      <c r="C3622" s="355"/>
      <c r="D3622" s="354"/>
      <c r="E3622" s="354"/>
      <c r="F3622" s="354"/>
      <c r="G3622" s="354"/>
      <c r="H3622" s="353"/>
      <c r="I3622" s="608" t="s">
        <v>35</v>
      </c>
      <c r="J3622" s="609"/>
      <c r="K3622" s="625">
        <v>1.1200000000000001</v>
      </c>
      <c r="L3622" s="626"/>
      <c r="M3622" s="291">
        <f>K3622*12*I3604</f>
        <v>3638.2080000000001</v>
      </c>
    </row>
    <row r="3623" spans="1:13">
      <c r="A3623" s="313" t="s">
        <v>334</v>
      </c>
      <c r="B3623" s="312"/>
      <c r="C3623" s="312"/>
      <c r="D3623" s="312"/>
      <c r="E3623" s="312"/>
      <c r="F3623" s="312"/>
      <c r="G3623" s="312"/>
      <c r="H3623" s="311"/>
      <c r="I3623" s="590" t="s">
        <v>333</v>
      </c>
      <c r="J3623" s="591"/>
      <c r="K3623" s="327"/>
      <c r="L3623" s="292"/>
      <c r="M3623" s="291"/>
    </row>
    <row r="3624" spans="1:13">
      <c r="A3624" s="323"/>
      <c r="B3624" s="322"/>
      <c r="C3624" s="322"/>
      <c r="D3624" s="322"/>
      <c r="E3624" s="322"/>
      <c r="F3624" s="322"/>
      <c r="G3624" s="322"/>
      <c r="H3624" s="321"/>
      <c r="I3624" s="334" t="s">
        <v>332</v>
      </c>
      <c r="J3624" s="333"/>
      <c r="K3624" s="352"/>
      <c r="L3624" s="292"/>
      <c r="M3624" s="291"/>
    </row>
    <row r="3625" spans="1:13">
      <c r="A3625" s="313" t="s">
        <v>331</v>
      </c>
      <c r="B3625" s="312"/>
      <c r="C3625" s="312"/>
      <c r="D3625" s="312"/>
      <c r="E3625" s="312"/>
      <c r="F3625" s="312"/>
      <c r="G3625" s="312"/>
      <c r="H3625" s="311"/>
      <c r="I3625" s="590" t="s">
        <v>35</v>
      </c>
      <c r="J3625" s="591"/>
      <c r="K3625" s="625">
        <v>1.4</v>
      </c>
      <c r="L3625" s="626"/>
      <c r="M3625" s="291">
        <f>K3625*12*I3604</f>
        <v>4547.7599999999993</v>
      </c>
    </row>
    <row r="3626" spans="1:13">
      <c r="A3626" s="323" t="s">
        <v>330</v>
      </c>
      <c r="B3626" s="322"/>
      <c r="C3626" s="322"/>
      <c r="D3626" s="322"/>
      <c r="E3626" s="322"/>
      <c r="F3626" s="322"/>
      <c r="G3626" s="322"/>
      <c r="H3626" s="321"/>
      <c r="I3626" s="334"/>
      <c r="J3626" s="333"/>
      <c r="K3626" s="327"/>
      <c r="L3626" s="292"/>
      <c r="M3626" s="291"/>
    </row>
    <row r="3627" spans="1:13">
      <c r="A3627" s="313" t="s">
        <v>329</v>
      </c>
      <c r="B3627" s="312"/>
      <c r="C3627" s="312"/>
      <c r="D3627" s="312"/>
      <c r="E3627" s="312"/>
      <c r="F3627" s="312"/>
      <c r="G3627" s="312"/>
      <c r="H3627" s="311"/>
      <c r="I3627" s="598" t="s">
        <v>328</v>
      </c>
      <c r="J3627" s="599"/>
      <c r="K3627" s="327"/>
      <c r="L3627" s="292"/>
      <c r="M3627" s="291"/>
    </row>
    <row r="3628" spans="1:13">
      <c r="A3628" s="313" t="s">
        <v>327</v>
      </c>
      <c r="B3628" s="312"/>
      <c r="C3628" s="312"/>
      <c r="D3628" s="312"/>
      <c r="E3628" s="312"/>
      <c r="F3628" s="312"/>
      <c r="G3628" s="312"/>
      <c r="H3628" s="311"/>
      <c r="I3628" s="590" t="s">
        <v>326</v>
      </c>
      <c r="J3628" s="591"/>
      <c r="K3628" s="351"/>
      <c r="L3628" s="350"/>
      <c r="M3628" s="349"/>
    </row>
    <row r="3629" spans="1:13" ht="15.75" thickBot="1">
      <c r="A3629" s="323"/>
      <c r="B3629" s="322"/>
      <c r="C3629" s="322"/>
      <c r="D3629" s="322"/>
      <c r="E3629" s="322"/>
      <c r="F3629" s="322"/>
      <c r="G3629" s="322"/>
      <c r="H3629" s="321"/>
      <c r="I3629" s="606" t="s">
        <v>325</v>
      </c>
      <c r="J3629" s="607"/>
      <c r="K3629" s="348"/>
      <c r="L3629" s="347"/>
      <c r="M3629" s="346"/>
    </row>
    <row r="3630" spans="1:13">
      <c r="A3630" s="345" t="s">
        <v>324</v>
      </c>
      <c r="B3630" s="344"/>
      <c r="C3630" s="344"/>
      <c r="D3630" s="344"/>
      <c r="E3630" s="344"/>
      <c r="F3630" s="344"/>
      <c r="G3630" s="343"/>
      <c r="H3630" s="342"/>
      <c r="I3630" s="341"/>
      <c r="J3630" s="340"/>
      <c r="K3630" s="648">
        <f>K3632+K3639+K3647+K3651+K3652+K3656</f>
        <v>23.810000000000002</v>
      </c>
      <c r="L3630" s="628"/>
      <c r="M3630" s="286">
        <f>M3632+M3639+M3647+M3651+M3652+M3656</f>
        <v>77344.403999999995</v>
      </c>
    </row>
    <row r="3631" spans="1:13" ht="15.75" thickBot="1">
      <c r="A3631" s="339"/>
      <c r="B3631" s="338"/>
      <c r="C3631" s="338"/>
      <c r="D3631" s="338"/>
      <c r="E3631" s="338"/>
      <c r="F3631" s="338"/>
      <c r="G3631" s="338"/>
      <c r="H3631" s="337"/>
      <c r="I3631" s="336"/>
      <c r="J3631" s="282"/>
      <c r="K3631" s="281"/>
      <c r="L3631" s="280"/>
      <c r="M3631" s="279"/>
    </row>
    <row r="3632" spans="1:13" ht="15.75" thickBot="1">
      <c r="A3632" s="603" t="s">
        <v>323</v>
      </c>
      <c r="B3632" s="604"/>
      <c r="C3632" s="604"/>
      <c r="D3632" s="604"/>
      <c r="E3632" s="604"/>
      <c r="F3632" s="604"/>
      <c r="G3632" s="604"/>
      <c r="H3632" s="605"/>
      <c r="I3632" s="305"/>
      <c r="J3632" s="304"/>
      <c r="K3632" s="646">
        <f>K3633+K3634+K3635+K3637+K3638</f>
        <v>2.3299999999999996</v>
      </c>
      <c r="L3632" s="647"/>
      <c r="M3632" s="303">
        <f>K3632*12*I3604</f>
        <v>7568.7719999999981</v>
      </c>
    </row>
    <row r="3633" spans="1:13">
      <c r="A3633" s="323" t="s">
        <v>322</v>
      </c>
      <c r="B3633" s="322"/>
      <c r="C3633" s="322"/>
      <c r="D3633" s="322"/>
      <c r="E3633" s="322"/>
      <c r="F3633" s="322"/>
      <c r="G3633" s="322"/>
      <c r="H3633" s="321"/>
      <c r="I3633" s="596" t="s">
        <v>321</v>
      </c>
      <c r="J3633" s="597"/>
      <c r="K3633" s="629">
        <v>0.63</v>
      </c>
      <c r="L3633" s="630"/>
      <c r="M3633" s="291">
        <f>K3633*12*I3604</f>
        <v>2046.492</v>
      </c>
    </row>
    <row r="3634" spans="1:13">
      <c r="A3634" s="320" t="s">
        <v>320</v>
      </c>
      <c r="B3634" s="319"/>
      <c r="C3634" s="319"/>
      <c r="D3634" s="319"/>
      <c r="E3634" s="319"/>
      <c r="F3634" s="319"/>
      <c r="G3634" s="319"/>
      <c r="H3634" s="318"/>
      <c r="I3634" s="608" t="s">
        <v>57</v>
      </c>
      <c r="J3634" s="609"/>
      <c r="K3634" s="625">
        <v>1.48</v>
      </c>
      <c r="L3634" s="626"/>
      <c r="M3634" s="291">
        <f>K3634*12*I3604</f>
        <v>4807.6319999999996</v>
      </c>
    </row>
    <row r="3635" spans="1:13">
      <c r="A3635" s="313" t="s">
        <v>319</v>
      </c>
      <c r="B3635" s="312"/>
      <c r="C3635" s="312"/>
      <c r="D3635" s="312"/>
      <c r="E3635" s="312"/>
      <c r="F3635" s="312"/>
      <c r="G3635" s="312"/>
      <c r="H3635" s="311"/>
      <c r="I3635" s="590" t="s">
        <v>35</v>
      </c>
      <c r="J3635" s="591"/>
      <c r="K3635" s="625">
        <v>0.17</v>
      </c>
      <c r="L3635" s="626"/>
      <c r="M3635" s="291">
        <f>K3635*12*I3604</f>
        <v>552.22799999999995</v>
      </c>
    </row>
    <row r="3636" spans="1:13">
      <c r="A3636" s="335" t="s">
        <v>318</v>
      </c>
      <c r="B3636" s="331"/>
      <c r="C3636" s="331"/>
      <c r="D3636" s="331"/>
      <c r="E3636" s="322"/>
      <c r="F3636" s="322"/>
      <c r="G3636" s="322"/>
      <c r="H3636" s="321"/>
      <c r="I3636" s="334"/>
      <c r="J3636" s="333"/>
      <c r="K3636" s="293"/>
      <c r="L3636" s="292"/>
      <c r="M3636" s="291"/>
    </row>
    <row r="3637" spans="1:13">
      <c r="A3637" s="320" t="s">
        <v>317</v>
      </c>
      <c r="B3637" s="319"/>
      <c r="C3637" s="319"/>
      <c r="D3637" s="319"/>
      <c r="E3637" s="319"/>
      <c r="F3637" s="319"/>
      <c r="G3637" s="319"/>
      <c r="H3637" s="318"/>
      <c r="I3637" s="608" t="s">
        <v>19</v>
      </c>
      <c r="J3637" s="609"/>
      <c r="K3637" s="625">
        <v>0.05</v>
      </c>
      <c r="L3637" s="626"/>
      <c r="M3637" s="291">
        <f>K3637*12*I3604</f>
        <v>162.42000000000002</v>
      </c>
    </row>
    <row r="3638" spans="1:13" ht="15.75" thickBot="1">
      <c r="A3638" s="313" t="s">
        <v>316</v>
      </c>
      <c r="B3638" s="312"/>
      <c r="C3638" s="312"/>
      <c r="D3638" s="312"/>
      <c r="E3638" s="312"/>
      <c r="F3638" s="312"/>
      <c r="G3638" s="312"/>
      <c r="H3638" s="311"/>
      <c r="I3638" s="614" t="s">
        <v>19</v>
      </c>
      <c r="J3638" s="615"/>
      <c r="K3638" s="650"/>
      <c r="L3638" s="651"/>
      <c r="M3638" s="291"/>
    </row>
    <row r="3639" spans="1:13" ht="15.75" thickBot="1">
      <c r="A3639" s="654" t="s">
        <v>315</v>
      </c>
      <c r="B3639" s="655"/>
      <c r="C3639" s="655"/>
      <c r="D3639" s="655"/>
      <c r="E3639" s="655"/>
      <c r="F3639" s="655"/>
      <c r="G3639" s="655"/>
      <c r="H3639" s="656"/>
      <c r="I3639" s="305"/>
      <c r="J3639" s="304"/>
      <c r="K3639" s="642">
        <f>K3640+K3641+K3643+K3644+K3645+K3646</f>
        <v>1.35</v>
      </c>
      <c r="L3639" s="647"/>
      <c r="M3639" s="303">
        <f>K3639*12*I3604</f>
        <v>4385.34</v>
      </c>
    </row>
    <row r="3640" spans="1:13">
      <c r="A3640" s="332" t="s">
        <v>314</v>
      </c>
      <c r="B3640" s="331"/>
      <c r="C3640" s="331"/>
      <c r="D3640" s="331"/>
      <c r="E3640" s="331"/>
      <c r="F3640" s="322"/>
      <c r="G3640" s="322"/>
      <c r="H3640" s="321"/>
      <c r="I3640" s="330"/>
      <c r="J3640" s="294"/>
      <c r="K3640" s="629">
        <v>0.08</v>
      </c>
      <c r="L3640" s="630"/>
      <c r="M3640" s="291">
        <f>K3640*12*I3604</f>
        <v>259.87199999999996</v>
      </c>
    </row>
    <row r="3641" spans="1:13">
      <c r="A3641" s="329" t="s">
        <v>313</v>
      </c>
      <c r="B3641" s="328"/>
      <c r="C3641" s="328"/>
      <c r="D3641" s="328"/>
      <c r="E3641" s="328"/>
      <c r="F3641" s="312"/>
      <c r="G3641" s="312"/>
      <c r="H3641" s="311"/>
      <c r="I3641" s="598" t="s">
        <v>312</v>
      </c>
      <c r="J3641" s="599"/>
      <c r="K3641" s="625">
        <v>0.65</v>
      </c>
      <c r="L3641" s="626"/>
      <c r="M3641" s="291">
        <f>K3641*12*I3604</f>
        <v>2111.46</v>
      </c>
    </row>
    <row r="3642" spans="1:13">
      <c r="A3642" s="323" t="s">
        <v>311</v>
      </c>
      <c r="B3642" s="322"/>
      <c r="C3642" s="322"/>
      <c r="D3642" s="322"/>
      <c r="E3642" s="322"/>
      <c r="F3642" s="322"/>
      <c r="G3642" s="322"/>
      <c r="H3642" s="321"/>
      <c r="I3642" s="596" t="s">
        <v>310</v>
      </c>
      <c r="J3642" s="597"/>
      <c r="K3642" s="327"/>
      <c r="L3642" s="292"/>
      <c r="M3642" s="291"/>
    </row>
    <row r="3643" spans="1:13">
      <c r="A3643" s="320" t="s">
        <v>309</v>
      </c>
      <c r="B3643" s="319"/>
      <c r="C3643" s="319"/>
      <c r="D3643" s="319"/>
      <c r="E3643" s="319"/>
      <c r="F3643" s="319"/>
      <c r="G3643" s="319"/>
      <c r="H3643" s="318"/>
      <c r="I3643" s="608" t="s">
        <v>308</v>
      </c>
      <c r="J3643" s="609"/>
      <c r="K3643" s="625">
        <v>0.4</v>
      </c>
      <c r="L3643" s="626"/>
      <c r="M3643" s="291">
        <f>K3643*12*I3604</f>
        <v>1299.3600000000001</v>
      </c>
    </row>
    <row r="3644" spans="1:13">
      <c r="A3644" s="320" t="s">
        <v>307</v>
      </c>
      <c r="B3644" s="319"/>
      <c r="C3644" s="319"/>
      <c r="D3644" s="319"/>
      <c r="E3644" s="319"/>
      <c r="F3644" s="319"/>
      <c r="G3644" s="319"/>
      <c r="H3644" s="318"/>
      <c r="I3644" s="608" t="s">
        <v>306</v>
      </c>
      <c r="J3644" s="609"/>
      <c r="K3644" s="625">
        <v>0.1</v>
      </c>
      <c r="L3644" s="626"/>
      <c r="M3644" s="291">
        <f>K3644*12*I3604</f>
        <v>324.84000000000003</v>
      </c>
    </row>
    <row r="3645" spans="1:13">
      <c r="A3645" s="313" t="s">
        <v>299</v>
      </c>
      <c r="B3645" s="312"/>
      <c r="C3645" s="312"/>
      <c r="D3645" s="312"/>
      <c r="E3645" s="312"/>
      <c r="F3645" s="312"/>
      <c r="G3645" s="312"/>
      <c r="H3645" s="311"/>
      <c r="I3645" s="608" t="s">
        <v>298</v>
      </c>
      <c r="J3645" s="609"/>
      <c r="K3645" s="636">
        <v>0.05</v>
      </c>
      <c r="L3645" s="637"/>
      <c r="M3645" s="291">
        <f>K3645*12*I3604</f>
        <v>162.42000000000002</v>
      </c>
    </row>
    <row r="3646" spans="1:13" ht="15.75" thickBot="1">
      <c r="A3646" s="313" t="s">
        <v>305</v>
      </c>
      <c r="B3646" s="312"/>
      <c r="C3646" s="312"/>
      <c r="D3646" s="312"/>
      <c r="E3646" s="312"/>
      <c r="F3646" s="312"/>
      <c r="G3646" s="312"/>
      <c r="H3646" s="311"/>
      <c r="I3646" s="614" t="s">
        <v>88</v>
      </c>
      <c r="J3646" s="615"/>
      <c r="K3646" s="638">
        <v>7.0000000000000007E-2</v>
      </c>
      <c r="L3646" s="639"/>
      <c r="M3646" s="326">
        <f>K3646*12*I3604</f>
        <v>227.38800000000001</v>
      </c>
    </row>
    <row r="3647" spans="1:13" ht="15.75" thickBot="1">
      <c r="A3647" s="654" t="s">
        <v>304</v>
      </c>
      <c r="B3647" s="655"/>
      <c r="C3647" s="655"/>
      <c r="D3647" s="655"/>
      <c r="E3647" s="655"/>
      <c r="F3647" s="655"/>
      <c r="G3647" s="655"/>
      <c r="H3647" s="656"/>
      <c r="I3647" s="325"/>
      <c r="J3647" s="324"/>
      <c r="K3647" s="649">
        <f>K3648+K3649+K3650</f>
        <v>0.88</v>
      </c>
      <c r="L3647" s="643"/>
      <c r="M3647" s="303">
        <f>K3647*12*I3604</f>
        <v>2858.5920000000001</v>
      </c>
    </row>
    <row r="3648" spans="1:13">
      <c r="A3648" s="323" t="s">
        <v>303</v>
      </c>
      <c r="B3648" s="322"/>
      <c r="C3648" s="322"/>
      <c r="D3648" s="322"/>
      <c r="E3648" s="322"/>
      <c r="F3648" s="322"/>
      <c r="G3648" s="322"/>
      <c r="H3648" s="321"/>
      <c r="I3648" s="612" t="s">
        <v>302</v>
      </c>
      <c r="J3648" s="613"/>
      <c r="K3648" s="644">
        <v>0.42</v>
      </c>
      <c r="L3648" s="645"/>
      <c r="M3648" s="291">
        <f>K3648*12*I3604</f>
        <v>1364.328</v>
      </c>
    </row>
    <row r="3649" spans="1:13">
      <c r="A3649" s="320" t="s">
        <v>301</v>
      </c>
      <c r="B3649" s="319"/>
      <c r="C3649" s="319"/>
      <c r="D3649" s="319"/>
      <c r="E3649" s="319"/>
      <c r="F3649" s="319"/>
      <c r="G3649" s="319"/>
      <c r="H3649" s="318"/>
      <c r="I3649" s="317" t="s">
        <v>300</v>
      </c>
      <c r="J3649" s="316"/>
      <c r="K3649" s="636">
        <v>0.37</v>
      </c>
      <c r="L3649" s="637"/>
      <c r="M3649" s="291">
        <f>K3649*12*I3604</f>
        <v>1201.9079999999999</v>
      </c>
    </row>
    <row r="3650" spans="1:13" ht="15.75" thickBot="1">
      <c r="A3650" s="313" t="s">
        <v>299</v>
      </c>
      <c r="B3650" s="312"/>
      <c r="C3650" s="312"/>
      <c r="D3650" s="312"/>
      <c r="E3650" s="312"/>
      <c r="F3650" s="312"/>
      <c r="G3650" s="312"/>
      <c r="H3650" s="311"/>
      <c r="I3650" s="614" t="s">
        <v>298</v>
      </c>
      <c r="J3650" s="615"/>
      <c r="K3650" s="638">
        <v>0.09</v>
      </c>
      <c r="L3650" s="639"/>
      <c r="M3650" s="291">
        <f>K3650*12*I3604</f>
        <v>292.35599999999999</v>
      </c>
    </row>
    <row r="3651" spans="1:13" ht="15.75" thickBot="1">
      <c r="A3651" s="309" t="s">
        <v>297</v>
      </c>
      <c r="B3651" s="308"/>
      <c r="C3651" s="308"/>
      <c r="D3651" s="308"/>
      <c r="E3651" s="308"/>
      <c r="F3651" s="308"/>
      <c r="G3651" s="308"/>
      <c r="H3651" s="307"/>
      <c r="I3651" s="619" t="s">
        <v>296</v>
      </c>
      <c r="J3651" s="620"/>
      <c r="K3651" s="640">
        <v>17.600000000000001</v>
      </c>
      <c r="L3651" s="641"/>
      <c r="M3651" s="303">
        <f>K3651*12*I3604</f>
        <v>57171.840000000004</v>
      </c>
    </row>
    <row r="3652" spans="1:13" ht="15.75" thickBot="1">
      <c r="A3652" s="603" t="s">
        <v>295</v>
      </c>
      <c r="B3652" s="604"/>
      <c r="C3652" s="604"/>
      <c r="D3652" s="604"/>
      <c r="E3652" s="604"/>
      <c r="F3652" s="604"/>
      <c r="G3652" s="604"/>
      <c r="H3652" s="605"/>
      <c r="I3652" s="305"/>
      <c r="J3652" s="304"/>
      <c r="K3652" s="642">
        <v>1.58</v>
      </c>
      <c r="L3652" s="643"/>
      <c r="M3652" s="303">
        <f>K3652*12*I3604</f>
        <v>5132.4719999999998</v>
      </c>
    </row>
    <row r="3653" spans="1:13">
      <c r="A3653" s="301" t="s">
        <v>294</v>
      </c>
      <c r="B3653" s="300"/>
      <c r="C3653" s="300"/>
      <c r="D3653" s="300"/>
      <c r="E3653" s="300"/>
      <c r="F3653" s="300"/>
      <c r="G3653" s="300"/>
      <c r="H3653" s="298"/>
      <c r="I3653" s="621" t="s">
        <v>293</v>
      </c>
      <c r="J3653" s="622"/>
      <c r="K3653" s="297"/>
      <c r="L3653" s="296"/>
      <c r="M3653" s="291"/>
    </row>
    <row r="3654" spans="1:13">
      <c r="A3654" s="301" t="s">
        <v>292</v>
      </c>
      <c r="B3654" s="300"/>
      <c r="C3654" s="300"/>
      <c r="D3654" s="300"/>
      <c r="E3654" s="300"/>
      <c r="F3654" s="300"/>
      <c r="G3654" s="300"/>
      <c r="H3654" s="298"/>
      <c r="I3654" s="295"/>
      <c r="J3654" s="294"/>
      <c r="K3654" s="297"/>
      <c r="L3654" s="296"/>
      <c r="M3654" s="291"/>
    </row>
    <row r="3655" spans="1:13" ht="15.75" thickBot="1">
      <c r="A3655" s="301" t="s">
        <v>291</v>
      </c>
      <c r="B3655" s="300"/>
      <c r="C3655" s="300"/>
      <c r="D3655" s="300"/>
      <c r="E3655" s="300"/>
      <c r="F3655" s="300"/>
      <c r="G3655" s="300"/>
      <c r="H3655" s="298"/>
      <c r="I3655" s="310"/>
      <c r="J3655" s="294"/>
      <c r="K3655" s="297"/>
      <c r="L3655" s="296"/>
      <c r="M3655" s="291"/>
    </row>
    <row r="3656" spans="1:13" ht="15.75" thickBot="1">
      <c r="A3656" s="309" t="s">
        <v>290</v>
      </c>
      <c r="B3656" s="308"/>
      <c r="C3656" s="308"/>
      <c r="D3656" s="308"/>
      <c r="E3656" s="308"/>
      <c r="F3656" s="308"/>
      <c r="G3656" s="308"/>
      <c r="H3656" s="307"/>
      <c r="I3656" s="305"/>
      <c r="J3656" s="304"/>
      <c r="K3656" s="642">
        <v>7.0000000000000007E-2</v>
      </c>
      <c r="L3656" s="643"/>
      <c r="M3656" s="303">
        <f>K3656*12*I3604</f>
        <v>227.38800000000001</v>
      </c>
    </row>
    <row r="3657" spans="1:13">
      <c r="A3657" s="301" t="s">
        <v>289</v>
      </c>
      <c r="B3657" s="300"/>
      <c r="C3657" s="300"/>
      <c r="D3657" s="300"/>
      <c r="E3657" s="300"/>
      <c r="F3657" s="300"/>
      <c r="G3657" s="300"/>
      <c r="H3657" s="298"/>
      <c r="I3657" s="621" t="s">
        <v>19</v>
      </c>
      <c r="J3657" s="622"/>
      <c r="K3657" s="306"/>
      <c r="L3657" s="296"/>
      <c r="M3657" s="291"/>
    </row>
    <row r="3658" spans="1:13" ht="15.75" thickBot="1">
      <c r="A3658" s="301" t="s">
        <v>288</v>
      </c>
      <c r="B3658" s="300"/>
      <c r="C3658" s="300"/>
      <c r="D3658" s="300"/>
      <c r="E3658" s="300"/>
      <c r="F3658" s="300"/>
      <c r="G3658" s="300"/>
      <c r="H3658" s="298"/>
      <c r="I3658" s="295"/>
      <c r="J3658" s="294"/>
      <c r="K3658" s="306"/>
      <c r="L3658" s="296"/>
      <c r="M3658" s="291"/>
    </row>
    <row r="3659" spans="1:13" ht="15.75" thickBot="1">
      <c r="A3659" s="603" t="s">
        <v>287</v>
      </c>
      <c r="B3659" s="604"/>
      <c r="C3659" s="604"/>
      <c r="D3659" s="604"/>
      <c r="E3659" s="604"/>
      <c r="F3659" s="604"/>
      <c r="G3659" s="604"/>
      <c r="H3659" s="605"/>
      <c r="I3659" s="305"/>
      <c r="J3659" s="304"/>
      <c r="K3659" s="642">
        <v>6</v>
      </c>
      <c r="L3659" s="643"/>
      <c r="M3659" s="303">
        <f>K3659*12*I3604</f>
        <v>19490.399999999998</v>
      </c>
    </row>
    <row r="3660" spans="1:13">
      <c r="A3660" s="301" t="s">
        <v>286</v>
      </c>
      <c r="B3660" s="299"/>
      <c r="C3660" s="299"/>
      <c r="D3660" s="299"/>
      <c r="E3660" s="299"/>
      <c r="F3660" s="300"/>
      <c r="G3660" s="299"/>
      <c r="H3660" s="298"/>
      <c r="I3660" s="598" t="s">
        <v>285</v>
      </c>
      <c r="J3660" s="599"/>
      <c r="K3660" s="297"/>
      <c r="L3660" s="296"/>
      <c r="M3660" s="291"/>
    </row>
    <row r="3661" spans="1:13">
      <c r="A3661" s="301" t="s">
        <v>284</v>
      </c>
      <c r="B3661" s="299"/>
      <c r="C3661" s="299"/>
      <c r="D3661" s="299"/>
      <c r="E3661" s="299"/>
      <c r="F3661" s="300"/>
      <c r="G3661" s="299"/>
      <c r="H3661" s="298"/>
      <c r="I3661" s="598" t="s">
        <v>283</v>
      </c>
      <c r="J3661" s="599"/>
      <c r="K3661" s="297"/>
      <c r="L3661" s="296"/>
      <c r="M3661" s="291"/>
    </row>
    <row r="3662" spans="1:13">
      <c r="A3662" s="301" t="s">
        <v>282</v>
      </c>
      <c r="B3662" s="299"/>
      <c r="C3662" s="299"/>
      <c r="D3662" s="299"/>
      <c r="E3662" s="299"/>
      <c r="F3662" s="300"/>
      <c r="G3662" s="299"/>
      <c r="H3662" s="298"/>
      <c r="I3662" s="598" t="s">
        <v>281</v>
      </c>
      <c r="J3662" s="599"/>
      <c r="K3662" s="297"/>
      <c r="L3662" s="296"/>
      <c r="M3662" s="291"/>
    </row>
    <row r="3663" spans="1:13">
      <c r="A3663" s="301" t="s">
        <v>280</v>
      </c>
      <c r="B3663" s="299"/>
      <c r="C3663" s="299"/>
      <c r="D3663" s="299"/>
      <c r="E3663" s="299"/>
      <c r="F3663" s="300"/>
      <c r="G3663" s="299"/>
      <c r="H3663" s="298"/>
      <c r="I3663" s="598" t="s">
        <v>279</v>
      </c>
      <c r="J3663" s="599"/>
      <c r="K3663" s="297"/>
      <c r="L3663" s="296"/>
      <c r="M3663" s="291"/>
    </row>
    <row r="3664" spans="1:13">
      <c r="A3664" s="301" t="s">
        <v>278</v>
      </c>
      <c r="B3664" s="299"/>
      <c r="C3664" s="299"/>
      <c r="D3664" s="299"/>
      <c r="E3664" s="299"/>
      <c r="F3664" s="300"/>
      <c r="G3664" s="299"/>
      <c r="H3664" s="298"/>
      <c r="I3664" s="598" t="s">
        <v>277</v>
      </c>
      <c r="J3664" s="599"/>
      <c r="K3664" s="297"/>
      <c r="L3664" s="296"/>
      <c r="M3664" s="291"/>
    </row>
    <row r="3665" spans="1:13">
      <c r="A3665" s="301" t="s">
        <v>276</v>
      </c>
      <c r="B3665" s="299"/>
      <c r="C3665" s="299"/>
      <c r="D3665" s="299"/>
      <c r="E3665" s="299"/>
      <c r="F3665" s="300"/>
      <c r="G3665" s="299"/>
      <c r="H3665" s="298"/>
      <c r="I3665" s="295"/>
      <c r="J3665" s="294"/>
      <c r="K3665" s="297"/>
      <c r="L3665" s="302"/>
      <c r="M3665" s="291"/>
    </row>
    <row r="3666" spans="1:13">
      <c r="A3666" s="301" t="s">
        <v>275</v>
      </c>
      <c r="B3666" s="299"/>
      <c r="C3666" s="299"/>
      <c r="D3666" s="299"/>
      <c r="E3666" s="299"/>
      <c r="F3666" s="300"/>
      <c r="G3666" s="299"/>
      <c r="H3666" s="298"/>
      <c r="I3666" s="295"/>
      <c r="J3666" s="294"/>
      <c r="K3666" s="297"/>
      <c r="L3666" s="296"/>
      <c r="M3666" s="291"/>
    </row>
    <row r="3667" spans="1:13">
      <c r="A3667" s="301" t="s">
        <v>274</v>
      </c>
      <c r="B3667" s="299"/>
      <c r="C3667" s="299"/>
      <c r="D3667" s="299"/>
      <c r="E3667" s="299"/>
      <c r="F3667" s="300"/>
      <c r="G3667" s="299"/>
      <c r="H3667" s="298"/>
      <c r="I3667" s="295"/>
      <c r="J3667" s="294"/>
      <c r="K3667" s="297"/>
      <c r="L3667" s="296"/>
      <c r="M3667" s="291"/>
    </row>
    <row r="3668" spans="1:13">
      <c r="A3668" s="301" t="s">
        <v>273</v>
      </c>
      <c r="B3668" s="299"/>
      <c r="C3668" s="299"/>
      <c r="D3668" s="299"/>
      <c r="E3668" s="299"/>
      <c r="F3668" s="300"/>
      <c r="G3668" s="299"/>
      <c r="H3668" s="298"/>
      <c r="I3668" s="295"/>
      <c r="J3668" s="294"/>
      <c r="K3668" s="297"/>
      <c r="L3668" s="296"/>
      <c r="M3668" s="291"/>
    </row>
    <row r="3669" spans="1:13">
      <c r="A3669" s="301" t="s">
        <v>272</v>
      </c>
      <c r="B3669" s="299"/>
      <c r="C3669" s="299"/>
      <c r="D3669" s="299"/>
      <c r="E3669" s="299"/>
      <c r="F3669" s="300"/>
      <c r="G3669" s="299"/>
      <c r="H3669" s="298"/>
      <c r="I3669" s="295"/>
      <c r="J3669" s="294"/>
      <c r="K3669" s="297"/>
      <c r="L3669" s="296"/>
      <c r="M3669" s="291"/>
    </row>
    <row r="3670" spans="1:13" ht="15.75" thickBot="1">
      <c r="A3670" s="616" t="s">
        <v>271</v>
      </c>
      <c r="B3670" s="617"/>
      <c r="C3670" s="617"/>
      <c r="D3670" s="617"/>
      <c r="E3670" s="617"/>
      <c r="F3670" s="617"/>
      <c r="G3670" s="617"/>
      <c r="H3670" s="618"/>
      <c r="I3670" s="295"/>
      <c r="J3670" s="294"/>
      <c r="K3670" s="293"/>
      <c r="L3670" s="292"/>
      <c r="M3670" s="291"/>
    </row>
    <row r="3671" spans="1:13">
      <c r="A3671" s="290" t="s">
        <v>270</v>
      </c>
      <c r="B3671" s="289"/>
      <c r="C3671" s="289"/>
      <c r="D3671" s="289"/>
      <c r="E3671" s="289"/>
      <c r="F3671" s="289"/>
      <c r="G3671" s="289"/>
      <c r="H3671" s="289"/>
      <c r="I3671" s="621" t="s">
        <v>55</v>
      </c>
      <c r="J3671" s="622"/>
      <c r="K3671" s="288"/>
      <c r="L3671" s="287"/>
      <c r="M3671" s="286"/>
    </row>
    <row r="3672" spans="1:13" ht="15.75" thickBot="1">
      <c r="A3672" s="285" t="s">
        <v>269</v>
      </c>
      <c r="B3672" s="284"/>
      <c r="C3672" s="284"/>
      <c r="D3672" s="284"/>
      <c r="E3672" s="284"/>
      <c r="F3672" s="284"/>
      <c r="G3672" s="284"/>
      <c r="H3672" s="284"/>
      <c r="I3672" s="283"/>
      <c r="J3672" s="282"/>
      <c r="K3672" s="281"/>
      <c r="L3672" s="280"/>
      <c r="M3672" s="279"/>
    </row>
    <row r="3673" spans="1:13" ht="15.75" thickBot="1">
      <c r="A3673" s="652" t="s">
        <v>268</v>
      </c>
      <c r="B3673" s="653"/>
      <c r="C3673" s="653"/>
      <c r="D3673" s="653"/>
      <c r="E3673" s="653"/>
      <c r="F3673" s="653"/>
      <c r="G3673" s="653"/>
      <c r="H3673" s="653"/>
      <c r="I3673" s="278"/>
      <c r="J3673" s="277"/>
      <c r="K3673" s="610">
        <f>K3605+K3615+K3630+K3659</f>
        <v>41.03</v>
      </c>
      <c r="L3673" s="611"/>
      <c r="M3673" s="276">
        <f>M3605+M3615+M3630+M3659</f>
        <v>133281.85199999998</v>
      </c>
    </row>
    <row r="3675" spans="1:13" ht="15.75">
      <c r="A3675" s="601" t="s">
        <v>0</v>
      </c>
      <c r="B3675" s="601"/>
      <c r="C3675" s="601"/>
      <c r="D3675" s="601"/>
      <c r="E3675" s="601"/>
      <c r="F3675" s="601"/>
      <c r="G3675" s="601"/>
      <c r="H3675" s="601"/>
      <c r="I3675" s="601"/>
      <c r="J3675" s="601"/>
      <c r="K3675" s="601"/>
      <c r="L3675" s="601"/>
      <c r="M3675" s="327"/>
    </row>
    <row r="3676" spans="1:13" ht="15.75">
      <c r="A3676" s="600" t="s">
        <v>353</v>
      </c>
      <c r="B3676" s="600"/>
      <c r="C3676" s="600"/>
      <c r="D3676" s="600"/>
      <c r="E3676" s="600"/>
      <c r="F3676" s="600"/>
      <c r="G3676" s="600"/>
      <c r="H3676" s="600"/>
      <c r="I3676" s="600"/>
      <c r="J3676" s="600"/>
      <c r="K3676" s="600"/>
      <c r="L3676" s="600"/>
      <c r="M3676" s="327"/>
    </row>
    <row r="3677" spans="1:13" ht="15.75">
      <c r="A3677" s="370"/>
      <c r="B3677" s="370"/>
      <c r="C3677" s="370"/>
      <c r="D3677" s="370"/>
      <c r="E3677" s="370"/>
      <c r="F3677" s="370" t="s">
        <v>369</v>
      </c>
      <c r="G3677" s="370"/>
      <c r="H3677" s="370"/>
      <c r="I3677" s="370"/>
      <c r="J3677" s="370"/>
      <c r="K3677" s="370"/>
      <c r="L3677" s="370"/>
      <c r="M3677" s="327"/>
    </row>
    <row r="3678" spans="1:13">
      <c r="A3678" s="329"/>
      <c r="B3678" s="328"/>
      <c r="C3678" s="602" t="s">
        <v>351</v>
      </c>
      <c r="D3678" s="602"/>
      <c r="E3678" s="602"/>
      <c r="F3678" s="328"/>
      <c r="G3678" s="328"/>
      <c r="H3678" s="368"/>
      <c r="I3678" s="590" t="s">
        <v>3</v>
      </c>
      <c r="J3678" s="591"/>
      <c r="K3678" s="592" t="s">
        <v>4</v>
      </c>
      <c r="L3678" s="593"/>
      <c r="M3678" s="382"/>
    </row>
    <row r="3679" spans="1:13">
      <c r="A3679" s="381"/>
      <c r="B3679" s="355"/>
      <c r="C3679" s="355"/>
      <c r="D3679" s="355"/>
      <c r="E3679" s="355"/>
      <c r="F3679" s="355"/>
      <c r="G3679" s="355"/>
      <c r="H3679" s="356"/>
      <c r="I3679" s="295"/>
      <c r="J3679" s="294"/>
      <c r="K3679" s="594" t="s">
        <v>5</v>
      </c>
      <c r="L3679" s="595"/>
      <c r="M3679" s="380" t="s">
        <v>6</v>
      </c>
    </row>
    <row r="3680" spans="1:13">
      <c r="A3680" s="381"/>
      <c r="B3680" s="355"/>
      <c r="C3680" s="355"/>
      <c r="D3680" s="355"/>
      <c r="E3680" s="355"/>
      <c r="F3680" s="355"/>
      <c r="G3680" s="355"/>
      <c r="H3680" s="356"/>
      <c r="I3680" s="598" t="s">
        <v>7</v>
      </c>
      <c r="J3680" s="599"/>
      <c r="K3680" s="623" t="s">
        <v>8</v>
      </c>
      <c r="L3680" s="624"/>
      <c r="M3680" s="380" t="s">
        <v>9</v>
      </c>
    </row>
    <row r="3681" spans="1:13" ht="16.5" thickBot="1">
      <c r="A3681" s="379"/>
      <c r="B3681" s="351"/>
      <c r="C3681" s="351"/>
      <c r="D3681" s="351"/>
      <c r="E3681" s="351"/>
      <c r="F3681" s="351"/>
      <c r="G3681" s="351"/>
      <c r="H3681" s="350"/>
      <c r="I3681" s="631">
        <v>274.3</v>
      </c>
      <c r="J3681" s="632"/>
      <c r="K3681" s="633"/>
      <c r="L3681" s="634"/>
      <c r="M3681" s="378"/>
    </row>
    <row r="3682" spans="1:13">
      <c r="A3682" s="367" t="s">
        <v>350</v>
      </c>
      <c r="B3682" s="344"/>
      <c r="C3682" s="344"/>
      <c r="D3682" s="344"/>
      <c r="E3682" s="344"/>
      <c r="F3682" s="344"/>
      <c r="G3682" s="344"/>
      <c r="H3682" s="377"/>
      <c r="I3682" s="341"/>
      <c r="J3682" s="340"/>
      <c r="K3682" s="635">
        <f>K3685+K3688</f>
        <v>6.17</v>
      </c>
      <c r="L3682" s="628"/>
      <c r="M3682" s="286">
        <f>K3682*12*I3681</f>
        <v>20309.171999999999</v>
      </c>
    </row>
    <row r="3683" spans="1:13">
      <c r="A3683" s="376" t="s">
        <v>349</v>
      </c>
      <c r="B3683" s="375"/>
      <c r="C3683" s="375"/>
      <c r="D3683" s="375"/>
      <c r="E3683" s="375"/>
      <c r="F3683" s="375"/>
      <c r="G3683" s="375"/>
      <c r="H3683" s="374"/>
      <c r="I3683" s="295"/>
      <c r="J3683" s="294"/>
      <c r="K3683" s="293"/>
      <c r="L3683" s="292"/>
      <c r="M3683" s="373"/>
    </row>
    <row r="3684" spans="1:13" ht="15.75" thickBot="1">
      <c r="A3684" s="363" t="s">
        <v>348</v>
      </c>
      <c r="B3684" s="372"/>
      <c r="C3684" s="372"/>
      <c r="D3684" s="372"/>
      <c r="E3684" s="372"/>
      <c r="F3684" s="372"/>
      <c r="G3684" s="372"/>
      <c r="H3684" s="371"/>
      <c r="I3684" s="336"/>
      <c r="J3684" s="282"/>
      <c r="K3684" s="281"/>
      <c r="L3684" s="280"/>
      <c r="M3684" s="279"/>
    </row>
    <row r="3685" spans="1:13">
      <c r="A3685" s="323" t="s">
        <v>347</v>
      </c>
      <c r="B3685" s="331"/>
      <c r="C3685" s="331"/>
      <c r="D3685" s="331"/>
      <c r="E3685" s="331"/>
      <c r="F3685" s="331"/>
      <c r="G3685" s="331"/>
      <c r="H3685" s="357"/>
      <c r="I3685" s="596" t="s">
        <v>19</v>
      </c>
      <c r="J3685" s="597"/>
      <c r="K3685" s="629">
        <v>3.7</v>
      </c>
      <c r="L3685" s="630"/>
      <c r="M3685" s="291">
        <f>K3685*12*I3681</f>
        <v>12178.920000000002</v>
      </c>
    </row>
    <row r="3686" spans="1:13">
      <c r="A3686" s="301" t="s">
        <v>338</v>
      </c>
      <c r="B3686" s="355"/>
      <c r="C3686" s="355"/>
      <c r="D3686" s="355"/>
      <c r="E3686" s="355"/>
      <c r="F3686" s="355"/>
      <c r="G3686" s="355"/>
      <c r="H3686" s="356"/>
      <c r="I3686" s="598" t="s">
        <v>328</v>
      </c>
      <c r="J3686" s="599"/>
      <c r="K3686" s="327"/>
      <c r="L3686" s="292"/>
      <c r="M3686" s="291"/>
    </row>
    <row r="3687" spans="1:13">
      <c r="A3687" s="323" t="s">
        <v>337</v>
      </c>
      <c r="B3687" s="331"/>
      <c r="C3687" s="331"/>
      <c r="D3687" s="331"/>
      <c r="E3687" s="331"/>
      <c r="F3687" s="331"/>
      <c r="G3687" s="331"/>
      <c r="H3687" s="357"/>
      <c r="I3687" s="596"/>
      <c r="J3687" s="597"/>
      <c r="K3687" s="327"/>
      <c r="L3687" s="292"/>
      <c r="M3687" s="291"/>
    </row>
    <row r="3688" spans="1:13">
      <c r="A3688" s="323" t="s">
        <v>346</v>
      </c>
      <c r="B3688" s="331"/>
      <c r="C3688" s="331"/>
      <c r="D3688" s="331"/>
      <c r="E3688" s="331"/>
      <c r="F3688" s="331"/>
      <c r="G3688" s="331"/>
      <c r="H3688" s="357"/>
      <c r="I3688" s="608" t="s">
        <v>35</v>
      </c>
      <c r="J3688" s="609"/>
      <c r="K3688" s="625">
        <v>2.4700000000000002</v>
      </c>
      <c r="L3688" s="626"/>
      <c r="M3688" s="291">
        <f>K3688*12*I3681</f>
        <v>8130.2520000000004</v>
      </c>
    </row>
    <row r="3689" spans="1:13" ht="15.75">
      <c r="A3689" s="320" t="s">
        <v>345</v>
      </c>
      <c r="B3689" s="354"/>
      <c r="C3689" s="354"/>
      <c r="D3689" s="354"/>
      <c r="E3689" s="354"/>
      <c r="F3689" s="354"/>
      <c r="G3689" s="354"/>
      <c r="H3689" s="353"/>
      <c r="I3689" s="598" t="s">
        <v>328</v>
      </c>
      <c r="J3689" s="599"/>
      <c r="K3689" s="370"/>
      <c r="L3689" s="369"/>
      <c r="M3689" s="291"/>
    </row>
    <row r="3690" spans="1:13">
      <c r="A3690" s="313" t="s">
        <v>344</v>
      </c>
      <c r="B3690" s="328"/>
      <c r="C3690" s="328"/>
      <c r="D3690" s="328"/>
      <c r="E3690" s="328"/>
      <c r="F3690" s="328"/>
      <c r="G3690" s="328"/>
      <c r="H3690" s="368"/>
      <c r="I3690" s="598"/>
      <c r="J3690" s="599"/>
      <c r="K3690" s="352"/>
      <c r="L3690" s="292"/>
      <c r="M3690" s="291"/>
    </row>
    <row r="3691" spans="1:13" ht="15.75" thickBot="1">
      <c r="A3691" s="323" t="s">
        <v>343</v>
      </c>
      <c r="B3691" s="322"/>
      <c r="C3691" s="322"/>
      <c r="D3691" s="322"/>
      <c r="E3691" s="322"/>
      <c r="F3691" s="322"/>
      <c r="G3691" s="322"/>
      <c r="H3691" s="321"/>
      <c r="I3691" s="334"/>
      <c r="J3691" s="333"/>
      <c r="K3691" s="636"/>
      <c r="L3691" s="637"/>
      <c r="M3691" s="291"/>
    </row>
    <row r="3692" spans="1:13">
      <c r="A3692" s="367" t="s">
        <v>342</v>
      </c>
      <c r="B3692" s="366"/>
      <c r="C3692" s="366"/>
      <c r="D3692" s="366"/>
      <c r="E3692" s="366"/>
      <c r="F3692" s="366"/>
      <c r="G3692" s="366"/>
      <c r="H3692" s="365"/>
      <c r="I3692" s="341"/>
      <c r="J3692" s="364"/>
      <c r="K3692" s="627">
        <f>K3694+K3699+K3702</f>
        <v>5.05</v>
      </c>
      <c r="L3692" s="628"/>
      <c r="M3692" s="286">
        <f>K3692*12*I3681</f>
        <v>16622.579999999998</v>
      </c>
    </row>
    <row r="3693" spans="1:13" ht="15.75" thickBot="1">
      <c r="A3693" s="363" t="s">
        <v>341</v>
      </c>
      <c r="B3693" s="362"/>
      <c r="C3693" s="362"/>
      <c r="D3693" s="362"/>
      <c r="E3693" s="362"/>
      <c r="F3693" s="362"/>
      <c r="G3693" s="362"/>
      <c r="H3693" s="361"/>
      <c r="I3693" s="336"/>
      <c r="J3693" s="360"/>
      <c r="K3693" s="281"/>
      <c r="L3693" s="280"/>
      <c r="M3693" s="279"/>
    </row>
    <row r="3694" spans="1:13">
      <c r="A3694" s="301" t="s">
        <v>340</v>
      </c>
      <c r="B3694" s="300"/>
      <c r="C3694" s="300"/>
      <c r="D3694" s="300"/>
      <c r="E3694" s="300"/>
      <c r="F3694" s="300"/>
      <c r="G3694" s="300"/>
      <c r="H3694" s="298"/>
      <c r="I3694" s="598" t="s">
        <v>19</v>
      </c>
      <c r="J3694" s="599"/>
      <c r="K3694" s="629">
        <v>2.5299999999999998</v>
      </c>
      <c r="L3694" s="630"/>
      <c r="M3694" s="291">
        <f>K3694*12*I3681</f>
        <v>8327.7479999999996</v>
      </c>
    </row>
    <row r="3695" spans="1:13">
      <c r="A3695" s="323" t="s">
        <v>339</v>
      </c>
      <c r="B3695" s="322"/>
      <c r="C3695" s="322"/>
      <c r="D3695" s="322"/>
      <c r="E3695" s="322"/>
      <c r="F3695" s="322"/>
      <c r="G3695" s="322"/>
      <c r="H3695" s="321"/>
      <c r="I3695" s="359"/>
      <c r="J3695" s="358"/>
      <c r="K3695" s="327"/>
      <c r="L3695" s="292"/>
      <c r="M3695" s="291"/>
    </row>
    <row r="3696" spans="1:13">
      <c r="A3696" s="301" t="s">
        <v>338</v>
      </c>
      <c r="B3696" s="355"/>
      <c r="C3696" s="355"/>
      <c r="D3696" s="355"/>
      <c r="E3696" s="355"/>
      <c r="F3696" s="355"/>
      <c r="G3696" s="355"/>
      <c r="H3696" s="356"/>
      <c r="I3696" s="598" t="s">
        <v>328</v>
      </c>
      <c r="J3696" s="599"/>
      <c r="K3696" s="327"/>
      <c r="L3696" s="292"/>
      <c r="M3696" s="291"/>
    </row>
    <row r="3697" spans="1:13">
      <c r="A3697" s="323" t="s">
        <v>337</v>
      </c>
      <c r="B3697" s="331"/>
      <c r="C3697" s="331"/>
      <c r="D3697" s="331"/>
      <c r="E3697" s="331"/>
      <c r="F3697" s="331"/>
      <c r="G3697" s="331"/>
      <c r="H3697" s="357"/>
      <c r="I3697" s="596"/>
      <c r="J3697" s="597"/>
      <c r="K3697" s="327"/>
      <c r="L3697" s="292"/>
      <c r="M3697" s="291"/>
    </row>
    <row r="3698" spans="1:13">
      <c r="A3698" s="320" t="s">
        <v>336</v>
      </c>
      <c r="B3698" s="354"/>
      <c r="C3698" s="353"/>
      <c r="D3698" s="355"/>
      <c r="E3698" s="355"/>
      <c r="F3698" s="355"/>
      <c r="G3698" s="355"/>
      <c r="H3698" s="356"/>
      <c r="I3698" s="598" t="s">
        <v>328</v>
      </c>
      <c r="J3698" s="599"/>
      <c r="K3698" s="327"/>
      <c r="L3698" s="292"/>
      <c r="M3698" s="291"/>
    </row>
    <row r="3699" spans="1:13">
      <c r="A3699" s="301" t="s">
        <v>335</v>
      </c>
      <c r="B3699" s="355"/>
      <c r="C3699" s="355"/>
      <c r="D3699" s="354"/>
      <c r="E3699" s="354"/>
      <c r="F3699" s="354"/>
      <c r="G3699" s="354"/>
      <c r="H3699" s="353"/>
      <c r="I3699" s="608" t="s">
        <v>35</v>
      </c>
      <c r="J3699" s="609"/>
      <c r="K3699" s="625">
        <v>1.1200000000000001</v>
      </c>
      <c r="L3699" s="626"/>
      <c r="M3699" s="291">
        <f>K3699*12*I3681</f>
        <v>3686.5920000000006</v>
      </c>
    </row>
    <row r="3700" spans="1:13">
      <c r="A3700" s="313" t="s">
        <v>334</v>
      </c>
      <c r="B3700" s="312"/>
      <c r="C3700" s="312"/>
      <c r="D3700" s="312"/>
      <c r="E3700" s="312"/>
      <c r="F3700" s="312"/>
      <c r="G3700" s="312"/>
      <c r="H3700" s="311"/>
      <c r="I3700" s="590" t="s">
        <v>333</v>
      </c>
      <c r="J3700" s="591"/>
      <c r="K3700" s="327"/>
      <c r="L3700" s="292"/>
      <c r="M3700" s="291"/>
    </row>
    <row r="3701" spans="1:13">
      <c r="A3701" s="323"/>
      <c r="B3701" s="322"/>
      <c r="C3701" s="322"/>
      <c r="D3701" s="322"/>
      <c r="E3701" s="322"/>
      <c r="F3701" s="322"/>
      <c r="G3701" s="322"/>
      <c r="H3701" s="321"/>
      <c r="I3701" s="334" t="s">
        <v>332</v>
      </c>
      <c r="J3701" s="333"/>
      <c r="K3701" s="352"/>
      <c r="L3701" s="292"/>
      <c r="M3701" s="291"/>
    </row>
    <row r="3702" spans="1:13">
      <c r="A3702" s="313" t="s">
        <v>331</v>
      </c>
      <c r="B3702" s="312"/>
      <c r="C3702" s="312"/>
      <c r="D3702" s="312"/>
      <c r="E3702" s="312"/>
      <c r="F3702" s="312"/>
      <c r="G3702" s="312"/>
      <c r="H3702" s="311"/>
      <c r="I3702" s="590" t="s">
        <v>35</v>
      </c>
      <c r="J3702" s="591"/>
      <c r="K3702" s="625">
        <v>1.4</v>
      </c>
      <c r="L3702" s="626"/>
      <c r="M3702" s="291">
        <f>K3702*12*I3681</f>
        <v>4608.24</v>
      </c>
    </row>
    <row r="3703" spans="1:13">
      <c r="A3703" s="323" t="s">
        <v>330</v>
      </c>
      <c r="B3703" s="322"/>
      <c r="C3703" s="322"/>
      <c r="D3703" s="322"/>
      <c r="E3703" s="322"/>
      <c r="F3703" s="322"/>
      <c r="G3703" s="322"/>
      <c r="H3703" s="321"/>
      <c r="I3703" s="334"/>
      <c r="J3703" s="333"/>
      <c r="K3703" s="327"/>
      <c r="L3703" s="292"/>
      <c r="M3703" s="291"/>
    </row>
    <row r="3704" spans="1:13">
      <c r="A3704" s="313" t="s">
        <v>329</v>
      </c>
      <c r="B3704" s="312"/>
      <c r="C3704" s="312"/>
      <c r="D3704" s="312"/>
      <c r="E3704" s="312"/>
      <c r="F3704" s="312"/>
      <c r="G3704" s="312"/>
      <c r="H3704" s="311"/>
      <c r="I3704" s="598" t="s">
        <v>328</v>
      </c>
      <c r="J3704" s="599"/>
      <c r="K3704" s="327"/>
      <c r="L3704" s="292"/>
      <c r="M3704" s="291"/>
    </row>
    <row r="3705" spans="1:13">
      <c r="A3705" s="313" t="s">
        <v>327</v>
      </c>
      <c r="B3705" s="312"/>
      <c r="C3705" s="312"/>
      <c r="D3705" s="312"/>
      <c r="E3705" s="312"/>
      <c r="F3705" s="312"/>
      <c r="G3705" s="312"/>
      <c r="H3705" s="311"/>
      <c r="I3705" s="590" t="s">
        <v>326</v>
      </c>
      <c r="J3705" s="591"/>
      <c r="K3705" s="351"/>
      <c r="L3705" s="350"/>
      <c r="M3705" s="349"/>
    </row>
    <row r="3706" spans="1:13" ht="15.75" thickBot="1">
      <c r="A3706" s="323"/>
      <c r="B3706" s="322"/>
      <c r="C3706" s="322"/>
      <c r="D3706" s="322"/>
      <c r="E3706" s="322"/>
      <c r="F3706" s="322"/>
      <c r="G3706" s="322"/>
      <c r="H3706" s="321"/>
      <c r="I3706" s="606" t="s">
        <v>325</v>
      </c>
      <c r="J3706" s="607"/>
      <c r="K3706" s="348"/>
      <c r="L3706" s="347"/>
      <c r="M3706" s="346"/>
    </row>
    <row r="3707" spans="1:13">
      <c r="A3707" s="345" t="s">
        <v>324</v>
      </c>
      <c r="B3707" s="344"/>
      <c r="C3707" s="344"/>
      <c r="D3707" s="344"/>
      <c r="E3707" s="344"/>
      <c r="F3707" s="344"/>
      <c r="G3707" s="343"/>
      <c r="H3707" s="342"/>
      <c r="I3707" s="341"/>
      <c r="J3707" s="340"/>
      <c r="K3707" s="648">
        <f>K3709+K3716+K3724+K3728+K3729+K3733</f>
        <v>28.21</v>
      </c>
      <c r="L3707" s="628"/>
      <c r="M3707" s="286">
        <f>M3709+M3716+M3724+M3728+M3729+M3733</f>
        <v>92856.035999999993</v>
      </c>
    </row>
    <row r="3708" spans="1:13" ht="15.75" thickBot="1">
      <c r="A3708" s="339"/>
      <c r="B3708" s="338"/>
      <c r="C3708" s="338"/>
      <c r="D3708" s="338"/>
      <c r="E3708" s="338"/>
      <c r="F3708" s="338"/>
      <c r="G3708" s="338"/>
      <c r="H3708" s="337"/>
      <c r="I3708" s="336"/>
      <c r="J3708" s="282"/>
      <c r="K3708" s="281"/>
      <c r="L3708" s="280"/>
      <c r="M3708" s="279"/>
    </row>
    <row r="3709" spans="1:13" ht="15.75" thickBot="1">
      <c r="A3709" s="603" t="s">
        <v>323</v>
      </c>
      <c r="B3709" s="604"/>
      <c r="C3709" s="604"/>
      <c r="D3709" s="604"/>
      <c r="E3709" s="604"/>
      <c r="F3709" s="604"/>
      <c r="G3709" s="604"/>
      <c r="H3709" s="605"/>
      <c r="I3709" s="305"/>
      <c r="J3709" s="304"/>
      <c r="K3709" s="646">
        <f>K3710+K3711+K3712+K3714+K3715</f>
        <v>2.3299999999999996</v>
      </c>
      <c r="L3709" s="647"/>
      <c r="M3709" s="303">
        <f>K3709*12*I3681</f>
        <v>7669.427999999999</v>
      </c>
    </row>
    <row r="3710" spans="1:13">
      <c r="A3710" s="323" t="s">
        <v>322</v>
      </c>
      <c r="B3710" s="322"/>
      <c r="C3710" s="322"/>
      <c r="D3710" s="322"/>
      <c r="E3710" s="322"/>
      <c r="F3710" s="322"/>
      <c r="G3710" s="322"/>
      <c r="H3710" s="321"/>
      <c r="I3710" s="596" t="s">
        <v>321</v>
      </c>
      <c r="J3710" s="597"/>
      <c r="K3710" s="629">
        <v>0.63</v>
      </c>
      <c r="L3710" s="630"/>
      <c r="M3710" s="291">
        <f>K3710*12*I3681</f>
        <v>2073.7080000000001</v>
      </c>
    </row>
    <row r="3711" spans="1:13">
      <c r="A3711" s="320" t="s">
        <v>320</v>
      </c>
      <c r="B3711" s="319"/>
      <c r="C3711" s="319"/>
      <c r="D3711" s="319"/>
      <c r="E3711" s="319"/>
      <c r="F3711" s="319"/>
      <c r="G3711" s="319"/>
      <c r="H3711" s="318"/>
      <c r="I3711" s="608" t="s">
        <v>57</v>
      </c>
      <c r="J3711" s="609"/>
      <c r="K3711" s="625">
        <v>1.48</v>
      </c>
      <c r="L3711" s="626"/>
      <c r="M3711" s="291">
        <f>K3711*12*I3681</f>
        <v>4871.5679999999993</v>
      </c>
    </row>
    <row r="3712" spans="1:13">
      <c r="A3712" s="313" t="s">
        <v>319</v>
      </c>
      <c r="B3712" s="312"/>
      <c r="C3712" s="312"/>
      <c r="D3712" s="312"/>
      <c r="E3712" s="312"/>
      <c r="F3712" s="312"/>
      <c r="G3712" s="312"/>
      <c r="H3712" s="311"/>
      <c r="I3712" s="590" t="s">
        <v>35</v>
      </c>
      <c r="J3712" s="591"/>
      <c r="K3712" s="625">
        <v>0.17</v>
      </c>
      <c r="L3712" s="626"/>
      <c r="M3712" s="291">
        <f>K3712*12*I3681</f>
        <v>559.572</v>
      </c>
    </row>
    <row r="3713" spans="1:13">
      <c r="A3713" s="335" t="s">
        <v>318</v>
      </c>
      <c r="B3713" s="331"/>
      <c r="C3713" s="331"/>
      <c r="D3713" s="331"/>
      <c r="E3713" s="322"/>
      <c r="F3713" s="322"/>
      <c r="G3713" s="322"/>
      <c r="H3713" s="321"/>
      <c r="I3713" s="334"/>
      <c r="J3713" s="333"/>
      <c r="K3713" s="293"/>
      <c r="L3713" s="292"/>
      <c r="M3713" s="291"/>
    </row>
    <row r="3714" spans="1:13">
      <c r="A3714" s="320" t="s">
        <v>317</v>
      </c>
      <c r="B3714" s="319"/>
      <c r="C3714" s="319"/>
      <c r="D3714" s="319"/>
      <c r="E3714" s="319"/>
      <c r="F3714" s="319"/>
      <c r="G3714" s="319"/>
      <c r="H3714" s="318"/>
      <c r="I3714" s="608" t="s">
        <v>19</v>
      </c>
      <c r="J3714" s="609"/>
      <c r="K3714" s="625">
        <v>0.05</v>
      </c>
      <c r="L3714" s="626"/>
      <c r="M3714" s="291">
        <f>K3714*12*I3681</f>
        <v>164.58000000000004</v>
      </c>
    </row>
    <row r="3715" spans="1:13" ht="15.75" thickBot="1">
      <c r="A3715" s="313" t="s">
        <v>316</v>
      </c>
      <c r="B3715" s="312"/>
      <c r="C3715" s="312"/>
      <c r="D3715" s="312"/>
      <c r="E3715" s="312"/>
      <c r="F3715" s="312"/>
      <c r="G3715" s="312"/>
      <c r="H3715" s="311"/>
      <c r="I3715" s="614" t="s">
        <v>19</v>
      </c>
      <c r="J3715" s="615"/>
      <c r="K3715" s="650"/>
      <c r="L3715" s="651"/>
      <c r="M3715" s="291"/>
    </row>
    <row r="3716" spans="1:13" ht="15.75" thickBot="1">
      <c r="A3716" s="654" t="s">
        <v>315</v>
      </c>
      <c r="B3716" s="655"/>
      <c r="C3716" s="655"/>
      <c r="D3716" s="655"/>
      <c r="E3716" s="655"/>
      <c r="F3716" s="655"/>
      <c r="G3716" s="655"/>
      <c r="H3716" s="656"/>
      <c r="I3716" s="305"/>
      <c r="J3716" s="304"/>
      <c r="K3716" s="642">
        <f>K3717+K3718+K3720+K3721+K3722+K3723</f>
        <v>1.35</v>
      </c>
      <c r="L3716" s="647"/>
      <c r="M3716" s="303">
        <f>K3716*12*I3681</f>
        <v>4443.6600000000008</v>
      </c>
    </row>
    <row r="3717" spans="1:13">
      <c r="A3717" s="332" t="s">
        <v>314</v>
      </c>
      <c r="B3717" s="331"/>
      <c r="C3717" s="331"/>
      <c r="D3717" s="331"/>
      <c r="E3717" s="331"/>
      <c r="F3717" s="322"/>
      <c r="G3717" s="322"/>
      <c r="H3717" s="321"/>
      <c r="I3717" s="330"/>
      <c r="J3717" s="294"/>
      <c r="K3717" s="629">
        <v>0.08</v>
      </c>
      <c r="L3717" s="630"/>
      <c r="M3717" s="291">
        <f>K3717*12*I3681</f>
        <v>263.32799999999997</v>
      </c>
    </row>
    <row r="3718" spans="1:13">
      <c r="A3718" s="329" t="s">
        <v>313</v>
      </c>
      <c r="B3718" s="328"/>
      <c r="C3718" s="328"/>
      <c r="D3718" s="328"/>
      <c r="E3718" s="328"/>
      <c r="F3718" s="312"/>
      <c r="G3718" s="312"/>
      <c r="H3718" s="311"/>
      <c r="I3718" s="598" t="s">
        <v>312</v>
      </c>
      <c r="J3718" s="599"/>
      <c r="K3718" s="625">
        <v>0.65</v>
      </c>
      <c r="L3718" s="626"/>
      <c r="M3718" s="291">
        <f>K3718*12*I3681</f>
        <v>2139.5400000000004</v>
      </c>
    </row>
    <row r="3719" spans="1:13">
      <c r="A3719" s="323" t="s">
        <v>311</v>
      </c>
      <c r="B3719" s="322"/>
      <c r="C3719" s="322"/>
      <c r="D3719" s="322"/>
      <c r="E3719" s="322"/>
      <c r="F3719" s="322"/>
      <c r="G3719" s="322"/>
      <c r="H3719" s="321"/>
      <c r="I3719" s="596" t="s">
        <v>310</v>
      </c>
      <c r="J3719" s="597"/>
      <c r="K3719" s="327"/>
      <c r="L3719" s="292"/>
      <c r="M3719" s="291"/>
    </row>
    <row r="3720" spans="1:13">
      <c r="A3720" s="320" t="s">
        <v>309</v>
      </c>
      <c r="B3720" s="319"/>
      <c r="C3720" s="319"/>
      <c r="D3720" s="319"/>
      <c r="E3720" s="319"/>
      <c r="F3720" s="319"/>
      <c r="G3720" s="319"/>
      <c r="H3720" s="318"/>
      <c r="I3720" s="608" t="s">
        <v>308</v>
      </c>
      <c r="J3720" s="609"/>
      <c r="K3720" s="625">
        <v>0.4</v>
      </c>
      <c r="L3720" s="626"/>
      <c r="M3720" s="291">
        <f>K3720*12*I3681</f>
        <v>1316.6400000000003</v>
      </c>
    </row>
    <row r="3721" spans="1:13">
      <c r="A3721" s="320" t="s">
        <v>307</v>
      </c>
      <c r="B3721" s="319"/>
      <c r="C3721" s="319"/>
      <c r="D3721" s="319"/>
      <c r="E3721" s="319"/>
      <c r="F3721" s="319"/>
      <c r="G3721" s="319"/>
      <c r="H3721" s="318"/>
      <c r="I3721" s="608" t="s">
        <v>306</v>
      </c>
      <c r="J3721" s="609"/>
      <c r="K3721" s="625">
        <v>0.1</v>
      </c>
      <c r="L3721" s="626"/>
      <c r="M3721" s="291">
        <f>K3721*12*I3681</f>
        <v>329.16000000000008</v>
      </c>
    </row>
    <row r="3722" spans="1:13">
      <c r="A3722" s="313" t="s">
        <v>299</v>
      </c>
      <c r="B3722" s="312"/>
      <c r="C3722" s="312"/>
      <c r="D3722" s="312"/>
      <c r="E3722" s="312"/>
      <c r="F3722" s="312"/>
      <c r="G3722" s="312"/>
      <c r="H3722" s="311"/>
      <c r="I3722" s="608" t="s">
        <v>298</v>
      </c>
      <c r="J3722" s="609"/>
      <c r="K3722" s="636">
        <v>0.05</v>
      </c>
      <c r="L3722" s="637"/>
      <c r="M3722" s="291">
        <f>K3722*12*I3681</f>
        <v>164.58000000000004</v>
      </c>
    </row>
    <row r="3723" spans="1:13" ht="15.75" thickBot="1">
      <c r="A3723" s="313" t="s">
        <v>305</v>
      </c>
      <c r="B3723" s="312"/>
      <c r="C3723" s="312"/>
      <c r="D3723" s="312"/>
      <c r="E3723" s="312"/>
      <c r="F3723" s="312"/>
      <c r="G3723" s="312"/>
      <c r="H3723" s="311"/>
      <c r="I3723" s="614" t="s">
        <v>88</v>
      </c>
      <c r="J3723" s="615"/>
      <c r="K3723" s="638">
        <v>7.0000000000000007E-2</v>
      </c>
      <c r="L3723" s="639"/>
      <c r="M3723" s="326">
        <f>K3723*12*I3681</f>
        <v>230.41200000000003</v>
      </c>
    </row>
    <row r="3724" spans="1:13" ht="15.75" thickBot="1">
      <c r="A3724" s="654" t="s">
        <v>304</v>
      </c>
      <c r="B3724" s="655"/>
      <c r="C3724" s="655"/>
      <c r="D3724" s="655"/>
      <c r="E3724" s="655"/>
      <c r="F3724" s="655"/>
      <c r="G3724" s="655"/>
      <c r="H3724" s="656"/>
      <c r="I3724" s="325"/>
      <c r="J3724" s="324"/>
      <c r="K3724" s="649">
        <f>K3725+K3726+K3727</f>
        <v>0.88</v>
      </c>
      <c r="L3724" s="643"/>
      <c r="M3724" s="303">
        <f>K3724*12*I3681</f>
        <v>2896.6080000000002</v>
      </c>
    </row>
    <row r="3725" spans="1:13">
      <c r="A3725" s="323" t="s">
        <v>303</v>
      </c>
      <c r="B3725" s="322"/>
      <c r="C3725" s="322"/>
      <c r="D3725" s="322"/>
      <c r="E3725" s="322"/>
      <c r="F3725" s="322"/>
      <c r="G3725" s="322"/>
      <c r="H3725" s="321"/>
      <c r="I3725" s="612" t="s">
        <v>302</v>
      </c>
      <c r="J3725" s="613"/>
      <c r="K3725" s="644">
        <v>0.42</v>
      </c>
      <c r="L3725" s="645"/>
      <c r="M3725" s="291">
        <f>K3725*12*I3681</f>
        <v>1382.472</v>
      </c>
    </row>
    <row r="3726" spans="1:13">
      <c r="A3726" s="320" t="s">
        <v>301</v>
      </c>
      <c r="B3726" s="319"/>
      <c r="C3726" s="319"/>
      <c r="D3726" s="319"/>
      <c r="E3726" s="319"/>
      <c r="F3726" s="319"/>
      <c r="G3726" s="319"/>
      <c r="H3726" s="318"/>
      <c r="I3726" s="317" t="s">
        <v>300</v>
      </c>
      <c r="J3726" s="316"/>
      <c r="K3726" s="636">
        <v>0.37</v>
      </c>
      <c r="L3726" s="637"/>
      <c r="M3726" s="291">
        <f>K3726*12*I3681</f>
        <v>1217.8919999999998</v>
      </c>
    </row>
    <row r="3727" spans="1:13" ht="15.75" thickBot="1">
      <c r="A3727" s="313" t="s">
        <v>299</v>
      </c>
      <c r="B3727" s="312"/>
      <c r="C3727" s="312"/>
      <c r="D3727" s="312"/>
      <c r="E3727" s="312"/>
      <c r="F3727" s="312"/>
      <c r="G3727" s="312"/>
      <c r="H3727" s="311"/>
      <c r="I3727" s="614" t="s">
        <v>298</v>
      </c>
      <c r="J3727" s="615"/>
      <c r="K3727" s="638">
        <v>0.09</v>
      </c>
      <c r="L3727" s="639"/>
      <c r="M3727" s="291">
        <f>K3727*12*I3681</f>
        <v>296.24400000000003</v>
      </c>
    </row>
    <row r="3728" spans="1:13" ht="15.75" thickBot="1">
      <c r="A3728" s="309" t="s">
        <v>297</v>
      </c>
      <c r="B3728" s="308"/>
      <c r="C3728" s="308"/>
      <c r="D3728" s="308"/>
      <c r="E3728" s="308"/>
      <c r="F3728" s="308"/>
      <c r="G3728" s="308"/>
      <c r="H3728" s="307"/>
      <c r="I3728" s="619" t="s">
        <v>296</v>
      </c>
      <c r="J3728" s="620"/>
      <c r="K3728" s="640">
        <v>22</v>
      </c>
      <c r="L3728" s="641"/>
      <c r="M3728" s="303">
        <f>K3728*12*I3681</f>
        <v>72415.199999999997</v>
      </c>
    </row>
    <row r="3729" spans="1:13" ht="15.75" thickBot="1">
      <c r="A3729" s="603" t="s">
        <v>295</v>
      </c>
      <c r="B3729" s="604"/>
      <c r="C3729" s="604"/>
      <c r="D3729" s="604"/>
      <c r="E3729" s="604"/>
      <c r="F3729" s="604"/>
      <c r="G3729" s="604"/>
      <c r="H3729" s="605"/>
      <c r="I3729" s="305"/>
      <c r="J3729" s="304"/>
      <c r="K3729" s="642">
        <v>1.58</v>
      </c>
      <c r="L3729" s="643"/>
      <c r="M3729" s="303">
        <f>K3729*12*I3681</f>
        <v>5200.7280000000001</v>
      </c>
    </row>
    <row r="3730" spans="1:13">
      <c r="A3730" s="301" t="s">
        <v>294</v>
      </c>
      <c r="B3730" s="300"/>
      <c r="C3730" s="300"/>
      <c r="D3730" s="300"/>
      <c r="E3730" s="300"/>
      <c r="F3730" s="300"/>
      <c r="G3730" s="300"/>
      <c r="H3730" s="298"/>
      <c r="I3730" s="621" t="s">
        <v>293</v>
      </c>
      <c r="J3730" s="622"/>
      <c r="K3730" s="297"/>
      <c r="L3730" s="296"/>
      <c r="M3730" s="291"/>
    </row>
    <row r="3731" spans="1:13">
      <c r="A3731" s="301" t="s">
        <v>292</v>
      </c>
      <c r="B3731" s="300"/>
      <c r="C3731" s="300"/>
      <c r="D3731" s="300"/>
      <c r="E3731" s="300"/>
      <c r="F3731" s="300"/>
      <c r="G3731" s="300"/>
      <c r="H3731" s="298"/>
      <c r="I3731" s="295"/>
      <c r="J3731" s="294"/>
      <c r="K3731" s="297"/>
      <c r="L3731" s="296"/>
      <c r="M3731" s="291"/>
    </row>
    <row r="3732" spans="1:13" ht="15.75" thickBot="1">
      <c r="A3732" s="301" t="s">
        <v>291</v>
      </c>
      <c r="B3732" s="300"/>
      <c r="C3732" s="300"/>
      <c r="D3732" s="300"/>
      <c r="E3732" s="300"/>
      <c r="F3732" s="300"/>
      <c r="G3732" s="300"/>
      <c r="H3732" s="298"/>
      <c r="I3732" s="310"/>
      <c r="J3732" s="294"/>
      <c r="K3732" s="297"/>
      <c r="L3732" s="296"/>
      <c r="M3732" s="291"/>
    </row>
    <row r="3733" spans="1:13" ht="15.75" thickBot="1">
      <c r="A3733" s="309" t="s">
        <v>290</v>
      </c>
      <c r="B3733" s="308"/>
      <c r="C3733" s="308"/>
      <c r="D3733" s="308"/>
      <c r="E3733" s="308"/>
      <c r="F3733" s="308"/>
      <c r="G3733" s="308"/>
      <c r="H3733" s="307"/>
      <c r="I3733" s="305"/>
      <c r="J3733" s="304"/>
      <c r="K3733" s="642">
        <v>7.0000000000000007E-2</v>
      </c>
      <c r="L3733" s="643"/>
      <c r="M3733" s="303">
        <f>K3733*12*I3681</f>
        <v>230.41200000000003</v>
      </c>
    </row>
    <row r="3734" spans="1:13">
      <c r="A3734" s="301" t="s">
        <v>289</v>
      </c>
      <c r="B3734" s="300"/>
      <c r="C3734" s="300"/>
      <c r="D3734" s="300"/>
      <c r="E3734" s="300"/>
      <c r="F3734" s="300"/>
      <c r="G3734" s="300"/>
      <c r="H3734" s="298"/>
      <c r="I3734" s="621" t="s">
        <v>19</v>
      </c>
      <c r="J3734" s="622"/>
      <c r="K3734" s="306"/>
      <c r="L3734" s="296"/>
      <c r="M3734" s="291"/>
    </row>
    <row r="3735" spans="1:13" ht="15.75" thickBot="1">
      <c r="A3735" s="301" t="s">
        <v>288</v>
      </c>
      <c r="B3735" s="300"/>
      <c r="C3735" s="300"/>
      <c r="D3735" s="300"/>
      <c r="E3735" s="300"/>
      <c r="F3735" s="300"/>
      <c r="G3735" s="300"/>
      <c r="H3735" s="298"/>
      <c r="I3735" s="295"/>
      <c r="J3735" s="294"/>
      <c r="K3735" s="306"/>
      <c r="L3735" s="296"/>
      <c r="M3735" s="291"/>
    </row>
    <row r="3736" spans="1:13" ht="15.75" thickBot="1">
      <c r="A3736" s="603" t="s">
        <v>287</v>
      </c>
      <c r="B3736" s="604"/>
      <c r="C3736" s="604"/>
      <c r="D3736" s="604"/>
      <c r="E3736" s="604"/>
      <c r="F3736" s="604"/>
      <c r="G3736" s="604"/>
      <c r="H3736" s="605"/>
      <c r="I3736" s="305"/>
      <c r="J3736" s="304"/>
      <c r="K3736" s="642">
        <v>6</v>
      </c>
      <c r="L3736" s="643"/>
      <c r="M3736" s="303">
        <f>K3736*12*I3681</f>
        <v>19749.600000000002</v>
      </c>
    </row>
    <row r="3737" spans="1:13">
      <c r="A3737" s="301" t="s">
        <v>286</v>
      </c>
      <c r="B3737" s="299"/>
      <c r="C3737" s="299"/>
      <c r="D3737" s="299"/>
      <c r="E3737" s="299"/>
      <c r="F3737" s="300"/>
      <c r="G3737" s="299"/>
      <c r="H3737" s="298"/>
      <c r="I3737" s="598" t="s">
        <v>285</v>
      </c>
      <c r="J3737" s="599"/>
      <c r="K3737" s="297"/>
      <c r="L3737" s="296"/>
      <c r="M3737" s="291"/>
    </row>
    <row r="3738" spans="1:13">
      <c r="A3738" s="301" t="s">
        <v>284</v>
      </c>
      <c r="B3738" s="299"/>
      <c r="C3738" s="299"/>
      <c r="D3738" s="299"/>
      <c r="E3738" s="299"/>
      <c r="F3738" s="300"/>
      <c r="G3738" s="299"/>
      <c r="H3738" s="298"/>
      <c r="I3738" s="598" t="s">
        <v>283</v>
      </c>
      <c r="J3738" s="599"/>
      <c r="K3738" s="297"/>
      <c r="L3738" s="296"/>
      <c r="M3738" s="291"/>
    </row>
    <row r="3739" spans="1:13">
      <c r="A3739" s="301" t="s">
        <v>282</v>
      </c>
      <c r="B3739" s="299"/>
      <c r="C3739" s="299"/>
      <c r="D3739" s="299"/>
      <c r="E3739" s="299"/>
      <c r="F3739" s="300"/>
      <c r="G3739" s="299"/>
      <c r="H3739" s="298"/>
      <c r="I3739" s="598" t="s">
        <v>281</v>
      </c>
      <c r="J3739" s="599"/>
      <c r="K3739" s="297"/>
      <c r="L3739" s="296"/>
      <c r="M3739" s="291"/>
    </row>
    <row r="3740" spans="1:13">
      <c r="A3740" s="301" t="s">
        <v>280</v>
      </c>
      <c r="B3740" s="299"/>
      <c r="C3740" s="299"/>
      <c r="D3740" s="299"/>
      <c r="E3740" s="299"/>
      <c r="F3740" s="300"/>
      <c r="G3740" s="299"/>
      <c r="H3740" s="298"/>
      <c r="I3740" s="598" t="s">
        <v>279</v>
      </c>
      <c r="J3740" s="599"/>
      <c r="K3740" s="297"/>
      <c r="L3740" s="296"/>
      <c r="M3740" s="291"/>
    </row>
    <row r="3741" spans="1:13">
      <c r="A3741" s="301" t="s">
        <v>278</v>
      </c>
      <c r="B3741" s="299"/>
      <c r="C3741" s="299"/>
      <c r="D3741" s="299"/>
      <c r="E3741" s="299"/>
      <c r="F3741" s="300"/>
      <c r="G3741" s="299"/>
      <c r="H3741" s="298"/>
      <c r="I3741" s="598" t="s">
        <v>277</v>
      </c>
      <c r="J3741" s="599"/>
      <c r="K3741" s="297"/>
      <c r="L3741" s="296"/>
      <c r="M3741" s="291"/>
    </row>
    <row r="3742" spans="1:13">
      <c r="A3742" s="301" t="s">
        <v>276</v>
      </c>
      <c r="B3742" s="299"/>
      <c r="C3742" s="299"/>
      <c r="D3742" s="299"/>
      <c r="E3742" s="299"/>
      <c r="F3742" s="300"/>
      <c r="G3742" s="299"/>
      <c r="H3742" s="298"/>
      <c r="I3742" s="295"/>
      <c r="J3742" s="294"/>
      <c r="K3742" s="297"/>
      <c r="L3742" s="302"/>
      <c r="M3742" s="291"/>
    </row>
    <row r="3743" spans="1:13">
      <c r="A3743" s="301" t="s">
        <v>275</v>
      </c>
      <c r="B3743" s="299"/>
      <c r="C3743" s="299"/>
      <c r="D3743" s="299"/>
      <c r="E3743" s="299"/>
      <c r="F3743" s="300"/>
      <c r="G3743" s="299"/>
      <c r="H3743" s="298"/>
      <c r="I3743" s="295"/>
      <c r="J3743" s="294"/>
      <c r="K3743" s="297"/>
      <c r="L3743" s="296"/>
      <c r="M3743" s="291"/>
    </row>
    <row r="3744" spans="1:13">
      <c r="A3744" s="301" t="s">
        <v>274</v>
      </c>
      <c r="B3744" s="299"/>
      <c r="C3744" s="299"/>
      <c r="D3744" s="299"/>
      <c r="E3744" s="299"/>
      <c r="F3744" s="300"/>
      <c r="G3744" s="299"/>
      <c r="H3744" s="298"/>
      <c r="I3744" s="295"/>
      <c r="J3744" s="294"/>
      <c r="K3744" s="297"/>
      <c r="L3744" s="296"/>
      <c r="M3744" s="291"/>
    </row>
    <row r="3745" spans="1:13">
      <c r="A3745" s="301" t="s">
        <v>273</v>
      </c>
      <c r="B3745" s="299"/>
      <c r="C3745" s="299"/>
      <c r="D3745" s="299"/>
      <c r="E3745" s="299"/>
      <c r="F3745" s="300"/>
      <c r="G3745" s="299"/>
      <c r="H3745" s="298"/>
      <c r="I3745" s="295"/>
      <c r="J3745" s="294"/>
      <c r="K3745" s="297"/>
      <c r="L3745" s="296"/>
      <c r="M3745" s="291"/>
    </row>
    <row r="3746" spans="1:13">
      <c r="A3746" s="301" t="s">
        <v>272</v>
      </c>
      <c r="B3746" s="299"/>
      <c r="C3746" s="299"/>
      <c r="D3746" s="299"/>
      <c r="E3746" s="299"/>
      <c r="F3746" s="300"/>
      <c r="G3746" s="299"/>
      <c r="H3746" s="298"/>
      <c r="I3746" s="295"/>
      <c r="J3746" s="294"/>
      <c r="K3746" s="297"/>
      <c r="L3746" s="296"/>
      <c r="M3746" s="291"/>
    </row>
    <row r="3747" spans="1:13" ht="15.75" thickBot="1">
      <c r="A3747" s="616" t="s">
        <v>271</v>
      </c>
      <c r="B3747" s="617"/>
      <c r="C3747" s="617"/>
      <c r="D3747" s="617"/>
      <c r="E3747" s="617"/>
      <c r="F3747" s="617"/>
      <c r="G3747" s="617"/>
      <c r="H3747" s="618"/>
      <c r="I3747" s="295"/>
      <c r="J3747" s="294"/>
      <c r="K3747" s="293"/>
      <c r="L3747" s="292"/>
      <c r="M3747" s="291"/>
    </row>
    <row r="3748" spans="1:13">
      <c r="A3748" s="290" t="s">
        <v>270</v>
      </c>
      <c r="B3748" s="289"/>
      <c r="C3748" s="289"/>
      <c r="D3748" s="289"/>
      <c r="E3748" s="289"/>
      <c r="F3748" s="289"/>
      <c r="G3748" s="289"/>
      <c r="H3748" s="289"/>
      <c r="I3748" s="621" t="s">
        <v>55</v>
      </c>
      <c r="J3748" s="622"/>
      <c r="K3748" s="288"/>
      <c r="L3748" s="287"/>
      <c r="M3748" s="286"/>
    </row>
    <row r="3749" spans="1:13" ht="15.75" thickBot="1">
      <c r="A3749" s="285" t="s">
        <v>269</v>
      </c>
      <c r="B3749" s="284"/>
      <c r="C3749" s="284"/>
      <c r="D3749" s="284"/>
      <c r="E3749" s="284"/>
      <c r="F3749" s="284"/>
      <c r="G3749" s="284"/>
      <c r="H3749" s="284"/>
      <c r="I3749" s="283"/>
      <c r="J3749" s="282"/>
      <c r="K3749" s="281"/>
      <c r="L3749" s="280"/>
      <c r="M3749" s="279"/>
    </row>
    <row r="3750" spans="1:13" ht="15.75" thickBot="1">
      <c r="A3750" s="652" t="s">
        <v>268</v>
      </c>
      <c r="B3750" s="653"/>
      <c r="C3750" s="653"/>
      <c r="D3750" s="653"/>
      <c r="E3750" s="653"/>
      <c r="F3750" s="653"/>
      <c r="G3750" s="653"/>
      <c r="H3750" s="653"/>
      <c r="I3750" s="278"/>
      <c r="J3750" s="277"/>
      <c r="K3750" s="610">
        <f>K3682+K3692+K3707+K3736</f>
        <v>45.43</v>
      </c>
      <c r="L3750" s="611"/>
      <c r="M3750" s="276">
        <f>M3682+M3692+M3707+M3736</f>
        <v>149537.38799999998</v>
      </c>
    </row>
    <row r="3752" spans="1:13" ht="15.75">
      <c r="A3752" s="601" t="s">
        <v>0</v>
      </c>
      <c r="B3752" s="601"/>
      <c r="C3752" s="601"/>
      <c r="D3752" s="601"/>
      <c r="E3752" s="601"/>
      <c r="F3752" s="601"/>
      <c r="G3752" s="601"/>
      <c r="H3752" s="601"/>
      <c r="I3752" s="601"/>
      <c r="J3752" s="601"/>
      <c r="K3752" s="601"/>
      <c r="L3752" s="601"/>
      <c r="M3752" s="327"/>
    </row>
    <row r="3753" spans="1:13" ht="15.75">
      <c r="A3753" s="600" t="s">
        <v>353</v>
      </c>
      <c r="B3753" s="600"/>
      <c r="C3753" s="600"/>
      <c r="D3753" s="600"/>
      <c r="E3753" s="600"/>
      <c r="F3753" s="600"/>
      <c r="G3753" s="600"/>
      <c r="H3753" s="600"/>
      <c r="I3753" s="600"/>
      <c r="J3753" s="600"/>
      <c r="K3753" s="600"/>
      <c r="L3753" s="600"/>
      <c r="M3753" s="327"/>
    </row>
    <row r="3754" spans="1:13" ht="15.75">
      <c r="A3754" s="370"/>
      <c r="B3754" s="370"/>
      <c r="C3754" s="370"/>
      <c r="D3754" s="370"/>
      <c r="E3754" s="370"/>
      <c r="F3754" s="370" t="s">
        <v>368</v>
      </c>
      <c r="G3754" s="370"/>
      <c r="H3754" s="370"/>
      <c r="I3754" s="370"/>
      <c r="J3754" s="370"/>
      <c r="K3754" s="370"/>
      <c r="L3754" s="370"/>
      <c r="M3754" s="327"/>
    </row>
    <row r="3755" spans="1:13">
      <c r="A3755" s="329"/>
      <c r="B3755" s="328"/>
      <c r="C3755" s="602" t="s">
        <v>351</v>
      </c>
      <c r="D3755" s="602"/>
      <c r="E3755" s="602"/>
      <c r="F3755" s="328"/>
      <c r="G3755" s="328"/>
      <c r="H3755" s="368"/>
      <c r="I3755" s="590" t="s">
        <v>3</v>
      </c>
      <c r="J3755" s="591"/>
      <c r="K3755" s="592" t="s">
        <v>4</v>
      </c>
      <c r="L3755" s="593"/>
      <c r="M3755" s="382"/>
    </row>
    <row r="3756" spans="1:13">
      <c r="A3756" s="381"/>
      <c r="B3756" s="355"/>
      <c r="C3756" s="355"/>
      <c r="D3756" s="355"/>
      <c r="E3756" s="355"/>
      <c r="F3756" s="355"/>
      <c r="G3756" s="355"/>
      <c r="H3756" s="356"/>
      <c r="I3756" s="295"/>
      <c r="J3756" s="294"/>
      <c r="K3756" s="594" t="s">
        <v>5</v>
      </c>
      <c r="L3756" s="595"/>
      <c r="M3756" s="380" t="s">
        <v>6</v>
      </c>
    </row>
    <row r="3757" spans="1:13">
      <c r="A3757" s="381"/>
      <c r="B3757" s="355"/>
      <c r="C3757" s="355"/>
      <c r="D3757" s="355"/>
      <c r="E3757" s="355"/>
      <c r="F3757" s="355"/>
      <c r="G3757" s="355"/>
      <c r="H3757" s="356"/>
      <c r="I3757" s="598" t="s">
        <v>7</v>
      </c>
      <c r="J3757" s="599"/>
      <c r="K3757" s="623" t="s">
        <v>8</v>
      </c>
      <c r="L3757" s="624"/>
      <c r="M3757" s="380" t="s">
        <v>9</v>
      </c>
    </row>
    <row r="3758" spans="1:13" ht="16.5" thickBot="1">
      <c r="A3758" s="379"/>
      <c r="B3758" s="351"/>
      <c r="C3758" s="351"/>
      <c r="D3758" s="351"/>
      <c r="E3758" s="351"/>
      <c r="F3758" s="351"/>
      <c r="G3758" s="351"/>
      <c r="H3758" s="350"/>
      <c r="I3758" s="631">
        <v>516.29999999999995</v>
      </c>
      <c r="J3758" s="632"/>
      <c r="K3758" s="633"/>
      <c r="L3758" s="634"/>
      <c r="M3758" s="378"/>
    </row>
    <row r="3759" spans="1:13">
      <c r="A3759" s="367" t="s">
        <v>350</v>
      </c>
      <c r="B3759" s="344"/>
      <c r="C3759" s="344"/>
      <c r="D3759" s="344"/>
      <c r="E3759" s="344"/>
      <c r="F3759" s="344"/>
      <c r="G3759" s="344"/>
      <c r="H3759" s="377"/>
      <c r="I3759" s="341"/>
      <c r="J3759" s="340"/>
      <c r="K3759" s="635">
        <f>K3762+K3765</f>
        <v>6.17</v>
      </c>
      <c r="L3759" s="628"/>
      <c r="M3759" s="286">
        <f>K3759*12*I3758</f>
        <v>38226.851999999992</v>
      </c>
    </row>
    <row r="3760" spans="1:13">
      <c r="A3760" s="376" t="s">
        <v>349</v>
      </c>
      <c r="B3760" s="375"/>
      <c r="C3760" s="375"/>
      <c r="D3760" s="375"/>
      <c r="E3760" s="375"/>
      <c r="F3760" s="375"/>
      <c r="G3760" s="375"/>
      <c r="H3760" s="374"/>
      <c r="I3760" s="295"/>
      <c r="J3760" s="294"/>
      <c r="K3760" s="293"/>
      <c r="L3760" s="292"/>
      <c r="M3760" s="373"/>
    </row>
    <row r="3761" spans="1:13" ht="15.75" thickBot="1">
      <c r="A3761" s="363" t="s">
        <v>348</v>
      </c>
      <c r="B3761" s="372"/>
      <c r="C3761" s="372"/>
      <c r="D3761" s="372"/>
      <c r="E3761" s="372"/>
      <c r="F3761" s="372"/>
      <c r="G3761" s="372"/>
      <c r="H3761" s="371"/>
      <c r="I3761" s="336"/>
      <c r="J3761" s="282"/>
      <c r="K3761" s="281"/>
      <c r="L3761" s="280"/>
      <c r="M3761" s="279"/>
    </row>
    <row r="3762" spans="1:13">
      <c r="A3762" s="323" t="s">
        <v>347</v>
      </c>
      <c r="B3762" s="331"/>
      <c r="C3762" s="331"/>
      <c r="D3762" s="331"/>
      <c r="E3762" s="331"/>
      <c r="F3762" s="331"/>
      <c r="G3762" s="331"/>
      <c r="H3762" s="357"/>
      <c r="I3762" s="596" t="s">
        <v>19</v>
      </c>
      <c r="J3762" s="597"/>
      <c r="K3762" s="629">
        <v>3.7</v>
      </c>
      <c r="L3762" s="630"/>
      <c r="M3762" s="291">
        <f>K3762*12*I3758</f>
        <v>22923.72</v>
      </c>
    </row>
    <row r="3763" spans="1:13">
      <c r="A3763" s="301" t="s">
        <v>338</v>
      </c>
      <c r="B3763" s="355"/>
      <c r="C3763" s="355"/>
      <c r="D3763" s="355"/>
      <c r="E3763" s="355"/>
      <c r="F3763" s="355"/>
      <c r="G3763" s="355"/>
      <c r="H3763" s="356"/>
      <c r="I3763" s="598" t="s">
        <v>328</v>
      </c>
      <c r="J3763" s="599"/>
      <c r="K3763" s="327"/>
      <c r="L3763" s="292"/>
      <c r="M3763" s="291"/>
    </row>
    <row r="3764" spans="1:13">
      <c r="A3764" s="323" t="s">
        <v>337</v>
      </c>
      <c r="B3764" s="331"/>
      <c r="C3764" s="331"/>
      <c r="D3764" s="331"/>
      <c r="E3764" s="331"/>
      <c r="F3764" s="331"/>
      <c r="G3764" s="331"/>
      <c r="H3764" s="357"/>
      <c r="I3764" s="596"/>
      <c r="J3764" s="597"/>
      <c r="K3764" s="327"/>
      <c r="L3764" s="292"/>
      <c r="M3764" s="291"/>
    </row>
    <row r="3765" spans="1:13">
      <c r="A3765" s="323" t="s">
        <v>346</v>
      </c>
      <c r="B3765" s="331"/>
      <c r="C3765" s="331"/>
      <c r="D3765" s="331"/>
      <c r="E3765" s="331"/>
      <c r="F3765" s="331"/>
      <c r="G3765" s="331"/>
      <c r="H3765" s="357"/>
      <c r="I3765" s="608" t="s">
        <v>35</v>
      </c>
      <c r="J3765" s="609"/>
      <c r="K3765" s="625">
        <v>2.4700000000000002</v>
      </c>
      <c r="L3765" s="626"/>
      <c r="M3765" s="291">
        <f>K3765*12*I3758</f>
        <v>15303.132</v>
      </c>
    </row>
    <row r="3766" spans="1:13" ht="15.75">
      <c r="A3766" s="320" t="s">
        <v>345</v>
      </c>
      <c r="B3766" s="354"/>
      <c r="C3766" s="354"/>
      <c r="D3766" s="354"/>
      <c r="E3766" s="354"/>
      <c r="F3766" s="354"/>
      <c r="G3766" s="354"/>
      <c r="H3766" s="353"/>
      <c r="I3766" s="598" t="s">
        <v>328</v>
      </c>
      <c r="J3766" s="599"/>
      <c r="K3766" s="370"/>
      <c r="L3766" s="369"/>
      <c r="M3766" s="291"/>
    </row>
    <row r="3767" spans="1:13">
      <c r="A3767" s="313" t="s">
        <v>344</v>
      </c>
      <c r="B3767" s="328"/>
      <c r="C3767" s="328"/>
      <c r="D3767" s="328"/>
      <c r="E3767" s="328"/>
      <c r="F3767" s="328"/>
      <c r="G3767" s="328"/>
      <c r="H3767" s="368"/>
      <c r="I3767" s="598"/>
      <c r="J3767" s="599"/>
      <c r="K3767" s="352"/>
      <c r="L3767" s="292"/>
      <c r="M3767" s="291"/>
    </row>
    <row r="3768" spans="1:13" ht="15.75" thickBot="1">
      <c r="A3768" s="323" t="s">
        <v>343</v>
      </c>
      <c r="B3768" s="322"/>
      <c r="C3768" s="322"/>
      <c r="D3768" s="322"/>
      <c r="E3768" s="322"/>
      <c r="F3768" s="322"/>
      <c r="G3768" s="322"/>
      <c r="H3768" s="321"/>
      <c r="I3768" s="334"/>
      <c r="J3768" s="333"/>
      <c r="K3768" s="636"/>
      <c r="L3768" s="637"/>
      <c r="M3768" s="291"/>
    </row>
    <row r="3769" spans="1:13">
      <c r="A3769" s="367" t="s">
        <v>342</v>
      </c>
      <c r="B3769" s="366"/>
      <c r="C3769" s="366"/>
      <c r="D3769" s="366"/>
      <c r="E3769" s="366"/>
      <c r="F3769" s="366"/>
      <c r="G3769" s="366"/>
      <c r="H3769" s="365"/>
      <c r="I3769" s="341"/>
      <c r="J3769" s="364"/>
      <c r="K3769" s="627">
        <f>K3771+K3776+K3779</f>
        <v>5.05</v>
      </c>
      <c r="L3769" s="628"/>
      <c r="M3769" s="286">
        <f>K3769*12*I3758</f>
        <v>31287.779999999995</v>
      </c>
    </row>
    <row r="3770" spans="1:13" ht="15.75" thickBot="1">
      <c r="A3770" s="363" t="s">
        <v>341</v>
      </c>
      <c r="B3770" s="362"/>
      <c r="C3770" s="362"/>
      <c r="D3770" s="362"/>
      <c r="E3770" s="362"/>
      <c r="F3770" s="362"/>
      <c r="G3770" s="362"/>
      <c r="H3770" s="361"/>
      <c r="I3770" s="336"/>
      <c r="J3770" s="360"/>
      <c r="K3770" s="281"/>
      <c r="L3770" s="280"/>
      <c r="M3770" s="279"/>
    </row>
    <row r="3771" spans="1:13">
      <c r="A3771" s="301" t="s">
        <v>340</v>
      </c>
      <c r="B3771" s="300"/>
      <c r="C3771" s="300"/>
      <c r="D3771" s="300"/>
      <c r="E3771" s="300"/>
      <c r="F3771" s="300"/>
      <c r="G3771" s="300"/>
      <c r="H3771" s="298"/>
      <c r="I3771" s="598" t="s">
        <v>19</v>
      </c>
      <c r="J3771" s="599"/>
      <c r="K3771" s="629">
        <v>2.5299999999999998</v>
      </c>
      <c r="L3771" s="630"/>
      <c r="M3771" s="291">
        <f>K3771*12*I3758</f>
        <v>15674.867999999999</v>
      </c>
    </row>
    <row r="3772" spans="1:13">
      <c r="A3772" s="323" t="s">
        <v>339</v>
      </c>
      <c r="B3772" s="322"/>
      <c r="C3772" s="322"/>
      <c r="D3772" s="322"/>
      <c r="E3772" s="322"/>
      <c r="F3772" s="322"/>
      <c r="G3772" s="322"/>
      <c r="H3772" s="321"/>
      <c r="I3772" s="359"/>
      <c r="J3772" s="358"/>
      <c r="K3772" s="327"/>
      <c r="L3772" s="292"/>
      <c r="M3772" s="291"/>
    </row>
    <row r="3773" spans="1:13">
      <c r="A3773" s="301" t="s">
        <v>338</v>
      </c>
      <c r="B3773" s="355"/>
      <c r="C3773" s="355"/>
      <c r="D3773" s="355"/>
      <c r="E3773" s="355"/>
      <c r="F3773" s="355"/>
      <c r="G3773" s="355"/>
      <c r="H3773" s="356"/>
      <c r="I3773" s="598" t="s">
        <v>328</v>
      </c>
      <c r="J3773" s="599"/>
      <c r="K3773" s="327"/>
      <c r="L3773" s="292"/>
      <c r="M3773" s="291"/>
    </row>
    <row r="3774" spans="1:13">
      <c r="A3774" s="323" t="s">
        <v>337</v>
      </c>
      <c r="B3774" s="331"/>
      <c r="C3774" s="331"/>
      <c r="D3774" s="331"/>
      <c r="E3774" s="331"/>
      <c r="F3774" s="331"/>
      <c r="G3774" s="331"/>
      <c r="H3774" s="357"/>
      <c r="I3774" s="596"/>
      <c r="J3774" s="597"/>
      <c r="K3774" s="327"/>
      <c r="L3774" s="292"/>
      <c r="M3774" s="291"/>
    </row>
    <row r="3775" spans="1:13">
      <c r="A3775" s="320" t="s">
        <v>336</v>
      </c>
      <c r="B3775" s="354"/>
      <c r="C3775" s="353"/>
      <c r="D3775" s="355"/>
      <c r="E3775" s="355"/>
      <c r="F3775" s="355"/>
      <c r="G3775" s="355"/>
      <c r="H3775" s="356"/>
      <c r="I3775" s="598" t="s">
        <v>328</v>
      </c>
      <c r="J3775" s="599"/>
      <c r="K3775" s="327"/>
      <c r="L3775" s="292"/>
      <c r="M3775" s="291"/>
    </row>
    <row r="3776" spans="1:13">
      <c r="A3776" s="301" t="s">
        <v>335</v>
      </c>
      <c r="B3776" s="355"/>
      <c r="C3776" s="355"/>
      <c r="D3776" s="354"/>
      <c r="E3776" s="354"/>
      <c r="F3776" s="354"/>
      <c r="G3776" s="354"/>
      <c r="H3776" s="353"/>
      <c r="I3776" s="608" t="s">
        <v>35</v>
      </c>
      <c r="J3776" s="609"/>
      <c r="K3776" s="625">
        <v>1.1200000000000001</v>
      </c>
      <c r="L3776" s="626"/>
      <c r="M3776" s="291">
        <f>K3776*12*I3758</f>
        <v>6939.0720000000001</v>
      </c>
    </row>
    <row r="3777" spans="1:13">
      <c r="A3777" s="313" t="s">
        <v>334</v>
      </c>
      <c r="B3777" s="312"/>
      <c r="C3777" s="312"/>
      <c r="D3777" s="312"/>
      <c r="E3777" s="312"/>
      <c r="F3777" s="312"/>
      <c r="G3777" s="312"/>
      <c r="H3777" s="311"/>
      <c r="I3777" s="590" t="s">
        <v>333</v>
      </c>
      <c r="J3777" s="591"/>
      <c r="K3777" s="327"/>
      <c r="L3777" s="292"/>
      <c r="M3777" s="291"/>
    </row>
    <row r="3778" spans="1:13">
      <c r="A3778" s="323"/>
      <c r="B3778" s="322"/>
      <c r="C3778" s="322"/>
      <c r="D3778" s="322"/>
      <c r="E3778" s="322"/>
      <c r="F3778" s="322"/>
      <c r="G3778" s="322"/>
      <c r="H3778" s="321"/>
      <c r="I3778" s="334" t="s">
        <v>332</v>
      </c>
      <c r="J3778" s="333"/>
      <c r="K3778" s="352"/>
      <c r="L3778" s="292"/>
      <c r="M3778" s="291"/>
    </row>
    <row r="3779" spans="1:13">
      <c r="A3779" s="313" t="s">
        <v>331</v>
      </c>
      <c r="B3779" s="312"/>
      <c r="C3779" s="312"/>
      <c r="D3779" s="312"/>
      <c r="E3779" s="312"/>
      <c r="F3779" s="312"/>
      <c r="G3779" s="312"/>
      <c r="H3779" s="311"/>
      <c r="I3779" s="590" t="s">
        <v>35</v>
      </c>
      <c r="J3779" s="591"/>
      <c r="K3779" s="625">
        <v>1.4</v>
      </c>
      <c r="L3779" s="626"/>
      <c r="M3779" s="291">
        <f>K3779*12*I3758</f>
        <v>8673.8399999999983</v>
      </c>
    </row>
    <row r="3780" spans="1:13">
      <c r="A3780" s="323" t="s">
        <v>330</v>
      </c>
      <c r="B3780" s="322"/>
      <c r="C3780" s="322"/>
      <c r="D3780" s="322"/>
      <c r="E3780" s="322"/>
      <c r="F3780" s="322"/>
      <c r="G3780" s="322"/>
      <c r="H3780" s="321"/>
      <c r="I3780" s="334"/>
      <c r="J3780" s="333"/>
      <c r="K3780" s="327"/>
      <c r="L3780" s="292"/>
      <c r="M3780" s="291"/>
    </row>
    <row r="3781" spans="1:13">
      <c r="A3781" s="313" t="s">
        <v>329</v>
      </c>
      <c r="B3781" s="312"/>
      <c r="C3781" s="312"/>
      <c r="D3781" s="312"/>
      <c r="E3781" s="312"/>
      <c r="F3781" s="312"/>
      <c r="G3781" s="312"/>
      <c r="H3781" s="311"/>
      <c r="I3781" s="598" t="s">
        <v>328</v>
      </c>
      <c r="J3781" s="599"/>
      <c r="K3781" s="327"/>
      <c r="L3781" s="292"/>
      <c r="M3781" s="291"/>
    </row>
    <row r="3782" spans="1:13">
      <c r="A3782" s="313" t="s">
        <v>327</v>
      </c>
      <c r="B3782" s="312"/>
      <c r="C3782" s="312"/>
      <c r="D3782" s="312"/>
      <c r="E3782" s="312"/>
      <c r="F3782" s="312"/>
      <c r="G3782" s="312"/>
      <c r="H3782" s="311"/>
      <c r="I3782" s="590" t="s">
        <v>326</v>
      </c>
      <c r="J3782" s="591"/>
      <c r="K3782" s="351"/>
      <c r="L3782" s="350"/>
      <c r="M3782" s="349"/>
    </row>
    <row r="3783" spans="1:13" ht="15.75" thickBot="1">
      <c r="A3783" s="323"/>
      <c r="B3783" s="322"/>
      <c r="C3783" s="322"/>
      <c r="D3783" s="322"/>
      <c r="E3783" s="322"/>
      <c r="F3783" s="322"/>
      <c r="G3783" s="322"/>
      <c r="H3783" s="321"/>
      <c r="I3783" s="606" t="s">
        <v>325</v>
      </c>
      <c r="J3783" s="607"/>
      <c r="K3783" s="348"/>
      <c r="L3783" s="347"/>
      <c r="M3783" s="346"/>
    </row>
    <row r="3784" spans="1:13">
      <c r="A3784" s="345" t="s">
        <v>324</v>
      </c>
      <c r="B3784" s="344"/>
      <c r="C3784" s="344"/>
      <c r="D3784" s="344"/>
      <c r="E3784" s="344"/>
      <c r="F3784" s="344"/>
      <c r="G3784" s="343"/>
      <c r="H3784" s="342"/>
      <c r="I3784" s="341"/>
      <c r="J3784" s="340"/>
      <c r="K3784" s="648">
        <f>K3786+K3793+K3801+K3805+K3806+K3810</f>
        <v>23.14</v>
      </c>
      <c r="L3784" s="628"/>
      <c r="M3784" s="286">
        <f>M3786+M3793+M3801+M3805+M3806+M3810</f>
        <v>143366.18400000001</v>
      </c>
    </row>
    <row r="3785" spans="1:13" ht="15.75" thickBot="1">
      <c r="A3785" s="339"/>
      <c r="B3785" s="338"/>
      <c r="C3785" s="338"/>
      <c r="D3785" s="338"/>
      <c r="E3785" s="338"/>
      <c r="F3785" s="338"/>
      <c r="G3785" s="338"/>
      <c r="H3785" s="337"/>
      <c r="I3785" s="336"/>
      <c r="J3785" s="282"/>
      <c r="K3785" s="281"/>
      <c r="L3785" s="280"/>
      <c r="M3785" s="279"/>
    </row>
    <row r="3786" spans="1:13" ht="15.75" thickBot="1">
      <c r="A3786" s="603" t="s">
        <v>323</v>
      </c>
      <c r="B3786" s="604"/>
      <c r="C3786" s="604"/>
      <c r="D3786" s="604"/>
      <c r="E3786" s="604"/>
      <c r="F3786" s="604"/>
      <c r="G3786" s="604"/>
      <c r="H3786" s="605"/>
      <c r="I3786" s="305"/>
      <c r="J3786" s="304"/>
      <c r="K3786" s="646">
        <f>K3787+K3788+K3789+K3791+K3792</f>
        <v>4.43</v>
      </c>
      <c r="L3786" s="647"/>
      <c r="M3786" s="303">
        <f>K3786*12*I3758</f>
        <v>27446.507999999994</v>
      </c>
    </row>
    <row r="3787" spans="1:13">
      <c r="A3787" s="323" t="s">
        <v>322</v>
      </c>
      <c r="B3787" s="322"/>
      <c r="C3787" s="322"/>
      <c r="D3787" s="322"/>
      <c r="E3787" s="322"/>
      <c r="F3787" s="322"/>
      <c r="G3787" s="322"/>
      <c r="H3787" s="321"/>
      <c r="I3787" s="596" t="s">
        <v>321</v>
      </c>
      <c r="J3787" s="597"/>
      <c r="K3787" s="629">
        <v>0.63</v>
      </c>
      <c r="L3787" s="630"/>
      <c r="M3787" s="291">
        <f>K3787*12*I3758</f>
        <v>3903.2280000000001</v>
      </c>
    </row>
    <row r="3788" spans="1:13">
      <c r="A3788" s="320" t="s">
        <v>320</v>
      </c>
      <c r="B3788" s="319"/>
      <c r="C3788" s="319"/>
      <c r="D3788" s="319"/>
      <c r="E3788" s="319"/>
      <c r="F3788" s="319"/>
      <c r="G3788" s="319"/>
      <c r="H3788" s="318"/>
      <c r="I3788" s="608" t="s">
        <v>57</v>
      </c>
      <c r="J3788" s="609"/>
      <c r="K3788" s="625">
        <v>1.48</v>
      </c>
      <c r="L3788" s="626"/>
      <c r="M3788" s="291">
        <f>K3788*12*I3758</f>
        <v>9169.4879999999976</v>
      </c>
    </row>
    <row r="3789" spans="1:13">
      <c r="A3789" s="313" t="s">
        <v>319</v>
      </c>
      <c r="B3789" s="312"/>
      <c r="C3789" s="312"/>
      <c r="D3789" s="312"/>
      <c r="E3789" s="312"/>
      <c r="F3789" s="312"/>
      <c r="G3789" s="312"/>
      <c r="H3789" s="311"/>
      <c r="I3789" s="590" t="s">
        <v>35</v>
      </c>
      <c r="J3789" s="591"/>
      <c r="K3789" s="625">
        <v>0.17</v>
      </c>
      <c r="L3789" s="626"/>
      <c r="M3789" s="291">
        <f>K3789*12*I3758</f>
        <v>1053.252</v>
      </c>
    </row>
    <row r="3790" spans="1:13">
      <c r="A3790" s="335" t="s">
        <v>318</v>
      </c>
      <c r="B3790" s="331"/>
      <c r="C3790" s="331"/>
      <c r="D3790" s="331"/>
      <c r="E3790" s="322"/>
      <c r="F3790" s="322"/>
      <c r="G3790" s="322"/>
      <c r="H3790" s="321"/>
      <c r="I3790" s="334"/>
      <c r="J3790" s="333"/>
      <c r="K3790" s="293"/>
      <c r="L3790" s="292"/>
      <c r="M3790" s="291"/>
    </row>
    <row r="3791" spans="1:13">
      <c r="A3791" s="320" t="s">
        <v>317</v>
      </c>
      <c r="B3791" s="319"/>
      <c r="C3791" s="319"/>
      <c r="D3791" s="319"/>
      <c r="E3791" s="319"/>
      <c r="F3791" s="319"/>
      <c r="G3791" s="319"/>
      <c r="H3791" s="318"/>
      <c r="I3791" s="608" t="s">
        <v>19</v>
      </c>
      <c r="J3791" s="609"/>
      <c r="K3791" s="625">
        <v>0.05</v>
      </c>
      <c r="L3791" s="626"/>
      <c r="M3791" s="291">
        <f>K3791*12*I3758</f>
        <v>309.78000000000003</v>
      </c>
    </row>
    <row r="3792" spans="1:13" ht="15.75" thickBot="1">
      <c r="A3792" s="313" t="s">
        <v>316</v>
      </c>
      <c r="B3792" s="312"/>
      <c r="C3792" s="312"/>
      <c r="D3792" s="312"/>
      <c r="E3792" s="312"/>
      <c r="F3792" s="312"/>
      <c r="G3792" s="312"/>
      <c r="H3792" s="311"/>
      <c r="I3792" s="614" t="s">
        <v>19</v>
      </c>
      <c r="J3792" s="615"/>
      <c r="K3792" s="650">
        <v>2.1</v>
      </c>
      <c r="L3792" s="651"/>
      <c r="M3792" s="291">
        <f>K3792*12*I3758</f>
        <v>13010.76</v>
      </c>
    </row>
    <row r="3793" spans="1:13" ht="15.75" thickBot="1">
      <c r="A3793" s="654" t="s">
        <v>315</v>
      </c>
      <c r="B3793" s="655"/>
      <c r="C3793" s="655"/>
      <c r="D3793" s="655"/>
      <c r="E3793" s="655"/>
      <c r="F3793" s="655"/>
      <c r="G3793" s="655"/>
      <c r="H3793" s="656"/>
      <c r="I3793" s="305"/>
      <c r="J3793" s="304"/>
      <c r="K3793" s="642">
        <f>K3794+K3795+K3797+K3798+K3799+K3800</f>
        <v>1.35</v>
      </c>
      <c r="L3793" s="647"/>
      <c r="M3793" s="303">
        <f>K3793*12*I3758</f>
        <v>8364.0600000000013</v>
      </c>
    </row>
    <row r="3794" spans="1:13">
      <c r="A3794" s="332" t="s">
        <v>314</v>
      </c>
      <c r="B3794" s="331"/>
      <c r="C3794" s="331"/>
      <c r="D3794" s="331"/>
      <c r="E3794" s="331"/>
      <c r="F3794" s="322"/>
      <c r="G3794" s="322"/>
      <c r="H3794" s="321"/>
      <c r="I3794" s="330"/>
      <c r="J3794" s="294"/>
      <c r="K3794" s="629">
        <v>0.08</v>
      </c>
      <c r="L3794" s="630"/>
      <c r="M3794" s="291">
        <f>K3794*12*I3758</f>
        <v>495.64799999999991</v>
      </c>
    </row>
    <row r="3795" spans="1:13">
      <c r="A3795" s="329" t="s">
        <v>313</v>
      </c>
      <c r="B3795" s="328"/>
      <c r="C3795" s="328"/>
      <c r="D3795" s="328"/>
      <c r="E3795" s="328"/>
      <c r="F3795" s="312"/>
      <c r="G3795" s="312"/>
      <c r="H3795" s="311"/>
      <c r="I3795" s="598" t="s">
        <v>312</v>
      </c>
      <c r="J3795" s="599"/>
      <c r="K3795" s="625">
        <v>0.65</v>
      </c>
      <c r="L3795" s="626"/>
      <c r="M3795" s="291">
        <f>K3795*12*I3758</f>
        <v>4027.14</v>
      </c>
    </row>
    <row r="3796" spans="1:13">
      <c r="A3796" s="323" t="s">
        <v>311</v>
      </c>
      <c r="B3796" s="322"/>
      <c r="C3796" s="322"/>
      <c r="D3796" s="322"/>
      <c r="E3796" s="322"/>
      <c r="F3796" s="322"/>
      <c r="G3796" s="322"/>
      <c r="H3796" s="321"/>
      <c r="I3796" s="596" t="s">
        <v>310</v>
      </c>
      <c r="J3796" s="597"/>
      <c r="K3796" s="327"/>
      <c r="L3796" s="292"/>
      <c r="M3796" s="291"/>
    </row>
    <row r="3797" spans="1:13">
      <c r="A3797" s="320" t="s">
        <v>309</v>
      </c>
      <c r="B3797" s="319"/>
      <c r="C3797" s="319"/>
      <c r="D3797" s="319"/>
      <c r="E3797" s="319"/>
      <c r="F3797" s="319"/>
      <c r="G3797" s="319"/>
      <c r="H3797" s="318"/>
      <c r="I3797" s="608" t="s">
        <v>308</v>
      </c>
      <c r="J3797" s="609"/>
      <c r="K3797" s="625">
        <v>0.4</v>
      </c>
      <c r="L3797" s="626"/>
      <c r="M3797" s="291">
        <f>K3797*12*I3758</f>
        <v>2478.2400000000002</v>
      </c>
    </row>
    <row r="3798" spans="1:13">
      <c r="A3798" s="320" t="s">
        <v>307</v>
      </c>
      <c r="B3798" s="319"/>
      <c r="C3798" s="319"/>
      <c r="D3798" s="319"/>
      <c r="E3798" s="319"/>
      <c r="F3798" s="319"/>
      <c r="G3798" s="319"/>
      <c r="H3798" s="318"/>
      <c r="I3798" s="608" t="s">
        <v>306</v>
      </c>
      <c r="J3798" s="609"/>
      <c r="K3798" s="625">
        <v>0.1</v>
      </c>
      <c r="L3798" s="626"/>
      <c r="M3798" s="291">
        <f>K3798*12*I3758</f>
        <v>619.56000000000006</v>
      </c>
    </row>
    <row r="3799" spans="1:13">
      <c r="A3799" s="313" t="s">
        <v>299</v>
      </c>
      <c r="B3799" s="312"/>
      <c r="C3799" s="312"/>
      <c r="D3799" s="312"/>
      <c r="E3799" s="312"/>
      <c r="F3799" s="312"/>
      <c r="G3799" s="312"/>
      <c r="H3799" s="311"/>
      <c r="I3799" s="608" t="s">
        <v>298</v>
      </c>
      <c r="J3799" s="609"/>
      <c r="K3799" s="636">
        <v>0.05</v>
      </c>
      <c r="L3799" s="637"/>
      <c r="M3799" s="291">
        <f>K3799*12*I3758</f>
        <v>309.78000000000003</v>
      </c>
    </row>
    <row r="3800" spans="1:13" ht="15.75" thickBot="1">
      <c r="A3800" s="313" t="s">
        <v>305</v>
      </c>
      <c r="B3800" s="312"/>
      <c r="C3800" s="312"/>
      <c r="D3800" s="312"/>
      <c r="E3800" s="312"/>
      <c r="F3800" s="312"/>
      <c r="G3800" s="312"/>
      <c r="H3800" s="311"/>
      <c r="I3800" s="614" t="s">
        <v>88</v>
      </c>
      <c r="J3800" s="615"/>
      <c r="K3800" s="638">
        <v>7.0000000000000007E-2</v>
      </c>
      <c r="L3800" s="639"/>
      <c r="M3800" s="326">
        <f>K3800*12*I3758</f>
        <v>433.69200000000001</v>
      </c>
    </row>
    <row r="3801" spans="1:13" ht="15.75" thickBot="1">
      <c r="A3801" s="654" t="s">
        <v>304</v>
      </c>
      <c r="B3801" s="655"/>
      <c r="C3801" s="655"/>
      <c r="D3801" s="655"/>
      <c r="E3801" s="655"/>
      <c r="F3801" s="655"/>
      <c r="G3801" s="655"/>
      <c r="H3801" s="656"/>
      <c r="I3801" s="325"/>
      <c r="J3801" s="324"/>
      <c r="K3801" s="649">
        <f>K3802+K3803+K3804</f>
        <v>0.88</v>
      </c>
      <c r="L3801" s="643"/>
      <c r="M3801" s="303">
        <f>K3801*12*I3758</f>
        <v>5452.1279999999997</v>
      </c>
    </row>
    <row r="3802" spans="1:13">
      <c r="A3802" s="323" t="s">
        <v>303</v>
      </c>
      <c r="B3802" s="322"/>
      <c r="C3802" s="322"/>
      <c r="D3802" s="322"/>
      <c r="E3802" s="322"/>
      <c r="F3802" s="322"/>
      <c r="G3802" s="322"/>
      <c r="H3802" s="321"/>
      <c r="I3802" s="612" t="s">
        <v>302</v>
      </c>
      <c r="J3802" s="613"/>
      <c r="K3802" s="644">
        <v>0.42</v>
      </c>
      <c r="L3802" s="645"/>
      <c r="M3802" s="291">
        <f>K3802*12*I3758</f>
        <v>2602.1519999999996</v>
      </c>
    </row>
    <row r="3803" spans="1:13">
      <c r="A3803" s="320" t="s">
        <v>301</v>
      </c>
      <c r="B3803" s="319"/>
      <c r="C3803" s="319"/>
      <c r="D3803" s="319"/>
      <c r="E3803" s="319"/>
      <c r="F3803" s="319"/>
      <c r="G3803" s="319"/>
      <c r="H3803" s="318"/>
      <c r="I3803" s="317" t="s">
        <v>300</v>
      </c>
      <c r="J3803" s="316"/>
      <c r="K3803" s="636">
        <v>0.37</v>
      </c>
      <c r="L3803" s="637"/>
      <c r="M3803" s="291">
        <f>K3803*12*I3758</f>
        <v>2292.3719999999994</v>
      </c>
    </row>
    <row r="3804" spans="1:13" ht="15.75" thickBot="1">
      <c r="A3804" s="313" t="s">
        <v>299</v>
      </c>
      <c r="B3804" s="312"/>
      <c r="C3804" s="312"/>
      <c r="D3804" s="312"/>
      <c r="E3804" s="312"/>
      <c r="F3804" s="312"/>
      <c r="G3804" s="312"/>
      <c r="H3804" s="311"/>
      <c r="I3804" s="614" t="s">
        <v>298</v>
      </c>
      <c r="J3804" s="615"/>
      <c r="K3804" s="638">
        <v>0.09</v>
      </c>
      <c r="L3804" s="639"/>
      <c r="M3804" s="291">
        <f>K3804*12*I3758</f>
        <v>557.60400000000004</v>
      </c>
    </row>
    <row r="3805" spans="1:13" ht="15.75" thickBot="1">
      <c r="A3805" s="309" t="s">
        <v>297</v>
      </c>
      <c r="B3805" s="308"/>
      <c r="C3805" s="308"/>
      <c r="D3805" s="308"/>
      <c r="E3805" s="308"/>
      <c r="F3805" s="308"/>
      <c r="G3805" s="308"/>
      <c r="H3805" s="307"/>
      <c r="I3805" s="619" t="s">
        <v>296</v>
      </c>
      <c r="J3805" s="620"/>
      <c r="K3805" s="640">
        <v>14.83</v>
      </c>
      <c r="L3805" s="641"/>
      <c r="M3805" s="303">
        <f>K3805*12*I3758</f>
        <v>91880.747999999992</v>
      </c>
    </row>
    <row r="3806" spans="1:13" ht="15.75" thickBot="1">
      <c r="A3806" s="603" t="s">
        <v>295</v>
      </c>
      <c r="B3806" s="604"/>
      <c r="C3806" s="604"/>
      <c r="D3806" s="604"/>
      <c r="E3806" s="604"/>
      <c r="F3806" s="604"/>
      <c r="G3806" s="604"/>
      <c r="H3806" s="605"/>
      <c r="I3806" s="305"/>
      <c r="J3806" s="304"/>
      <c r="K3806" s="642">
        <v>1.58</v>
      </c>
      <c r="L3806" s="643"/>
      <c r="M3806" s="303">
        <f>K3806*12*I3758</f>
        <v>9789.0479999999989</v>
      </c>
    </row>
    <row r="3807" spans="1:13">
      <c r="A3807" s="301" t="s">
        <v>294</v>
      </c>
      <c r="B3807" s="300"/>
      <c r="C3807" s="300"/>
      <c r="D3807" s="300"/>
      <c r="E3807" s="300"/>
      <c r="F3807" s="300"/>
      <c r="G3807" s="300"/>
      <c r="H3807" s="298"/>
      <c r="I3807" s="621" t="s">
        <v>293</v>
      </c>
      <c r="J3807" s="622"/>
      <c r="K3807" s="297"/>
      <c r="L3807" s="296"/>
      <c r="M3807" s="291"/>
    </row>
    <row r="3808" spans="1:13">
      <c r="A3808" s="301" t="s">
        <v>292</v>
      </c>
      <c r="B3808" s="300"/>
      <c r="C3808" s="300"/>
      <c r="D3808" s="300"/>
      <c r="E3808" s="300"/>
      <c r="F3808" s="300"/>
      <c r="G3808" s="300"/>
      <c r="H3808" s="298"/>
      <c r="I3808" s="295"/>
      <c r="J3808" s="294"/>
      <c r="K3808" s="297"/>
      <c r="L3808" s="296"/>
      <c r="M3808" s="291"/>
    </row>
    <row r="3809" spans="1:13" ht="15.75" thickBot="1">
      <c r="A3809" s="301" t="s">
        <v>291</v>
      </c>
      <c r="B3809" s="300"/>
      <c r="C3809" s="300"/>
      <c r="D3809" s="300"/>
      <c r="E3809" s="300"/>
      <c r="F3809" s="300"/>
      <c r="G3809" s="300"/>
      <c r="H3809" s="298"/>
      <c r="I3809" s="310"/>
      <c r="J3809" s="294"/>
      <c r="K3809" s="297"/>
      <c r="L3809" s="296"/>
      <c r="M3809" s="291"/>
    </row>
    <row r="3810" spans="1:13" ht="15.75" thickBot="1">
      <c r="A3810" s="309" t="s">
        <v>290</v>
      </c>
      <c r="B3810" s="308"/>
      <c r="C3810" s="308"/>
      <c r="D3810" s="308"/>
      <c r="E3810" s="308"/>
      <c r="F3810" s="308"/>
      <c r="G3810" s="308"/>
      <c r="H3810" s="307"/>
      <c r="I3810" s="305"/>
      <c r="J3810" s="304"/>
      <c r="K3810" s="642">
        <v>7.0000000000000007E-2</v>
      </c>
      <c r="L3810" s="643"/>
      <c r="M3810" s="303">
        <f>K3810*12*I3758</f>
        <v>433.69200000000001</v>
      </c>
    </row>
    <row r="3811" spans="1:13">
      <c r="A3811" s="301" t="s">
        <v>289</v>
      </c>
      <c r="B3811" s="300"/>
      <c r="C3811" s="300"/>
      <c r="D3811" s="300"/>
      <c r="E3811" s="300"/>
      <c r="F3811" s="300"/>
      <c r="G3811" s="300"/>
      <c r="H3811" s="298"/>
      <c r="I3811" s="621" t="s">
        <v>19</v>
      </c>
      <c r="J3811" s="622"/>
      <c r="K3811" s="306"/>
      <c r="L3811" s="296"/>
      <c r="M3811" s="291"/>
    </row>
    <row r="3812" spans="1:13" ht="15.75" thickBot="1">
      <c r="A3812" s="301" t="s">
        <v>288</v>
      </c>
      <c r="B3812" s="300"/>
      <c r="C3812" s="300"/>
      <c r="D3812" s="300"/>
      <c r="E3812" s="300"/>
      <c r="F3812" s="300"/>
      <c r="G3812" s="300"/>
      <c r="H3812" s="298"/>
      <c r="I3812" s="295"/>
      <c r="J3812" s="294"/>
      <c r="K3812" s="306"/>
      <c r="L3812" s="296"/>
      <c r="M3812" s="291"/>
    </row>
    <row r="3813" spans="1:13" ht="15.75" thickBot="1">
      <c r="A3813" s="603" t="s">
        <v>287</v>
      </c>
      <c r="B3813" s="604"/>
      <c r="C3813" s="604"/>
      <c r="D3813" s="604"/>
      <c r="E3813" s="604"/>
      <c r="F3813" s="604"/>
      <c r="G3813" s="604"/>
      <c r="H3813" s="605"/>
      <c r="I3813" s="305"/>
      <c r="J3813" s="304"/>
      <c r="K3813" s="642">
        <v>6</v>
      </c>
      <c r="L3813" s="643"/>
      <c r="M3813" s="303">
        <f>K3813*12*I3758</f>
        <v>37173.599999999999</v>
      </c>
    </row>
    <row r="3814" spans="1:13">
      <c r="A3814" s="301" t="s">
        <v>286</v>
      </c>
      <c r="B3814" s="299"/>
      <c r="C3814" s="299"/>
      <c r="D3814" s="299"/>
      <c r="E3814" s="299"/>
      <c r="F3814" s="300"/>
      <c r="G3814" s="299"/>
      <c r="H3814" s="298"/>
      <c r="I3814" s="598" t="s">
        <v>285</v>
      </c>
      <c r="J3814" s="599"/>
      <c r="K3814" s="297"/>
      <c r="L3814" s="296"/>
      <c r="M3814" s="291"/>
    </row>
    <row r="3815" spans="1:13">
      <c r="A3815" s="301" t="s">
        <v>284</v>
      </c>
      <c r="B3815" s="299"/>
      <c r="C3815" s="299"/>
      <c r="D3815" s="299"/>
      <c r="E3815" s="299"/>
      <c r="F3815" s="300"/>
      <c r="G3815" s="299"/>
      <c r="H3815" s="298"/>
      <c r="I3815" s="598" t="s">
        <v>283</v>
      </c>
      <c r="J3815" s="599"/>
      <c r="K3815" s="297"/>
      <c r="L3815" s="296"/>
      <c r="M3815" s="291"/>
    </row>
    <row r="3816" spans="1:13">
      <c r="A3816" s="301" t="s">
        <v>282</v>
      </c>
      <c r="B3816" s="299"/>
      <c r="C3816" s="299"/>
      <c r="D3816" s="299"/>
      <c r="E3816" s="299"/>
      <c r="F3816" s="300"/>
      <c r="G3816" s="299"/>
      <c r="H3816" s="298"/>
      <c r="I3816" s="598" t="s">
        <v>281</v>
      </c>
      <c r="J3816" s="599"/>
      <c r="K3816" s="297"/>
      <c r="L3816" s="296"/>
      <c r="M3816" s="291"/>
    </row>
    <row r="3817" spans="1:13">
      <c r="A3817" s="301" t="s">
        <v>280</v>
      </c>
      <c r="B3817" s="299"/>
      <c r="C3817" s="299"/>
      <c r="D3817" s="299"/>
      <c r="E3817" s="299"/>
      <c r="F3817" s="300"/>
      <c r="G3817" s="299"/>
      <c r="H3817" s="298"/>
      <c r="I3817" s="598" t="s">
        <v>279</v>
      </c>
      <c r="J3817" s="599"/>
      <c r="K3817" s="297"/>
      <c r="L3817" s="296"/>
      <c r="M3817" s="291"/>
    </row>
    <row r="3818" spans="1:13">
      <c r="A3818" s="301" t="s">
        <v>278</v>
      </c>
      <c r="B3818" s="299"/>
      <c r="C3818" s="299"/>
      <c r="D3818" s="299"/>
      <c r="E3818" s="299"/>
      <c r="F3818" s="300"/>
      <c r="G3818" s="299"/>
      <c r="H3818" s="298"/>
      <c r="I3818" s="598" t="s">
        <v>277</v>
      </c>
      <c r="J3818" s="599"/>
      <c r="K3818" s="297"/>
      <c r="L3818" s="296"/>
      <c r="M3818" s="291"/>
    </row>
    <row r="3819" spans="1:13">
      <c r="A3819" s="301" t="s">
        <v>276</v>
      </c>
      <c r="B3819" s="299"/>
      <c r="C3819" s="299"/>
      <c r="D3819" s="299"/>
      <c r="E3819" s="299"/>
      <c r="F3819" s="300"/>
      <c r="G3819" s="299"/>
      <c r="H3819" s="298"/>
      <c r="I3819" s="295"/>
      <c r="J3819" s="294"/>
      <c r="K3819" s="297"/>
      <c r="L3819" s="302"/>
      <c r="M3819" s="291"/>
    </row>
    <row r="3820" spans="1:13">
      <c r="A3820" s="301" t="s">
        <v>275</v>
      </c>
      <c r="B3820" s="299"/>
      <c r="C3820" s="299"/>
      <c r="D3820" s="299"/>
      <c r="E3820" s="299"/>
      <c r="F3820" s="300"/>
      <c r="G3820" s="299"/>
      <c r="H3820" s="298"/>
      <c r="I3820" s="295"/>
      <c r="J3820" s="294"/>
      <c r="K3820" s="297"/>
      <c r="L3820" s="296"/>
      <c r="M3820" s="291"/>
    </row>
    <row r="3821" spans="1:13">
      <c r="A3821" s="301" t="s">
        <v>274</v>
      </c>
      <c r="B3821" s="299"/>
      <c r="C3821" s="299"/>
      <c r="D3821" s="299"/>
      <c r="E3821" s="299"/>
      <c r="F3821" s="300"/>
      <c r="G3821" s="299"/>
      <c r="H3821" s="298"/>
      <c r="I3821" s="295"/>
      <c r="J3821" s="294"/>
      <c r="K3821" s="297"/>
      <c r="L3821" s="296"/>
      <c r="M3821" s="291"/>
    </row>
    <row r="3822" spans="1:13">
      <c r="A3822" s="301" t="s">
        <v>273</v>
      </c>
      <c r="B3822" s="299"/>
      <c r="C3822" s="299"/>
      <c r="D3822" s="299"/>
      <c r="E3822" s="299"/>
      <c r="F3822" s="300"/>
      <c r="G3822" s="299"/>
      <c r="H3822" s="298"/>
      <c r="I3822" s="295"/>
      <c r="J3822" s="294"/>
      <c r="K3822" s="297"/>
      <c r="L3822" s="296"/>
      <c r="M3822" s="291"/>
    </row>
    <row r="3823" spans="1:13">
      <c r="A3823" s="301" t="s">
        <v>272</v>
      </c>
      <c r="B3823" s="299"/>
      <c r="C3823" s="299"/>
      <c r="D3823" s="299"/>
      <c r="E3823" s="299"/>
      <c r="F3823" s="300"/>
      <c r="G3823" s="299"/>
      <c r="H3823" s="298"/>
      <c r="I3823" s="295"/>
      <c r="J3823" s="294"/>
      <c r="K3823" s="297"/>
      <c r="L3823" s="296"/>
      <c r="M3823" s="291"/>
    </row>
    <row r="3824" spans="1:13" ht="15.75" thickBot="1">
      <c r="A3824" s="616" t="s">
        <v>271</v>
      </c>
      <c r="B3824" s="617"/>
      <c r="C3824" s="617"/>
      <c r="D3824" s="617"/>
      <c r="E3824" s="617"/>
      <c r="F3824" s="617"/>
      <c r="G3824" s="617"/>
      <c r="H3824" s="618"/>
      <c r="I3824" s="295"/>
      <c r="J3824" s="294"/>
      <c r="K3824" s="293"/>
      <c r="L3824" s="292"/>
      <c r="M3824" s="291"/>
    </row>
    <row r="3825" spans="1:13">
      <c r="A3825" s="290" t="s">
        <v>270</v>
      </c>
      <c r="B3825" s="289"/>
      <c r="C3825" s="289"/>
      <c r="D3825" s="289"/>
      <c r="E3825" s="289"/>
      <c r="F3825" s="289"/>
      <c r="G3825" s="289"/>
      <c r="H3825" s="289"/>
      <c r="I3825" s="621" t="s">
        <v>55</v>
      </c>
      <c r="J3825" s="622"/>
      <c r="K3825" s="288"/>
      <c r="L3825" s="287"/>
      <c r="M3825" s="286"/>
    </row>
    <row r="3826" spans="1:13" ht="15.75" thickBot="1">
      <c r="A3826" s="285" t="s">
        <v>269</v>
      </c>
      <c r="B3826" s="284"/>
      <c r="C3826" s="284"/>
      <c r="D3826" s="284"/>
      <c r="E3826" s="284"/>
      <c r="F3826" s="284"/>
      <c r="G3826" s="284"/>
      <c r="H3826" s="284"/>
      <c r="I3826" s="283"/>
      <c r="J3826" s="282"/>
      <c r="K3826" s="281"/>
      <c r="L3826" s="280"/>
      <c r="M3826" s="279"/>
    </row>
    <row r="3827" spans="1:13" ht="15.75" thickBot="1">
      <c r="A3827" s="603" t="s">
        <v>355</v>
      </c>
      <c r="B3827" s="604"/>
      <c r="C3827" s="604"/>
      <c r="D3827" s="604"/>
      <c r="E3827" s="604"/>
      <c r="F3827" s="604"/>
      <c r="G3827" s="604"/>
      <c r="H3827" s="657"/>
      <c r="I3827" s="658" t="s">
        <v>32</v>
      </c>
      <c r="J3827" s="659"/>
      <c r="K3827" s="660">
        <v>1.46</v>
      </c>
      <c r="L3827" s="661"/>
      <c r="M3827" s="276">
        <f>K3827*12*I3758</f>
        <v>9045.5759999999991</v>
      </c>
    </row>
    <row r="3828" spans="1:13" ht="15.75" thickBot="1">
      <c r="A3828" s="386" t="s">
        <v>354</v>
      </c>
      <c r="B3828" s="385"/>
      <c r="C3828" s="385"/>
      <c r="D3828" s="385"/>
      <c r="E3828" s="385"/>
      <c r="F3828" s="385"/>
      <c r="G3828" s="385"/>
      <c r="H3828" s="385"/>
      <c r="I3828" s="384"/>
      <c r="J3828" s="383"/>
      <c r="K3828" s="662"/>
      <c r="L3828" s="663"/>
      <c r="M3828" s="276"/>
    </row>
    <row r="3829" spans="1:13" ht="15.75" thickBot="1">
      <c r="A3829" s="652" t="s">
        <v>268</v>
      </c>
      <c r="B3829" s="653"/>
      <c r="C3829" s="653"/>
      <c r="D3829" s="653"/>
      <c r="E3829" s="653"/>
      <c r="F3829" s="653"/>
      <c r="G3829" s="653"/>
      <c r="H3829" s="653"/>
      <c r="I3829" s="278"/>
      <c r="J3829" s="277"/>
      <c r="K3829" s="610">
        <f>K3759+K3769+K3784+K3813+K3827+K3828</f>
        <v>41.82</v>
      </c>
      <c r="L3829" s="611"/>
      <c r="M3829" s="276">
        <f>M3759+M3769+M3784+M3813+M3827+M3828</f>
        <v>259099.992</v>
      </c>
    </row>
    <row r="3831" spans="1:13" ht="15.75">
      <c r="A3831" s="601" t="s">
        <v>0</v>
      </c>
      <c r="B3831" s="601"/>
      <c r="C3831" s="601"/>
      <c r="D3831" s="601"/>
      <c r="E3831" s="601"/>
      <c r="F3831" s="601"/>
      <c r="G3831" s="601"/>
      <c r="H3831" s="601"/>
      <c r="I3831" s="601"/>
      <c r="J3831" s="601"/>
      <c r="K3831" s="601"/>
      <c r="L3831" s="601"/>
      <c r="M3831" s="327"/>
    </row>
    <row r="3832" spans="1:13" ht="15.75">
      <c r="A3832" s="600" t="s">
        <v>353</v>
      </c>
      <c r="B3832" s="600"/>
      <c r="C3832" s="600"/>
      <c r="D3832" s="600"/>
      <c r="E3832" s="600"/>
      <c r="F3832" s="600"/>
      <c r="G3832" s="600"/>
      <c r="H3832" s="600"/>
      <c r="I3832" s="600"/>
      <c r="J3832" s="600"/>
      <c r="K3832" s="600"/>
      <c r="L3832" s="600"/>
      <c r="M3832" s="327"/>
    </row>
    <row r="3833" spans="1:13" ht="15.75">
      <c r="A3833" s="370"/>
      <c r="B3833" s="370"/>
      <c r="C3833" s="370"/>
      <c r="D3833" s="370"/>
      <c r="E3833" s="370"/>
      <c r="F3833" s="370" t="s">
        <v>367</v>
      </c>
      <c r="G3833" s="370"/>
      <c r="H3833" s="370"/>
      <c r="I3833" s="370"/>
      <c r="J3833" s="370"/>
      <c r="K3833" s="370"/>
      <c r="L3833" s="370"/>
      <c r="M3833" s="327"/>
    </row>
    <row r="3834" spans="1:13">
      <c r="A3834" s="329"/>
      <c r="B3834" s="328"/>
      <c r="C3834" s="602" t="s">
        <v>351</v>
      </c>
      <c r="D3834" s="602"/>
      <c r="E3834" s="602"/>
      <c r="F3834" s="328"/>
      <c r="G3834" s="328"/>
      <c r="H3834" s="368"/>
      <c r="I3834" s="590" t="s">
        <v>3</v>
      </c>
      <c r="J3834" s="591"/>
      <c r="K3834" s="592" t="s">
        <v>4</v>
      </c>
      <c r="L3834" s="593"/>
      <c r="M3834" s="382"/>
    </row>
    <row r="3835" spans="1:13">
      <c r="A3835" s="381"/>
      <c r="B3835" s="355"/>
      <c r="C3835" s="355"/>
      <c r="D3835" s="355"/>
      <c r="E3835" s="355"/>
      <c r="F3835" s="355"/>
      <c r="G3835" s="355"/>
      <c r="H3835" s="356"/>
      <c r="I3835" s="295"/>
      <c r="J3835" s="294"/>
      <c r="K3835" s="594" t="s">
        <v>5</v>
      </c>
      <c r="L3835" s="595"/>
      <c r="M3835" s="380" t="s">
        <v>6</v>
      </c>
    </row>
    <row r="3836" spans="1:13">
      <c r="A3836" s="381"/>
      <c r="B3836" s="355"/>
      <c r="C3836" s="355"/>
      <c r="D3836" s="355"/>
      <c r="E3836" s="355"/>
      <c r="F3836" s="355"/>
      <c r="G3836" s="355"/>
      <c r="H3836" s="356"/>
      <c r="I3836" s="598" t="s">
        <v>7</v>
      </c>
      <c r="J3836" s="599"/>
      <c r="K3836" s="623" t="s">
        <v>8</v>
      </c>
      <c r="L3836" s="624"/>
      <c r="M3836" s="380" t="s">
        <v>9</v>
      </c>
    </row>
    <row r="3837" spans="1:13" ht="16.5" thickBot="1">
      <c r="A3837" s="379"/>
      <c r="B3837" s="351"/>
      <c r="C3837" s="351"/>
      <c r="D3837" s="351"/>
      <c r="E3837" s="351"/>
      <c r="F3837" s="351"/>
      <c r="G3837" s="351"/>
      <c r="H3837" s="350"/>
      <c r="I3837" s="631">
        <v>1581.5</v>
      </c>
      <c r="J3837" s="632"/>
      <c r="K3837" s="633"/>
      <c r="L3837" s="634"/>
      <c r="M3837" s="378"/>
    </row>
    <row r="3838" spans="1:13">
      <c r="A3838" s="367" t="s">
        <v>350</v>
      </c>
      <c r="B3838" s="344"/>
      <c r="C3838" s="344"/>
      <c r="D3838" s="344"/>
      <c r="E3838" s="344"/>
      <c r="F3838" s="344"/>
      <c r="G3838" s="344"/>
      <c r="H3838" s="377"/>
      <c r="I3838" s="341"/>
      <c r="J3838" s="340"/>
      <c r="K3838" s="635">
        <f>K3841+K3844</f>
        <v>6.17</v>
      </c>
      <c r="L3838" s="628"/>
      <c r="M3838" s="286">
        <f>K3838*12*I3837</f>
        <v>117094.25999999998</v>
      </c>
    </row>
    <row r="3839" spans="1:13">
      <c r="A3839" s="376" t="s">
        <v>349</v>
      </c>
      <c r="B3839" s="375"/>
      <c r="C3839" s="375"/>
      <c r="D3839" s="375"/>
      <c r="E3839" s="375"/>
      <c r="F3839" s="375"/>
      <c r="G3839" s="375"/>
      <c r="H3839" s="374"/>
      <c r="I3839" s="295"/>
      <c r="J3839" s="294"/>
      <c r="K3839" s="293"/>
      <c r="L3839" s="292"/>
      <c r="M3839" s="373"/>
    </row>
    <row r="3840" spans="1:13" ht="15.75" thickBot="1">
      <c r="A3840" s="363" t="s">
        <v>348</v>
      </c>
      <c r="B3840" s="372"/>
      <c r="C3840" s="372"/>
      <c r="D3840" s="372"/>
      <c r="E3840" s="372"/>
      <c r="F3840" s="372"/>
      <c r="G3840" s="372"/>
      <c r="H3840" s="371"/>
      <c r="I3840" s="336"/>
      <c r="J3840" s="282"/>
      <c r="K3840" s="281"/>
      <c r="L3840" s="280"/>
      <c r="M3840" s="279"/>
    </row>
    <row r="3841" spans="1:13">
      <c r="A3841" s="323" t="s">
        <v>347</v>
      </c>
      <c r="B3841" s="331"/>
      <c r="C3841" s="331"/>
      <c r="D3841" s="331"/>
      <c r="E3841" s="331"/>
      <c r="F3841" s="331"/>
      <c r="G3841" s="331"/>
      <c r="H3841" s="357"/>
      <c r="I3841" s="596" t="s">
        <v>19</v>
      </c>
      <c r="J3841" s="597"/>
      <c r="K3841" s="629">
        <v>3.7</v>
      </c>
      <c r="L3841" s="630"/>
      <c r="M3841" s="291">
        <f>K3841*12*I3837</f>
        <v>70218.600000000006</v>
      </c>
    </row>
    <row r="3842" spans="1:13">
      <c r="A3842" s="301" t="s">
        <v>338</v>
      </c>
      <c r="B3842" s="355"/>
      <c r="C3842" s="355"/>
      <c r="D3842" s="355"/>
      <c r="E3842" s="355"/>
      <c r="F3842" s="355"/>
      <c r="G3842" s="355"/>
      <c r="H3842" s="356"/>
      <c r="I3842" s="598" t="s">
        <v>328</v>
      </c>
      <c r="J3842" s="599"/>
      <c r="K3842" s="327"/>
      <c r="L3842" s="292"/>
      <c r="M3842" s="291"/>
    </row>
    <row r="3843" spans="1:13">
      <c r="A3843" s="323" t="s">
        <v>337</v>
      </c>
      <c r="B3843" s="331"/>
      <c r="C3843" s="331"/>
      <c r="D3843" s="331"/>
      <c r="E3843" s="331"/>
      <c r="F3843" s="331"/>
      <c r="G3843" s="331"/>
      <c r="H3843" s="357"/>
      <c r="I3843" s="596"/>
      <c r="J3843" s="597"/>
      <c r="K3843" s="327"/>
      <c r="L3843" s="292"/>
      <c r="M3843" s="291"/>
    </row>
    <row r="3844" spans="1:13">
      <c r="A3844" s="323" t="s">
        <v>346</v>
      </c>
      <c r="B3844" s="331"/>
      <c r="C3844" s="331"/>
      <c r="D3844" s="331"/>
      <c r="E3844" s="331"/>
      <c r="F3844" s="331"/>
      <c r="G3844" s="331"/>
      <c r="H3844" s="357"/>
      <c r="I3844" s="608" t="s">
        <v>35</v>
      </c>
      <c r="J3844" s="609"/>
      <c r="K3844" s="625">
        <v>2.4700000000000002</v>
      </c>
      <c r="L3844" s="626"/>
      <c r="M3844" s="291">
        <f>K3844*12*I3837</f>
        <v>46875.66</v>
      </c>
    </row>
    <row r="3845" spans="1:13" ht="15.75">
      <c r="A3845" s="320" t="s">
        <v>345</v>
      </c>
      <c r="B3845" s="354"/>
      <c r="C3845" s="354"/>
      <c r="D3845" s="354"/>
      <c r="E3845" s="354"/>
      <c r="F3845" s="354"/>
      <c r="G3845" s="354"/>
      <c r="H3845" s="353"/>
      <c r="I3845" s="598" t="s">
        <v>328</v>
      </c>
      <c r="J3845" s="599"/>
      <c r="K3845" s="370"/>
      <c r="L3845" s="369"/>
      <c r="M3845" s="291"/>
    </row>
    <row r="3846" spans="1:13">
      <c r="A3846" s="313" t="s">
        <v>344</v>
      </c>
      <c r="B3846" s="328"/>
      <c r="C3846" s="328"/>
      <c r="D3846" s="328"/>
      <c r="E3846" s="328"/>
      <c r="F3846" s="328"/>
      <c r="G3846" s="328"/>
      <c r="H3846" s="368"/>
      <c r="I3846" s="598"/>
      <c r="J3846" s="599"/>
      <c r="K3846" s="352"/>
      <c r="L3846" s="292"/>
      <c r="M3846" s="291"/>
    </row>
    <row r="3847" spans="1:13" ht="15.75" thickBot="1">
      <c r="A3847" s="323" t="s">
        <v>343</v>
      </c>
      <c r="B3847" s="322"/>
      <c r="C3847" s="322"/>
      <c r="D3847" s="322"/>
      <c r="E3847" s="322"/>
      <c r="F3847" s="322"/>
      <c r="G3847" s="322"/>
      <c r="H3847" s="321"/>
      <c r="I3847" s="334"/>
      <c r="J3847" s="333"/>
      <c r="K3847" s="636"/>
      <c r="L3847" s="637"/>
      <c r="M3847" s="291"/>
    </row>
    <row r="3848" spans="1:13">
      <c r="A3848" s="367" t="s">
        <v>342</v>
      </c>
      <c r="B3848" s="366"/>
      <c r="C3848" s="366"/>
      <c r="D3848" s="366"/>
      <c r="E3848" s="366"/>
      <c r="F3848" s="366"/>
      <c r="G3848" s="366"/>
      <c r="H3848" s="365"/>
      <c r="I3848" s="341"/>
      <c r="J3848" s="364"/>
      <c r="K3848" s="627">
        <f>K3850+K3855+K3858</f>
        <v>5.05</v>
      </c>
      <c r="L3848" s="628"/>
      <c r="M3848" s="286">
        <f>K3848*12*I3837</f>
        <v>95838.9</v>
      </c>
    </row>
    <row r="3849" spans="1:13" ht="15.75" thickBot="1">
      <c r="A3849" s="363" t="s">
        <v>341</v>
      </c>
      <c r="B3849" s="362"/>
      <c r="C3849" s="362"/>
      <c r="D3849" s="362"/>
      <c r="E3849" s="362"/>
      <c r="F3849" s="362"/>
      <c r="G3849" s="362"/>
      <c r="H3849" s="361"/>
      <c r="I3849" s="336"/>
      <c r="J3849" s="360"/>
      <c r="K3849" s="281"/>
      <c r="L3849" s="280"/>
      <c r="M3849" s="279"/>
    </row>
    <row r="3850" spans="1:13">
      <c r="A3850" s="301" t="s">
        <v>340</v>
      </c>
      <c r="B3850" s="300"/>
      <c r="C3850" s="300"/>
      <c r="D3850" s="300"/>
      <c r="E3850" s="300"/>
      <c r="F3850" s="300"/>
      <c r="G3850" s="300"/>
      <c r="H3850" s="298"/>
      <c r="I3850" s="598" t="s">
        <v>19</v>
      </c>
      <c r="J3850" s="599"/>
      <c r="K3850" s="629">
        <v>2.5299999999999998</v>
      </c>
      <c r="L3850" s="630"/>
      <c r="M3850" s="291">
        <f>K3850*12*I3837</f>
        <v>48014.34</v>
      </c>
    </row>
    <row r="3851" spans="1:13">
      <c r="A3851" s="323" t="s">
        <v>339</v>
      </c>
      <c r="B3851" s="322"/>
      <c r="C3851" s="322"/>
      <c r="D3851" s="322"/>
      <c r="E3851" s="322"/>
      <c r="F3851" s="322"/>
      <c r="G3851" s="322"/>
      <c r="H3851" s="321"/>
      <c r="I3851" s="359"/>
      <c r="J3851" s="358"/>
      <c r="K3851" s="327"/>
      <c r="L3851" s="292"/>
      <c r="M3851" s="291"/>
    </row>
    <row r="3852" spans="1:13">
      <c r="A3852" s="301" t="s">
        <v>338</v>
      </c>
      <c r="B3852" s="355"/>
      <c r="C3852" s="355"/>
      <c r="D3852" s="355"/>
      <c r="E3852" s="355"/>
      <c r="F3852" s="355"/>
      <c r="G3852" s="355"/>
      <c r="H3852" s="356"/>
      <c r="I3852" s="598" t="s">
        <v>328</v>
      </c>
      <c r="J3852" s="599"/>
      <c r="K3852" s="327"/>
      <c r="L3852" s="292"/>
      <c r="M3852" s="291"/>
    </row>
    <row r="3853" spans="1:13">
      <c r="A3853" s="323" t="s">
        <v>337</v>
      </c>
      <c r="B3853" s="331"/>
      <c r="C3853" s="331"/>
      <c r="D3853" s="331"/>
      <c r="E3853" s="331"/>
      <c r="F3853" s="331"/>
      <c r="G3853" s="331"/>
      <c r="H3853" s="357"/>
      <c r="I3853" s="596"/>
      <c r="J3853" s="597"/>
      <c r="K3853" s="327"/>
      <c r="L3853" s="292"/>
      <c r="M3853" s="291"/>
    </row>
    <row r="3854" spans="1:13">
      <c r="A3854" s="320" t="s">
        <v>336</v>
      </c>
      <c r="B3854" s="354"/>
      <c r="C3854" s="353"/>
      <c r="D3854" s="355"/>
      <c r="E3854" s="355"/>
      <c r="F3854" s="355"/>
      <c r="G3854" s="355"/>
      <c r="H3854" s="356"/>
      <c r="I3854" s="598" t="s">
        <v>328</v>
      </c>
      <c r="J3854" s="599"/>
      <c r="K3854" s="327"/>
      <c r="L3854" s="292"/>
      <c r="M3854" s="291"/>
    </row>
    <row r="3855" spans="1:13">
      <c r="A3855" s="301" t="s">
        <v>335</v>
      </c>
      <c r="B3855" s="355"/>
      <c r="C3855" s="355"/>
      <c r="D3855" s="354"/>
      <c r="E3855" s="354"/>
      <c r="F3855" s="354"/>
      <c r="G3855" s="354"/>
      <c r="H3855" s="353"/>
      <c r="I3855" s="608" t="s">
        <v>35</v>
      </c>
      <c r="J3855" s="609"/>
      <c r="K3855" s="625">
        <v>1.1200000000000001</v>
      </c>
      <c r="L3855" s="626"/>
      <c r="M3855" s="291">
        <f>K3855*12*I3837</f>
        <v>21255.360000000001</v>
      </c>
    </row>
    <row r="3856" spans="1:13">
      <c r="A3856" s="313" t="s">
        <v>334</v>
      </c>
      <c r="B3856" s="312"/>
      <c r="C3856" s="312"/>
      <c r="D3856" s="312"/>
      <c r="E3856" s="312"/>
      <c r="F3856" s="312"/>
      <c r="G3856" s="312"/>
      <c r="H3856" s="311"/>
      <c r="I3856" s="590" t="s">
        <v>333</v>
      </c>
      <c r="J3856" s="591"/>
      <c r="K3856" s="327"/>
      <c r="L3856" s="292"/>
      <c r="M3856" s="291"/>
    </row>
    <row r="3857" spans="1:13">
      <c r="A3857" s="323"/>
      <c r="B3857" s="322"/>
      <c r="C3857" s="322"/>
      <c r="D3857" s="322"/>
      <c r="E3857" s="322"/>
      <c r="F3857" s="322"/>
      <c r="G3857" s="322"/>
      <c r="H3857" s="321"/>
      <c r="I3857" s="334" t="s">
        <v>332</v>
      </c>
      <c r="J3857" s="333"/>
      <c r="K3857" s="352"/>
      <c r="L3857" s="292"/>
      <c r="M3857" s="291"/>
    </row>
    <row r="3858" spans="1:13">
      <c r="A3858" s="313" t="s">
        <v>331</v>
      </c>
      <c r="B3858" s="312"/>
      <c r="C3858" s="312"/>
      <c r="D3858" s="312"/>
      <c r="E3858" s="312"/>
      <c r="F3858" s="312"/>
      <c r="G3858" s="312"/>
      <c r="H3858" s="311"/>
      <c r="I3858" s="590" t="s">
        <v>35</v>
      </c>
      <c r="J3858" s="591"/>
      <c r="K3858" s="625">
        <v>1.4</v>
      </c>
      <c r="L3858" s="626"/>
      <c r="M3858" s="291">
        <f>K3858*12*I3837</f>
        <v>26569.199999999997</v>
      </c>
    </row>
    <row r="3859" spans="1:13">
      <c r="A3859" s="323" t="s">
        <v>330</v>
      </c>
      <c r="B3859" s="322"/>
      <c r="C3859" s="322"/>
      <c r="D3859" s="322"/>
      <c r="E3859" s="322"/>
      <c r="F3859" s="322"/>
      <c r="G3859" s="322"/>
      <c r="H3859" s="321"/>
      <c r="I3859" s="334"/>
      <c r="J3859" s="333"/>
      <c r="K3859" s="327"/>
      <c r="L3859" s="292"/>
      <c r="M3859" s="291"/>
    </row>
    <row r="3860" spans="1:13">
      <c r="A3860" s="313" t="s">
        <v>329</v>
      </c>
      <c r="B3860" s="312"/>
      <c r="C3860" s="312"/>
      <c r="D3860" s="312"/>
      <c r="E3860" s="312"/>
      <c r="F3860" s="312"/>
      <c r="G3860" s="312"/>
      <c r="H3860" s="311"/>
      <c r="I3860" s="598" t="s">
        <v>328</v>
      </c>
      <c r="J3860" s="599"/>
      <c r="K3860" s="327"/>
      <c r="L3860" s="292"/>
      <c r="M3860" s="291"/>
    </row>
    <row r="3861" spans="1:13">
      <c r="A3861" s="313" t="s">
        <v>327</v>
      </c>
      <c r="B3861" s="312"/>
      <c r="C3861" s="312"/>
      <c r="D3861" s="312"/>
      <c r="E3861" s="312"/>
      <c r="F3861" s="312"/>
      <c r="G3861" s="312"/>
      <c r="H3861" s="311"/>
      <c r="I3861" s="590" t="s">
        <v>326</v>
      </c>
      <c r="J3861" s="591"/>
      <c r="K3861" s="351"/>
      <c r="L3861" s="350"/>
      <c r="M3861" s="349"/>
    </row>
    <row r="3862" spans="1:13" ht="15.75" thickBot="1">
      <c r="A3862" s="323"/>
      <c r="B3862" s="322"/>
      <c r="C3862" s="322"/>
      <c r="D3862" s="322"/>
      <c r="E3862" s="322"/>
      <c r="F3862" s="322"/>
      <c r="G3862" s="322"/>
      <c r="H3862" s="321"/>
      <c r="I3862" s="606" t="s">
        <v>325</v>
      </c>
      <c r="J3862" s="607"/>
      <c r="K3862" s="348"/>
      <c r="L3862" s="347"/>
      <c r="M3862" s="346"/>
    </row>
    <row r="3863" spans="1:13">
      <c r="A3863" s="345" t="s">
        <v>324</v>
      </c>
      <c r="B3863" s="344"/>
      <c r="C3863" s="344"/>
      <c r="D3863" s="344"/>
      <c r="E3863" s="344"/>
      <c r="F3863" s="344"/>
      <c r="G3863" s="343"/>
      <c r="H3863" s="342"/>
      <c r="I3863" s="341"/>
      <c r="J3863" s="340"/>
      <c r="K3863" s="648">
        <f>K3865+K3872+K3882+K3888+K3889+K3893</f>
        <v>27.439999999999998</v>
      </c>
      <c r="L3863" s="628"/>
      <c r="M3863" s="286">
        <f>M3865+M3872+M3882+M3888+M3889+M3893</f>
        <v>520756.32</v>
      </c>
    </row>
    <row r="3864" spans="1:13" ht="15.75" thickBot="1">
      <c r="A3864" s="339"/>
      <c r="B3864" s="338"/>
      <c r="C3864" s="338"/>
      <c r="D3864" s="338"/>
      <c r="E3864" s="338"/>
      <c r="F3864" s="338"/>
      <c r="G3864" s="338"/>
      <c r="H3864" s="337"/>
      <c r="I3864" s="336"/>
      <c r="J3864" s="282"/>
      <c r="K3864" s="281"/>
      <c r="L3864" s="280"/>
      <c r="M3864" s="279"/>
    </row>
    <row r="3865" spans="1:13" ht="15.75" thickBot="1">
      <c r="A3865" s="603" t="s">
        <v>323</v>
      </c>
      <c r="B3865" s="604"/>
      <c r="C3865" s="604"/>
      <c r="D3865" s="604"/>
      <c r="E3865" s="604"/>
      <c r="F3865" s="604"/>
      <c r="G3865" s="604"/>
      <c r="H3865" s="605"/>
      <c r="I3865" s="305"/>
      <c r="J3865" s="304"/>
      <c r="K3865" s="646">
        <f>K3866+K3867+K3868+K3870+K3871</f>
        <v>3.76</v>
      </c>
      <c r="L3865" s="647"/>
      <c r="M3865" s="303">
        <f>K3865*12*I3837</f>
        <v>71357.279999999999</v>
      </c>
    </row>
    <row r="3866" spans="1:13">
      <c r="A3866" s="323" t="s">
        <v>322</v>
      </c>
      <c r="B3866" s="322"/>
      <c r="C3866" s="322"/>
      <c r="D3866" s="322"/>
      <c r="E3866" s="322"/>
      <c r="F3866" s="322"/>
      <c r="G3866" s="322"/>
      <c r="H3866" s="321"/>
      <c r="I3866" s="596" t="s">
        <v>321</v>
      </c>
      <c r="J3866" s="597"/>
      <c r="K3866" s="629">
        <v>0.63</v>
      </c>
      <c r="L3866" s="630"/>
      <c r="M3866" s="291">
        <f>K3866*12*I3837</f>
        <v>11956.140000000001</v>
      </c>
    </row>
    <row r="3867" spans="1:13">
      <c r="A3867" s="320" t="s">
        <v>320</v>
      </c>
      <c r="B3867" s="319"/>
      <c r="C3867" s="319"/>
      <c r="D3867" s="319"/>
      <c r="E3867" s="319"/>
      <c r="F3867" s="319"/>
      <c r="G3867" s="319"/>
      <c r="H3867" s="318"/>
      <c r="I3867" s="608" t="s">
        <v>57</v>
      </c>
      <c r="J3867" s="609"/>
      <c r="K3867" s="625">
        <v>1.48</v>
      </c>
      <c r="L3867" s="626"/>
      <c r="M3867" s="291">
        <f>K3867*12*I3837</f>
        <v>28087.439999999995</v>
      </c>
    </row>
    <row r="3868" spans="1:13">
      <c r="A3868" s="313" t="s">
        <v>319</v>
      </c>
      <c r="B3868" s="312"/>
      <c r="C3868" s="312"/>
      <c r="D3868" s="312"/>
      <c r="E3868" s="312"/>
      <c r="F3868" s="312"/>
      <c r="G3868" s="312"/>
      <c r="H3868" s="311"/>
      <c r="I3868" s="590" t="s">
        <v>35</v>
      </c>
      <c r="J3868" s="591"/>
      <c r="K3868" s="625">
        <v>0.17</v>
      </c>
      <c r="L3868" s="626"/>
      <c r="M3868" s="291">
        <f>K3868*12*I3837</f>
        <v>3226.26</v>
      </c>
    </row>
    <row r="3869" spans="1:13">
      <c r="A3869" s="335" t="s">
        <v>318</v>
      </c>
      <c r="B3869" s="331"/>
      <c r="C3869" s="331"/>
      <c r="D3869" s="331"/>
      <c r="E3869" s="322"/>
      <c r="F3869" s="322"/>
      <c r="G3869" s="322"/>
      <c r="H3869" s="321"/>
      <c r="I3869" s="334"/>
      <c r="J3869" s="333"/>
      <c r="K3869" s="293"/>
      <c r="L3869" s="292"/>
      <c r="M3869" s="291"/>
    </row>
    <row r="3870" spans="1:13">
      <c r="A3870" s="320" t="s">
        <v>317</v>
      </c>
      <c r="B3870" s="319"/>
      <c r="C3870" s="319"/>
      <c r="D3870" s="319"/>
      <c r="E3870" s="319"/>
      <c r="F3870" s="319"/>
      <c r="G3870" s="319"/>
      <c r="H3870" s="318"/>
      <c r="I3870" s="608" t="s">
        <v>19</v>
      </c>
      <c r="J3870" s="609"/>
      <c r="K3870" s="625">
        <v>0.05</v>
      </c>
      <c r="L3870" s="626"/>
      <c r="M3870" s="291">
        <f>K3870*12*I3837</f>
        <v>948.90000000000009</v>
      </c>
    </row>
    <row r="3871" spans="1:13" ht="15.75" thickBot="1">
      <c r="A3871" s="313" t="s">
        <v>316</v>
      </c>
      <c r="B3871" s="312"/>
      <c r="C3871" s="312"/>
      <c r="D3871" s="312"/>
      <c r="E3871" s="312"/>
      <c r="F3871" s="312"/>
      <c r="G3871" s="312"/>
      <c r="H3871" s="311"/>
      <c r="I3871" s="614" t="s">
        <v>19</v>
      </c>
      <c r="J3871" s="615"/>
      <c r="K3871" s="650">
        <v>1.43</v>
      </c>
      <c r="L3871" s="651"/>
      <c r="M3871" s="291">
        <f>K3871*12*I3837</f>
        <v>27138.54</v>
      </c>
    </row>
    <row r="3872" spans="1:13" ht="15.75" thickBot="1">
      <c r="A3872" s="654" t="s">
        <v>315</v>
      </c>
      <c r="B3872" s="655"/>
      <c r="C3872" s="655"/>
      <c r="D3872" s="655"/>
      <c r="E3872" s="655"/>
      <c r="F3872" s="655"/>
      <c r="G3872" s="655"/>
      <c r="H3872" s="656"/>
      <c r="I3872" s="305"/>
      <c r="J3872" s="304"/>
      <c r="K3872" s="642">
        <f>K3873+K3874+K3876+K3877+K3880+K3881</f>
        <v>1.35</v>
      </c>
      <c r="L3872" s="647"/>
      <c r="M3872" s="303">
        <f>K3872*12*I3837</f>
        <v>25620.300000000003</v>
      </c>
    </row>
    <row r="3873" spans="1:13">
      <c r="A3873" s="332" t="s">
        <v>314</v>
      </c>
      <c r="B3873" s="331"/>
      <c r="C3873" s="331"/>
      <c r="D3873" s="331"/>
      <c r="E3873" s="331"/>
      <c r="F3873" s="322"/>
      <c r="G3873" s="322"/>
      <c r="H3873" s="321"/>
      <c r="I3873" s="330"/>
      <c r="J3873" s="294"/>
      <c r="K3873" s="629">
        <v>0.08</v>
      </c>
      <c r="L3873" s="630"/>
      <c r="M3873" s="291">
        <f>K3873*12*I3837</f>
        <v>1518.24</v>
      </c>
    </row>
    <row r="3874" spans="1:13">
      <c r="A3874" s="329" t="s">
        <v>313</v>
      </c>
      <c r="B3874" s="328"/>
      <c r="C3874" s="328"/>
      <c r="D3874" s="328"/>
      <c r="E3874" s="328"/>
      <c r="F3874" s="312"/>
      <c r="G3874" s="312"/>
      <c r="H3874" s="311"/>
      <c r="I3874" s="598" t="s">
        <v>312</v>
      </c>
      <c r="J3874" s="599"/>
      <c r="K3874" s="625">
        <v>0.65</v>
      </c>
      <c r="L3874" s="626"/>
      <c r="M3874" s="291">
        <f>K3874*12*I3837</f>
        <v>12335.7</v>
      </c>
    </row>
    <row r="3875" spans="1:13">
      <c r="A3875" s="323" t="s">
        <v>311</v>
      </c>
      <c r="B3875" s="322"/>
      <c r="C3875" s="322"/>
      <c r="D3875" s="322"/>
      <c r="E3875" s="322"/>
      <c r="F3875" s="322"/>
      <c r="G3875" s="322"/>
      <c r="H3875" s="321"/>
      <c r="I3875" s="596" t="s">
        <v>310</v>
      </c>
      <c r="J3875" s="597"/>
      <c r="K3875" s="327"/>
      <c r="L3875" s="292"/>
      <c r="M3875" s="291"/>
    </row>
    <row r="3876" spans="1:13">
      <c r="A3876" s="320" t="s">
        <v>309</v>
      </c>
      <c r="B3876" s="319"/>
      <c r="C3876" s="319"/>
      <c r="D3876" s="319"/>
      <c r="E3876" s="319"/>
      <c r="F3876" s="319"/>
      <c r="G3876" s="319"/>
      <c r="H3876" s="318"/>
      <c r="I3876" s="608" t="s">
        <v>308</v>
      </c>
      <c r="J3876" s="609"/>
      <c r="K3876" s="625">
        <v>0.4</v>
      </c>
      <c r="L3876" s="626"/>
      <c r="M3876" s="291">
        <f>K3876*12*I3837</f>
        <v>7591.2000000000007</v>
      </c>
    </row>
    <row r="3877" spans="1:13">
      <c r="A3877" s="320" t="s">
        <v>307</v>
      </c>
      <c r="B3877" s="319"/>
      <c r="C3877" s="319"/>
      <c r="D3877" s="319"/>
      <c r="E3877" s="319"/>
      <c r="F3877" s="319"/>
      <c r="G3877" s="319"/>
      <c r="H3877" s="318"/>
      <c r="I3877" s="608" t="s">
        <v>306</v>
      </c>
      <c r="J3877" s="609"/>
      <c r="K3877" s="625">
        <v>0.1</v>
      </c>
      <c r="L3877" s="626"/>
      <c r="M3877" s="291">
        <f>K3877*12*I3837</f>
        <v>1897.8000000000002</v>
      </c>
    </row>
    <row r="3878" spans="1:13">
      <c r="A3878" s="313" t="s">
        <v>362</v>
      </c>
      <c r="B3878" s="312"/>
      <c r="C3878" s="312"/>
      <c r="D3878" s="312"/>
      <c r="E3878" s="312"/>
      <c r="F3878" s="312"/>
      <c r="G3878" s="312"/>
      <c r="H3878" s="311"/>
      <c r="I3878" s="664" t="s">
        <v>358</v>
      </c>
      <c r="J3878" s="665"/>
      <c r="K3878" s="327"/>
      <c r="L3878" s="292"/>
      <c r="M3878" s="291"/>
    </row>
    <row r="3879" spans="1:13">
      <c r="A3879" s="323" t="s">
        <v>361</v>
      </c>
      <c r="B3879" s="322"/>
      <c r="C3879" s="322"/>
      <c r="D3879" s="322"/>
      <c r="E3879" s="322"/>
      <c r="F3879" s="322"/>
      <c r="G3879" s="322"/>
      <c r="H3879" s="321"/>
      <c r="I3879" s="596" t="s">
        <v>360</v>
      </c>
      <c r="J3879" s="597"/>
      <c r="K3879" s="636"/>
      <c r="L3879" s="637"/>
      <c r="M3879" s="291"/>
    </row>
    <row r="3880" spans="1:13">
      <c r="A3880" s="313" t="s">
        <v>299</v>
      </c>
      <c r="B3880" s="312"/>
      <c r="C3880" s="312"/>
      <c r="D3880" s="312"/>
      <c r="E3880" s="312"/>
      <c r="F3880" s="312"/>
      <c r="G3880" s="312"/>
      <c r="H3880" s="311"/>
      <c r="I3880" s="608" t="s">
        <v>298</v>
      </c>
      <c r="J3880" s="609"/>
      <c r="K3880" s="636">
        <v>0.05</v>
      </c>
      <c r="L3880" s="637"/>
      <c r="M3880" s="291">
        <f>K3880*12*I3837</f>
        <v>948.90000000000009</v>
      </c>
    </row>
    <row r="3881" spans="1:13" ht="15.75" thickBot="1">
      <c r="A3881" s="313" t="s">
        <v>305</v>
      </c>
      <c r="B3881" s="312"/>
      <c r="C3881" s="312"/>
      <c r="D3881" s="312"/>
      <c r="E3881" s="312"/>
      <c r="F3881" s="312"/>
      <c r="G3881" s="312"/>
      <c r="H3881" s="311"/>
      <c r="I3881" s="614" t="s">
        <v>88</v>
      </c>
      <c r="J3881" s="615"/>
      <c r="K3881" s="638">
        <v>7.0000000000000007E-2</v>
      </c>
      <c r="L3881" s="639"/>
      <c r="M3881" s="326">
        <f>K3881*12*I3837</f>
        <v>1328.46</v>
      </c>
    </row>
    <row r="3882" spans="1:13" ht="15.75" thickBot="1">
      <c r="A3882" s="654" t="s">
        <v>304</v>
      </c>
      <c r="B3882" s="655"/>
      <c r="C3882" s="655"/>
      <c r="D3882" s="655"/>
      <c r="E3882" s="655"/>
      <c r="F3882" s="655"/>
      <c r="G3882" s="655"/>
      <c r="H3882" s="656"/>
      <c r="I3882" s="325"/>
      <c r="J3882" s="324"/>
      <c r="K3882" s="649">
        <f>K3883+K3884+K3886+K3887</f>
        <v>0.88</v>
      </c>
      <c r="L3882" s="643"/>
      <c r="M3882" s="303">
        <f>K3882*12*I3837</f>
        <v>16700.64</v>
      </c>
    </row>
    <row r="3883" spans="1:13">
      <c r="A3883" s="323" t="s">
        <v>303</v>
      </c>
      <c r="B3883" s="322"/>
      <c r="C3883" s="322"/>
      <c r="D3883" s="322"/>
      <c r="E3883" s="322"/>
      <c r="F3883" s="322"/>
      <c r="G3883" s="322"/>
      <c r="H3883" s="321"/>
      <c r="I3883" s="612" t="s">
        <v>302</v>
      </c>
      <c r="J3883" s="613"/>
      <c r="K3883" s="644">
        <v>0.3</v>
      </c>
      <c r="L3883" s="645"/>
      <c r="M3883" s="291">
        <f>K3883*12*I3837</f>
        <v>5693.4</v>
      </c>
    </row>
    <row r="3884" spans="1:13">
      <c r="A3884" s="301" t="s">
        <v>359</v>
      </c>
      <c r="B3884" s="299"/>
      <c r="C3884" s="299"/>
      <c r="D3884" s="299"/>
      <c r="E3884" s="299"/>
      <c r="F3884" s="300"/>
      <c r="G3884" s="299"/>
      <c r="H3884" s="298"/>
      <c r="I3884" s="664" t="s">
        <v>358</v>
      </c>
      <c r="J3884" s="665"/>
      <c r="K3884" s="636">
        <v>0.12</v>
      </c>
      <c r="L3884" s="637"/>
      <c r="M3884" s="291">
        <f>K3884*12*I3837</f>
        <v>2277.36</v>
      </c>
    </row>
    <row r="3885" spans="1:13">
      <c r="A3885" s="323" t="s">
        <v>357</v>
      </c>
      <c r="B3885" s="322"/>
      <c r="C3885" s="322"/>
      <c r="D3885" s="322"/>
      <c r="E3885" s="322"/>
      <c r="F3885" s="322"/>
      <c r="G3885" s="322"/>
      <c r="H3885" s="321"/>
      <c r="I3885" s="596" t="s">
        <v>356</v>
      </c>
      <c r="J3885" s="597"/>
      <c r="K3885" s="306"/>
      <c r="L3885" s="296"/>
      <c r="M3885" s="291"/>
    </row>
    <row r="3886" spans="1:13">
      <c r="A3886" s="320" t="s">
        <v>301</v>
      </c>
      <c r="B3886" s="319"/>
      <c r="C3886" s="319"/>
      <c r="D3886" s="319"/>
      <c r="E3886" s="319"/>
      <c r="F3886" s="319"/>
      <c r="G3886" s="319"/>
      <c r="H3886" s="318"/>
      <c r="I3886" s="317" t="s">
        <v>300</v>
      </c>
      <c r="J3886" s="316"/>
      <c r="K3886" s="636">
        <v>0.37</v>
      </c>
      <c r="L3886" s="637"/>
      <c r="M3886" s="291">
        <f>K3886*12*I3837</f>
        <v>7021.8599999999988</v>
      </c>
    </row>
    <row r="3887" spans="1:13" ht="15.75" thickBot="1">
      <c r="A3887" s="313" t="s">
        <v>299</v>
      </c>
      <c r="B3887" s="312"/>
      <c r="C3887" s="312"/>
      <c r="D3887" s="312"/>
      <c r="E3887" s="312"/>
      <c r="F3887" s="312"/>
      <c r="G3887" s="312"/>
      <c r="H3887" s="311"/>
      <c r="I3887" s="614" t="s">
        <v>298</v>
      </c>
      <c r="J3887" s="615"/>
      <c r="K3887" s="638">
        <v>0.09</v>
      </c>
      <c r="L3887" s="639"/>
      <c r="M3887" s="291">
        <f>K3887*12*I3837</f>
        <v>1708.0200000000002</v>
      </c>
    </row>
    <row r="3888" spans="1:13" ht="15.75" thickBot="1">
      <c r="A3888" s="309" t="s">
        <v>297</v>
      </c>
      <c r="B3888" s="308"/>
      <c r="C3888" s="308"/>
      <c r="D3888" s="308"/>
      <c r="E3888" s="308"/>
      <c r="F3888" s="308"/>
      <c r="G3888" s="308"/>
      <c r="H3888" s="307"/>
      <c r="I3888" s="619" t="s">
        <v>296</v>
      </c>
      <c r="J3888" s="620"/>
      <c r="K3888" s="640">
        <v>19.8</v>
      </c>
      <c r="L3888" s="641"/>
      <c r="M3888" s="303">
        <f>K3888*12*I3837</f>
        <v>375764.4</v>
      </c>
    </row>
    <row r="3889" spans="1:13" ht="15.75" thickBot="1">
      <c r="A3889" s="603" t="s">
        <v>295</v>
      </c>
      <c r="B3889" s="604"/>
      <c r="C3889" s="604"/>
      <c r="D3889" s="604"/>
      <c r="E3889" s="604"/>
      <c r="F3889" s="604"/>
      <c r="G3889" s="604"/>
      <c r="H3889" s="605"/>
      <c r="I3889" s="305"/>
      <c r="J3889" s="304"/>
      <c r="K3889" s="642">
        <v>1.58</v>
      </c>
      <c r="L3889" s="643"/>
      <c r="M3889" s="303">
        <f>K3889*12*I3837</f>
        <v>29985.24</v>
      </c>
    </row>
    <row r="3890" spans="1:13">
      <c r="A3890" s="301" t="s">
        <v>294</v>
      </c>
      <c r="B3890" s="300"/>
      <c r="C3890" s="300"/>
      <c r="D3890" s="300"/>
      <c r="E3890" s="300"/>
      <c r="F3890" s="300"/>
      <c r="G3890" s="300"/>
      <c r="H3890" s="298"/>
      <c r="I3890" s="621" t="s">
        <v>293</v>
      </c>
      <c r="J3890" s="622"/>
      <c r="K3890" s="297"/>
      <c r="L3890" s="296"/>
      <c r="M3890" s="291"/>
    </row>
    <row r="3891" spans="1:13">
      <c r="A3891" s="301" t="s">
        <v>292</v>
      </c>
      <c r="B3891" s="300"/>
      <c r="C3891" s="300"/>
      <c r="D3891" s="300"/>
      <c r="E3891" s="300"/>
      <c r="F3891" s="300"/>
      <c r="G3891" s="300"/>
      <c r="H3891" s="298"/>
      <c r="I3891" s="295"/>
      <c r="J3891" s="294"/>
      <c r="K3891" s="297"/>
      <c r="L3891" s="296"/>
      <c r="M3891" s="291"/>
    </row>
    <row r="3892" spans="1:13" ht="15.75" thickBot="1">
      <c r="A3892" s="301" t="s">
        <v>291</v>
      </c>
      <c r="B3892" s="300"/>
      <c r="C3892" s="300"/>
      <c r="D3892" s="300"/>
      <c r="E3892" s="300"/>
      <c r="F3892" s="300"/>
      <c r="G3892" s="300"/>
      <c r="H3892" s="298"/>
      <c r="I3892" s="310"/>
      <c r="J3892" s="294"/>
      <c r="K3892" s="297"/>
      <c r="L3892" s="296"/>
      <c r="M3892" s="291"/>
    </row>
    <row r="3893" spans="1:13" ht="15.75" thickBot="1">
      <c r="A3893" s="309" t="s">
        <v>290</v>
      </c>
      <c r="B3893" s="308"/>
      <c r="C3893" s="308"/>
      <c r="D3893" s="308"/>
      <c r="E3893" s="308"/>
      <c r="F3893" s="308"/>
      <c r="G3893" s="308"/>
      <c r="H3893" s="307"/>
      <c r="I3893" s="305"/>
      <c r="J3893" s="304"/>
      <c r="K3893" s="642">
        <v>7.0000000000000007E-2</v>
      </c>
      <c r="L3893" s="643"/>
      <c r="M3893" s="303">
        <f>K3893*12*I3837</f>
        <v>1328.46</v>
      </c>
    </row>
    <row r="3894" spans="1:13">
      <c r="A3894" s="301" t="s">
        <v>289</v>
      </c>
      <c r="B3894" s="300"/>
      <c r="C3894" s="300"/>
      <c r="D3894" s="300"/>
      <c r="E3894" s="300"/>
      <c r="F3894" s="300"/>
      <c r="G3894" s="300"/>
      <c r="H3894" s="298"/>
      <c r="I3894" s="621" t="s">
        <v>19</v>
      </c>
      <c r="J3894" s="622"/>
      <c r="K3894" s="306"/>
      <c r="L3894" s="296"/>
      <c r="M3894" s="291"/>
    </row>
    <row r="3895" spans="1:13" ht="15.75" thickBot="1">
      <c r="A3895" s="301" t="s">
        <v>288</v>
      </c>
      <c r="B3895" s="300"/>
      <c r="C3895" s="300"/>
      <c r="D3895" s="300"/>
      <c r="E3895" s="300"/>
      <c r="F3895" s="300"/>
      <c r="G3895" s="300"/>
      <c r="H3895" s="298"/>
      <c r="I3895" s="295"/>
      <c r="J3895" s="294"/>
      <c r="K3895" s="306"/>
      <c r="L3895" s="296"/>
      <c r="M3895" s="291"/>
    </row>
    <row r="3896" spans="1:13" ht="15.75" thickBot="1">
      <c r="A3896" s="603" t="s">
        <v>287</v>
      </c>
      <c r="B3896" s="604"/>
      <c r="C3896" s="604"/>
      <c r="D3896" s="604"/>
      <c r="E3896" s="604"/>
      <c r="F3896" s="604"/>
      <c r="G3896" s="604"/>
      <c r="H3896" s="605"/>
      <c r="I3896" s="305"/>
      <c r="J3896" s="304"/>
      <c r="K3896" s="642">
        <v>6</v>
      </c>
      <c r="L3896" s="643"/>
      <c r="M3896" s="303">
        <f>K3896*12*I3837</f>
        <v>113868</v>
      </c>
    </row>
    <row r="3897" spans="1:13">
      <c r="A3897" s="301" t="s">
        <v>286</v>
      </c>
      <c r="B3897" s="299"/>
      <c r="C3897" s="299"/>
      <c r="D3897" s="299"/>
      <c r="E3897" s="299"/>
      <c r="F3897" s="300"/>
      <c r="G3897" s="299"/>
      <c r="H3897" s="298"/>
      <c r="I3897" s="598" t="s">
        <v>285</v>
      </c>
      <c r="J3897" s="599"/>
      <c r="K3897" s="297"/>
      <c r="L3897" s="296"/>
      <c r="M3897" s="291"/>
    </row>
    <row r="3898" spans="1:13">
      <c r="A3898" s="301" t="s">
        <v>284</v>
      </c>
      <c r="B3898" s="299"/>
      <c r="C3898" s="299"/>
      <c r="D3898" s="299"/>
      <c r="E3898" s="299"/>
      <c r="F3898" s="300"/>
      <c r="G3898" s="299"/>
      <c r="H3898" s="298"/>
      <c r="I3898" s="598" t="s">
        <v>283</v>
      </c>
      <c r="J3898" s="599"/>
      <c r="K3898" s="297"/>
      <c r="L3898" s="296"/>
      <c r="M3898" s="291"/>
    </row>
    <row r="3899" spans="1:13">
      <c r="A3899" s="301" t="s">
        <v>282</v>
      </c>
      <c r="B3899" s="299"/>
      <c r="C3899" s="299"/>
      <c r="D3899" s="299"/>
      <c r="E3899" s="299"/>
      <c r="F3899" s="300"/>
      <c r="G3899" s="299"/>
      <c r="H3899" s="298"/>
      <c r="I3899" s="598" t="s">
        <v>281</v>
      </c>
      <c r="J3899" s="599"/>
      <c r="K3899" s="297"/>
      <c r="L3899" s="296"/>
      <c r="M3899" s="291"/>
    </row>
    <row r="3900" spans="1:13">
      <c r="A3900" s="301" t="s">
        <v>280</v>
      </c>
      <c r="B3900" s="299"/>
      <c r="C3900" s="299"/>
      <c r="D3900" s="299"/>
      <c r="E3900" s="299"/>
      <c r="F3900" s="300"/>
      <c r="G3900" s="299"/>
      <c r="H3900" s="298"/>
      <c r="I3900" s="598" t="s">
        <v>279</v>
      </c>
      <c r="J3900" s="599"/>
      <c r="K3900" s="297"/>
      <c r="L3900" s="296"/>
      <c r="M3900" s="291"/>
    </row>
    <row r="3901" spans="1:13">
      <c r="A3901" s="301" t="s">
        <v>278</v>
      </c>
      <c r="B3901" s="299"/>
      <c r="C3901" s="299"/>
      <c r="D3901" s="299"/>
      <c r="E3901" s="299"/>
      <c r="F3901" s="300"/>
      <c r="G3901" s="299"/>
      <c r="H3901" s="298"/>
      <c r="I3901" s="598" t="s">
        <v>277</v>
      </c>
      <c r="J3901" s="599"/>
      <c r="K3901" s="297"/>
      <c r="L3901" s="296"/>
      <c r="M3901" s="291"/>
    </row>
    <row r="3902" spans="1:13">
      <c r="A3902" s="301" t="s">
        <v>276</v>
      </c>
      <c r="B3902" s="299"/>
      <c r="C3902" s="299"/>
      <c r="D3902" s="299"/>
      <c r="E3902" s="299"/>
      <c r="F3902" s="300"/>
      <c r="G3902" s="299"/>
      <c r="H3902" s="298"/>
      <c r="I3902" s="295"/>
      <c r="J3902" s="294"/>
      <c r="K3902" s="297"/>
      <c r="L3902" s="302"/>
      <c r="M3902" s="291"/>
    </row>
    <row r="3903" spans="1:13">
      <c r="A3903" s="301" t="s">
        <v>275</v>
      </c>
      <c r="B3903" s="299"/>
      <c r="C3903" s="299"/>
      <c r="D3903" s="299"/>
      <c r="E3903" s="299"/>
      <c r="F3903" s="300"/>
      <c r="G3903" s="299"/>
      <c r="H3903" s="298"/>
      <c r="I3903" s="295"/>
      <c r="J3903" s="294"/>
      <c r="K3903" s="297"/>
      <c r="L3903" s="296"/>
      <c r="M3903" s="291"/>
    </row>
    <row r="3904" spans="1:13">
      <c r="A3904" s="301" t="s">
        <v>274</v>
      </c>
      <c r="B3904" s="299"/>
      <c r="C3904" s="299"/>
      <c r="D3904" s="299"/>
      <c r="E3904" s="299"/>
      <c r="F3904" s="300"/>
      <c r="G3904" s="299"/>
      <c r="H3904" s="298"/>
      <c r="I3904" s="295"/>
      <c r="J3904" s="294"/>
      <c r="K3904" s="297"/>
      <c r="L3904" s="296"/>
      <c r="M3904" s="291"/>
    </row>
    <row r="3905" spans="1:13">
      <c r="A3905" s="301" t="s">
        <v>273</v>
      </c>
      <c r="B3905" s="299"/>
      <c r="C3905" s="299"/>
      <c r="D3905" s="299"/>
      <c r="E3905" s="299"/>
      <c r="F3905" s="300"/>
      <c r="G3905" s="299"/>
      <c r="H3905" s="298"/>
      <c r="I3905" s="295"/>
      <c r="J3905" s="294"/>
      <c r="K3905" s="297"/>
      <c r="L3905" s="296"/>
      <c r="M3905" s="291"/>
    </row>
    <row r="3906" spans="1:13">
      <c r="A3906" s="301" t="s">
        <v>272</v>
      </c>
      <c r="B3906" s="299"/>
      <c r="C3906" s="299"/>
      <c r="D3906" s="299"/>
      <c r="E3906" s="299"/>
      <c r="F3906" s="300"/>
      <c r="G3906" s="299"/>
      <c r="H3906" s="298"/>
      <c r="I3906" s="295"/>
      <c r="J3906" s="294"/>
      <c r="K3906" s="297"/>
      <c r="L3906" s="296"/>
      <c r="M3906" s="291"/>
    </row>
    <row r="3907" spans="1:13" ht="15.75" thickBot="1">
      <c r="A3907" s="616" t="s">
        <v>271</v>
      </c>
      <c r="B3907" s="617"/>
      <c r="C3907" s="617"/>
      <c r="D3907" s="617"/>
      <c r="E3907" s="617"/>
      <c r="F3907" s="617"/>
      <c r="G3907" s="617"/>
      <c r="H3907" s="618"/>
      <c r="I3907" s="295"/>
      <c r="J3907" s="294"/>
      <c r="K3907" s="293"/>
      <c r="L3907" s="292"/>
      <c r="M3907" s="291"/>
    </row>
    <row r="3908" spans="1:13">
      <c r="A3908" s="290" t="s">
        <v>270</v>
      </c>
      <c r="B3908" s="289"/>
      <c r="C3908" s="289"/>
      <c r="D3908" s="289"/>
      <c r="E3908" s="289"/>
      <c r="F3908" s="289"/>
      <c r="G3908" s="289"/>
      <c r="H3908" s="289"/>
      <c r="I3908" s="621" t="s">
        <v>55</v>
      </c>
      <c r="J3908" s="622"/>
      <c r="K3908" s="288"/>
      <c r="L3908" s="287"/>
      <c r="M3908" s="286"/>
    </row>
    <row r="3909" spans="1:13" ht="15.75" thickBot="1">
      <c r="A3909" s="285" t="s">
        <v>269</v>
      </c>
      <c r="B3909" s="284"/>
      <c r="C3909" s="284"/>
      <c r="D3909" s="284"/>
      <c r="E3909" s="284"/>
      <c r="F3909" s="284"/>
      <c r="G3909" s="284"/>
      <c r="H3909" s="284"/>
      <c r="I3909" s="283"/>
      <c r="J3909" s="282"/>
      <c r="K3909" s="281"/>
      <c r="L3909" s="280"/>
      <c r="M3909" s="279"/>
    </row>
    <row r="3910" spans="1:13" ht="15.75" thickBot="1">
      <c r="A3910" s="603" t="s">
        <v>355</v>
      </c>
      <c r="B3910" s="604"/>
      <c r="C3910" s="604"/>
      <c r="D3910" s="604"/>
      <c r="E3910" s="604"/>
      <c r="F3910" s="604"/>
      <c r="G3910" s="604"/>
      <c r="H3910" s="657"/>
      <c r="I3910" s="658" t="s">
        <v>32</v>
      </c>
      <c r="J3910" s="659"/>
      <c r="K3910" s="660">
        <v>1.46</v>
      </c>
      <c r="L3910" s="661"/>
      <c r="M3910" s="276">
        <f>K3910*12*I3837</f>
        <v>27707.88</v>
      </c>
    </row>
    <row r="3911" spans="1:13" ht="15.75" thickBot="1">
      <c r="A3911" s="386" t="s">
        <v>354</v>
      </c>
      <c r="B3911" s="385"/>
      <c r="C3911" s="385"/>
      <c r="D3911" s="385"/>
      <c r="E3911" s="385"/>
      <c r="F3911" s="385"/>
      <c r="G3911" s="385"/>
      <c r="H3911" s="385"/>
      <c r="I3911" s="384"/>
      <c r="J3911" s="383"/>
      <c r="K3911" s="662"/>
      <c r="L3911" s="663"/>
      <c r="M3911" s="276"/>
    </row>
    <row r="3912" spans="1:13" ht="15.75" thickBot="1">
      <c r="A3912" s="652" t="s">
        <v>268</v>
      </c>
      <c r="B3912" s="653"/>
      <c r="C3912" s="653"/>
      <c r="D3912" s="653"/>
      <c r="E3912" s="653"/>
      <c r="F3912" s="653"/>
      <c r="G3912" s="653"/>
      <c r="H3912" s="653"/>
      <c r="I3912" s="278"/>
      <c r="J3912" s="277"/>
      <c r="K3912" s="610">
        <f>K3838+K3848+K3863+K3896+K3910+K3911</f>
        <v>46.12</v>
      </c>
      <c r="L3912" s="611"/>
      <c r="M3912" s="276">
        <f>M3838+M3848+M3863+M3896+M3910+M3911</f>
        <v>875265.36</v>
      </c>
    </row>
    <row r="3914" spans="1:13" ht="15.75">
      <c r="A3914" s="601" t="s">
        <v>0</v>
      </c>
      <c r="B3914" s="601"/>
      <c r="C3914" s="601"/>
      <c r="D3914" s="601"/>
      <c r="E3914" s="601"/>
      <c r="F3914" s="601"/>
      <c r="G3914" s="601"/>
      <c r="H3914" s="601"/>
      <c r="I3914" s="601"/>
      <c r="J3914" s="601"/>
      <c r="K3914" s="601"/>
      <c r="L3914" s="601"/>
      <c r="M3914" s="327"/>
    </row>
    <row r="3915" spans="1:13" ht="15.75">
      <c r="A3915" s="600" t="s">
        <v>353</v>
      </c>
      <c r="B3915" s="600"/>
      <c r="C3915" s="600"/>
      <c r="D3915" s="600"/>
      <c r="E3915" s="600"/>
      <c r="F3915" s="600"/>
      <c r="G3915" s="600"/>
      <c r="H3915" s="600"/>
      <c r="I3915" s="600"/>
      <c r="J3915" s="600"/>
      <c r="K3915" s="600"/>
      <c r="L3915" s="600"/>
      <c r="M3915" s="327"/>
    </row>
    <row r="3916" spans="1:13" ht="15.75">
      <c r="A3916" s="370"/>
      <c r="B3916" s="370"/>
      <c r="C3916" s="370"/>
      <c r="D3916" s="370"/>
      <c r="E3916" s="370"/>
      <c r="F3916" s="370" t="s">
        <v>366</v>
      </c>
      <c r="G3916" s="370"/>
      <c r="H3916" s="370"/>
      <c r="I3916" s="370"/>
      <c r="J3916" s="370"/>
      <c r="K3916" s="370"/>
      <c r="L3916" s="370"/>
      <c r="M3916" s="327"/>
    </row>
    <row r="3917" spans="1:13">
      <c r="A3917" s="329"/>
      <c r="B3917" s="328"/>
      <c r="C3917" s="602" t="s">
        <v>351</v>
      </c>
      <c r="D3917" s="602"/>
      <c r="E3917" s="602"/>
      <c r="F3917" s="328"/>
      <c r="G3917" s="328"/>
      <c r="H3917" s="368"/>
      <c r="I3917" s="590" t="s">
        <v>3</v>
      </c>
      <c r="J3917" s="591"/>
      <c r="K3917" s="592" t="s">
        <v>4</v>
      </c>
      <c r="L3917" s="593"/>
      <c r="M3917" s="382"/>
    </row>
    <row r="3918" spans="1:13">
      <c r="A3918" s="381"/>
      <c r="B3918" s="355"/>
      <c r="C3918" s="355"/>
      <c r="D3918" s="355"/>
      <c r="E3918" s="355"/>
      <c r="F3918" s="355"/>
      <c r="G3918" s="355"/>
      <c r="H3918" s="356"/>
      <c r="I3918" s="295"/>
      <c r="J3918" s="294"/>
      <c r="K3918" s="594" t="s">
        <v>5</v>
      </c>
      <c r="L3918" s="595"/>
      <c r="M3918" s="380" t="s">
        <v>6</v>
      </c>
    </row>
    <row r="3919" spans="1:13">
      <c r="A3919" s="381"/>
      <c r="B3919" s="355"/>
      <c r="C3919" s="355"/>
      <c r="D3919" s="355"/>
      <c r="E3919" s="355"/>
      <c r="F3919" s="355"/>
      <c r="G3919" s="355"/>
      <c r="H3919" s="356"/>
      <c r="I3919" s="598" t="s">
        <v>7</v>
      </c>
      <c r="J3919" s="599"/>
      <c r="K3919" s="623" t="s">
        <v>8</v>
      </c>
      <c r="L3919" s="624"/>
      <c r="M3919" s="380" t="s">
        <v>9</v>
      </c>
    </row>
    <row r="3920" spans="1:13" ht="16.5" thickBot="1">
      <c r="A3920" s="379"/>
      <c r="B3920" s="351"/>
      <c r="C3920" s="351"/>
      <c r="D3920" s="351"/>
      <c r="E3920" s="351"/>
      <c r="F3920" s="351"/>
      <c r="G3920" s="351"/>
      <c r="H3920" s="350"/>
      <c r="I3920" s="631">
        <v>604.4</v>
      </c>
      <c r="J3920" s="632"/>
      <c r="K3920" s="633"/>
      <c r="L3920" s="634"/>
      <c r="M3920" s="378"/>
    </row>
    <row r="3921" spans="1:13">
      <c r="A3921" s="367" t="s">
        <v>350</v>
      </c>
      <c r="B3921" s="344"/>
      <c r="C3921" s="344"/>
      <c r="D3921" s="344"/>
      <c r="E3921" s="344"/>
      <c r="F3921" s="344"/>
      <c r="G3921" s="344"/>
      <c r="H3921" s="377"/>
      <c r="I3921" s="341"/>
      <c r="J3921" s="340"/>
      <c r="K3921" s="635">
        <f>K3924+K3927</f>
        <v>6.17</v>
      </c>
      <c r="L3921" s="628"/>
      <c r="M3921" s="286">
        <f>K3921*12*I3920</f>
        <v>44749.775999999991</v>
      </c>
    </row>
    <row r="3922" spans="1:13">
      <c r="A3922" s="376" t="s">
        <v>349</v>
      </c>
      <c r="B3922" s="375"/>
      <c r="C3922" s="375"/>
      <c r="D3922" s="375"/>
      <c r="E3922" s="375"/>
      <c r="F3922" s="375"/>
      <c r="G3922" s="375"/>
      <c r="H3922" s="374"/>
      <c r="I3922" s="295"/>
      <c r="J3922" s="294"/>
      <c r="K3922" s="293"/>
      <c r="L3922" s="292"/>
      <c r="M3922" s="373"/>
    </row>
    <row r="3923" spans="1:13" ht="15.75" thickBot="1">
      <c r="A3923" s="363" t="s">
        <v>348</v>
      </c>
      <c r="B3923" s="372"/>
      <c r="C3923" s="372"/>
      <c r="D3923" s="372"/>
      <c r="E3923" s="372"/>
      <c r="F3923" s="372"/>
      <c r="G3923" s="372"/>
      <c r="H3923" s="371"/>
      <c r="I3923" s="336"/>
      <c r="J3923" s="282"/>
      <c r="K3923" s="281"/>
      <c r="L3923" s="280"/>
      <c r="M3923" s="279"/>
    </row>
    <row r="3924" spans="1:13">
      <c r="A3924" s="323" t="s">
        <v>347</v>
      </c>
      <c r="B3924" s="331"/>
      <c r="C3924" s="331"/>
      <c r="D3924" s="331"/>
      <c r="E3924" s="331"/>
      <c r="F3924" s="331"/>
      <c r="G3924" s="331"/>
      <c r="H3924" s="357"/>
      <c r="I3924" s="596" t="s">
        <v>19</v>
      </c>
      <c r="J3924" s="597"/>
      <c r="K3924" s="629">
        <v>3.7</v>
      </c>
      <c r="L3924" s="630"/>
      <c r="M3924" s="291">
        <f>K3924*12*I3920</f>
        <v>26835.360000000004</v>
      </c>
    </row>
    <row r="3925" spans="1:13">
      <c r="A3925" s="301" t="s">
        <v>338</v>
      </c>
      <c r="B3925" s="355"/>
      <c r="C3925" s="355"/>
      <c r="D3925" s="355"/>
      <c r="E3925" s="355"/>
      <c r="F3925" s="355"/>
      <c r="G3925" s="355"/>
      <c r="H3925" s="356"/>
      <c r="I3925" s="598" t="s">
        <v>328</v>
      </c>
      <c r="J3925" s="599"/>
      <c r="K3925" s="327"/>
      <c r="L3925" s="292"/>
      <c r="M3925" s="291"/>
    </row>
    <row r="3926" spans="1:13">
      <c r="A3926" s="323" t="s">
        <v>337</v>
      </c>
      <c r="B3926" s="331"/>
      <c r="C3926" s="331"/>
      <c r="D3926" s="331"/>
      <c r="E3926" s="331"/>
      <c r="F3926" s="331"/>
      <c r="G3926" s="331"/>
      <c r="H3926" s="357"/>
      <c r="I3926" s="596"/>
      <c r="J3926" s="597"/>
      <c r="K3926" s="327"/>
      <c r="L3926" s="292"/>
      <c r="M3926" s="291"/>
    </row>
    <row r="3927" spans="1:13">
      <c r="A3927" s="323" t="s">
        <v>346</v>
      </c>
      <c r="B3927" s="331"/>
      <c r="C3927" s="331"/>
      <c r="D3927" s="331"/>
      <c r="E3927" s="331"/>
      <c r="F3927" s="331"/>
      <c r="G3927" s="331"/>
      <c r="H3927" s="357"/>
      <c r="I3927" s="608" t="s">
        <v>35</v>
      </c>
      <c r="J3927" s="609"/>
      <c r="K3927" s="625">
        <v>2.4700000000000002</v>
      </c>
      <c r="L3927" s="626"/>
      <c r="M3927" s="291">
        <f>K3927*12*I3920</f>
        <v>17914.416000000001</v>
      </c>
    </row>
    <row r="3928" spans="1:13" ht="15.75">
      <c r="A3928" s="320" t="s">
        <v>345</v>
      </c>
      <c r="B3928" s="354"/>
      <c r="C3928" s="354"/>
      <c r="D3928" s="354"/>
      <c r="E3928" s="354"/>
      <c r="F3928" s="354"/>
      <c r="G3928" s="354"/>
      <c r="H3928" s="353"/>
      <c r="I3928" s="598" t="s">
        <v>328</v>
      </c>
      <c r="J3928" s="599"/>
      <c r="K3928" s="370"/>
      <c r="L3928" s="369"/>
      <c r="M3928" s="291"/>
    </row>
    <row r="3929" spans="1:13">
      <c r="A3929" s="313" t="s">
        <v>344</v>
      </c>
      <c r="B3929" s="328"/>
      <c r="C3929" s="328"/>
      <c r="D3929" s="328"/>
      <c r="E3929" s="328"/>
      <c r="F3929" s="328"/>
      <c r="G3929" s="328"/>
      <c r="H3929" s="368"/>
      <c r="I3929" s="598"/>
      <c r="J3929" s="599"/>
      <c r="K3929" s="352"/>
      <c r="L3929" s="292"/>
      <c r="M3929" s="291"/>
    </row>
    <row r="3930" spans="1:13" ht="15.75" thickBot="1">
      <c r="A3930" s="323" t="s">
        <v>343</v>
      </c>
      <c r="B3930" s="322"/>
      <c r="C3930" s="322"/>
      <c r="D3930" s="322"/>
      <c r="E3930" s="322"/>
      <c r="F3930" s="322"/>
      <c r="G3930" s="322"/>
      <c r="H3930" s="321"/>
      <c r="I3930" s="334"/>
      <c r="J3930" s="333"/>
      <c r="K3930" s="636"/>
      <c r="L3930" s="637"/>
      <c r="M3930" s="291"/>
    </row>
    <row r="3931" spans="1:13">
      <c r="A3931" s="367" t="s">
        <v>342</v>
      </c>
      <c r="B3931" s="366"/>
      <c r="C3931" s="366"/>
      <c r="D3931" s="366"/>
      <c r="E3931" s="366"/>
      <c r="F3931" s="366"/>
      <c r="G3931" s="366"/>
      <c r="H3931" s="365"/>
      <c r="I3931" s="341"/>
      <c r="J3931" s="364"/>
      <c r="K3931" s="627">
        <f>K3933+K3938+K3941</f>
        <v>5.05</v>
      </c>
      <c r="L3931" s="628"/>
      <c r="M3931" s="286">
        <f>K3931*12*I3920</f>
        <v>36626.639999999992</v>
      </c>
    </row>
    <row r="3932" spans="1:13" ht="15.75" thickBot="1">
      <c r="A3932" s="363" t="s">
        <v>341</v>
      </c>
      <c r="B3932" s="362"/>
      <c r="C3932" s="362"/>
      <c r="D3932" s="362"/>
      <c r="E3932" s="362"/>
      <c r="F3932" s="362"/>
      <c r="G3932" s="362"/>
      <c r="H3932" s="361"/>
      <c r="I3932" s="336"/>
      <c r="J3932" s="360"/>
      <c r="K3932" s="281"/>
      <c r="L3932" s="280"/>
      <c r="M3932" s="279"/>
    </row>
    <row r="3933" spans="1:13">
      <c r="A3933" s="301" t="s">
        <v>340</v>
      </c>
      <c r="B3933" s="300"/>
      <c r="C3933" s="300"/>
      <c r="D3933" s="300"/>
      <c r="E3933" s="300"/>
      <c r="F3933" s="300"/>
      <c r="G3933" s="300"/>
      <c r="H3933" s="298"/>
      <c r="I3933" s="598" t="s">
        <v>19</v>
      </c>
      <c r="J3933" s="599"/>
      <c r="K3933" s="629">
        <v>2.5299999999999998</v>
      </c>
      <c r="L3933" s="630"/>
      <c r="M3933" s="291">
        <f>K3933*12*I3920</f>
        <v>18349.583999999999</v>
      </c>
    </row>
    <row r="3934" spans="1:13">
      <c r="A3934" s="323" t="s">
        <v>339</v>
      </c>
      <c r="B3934" s="322"/>
      <c r="C3934" s="322"/>
      <c r="D3934" s="322"/>
      <c r="E3934" s="322"/>
      <c r="F3934" s="322"/>
      <c r="G3934" s="322"/>
      <c r="H3934" s="321"/>
      <c r="I3934" s="359"/>
      <c r="J3934" s="358"/>
      <c r="K3934" s="327"/>
      <c r="L3934" s="292"/>
      <c r="M3934" s="291"/>
    </row>
    <row r="3935" spans="1:13">
      <c r="A3935" s="301" t="s">
        <v>338</v>
      </c>
      <c r="B3935" s="355"/>
      <c r="C3935" s="355"/>
      <c r="D3935" s="355"/>
      <c r="E3935" s="355"/>
      <c r="F3935" s="355"/>
      <c r="G3935" s="355"/>
      <c r="H3935" s="356"/>
      <c r="I3935" s="598" t="s">
        <v>328</v>
      </c>
      <c r="J3935" s="599"/>
      <c r="K3935" s="327"/>
      <c r="L3935" s="292"/>
      <c r="M3935" s="291"/>
    </row>
    <row r="3936" spans="1:13">
      <c r="A3936" s="323" t="s">
        <v>337</v>
      </c>
      <c r="B3936" s="331"/>
      <c r="C3936" s="331"/>
      <c r="D3936" s="331"/>
      <c r="E3936" s="331"/>
      <c r="F3936" s="331"/>
      <c r="G3936" s="331"/>
      <c r="H3936" s="357"/>
      <c r="I3936" s="596"/>
      <c r="J3936" s="597"/>
      <c r="K3936" s="327"/>
      <c r="L3936" s="292"/>
      <c r="M3936" s="291"/>
    </row>
    <row r="3937" spans="1:13">
      <c r="A3937" s="320" t="s">
        <v>336</v>
      </c>
      <c r="B3937" s="354"/>
      <c r="C3937" s="353"/>
      <c r="D3937" s="355"/>
      <c r="E3937" s="355"/>
      <c r="F3937" s="355"/>
      <c r="G3937" s="355"/>
      <c r="H3937" s="356"/>
      <c r="I3937" s="598" t="s">
        <v>328</v>
      </c>
      <c r="J3937" s="599"/>
      <c r="K3937" s="327"/>
      <c r="L3937" s="292"/>
      <c r="M3937" s="291"/>
    </row>
    <row r="3938" spans="1:13">
      <c r="A3938" s="301" t="s">
        <v>335</v>
      </c>
      <c r="B3938" s="355"/>
      <c r="C3938" s="355"/>
      <c r="D3938" s="354"/>
      <c r="E3938" s="354"/>
      <c r="F3938" s="354"/>
      <c r="G3938" s="354"/>
      <c r="H3938" s="353"/>
      <c r="I3938" s="608" t="s">
        <v>35</v>
      </c>
      <c r="J3938" s="609"/>
      <c r="K3938" s="625">
        <v>1.1200000000000001</v>
      </c>
      <c r="L3938" s="626"/>
      <c r="M3938" s="291">
        <f>K3938*12*I3920</f>
        <v>8123.1360000000004</v>
      </c>
    </row>
    <row r="3939" spans="1:13">
      <c r="A3939" s="313" t="s">
        <v>334</v>
      </c>
      <c r="B3939" s="312"/>
      <c r="C3939" s="312"/>
      <c r="D3939" s="312"/>
      <c r="E3939" s="312"/>
      <c r="F3939" s="312"/>
      <c r="G3939" s="312"/>
      <c r="H3939" s="311"/>
      <c r="I3939" s="590" t="s">
        <v>333</v>
      </c>
      <c r="J3939" s="591"/>
      <c r="K3939" s="327"/>
      <c r="L3939" s="292"/>
      <c r="M3939" s="291"/>
    </row>
    <row r="3940" spans="1:13">
      <c r="A3940" s="323"/>
      <c r="B3940" s="322"/>
      <c r="C3940" s="322"/>
      <c r="D3940" s="322"/>
      <c r="E3940" s="322"/>
      <c r="F3940" s="322"/>
      <c r="G3940" s="322"/>
      <c r="H3940" s="321"/>
      <c r="I3940" s="334" t="s">
        <v>332</v>
      </c>
      <c r="J3940" s="333"/>
      <c r="K3940" s="352"/>
      <c r="L3940" s="292"/>
      <c r="M3940" s="291"/>
    </row>
    <row r="3941" spans="1:13">
      <c r="A3941" s="313" t="s">
        <v>331</v>
      </c>
      <c r="B3941" s="312"/>
      <c r="C3941" s="312"/>
      <c r="D3941" s="312"/>
      <c r="E3941" s="312"/>
      <c r="F3941" s="312"/>
      <c r="G3941" s="312"/>
      <c r="H3941" s="311"/>
      <c r="I3941" s="590" t="s">
        <v>35</v>
      </c>
      <c r="J3941" s="591"/>
      <c r="K3941" s="625">
        <v>1.4</v>
      </c>
      <c r="L3941" s="626"/>
      <c r="M3941" s="291">
        <f>K3941*12*I3920</f>
        <v>10153.919999999998</v>
      </c>
    </row>
    <row r="3942" spans="1:13">
      <c r="A3942" s="323" t="s">
        <v>330</v>
      </c>
      <c r="B3942" s="322"/>
      <c r="C3942" s="322"/>
      <c r="D3942" s="322"/>
      <c r="E3942" s="322"/>
      <c r="F3942" s="322"/>
      <c r="G3942" s="322"/>
      <c r="H3942" s="321"/>
      <c r="I3942" s="334"/>
      <c r="J3942" s="333"/>
      <c r="K3942" s="327"/>
      <c r="L3942" s="292"/>
      <c r="M3942" s="291"/>
    </row>
    <row r="3943" spans="1:13">
      <c r="A3943" s="313" t="s">
        <v>329</v>
      </c>
      <c r="B3943" s="312"/>
      <c r="C3943" s="312"/>
      <c r="D3943" s="312"/>
      <c r="E3943" s="312"/>
      <c r="F3943" s="312"/>
      <c r="G3943" s="312"/>
      <c r="H3943" s="311"/>
      <c r="I3943" s="598" t="s">
        <v>328</v>
      </c>
      <c r="J3943" s="599"/>
      <c r="K3943" s="327"/>
      <c r="L3943" s="292"/>
      <c r="M3943" s="291"/>
    </row>
    <row r="3944" spans="1:13">
      <c r="A3944" s="313" t="s">
        <v>327</v>
      </c>
      <c r="B3944" s="312"/>
      <c r="C3944" s="312"/>
      <c r="D3944" s="312"/>
      <c r="E3944" s="312"/>
      <c r="F3944" s="312"/>
      <c r="G3944" s="312"/>
      <c r="H3944" s="311"/>
      <c r="I3944" s="590" t="s">
        <v>326</v>
      </c>
      <c r="J3944" s="591"/>
      <c r="K3944" s="351"/>
      <c r="L3944" s="350"/>
      <c r="M3944" s="349"/>
    </row>
    <row r="3945" spans="1:13" ht="15.75" thickBot="1">
      <c r="A3945" s="323"/>
      <c r="B3945" s="322"/>
      <c r="C3945" s="322"/>
      <c r="D3945" s="322"/>
      <c r="E3945" s="322"/>
      <c r="F3945" s="322"/>
      <c r="G3945" s="322"/>
      <c r="H3945" s="321"/>
      <c r="I3945" s="606" t="s">
        <v>325</v>
      </c>
      <c r="J3945" s="607"/>
      <c r="K3945" s="348"/>
      <c r="L3945" s="347"/>
      <c r="M3945" s="346"/>
    </row>
    <row r="3946" spans="1:13">
      <c r="A3946" s="345" t="s">
        <v>324</v>
      </c>
      <c r="B3946" s="344"/>
      <c r="C3946" s="344"/>
      <c r="D3946" s="344"/>
      <c r="E3946" s="344"/>
      <c r="F3946" s="344"/>
      <c r="G3946" s="343"/>
      <c r="H3946" s="342"/>
      <c r="I3946" s="341"/>
      <c r="J3946" s="340"/>
      <c r="K3946" s="648">
        <f>K3948+K3955+K3965+K3971+K3972+K3976</f>
        <v>45.82</v>
      </c>
      <c r="L3946" s="628"/>
      <c r="M3946" s="286">
        <f>M3948+M3955+M3965+M3971+M3972+M3976</f>
        <v>332323.29600000003</v>
      </c>
    </row>
    <row r="3947" spans="1:13" ht="15.75" thickBot="1">
      <c r="A3947" s="339"/>
      <c r="B3947" s="338"/>
      <c r="C3947" s="338"/>
      <c r="D3947" s="338"/>
      <c r="E3947" s="338"/>
      <c r="F3947" s="338"/>
      <c r="G3947" s="338"/>
      <c r="H3947" s="337"/>
      <c r="I3947" s="336"/>
      <c r="J3947" s="282"/>
      <c r="K3947" s="281"/>
      <c r="L3947" s="280"/>
      <c r="M3947" s="279"/>
    </row>
    <row r="3948" spans="1:13" ht="15.75" thickBot="1">
      <c r="A3948" s="603" t="s">
        <v>323</v>
      </c>
      <c r="B3948" s="604"/>
      <c r="C3948" s="604"/>
      <c r="D3948" s="604"/>
      <c r="E3948" s="604"/>
      <c r="F3948" s="604"/>
      <c r="G3948" s="604"/>
      <c r="H3948" s="605"/>
      <c r="I3948" s="305"/>
      <c r="J3948" s="304"/>
      <c r="K3948" s="646">
        <f>K3949+K3950+K3951+K3953+K3954</f>
        <v>4.2699999999999996</v>
      </c>
      <c r="L3948" s="647"/>
      <c r="M3948" s="303">
        <f>K3948*12*I3920</f>
        <v>30969.455999999995</v>
      </c>
    </row>
    <row r="3949" spans="1:13">
      <c r="A3949" s="323" t="s">
        <v>322</v>
      </c>
      <c r="B3949" s="322"/>
      <c r="C3949" s="322"/>
      <c r="D3949" s="322"/>
      <c r="E3949" s="322"/>
      <c r="F3949" s="322"/>
      <c r="G3949" s="322"/>
      <c r="H3949" s="321"/>
      <c r="I3949" s="596" t="s">
        <v>321</v>
      </c>
      <c r="J3949" s="597"/>
      <c r="K3949" s="629">
        <v>0.63</v>
      </c>
      <c r="L3949" s="630"/>
      <c r="M3949" s="291">
        <f>K3949*12*I3920</f>
        <v>4569.2640000000001</v>
      </c>
    </row>
    <row r="3950" spans="1:13">
      <c r="A3950" s="320" t="s">
        <v>320</v>
      </c>
      <c r="B3950" s="319"/>
      <c r="C3950" s="319"/>
      <c r="D3950" s="319"/>
      <c r="E3950" s="319"/>
      <c r="F3950" s="319"/>
      <c r="G3950" s="319"/>
      <c r="H3950" s="318"/>
      <c r="I3950" s="608" t="s">
        <v>57</v>
      </c>
      <c r="J3950" s="609"/>
      <c r="K3950" s="625">
        <v>1.48</v>
      </c>
      <c r="L3950" s="626"/>
      <c r="M3950" s="291">
        <f>K3950*12*I3920</f>
        <v>10734.143999999998</v>
      </c>
    </row>
    <row r="3951" spans="1:13">
      <c r="A3951" s="313" t="s">
        <v>319</v>
      </c>
      <c r="B3951" s="312"/>
      <c r="C3951" s="312"/>
      <c r="D3951" s="312"/>
      <c r="E3951" s="312"/>
      <c r="F3951" s="312"/>
      <c r="G3951" s="312"/>
      <c r="H3951" s="311"/>
      <c r="I3951" s="590" t="s">
        <v>35</v>
      </c>
      <c r="J3951" s="591"/>
      <c r="K3951" s="625">
        <v>0.17</v>
      </c>
      <c r="L3951" s="626"/>
      <c r="M3951" s="291">
        <f>K3951*12*I3920</f>
        <v>1232.9759999999999</v>
      </c>
    </row>
    <row r="3952" spans="1:13">
      <c r="A3952" s="335" t="s">
        <v>318</v>
      </c>
      <c r="B3952" s="331"/>
      <c r="C3952" s="331"/>
      <c r="D3952" s="331"/>
      <c r="E3952" s="322"/>
      <c r="F3952" s="322"/>
      <c r="G3952" s="322"/>
      <c r="H3952" s="321"/>
      <c r="I3952" s="334"/>
      <c r="J3952" s="333"/>
      <c r="K3952" s="293"/>
      <c r="L3952" s="292"/>
      <c r="M3952" s="291"/>
    </row>
    <row r="3953" spans="1:13">
      <c r="A3953" s="320" t="s">
        <v>317</v>
      </c>
      <c r="B3953" s="319"/>
      <c r="C3953" s="319"/>
      <c r="D3953" s="319"/>
      <c r="E3953" s="319"/>
      <c r="F3953" s="319"/>
      <c r="G3953" s="319"/>
      <c r="H3953" s="318"/>
      <c r="I3953" s="608" t="s">
        <v>19</v>
      </c>
      <c r="J3953" s="609"/>
      <c r="K3953" s="625">
        <v>0.05</v>
      </c>
      <c r="L3953" s="626"/>
      <c r="M3953" s="291">
        <f>K3953*12*I3920</f>
        <v>362.64000000000004</v>
      </c>
    </row>
    <row r="3954" spans="1:13" ht="15.75" thickBot="1">
      <c r="A3954" s="313" t="s">
        <v>316</v>
      </c>
      <c r="B3954" s="312"/>
      <c r="C3954" s="312"/>
      <c r="D3954" s="312"/>
      <c r="E3954" s="312"/>
      <c r="F3954" s="312"/>
      <c r="G3954" s="312"/>
      <c r="H3954" s="311"/>
      <c r="I3954" s="614" t="s">
        <v>19</v>
      </c>
      <c r="J3954" s="615"/>
      <c r="K3954" s="650">
        <v>1.94</v>
      </c>
      <c r="L3954" s="651"/>
      <c r="M3954" s="291">
        <f>K3954*12*I3920</f>
        <v>14070.432000000001</v>
      </c>
    </row>
    <row r="3955" spans="1:13" ht="15.75" thickBot="1">
      <c r="A3955" s="654" t="s">
        <v>315</v>
      </c>
      <c r="B3955" s="655"/>
      <c r="C3955" s="655"/>
      <c r="D3955" s="655"/>
      <c r="E3955" s="655"/>
      <c r="F3955" s="655"/>
      <c r="G3955" s="655"/>
      <c r="H3955" s="656"/>
      <c r="I3955" s="305"/>
      <c r="J3955" s="304"/>
      <c r="K3955" s="642">
        <f>K3956+K3957+K3959+K3960+K3963+K3964</f>
        <v>1.35</v>
      </c>
      <c r="L3955" s="647"/>
      <c r="M3955" s="303">
        <f>K3955*12*I3920</f>
        <v>9791.2800000000007</v>
      </c>
    </row>
    <row r="3956" spans="1:13">
      <c r="A3956" s="332" t="s">
        <v>314</v>
      </c>
      <c r="B3956" s="331"/>
      <c r="C3956" s="331"/>
      <c r="D3956" s="331"/>
      <c r="E3956" s="331"/>
      <c r="F3956" s="322"/>
      <c r="G3956" s="322"/>
      <c r="H3956" s="321"/>
      <c r="I3956" s="330"/>
      <c r="J3956" s="294"/>
      <c r="K3956" s="629">
        <v>0.08</v>
      </c>
      <c r="L3956" s="630"/>
      <c r="M3956" s="291">
        <f>K3956*12*I3920</f>
        <v>580.22399999999993</v>
      </c>
    </row>
    <row r="3957" spans="1:13">
      <c r="A3957" s="329" t="s">
        <v>313</v>
      </c>
      <c r="B3957" s="328"/>
      <c r="C3957" s="328"/>
      <c r="D3957" s="328"/>
      <c r="E3957" s="328"/>
      <c r="F3957" s="312"/>
      <c r="G3957" s="312"/>
      <c r="H3957" s="311"/>
      <c r="I3957" s="598" t="s">
        <v>312</v>
      </c>
      <c r="J3957" s="599"/>
      <c r="K3957" s="625">
        <v>0.65</v>
      </c>
      <c r="L3957" s="626"/>
      <c r="M3957" s="291">
        <f>K3957*12*I3920</f>
        <v>4714.3200000000006</v>
      </c>
    </row>
    <row r="3958" spans="1:13">
      <c r="A3958" s="323" t="s">
        <v>311</v>
      </c>
      <c r="B3958" s="322"/>
      <c r="C3958" s="322"/>
      <c r="D3958" s="322"/>
      <c r="E3958" s="322"/>
      <c r="F3958" s="322"/>
      <c r="G3958" s="322"/>
      <c r="H3958" s="321"/>
      <c r="I3958" s="596" t="s">
        <v>310</v>
      </c>
      <c r="J3958" s="597"/>
      <c r="K3958" s="327"/>
      <c r="L3958" s="292"/>
      <c r="M3958" s="291"/>
    </row>
    <row r="3959" spans="1:13">
      <c r="A3959" s="320" t="s">
        <v>309</v>
      </c>
      <c r="B3959" s="319"/>
      <c r="C3959" s="319"/>
      <c r="D3959" s="319"/>
      <c r="E3959" s="319"/>
      <c r="F3959" s="319"/>
      <c r="G3959" s="319"/>
      <c r="H3959" s="318"/>
      <c r="I3959" s="608" t="s">
        <v>308</v>
      </c>
      <c r="J3959" s="609"/>
      <c r="K3959" s="625">
        <v>0.4</v>
      </c>
      <c r="L3959" s="626"/>
      <c r="M3959" s="291">
        <f>K3959*12*I3920</f>
        <v>2901.1200000000003</v>
      </c>
    </row>
    <row r="3960" spans="1:13">
      <c r="A3960" s="320" t="s">
        <v>307</v>
      </c>
      <c r="B3960" s="319"/>
      <c r="C3960" s="319"/>
      <c r="D3960" s="319"/>
      <c r="E3960" s="319"/>
      <c r="F3960" s="319"/>
      <c r="G3960" s="319"/>
      <c r="H3960" s="318"/>
      <c r="I3960" s="608" t="s">
        <v>306</v>
      </c>
      <c r="J3960" s="609"/>
      <c r="K3960" s="625">
        <v>0.1</v>
      </c>
      <c r="L3960" s="626"/>
      <c r="M3960" s="291">
        <f>K3960*12*I3920</f>
        <v>725.28000000000009</v>
      </c>
    </row>
    <row r="3961" spans="1:13">
      <c r="A3961" s="313" t="s">
        <v>362</v>
      </c>
      <c r="B3961" s="312"/>
      <c r="C3961" s="312"/>
      <c r="D3961" s="312"/>
      <c r="E3961" s="312"/>
      <c r="F3961" s="312"/>
      <c r="G3961" s="312"/>
      <c r="H3961" s="311"/>
      <c r="I3961" s="664" t="s">
        <v>358</v>
      </c>
      <c r="J3961" s="665"/>
      <c r="K3961" s="327"/>
      <c r="L3961" s="292"/>
      <c r="M3961" s="291"/>
    </row>
    <row r="3962" spans="1:13">
      <c r="A3962" s="323" t="s">
        <v>361</v>
      </c>
      <c r="B3962" s="322"/>
      <c r="C3962" s="322"/>
      <c r="D3962" s="322"/>
      <c r="E3962" s="322"/>
      <c r="F3962" s="322"/>
      <c r="G3962" s="322"/>
      <c r="H3962" s="321"/>
      <c r="I3962" s="596" t="s">
        <v>360</v>
      </c>
      <c r="J3962" s="597"/>
      <c r="K3962" s="636"/>
      <c r="L3962" s="637"/>
      <c r="M3962" s="291"/>
    </row>
    <row r="3963" spans="1:13">
      <c r="A3963" s="313" t="s">
        <v>299</v>
      </c>
      <c r="B3963" s="312"/>
      <c r="C3963" s="312"/>
      <c r="D3963" s="312"/>
      <c r="E3963" s="312"/>
      <c r="F3963" s="312"/>
      <c r="G3963" s="312"/>
      <c r="H3963" s="311"/>
      <c r="I3963" s="608" t="s">
        <v>298</v>
      </c>
      <c r="J3963" s="609"/>
      <c r="K3963" s="636">
        <v>0.05</v>
      </c>
      <c r="L3963" s="637"/>
      <c r="M3963" s="291">
        <f>K3963*12*I3920</f>
        <v>362.64000000000004</v>
      </c>
    </row>
    <row r="3964" spans="1:13" ht="15.75" thickBot="1">
      <c r="A3964" s="313" t="s">
        <v>305</v>
      </c>
      <c r="B3964" s="312"/>
      <c r="C3964" s="312"/>
      <c r="D3964" s="312"/>
      <c r="E3964" s="312"/>
      <c r="F3964" s="312"/>
      <c r="G3964" s="312"/>
      <c r="H3964" s="311"/>
      <c r="I3964" s="614" t="s">
        <v>88</v>
      </c>
      <c r="J3964" s="615"/>
      <c r="K3964" s="638">
        <v>7.0000000000000007E-2</v>
      </c>
      <c r="L3964" s="639"/>
      <c r="M3964" s="326">
        <f>K3964*12*I3920</f>
        <v>507.69600000000003</v>
      </c>
    </row>
    <row r="3965" spans="1:13" ht="15.75" thickBot="1">
      <c r="A3965" s="654" t="s">
        <v>304</v>
      </c>
      <c r="B3965" s="655"/>
      <c r="C3965" s="655"/>
      <c r="D3965" s="655"/>
      <c r="E3965" s="655"/>
      <c r="F3965" s="655"/>
      <c r="G3965" s="655"/>
      <c r="H3965" s="656"/>
      <c r="I3965" s="325"/>
      <c r="J3965" s="324"/>
      <c r="K3965" s="649">
        <f>K3966+K3967+K3969+K3970</f>
        <v>0.88</v>
      </c>
      <c r="L3965" s="643"/>
      <c r="M3965" s="303">
        <f>K3965*12*I3920</f>
        <v>6382.4639999999999</v>
      </c>
    </row>
    <row r="3966" spans="1:13">
      <c r="A3966" s="323" t="s">
        <v>303</v>
      </c>
      <c r="B3966" s="322"/>
      <c r="C3966" s="322"/>
      <c r="D3966" s="322"/>
      <c r="E3966" s="322"/>
      <c r="F3966" s="322"/>
      <c r="G3966" s="322"/>
      <c r="H3966" s="321"/>
      <c r="I3966" s="612" t="s">
        <v>302</v>
      </c>
      <c r="J3966" s="613"/>
      <c r="K3966" s="644">
        <v>0.3</v>
      </c>
      <c r="L3966" s="645"/>
      <c r="M3966" s="291">
        <f>K3966*12*I3920</f>
        <v>2175.8399999999997</v>
      </c>
    </row>
    <row r="3967" spans="1:13">
      <c r="A3967" s="301" t="s">
        <v>359</v>
      </c>
      <c r="B3967" s="299"/>
      <c r="C3967" s="299"/>
      <c r="D3967" s="299"/>
      <c r="E3967" s="299"/>
      <c r="F3967" s="300"/>
      <c r="G3967" s="299"/>
      <c r="H3967" s="298"/>
      <c r="I3967" s="664" t="s">
        <v>358</v>
      </c>
      <c r="J3967" s="665"/>
      <c r="K3967" s="636">
        <v>0.12</v>
      </c>
      <c r="L3967" s="637"/>
      <c r="M3967" s="291">
        <f>K3967*12*I3920</f>
        <v>870.3359999999999</v>
      </c>
    </row>
    <row r="3968" spans="1:13">
      <c r="A3968" s="323" t="s">
        <v>357</v>
      </c>
      <c r="B3968" s="322"/>
      <c r="C3968" s="322"/>
      <c r="D3968" s="322"/>
      <c r="E3968" s="322"/>
      <c r="F3968" s="322"/>
      <c r="G3968" s="322"/>
      <c r="H3968" s="321"/>
      <c r="I3968" s="596" t="s">
        <v>356</v>
      </c>
      <c r="J3968" s="597"/>
      <c r="K3968" s="306"/>
      <c r="L3968" s="296"/>
      <c r="M3968" s="291"/>
    </row>
    <row r="3969" spans="1:13">
      <c r="A3969" s="320" t="s">
        <v>301</v>
      </c>
      <c r="B3969" s="319"/>
      <c r="C3969" s="319"/>
      <c r="D3969" s="319"/>
      <c r="E3969" s="319"/>
      <c r="F3969" s="319"/>
      <c r="G3969" s="319"/>
      <c r="H3969" s="318"/>
      <c r="I3969" s="317" t="s">
        <v>300</v>
      </c>
      <c r="J3969" s="316"/>
      <c r="K3969" s="636">
        <v>0.37</v>
      </c>
      <c r="L3969" s="637"/>
      <c r="M3969" s="291">
        <f>K3969*12*I3920</f>
        <v>2683.5359999999996</v>
      </c>
    </row>
    <row r="3970" spans="1:13" ht="15.75" thickBot="1">
      <c r="A3970" s="313" t="s">
        <v>299</v>
      </c>
      <c r="B3970" s="312"/>
      <c r="C3970" s="312"/>
      <c r="D3970" s="312"/>
      <c r="E3970" s="312"/>
      <c r="F3970" s="312"/>
      <c r="G3970" s="312"/>
      <c r="H3970" s="311"/>
      <c r="I3970" s="614" t="s">
        <v>298</v>
      </c>
      <c r="J3970" s="615"/>
      <c r="K3970" s="638">
        <v>0.09</v>
      </c>
      <c r="L3970" s="639"/>
      <c r="M3970" s="291">
        <f>K3970*12*I3920</f>
        <v>652.75200000000007</v>
      </c>
    </row>
    <row r="3971" spans="1:13" ht="15.75" thickBot="1">
      <c r="A3971" s="309" t="s">
        <v>297</v>
      </c>
      <c r="B3971" s="308"/>
      <c r="C3971" s="308"/>
      <c r="D3971" s="308"/>
      <c r="E3971" s="308"/>
      <c r="F3971" s="308"/>
      <c r="G3971" s="308"/>
      <c r="H3971" s="307"/>
      <c r="I3971" s="619" t="s">
        <v>296</v>
      </c>
      <c r="J3971" s="620"/>
      <c r="K3971" s="640">
        <v>37.67</v>
      </c>
      <c r="L3971" s="641"/>
      <c r="M3971" s="303">
        <f>K3971*12*I3920</f>
        <v>273212.97600000002</v>
      </c>
    </row>
    <row r="3972" spans="1:13" ht="15.75" thickBot="1">
      <c r="A3972" s="603" t="s">
        <v>295</v>
      </c>
      <c r="B3972" s="604"/>
      <c r="C3972" s="604"/>
      <c r="D3972" s="604"/>
      <c r="E3972" s="604"/>
      <c r="F3972" s="604"/>
      <c r="G3972" s="604"/>
      <c r="H3972" s="605"/>
      <c r="I3972" s="305"/>
      <c r="J3972" s="304"/>
      <c r="K3972" s="642">
        <v>1.58</v>
      </c>
      <c r="L3972" s="643"/>
      <c r="M3972" s="303">
        <f>K3972*12*I3920</f>
        <v>11459.424000000001</v>
      </c>
    </row>
    <row r="3973" spans="1:13">
      <c r="A3973" s="301" t="s">
        <v>294</v>
      </c>
      <c r="B3973" s="300"/>
      <c r="C3973" s="300"/>
      <c r="D3973" s="300"/>
      <c r="E3973" s="300"/>
      <c r="F3973" s="300"/>
      <c r="G3973" s="300"/>
      <c r="H3973" s="298"/>
      <c r="I3973" s="621" t="s">
        <v>293</v>
      </c>
      <c r="J3973" s="622"/>
      <c r="K3973" s="297"/>
      <c r="L3973" s="296"/>
      <c r="M3973" s="291"/>
    </row>
    <row r="3974" spans="1:13">
      <c r="A3974" s="301" t="s">
        <v>292</v>
      </c>
      <c r="B3974" s="300"/>
      <c r="C3974" s="300"/>
      <c r="D3974" s="300"/>
      <c r="E3974" s="300"/>
      <c r="F3974" s="300"/>
      <c r="G3974" s="300"/>
      <c r="H3974" s="298"/>
      <c r="I3974" s="295"/>
      <c r="J3974" s="294"/>
      <c r="K3974" s="297"/>
      <c r="L3974" s="296"/>
      <c r="M3974" s="291"/>
    </row>
    <row r="3975" spans="1:13" ht="15.75" thickBot="1">
      <c r="A3975" s="301" t="s">
        <v>291</v>
      </c>
      <c r="B3975" s="300"/>
      <c r="C3975" s="300"/>
      <c r="D3975" s="300"/>
      <c r="E3975" s="300"/>
      <c r="F3975" s="300"/>
      <c r="G3975" s="300"/>
      <c r="H3975" s="298"/>
      <c r="I3975" s="310"/>
      <c r="J3975" s="294"/>
      <c r="K3975" s="297"/>
      <c r="L3975" s="296"/>
      <c r="M3975" s="291"/>
    </row>
    <row r="3976" spans="1:13" ht="15.75" thickBot="1">
      <c r="A3976" s="309" t="s">
        <v>290</v>
      </c>
      <c r="B3976" s="308"/>
      <c r="C3976" s="308"/>
      <c r="D3976" s="308"/>
      <c r="E3976" s="308"/>
      <c r="F3976" s="308"/>
      <c r="G3976" s="308"/>
      <c r="H3976" s="307"/>
      <c r="I3976" s="305"/>
      <c r="J3976" s="304"/>
      <c r="K3976" s="642">
        <v>7.0000000000000007E-2</v>
      </c>
      <c r="L3976" s="643"/>
      <c r="M3976" s="303">
        <f>K3976*12*I3920</f>
        <v>507.69600000000003</v>
      </c>
    </row>
    <row r="3977" spans="1:13">
      <c r="A3977" s="301" t="s">
        <v>289</v>
      </c>
      <c r="B3977" s="300"/>
      <c r="C3977" s="300"/>
      <c r="D3977" s="300"/>
      <c r="E3977" s="300"/>
      <c r="F3977" s="300"/>
      <c r="G3977" s="300"/>
      <c r="H3977" s="298"/>
      <c r="I3977" s="621" t="s">
        <v>19</v>
      </c>
      <c r="J3977" s="622"/>
      <c r="K3977" s="306"/>
      <c r="L3977" s="296"/>
      <c r="M3977" s="291"/>
    </row>
    <row r="3978" spans="1:13" ht="15.75" thickBot="1">
      <c r="A3978" s="301" t="s">
        <v>288</v>
      </c>
      <c r="B3978" s="300"/>
      <c r="C3978" s="300"/>
      <c r="D3978" s="300"/>
      <c r="E3978" s="300"/>
      <c r="F3978" s="300"/>
      <c r="G3978" s="300"/>
      <c r="H3978" s="298"/>
      <c r="I3978" s="295"/>
      <c r="J3978" s="294"/>
      <c r="K3978" s="306"/>
      <c r="L3978" s="296"/>
      <c r="M3978" s="291"/>
    </row>
    <row r="3979" spans="1:13" ht="15.75" thickBot="1">
      <c r="A3979" s="603" t="s">
        <v>287</v>
      </c>
      <c r="B3979" s="604"/>
      <c r="C3979" s="604"/>
      <c r="D3979" s="604"/>
      <c r="E3979" s="604"/>
      <c r="F3979" s="604"/>
      <c r="G3979" s="604"/>
      <c r="H3979" s="605"/>
      <c r="I3979" s="305"/>
      <c r="J3979" s="304"/>
      <c r="K3979" s="642">
        <v>6</v>
      </c>
      <c r="L3979" s="643"/>
      <c r="M3979" s="303">
        <f>K3979*12*I3920</f>
        <v>43516.799999999996</v>
      </c>
    </row>
    <row r="3980" spans="1:13">
      <c r="A3980" s="301" t="s">
        <v>286</v>
      </c>
      <c r="B3980" s="299"/>
      <c r="C3980" s="299"/>
      <c r="D3980" s="299"/>
      <c r="E3980" s="299"/>
      <c r="F3980" s="300"/>
      <c r="G3980" s="299"/>
      <c r="H3980" s="298"/>
      <c r="I3980" s="598" t="s">
        <v>285</v>
      </c>
      <c r="J3980" s="599"/>
      <c r="K3980" s="297"/>
      <c r="L3980" s="296"/>
      <c r="M3980" s="291"/>
    </row>
    <row r="3981" spans="1:13">
      <c r="A3981" s="301" t="s">
        <v>284</v>
      </c>
      <c r="B3981" s="299"/>
      <c r="C3981" s="299"/>
      <c r="D3981" s="299"/>
      <c r="E3981" s="299"/>
      <c r="F3981" s="300"/>
      <c r="G3981" s="299"/>
      <c r="H3981" s="298"/>
      <c r="I3981" s="598" t="s">
        <v>283</v>
      </c>
      <c r="J3981" s="599"/>
      <c r="K3981" s="297"/>
      <c r="L3981" s="296"/>
      <c r="M3981" s="291"/>
    </row>
    <row r="3982" spans="1:13">
      <c r="A3982" s="301" t="s">
        <v>282</v>
      </c>
      <c r="B3982" s="299"/>
      <c r="C3982" s="299"/>
      <c r="D3982" s="299"/>
      <c r="E3982" s="299"/>
      <c r="F3982" s="300"/>
      <c r="G3982" s="299"/>
      <c r="H3982" s="298"/>
      <c r="I3982" s="598" t="s">
        <v>281</v>
      </c>
      <c r="J3982" s="599"/>
      <c r="K3982" s="297"/>
      <c r="L3982" s="296"/>
      <c r="M3982" s="291"/>
    </row>
    <row r="3983" spans="1:13">
      <c r="A3983" s="301" t="s">
        <v>280</v>
      </c>
      <c r="B3983" s="299"/>
      <c r="C3983" s="299"/>
      <c r="D3983" s="299"/>
      <c r="E3983" s="299"/>
      <c r="F3983" s="300"/>
      <c r="G3983" s="299"/>
      <c r="H3983" s="298"/>
      <c r="I3983" s="598" t="s">
        <v>279</v>
      </c>
      <c r="J3983" s="599"/>
      <c r="K3983" s="297"/>
      <c r="L3983" s="296"/>
      <c r="M3983" s="291"/>
    </row>
    <row r="3984" spans="1:13">
      <c r="A3984" s="301" t="s">
        <v>278</v>
      </c>
      <c r="B3984" s="299"/>
      <c r="C3984" s="299"/>
      <c r="D3984" s="299"/>
      <c r="E3984" s="299"/>
      <c r="F3984" s="300"/>
      <c r="G3984" s="299"/>
      <c r="H3984" s="298"/>
      <c r="I3984" s="598" t="s">
        <v>277</v>
      </c>
      <c r="J3984" s="599"/>
      <c r="K3984" s="297"/>
      <c r="L3984" s="296"/>
      <c r="M3984" s="291"/>
    </row>
    <row r="3985" spans="1:13">
      <c r="A3985" s="301" t="s">
        <v>276</v>
      </c>
      <c r="B3985" s="299"/>
      <c r="C3985" s="299"/>
      <c r="D3985" s="299"/>
      <c r="E3985" s="299"/>
      <c r="F3985" s="300"/>
      <c r="G3985" s="299"/>
      <c r="H3985" s="298"/>
      <c r="I3985" s="295"/>
      <c r="J3985" s="294"/>
      <c r="K3985" s="297"/>
      <c r="L3985" s="302"/>
      <c r="M3985" s="291"/>
    </row>
    <row r="3986" spans="1:13">
      <c r="A3986" s="301" t="s">
        <v>275</v>
      </c>
      <c r="B3986" s="299"/>
      <c r="C3986" s="299"/>
      <c r="D3986" s="299"/>
      <c r="E3986" s="299"/>
      <c r="F3986" s="300"/>
      <c r="G3986" s="299"/>
      <c r="H3986" s="298"/>
      <c r="I3986" s="295"/>
      <c r="J3986" s="294"/>
      <c r="K3986" s="297"/>
      <c r="L3986" s="296"/>
      <c r="M3986" s="291"/>
    </row>
    <row r="3987" spans="1:13">
      <c r="A3987" s="301" t="s">
        <v>274</v>
      </c>
      <c r="B3987" s="299"/>
      <c r="C3987" s="299"/>
      <c r="D3987" s="299"/>
      <c r="E3987" s="299"/>
      <c r="F3987" s="300"/>
      <c r="G3987" s="299"/>
      <c r="H3987" s="298"/>
      <c r="I3987" s="295"/>
      <c r="J3987" s="294"/>
      <c r="K3987" s="297"/>
      <c r="L3987" s="296"/>
      <c r="M3987" s="291"/>
    </row>
    <row r="3988" spans="1:13">
      <c r="A3988" s="301" t="s">
        <v>273</v>
      </c>
      <c r="B3988" s="299"/>
      <c r="C3988" s="299"/>
      <c r="D3988" s="299"/>
      <c r="E3988" s="299"/>
      <c r="F3988" s="300"/>
      <c r="G3988" s="299"/>
      <c r="H3988" s="298"/>
      <c r="I3988" s="295"/>
      <c r="J3988" s="294"/>
      <c r="K3988" s="297"/>
      <c r="L3988" s="296"/>
      <c r="M3988" s="291"/>
    </row>
    <row r="3989" spans="1:13">
      <c r="A3989" s="301" t="s">
        <v>272</v>
      </c>
      <c r="B3989" s="299"/>
      <c r="C3989" s="299"/>
      <c r="D3989" s="299"/>
      <c r="E3989" s="299"/>
      <c r="F3989" s="300"/>
      <c r="G3989" s="299"/>
      <c r="H3989" s="298"/>
      <c r="I3989" s="295"/>
      <c r="J3989" s="294"/>
      <c r="K3989" s="297"/>
      <c r="L3989" s="296"/>
      <c r="M3989" s="291"/>
    </row>
    <row r="3990" spans="1:13" ht="15.75" thickBot="1">
      <c r="A3990" s="616" t="s">
        <v>271</v>
      </c>
      <c r="B3990" s="617"/>
      <c r="C3990" s="617"/>
      <c r="D3990" s="617"/>
      <c r="E3990" s="617"/>
      <c r="F3990" s="617"/>
      <c r="G3990" s="617"/>
      <c r="H3990" s="618"/>
      <c r="I3990" s="295"/>
      <c r="J3990" s="294"/>
      <c r="K3990" s="293"/>
      <c r="L3990" s="292"/>
      <c r="M3990" s="291"/>
    </row>
    <row r="3991" spans="1:13">
      <c r="A3991" s="290" t="s">
        <v>270</v>
      </c>
      <c r="B3991" s="289"/>
      <c r="C3991" s="289"/>
      <c r="D3991" s="289"/>
      <c r="E3991" s="289"/>
      <c r="F3991" s="289"/>
      <c r="G3991" s="289"/>
      <c r="H3991" s="289"/>
      <c r="I3991" s="621" t="s">
        <v>55</v>
      </c>
      <c r="J3991" s="622"/>
      <c r="K3991" s="288"/>
      <c r="L3991" s="287"/>
      <c r="M3991" s="286"/>
    </row>
    <row r="3992" spans="1:13" ht="15.75" thickBot="1">
      <c r="A3992" s="285" t="s">
        <v>269</v>
      </c>
      <c r="B3992" s="284"/>
      <c r="C3992" s="284"/>
      <c r="D3992" s="284"/>
      <c r="E3992" s="284"/>
      <c r="F3992" s="284"/>
      <c r="G3992" s="284"/>
      <c r="H3992" s="284"/>
      <c r="I3992" s="283"/>
      <c r="J3992" s="282"/>
      <c r="K3992" s="281"/>
      <c r="L3992" s="280"/>
      <c r="M3992" s="279"/>
    </row>
    <row r="3993" spans="1:13" ht="15.75" thickBot="1">
      <c r="A3993" s="603" t="s">
        <v>355</v>
      </c>
      <c r="B3993" s="604"/>
      <c r="C3993" s="604"/>
      <c r="D3993" s="604"/>
      <c r="E3993" s="604"/>
      <c r="F3993" s="604"/>
      <c r="G3993" s="604"/>
      <c r="H3993" s="657"/>
      <c r="I3993" s="658" t="s">
        <v>32</v>
      </c>
      <c r="J3993" s="659"/>
      <c r="K3993" s="660">
        <v>1.46</v>
      </c>
      <c r="L3993" s="661"/>
      <c r="M3993" s="276">
        <f>K3993*12*I3920</f>
        <v>10589.088</v>
      </c>
    </row>
    <row r="3994" spans="1:13" ht="15.75" thickBot="1">
      <c r="A3994" s="386" t="s">
        <v>354</v>
      </c>
      <c r="B3994" s="385"/>
      <c r="C3994" s="385"/>
      <c r="D3994" s="385"/>
      <c r="E3994" s="385"/>
      <c r="F3994" s="385"/>
      <c r="G3994" s="385"/>
      <c r="H3994" s="385"/>
      <c r="I3994" s="384"/>
      <c r="J3994" s="383"/>
      <c r="K3994" s="662"/>
      <c r="L3994" s="663"/>
      <c r="M3994" s="276"/>
    </row>
    <row r="3995" spans="1:13" ht="15.75" thickBot="1">
      <c r="A3995" s="652" t="s">
        <v>268</v>
      </c>
      <c r="B3995" s="653"/>
      <c r="C3995" s="653"/>
      <c r="D3995" s="653"/>
      <c r="E3995" s="653"/>
      <c r="F3995" s="653"/>
      <c r="G3995" s="653"/>
      <c r="H3995" s="653"/>
      <c r="I3995" s="278"/>
      <c r="J3995" s="277"/>
      <c r="K3995" s="610">
        <f>K3921+K3931+K3946+K3979+K3993+K3994</f>
        <v>64.5</v>
      </c>
      <c r="L3995" s="611"/>
      <c r="M3995" s="276">
        <f>M3921+M3931+M3946+M3979+M3993+M3994</f>
        <v>467805.6</v>
      </c>
    </row>
    <row r="3997" spans="1:13" ht="15.75">
      <c r="A3997" s="601" t="s">
        <v>0</v>
      </c>
      <c r="B3997" s="601"/>
      <c r="C3997" s="601"/>
      <c r="D3997" s="601"/>
      <c r="E3997" s="601"/>
      <c r="F3997" s="601"/>
      <c r="G3997" s="601"/>
      <c r="H3997" s="601"/>
      <c r="I3997" s="601"/>
      <c r="J3997" s="601"/>
      <c r="K3997" s="601"/>
      <c r="L3997" s="601"/>
      <c r="M3997" s="327"/>
    </row>
    <row r="3998" spans="1:13" ht="15.75">
      <c r="A3998" s="600" t="s">
        <v>353</v>
      </c>
      <c r="B3998" s="600"/>
      <c r="C3998" s="600"/>
      <c r="D3998" s="600"/>
      <c r="E3998" s="600"/>
      <c r="F3998" s="600"/>
      <c r="G3998" s="600"/>
      <c r="H3998" s="600"/>
      <c r="I3998" s="600"/>
      <c r="J3998" s="600"/>
      <c r="K3998" s="600"/>
      <c r="L3998" s="600"/>
      <c r="M3998" s="327"/>
    </row>
    <row r="3999" spans="1:13" ht="15.75">
      <c r="A3999" s="370"/>
      <c r="B3999" s="370"/>
      <c r="C3999" s="370"/>
      <c r="D3999" s="370"/>
      <c r="E3999" s="370"/>
      <c r="F3999" s="370" t="s">
        <v>365</v>
      </c>
      <c r="G3999" s="370"/>
      <c r="H3999" s="370"/>
      <c r="I3999" s="370"/>
      <c r="J3999" s="370"/>
      <c r="K3999" s="370"/>
      <c r="L3999" s="370"/>
      <c r="M3999" s="327"/>
    </row>
    <row r="4000" spans="1:13">
      <c r="A4000" s="329"/>
      <c r="B4000" s="328"/>
      <c r="C4000" s="602" t="s">
        <v>351</v>
      </c>
      <c r="D4000" s="602"/>
      <c r="E4000" s="602"/>
      <c r="F4000" s="328"/>
      <c r="G4000" s="328"/>
      <c r="H4000" s="368"/>
      <c r="I4000" s="590" t="s">
        <v>3</v>
      </c>
      <c r="J4000" s="591"/>
      <c r="K4000" s="592" t="s">
        <v>4</v>
      </c>
      <c r="L4000" s="593"/>
      <c r="M4000" s="382"/>
    </row>
    <row r="4001" spans="1:13">
      <c r="A4001" s="381"/>
      <c r="B4001" s="355"/>
      <c r="C4001" s="355"/>
      <c r="D4001" s="355"/>
      <c r="E4001" s="355"/>
      <c r="F4001" s="355"/>
      <c r="G4001" s="355"/>
      <c r="H4001" s="356"/>
      <c r="I4001" s="295"/>
      <c r="J4001" s="294"/>
      <c r="K4001" s="594" t="s">
        <v>5</v>
      </c>
      <c r="L4001" s="595"/>
      <c r="M4001" s="380" t="s">
        <v>6</v>
      </c>
    </row>
    <row r="4002" spans="1:13">
      <c r="A4002" s="381"/>
      <c r="B4002" s="355"/>
      <c r="C4002" s="355"/>
      <c r="D4002" s="355"/>
      <c r="E4002" s="355"/>
      <c r="F4002" s="355"/>
      <c r="G4002" s="355"/>
      <c r="H4002" s="356"/>
      <c r="I4002" s="598" t="s">
        <v>7</v>
      </c>
      <c r="J4002" s="599"/>
      <c r="K4002" s="623" t="s">
        <v>8</v>
      </c>
      <c r="L4002" s="624"/>
      <c r="M4002" s="380" t="s">
        <v>9</v>
      </c>
    </row>
    <row r="4003" spans="1:13" ht="16.5" thickBot="1">
      <c r="A4003" s="379"/>
      <c r="B4003" s="351"/>
      <c r="C4003" s="351"/>
      <c r="D4003" s="351"/>
      <c r="E4003" s="351"/>
      <c r="F4003" s="351"/>
      <c r="G4003" s="351"/>
      <c r="H4003" s="350"/>
      <c r="I4003" s="631">
        <v>794.9</v>
      </c>
      <c r="J4003" s="632"/>
      <c r="K4003" s="633"/>
      <c r="L4003" s="634"/>
      <c r="M4003" s="378"/>
    </row>
    <row r="4004" spans="1:13">
      <c r="A4004" s="367" t="s">
        <v>350</v>
      </c>
      <c r="B4004" s="344"/>
      <c r="C4004" s="344"/>
      <c r="D4004" s="344"/>
      <c r="E4004" s="344"/>
      <c r="F4004" s="344"/>
      <c r="G4004" s="344"/>
      <c r="H4004" s="377"/>
      <c r="I4004" s="341"/>
      <c r="J4004" s="340"/>
      <c r="K4004" s="635">
        <f>K4007+K4010</f>
        <v>6.17</v>
      </c>
      <c r="L4004" s="628"/>
      <c r="M4004" s="286">
        <f>K4004*12*I4003</f>
        <v>58854.395999999993</v>
      </c>
    </row>
    <row r="4005" spans="1:13">
      <c r="A4005" s="376" t="s">
        <v>349</v>
      </c>
      <c r="B4005" s="375"/>
      <c r="C4005" s="375"/>
      <c r="D4005" s="375"/>
      <c r="E4005" s="375"/>
      <c r="F4005" s="375"/>
      <c r="G4005" s="375"/>
      <c r="H4005" s="374"/>
      <c r="I4005" s="295"/>
      <c r="J4005" s="294"/>
      <c r="K4005" s="293"/>
      <c r="L4005" s="292"/>
      <c r="M4005" s="373"/>
    </row>
    <row r="4006" spans="1:13" ht="15.75" thickBot="1">
      <c r="A4006" s="363" t="s">
        <v>348</v>
      </c>
      <c r="B4006" s="372"/>
      <c r="C4006" s="372"/>
      <c r="D4006" s="372"/>
      <c r="E4006" s="372"/>
      <c r="F4006" s="372"/>
      <c r="G4006" s="372"/>
      <c r="H4006" s="371"/>
      <c r="I4006" s="336"/>
      <c r="J4006" s="282"/>
      <c r="K4006" s="281"/>
      <c r="L4006" s="280"/>
      <c r="M4006" s="279"/>
    </row>
    <row r="4007" spans="1:13">
      <c r="A4007" s="323" t="s">
        <v>347</v>
      </c>
      <c r="B4007" s="331"/>
      <c r="C4007" s="331"/>
      <c r="D4007" s="331"/>
      <c r="E4007" s="331"/>
      <c r="F4007" s="331"/>
      <c r="G4007" s="331"/>
      <c r="H4007" s="357"/>
      <c r="I4007" s="596" t="s">
        <v>19</v>
      </c>
      <c r="J4007" s="597"/>
      <c r="K4007" s="629">
        <v>3.7</v>
      </c>
      <c r="L4007" s="630"/>
      <c r="M4007" s="291">
        <f>K4007*12*I4003</f>
        <v>35293.560000000005</v>
      </c>
    </row>
    <row r="4008" spans="1:13">
      <c r="A4008" s="301" t="s">
        <v>338</v>
      </c>
      <c r="B4008" s="355"/>
      <c r="C4008" s="355"/>
      <c r="D4008" s="355"/>
      <c r="E4008" s="355"/>
      <c r="F4008" s="355"/>
      <c r="G4008" s="355"/>
      <c r="H4008" s="356"/>
      <c r="I4008" s="598" t="s">
        <v>328</v>
      </c>
      <c r="J4008" s="599"/>
      <c r="K4008" s="327"/>
      <c r="L4008" s="292"/>
      <c r="M4008" s="291"/>
    </row>
    <row r="4009" spans="1:13">
      <c r="A4009" s="323" t="s">
        <v>337</v>
      </c>
      <c r="B4009" s="331"/>
      <c r="C4009" s="331"/>
      <c r="D4009" s="331"/>
      <c r="E4009" s="331"/>
      <c r="F4009" s="331"/>
      <c r="G4009" s="331"/>
      <c r="H4009" s="357"/>
      <c r="I4009" s="596"/>
      <c r="J4009" s="597"/>
      <c r="K4009" s="327"/>
      <c r="L4009" s="292"/>
      <c r="M4009" s="291"/>
    </row>
    <row r="4010" spans="1:13">
      <c r="A4010" s="323" t="s">
        <v>346</v>
      </c>
      <c r="B4010" s="331"/>
      <c r="C4010" s="331"/>
      <c r="D4010" s="331"/>
      <c r="E4010" s="331"/>
      <c r="F4010" s="331"/>
      <c r="G4010" s="331"/>
      <c r="H4010" s="357"/>
      <c r="I4010" s="608" t="s">
        <v>35</v>
      </c>
      <c r="J4010" s="609"/>
      <c r="K4010" s="625">
        <v>2.4700000000000002</v>
      </c>
      <c r="L4010" s="626"/>
      <c r="M4010" s="291">
        <f>K4010*12*I4003</f>
        <v>23560.835999999999</v>
      </c>
    </row>
    <row r="4011" spans="1:13" ht="15.75">
      <c r="A4011" s="320" t="s">
        <v>345</v>
      </c>
      <c r="B4011" s="354"/>
      <c r="C4011" s="354"/>
      <c r="D4011" s="354"/>
      <c r="E4011" s="354"/>
      <c r="F4011" s="354"/>
      <c r="G4011" s="354"/>
      <c r="H4011" s="353"/>
      <c r="I4011" s="598" t="s">
        <v>328</v>
      </c>
      <c r="J4011" s="599"/>
      <c r="K4011" s="370"/>
      <c r="L4011" s="369"/>
      <c r="M4011" s="291"/>
    </row>
    <row r="4012" spans="1:13">
      <c r="A4012" s="313" t="s">
        <v>344</v>
      </c>
      <c r="B4012" s="328"/>
      <c r="C4012" s="328"/>
      <c r="D4012" s="328"/>
      <c r="E4012" s="328"/>
      <c r="F4012" s="328"/>
      <c r="G4012" s="328"/>
      <c r="H4012" s="368"/>
      <c r="I4012" s="598"/>
      <c r="J4012" s="599"/>
      <c r="K4012" s="352"/>
      <c r="L4012" s="292"/>
      <c r="M4012" s="291"/>
    </row>
    <row r="4013" spans="1:13" ht="15.75" thickBot="1">
      <c r="A4013" s="323" t="s">
        <v>343</v>
      </c>
      <c r="B4013" s="322"/>
      <c r="C4013" s="322"/>
      <c r="D4013" s="322"/>
      <c r="E4013" s="322"/>
      <c r="F4013" s="322"/>
      <c r="G4013" s="322"/>
      <c r="H4013" s="321"/>
      <c r="I4013" s="334"/>
      <c r="J4013" s="333"/>
      <c r="K4013" s="636"/>
      <c r="L4013" s="637"/>
      <c r="M4013" s="291"/>
    </row>
    <row r="4014" spans="1:13">
      <c r="A4014" s="367" t="s">
        <v>342</v>
      </c>
      <c r="B4014" s="366"/>
      <c r="C4014" s="366"/>
      <c r="D4014" s="366"/>
      <c r="E4014" s="366"/>
      <c r="F4014" s="366"/>
      <c r="G4014" s="366"/>
      <c r="H4014" s="365"/>
      <c r="I4014" s="341"/>
      <c r="J4014" s="364"/>
      <c r="K4014" s="627">
        <f>K4016+K4021+K4024</f>
        <v>5.05</v>
      </c>
      <c r="L4014" s="628"/>
      <c r="M4014" s="286">
        <f>K4014*12*I4003</f>
        <v>48170.939999999995</v>
      </c>
    </row>
    <row r="4015" spans="1:13" ht="15.75" thickBot="1">
      <c r="A4015" s="363" t="s">
        <v>341</v>
      </c>
      <c r="B4015" s="362"/>
      <c r="C4015" s="362"/>
      <c r="D4015" s="362"/>
      <c r="E4015" s="362"/>
      <c r="F4015" s="362"/>
      <c r="G4015" s="362"/>
      <c r="H4015" s="361"/>
      <c r="I4015" s="336"/>
      <c r="J4015" s="360"/>
      <c r="K4015" s="281"/>
      <c r="L4015" s="280"/>
      <c r="M4015" s="279"/>
    </row>
    <row r="4016" spans="1:13">
      <c r="A4016" s="301" t="s">
        <v>340</v>
      </c>
      <c r="B4016" s="300"/>
      <c r="C4016" s="300"/>
      <c r="D4016" s="300"/>
      <c r="E4016" s="300"/>
      <c r="F4016" s="300"/>
      <c r="G4016" s="300"/>
      <c r="H4016" s="298"/>
      <c r="I4016" s="598" t="s">
        <v>19</v>
      </c>
      <c r="J4016" s="599"/>
      <c r="K4016" s="629">
        <v>2.5299999999999998</v>
      </c>
      <c r="L4016" s="630"/>
      <c r="M4016" s="291">
        <f>K4016*12*I4003</f>
        <v>24133.164000000001</v>
      </c>
    </row>
    <row r="4017" spans="1:13">
      <c r="A4017" s="323" t="s">
        <v>339</v>
      </c>
      <c r="B4017" s="322"/>
      <c r="C4017" s="322"/>
      <c r="D4017" s="322"/>
      <c r="E4017" s="322"/>
      <c r="F4017" s="322"/>
      <c r="G4017" s="322"/>
      <c r="H4017" s="321"/>
      <c r="I4017" s="359"/>
      <c r="J4017" s="358"/>
      <c r="K4017" s="327"/>
      <c r="L4017" s="292"/>
      <c r="M4017" s="291"/>
    </row>
    <row r="4018" spans="1:13">
      <c r="A4018" s="301" t="s">
        <v>338</v>
      </c>
      <c r="B4018" s="355"/>
      <c r="C4018" s="355"/>
      <c r="D4018" s="355"/>
      <c r="E4018" s="355"/>
      <c r="F4018" s="355"/>
      <c r="G4018" s="355"/>
      <c r="H4018" s="356"/>
      <c r="I4018" s="598" t="s">
        <v>328</v>
      </c>
      <c r="J4018" s="599"/>
      <c r="K4018" s="327"/>
      <c r="L4018" s="292"/>
      <c r="M4018" s="291"/>
    </row>
    <row r="4019" spans="1:13">
      <c r="A4019" s="323" t="s">
        <v>337</v>
      </c>
      <c r="B4019" s="331"/>
      <c r="C4019" s="331"/>
      <c r="D4019" s="331"/>
      <c r="E4019" s="331"/>
      <c r="F4019" s="331"/>
      <c r="G4019" s="331"/>
      <c r="H4019" s="357"/>
      <c r="I4019" s="596"/>
      <c r="J4019" s="597"/>
      <c r="K4019" s="327"/>
      <c r="L4019" s="292"/>
      <c r="M4019" s="291"/>
    </row>
    <row r="4020" spans="1:13">
      <c r="A4020" s="320" t="s">
        <v>336</v>
      </c>
      <c r="B4020" s="354"/>
      <c r="C4020" s="353"/>
      <c r="D4020" s="355"/>
      <c r="E4020" s="355"/>
      <c r="F4020" s="355"/>
      <c r="G4020" s="355"/>
      <c r="H4020" s="356"/>
      <c r="I4020" s="598" t="s">
        <v>328</v>
      </c>
      <c r="J4020" s="599"/>
      <c r="K4020" s="327"/>
      <c r="L4020" s="292"/>
      <c r="M4020" s="291"/>
    </row>
    <row r="4021" spans="1:13">
      <c r="A4021" s="301" t="s">
        <v>335</v>
      </c>
      <c r="B4021" s="355"/>
      <c r="C4021" s="355"/>
      <c r="D4021" s="354"/>
      <c r="E4021" s="354"/>
      <c r="F4021" s="354"/>
      <c r="G4021" s="354"/>
      <c r="H4021" s="353"/>
      <c r="I4021" s="608" t="s">
        <v>35</v>
      </c>
      <c r="J4021" s="609"/>
      <c r="K4021" s="625">
        <v>1.1200000000000001</v>
      </c>
      <c r="L4021" s="626"/>
      <c r="M4021" s="291">
        <f>K4021*12*I4003</f>
        <v>10683.456</v>
      </c>
    </row>
    <row r="4022" spans="1:13">
      <c r="A4022" s="313" t="s">
        <v>334</v>
      </c>
      <c r="B4022" s="312"/>
      <c r="C4022" s="312"/>
      <c r="D4022" s="312"/>
      <c r="E4022" s="312"/>
      <c r="F4022" s="312"/>
      <c r="G4022" s="312"/>
      <c r="H4022" s="311"/>
      <c r="I4022" s="590" t="s">
        <v>333</v>
      </c>
      <c r="J4022" s="591"/>
      <c r="K4022" s="327"/>
      <c r="L4022" s="292"/>
      <c r="M4022" s="291"/>
    </row>
    <row r="4023" spans="1:13">
      <c r="A4023" s="323"/>
      <c r="B4023" s="322"/>
      <c r="C4023" s="322"/>
      <c r="D4023" s="322"/>
      <c r="E4023" s="322"/>
      <c r="F4023" s="322"/>
      <c r="G4023" s="322"/>
      <c r="H4023" s="321"/>
      <c r="I4023" s="334" t="s">
        <v>332</v>
      </c>
      <c r="J4023" s="333"/>
      <c r="K4023" s="352"/>
      <c r="L4023" s="292"/>
      <c r="M4023" s="291"/>
    </row>
    <row r="4024" spans="1:13">
      <c r="A4024" s="313" t="s">
        <v>331</v>
      </c>
      <c r="B4024" s="312"/>
      <c r="C4024" s="312"/>
      <c r="D4024" s="312"/>
      <c r="E4024" s="312"/>
      <c r="F4024" s="312"/>
      <c r="G4024" s="312"/>
      <c r="H4024" s="311"/>
      <c r="I4024" s="590" t="s">
        <v>35</v>
      </c>
      <c r="J4024" s="591"/>
      <c r="K4024" s="625">
        <v>1.4</v>
      </c>
      <c r="L4024" s="626"/>
      <c r="M4024" s="291">
        <f>K4024*12*I4003</f>
        <v>13354.319999999998</v>
      </c>
    </row>
    <row r="4025" spans="1:13">
      <c r="A4025" s="323" t="s">
        <v>330</v>
      </c>
      <c r="B4025" s="322"/>
      <c r="C4025" s="322"/>
      <c r="D4025" s="322"/>
      <c r="E4025" s="322"/>
      <c r="F4025" s="322"/>
      <c r="G4025" s="322"/>
      <c r="H4025" s="321"/>
      <c r="I4025" s="334"/>
      <c r="J4025" s="333"/>
      <c r="K4025" s="327"/>
      <c r="L4025" s="292"/>
      <c r="M4025" s="291"/>
    </row>
    <row r="4026" spans="1:13">
      <c r="A4026" s="313" t="s">
        <v>329</v>
      </c>
      <c r="B4026" s="312"/>
      <c r="C4026" s="312"/>
      <c r="D4026" s="312"/>
      <c r="E4026" s="312"/>
      <c r="F4026" s="312"/>
      <c r="G4026" s="312"/>
      <c r="H4026" s="311"/>
      <c r="I4026" s="598" t="s">
        <v>328</v>
      </c>
      <c r="J4026" s="599"/>
      <c r="K4026" s="327"/>
      <c r="L4026" s="292"/>
      <c r="M4026" s="291"/>
    </row>
    <row r="4027" spans="1:13">
      <c r="A4027" s="313" t="s">
        <v>327</v>
      </c>
      <c r="B4027" s="312"/>
      <c r="C4027" s="312"/>
      <c r="D4027" s="312"/>
      <c r="E4027" s="312"/>
      <c r="F4027" s="312"/>
      <c r="G4027" s="312"/>
      <c r="H4027" s="311"/>
      <c r="I4027" s="590" t="s">
        <v>326</v>
      </c>
      <c r="J4027" s="591"/>
      <c r="K4027" s="351"/>
      <c r="L4027" s="350"/>
      <c r="M4027" s="349"/>
    </row>
    <row r="4028" spans="1:13" ht="15.75" thickBot="1">
      <c r="A4028" s="323"/>
      <c r="B4028" s="322"/>
      <c r="C4028" s="322"/>
      <c r="D4028" s="322"/>
      <c r="E4028" s="322"/>
      <c r="F4028" s="322"/>
      <c r="G4028" s="322"/>
      <c r="H4028" s="321"/>
      <c r="I4028" s="606" t="s">
        <v>325</v>
      </c>
      <c r="J4028" s="607"/>
      <c r="K4028" s="348"/>
      <c r="L4028" s="347"/>
      <c r="M4028" s="346"/>
    </row>
    <row r="4029" spans="1:13">
      <c r="A4029" s="345" t="s">
        <v>324</v>
      </c>
      <c r="B4029" s="344"/>
      <c r="C4029" s="344"/>
      <c r="D4029" s="344"/>
      <c r="E4029" s="344"/>
      <c r="F4029" s="344"/>
      <c r="G4029" s="343"/>
      <c r="H4029" s="342"/>
      <c r="I4029" s="341"/>
      <c r="J4029" s="340"/>
      <c r="K4029" s="648">
        <f>K4031+K4038+K4048+K4054+K4055+K4059</f>
        <v>26.43</v>
      </c>
      <c r="L4029" s="628"/>
      <c r="M4029" s="286">
        <f>M4031+M4038+M4048+M4054+M4055+M4059</f>
        <v>252110.48399999997</v>
      </c>
    </row>
    <row r="4030" spans="1:13" ht="15.75" thickBot="1">
      <c r="A4030" s="339"/>
      <c r="B4030" s="338"/>
      <c r="C4030" s="338"/>
      <c r="D4030" s="338"/>
      <c r="E4030" s="338"/>
      <c r="F4030" s="338"/>
      <c r="G4030" s="338"/>
      <c r="H4030" s="337"/>
      <c r="I4030" s="336"/>
      <c r="J4030" s="282"/>
      <c r="K4030" s="281"/>
      <c r="L4030" s="280"/>
      <c r="M4030" s="279"/>
    </row>
    <row r="4031" spans="1:13" ht="15.75" thickBot="1">
      <c r="A4031" s="603" t="s">
        <v>323</v>
      </c>
      <c r="B4031" s="604"/>
      <c r="C4031" s="604"/>
      <c r="D4031" s="604"/>
      <c r="E4031" s="604"/>
      <c r="F4031" s="604"/>
      <c r="G4031" s="604"/>
      <c r="H4031" s="605"/>
      <c r="I4031" s="305"/>
      <c r="J4031" s="304"/>
      <c r="K4031" s="646">
        <f>K4032+K4033+K4034+K4036+K4037</f>
        <v>4.22</v>
      </c>
      <c r="L4031" s="647"/>
      <c r="M4031" s="303">
        <f>K4031*12*I4003</f>
        <v>40253.735999999997</v>
      </c>
    </row>
    <row r="4032" spans="1:13">
      <c r="A4032" s="323" t="s">
        <v>322</v>
      </c>
      <c r="B4032" s="322"/>
      <c r="C4032" s="322"/>
      <c r="D4032" s="322"/>
      <c r="E4032" s="322"/>
      <c r="F4032" s="322"/>
      <c r="G4032" s="322"/>
      <c r="H4032" s="321"/>
      <c r="I4032" s="596" t="s">
        <v>321</v>
      </c>
      <c r="J4032" s="597"/>
      <c r="K4032" s="629">
        <v>0.63</v>
      </c>
      <c r="L4032" s="630"/>
      <c r="M4032" s="291">
        <f>K4032*12*I4003</f>
        <v>6009.4440000000004</v>
      </c>
    </row>
    <row r="4033" spans="1:13">
      <c r="A4033" s="320" t="s">
        <v>320</v>
      </c>
      <c r="B4033" s="319"/>
      <c r="C4033" s="319"/>
      <c r="D4033" s="319"/>
      <c r="E4033" s="319"/>
      <c r="F4033" s="319"/>
      <c r="G4033" s="319"/>
      <c r="H4033" s="318"/>
      <c r="I4033" s="608" t="s">
        <v>57</v>
      </c>
      <c r="J4033" s="609"/>
      <c r="K4033" s="625">
        <v>1.48</v>
      </c>
      <c r="L4033" s="626"/>
      <c r="M4033" s="291">
        <f>K4033*12*I4003</f>
        <v>14117.423999999997</v>
      </c>
    </row>
    <row r="4034" spans="1:13">
      <c r="A4034" s="313" t="s">
        <v>319</v>
      </c>
      <c r="B4034" s="312"/>
      <c r="C4034" s="312"/>
      <c r="D4034" s="312"/>
      <c r="E4034" s="312"/>
      <c r="F4034" s="312"/>
      <c r="G4034" s="312"/>
      <c r="H4034" s="311"/>
      <c r="I4034" s="590" t="s">
        <v>35</v>
      </c>
      <c r="J4034" s="591"/>
      <c r="K4034" s="625">
        <v>0.17</v>
      </c>
      <c r="L4034" s="626"/>
      <c r="M4034" s="291">
        <f>K4034*12*I4003</f>
        <v>1621.596</v>
      </c>
    </row>
    <row r="4035" spans="1:13">
      <c r="A4035" s="335" t="s">
        <v>318</v>
      </c>
      <c r="B4035" s="331"/>
      <c r="C4035" s="331"/>
      <c r="D4035" s="331"/>
      <c r="E4035" s="322"/>
      <c r="F4035" s="322"/>
      <c r="G4035" s="322"/>
      <c r="H4035" s="321"/>
      <c r="I4035" s="334"/>
      <c r="J4035" s="333"/>
      <c r="K4035" s="293"/>
      <c r="L4035" s="292"/>
      <c r="M4035" s="291"/>
    </row>
    <row r="4036" spans="1:13">
      <c r="A4036" s="320" t="s">
        <v>317</v>
      </c>
      <c r="B4036" s="319"/>
      <c r="C4036" s="319"/>
      <c r="D4036" s="319"/>
      <c r="E4036" s="319"/>
      <c r="F4036" s="319"/>
      <c r="G4036" s="319"/>
      <c r="H4036" s="318"/>
      <c r="I4036" s="608" t="s">
        <v>19</v>
      </c>
      <c r="J4036" s="609"/>
      <c r="K4036" s="625">
        <v>0.05</v>
      </c>
      <c r="L4036" s="626"/>
      <c r="M4036" s="291">
        <f>K4036*12*I4003</f>
        <v>476.94000000000005</v>
      </c>
    </row>
    <row r="4037" spans="1:13" ht="15.75" thickBot="1">
      <c r="A4037" s="313" t="s">
        <v>316</v>
      </c>
      <c r="B4037" s="312"/>
      <c r="C4037" s="312"/>
      <c r="D4037" s="312"/>
      <c r="E4037" s="312"/>
      <c r="F4037" s="312"/>
      <c r="G4037" s="312"/>
      <c r="H4037" s="311"/>
      <c r="I4037" s="614" t="s">
        <v>19</v>
      </c>
      <c r="J4037" s="615"/>
      <c r="K4037" s="650">
        <v>1.89</v>
      </c>
      <c r="L4037" s="651"/>
      <c r="M4037" s="291">
        <f>K4037*12*I4003</f>
        <v>18028.331999999999</v>
      </c>
    </row>
    <row r="4038" spans="1:13" ht="15.75" thickBot="1">
      <c r="A4038" s="654" t="s">
        <v>315</v>
      </c>
      <c r="B4038" s="655"/>
      <c r="C4038" s="655"/>
      <c r="D4038" s="655"/>
      <c r="E4038" s="655"/>
      <c r="F4038" s="655"/>
      <c r="G4038" s="655"/>
      <c r="H4038" s="656"/>
      <c r="I4038" s="305"/>
      <c r="J4038" s="304"/>
      <c r="K4038" s="642">
        <f>K4039+K4040+K4042+K4043+K4046+K4047</f>
        <v>1.35</v>
      </c>
      <c r="L4038" s="647"/>
      <c r="M4038" s="303">
        <f>K4038*12*I4003</f>
        <v>12877.380000000001</v>
      </c>
    </row>
    <row r="4039" spans="1:13">
      <c r="A4039" s="332" t="s">
        <v>314</v>
      </c>
      <c r="B4039" s="331"/>
      <c r="C4039" s="331"/>
      <c r="D4039" s="331"/>
      <c r="E4039" s="331"/>
      <c r="F4039" s="322"/>
      <c r="G4039" s="322"/>
      <c r="H4039" s="321"/>
      <c r="I4039" s="330"/>
      <c r="J4039" s="294"/>
      <c r="K4039" s="629">
        <v>0.08</v>
      </c>
      <c r="L4039" s="630"/>
      <c r="M4039" s="291">
        <f>K4039*12*I4003</f>
        <v>763.10399999999993</v>
      </c>
    </row>
    <row r="4040" spans="1:13">
      <c r="A4040" s="329" t="s">
        <v>313</v>
      </c>
      <c r="B4040" s="328"/>
      <c r="C4040" s="328"/>
      <c r="D4040" s="328"/>
      <c r="E4040" s="328"/>
      <c r="F4040" s="312"/>
      <c r="G4040" s="312"/>
      <c r="H4040" s="311"/>
      <c r="I4040" s="598" t="s">
        <v>312</v>
      </c>
      <c r="J4040" s="599"/>
      <c r="K4040" s="625">
        <v>0.65</v>
      </c>
      <c r="L4040" s="626"/>
      <c r="M4040" s="291">
        <f>K4040*12*I4003</f>
        <v>6200.22</v>
      </c>
    </row>
    <row r="4041" spans="1:13">
      <c r="A4041" s="323" t="s">
        <v>311</v>
      </c>
      <c r="B4041" s="322"/>
      <c r="C4041" s="322"/>
      <c r="D4041" s="322"/>
      <c r="E4041" s="322"/>
      <c r="F4041" s="322"/>
      <c r="G4041" s="322"/>
      <c r="H4041" s="321"/>
      <c r="I4041" s="596" t="s">
        <v>310</v>
      </c>
      <c r="J4041" s="597"/>
      <c r="K4041" s="327"/>
      <c r="L4041" s="292"/>
      <c r="M4041" s="291"/>
    </row>
    <row r="4042" spans="1:13">
      <c r="A4042" s="320" t="s">
        <v>309</v>
      </c>
      <c r="B4042" s="319"/>
      <c r="C4042" s="319"/>
      <c r="D4042" s="319"/>
      <c r="E4042" s="319"/>
      <c r="F4042" s="319"/>
      <c r="G4042" s="319"/>
      <c r="H4042" s="318"/>
      <c r="I4042" s="608" t="s">
        <v>308</v>
      </c>
      <c r="J4042" s="609"/>
      <c r="K4042" s="625">
        <v>0.4</v>
      </c>
      <c r="L4042" s="626"/>
      <c r="M4042" s="291">
        <f>K4042*12*I4003</f>
        <v>3815.5200000000004</v>
      </c>
    </row>
    <row r="4043" spans="1:13">
      <c r="A4043" s="320" t="s">
        <v>307</v>
      </c>
      <c r="B4043" s="319"/>
      <c r="C4043" s="319"/>
      <c r="D4043" s="319"/>
      <c r="E4043" s="319"/>
      <c r="F4043" s="319"/>
      <c r="G4043" s="319"/>
      <c r="H4043" s="318"/>
      <c r="I4043" s="608" t="s">
        <v>306</v>
      </c>
      <c r="J4043" s="609"/>
      <c r="K4043" s="625">
        <v>0.1</v>
      </c>
      <c r="L4043" s="626"/>
      <c r="M4043" s="291">
        <f>K4043*12*I4003</f>
        <v>953.88000000000011</v>
      </c>
    </row>
    <row r="4044" spans="1:13">
      <c r="A4044" s="313" t="s">
        <v>362</v>
      </c>
      <c r="B4044" s="312"/>
      <c r="C4044" s="312"/>
      <c r="D4044" s="312"/>
      <c r="E4044" s="312"/>
      <c r="F4044" s="312"/>
      <c r="G4044" s="312"/>
      <c r="H4044" s="311"/>
      <c r="I4044" s="664" t="s">
        <v>358</v>
      </c>
      <c r="J4044" s="665"/>
      <c r="K4044" s="327"/>
      <c r="L4044" s="292"/>
      <c r="M4044" s="291"/>
    </row>
    <row r="4045" spans="1:13">
      <c r="A4045" s="323" t="s">
        <v>361</v>
      </c>
      <c r="B4045" s="322"/>
      <c r="C4045" s="322"/>
      <c r="D4045" s="322"/>
      <c r="E4045" s="322"/>
      <c r="F4045" s="322"/>
      <c r="G4045" s="322"/>
      <c r="H4045" s="321"/>
      <c r="I4045" s="596" t="s">
        <v>360</v>
      </c>
      <c r="J4045" s="597"/>
      <c r="K4045" s="636"/>
      <c r="L4045" s="637"/>
      <c r="M4045" s="291"/>
    </row>
    <row r="4046" spans="1:13">
      <c r="A4046" s="313" t="s">
        <v>299</v>
      </c>
      <c r="B4046" s="312"/>
      <c r="C4046" s="312"/>
      <c r="D4046" s="312"/>
      <c r="E4046" s="312"/>
      <c r="F4046" s="312"/>
      <c r="G4046" s="312"/>
      <c r="H4046" s="311"/>
      <c r="I4046" s="608" t="s">
        <v>298</v>
      </c>
      <c r="J4046" s="609"/>
      <c r="K4046" s="636">
        <v>0.05</v>
      </c>
      <c r="L4046" s="637"/>
      <c r="M4046" s="291">
        <f>K4046*12*I4003</f>
        <v>476.94000000000005</v>
      </c>
    </row>
    <row r="4047" spans="1:13" ht="15.75" thickBot="1">
      <c r="A4047" s="313" t="s">
        <v>305</v>
      </c>
      <c r="B4047" s="312"/>
      <c r="C4047" s="312"/>
      <c r="D4047" s="312"/>
      <c r="E4047" s="312"/>
      <c r="F4047" s="312"/>
      <c r="G4047" s="312"/>
      <c r="H4047" s="311"/>
      <c r="I4047" s="614" t="s">
        <v>88</v>
      </c>
      <c r="J4047" s="615"/>
      <c r="K4047" s="638">
        <v>7.0000000000000007E-2</v>
      </c>
      <c r="L4047" s="639"/>
      <c r="M4047" s="326">
        <f>K4047*12*I4003</f>
        <v>667.71600000000001</v>
      </c>
    </row>
    <row r="4048" spans="1:13" ht="15.75" thickBot="1">
      <c r="A4048" s="654" t="s">
        <v>304</v>
      </c>
      <c r="B4048" s="655"/>
      <c r="C4048" s="655"/>
      <c r="D4048" s="655"/>
      <c r="E4048" s="655"/>
      <c r="F4048" s="655"/>
      <c r="G4048" s="655"/>
      <c r="H4048" s="656"/>
      <c r="I4048" s="325"/>
      <c r="J4048" s="324"/>
      <c r="K4048" s="649">
        <f>K4049+K4050+K4052+K4053</f>
        <v>0.88</v>
      </c>
      <c r="L4048" s="643"/>
      <c r="M4048" s="303">
        <f>K4048*12*I4003</f>
        <v>8394.1440000000002</v>
      </c>
    </row>
    <row r="4049" spans="1:13">
      <c r="A4049" s="323" t="s">
        <v>303</v>
      </c>
      <c r="B4049" s="322"/>
      <c r="C4049" s="322"/>
      <c r="D4049" s="322"/>
      <c r="E4049" s="322"/>
      <c r="F4049" s="322"/>
      <c r="G4049" s="322"/>
      <c r="H4049" s="321"/>
      <c r="I4049" s="612" t="s">
        <v>302</v>
      </c>
      <c r="J4049" s="613"/>
      <c r="K4049" s="644">
        <v>0.3</v>
      </c>
      <c r="L4049" s="645"/>
      <c r="M4049" s="291">
        <f>K4049*12*I4003</f>
        <v>2861.6399999999994</v>
      </c>
    </row>
    <row r="4050" spans="1:13">
      <c r="A4050" s="301" t="s">
        <v>359</v>
      </c>
      <c r="B4050" s="299"/>
      <c r="C4050" s="299"/>
      <c r="D4050" s="299"/>
      <c r="E4050" s="299"/>
      <c r="F4050" s="300"/>
      <c r="G4050" s="299"/>
      <c r="H4050" s="298"/>
      <c r="I4050" s="664" t="s">
        <v>358</v>
      </c>
      <c r="J4050" s="665"/>
      <c r="K4050" s="636">
        <v>0.12</v>
      </c>
      <c r="L4050" s="637"/>
      <c r="M4050" s="291">
        <f>K4050*12*I4003</f>
        <v>1144.6559999999999</v>
      </c>
    </row>
    <row r="4051" spans="1:13">
      <c r="A4051" s="323" t="s">
        <v>357</v>
      </c>
      <c r="B4051" s="322"/>
      <c r="C4051" s="322"/>
      <c r="D4051" s="322"/>
      <c r="E4051" s="322"/>
      <c r="F4051" s="322"/>
      <c r="G4051" s="322"/>
      <c r="H4051" s="321"/>
      <c r="I4051" s="596" t="s">
        <v>356</v>
      </c>
      <c r="J4051" s="597"/>
      <c r="K4051" s="306"/>
      <c r="L4051" s="296"/>
      <c r="M4051" s="291"/>
    </row>
    <row r="4052" spans="1:13">
      <c r="A4052" s="320" t="s">
        <v>301</v>
      </c>
      <c r="B4052" s="319"/>
      <c r="C4052" s="319"/>
      <c r="D4052" s="319"/>
      <c r="E4052" s="319"/>
      <c r="F4052" s="319"/>
      <c r="G4052" s="319"/>
      <c r="H4052" s="318"/>
      <c r="I4052" s="317" t="s">
        <v>300</v>
      </c>
      <c r="J4052" s="316"/>
      <c r="K4052" s="636">
        <v>0.37</v>
      </c>
      <c r="L4052" s="637"/>
      <c r="M4052" s="291">
        <f>K4052*12*I4003</f>
        <v>3529.3559999999993</v>
      </c>
    </row>
    <row r="4053" spans="1:13" ht="15.75" thickBot="1">
      <c r="A4053" s="313" t="s">
        <v>299</v>
      </c>
      <c r="B4053" s="312"/>
      <c r="C4053" s="312"/>
      <c r="D4053" s="312"/>
      <c r="E4053" s="312"/>
      <c r="F4053" s="312"/>
      <c r="G4053" s="312"/>
      <c r="H4053" s="311"/>
      <c r="I4053" s="614" t="s">
        <v>298</v>
      </c>
      <c r="J4053" s="615"/>
      <c r="K4053" s="638">
        <v>0.09</v>
      </c>
      <c r="L4053" s="639"/>
      <c r="M4053" s="291">
        <f>K4053*12*I4003</f>
        <v>858.49200000000008</v>
      </c>
    </row>
    <row r="4054" spans="1:13" ht="15.75" thickBot="1">
      <c r="A4054" s="309" t="s">
        <v>297</v>
      </c>
      <c r="B4054" s="308"/>
      <c r="C4054" s="308"/>
      <c r="D4054" s="308"/>
      <c r="E4054" s="308"/>
      <c r="F4054" s="308"/>
      <c r="G4054" s="308"/>
      <c r="H4054" s="307"/>
      <c r="I4054" s="619" t="s">
        <v>296</v>
      </c>
      <c r="J4054" s="620"/>
      <c r="K4054" s="640">
        <v>18.329999999999998</v>
      </c>
      <c r="L4054" s="641"/>
      <c r="M4054" s="303">
        <f>K4054*12*I4003</f>
        <v>174846.20399999997</v>
      </c>
    </row>
    <row r="4055" spans="1:13" ht="15.75" thickBot="1">
      <c r="A4055" s="603" t="s">
        <v>295</v>
      </c>
      <c r="B4055" s="604"/>
      <c r="C4055" s="604"/>
      <c r="D4055" s="604"/>
      <c r="E4055" s="604"/>
      <c r="F4055" s="604"/>
      <c r="G4055" s="604"/>
      <c r="H4055" s="605"/>
      <c r="I4055" s="305"/>
      <c r="J4055" s="304"/>
      <c r="K4055" s="642">
        <v>1.58</v>
      </c>
      <c r="L4055" s="643"/>
      <c r="M4055" s="303">
        <f>K4055*12*I4003</f>
        <v>15071.304</v>
      </c>
    </row>
    <row r="4056" spans="1:13">
      <c r="A4056" s="301" t="s">
        <v>294</v>
      </c>
      <c r="B4056" s="300"/>
      <c r="C4056" s="300"/>
      <c r="D4056" s="300"/>
      <c r="E4056" s="300"/>
      <c r="F4056" s="300"/>
      <c r="G4056" s="300"/>
      <c r="H4056" s="298"/>
      <c r="I4056" s="621" t="s">
        <v>293</v>
      </c>
      <c r="J4056" s="622"/>
      <c r="K4056" s="297"/>
      <c r="L4056" s="296"/>
      <c r="M4056" s="291"/>
    </row>
    <row r="4057" spans="1:13">
      <c r="A4057" s="301" t="s">
        <v>292</v>
      </c>
      <c r="B4057" s="300"/>
      <c r="C4057" s="300"/>
      <c r="D4057" s="300"/>
      <c r="E4057" s="300"/>
      <c r="F4057" s="300"/>
      <c r="G4057" s="300"/>
      <c r="H4057" s="298"/>
      <c r="I4057" s="295"/>
      <c r="J4057" s="294"/>
      <c r="K4057" s="297"/>
      <c r="L4057" s="296"/>
      <c r="M4057" s="291"/>
    </row>
    <row r="4058" spans="1:13" ht="15.75" thickBot="1">
      <c r="A4058" s="301" t="s">
        <v>291</v>
      </c>
      <c r="B4058" s="300"/>
      <c r="C4058" s="300"/>
      <c r="D4058" s="300"/>
      <c r="E4058" s="300"/>
      <c r="F4058" s="300"/>
      <c r="G4058" s="300"/>
      <c r="H4058" s="298"/>
      <c r="I4058" s="310"/>
      <c r="J4058" s="294"/>
      <c r="K4058" s="297"/>
      <c r="L4058" s="296"/>
      <c r="M4058" s="291"/>
    </row>
    <row r="4059" spans="1:13" ht="15.75" thickBot="1">
      <c r="A4059" s="309" t="s">
        <v>290</v>
      </c>
      <c r="B4059" s="308"/>
      <c r="C4059" s="308"/>
      <c r="D4059" s="308"/>
      <c r="E4059" s="308"/>
      <c r="F4059" s="308"/>
      <c r="G4059" s="308"/>
      <c r="H4059" s="307"/>
      <c r="I4059" s="305"/>
      <c r="J4059" s="304"/>
      <c r="K4059" s="642">
        <v>7.0000000000000007E-2</v>
      </c>
      <c r="L4059" s="643"/>
      <c r="M4059" s="303">
        <f>K4059*12*I4003</f>
        <v>667.71600000000001</v>
      </c>
    </row>
    <row r="4060" spans="1:13">
      <c r="A4060" s="301" t="s">
        <v>289</v>
      </c>
      <c r="B4060" s="300"/>
      <c r="C4060" s="300"/>
      <c r="D4060" s="300"/>
      <c r="E4060" s="300"/>
      <c r="F4060" s="300"/>
      <c r="G4060" s="300"/>
      <c r="H4060" s="298"/>
      <c r="I4060" s="621" t="s">
        <v>19</v>
      </c>
      <c r="J4060" s="622"/>
      <c r="K4060" s="306"/>
      <c r="L4060" s="296"/>
      <c r="M4060" s="291"/>
    </row>
    <row r="4061" spans="1:13" ht="15.75" thickBot="1">
      <c r="A4061" s="301" t="s">
        <v>288</v>
      </c>
      <c r="B4061" s="300"/>
      <c r="C4061" s="300"/>
      <c r="D4061" s="300"/>
      <c r="E4061" s="300"/>
      <c r="F4061" s="300"/>
      <c r="G4061" s="300"/>
      <c r="H4061" s="298"/>
      <c r="I4061" s="295"/>
      <c r="J4061" s="294"/>
      <c r="K4061" s="306"/>
      <c r="L4061" s="296"/>
      <c r="M4061" s="291"/>
    </row>
    <row r="4062" spans="1:13" ht="15.75" thickBot="1">
      <c r="A4062" s="603" t="s">
        <v>287</v>
      </c>
      <c r="B4062" s="604"/>
      <c r="C4062" s="604"/>
      <c r="D4062" s="604"/>
      <c r="E4062" s="604"/>
      <c r="F4062" s="604"/>
      <c r="G4062" s="604"/>
      <c r="H4062" s="605"/>
      <c r="I4062" s="305"/>
      <c r="J4062" s="304"/>
      <c r="K4062" s="642">
        <v>6</v>
      </c>
      <c r="L4062" s="643"/>
      <c r="M4062" s="303">
        <f>K4062*12*I4003</f>
        <v>57232.799999999996</v>
      </c>
    </row>
    <row r="4063" spans="1:13">
      <c r="A4063" s="301" t="s">
        <v>286</v>
      </c>
      <c r="B4063" s="299"/>
      <c r="C4063" s="299"/>
      <c r="D4063" s="299"/>
      <c r="E4063" s="299"/>
      <c r="F4063" s="300"/>
      <c r="G4063" s="299"/>
      <c r="H4063" s="298"/>
      <c r="I4063" s="598" t="s">
        <v>285</v>
      </c>
      <c r="J4063" s="599"/>
      <c r="K4063" s="297"/>
      <c r="L4063" s="296"/>
      <c r="M4063" s="291"/>
    </row>
    <row r="4064" spans="1:13">
      <c r="A4064" s="301" t="s">
        <v>284</v>
      </c>
      <c r="B4064" s="299"/>
      <c r="C4064" s="299"/>
      <c r="D4064" s="299"/>
      <c r="E4064" s="299"/>
      <c r="F4064" s="300"/>
      <c r="G4064" s="299"/>
      <c r="H4064" s="298"/>
      <c r="I4064" s="598" t="s">
        <v>283</v>
      </c>
      <c r="J4064" s="599"/>
      <c r="K4064" s="297"/>
      <c r="L4064" s="296"/>
      <c r="M4064" s="291"/>
    </row>
    <row r="4065" spans="1:13">
      <c r="A4065" s="301" t="s">
        <v>282</v>
      </c>
      <c r="B4065" s="299"/>
      <c r="C4065" s="299"/>
      <c r="D4065" s="299"/>
      <c r="E4065" s="299"/>
      <c r="F4065" s="300"/>
      <c r="G4065" s="299"/>
      <c r="H4065" s="298"/>
      <c r="I4065" s="598" t="s">
        <v>281</v>
      </c>
      <c r="J4065" s="599"/>
      <c r="K4065" s="297"/>
      <c r="L4065" s="296"/>
      <c r="M4065" s="291"/>
    </row>
    <row r="4066" spans="1:13">
      <c r="A4066" s="301" t="s">
        <v>280</v>
      </c>
      <c r="B4066" s="299"/>
      <c r="C4066" s="299"/>
      <c r="D4066" s="299"/>
      <c r="E4066" s="299"/>
      <c r="F4066" s="300"/>
      <c r="G4066" s="299"/>
      <c r="H4066" s="298"/>
      <c r="I4066" s="598" t="s">
        <v>279</v>
      </c>
      <c r="J4066" s="599"/>
      <c r="K4066" s="297"/>
      <c r="L4066" s="296"/>
      <c r="M4066" s="291"/>
    </row>
    <row r="4067" spans="1:13">
      <c r="A4067" s="301" t="s">
        <v>278</v>
      </c>
      <c r="B4067" s="299"/>
      <c r="C4067" s="299"/>
      <c r="D4067" s="299"/>
      <c r="E4067" s="299"/>
      <c r="F4067" s="300"/>
      <c r="G4067" s="299"/>
      <c r="H4067" s="298"/>
      <c r="I4067" s="598" t="s">
        <v>277</v>
      </c>
      <c r="J4067" s="599"/>
      <c r="K4067" s="297"/>
      <c r="L4067" s="296"/>
      <c r="M4067" s="291"/>
    </row>
    <row r="4068" spans="1:13">
      <c r="A4068" s="301" t="s">
        <v>276</v>
      </c>
      <c r="B4068" s="299"/>
      <c r="C4068" s="299"/>
      <c r="D4068" s="299"/>
      <c r="E4068" s="299"/>
      <c r="F4068" s="300"/>
      <c r="G4068" s="299"/>
      <c r="H4068" s="298"/>
      <c r="I4068" s="295"/>
      <c r="J4068" s="294"/>
      <c r="K4068" s="297"/>
      <c r="L4068" s="302"/>
      <c r="M4068" s="291"/>
    </row>
    <row r="4069" spans="1:13">
      <c r="A4069" s="301" t="s">
        <v>275</v>
      </c>
      <c r="B4069" s="299"/>
      <c r="C4069" s="299"/>
      <c r="D4069" s="299"/>
      <c r="E4069" s="299"/>
      <c r="F4069" s="300"/>
      <c r="G4069" s="299"/>
      <c r="H4069" s="298"/>
      <c r="I4069" s="295"/>
      <c r="J4069" s="294"/>
      <c r="K4069" s="297"/>
      <c r="L4069" s="296"/>
      <c r="M4069" s="291"/>
    </row>
    <row r="4070" spans="1:13">
      <c r="A4070" s="301" t="s">
        <v>274</v>
      </c>
      <c r="B4070" s="299"/>
      <c r="C4070" s="299"/>
      <c r="D4070" s="299"/>
      <c r="E4070" s="299"/>
      <c r="F4070" s="300"/>
      <c r="G4070" s="299"/>
      <c r="H4070" s="298"/>
      <c r="I4070" s="295"/>
      <c r="J4070" s="294"/>
      <c r="K4070" s="297"/>
      <c r="L4070" s="296"/>
      <c r="M4070" s="291"/>
    </row>
    <row r="4071" spans="1:13">
      <c r="A4071" s="301" t="s">
        <v>273</v>
      </c>
      <c r="B4071" s="299"/>
      <c r="C4071" s="299"/>
      <c r="D4071" s="299"/>
      <c r="E4071" s="299"/>
      <c r="F4071" s="300"/>
      <c r="G4071" s="299"/>
      <c r="H4071" s="298"/>
      <c r="I4071" s="295"/>
      <c r="J4071" s="294"/>
      <c r="K4071" s="297"/>
      <c r="L4071" s="296"/>
      <c r="M4071" s="291"/>
    </row>
    <row r="4072" spans="1:13">
      <c r="A4072" s="301" t="s">
        <v>272</v>
      </c>
      <c r="B4072" s="299"/>
      <c r="C4072" s="299"/>
      <c r="D4072" s="299"/>
      <c r="E4072" s="299"/>
      <c r="F4072" s="300"/>
      <c r="G4072" s="299"/>
      <c r="H4072" s="298"/>
      <c r="I4072" s="295"/>
      <c r="J4072" s="294"/>
      <c r="K4072" s="297"/>
      <c r="L4072" s="296"/>
      <c r="M4072" s="291"/>
    </row>
    <row r="4073" spans="1:13" ht="15.75" thickBot="1">
      <c r="A4073" s="616" t="s">
        <v>271</v>
      </c>
      <c r="B4073" s="617"/>
      <c r="C4073" s="617"/>
      <c r="D4073" s="617"/>
      <c r="E4073" s="617"/>
      <c r="F4073" s="617"/>
      <c r="G4073" s="617"/>
      <c r="H4073" s="618"/>
      <c r="I4073" s="295"/>
      <c r="J4073" s="294"/>
      <c r="K4073" s="293"/>
      <c r="L4073" s="292"/>
      <c r="M4073" s="291"/>
    </row>
    <row r="4074" spans="1:13">
      <c r="A4074" s="290" t="s">
        <v>270</v>
      </c>
      <c r="B4074" s="289"/>
      <c r="C4074" s="289"/>
      <c r="D4074" s="289"/>
      <c r="E4074" s="289"/>
      <c r="F4074" s="289"/>
      <c r="G4074" s="289"/>
      <c r="H4074" s="289"/>
      <c r="I4074" s="621" t="s">
        <v>55</v>
      </c>
      <c r="J4074" s="622"/>
      <c r="K4074" s="288"/>
      <c r="L4074" s="287"/>
      <c r="M4074" s="286"/>
    </row>
    <row r="4075" spans="1:13" ht="15.75" thickBot="1">
      <c r="A4075" s="285" t="s">
        <v>269</v>
      </c>
      <c r="B4075" s="284"/>
      <c r="C4075" s="284"/>
      <c r="D4075" s="284"/>
      <c r="E4075" s="284"/>
      <c r="F4075" s="284"/>
      <c r="G4075" s="284"/>
      <c r="H4075" s="284"/>
      <c r="I4075" s="283"/>
      <c r="J4075" s="282"/>
      <c r="K4075" s="281"/>
      <c r="L4075" s="280"/>
      <c r="M4075" s="279"/>
    </row>
    <row r="4076" spans="1:13" ht="15.75" thickBot="1">
      <c r="A4076" s="603" t="s">
        <v>355</v>
      </c>
      <c r="B4076" s="604"/>
      <c r="C4076" s="604"/>
      <c r="D4076" s="604"/>
      <c r="E4076" s="604"/>
      <c r="F4076" s="604"/>
      <c r="G4076" s="604"/>
      <c r="H4076" s="657"/>
      <c r="I4076" s="658" t="s">
        <v>32</v>
      </c>
      <c r="J4076" s="659"/>
      <c r="K4076" s="660">
        <v>1.46</v>
      </c>
      <c r="L4076" s="661"/>
      <c r="M4076" s="276">
        <f>K4076*12*I4003</f>
        <v>13926.647999999999</v>
      </c>
    </row>
    <row r="4077" spans="1:13" ht="15.75" thickBot="1">
      <c r="A4077" s="386" t="s">
        <v>354</v>
      </c>
      <c r="B4077" s="385"/>
      <c r="C4077" s="385"/>
      <c r="D4077" s="385"/>
      <c r="E4077" s="385"/>
      <c r="F4077" s="385"/>
      <c r="G4077" s="385"/>
      <c r="H4077" s="385"/>
      <c r="I4077" s="384"/>
      <c r="J4077" s="383"/>
      <c r="K4077" s="660">
        <v>1.69</v>
      </c>
      <c r="L4077" s="661"/>
      <c r="M4077" s="276">
        <f>K4077*12*I4003</f>
        <v>16120.572</v>
      </c>
    </row>
    <row r="4078" spans="1:13" ht="15.75" thickBot="1">
      <c r="A4078" s="652" t="s">
        <v>268</v>
      </c>
      <c r="B4078" s="653"/>
      <c r="C4078" s="653"/>
      <c r="D4078" s="653"/>
      <c r="E4078" s="653"/>
      <c r="F4078" s="653"/>
      <c r="G4078" s="653"/>
      <c r="H4078" s="653"/>
      <c r="I4078" s="278"/>
      <c r="J4078" s="277"/>
      <c r="K4078" s="610">
        <f>K4004+K4014+K4029+K4062+K4076+K4077</f>
        <v>46.8</v>
      </c>
      <c r="L4078" s="611"/>
      <c r="M4078" s="276">
        <f>M4004+M4014+M4029+M4062+M4076+M4077</f>
        <v>446415.83999999991</v>
      </c>
    </row>
    <row r="4080" spans="1:13" ht="15.75">
      <c r="A4080" s="601" t="s">
        <v>0</v>
      </c>
      <c r="B4080" s="601"/>
      <c r="C4080" s="601"/>
      <c r="D4080" s="601"/>
      <c r="E4080" s="601"/>
      <c r="F4080" s="601"/>
      <c r="G4080" s="601"/>
      <c r="H4080" s="601"/>
      <c r="I4080" s="601"/>
      <c r="J4080" s="601"/>
      <c r="K4080" s="601"/>
      <c r="L4080" s="601"/>
      <c r="M4080" s="327"/>
    </row>
    <row r="4081" spans="1:13" ht="15.75">
      <c r="A4081" s="600" t="s">
        <v>353</v>
      </c>
      <c r="B4081" s="600"/>
      <c r="C4081" s="600"/>
      <c r="D4081" s="600"/>
      <c r="E4081" s="600"/>
      <c r="F4081" s="600"/>
      <c r="G4081" s="600"/>
      <c r="H4081" s="600"/>
      <c r="I4081" s="600"/>
      <c r="J4081" s="600"/>
      <c r="K4081" s="600"/>
      <c r="L4081" s="600"/>
      <c r="M4081" s="327"/>
    </row>
    <row r="4082" spans="1:13" ht="15.75">
      <c r="A4082" s="370"/>
      <c r="B4082" s="370"/>
      <c r="C4082" s="370"/>
      <c r="D4082" s="370"/>
      <c r="E4082" s="370"/>
      <c r="F4082" s="370" t="s">
        <v>364</v>
      </c>
      <c r="G4082" s="370"/>
      <c r="H4082" s="370"/>
      <c r="I4082" s="370"/>
      <c r="J4082" s="370"/>
      <c r="K4082" s="370"/>
      <c r="L4082" s="370"/>
      <c r="M4082" s="327"/>
    </row>
    <row r="4083" spans="1:13">
      <c r="A4083" s="329"/>
      <c r="B4083" s="328"/>
      <c r="C4083" s="602" t="s">
        <v>351</v>
      </c>
      <c r="D4083" s="602"/>
      <c r="E4083" s="602"/>
      <c r="F4083" s="328"/>
      <c r="G4083" s="328"/>
      <c r="H4083" s="368"/>
      <c r="I4083" s="590" t="s">
        <v>3</v>
      </c>
      <c r="J4083" s="591"/>
      <c r="K4083" s="592" t="s">
        <v>4</v>
      </c>
      <c r="L4083" s="593"/>
      <c r="M4083" s="382"/>
    </row>
    <row r="4084" spans="1:13">
      <c r="A4084" s="381"/>
      <c r="B4084" s="355"/>
      <c r="C4084" s="355"/>
      <c r="D4084" s="355"/>
      <c r="E4084" s="355"/>
      <c r="F4084" s="355"/>
      <c r="G4084" s="355"/>
      <c r="H4084" s="356"/>
      <c r="I4084" s="295"/>
      <c r="J4084" s="294"/>
      <c r="K4084" s="594" t="s">
        <v>5</v>
      </c>
      <c r="L4084" s="595"/>
      <c r="M4084" s="380" t="s">
        <v>6</v>
      </c>
    </row>
    <row r="4085" spans="1:13">
      <c r="A4085" s="381"/>
      <c r="B4085" s="355"/>
      <c r="C4085" s="355"/>
      <c r="D4085" s="355"/>
      <c r="E4085" s="355"/>
      <c r="F4085" s="355"/>
      <c r="G4085" s="355"/>
      <c r="H4085" s="356"/>
      <c r="I4085" s="598" t="s">
        <v>7</v>
      </c>
      <c r="J4085" s="599"/>
      <c r="K4085" s="623" t="s">
        <v>8</v>
      </c>
      <c r="L4085" s="624"/>
      <c r="M4085" s="380" t="s">
        <v>9</v>
      </c>
    </row>
    <row r="4086" spans="1:13" ht="16.5" thickBot="1">
      <c r="A4086" s="379"/>
      <c r="B4086" s="351"/>
      <c r="C4086" s="351"/>
      <c r="D4086" s="351"/>
      <c r="E4086" s="351"/>
      <c r="F4086" s="351"/>
      <c r="G4086" s="351"/>
      <c r="H4086" s="350"/>
      <c r="I4086" s="631">
        <v>873.5</v>
      </c>
      <c r="J4086" s="632"/>
      <c r="K4086" s="633"/>
      <c r="L4086" s="634"/>
      <c r="M4086" s="378"/>
    </row>
    <row r="4087" spans="1:13">
      <c r="A4087" s="367" t="s">
        <v>350</v>
      </c>
      <c r="B4087" s="344"/>
      <c r="C4087" s="344"/>
      <c r="D4087" s="344"/>
      <c r="E4087" s="344"/>
      <c r="F4087" s="344"/>
      <c r="G4087" s="344"/>
      <c r="H4087" s="377"/>
      <c r="I4087" s="341"/>
      <c r="J4087" s="340"/>
      <c r="K4087" s="635">
        <f>K4090+K4093</f>
        <v>6.17</v>
      </c>
      <c r="L4087" s="628"/>
      <c r="M4087" s="286">
        <f>K4087*12*I4086</f>
        <v>64673.939999999995</v>
      </c>
    </row>
    <row r="4088" spans="1:13">
      <c r="A4088" s="376" t="s">
        <v>349</v>
      </c>
      <c r="B4088" s="375"/>
      <c r="C4088" s="375"/>
      <c r="D4088" s="375"/>
      <c r="E4088" s="375"/>
      <c r="F4088" s="375"/>
      <c r="G4088" s="375"/>
      <c r="H4088" s="374"/>
      <c r="I4088" s="295"/>
      <c r="J4088" s="294"/>
      <c r="K4088" s="293"/>
      <c r="L4088" s="292"/>
      <c r="M4088" s="373"/>
    </row>
    <row r="4089" spans="1:13" ht="15.75" thickBot="1">
      <c r="A4089" s="363" t="s">
        <v>348</v>
      </c>
      <c r="B4089" s="372"/>
      <c r="C4089" s="372"/>
      <c r="D4089" s="372"/>
      <c r="E4089" s="372"/>
      <c r="F4089" s="372"/>
      <c r="G4089" s="372"/>
      <c r="H4089" s="371"/>
      <c r="I4089" s="336"/>
      <c r="J4089" s="282"/>
      <c r="K4089" s="281"/>
      <c r="L4089" s="280"/>
      <c r="M4089" s="279"/>
    </row>
    <row r="4090" spans="1:13">
      <c r="A4090" s="323" t="s">
        <v>347</v>
      </c>
      <c r="B4090" s="331"/>
      <c r="C4090" s="331"/>
      <c r="D4090" s="331"/>
      <c r="E4090" s="331"/>
      <c r="F4090" s="331"/>
      <c r="G4090" s="331"/>
      <c r="H4090" s="357"/>
      <c r="I4090" s="596" t="s">
        <v>19</v>
      </c>
      <c r="J4090" s="597"/>
      <c r="K4090" s="629">
        <v>3.7</v>
      </c>
      <c r="L4090" s="630"/>
      <c r="M4090" s="291">
        <f>K4090*12*I4086</f>
        <v>38783.4</v>
      </c>
    </row>
    <row r="4091" spans="1:13">
      <c r="A4091" s="301" t="s">
        <v>338</v>
      </c>
      <c r="B4091" s="355"/>
      <c r="C4091" s="355"/>
      <c r="D4091" s="355"/>
      <c r="E4091" s="355"/>
      <c r="F4091" s="355"/>
      <c r="G4091" s="355"/>
      <c r="H4091" s="356"/>
      <c r="I4091" s="598" t="s">
        <v>328</v>
      </c>
      <c r="J4091" s="599"/>
      <c r="K4091" s="327"/>
      <c r="L4091" s="292"/>
      <c r="M4091" s="291"/>
    </row>
    <row r="4092" spans="1:13">
      <c r="A4092" s="323" t="s">
        <v>337</v>
      </c>
      <c r="B4092" s="331"/>
      <c r="C4092" s="331"/>
      <c r="D4092" s="331"/>
      <c r="E4092" s="331"/>
      <c r="F4092" s="331"/>
      <c r="G4092" s="331"/>
      <c r="H4092" s="357"/>
      <c r="I4092" s="596"/>
      <c r="J4092" s="597"/>
      <c r="K4092" s="327"/>
      <c r="L4092" s="292"/>
      <c r="M4092" s="291"/>
    </row>
    <row r="4093" spans="1:13">
      <c r="A4093" s="323" t="s">
        <v>346</v>
      </c>
      <c r="B4093" s="331"/>
      <c r="C4093" s="331"/>
      <c r="D4093" s="331"/>
      <c r="E4093" s="331"/>
      <c r="F4093" s="331"/>
      <c r="G4093" s="331"/>
      <c r="H4093" s="357"/>
      <c r="I4093" s="608" t="s">
        <v>35</v>
      </c>
      <c r="J4093" s="609"/>
      <c r="K4093" s="625">
        <v>2.4700000000000002</v>
      </c>
      <c r="L4093" s="626"/>
      <c r="M4093" s="291">
        <f>K4093*12*I4086</f>
        <v>25890.54</v>
      </c>
    </row>
    <row r="4094" spans="1:13" ht="15.75">
      <c r="A4094" s="320" t="s">
        <v>345</v>
      </c>
      <c r="B4094" s="354"/>
      <c r="C4094" s="354"/>
      <c r="D4094" s="354"/>
      <c r="E4094" s="354"/>
      <c r="F4094" s="354"/>
      <c r="G4094" s="354"/>
      <c r="H4094" s="353"/>
      <c r="I4094" s="598" t="s">
        <v>328</v>
      </c>
      <c r="J4094" s="599"/>
      <c r="K4094" s="370"/>
      <c r="L4094" s="369"/>
      <c r="M4094" s="291"/>
    </row>
    <row r="4095" spans="1:13">
      <c r="A4095" s="313" t="s">
        <v>344</v>
      </c>
      <c r="B4095" s="328"/>
      <c r="C4095" s="328"/>
      <c r="D4095" s="328"/>
      <c r="E4095" s="328"/>
      <c r="F4095" s="328"/>
      <c r="G4095" s="328"/>
      <c r="H4095" s="368"/>
      <c r="I4095" s="598"/>
      <c r="J4095" s="599"/>
      <c r="K4095" s="352"/>
      <c r="L4095" s="292"/>
      <c r="M4095" s="291"/>
    </row>
    <row r="4096" spans="1:13" ht="15.75" thickBot="1">
      <c r="A4096" s="323" t="s">
        <v>343</v>
      </c>
      <c r="B4096" s="322"/>
      <c r="C4096" s="322"/>
      <c r="D4096" s="322"/>
      <c r="E4096" s="322"/>
      <c r="F4096" s="322"/>
      <c r="G4096" s="322"/>
      <c r="H4096" s="321"/>
      <c r="I4096" s="334"/>
      <c r="J4096" s="333"/>
      <c r="K4096" s="636"/>
      <c r="L4096" s="637"/>
      <c r="M4096" s="291"/>
    </row>
    <row r="4097" spans="1:13">
      <c r="A4097" s="367" t="s">
        <v>342</v>
      </c>
      <c r="B4097" s="366"/>
      <c r="C4097" s="366"/>
      <c r="D4097" s="366"/>
      <c r="E4097" s="366"/>
      <c r="F4097" s="366"/>
      <c r="G4097" s="366"/>
      <c r="H4097" s="365"/>
      <c r="I4097" s="341"/>
      <c r="J4097" s="364"/>
      <c r="K4097" s="627">
        <f>K4099+K4104+K4107</f>
        <v>5.05</v>
      </c>
      <c r="L4097" s="628"/>
      <c r="M4097" s="286">
        <f>K4097*12*I4086</f>
        <v>52934.1</v>
      </c>
    </row>
    <row r="4098" spans="1:13" ht="15.75" thickBot="1">
      <c r="A4098" s="363" t="s">
        <v>341</v>
      </c>
      <c r="B4098" s="362"/>
      <c r="C4098" s="362"/>
      <c r="D4098" s="362"/>
      <c r="E4098" s="362"/>
      <c r="F4098" s="362"/>
      <c r="G4098" s="362"/>
      <c r="H4098" s="361"/>
      <c r="I4098" s="336"/>
      <c r="J4098" s="360"/>
      <c r="K4098" s="281"/>
      <c r="L4098" s="280"/>
      <c r="M4098" s="279"/>
    </row>
    <row r="4099" spans="1:13">
      <c r="A4099" s="301" t="s">
        <v>340</v>
      </c>
      <c r="B4099" s="300"/>
      <c r="C4099" s="300"/>
      <c r="D4099" s="300"/>
      <c r="E4099" s="300"/>
      <c r="F4099" s="300"/>
      <c r="G4099" s="300"/>
      <c r="H4099" s="298"/>
      <c r="I4099" s="598" t="s">
        <v>19</v>
      </c>
      <c r="J4099" s="599"/>
      <c r="K4099" s="629">
        <v>2.5299999999999998</v>
      </c>
      <c r="L4099" s="630"/>
      <c r="M4099" s="291">
        <f>K4099*12*I4086</f>
        <v>26519.46</v>
      </c>
    </row>
    <row r="4100" spans="1:13">
      <c r="A4100" s="323" t="s">
        <v>339</v>
      </c>
      <c r="B4100" s="322"/>
      <c r="C4100" s="322"/>
      <c r="D4100" s="322"/>
      <c r="E4100" s="322"/>
      <c r="F4100" s="322"/>
      <c r="G4100" s="322"/>
      <c r="H4100" s="321"/>
      <c r="I4100" s="359"/>
      <c r="J4100" s="358"/>
      <c r="K4100" s="327"/>
      <c r="L4100" s="292"/>
      <c r="M4100" s="291"/>
    </row>
    <row r="4101" spans="1:13">
      <c r="A4101" s="301" t="s">
        <v>338</v>
      </c>
      <c r="B4101" s="355"/>
      <c r="C4101" s="355"/>
      <c r="D4101" s="355"/>
      <c r="E4101" s="355"/>
      <c r="F4101" s="355"/>
      <c r="G4101" s="355"/>
      <c r="H4101" s="356"/>
      <c r="I4101" s="598" t="s">
        <v>328</v>
      </c>
      <c r="J4101" s="599"/>
      <c r="K4101" s="327"/>
      <c r="L4101" s="292"/>
      <c r="M4101" s="291"/>
    </row>
    <row r="4102" spans="1:13">
      <c r="A4102" s="323" t="s">
        <v>337</v>
      </c>
      <c r="B4102" s="331"/>
      <c r="C4102" s="331"/>
      <c r="D4102" s="331"/>
      <c r="E4102" s="331"/>
      <c r="F4102" s="331"/>
      <c r="G4102" s="331"/>
      <c r="H4102" s="357"/>
      <c r="I4102" s="596"/>
      <c r="J4102" s="597"/>
      <c r="K4102" s="327"/>
      <c r="L4102" s="292"/>
      <c r="M4102" s="291"/>
    </row>
    <row r="4103" spans="1:13">
      <c r="A4103" s="320" t="s">
        <v>336</v>
      </c>
      <c r="B4103" s="354"/>
      <c r="C4103" s="353"/>
      <c r="D4103" s="355"/>
      <c r="E4103" s="355"/>
      <c r="F4103" s="355"/>
      <c r="G4103" s="355"/>
      <c r="H4103" s="356"/>
      <c r="I4103" s="598" t="s">
        <v>328</v>
      </c>
      <c r="J4103" s="599"/>
      <c r="K4103" s="327"/>
      <c r="L4103" s="292"/>
      <c r="M4103" s="291"/>
    </row>
    <row r="4104" spans="1:13">
      <c r="A4104" s="301" t="s">
        <v>335</v>
      </c>
      <c r="B4104" s="355"/>
      <c r="C4104" s="355"/>
      <c r="D4104" s="354"/>
      <c r="E4104" s="354"/>
      <c r="F4104" s="354"/>
      <c r="G4104" s="354"/>
      <c r="H4104" s="353"/>
      <c r="I4104" s="608" t="s">
        <v>35</v>
      </c>
      <c r="J4104" s="609"/>
      <c r="K4104" s="625">
        <v>1.1200000000000001</v>
      </c>
      <c r="L4104" s="626"/>
      <c r="M4104" s="291">
        <f>K4104*12*I4086</f>
        <v>11739.840000000002</v>
      </c>
    </row>
    <row r="4105" spans="1:13">
      <c r="A4105" s="313" t="s">
        <v>334</v>
      </c>
      <c r="B4105" s="312"/>
      <c r="C4105" s="312"/>
      <c r="D4105" s="312"/>
      <c r="E4105" s="312"/>
      <c r="F4105" s="312"/>
      <c r="G4105" s="312"/>
      <c r="H4105" s="311"/>
      <c r="I4105" s="590" t="s">
        <v>333</v>
      </c>
      <c r="J4105" s="591"/>
      <c r="K4105" s="327"/>
      <c r="L4105" s="292"/>
      <c r="M4105" s="291"/>
    </row>
    <row r="4106" spans="1:13">
      <c r="A4106" s="323"/>
      <c r="B4106" s="322"/>
      <c r="C4106" s="322"/>
      <c r="D4106" s="322"/>
      <c r="E4106" s="322"/>
      <c r="F4106" s="322"/>
      <c r="G4106" s="322"/>
      <c r="H4106" s="321"/>
      <c r="I4106" s="334" t="s">
        <v>332</v>
      </c>
      <c r="J4106" s="333"/>
      <c r="K4106" s="352"/>
      <c r="L4106" s="292"/>
      <c r="M4106" s="291"/>
    </row>
    <row r="4107" spans="1:13">
      <c r="A4107" s="313" t="s">
        <v>331</v>
      </c>
      <c r="B4107" s="312"/>
      <c r="C4107" s="312"/>
      <c r="D4107" s="312"/>
      <c r="E4107" s="312"/>
      <c r="F4107" s="312"/>
      <c r="G4107" s="312"/>
      <c r="H4107" s="311"/>
      <c r="I4107" s="590" t="s">
        <v>35</v>
      </c>
      <c r="J4107" s="591"/>
      <c r="K4107" s="625">
        <v>1.4</v>
      </c>
      <c r="L4107" s="626"/>
      <c r="M4107" s="291">
        <f>K4107*12*I4086</f>
        <v>14674.799999999997</v>
      </c>
    </row>
    <row r="4108" spans="1:13">
      <c r="A4108" s="323" t="s">
        <v>330</v>
      </c>
      <c r="B4108" s="322"/>
      <c r="C4108" s="322"/>
      <c r="D4108" s="322"/>
      <c r="E4108" s="322"/>
      <c r="F4108" s="322"/>
      <c r="G4108" s="322"/>
      <c r="H4108" s="321"/>
      <c r="I4108" s="334"/>
      <c r="J4108" s="333"/>
      <c r="K4108" s="327"/>
      <c r="L4108" s="292"/>
      <c r="M4108" s="291"/>
    </row>
    <row r="4109" spans="1:13">
      <c r="A4109" s="313" t="s">
        <v>329</v>
      </c>
      <c r="B4109" s="312"/>
      <c r="C4109" s="312"/>
      <c r="D4109" s="312"/>
      <c r="E4109" s="312"/>
      <c r="F4109" s="312"/>
      <c r="G4109" s="312"/>
      <c r="H4109" s="311"/>
      <c r="I4109" s="598" t="s">
        <v>328</v>
      </c>
      <c r="J4109" s="599"/>
      <c r="K4109" s="327"/>
      <c r="L4109" s="292"/>
      <c r="M4109" s="291"/>
    </row>
    <row r="4110" spans="1:13">
      <c r="A4110" s="313" t="s">
        <v>327</v>
      </c>
      <c r="B4110" s="312"/>
      <c r="C4110" s="312"/>
      <c r="D4110" s="312"/>
      <c r="E4110" s="312"/>
      <c r="F4110" s="312"/>
      <c r="G4110" s="312"/>
      <c r="H4110" s="311"/>
      <c r="I4110" s="590" t="s">
        <v>326</v>
      </c>
      <c r="J4110" s="591"/>
      <c r="K4110" s="351"/>
      <c r="L4110" s="350"/>
      <c r="M4110" s="349"/>
    </row>
    <row r="4111" spans="1:13" ht="15.75" thickBot="1">
      <c r="A4111" s="323"/>
      <c r="B4111" s="322"/>
      <c r="C4111" s="322"/>
      <c r="D4111" s="322"/>
      <c r="E4111" s="322"/>
      <c r="F4111" s="322"/>
      <c r="G4111" s="322"/>
      <c r="H4111" s="321"/>
      <c r="I4111" s="606" t="s">
        <v>325</v>
      </c>
      <c r="J4111" s="607"/>
      <c r="K4111" s="348"/>
      <c r="L4111" s="347"/>
      <c r="M4111" s="346"/>
    </row>
    <row r="4112" spans="1:13">
      <c r="A4112" s="345" t="s">
        <v>324</v>
      </c>
      <c r="B4112" s="344"/>
      <c r="C4112" s="344"/>
      <c r="D4112" s="344"/>
      <c r="E4112" s="344"/>
      <c r="F4112" s="344"/>
      <c r="G4112" s="343"/>
      <c r="H4112" s="342"/>
      <c r="I4112" s="341"/>
      <c r="J4112" s="340"/>
      <c r="K4112" s="648">
        <f>K4114+K4121+K4129+K4133+K4134+K4138</f>
        <v>27.940000000000005</v>
      </c>
      <c r="L4112" s="628"/>
      <c r="M4112" s="286">
        <f>M4114+M4121+M4129+M4133+M4134+M4138</f>
        <v>292867.08</v>
      </c>
    </row>
    <row r="4113" spans="1:13" ht="15.75" thickBot="1">
      <c r="A4113" s="339"/>
      <c r="B4113" s="338"/>
      <c r="C4113" s="338"/>
      <c r="D4113" s="338"/>
      <c r="E4113" s="338"/>
      <c r="F4113" s="338"/>
      <c r="G4113" s="338"/>
      <c r="H4113" s="337"/>
      <c r="I4113" s="336"/>
      <c r="J4113" s="282"/>
      <c r="K4113" s="281"/>
      <c r="L4113" s="280"/>
      <c r="M4113" s="279"/>
    </row>
    <row r="4114" spans="1:13" ht="15.75" thickBot="1">
      <c r="A4114" s="603" t="s">
        <v>323</v>
      </c>
      <c r="B4114" s="604"/>
      <c r="C4114" s="604"/>
      <c r="D4114" s="604"/>
      <c r="E4114" s="604"/>
      <c r="F4114" s="604"/>
      <c r="G4114" s="604"/>
      <c r="H4114" s="605"/>
      <c r="I4114" s="305"/>
      <c r="J4114" s="304"/>
      <c r="K4114" s="646">
        <f>K4115+K4116+K4117+K4119+K4120</f>
        <v>4.05</v>
      </c>
      <c r="L4114" s="647"/>
      <c r="M4114" s="303">
        <f>K4114*12*I4086</f>
        <v>42452.1</v>
      </c>
    </row>
    <row r="4115" spans="1:13">
      <c r="A4115" s="323" t="s">
        <v>322</v>
      </c>
      <c r="B4115" s="322"/>
      <c r="C4115" s="322"/>
      <c r="D4115" s="322"/>
      <c r="E4115" s="322"/>
      <c r="F4115" s="322"/>
      <c r="G4115" s="322"/>
      <c r="H4115" s="321"/>
      <c r="I4115" s="596" t="s">
        <v>321</v>
      </c>
      <c r="J4115" s="597"/>
      <c r="K4115" s="629">
        <v>0.63</v>
      </c>
      <c r="L4115" s="630"/>
      <c r="M4115" s="291">
        <f>K4115*12*I4086</f>
        <v>6603.6600000000008</v>
      </c>
    </row>
    <row r="4116" spans="1:13">
      <c r="A4116" s="320" t="s">
        <v>320</v>
      </c>
      <c r="B4116" s="319"/>
      <c r="C4116" s="319"/>
      <c r="D4116" s="319"/>
      <c r="E4116" s="319"/>
      <c r="F4116" s="319"/>
      <c r="G4116" s="319"/>
      <c r="H4116" s="318"/>
      <c r="I4116" s="608" t="s">
        <v>57</v>
      </c>
      <c r="J4116" s="609"/>
      <c r="K4116" s="625">
        <v>1.48</v>
      </c>
      <c r="L4116" s="626"/>
      <c r="M4116" s="291">
        <f>K4116*12*I4086</f>
        <v>15513.359999999999</v>
      </c>
    </row>
    <row r="4117" spans="1:13">
      <c r="A4117" s="313" t="s">
        <v>319</v>
      </c>
      <c r="B4117" s="312"/>
      <c r="C4117" s="312"/>
      <c r="D4117" s="312"/>
      <c r="E4117" s="312"/>
      <c r="F4117" s="312"/>
      <c r="G4117" s="312"/>
      <c r="H4117" s="311"/>
      <c r="I4117" s="590" t="s">
        <v>35</v>
      </c>
      <c r="J4117" s="591"/>
      <c r="K4117" s="625">
        <v>0.17</v>
      </c>
      <c r="L4117" s="626"/>
      <c r="M4117" s="291">
        <f>K4117*12*I4086</f>
        <v>1781.94</v>
      </c>
    </row>
    <row r="4118" spans="1:13">
      <c r="A4118" s="335" t="s">
        <v>318</v>
      </c>
      <c r="B4118" s="331"/>
      <c r="C4118" s="331"/>
      <c r="D4118" s="331"/>
      <c r="E4118" s="322"/>
      <c r="F4118" s="322"/>
      <c r="G4118" s="322"/>
      <c r="H4118" s="321"/>
      <c r="I4118" s="334"/>
      <c r="J4118" s="333"/>
      <c r="K4118" s="293"/>
      <c r="L4118" s="292"/>
      <c r="M4118" s="291"/>
    </row>
    <row r="4119" spans="1:13">
      <c r="A4119" s="320" t="s">
        <v>317</v>
      </c>
      <c r="B4119" s="319"/>
      <c r="C4119" s="319"/>
      <c r="D4119" s="319"/>
      <c r="E4119" s="319"/>
      <c r="F4119" s="319"/>
      <c r="G4119" s="319"/>
      <c r="H4119" s="318"/>
      <c r="I4119" s="608" t="s">
        <v>19</v>
      </c>
      <c r="J4119" s="609"/>
      <c r="K4119" s="625">
        <v>0.05</v>
      </c>
      <c r="L4119" s="626"/>
      <c r="M4119" s="291">
        <f>K4119*12*I4086</f>
        <v>524.1</v>
      </c>
    </row>
    <row r="4120" spans="1:13" ht="15.75" thickBot="1">
      <c r="A4120" s="313" t="s">
        <v>316</v>
      </c>
      <c r="B4120" s="312"/>
      <c r="C4120" s="312"/>
      <c r="D4120" s="312"/>
      <c r="E4120" s="312"/>
      <c r="F4120" s="312"/>
      <c r="G4120" s="312"/>
      <c r="H4120" s="311"/>
      <c r="I4120" s="614" t="s">
        <v>19</v>
      </c>
      <c r="J4120" s="615"/>
      <c r="K4120" s="650">
        <v>1.72</v>
      </c>
      <c r="L4120" s="651"/>
      <c r="M4120" s="291">
        <f>K4120*12*I4086</f>
        <v>18029.04</v>
      </c>
    </row>
    <row r="4121" spans="1:13" ht="15.75" thickBot="1">
      <c r="A4121" s="654" t="s">
        <v>315</v>
      </c>
      <c r="B4121" s="655"/>
      <c r="C4121" s="655"/>
      <c r="D4121" s="655"/>
      <c r="E4121" s="655"/>
      <c r="F4121" s="655"/>
      <c r="G4121" s="655"/>
      <c r="H4121" s="656"/>
      <c r="I4121" s="305"/>
      <c r="J4121" s="304"/>
      <c r="K4121" s="642">
        <f>K4122+K4123+K4125+K4126+K4127+K4128</f>
        <v>1.35</v>
      </c>
      <c r="L4121" s="647"/>
      <c r="M4121" s="303">
        <f>K4121*12*I4086</f>
        <v>14150.700000000003</v>
      </c>
    </row>
    <row r="4122" spans="1:13">
      <c r="A4122" s="332" t="s">
        <v>314</v>
      </c>
      <c r="B4122" s="331"/>
      <c r="C4122" s="331"/>
      <c r="D4122" s="331"/>
      <c r="E4122" s="331"/>
      <c r="F4122" s="322"/>
      <c r="G4122" s="322"/>
      <c r="H4122" s="321"/>
      <c r="I4122" s="330"/>
      <c r="J4122" s="294"/>
      <c r="K4122" s="629">
        <v>0.08</v>
      </c>
      <c r="L4122" s="630"/>
      <c r="M4122" s="291">
        <f>K4122*12*I4086</f>
        <v>838.56</v>
      </c>
    </row>
    <row r="4123" spans="1:13">
      <c r="A4123" s="329" t="s">
        <v>313</v>
      </c>
      <c r="B4123" s="328"/>
      <c r="C4123" s="328"/>
      <c r="D4123" s="328"/>
      <c r="E4123" s="328"/>
      <c r="F4123" s="312"/>
      <c r="G4123" s="312"/>
      <c r="H4123" s="311"/>
      <c r="I4123" s="598" t="s">
        <v>312</v>
      </c>
      <c r="J4123" s="599"/>
      <c r="K4123" s="625">
        <v>0.65</v>
      </c>
      <c r="L4123" s="626"/>
      <c r="M4123" s="291">
        <f>K4123*12*I4086</f>
        <v>6813.3</v>
      </c>
    </row>
    <row r="4124" spans="1:13">
      <c r="A4124" s="323" t="s">
        <v>311</v>
      </c>
      <c r="B4124" s="322"/>
      <c r="C4124" s="322"/>
      <c r="D4124" s="322"/>
      <c r="E4124" s="322"/>
      <c r="F4124" s="322"/>
      <c r="G4124" s="322"/>
      <c r="H4124" s="321"/>
      <c r="I4124" s="596" t="s">
        <v>310</v>
      </c>
      <c r="J4124" s="597"/>
      <c r="K4124" s="327"/>
      <c r="L4124" s="292"/>
      <c r="M4124" s="291"/>
    </row>
    <row r="4125" spans="1:13">
      <c r="A4125" s="320" t="s">
        <v>309</v>
      </c>
      <c r="B4125" s="319"/>
      <c r="C4125" s="319"/>
      <c r="D4125" s="319"/>
      <c r="E4125" s="319"/>
      <c r="F4125" s="319"/>
      <c r="G4125" s="319"/>
      <c r="H4125" s="318"/>
      <c r="I4125" s="608" t="s">
        <v>308</v>
      </c>
      <c r="J4125" s="609"/>
      <c r="K4125" s="625">
        <v>0.4</v>
      </c>
      <c r="L4125" s="626"/>
      <c r="M4125" s="291">
        <f>K4125*12*I4086</f>
        <v>4192.8</v>
      </c>
    </row>
    <row r="4126" spans="1:13">
      <c r="A4126" s="320" t="s">
        <v>307</v>
      </c>
      <c r="B4126" s="319"/>
      <c r="C4126" s="319"/>
      <c r="D4126" s="319"/>
      <c r="E4126" s="319"/>
      <c r="F4126" s="319"/>
      <c r="G4126" s="319"/>
      <c r="H4126" s="318"/>
      <c r="I4126" s="608" t="s">
        <v>306</v>
      </c>
      <c r="J4126" s="609"/>
      <c r="K4126" s="625">
        <v>0.1</v>
      </c>
      <c r="L4126" s="626"/>
      <c r="M4126" s="291">
        <f>K4126*12*I4086</f>
        <v>1048.2</v>
      </c>
    </row>
    <row r="4127" spans="1:13">
      <c r="A4127" s="313" t="s">
        <v>299</v>
      </c>
      <c r="B4127" s="312"/>
      <c r="C4127" s="312"/>
      <c r="D4127" s="312"/>
      <c r="E4127" s="312"/>
      <c r="F4127" s="312"/>
      <c r="G4127" s="312"/>
      <c r="H4127" s="311"/>
      <c r="I4127" s="608" t="s">
        <v>298</v>
      </c>
      <c r="J4127" s="609"/>
      <c r="K4127" s="636">
        <v>0.05</v>
      </c>
      <c r="L4127" s="637"/>
      <c r="M4127" s="291">
        <f>K4127*12*I4086</f>
        <v>524.1</v>
      </c>
    </row>
    <row r="4128" spans="1:13" ht="15.75" thickBot="1">
      <c r="A4128" s="313" t="s">
        <v>305</v>
      </c>
      <c r="B4128" s="312"/>
      <c r="C4128" s="312"/>
      <c r="D4128" s="312"/>
      <c r="E4128" s="312"/>
      <c r="F4128" s="312"/>
      <c r="G4128" s="312"/>
      <c r="H4128" s="311"/>
      <c r="I4128" s="614" t="s">
        <v>88</v>
      </c>
      <c r="J4128" s="615"/>
      <c r="K4128" s="638">
        <v>7.0000000000000007E-2</v>
      </c>
      <c r="L4128" s="639"/>
      <c r="M4128" s="326">
        <f>K4128*12*I4086</f>
        <v>733.74000000000012</v>
      </c>
    </row>
    <row r="4129" spans="1:13" ht="15.75" thickBot="1">
      <c r="A4129" s="654" t="s">
        <v>304</v>
      </c>
      <c r="B4129" s="655"/>
      <c r="C4129" s="655"/>
      <c r="D4129" s="655"/>
      <c r="E4129" s="655"/>
      <c r="F4129" s="655"/>
      <c r="G4129" s="655"/>
      <c r="H4129" s="656"/>
      <c r="I4129" s="325"/>
      <c r="J4129" s="324"/>
      <c r="K4129" s="649">
        <f>K4130+K4131+K4132</f>
        <v>0.88</v>
      </c>
      <c r="L4129" s="643"/>
      <c r="M4129" s="303">
        <f>K4129*12*I4086</f>
        <v>9224.16</v>
      </c>
    </row>
    <row r="4130" spans="1:13">
      <c r="A4130" s="323" t="s">
        <v>303</v>
      </c>
      <c r="B4130" s="322"/>
      <c r="C4130" s="322"/>
      <c r="D4130" s="322"/>
      <c r="E4130" s="322"/>
      <c r="F4130" s="322"/>
      <c r="G4130" s="322"/>
      <c r="H4130" s="321"/>
      <c r="I4130" s="612" t="s">
        <v>302</v>
      </c>
      <c r="J4130" s="613"/>
      <c r="K4130" s="644">
        <v>0.42</v>
      </c>
      <c r="L4130" s="645"/>
      <c r="M4130" s="291">
        <f>K4130*12*I4086</f>
        <v>4402.4399999999996</v>
      </c>
    </row>
    <row r="4131" spans="1:13">
      <c r="A4131" s="320" t="s">
        <v>301</v>
      </c>
      <c r="B4131" s="319"/>
      <c r="C4131" s="319"/>
      <c r="D4131" s="319"/>
      <c r="E4131" s="319"/>
      <c r="F4131" s="319"/>
      <c r="G4131" s="319"/>
      <c r="H4131" s="318"/>
      <c r="I4131" s="317" t="s">
        <v>300</v>
      </c>
      <c r="J4131" s="316"/>
      <c r="K4131" s="636">
        <v>0.37</v>
      </c>
      <c r="L4131" s="637"/>
      <c r="M4131" s="291">
        <f>K4131*12*I4086</f>
        <v>3878.3399999999997</v>
      </c>
    </row>
    <row r="4132" spans="1:13" ht="15.75" thickBot="1">
      <c r="A4132" s="313" t="s">
        <v>299</v>
      </c>
      <c r="B4132" s="312"/>
      <c r="C4132" s="312"/>
      <c r="D4132" s="312"/>
      <c r="E4132" s="312"/>
      <c r="F4132" s="312"/>
      <c r="G4132" s="312"/>
      <c r="H4132" s="311"/>
      <c r="I4132" s="614" t="s">
        <v>298</v>
      </c>
      <c r="J4132" s="615"/>
      <c r="K4132" s="638">
        <v>0.09</v>
      </c>
      <c r="L4132" s="639"/>
      <c r="M4132" s="291">
        <f>K4132*12*I4086</f>
        <v>943.38000000000011</v>
      </c>
    </row>
    <row r="4133" spans="1:13" ht="15.75" thickBot="1">
      <c r="A4133" s="309" t="s">
        <v>297</v>
      </c>
      <c r="B4133" s="308"/>
      <c r="C4133" s="308"/>
      <c r="D4133" s="308"/>
      <c r="E4133" s="308"/>
      <c r="F4133" s="308"/>
      <c r="G4133" s="308"/>
      <c r="H4133" s="307"/>
      <c r="I4133" s="619" t="s">
        <v>296</v>
      </c>
      <c r="J4133" s="620"/>
      <c r="K4133" s="640">
        <v>20.010000000000002</v>
      </c>
      <c r="L4133" s="641"/>
      <c r="M4133" s="303">
        <f>K4133*12*I4086</f>
        <v>209744.82</v>
      </c>
    </row>
    <row r="4134" spans="1:13" ht="15.75" thickBot="1">
      <c r="A4134" s="603" t="s">
        <v>295</v>
      </c>
      <c r="B4134" s="604"/>
      <c r="C4134" s="604"/>
      <c r="D4134" s="604"/>
      <c r="E4134" s="604"/>
      <c r="F4134" s="604"/>
      <c r="G4134" s="604"/>
      <c r="H4134" s="605"/>
      <c r="I4134" s="305"/>
      <c r="J4134" s="304"/>
      <c r="K4134" s="642">
        <v>1.58</v>
      </c>
      <c r="L4134" s="643"/>
      <c r="M4134" s="303">
        <f>K4134*12*I4086</f>
        <v>16561.560000000001</v>
      </c>
    </row>
    <row r="4135" spans="1:13">
      <c r="A4135" s="301" t="s">
        <v>294</v>
      </c>
      <c r="B4135" s="300"/>
      <c r="C4135" s="300"/>
      <c r="D4135" s="300"/>
      <c r="E4135" s="300"/>
      <c r="F4135" s="300"/>
      <c r="G4135" s="300"/>
      <c r="H4135" s="298"/>
      <c r="I4135" s="621" t="s">
        <v>293</v>
      </c>
      <c r="J4135" s="622"/>
      <c r="K4135" s="297"/>
      <c r="L4135" s="296"/>
      <c r="M4135" s="291"/>
    </row>
    <row r="4136" spans="1:13">
      <c r="A4136" s="301" t="s">
        <v>292</v>
      </c>
      <c r="B4136" s="300"/>
      <c r="C4136" s="300"/>
      <c r="D4136" s="300"/>
      <c r="E4136" s="300"/>
      <c r="F4136" s="300"/>
      <c r="G4136" s="300"/>
      <c r="H4136" s="298"/>
      <c r="I4136" s="295"/>
      <c r="J4136" s="294"/>
      <c r="K4136" s="297"/>
      <c r="L4136" s="296"/>
      <c r="M4136" s="291"/>
    </row>
    <row r="4137" spans="1:13" ht="15.75" thickBot="1">
      <c r="A4137" s="301" t="s">
        <v>291</v>
      </c>
      <c r="B4137" s="300"/>
      <c r="C4137" s="300"/>
      <c r="D4137" s="300"/>
      <c r="E4137" s="300"/>
      <c r="F4137" s="300"/>
      <c r="G4137" s="300"/>
      <c r="H4137" s="298"/>
      <c r="I4137" s="310"/>
      <c r="J4137" s="294"/>
      <c r="K4137" s="297"/>
      <c r="L4137" s="296"/>
      <c r="M4137" s="291"/>
    </row>
    <row r="4138" spans="1:13" ht="15.75" thickBot="1">
      <c r="A4138" s="309" t="s">
        <v>290</v>
      </c>
      <c r="B4138" s="308"/>
      <c r="C4138" s="308"/>
      <c r="D4138" s="308"/>
      <c r="E4138" s="308"/>
      <c r="F4138" s="308"/>
      <c r="G4138" s="308"/>
      <c r="H4138" s="307"/>
      <c r="I4138" s="305"/>
      <c r="J4138" s="304"/>
      <c r="K4138" s="642">
        <v>7.0000000000000007E-2</v>
      </c>
      <c r="L4138" s="643"/>
      <c r="M4138" s="303">
        <f>K4138*12*I4086</f>
        <v>733.74000000000012</v>
      </c>
    </row>
    <row r="4139" spans="1:13">
      <c r="A4139" s="301" t="s">
        <v>289</v>
      </c>
      <c r="B4139" s="300"/>
      <c r="C4139" s="300"/>
      <c r="D4139" s="300"/>
      <c r="E4139" s="300"/>
      <c r="F4139" s="300"/>
      <c r="G4139" s="300"/>
      <c r="H4139" s="298"/>
      <c r="I4139" s="621" t="s">
        <v>19</v>
      </c>
      <c r="J4139" s="622"/>
      <c r="K4139" s="306"/>
      <c r="L4139" s="296"/>
      <c r="M4139" s="291"/>
    </row>
    <row r="4140" spans="1:13" ht="15.75" thickBot="1">
      <c r="A4140" s="301" t="s">
        <v>288</v>
      </c>
      <c r="B4140" s="300"/>
      <c r="C4140" s="300"/>
      <c r="D4140" s="300"/>
      <c r="E4140" s="300"/>
      <c r="F4140" s="300"/>
      <c r="G4140" s="300"/>
      <c r="H4140" s="298"/>
      <c r="I4140" s="295"/>
      <c r="J4140" s="294"/>
      <c r="K4140" s="306"/>
      <c r="L4140" s="296"/>
      <c r="M4140" s="291"/>
    </row>
    <row r="4141" spans="1:13" ht="15.75" thickBot="1">
      <c r="A4141" s="603" t="s">
        <v>287</v>
      </c>
      <c r="B4141" s="604"/>
      <c r="C4141" s="604"/>
      <c r="D4141" s="604"/>
      <c r="E4141" s="604"/>
      <c r="F4141" s="604"/>
      <c r="G4141" s="604"/>
      <c r="H4141" s="605"/>
      <c r="I4141" s="305"/>
      <c r="J4141" s="304"/>
      <c r="K4141" s="642">
        <v>6</v>
      </c>
      <c r="L4141" s="643"/>
      <c r="M4141" s="303">
        <f>K4141*12*I4086</f>
        <v>62892</v>
      </c>
    </row>
    <row r="4142" spans="1:13">
      <c r="A4142" s="301" t="s">
        <v>286</v>
      </c>
      <c r="B4142" s="299"/>
      <c r="C4142" s="299"/>
      <c r="D4142" s="299"/>
      <c r="E4142" s="299"/>
      <c r="F4142" s="300"/>
      <c r="G4142" s="299"/>
      <c r="H4142" s="298"/>
      <c r="I4142" s="598" t="s">
        <v>285</v>
      </c>
      <c r="J4142" s="599"/>
      <c r="K4142" s="297"/>
      <c r="L4142" s="296"/>
      <c r="M4142" s="291"/>
    </row>
    <row r="4143" spans="1:13">
      <c r="A4143" s="301" t="s">
        <v>284</v>
      </c>
      <c r="B4143" s="299"/>
      <c r="C4143" s="299"/>
      <c r="D4143" s="299"/>
      <c r="E4143" s="299"/>
      <c r="F4143" s="300"/>
      <c r="G4143" s="299"/>
      <c r="H4143" s="298"/>
      <c r="I4143" s="598" t="s">
        <v>283</v>
      </c>
      <c r="J4143" s="599"/>
      <c r="K4143" s="297"/>
      <c r="L4143" s="296"/>
      <c r="M4143" s="291"/>
    </row>
    <row r="4144" spans="1:13">
      <c r="A4144" s="301" t="s">
        <v>282</v>
      </c>
      <c r="B4144" s="299"/>
      <c r="C4144" s="299"/>
      <c r="D4144" s="299"/>
      <c r="E4144" s="299"/>
      <c r="F4144" s="300"/>
      <c r="G4144" s="299"/>
      <c r="H4144" s="298"/>
      <c r="I4144" s="598" t="s">
        <v>281</v>
      </c>
      <c r="J4144" s="599"/>
      <c r="K4144" s="297"/>
      <c r="L4144" s="296"/>
      <c r="M4144" s="291"/>
    </row>
    <row r="4145" spans="1:13">
      <c r="A4145" s="301" t="s">
        <v>280</v>
      </c>
      <c r="B4145" s="299"/>
      <c r="C4145" s="299"/>
      <c r="D4145" s="299"/>
      <c r="E4145" s="299"/>
      <c r="F4145" s="300"/>
      <c r="G4145" s="299"/>
      <c r="H4145" s="298"/>
      <c r="I4145" s="598" t="s">
        <v>279</v>
      </c>
      <c r="J4145" s="599"/>
      <c r="K4145" s="297"/>
      <c r="L4145" s="296"/>
      <c r="M4145" s="291"/>
    </row>
    <row r="4146" spans="1:13">
      <c r="A4146" s="301" t="s">
        <v>278</v>
      </c>
      <c r="B4146" s="299"/>
      <c r="C4146" s="299"/>
      <c r="D4146" s="299"/>
      <c r="E4146" s="299"/>
      <c r="F4146" s="300"/>
      <c r="G4146" s="299"/>
      <c r="H4146" s="298"/>
      <c r="I4146" s="598" t="s">
        <v>277</v>
      </c>
      <c r="J4146" s="599"/>
      <c r="K4146" s="297"/>
      <c r="L4146" s="296"/>
      <c r="M4146" s="291"/>
    </row>
    <row r="4147" spans="1:13">
      <c r="A4147" s="301" t="s">
        <v>276</v>
      </c>
      <c r="B4147" s="299"/>
      <c r="C4147" s="299"/>
      <c r="D4147" s="299"/>
      <c r="E4147" s="299"/>
      <c r="F4147" s="300"/>
      <c r="G4147" s="299"/>
      <c r="H4147" s="298"/>
      <c r="I4147" s="295"/>
      <c r="J4147" s="294"/>
      <c r="K4147" s="297"/>
      <c r="L4147" s="302"/>
      <c r="M4147" s="291"/>
    </row>
    <row r="4148" spans="1:13">
      <c r="A4148" s="301" t="s">
        <v>275</v>
      </c>
      <c r="B4148" s="299"/>
      <c r="C4148" s="299"/>
      <c r="D4148" s="299"/>
      <c r="E4148" s="299"/>
      <c r="F4148" s="300"/>
      <c r="G4148" s="299"/>
      <c r="H4148" s="298"/>
      <c r="I4148" s="295"/>
      <c r="J4148" s="294"/>
      <c r="K4148" s="297"/>
      <c r="L4148" s="296"/>
      <c r="M4148" s="291"/>
    </row>
    <row r="4149" spans="1:13">
      <c r="A4149" s="301" t="s">
        <v>274</v>
      </c>
      <c r="B4149" s="299"/>
      <c r="C4149" s="299"/>
      <c r="D4149" s="299"/>
      <c r="E4149" s="299"/>
      <c r="F4149" s="300"/>
      <c r="G4149" s="299"/>
      <c r="H4149" s="298"/>
      <c r="I4149" s="295"/>
      <c r="J4149" s="294"/>
      <c r="K4149" s="297"/>
      <c r="L4149" s="296"/>
      <c r="M4149" s="291"/>
    </row>
    <row r="4150" spans="1:13">
      <c r="A4150" s="301" t="s">
        <v>273</v>
      </c>
      <c r="B4150" s="299"/>
      <c r="C4150" s="299"/>
      <c r="D4150" s="299"/>
      <c r="E4150" s="299"/>
      <c r="F4150" s="300"/>
      <c r="G4150" s="299"/>
      <c r="H4150" s="298"/>
      <c r="I4150" s="295"/>
      <c r="J4150" s="294"/>
      <c r="K4150" s="297"/>
      <c r="L4150" s="296"/>
      <c r="M4150" s="291"/>
    </row>
    <row r="4151" spans="1:13">
      <c r="A4151" s="301" t="s">
        <v>272</v>
      </c>
      <c r="B4151" s="299"/>
      <c r="C4151" s="299"/>
      <c r="D4151" s="299"/>
      <c r="E4151" s="299"/>
      <c r="F4151" s="300"/>
      <c r="G4151" s="299"/>
      <c r="H4151" s="298"/>
      <c r="I4151" s="295"/>
      <c r="J4151" s="294"/>
      <c r="K4151" s="297"/>
      <c r="L4151" s="296"/>
      <c r="M4151" s="291"/>
    </row>
    <row r="4152" spans="1:13" ht="15.75" thickBot="1">
      <c r="A4152" s="616" t="s">
        <v>271</v>
      </c>
      <c r="B4152" s="617"/>
      <c r="C4152" s="617"/>
      <c r="D4152" s="617"/>
      <c r="E4152" s="617"/>
      <c r="F4152" s="617"/>
      <c r="G4152" s="617"/>
      <c r="H4152" s="618"/>
      <c r="I4152" s="295"/>
      <c r="J4152" s="294"/>
      <c r="K4152" s="293"/>
      <c r="L4152" s="292"/>
      <c r="M4152" s="291"/>
    </row>
    <row r="4153" spans="1:13">
      <c r="A4153" s="290" t="s">
        <v>270</v>
      </c>
      <c r="B4153" s="289"/>
      <c r="C4153" s="289"/>
      <c r="D4153" s="289"/>
      <c r="E4153" s="289"/>
      <c r="F4153" s="289"/>
      <c r="G4153" s="289"/>
      <c r="H4153" s="289"/>
      <c r="I4153" s="621" t="s">
        <v>55</v>
      </c>
      <c r="J4153" s="622"/>
      <c r="K4153" s="288"/>
      <c r="L4153" s="287"/>
      <c r="M4153" s="286"/>
    </row>
    <row r="4154" spans="1:13" ht="15.75" thickBot="1">
      <c r="A4154" s="285" t="s">
        <v>269</v>
      </c>
      <c r="B4154" s="284"/>
      <c r="C4154" s="284"/>
      <c r="D4154" s="284"/>
      <c r="E4154" s="284"/>
      <c r="F4154" s="284"/>
      <c r="G4154" s="284"/>
      <c r="H4154" s="284"/>
      <c r="I4154" s="283"/>
      <c r="J4154" s="282"/>
      <c r="K4154" s="281"/>
      <c r="L4154" s="280"/>
      <c r="M4154" s="279"/>
    </row>
    <row r="4155" spans="1:13" ht="15.75" thickBot="1">
      <c r="A4155" s="603" t="s">
        <v>355</v>
      </c>
      <c r="B4155" s="604"/>
      <c r="C4155" s="604"/>
      <c r="D4155" s="604"/>
      <c r="E4155" s="604"/>
      <c r="F4155" s="604"/>
      <c r="G4155" s="604"/>
      <c r="H4155" s="657"/>
      <c r="I4155" s="658" t="s">
        <v>32</v>
      </c>
      <c r="J4155" s="659"/>
      <c r="K4155" s="660">
        <v>1.46</v>
      </c>
      <c r="L4155" s="661"/>
      <c r="M4155" s="276">
        <f>K4155*12*I4086</f>
        <v>15303.72</v>
      </c>
    </row>
    <row r="4156" spans="1:13" ht="15.75" thickBot="1">
      <c r="A4156" s="386" t="s">
        <v>354</v>
      </c>
      <c r="B4156" s="385"/>
      <c r="C4156" s="385"/>
      <c r="D4156" s="385"/>
      <c r="E4156" s="385"/>
      <c r="F4156" s="385"/>
      <c r="G4156" s="385"/>
      <c r="H4156" s="385"/>
      <c r="I4156" s="384"/>
      <c r="J4156" s="383"/>
      <c r="K4156" s="660">
        <v>1.59</v>
      </c>
      <c r="L4156" s="661"/>
      <c r="M4156" s="276">
        <f>K4156*12*I4086</f>
        <v>16666.38</v>
      </c>
    </row>
    <row r="4157" spans="1:13" ht="15.75" thickBot="1">
      <c r="A4157" s="652" t="s">
        <v>268</v>
      </c>
      <c r="B4157" s="653"/>
      <c r="C4157" s="653"/>
      <c r="D4157" s="653"/>
      <c r="E4157" s="653"/>
      <c r="F4157" s="653"/>
      <c r="G4157" s="653"/>
      <c r="H4157" s="653"/>
      <c r="I4157" s="278"/>
      <c r="J4157" s="277"/>
      <c r="K4157" s="610">
        <f>K4087+K4097+K4112+K4141+K4155+K4156</f>
        <v>48.210000000000008</v>
      </c>
      <c r="L4157" s="611"/>
      <c r="M4157" s="276">
        <f>M4087+M4097+M4112+M4141+M4155+M4156</f>
        <v>505337.22</v>
      </c>
    </row>
    <row r="4159" spans="1:13" ht="15.75">
      <c r="A4159" s="601" t="s">
        <v>0</v>
      </c>
      <c r="B4159" s="601"/>
      <c r="C4159" s="601"/>
      <c r="D4159" s="601"/>
      <c r="E4159" s="601"/>
      <c r="F4159" s="601"/>
      <c r="G4159" s="601"/>
      <c r="H4159" s="601"/>
      <c r="I4159" s="601"/>
      <c r="J4159" s="601"/>
      <c r="K4159" s="601"/>
      <c r="L4159" s="601"/>
      <c r="M4159" s="327"/>
    </row>
    <row r="4160" spans="1:13" ht="15.75">
      <c r="A4160" s="600" t="s">
        <v>353</v>
      </c>
      <c r="B4160" s="600"/>
      <c r="C4160" s="600"/>
      <c r="D4160" s="600"/>
      <c r="E4160" s="600"/>
      <c r="F4160" s="600"/>
      <c r="G4160" s="600"/>
      <c r="H4160" s="600"/>
      <c r="I4160" s="600"/>
      <c r="J4160" s="600"/>
      <c r="K4160" s="600"/>
      <c r="L4160" s="600"/>
      <c r="M4160" s="327"/>
    </row>
    <row r="4161" spans="1:13" ht="15.75">
      <c r="A4161" s="370"/>
      <c r="B4161" s="370"/>
      <c r="C4161" s="370"/>
      <c r="D4161" s="370"/>
      <c r="E4161" s="370"/>
      <c r="F4161" s="370" t="s">
        <v>363</v>
      </c>
      <c r="G4161" s="370"/>
      <c r="H4161" s="370"/>
      <c r="I4161" s="370"/>
      <c r="J4161" s="370"/>
      <c r="K4161" s="370"/>
      <c r="L4161" s="370"/>
      <c r="M4161" s="327"/>
    </row>
    <row r="4162" spans="1:13">
      <c r="A4162" s="329"/>
      <c r="B4162" s="328"/>
      <c r="C4162" s="602" t="s">
        <v>351</v>
      </c>
      <c r="D4162" s="602"/>
      <c r="E4162" s="602"/>
      <c r="F4162" s="328"/>
      <c r="G4162" s="328"/>
      <c r="H4162" s="368"/>
      <c r="I4162" s="590" t="s">
        <v>3</v>
      </c>
      <c r="J4162" s="591"/>
      <c r="K4162" s="592" t="s">
        <v>4</v>
      </c>
      <c r="L4162" s="593"/>
      <c r="M4162" s="382"/>
    </row>
    <row r="4163" spans="1:13">
      <c r="A4163" s="381"/>
      <c r="B4163" s="355"/>
      <c r="C4163" s="355"/>
      <c r="D4163" s="355"/>
      <c r="E4163" s="355"/>
      <c r="F4163" s="355"/>
      <c r="G4163" s="355"/>
      <c r="H4163" s="356"/>
      <c r="I4163" s="295"/>
      <c r="J4163" s="294"/>
      <c r="K4163" s="594" t="s">
        <v>5</v>
      </c>
      <c r="L4163" s="595"/>
      <c r="M4163" s="380" t="s">
        <v>6</v>
      </c>
    </row>
    <row r="4164" spans="1:13">
      <c r="A4164" s="381"/>
      <c r="B4164" s="355"/>
      <c r="C4164" s="355"/>
      <c r="D4164" s="355"/>
      <c r="E4164" s="355"/>
      <c r="F4164" s="355"/>
      <c r="G4164" s="355"/>
      <c r="H4164" s="356"/>
      <c r="I4164" s="598" t="s">
        <v>7</v>
      </c>
      <c r="J4164" s="599"/>
      <c r="K4164" s="623" t="s">
        <v>8</v>
      </c>
      <c r="L4164" s="624"/>
      <c r="M4164" s="380" t="s">
        <v>9</v>
      </c>
    </row>
    <row r="4165" spans="1:13" ht="16.5" thickBot="1">
      <c r="A4165" s="379"/>
      <c r="B4165" s="351"/>
      <c r="C4165" s="351"/>
      <c r="D4165" s="351"/>
      <c r="E4165" s="351"/>
      <c r="F4165" s="351"/>
      <c r="G4165" s="351"/>
      <c r="H4165" s="350"/>
      <c r="I4165" s="631">
        <v>1391.2</v>
      </c>
      <c r="J4165" s="632"/>
      <c r="K4165" s="633"/>
      <c r="L4165" s="634"/>
      <c r="M4165" s="378"/>
    </row>
    <row r="4166" spans="1:13">
      <c r="A4166" s="367" t="s">
        <v>350</v>
      </c>
      <c r="B4166" s="344"/>
      <c r="C4166" s="344"/>
      <c r="D4166" s="344"/>
      <c r="E4166" s="344"/>
      <c r="F4166" s="344"/>
      <c r="G4166" s="344"/>
      <c r="H4166" s="377"/>
      <c r="I4166" s="341"/>
      <c r="J4166" s="340"/>
      <c r="K4166" s="635">
        <f>K4169+K4172</f>
        <v>6.17</v>
      </c>
      <c r="L4166" s="628"/>
      <c r="M4166" s="286">
        <f>K4166*12*I4165</f>
        <v>103004.44799999999</v>
      </c>
    </row>
    <row r="4167" spans="1:13">
      <c r="A4167" s="376" t="s">
        <v>349</v>
      </c>
      <c r="B4167" s="375"/>
      <c r="C4167" s="375"/>
      <c r="D4167" s="375"/>
      <c r="E4167" s="375"/>
      <c r="F4167" s="375"/>
      <c r="G4167" s="375"/>
      <c r="H4167" s="374"/>
      <c r="I4167" s="295"/>
      <c r="J4167" s="294"/>
      <c r="K4167" s="293"/>
      <c r="L4167" s="292"/>
      <c r="M4167" s="373"/>
    </row>
    <row r="4168" spans="1:13" ht="15.75" thickBot="1">
      <c r="A4168" s="363" t="s">
        <v>348</v>
      </c>
      <c r="B4168" s="372"/>
      <c r="C4168" s="372"/>
      <c r="D4168" s="372"/>
      <c r="E4168" s="372"/>
      <c r="F4168" s="372"/>
      <c r="G4168" s="372"/>
      <c r="H4168" s="371"/>
      <c r="I4168" s="336"/>
      <c r="J4168" s="282"/>
      <c r="K4168" s="281"/>
      <c r="L4168" s="280"/>
      <c r="M4168" s="279"/>
    </row>
    <row r="4169" spans="1:13">
      <c r="A4169" s="323" t="s">
        <v>347</v>
      </c>
      <c r="B4169" s="331"/>
      <c r="C4169" s="331"/>
      <c r="D4169" s="331"/>
      <c r="E4169" s="331"/>
      <c r="F4169" s="331"/>
      <c r="G4169" s="331"/>
      <c r="H4169" s="357"/>
      <c r="I4169" s="596" t="s">
        <v>19</v>
      </c>
      <c r="J4169" s="597"/>
      <c r="K4169" s="629">
        <v>3.7</v>
      </c>
      <c r="L4169" s="630"/>
      <c r="M4169" s="291">
        <f>K4169*12*I4165</f>
        <v>61769.280000000013</v>
      </c>
    </row>
    <row r="4170" spans="1:13">
      <c r="A4170" s="301" t="s">
        <v>338</v>
      </c>
      <c r="B4170" s="355"/>
      <c r="C4170" s="355"/>
      <c r="D4170" s="355"/>
      <c r="E4170" s="355"/>
      <c r="F4170" s="355"/>
      <c r="G4170" s="355"/>
      <c r="H4170" s="356"/>
      <c r="I4170" s="598" t="s">
        <v>328</v>
      </c>
      <c r="J4170" s="599"/>
      <c r="K4170" s="327"/>
      <c r="L4170" s="292"/>
      <c r="M4170" s="291"/>
    </row>
    <row r="4171" spans="1:13">
      <c r="A4171" s="323" t="s">
        <v>337</v>
      </c>
      <c r="B4171" s="331"/>
      <c r="C4171" s="331"/>
      <c r="D4171" s="331"/>
      <c r="E4171" s="331"/>
      <c r="F4171" s="331"/>
      <c r="G4171" s="331"/>
      <c r="H4171" s="357"/>
      <c r="I4171" s="596"/>
      <c r="J4171" s="597"/>
      <c r="K4171" s="327"/>
      <c r="L4171" s="292"/>
      <c r="M4171" s="291"/>
    </row>
    <row r="4172" spans="1:13">
      <c r="A4172" s="323" t="s">
        <v>346</v>
      </c>
      <c r="B4172" s="331"/>
      <c r="C4172" s="331"/>
      <c r="D4172" s="331"/>
      <c r="E4172" s="331"/>
      <c r="F4172" s="331"/>
      <c r="G4172" s="331"/>
      <c r="H4172" s="357"/>
      <c r="I4172" s="608" t="s">
        <v>35</v>
      </c>
      <c r="J4172" s="609"/>
      <c r="K4172" s="625">
        <v>2.4700000000000002</v>
      </c>
      <c r="L4172" s="626"/>
      <c r="M4172" s="291">
        <f>K4172*12*I4165</f>
        <v>41235.168000000005</v>
      </c>
    </row>
    <row r="4173" spans="1:13" ht="15.75">
      <c r="A4173" s="320" t="s">
        <v>345</v>
      </c>
      <c r="B4173" s="354"/>
      <c r="C4173" s="354"/>
      <c r="D4173" s="354"/>
      <c r="E4173" s="354"/>
      <c r="F4173" s="354"/>
      <c r="G4173" s="354"/>
      <c r="H4173" s="353"/>
      <c r="I4173" s="598" t="s">
        <v>328</v>
      </c>
      <c r="J4173" s="599"/>
      <c r="K4173" s="370"/>
      <c r="L4173" s="369"/>
      <c r="M4173" s="291"/>
    </row>
    <row r="4174" spans="1:13">
      <c r="A4174" s="313" t="s">
        <v>344</v>
      </c>
      <c r="B4174" s="328"/>
      <c r="C4174" s="328"/>
      <c r="D4174" s="328"/>
      <c r="E4174" s="328"/>
      <c r="F4174" s="328"/>
      <c r="G4174" s="328"/>
      <c r="H4174" s="368"/>
      <c r="I4174" s="598"/>
      <c r="J4174" s="599"/>
      <c r="K4174" s="352"/>
      <c r="L4174" s="292"/>
      <c r="M4174" s="291"/>
    </row>
    <row r="4175" spans="1:13" ht="15.75" thickBot="1">
      <c r="A4175" s="323" t="s">
        <v>343</v>
      </c>
      <c r="B4175" s="322"/>
      <c r="C4175" s="322"/>
      <c r="D4175" s="322"/>
      <c r="E4175" s="322"/>
      <c r="F4175" s="322"/>
      <c r="G4175" s="322"/>
      <c r="H4175" s="321"/>
      <c r="I4175" s="334"/>
      <c r="J4175" s="333"/>
      <c r="K4175" s="636"/>
      <c r="L4175" s="637"/>
      <c r="M4175" s="291"/>
    </row>
    <row r="4176" spans="1:13">
      <c r="A4176" s="367" t="s">
        <v>342</v>
      </c>
      <c r="B4176" s="366"/>
      <c r="C4176" s="366"/>
      <c r="D4176" s="366"/>
      <c r="E4176" s="366"/>
      <c r="F4176" s="366"/>
      <c r="G4176" s="366"/>
      <c r="H4176" s="365"/>
      <c r="I4176" s="341"/>
      <c r="J4176" s="364"/>
      <c r="K4176" s="627">
        <f>K4178+K4183+K4186</f>
        <v>5.05</v>
      </c>
      <c r="L4176" s="628"/>
      <c r="M4176" s="286">
        <f>K4176*12*I4165</f>
        <v>84306.72</v>
      </c>
    </row>
    <row r="4177" spans="1:13" ht="15.75" thickBot="1">
      <c r="A4177" s="363" t="s">
        <v>341</v>
      </c>
      <c r="B4177" s="362"/>
      <c r="C4177" s="362"/>
      <c r="D4177" s="362"/>
      <c r="E4177" s="362"/>
      <c r="F4177" s="362"/>
      <c r="G4177" s="362"/>
      <c r="H4177" s="361"/>
      <c r="I4177" s="336"/>
      <c r="J4177" s="360"/>
      <c r="K4177" s="281"/>
      <c r="L4177" s="280"/>
      <c r="M4177" s="279"/>
    </row>
    <row r="4178" spans="1:13">
      <c r="A4178" s="301" t="s">
        <v>340</v>
      </c>
      <c r="B4178" s="300"/>
      <c r="C4178" s="300"/>
      <c r="D4178" s="300"/>
      <c r="E4178" s="300"/>
      <c r="F4178" s="300"/>
      <c r="G4178" s="300"/>
      <c r="H4178" s="298"/>
      <c r="I4178" s="598" t="s">
        <v>19</v>
      </c>
      <c r="J4178" s="599"/>
      <c r="K4178" s="629">
        <v>2.5299999999999998</v>
      </c>
      <c r="L4178" s="630"/>
      <c r="M4178" s="291">
        <f>K4178*12*I4165</f>
        <v>42236.832000000002</v>
      </c>
    </row>
    <row r="4179" spans="1:13">
      <c r="A4179" s="323" t="s">
        <v>339</v>
      </c>
      <c r="B4179" s="322"/>
      <c r="C4179" s="322"/>
      <c r="D4179" s="322"/>
      <c r="E4179" s="322"/>
      <c r="F4179" s="322"/>
      <c r="G4179" s="322"/>
      <c r="H4179" s="321"/>
      <c r="I4179" s="359"/>
      <c r="J4179" s="358"/>
      <c r="K4179" s="327"/>
      <c r="L4179" s="292"/>
      <c r="M4179" s="291"/>
    </row>
    <row r="4180" spans="1:13">
      <c r="A4180" s="301" t="s">
        <v>338</v>
      </c>
      <c r="B4180" s="355"/>
      <c r="C4180" s="355"/>
      <c r="D4180" s="355"/>
      <c r="E4180" s="355"/>
      <c r="F4180" s="355"/>
      <c r="G4180" s="355"/>
      <c r="H4180" s="356"/>
      <c r="I4180" s="598" t="s">
        <v>328</v>
      </c>
      <c r="J4180" s="599"/>
      <c r="K4180" s="327"/>
      <c r="L4180" s="292"/>
      <c r="M4180" s="291"/>
    </row>
    <row r="4181" spans="1:13">
      <c r="A4181" s="323" t="s">
        <v>337</v>
      </c>
      <c r="B4181" s="331"/>
      <c r="C4181" s="331"/>
      <c r="D4181" s="331"/>
      <c r="E4181" s="331"/>
      <c r="F4181" s="331"/>
      <c r="G4181" s="331"/>
      <c r="H4181" s="357"/>
      <c r="I4181" s="596"/>
      <c r="J4181" s="597"/>
      <c r="K4181" s="327"/>
      <c r="L4181" s="292"/>
      <c r="M4181" s="291"/>
    </row>
    <row r="4182" spans="1:13">
      <c r="A4182" s="320" t="s">
        <v>336</v>
      </c>
      <c r="B4182" s="354"/>
      <c r="C4182" s="353"/>
      <c r="D4182" s="355"/>
      <c r="E4182" s="355"/>
      <c r="F4182" s="355"/>
      <c r="G4182" s="355"/>
      <c r="H4182" s="356"/>
      <c r="I4182" s="598" t="s">
        <v>328</v>
      </c>
      <c r="J4182" s="599"/>
      <c r="K4182" s="327"/>
      <c r="L4182" s="292"/>
      <c r="M4182" s="291"/>
    </row>
    <row r="4183" spans="1:13">
      <c r="A4183" s="301" t="s">
        <v>335</v>
      </c>
      <c r="B4183" s="355"/>
      <c r="C4183" s="355"/>
      <c r="D4183" s="354"/>
      <c r="E4183" s="354"/>
      <c r="F4183" s="354"/>
      <c r="G4183" s="354"/>
      <c r="H4183" s="353"/>
      <c r="I4183" s="608" t="s">
        <v>35</v>
      </c>
      <c r="J4183" s="609"/>
      <c r="K4183" s="625">
        <v>1.1200000000000001</v>
      </c>
      <c r="L4183" s="626"/>
      <c r="M4183" s="291">
        <f>K4183*12*I4165</f>
        <v>18697.728000000003</v>
      </c>
    </row>
    <row r="4184" spans="1:13">
      <c r="A4184" s="313" t="s">
        <v>334</v>
      </c>
      <c r="B4184" s="312"/>
      <c r="C4184" s="312"/>
      <c r="D4184" s="312"/>
      <c r="E4184" s="312"/>
      <c r="F4184" s="312"/>
      <c r="G4184" s="312"/>
      <c r="H4184" s="311"/>
      <c r="I4184" s="590" t="s">
        <v>333</v>
      </c>
      <c r="J4184" s="591"/>
      <c r="K4184" s="327"/>
      <c r="L4184" s="292"/>
      <c r="M4184" s="291"/>
    </row>
    <row r="4185" spans="1:13">
      <c r="A4185" s="323"/>
      <c r="B4185" s="322"/>
      <c r="C4185" s="322"/>
      <c r="D4185" s="322"/>
      <c r="E4185" s="322"/>
      <c r="F4185" s="322"/>
      <c r="G4185" s="322"/>
      <c r="H4185" s="321"/>
      <c r="I4185" s="334" t="s">
        <v>332</v>
      </c>
      <c r="J4185" s="333"/>
      <c r="K4185" s="352"/>
      <c r="L4185" s="292"/>
      <c r="M4185" s="291"/>
    </row>
    <row r="4186" spans="1:13">
      <c r="A4186" s="313" t="s">
        <v>331</v>
      </c>
      <c r="B4186" s="312"/>
      <c r="C4186" s="312"/>
      <c r="D4186" s="312"/>
      <c r="E4186" s="312"/>
      <c r="F4186" s="312"/>
      <c r="G4186" s="312"/>
      <c r="H4186" s="311"/>
      <c r="I4186" s="590" t="s">
        <v>35</v>
      </c>
      <c r="J4186" s="591"/>
      <c r="K4186" s="625">
        <v>1.4</v>
      </c>
      <c r="L4186" s="626"/>
      <c r="M4186" s="291">
        <f>K4186*12*I4165</f>
        <v>23372.159999999996</v>
      </c>
    </row>
    <row r="4187" spans="1:13">
      <c r="A4187" s="323" t="s">
        <v>330</v>
      </c>
      <c r="B4187" s="322"/>
      <c r="C4187" s="322"/>
      <c r="D4187" s="322"/>
      <c r="E4187" s="322"/>
      <c r="F4187" s="322"/>
      <c r="G4187" s="322"/>
      <c r="H4187" s="321"/>
      <c r="I4187" s="334"/>
      <c r="J4187" s="333"/>
      <c r="K4187" s="327"/>
      <c r="L4187" s="292"/>
      <c r="M4187" s="291"/>
    </row>
    <row r="4188" spans="1:13">
      <c r="A4188" s="313" t="s">
        <v>329</v>
      </c>
      <c r="B4188" s="312"/>
      <c r="C4188" s="312"/>
      <c r="D4188" s="312"/>
      <c r="E4188" s="312"/>
      <c r="F4188" s="312"/>
      <c r="G4188" s="312"/>
      <c r="H4188" s="311"/>
      <c r="I4188" s="598" t="s">
        <v>328</v>
      </c>
      <c r="J4188" s="599"/>
      <c r="K4188" s="327"/>
      <c r="L4188" s="292"/>
      <c r="M4188" s="291"/>
    </row>
    <row r="4189" spans="1:13">
      <c r="A4189" s="313" t="s">
        <v>327</v>
      </c>
      <c r="B4189" s="312"/>
      <c r="C4189" s="312"/>
      <c r="D4189" s="312"/>
      <c r="E4189" s="312"/>
      <c r="F4189" s="312"/>
      <c r="G4189" s="312"/>
      <c r="H4189" s="311"/>
      <c r="I4189" s="590" t="s">
        <v>326</v>
      </c>
      <c r="J4189" s="591"/>
      <c r="K4189" s="351"/>
      <c r="L4189" s="350"/>
      <c r="M4189" s="349"/>
    </row>
    <row r="4190" spans="1:13" ht="15.75" thickBot="1">
      <c r="A4190" s="323"/>
      <c r="B4190" s="322"/>
      <c r="C4190" s="322"/>
      <c r="D4190" s="322"/>
      <c r="E4190" s="322"/>
      <c r="F4190" s="322"/>
      <c r="G4190" s="322"/>
      <c r="H4190" s="321"/>
      <c r="I4190" s="606" t="s">
        <v>325</v>
      </c>
      <c r="J4190" s="607"/>
      <c r="K4190" s="348"/>
      <c r="L4190" s="347"/>
      <c r="M4190" s="346"/>
    </row>
    <row r="4191" spans="1:13">
      <c r="A4191" s="345" t="s">
        <v>324</v>
      </c>
      <c r="B4191" s="344"/>
      <c r="C4191" s="344"/>
      <c r="D4191" s="344"/>
      <c r="E4191" s="344"/>
      <c r="F4191" s="344"/>
      <c r="G4191" s="343"/>
      <c r="H4191" s="342"/>
      <c r="I4191" s="341"/>
      <c r="J4191" s="340"/>
      <c r="K4191" s="648">
        <f>K4193+K4200+K4210+K4216+K4217+K4221</f>
        <v>37.699999999999996</v>
      </c>
      <c r="L4191" s="628"/>
      <c r="M4191" s="286">
        <f>M4193+M4200+M4210+M4216+M4217+M4221</f>
        <v>629378.88</v>
      </c>
    </row>
    <row r="4192" spans="1:13" ht="15.75" thickBot="1">
      <c r="A4192" s="339"/>
      <c r="B4192" s="338"/>
      <c r="C4192" s="338"/>
      <c r="D4192" s="338"/>
      <c r="E4192" s="338"/>
      <c r="F4192" s="338"/>
      <c r="G4192" s="338"/>
      <c r="H4192" s="337"/>
      <c r="I4192" s="336"/>
      <c r="J4192" s="282"/>
      <c r="K4192" s="281"/>
      <c r="L4192" s="280"/>
      <c r="M4192" s="279"/>
    </row>
    <row r="4193" spans="1:13" ht="15.75" thickBot="1">
      <c r="A4193" s="603" t="s">
        <v>323</v>
      </c>
      <c r="B4193" s="604"/>
      <c r="C4193" s="604"/>
      <c r="D4193" s="604"/>
      <c r="E4193" s="604"/>
      <c r="F4193" s="604"/>
      <c r="G4193" s="604"/>
      <c r="H4193" s="605"/>
      <c r="I4193" s="305"/>
      <c r="J4193" s="304"/>
      <c r="K4193" s="646">
        <f>K4194+K4195+K4196+K4198+K4199</f>
        <v>3.8899999999999997</v>
      </c>
      <c r="L4193" s="647"/>
      <c r="M4193" s="303">
        <f>K4193*12*I4165</f>
        <v>64941.215999999993</v>
      </c>
    </row>
    <row r="4194" spans="1:13">
      <c r="A4194" s="323" t="s">
        <v>322</v>
      </c>
      <c r="B4194" s="322"/>
      <c r="C4194" s="322"/>
      <c r="D4194" s="322"/>
      <c r="E4194" s="322"/>
      <c r="F4194" s="322"/>
      <c r="G4194" s="322"/>
      <c r="H4194" s="321"/>
      <c r="I4194" s="596" t="s">
        <v>321</v>
      </c>
      <c r="J4194" s="597"/>
      <c r="K4194" s="629">
        <v>0.63</v>
      </c>
      <c r="L4194" s="630"/>
      <c r="M4194" s="291">
        <f>K4194*12*I4165</f>
        <v>10517.472000000002</v>
      </c>
    </row>
    <row r="4195" spans="1:13">
      <c r="A4195" s="320" t="s">
        <v>320</v>
      </c>
      <c r="B4195" s="319"/>
      <c r="C4195" s="319"/>
      <c r="D4195" s="319"/>
      <c r="E4195" s="319"/>
      <c r="F4195" s="319"/>
      <c r="G4195" s="319"/>
      <c r="H4195" s="318"/>
      <c r="I4195" s="608" t="s">
        <v>57</v>
      </c>
      <c r="J4195" s="609"/>
      <c r="K4195" s="625">
        <v>1.48</v>
      </c>
      <c r="L4195" s="626"/>
      <c r="M4195" s="291">
        <f>K4195*12*I4165</f>
        <v>24707.712</v>
      </c>
    </row>
    <row r="4196" spans="1:13">
      <c r="A4196" s="313" t="s">
        <v>319</v>
      </c>
      <c r="B4196" s="312"/>
      <c r="C4196" s="312"/>
      <c r="D4196" s="312"/>
      <c r="E4196" s="312"/>
      <c r="F4196" s="312"/>
      <c r="G4196" s="312"/>
      <c r="H4196" s="311"/>
      <c r="I4196" s="590" t="s">
        <v>35</v>
      </c>
      <c r="J4196" s="591"/>
      <c r="K4196" s="625">
        <v>0.17</v>
      </c>
      <c r="L4196" s="626"/>
      <c r="M4196" s="291">
        <f>K4196*12*I4165</f>
        <v>2838.0480000000002</v>
      </c>
    </row>
    <row r="4197" spans="1:13">
      <c r="A4197" s="335" t="s">
        <v>318</v>
      </c>
      <c r="B4197" s="331"/>
      <c r="C4197" s="331"/>
      <c r="D4197" s="331"/>
      <c r="E4197" s="322"/>
      <c r="F4197" s="322"/>
      <c r="G4197" s="322"/>
      <c r="H4197" s="321"/>
      <c r="I4197" s="334"/>
      <c r="J4197" s="333"/>
      <c r="K4197" s="293"/>
      <c r="L4197" s="292"/>
      <c r="M4197" s="291"/>
    </row>
    <row r="4198" spans="1:13">
      <c r="A4198" s="320" t="s">
        <v>317</v>
      </c>
      <c r="B4198" s="319"/>
      <c r="C4198" s="319"/>
      <c r="D4198" s="319"/>
      <c r="E4198" s="319"/>
      <c r="F4198" s="319"/>
      <c r="G4198" s="319"/>
      <c r="H4198" s="318"/>
      <c r="I4198" s="608" t="s">
        <v>19</v>
      </c>
      <c r="J4198" s="609"/>
      <c r="K4198" s="625">
        <v>0.05</v>
      </c>
      <c r="L4198" s="626"/>
      <c r="M4198" s="291">
        <f>K4198*12*I4165</f>
        <v>834.72000000000014</v>
      </c>
    </row>
    <row r="4199" spans="1:13" ht="15.75" thickBot="1">
      <c r="A4199" s="313" t="s">
        <v>316</v>
      </c>
      <c r="B4199" s="312"/>
      <c r="C4199" s="312"/>
      <c r="D4199" s="312"/>
      <c r="E4199" s="312"/>
      <c r="F4199" s="312"/>
      <c r="G4199" s="312"/>
      <c r="H4199" s="311"/>
      <c r="I4199" s="614" t="s">
        <v>19</v>
      </c>
      <c r="J4199" s="615"/>
      <c r="K4199" s="650">
        <v>1.56</v>
      </c>
      <c r="L4199" s="651"/>
      <c r="M4199" s="291">
        <f>K4199*12*I4165</f>
        <v>26043.263999999999</v>
      </c>
    </row>
    <row r="4200" spans="1:13" ht="15.75" thickBot="1">
      <c r="A4200" s="654" t="s">
        <v>315</v>
      </c>
      <c r="B4200" s="655"/>
      <c r="C4200" s="655"/>
      <c r="D4200" s="655"/>
      <c r="E4200" s="655"/>
      <c r="F4200" s="655"/>
      <c r="G4200" s="655"/>
      <c r="H4200" s="656"/>
      <c r="I4200" s="305"/>
      <c r="J4200" s="304"/>
      <c r="K4200" s="642">
        <f>K4201+K4202+K4204+K4205+K4208+K4209</f>
        <v>1.35</v>
      </c>
      <c r="L4200" s="647"/>
      <c r="M4200" s="303">
        <f>K4200*12*I4165</f>
        <v>22537.440000000006</v>
      </c>
    </row>
    <row r="4201" spans="1:13">
      <c r="A4201" s="332" t="s">
        <v>314</v>
      </c>
      <c r="B4201" s="331"/>
      <c r="C4201" s="331"/>
      <c r="D4201" s="331"/>
      <c r="E4201" s="331"/>
      <c r="F4201" s="322"/>
      <c r="G4201" s="322"/>
      <c r="H4201" s="321"/>
      <c r="I4201" s="330"/>
      <c r="J4201" s="294"/>
      <c r="K4201" s="629">
        <v>0.08</v>
      </c>
      <c r="L4201" s="630"/>
      <c r="M4201" s="291">
        <f>K4201*12*I4165</f>
        <v>1335.5519999999999</v>
      </c>
    </row>
    <row r="4202" spans="1:13">
      <c r="A4202" s="329" t="s">
        <v>313</v>
      </c>
      <c r="B4202" s="328"/>
      <c r="C4202" s="328"/>
      <c r="D4202" s="328"/>
      <c r="E4202" s="328"/>
      <c r="F4202" s="312"/>
      <c r="G4202" s="312"/>
      <c r="H4202" s="311"/>
      <c r="I4202" s="598" t="s">
        <v>312</v>
      </c>
      <c r="J4202" s="599"/>
      <c r="K4202" s="625">
        <v>0.65</v>
      </c>
      <c r="L4202" s="626"/>
      <c r="M4202" s="291">
        <f>K4202*12*I4165</f>
        <v>10851.36</v>
      </c>
    </row>
    <row r="4203" spans="1:13">
      <c r="A4203" s="323" t="s">
        <v>311</v>
      </c>
      <c r="B4203" s="322"/>
      <c r="C4203" s="322"/>
      <c r="D4203" s="322"/>
      <c r="E4203" s="322"/>
      <c r="F4203" s="322"/>
      <c r="G4203" s="322"/>
      <c r="H4203" s="321"/>
      <c r="I4203" s="596" t="s">
        <v>310</v>
      </c>
      <c r="J4203" s="597"/>
      <c r="K4203" s="327"/>
      <c r="L4203" s="292"/>
      <c r="M4203" s="291"/>
    </row>
    <row r="4204" spans="1:13">
      <c r="A4204" s="320" t="s">
        <v>309</v>
      </c>
      <c r="B4204" s="319"/>
      <c r="C4204" s="319"/>
      <c r="D4204" s="319"/>
      <c r="E4204" s="319"/>
      <c r="F4204" s="319"/>
      <c r="G4204" s="319"/>
      <c r="H4204" s="318"/>
      <c r="I4204" s="608" t="s">
        <v>308</v>
      </c>
      <c r="J4204" s="609"/>
      <c r="K4204" s="625">
        <v>0.4</v>
      </c>
      <c r="L4204" s="626"/>
      <c r="M4204" s="291">
        <f>K4204*12*I4165</f>
        <v>6677.7600000000011</v>
      </c>
    </row>
    <row r="4205" spans="1:13">
      <c r="A4205" s="320" t="s">
        <v>307</v>
      </c>
      <c r="B4205" s="319"/>
      <c r="C4205" s="319"/>
      <c r="D4205" s="319"/>
      <c r="E4205" s="319"/>
      <c r="F4205" s="319"/>
      <c r="G4205" s="319"/>
      <c r="H4205" s="318"/>
      <c r="I4205" s="608" t="s">
        <v>306</v>
      </c>
      <c r="J4205" s="609"/>
      <c r="K4205" s="625">
        <v>0.1</v>
      </c>
      <c r="L4205" s="626"/>
      <c r="M4205" s="291">
        <f>K4205*12*I4165</f>
        <v>1669.4400000000003</v>
      </c>
    </row>
    <row r="4206" spans="1:13">
      <c r="A4206" s="313" t="s">
        <v>362</v>
      </c>
      <c r="B4206" s="312"/>
      <c r="C4206" s="312"/>
      <c r="D4206" s="312"/>
      <c r="E4206" s="312"/>
      <c r="F4206" s="312"/>
      <c r="G4206" s="312"/>
      <c r="H4206" s="311"/>
      <c r="I4206" s="664" t="s">
        <v>358</v>
      </c>
      <c r="J4206" s="665"/>
      <c r="K4206" s="327"/>
      <c r="L4206" s="292"/>
      <c r="M4206" s="291"/>
    </row>
    <row r="4207" spans="1:13">
      <c r="A4207" s="323" t="s">
        <v>361</v>
      </c>
      <c r="B4207" s="322"/>
      <c r="C4207" s="322"/>
      <c r="D4207" s="322"/>
      <c r="E4207" s="322"/>
      <c r="F4207" s="322"/>
      <c r="G4207" s="322"/>
      <c r="H4207" s="321"/>
      <c r="I4207" s="596" t="s">
        <v>360</v>
      </c>
      <c r="J4207" s="597"/>
      <c r="K4207" s="636"/>
      <c r="L4207" s="637"/>
      <c r="M4207" s="291"/>
    </row>
    <row r="4208" spans="1:13">
      <c r="A4208" s="313" t="s">
        <v>299</v>
      </c>
      <c r="B4208" s="312"/>
      <c r="C4208" s="312"/>
      <c r="D4208" s="312"/>
      <c r="E4208" s="312"/>
      <c r="F4208" s="312"/>
      <c r="G4208" s="312"/>
      <c r="H4208" s="311"/>
      <c r="I4208" s="608" t="s">
        <v>298</v>
      </c>
      <c r="J4208" s="609"/>
      <c r="K4208" s="636">
        <v>0.05</v>
      </c>
      <c r="L4208" s="637"/>
      <c r="M4208" s="291">
        <f>K4208*12*I4165</f>
        <v>834.72000000000014</v>
      </c>
    </row>
    <row r="4209" spans="1:13" ht="15.75" thickBot="1">
      <c r="A4209" s="313" t="s">
        <v>305</v>
      </c>
      <c r="B4209" s="312"/>
      <c r="C4209" s="312"/>
      <c r="D4209" s="312"/>
      <c r="E4209" s="312"/>
      <c r="F4209" s="312"/>
      <c r="G4209" s="312"/>
      <c r="H4209" s="311"/>
      <c r="I4209" s="614" t="s">
        <v>88</v>
      </c>
      <c r="J4209" s="615"/>
      <c r="K4209" s="638">
        <v>7.0000000000000007E-2</v>
      </c>
      <c r="L4209" s="639"/>
      <c r="M4209" s="326">
        <f>K4209*12*I4165</f>
        <v>1168.6080000000002</v>
      </c>
    </row>
    <row r="4210" spans="1:13" ht="15.75" thickBot="1">
      <c r="A4210" s="654" t="s">
        <v>304</v>
      </c>
      <c r="B4210" s="655"/>
      <c r="C4210" s="655"/>
      <c r="D4210" s="655"/>
      <c r="E4210" s="655"/>
      <c r="F4210" s="655"/>
      <c r="G4210" s="655"/>
      <c r="H4210" s="656"/>
      <c r="I4210" s="325"/>
      <c r="J4210" s="324"/>
      <c r="K4210" s="649">
        <f>K4211+K4212+K4214+K4215</f>
        <v>0.88</v>
      </c>
      <c r="L4210" s="643"/>
      <c r="M4210" s="303">
        <f>K4210*12*I4165</f>
        <v>14691.072000000002</v>
      </c>
    </row>
    <row r="4211" spans="1:13">
      <c r="A4211" s="323" t="s">
        <v>303</v>
      </c>
      <c r="B4211" s="322"/>
      <c r="C4211" s="322"/>
      <c r="D4211" s="322"/>
      <c r="E4211" s="322"/>
      <c r="F4211" s="322"/>
      <c r="G4211" s="322"/>
      <c r="H4211" s="321"/>
      <c r="I4211" s="612" t="s">
        <v>302</v>
      </c>
      <c r="J4211" s="613"/>
      <c r="K4211" s="644">
        <v>0.3</v>
      </c>
      <c r="L4211" s="645"/>
      <c r="M4211" s="291">
        <f>K4211*12*I4165</f>
        <v>5008.32</v>
      </c>
    </row>
    <row r="4212" spans="1:13">
      <c r="A4212" s="301" t="s">
        <v>359</v>
      </c>
      <c r="B4212" s="299"/>
      <c r="C4212" s="299"/>
      <c r="D4212" s="299"/>
      <c r="E4212" s="299"/>
      <c r="F4212" s="300"/>
      <c r="G4212" s="299"/>
      <c r="H4212" s="298"/>
      <c r="I4212" s="664" t="s">
        <v>358</v>
      </c>
      <c r="J4212" s="665"/>
      <c r="K4212" s="636">
        <v>0.12</v>
      </c>
      <c r="L4212" s="637"/>
      <c r="M4212" s="291">
        <f>K4212*12*I4165</f>
        <v>2003.328</v>
      </c>
    </row>
    <row r="4213" spans="1:13">
      <c r="A4213" s="323" t="s">
        <v>357</v>
      </c>
      <c r="B4213" s="322"/>
      <c r="C4213" s="322"/>
      <c r="D4213" s="322"/>
      <c r="E4213" s="322"/>
      <c r="F4213" s="322"/>
      <c r="G4213" s="322"/>
      <c r="H4213" s="321"/>
      <c r="I4213" s="596" t="s">
        <v>356</v>
      </c>
      <c r="J4213" s="597"/>
      <c r="K4213" s="306"/>
      <c r="L4213" s="296"/>
      <c r="M4213" s="291"/>
    </row>
    <row r="4214" spans="1:13">
      <c r="A4214" s="320" t="s">
        <v>301</v>
      </c>
      <c r="B4214" s="319"/>
      <c r="C4214" s="319"/>
      <c r="D4214" s="319"/>
      <c r="E4214" s="319"/>
      <c r="F4214" s="319"/>
      <c r="G4214" s="319"/>
      <c r="H4214" s="318"/>
      <c r="I4214" s="317" t="s">
        <v>300</v>
      </c>
      <c r="J4214" s="316"/>
      <c r="K4214" s="636">
        <v>0.37</v>
      </c>
      <c r="L4214" s="637"/>
      <c r="M4214" s="291">
        <f>K4214*12*I4165</f>
        <v>6176.9279999999999</v>
      </c>
    </row>
    <row r="4215" spans="1:13" ht="15.75" thickBot="1">
      <c r="A4215" s="313" t="s">
        <v>299</v>
      </c>
      <c r="B4215" s="312"/>
      <c r="C4215" s="312"/>
      <c r="D4215" s="312"/>
      <c r="E4215" s="312"/>
      <c r="F4215" s="312"/>
      <c r="G4215" s="312"/>
      <c r="H4215" s="311"/>
      <c r="I4215" s="614" t="s">
        <v>298</v>
      </c>
      <c r="J4215" s="615"/>
      <c r="K4215" s="638">
        <v>0.09</v>
      </c>
      <c r="L4215" s="639"/>
      <c r="M4215" s="291">
        <f>K4215*12*I4165</f>
        <v>1502.4960000000001</v>
      </c>
    </row>
    <row r="4216" spans="1:13" ht="15.75" thickBot="1">
      <c r="A4216" s="309" t="s">
        <v>297</v>
      </c>
      <c r="B4216" s="308"/>
      <c r="C4216" s="308"/>
      <c r="D4216" s="308"/>
      <c r="E4216" s="308"/>
      <c r="F4216" s="308"/>
      <c r="G4216" s="308"/>
      <c r="H4216" s="307"/>
      <c r="I4216" s="619" t="s">
        <v>296</v>
      </c>
      <c r="J4216" s="620"/>
      <c r="K4216" s="640">
        <v>29.93</v>
      </c>
      <c r="L4216" s="641"/>
      <c r="M4216" s="303">
        <f>K4216*12*I4165</f>
        <v>499663.39199999999</v>
      </c>
    </row>
    <row r="4217" spans="1:13" ht="15.75" thickBot="1">
      <c r="A4217" s="603" t="s">
        <v>295</v>
      </c>
      <c r="B4217" s="604"/>
      <c r="C4217" s="604"/>
      <c r="D4217" s="604"/>
      <c r="E4217" s="604"/>
      <c r="F4217" s="604"/>
      <c r="G4217" s="604"/>
      <c r="H4217" s="605"/>
      <c r="I4217" s="305"/>
      <c r="J4217" s="304"/>
      <c r="K4217" s="642">
        <v>1.58</v>
      </c>
      <c r="L4217" s="643"/>
      <c r="M4217" s="303">
        <f>K4217*12*I4165</f>
        <v>26377.152000000002</v>
      </c>
    </row>
    <row r="4218" spans="1:13">
      <c r="A4218" s="301" t="s">
        <v>294</v>
      </c>
      <c r="B4218" s="300"/>
      <c r="C4218" s="300"/>
      <c r="D4218" s="300"/>
      <c r="E4218" s="300"/>
      <c r="F4218" s="300"/>
      <c r="G4218" s="300"/>
      <c r="H4218" s="298"/>
      <c r="I4218" s="621" t="s">
        <v>293</v>
      </c>
      <c r="J4218" s="622"/>
      <c r="K4218" s="297"/>
      <c r="L4218" s="296"/>
      <c r="M4218" s="291"/>
    </row>
    <row r="4219" spans="1:13">
      <c r="A4219" s="301" t="s">
        <v>292</v>
      </c>
      <c r="B4219" s="300"/>
      <c r="C4219" s="300"/>
      <c r="D4219" s="300"/>
      <c r="E4219" s="300"/>
      <c r="F4219" s="300"/>
      <c r="G4219" s="300"/>
      <c r="H4219" s="298"/>
      <c r="I4219" s="295"/>
      <c r="J4219" s="294"/>
      <c r="K4219" s="297"/>
      <c r="L4219" s="296"/>
      <c r="M4219" s="291"/>
    </row>
    <row r="4220" spans="1:13" ht="15.75" thickBot="1">
      <c r="A4220" s="301" t="s">
        <v>291</v>
      </c>
      <c r="B4220" s="300"/>
      <c r="C4220" s="300"/>
      <c r="D4220" s="300"/>
      <c r="E4220" s="300"/>
      <c r="F4220" s="300"/>
      <c r="G4220" s="300"/>
      <c r="H4220" s="298"/>
      <c r="I4220" s="310"/>
      <c r="J4220" s="294"/>
      <c r="K4220" s="297"/>
      <c r="L4220" s="296"/>
      <c r="M4220" s="291"/>
    </row>
    <row r="4221" spans="1:13" ht="15.75" thickBot="1">
      <c r="A4221" s="309" t="s">
        <v>290</v>
      </c>
      <c r="B4221" s="308"/>
      <c r="C4221" s="308"/>
      <c r="D4221" s="308"/>
      <c r="E4221" s="308"/>
      <c r="F4221" s="308"/>
      <c r="G4221" s="308"/>
      <c r="H4221" s="307"/>
      <c r="I4221" s="305"/>
      <c r="J4221" s="304"/>
      <c r="K4221" s="642">
        <v>7.0000000000000007E-2</v>
      </c>
      <c r="L4221" s="643"/>
      <c r="M4221" s="303">
        <f>K4221*12*I4165</f>
        <v>1168.6080000000002</v>
      </c>
    </row>
    <row r="4222" spans="1:13">
      <c r="A4222" s="301" t="s">
        <v>289</v>
      </c>
      <c r="B4222" s="300"/>
      <c r="C4222" s="300"/>
      <c r="D4222" s="300"/>
      <c r="E4222" s="300"/>
      <c r="F4222" s="300"/>
      <c r="G4222" s="300"/>
      <c r="H4222" s="298"/>
      <c r="I4222" s="621" t="s">
        <v>19</v>
      </c>
      <c r="J4222" s="622"/>
      <c r="K4222" s="306"/>
      <c r="L4222" s="296"/>
      <c r="M4222" s="291"/>
    </row>
    <row r="4223" spans="1:13" ht="15.75" thickBot="1">
      <c r="A4223" s="301" t="s">
        <v>288</v>
      </c>
      <c r="B4223" s="300"/>
      <c r="C4223" s="300"/>
      <c r="D4223" s="300"/>
      <c r="E4223" s="300"/>
      <c r="F4223" s="300"/>
      <c r="G4223" s="300"/>
      <c r="H4223" s="298"/>
      <c r="I4223" s="295"/>
      <c r="J4223" s="294"/>
      <c r="K4223" s="306"/>
      <c r="L4223" s="296"/>
      <c r="M4223" s="291"/>
    </row>
    <row r="4224" spans="1:13" ht="15.75" thickBot="1">
      <c r="A4224" s="603" t="s">
        <v>287</v>
      </c>
      <c r="B4224" s="604"/>
      <c r="C4224" s="604"/>
      <c r="D4224" s="604"/>
      <c r="E4224" s="604"/>
      <c r="F4224" s="604"/>
      <c r="G4224" s="604"/>
      <c r="H4224" s="605"/>
      <c r="I4224" s="305"/>
      <c r="J4224" s="304"/>
      <c r="K4224" s="642">
        <v>6</v>
      </c>
      <c r="L4224" s="643"/>
      <c r="M4224" s="303">
        <f>K4224*12*I4165</f>
        <v>100166.40000000001</v>
      </c>
    </row>
    <row r="4225" spans="1:13">
      <c r="A4225" s="301" t="s">
        <v>286</v>
      </c>
      <c r="B4225" s="299"/>
      <c r="C4225" s="299"/>
      <c r="D4225" s="299"/>
      <c r="E4225" s="299"/>
      <c r="F4225" s="300"/>
      <c r="G4225" s="299"/>
      <c r="H4225" s="298"/>
      <c r="I4225" s="598" t="s">
        <v>285</v>
      </c>
      <c r="J4225" s="599"/>
      <c r="K4225" s="297"/>
      <c r="L4225" s="296"/>
      <c r="M4225" s="291"/>
    </row>
    <row r="4226" spans="1:13">
      <c r="A4226" s="301" t="s">
        <v>284</v>
      </c>
      <c r="B4226" s="299"/>
      <c r="C4226" s="299"/>
      <c r="D4226" s="299"/>
      <c r="E4226" s="299"/>
      <c r="F4226" s="300"/>
      <c r="G4226" s="299"/>
      <c r="H4226" s="298"/>
      <c r="I4226" s="598" t="s">
        <v>283</v>
      </c>
      <c r="J4226" s="599"/>
      <c r="K4226" s="297"/>
      <c r="L4226" s="296"/>
      <c r="M4226" s="291"/>
    </row>
    <row r="4227" spans="1:13">
      <c r="A4227" s="301" t="s">
        <v>282</v>
      </c>
      <c r="B4227" s="299"/>
      <c r="C4227" s="299"/>
      <c r="D4227" s="299"/>
      <c r="E4227" s="299"/>
      <c r="F4227" s="300"/>
      <c r="G4227" s="299"/>
      <c r="H4227" s="298"/>
      <c r="I4227" s="598" t="s">
        <v>281</v>
      </c>
      <c r="J4227" s="599"/>
      <c r="K4227" s="297"/>
      <c r="L4227" s="296"/>
      <c r="M4227" s="291"/>
    </row>
    <row r="4228" spans="1:13">
      <c r="A4228" s="301" t="s">
        <v>280</v>
      </c>
      <c r="B4228" s="299"/>
      <c r="C4228" s="299"/>
      <c r="D4228" s="299"/>
      <c r="E4228" s="299"/>
      <c r="F4228" s="300"/>
      <c r="G4228" s="299"/>
      <c r="H4228" s="298"/>
      <c r="I4228" s="598" t="s">
        <v>279</v>
      </c>
      <c r="J4228" s="599"/>
      <c r="K4228" s="297"/>
      <c r="L4228" s="296"/>
      <c r="M4228" s="291"/>
    </row>
    <row r="4229" spans="1:13">
      <c r="A4229" s="301" t="s">
        <v>278</v>
      </c>
      <c r="B4229" s="299"/>
      <c r="C4229" s="299"/>
      <c r="D4229" s="299"/>
      <c r="E4229" s="299"/>
      <c r="F4229" s="300"/>
      <c r="G4229" s="299"/>
      <c r="H4229" s="298"/>
      <c r="I4229" s="598" t="s">
        <v>277</v>
      </c>
      <c r="J4229" s="599"/>
      <c r="K4229" s="297"/>
      <c r="L4229" s="296"/>
      <c r="M4229" s="291"/>
    </row>
    <row r="4230" spans="1:13">
      <c r="A4230" s="301" t="s">
        <v>276</v>
      </c>
      <c r="B4230" s="299"/>
      <c r="C4230" s="299"/>
      <c r="D4230" s="299"/>
      <c r="E4230" s="299"/>
      <c r="F4230" s="300"/>
      <c r="G4230" s="299"/>
      <c r="H4230" s="298"/>
      <c r="I4230" s="295"/>
      <c r="J4230" s="294"/>
      <c r="K4230" s="297"/>
      <c r="L4230" s="302"/>
      <c r="M4230" s="291"/>
    </row>
    <row r="4231" spans="1:13">
      <c r="A4231" s="301" t="s">
        <v>275</v>
      </c>
      <c r="B4231" s="299"/>
      <c r="C4231" s="299"/>
      <c r="D4231" s="299"/>
      <c r="E4231" s="299"/>
      <c r="F4231" s="300"/>
      <c r="G4231" s="299"/>
      <c r="H4231" s="298"/>
      <c r="I4231" s="295"/>
      <c r="J4231" s="294"/>
      <c r="K4231" s="297"/>
      <c r="L4231" s="296"/>
      <c r="M4231" s="291"/>
    </row>
    <row r="4232" spans="1:13">
      <c r="A4232" s="301" t="s">
        <v>274</v>
      </c>
      <c r="B4232" s="299"/>
      <c r="C4232" s="299"/>
      <c r="D4232" s="299"/>
      <c r="E4232" s="299"/>
      <c r="F4232" s="300"/>
      <c r="G4232" s="299"/>
      <c r="H4232" s="298"/>
      <c r="I4232" s="295"/>
      <c r="J4232" s="294"/>
      <c r="K4232" s="297"/>
      <c r="L4232" s="296"/>
      <c r="M4232" s="291"/>
    </row>
    <row r="4233" spans="1:13">
      <c r="A4233" s="301" t="s">
        <v>273</v>
      </c>
      <c r="B4233" s="299"/>
      <c r="C4233" s="299"/>
      <c r="D4233" s="299"/>
      <c r="E4233" s="299"/>
      <c r="F4233" s="300"/>
      <c r="G4233" s="299"/>
      <c r="H4233" s="298"/>
      <c r="I4233" s="295"/>
      <c r="J4233" s="294"/>
      <c r="K4233" s="297"/>
      <c r="L4233" s="296"/>
      <c r="M4233" s="291"/>
    </row>
    <row r="4234" spans="1:13">
      <c r="A4234" s="301" t="s">
        <v>272</v>
      </c>
      <c r="B4234" s="299"/>
      <c r="C4234" s="299"/>
      <c r="D4234" s="299"/>
      <c r="E4234" s="299"/>
      <c r="F4234" s="300"/>
      <c r="G4234" s="299"/>
      <c r="H4234" s="298"/>
      <c r="I4234" s="295"/>
      <c r="J4234" s="294"/>
      <c r="K4234" s="297"/>
      <c r="L4234" s="296"/>
      <c r="M4234" s="291"/>
    </row>
    <row r="4235" spans="1:13" ht="15.75" thickBot="1">
      <c r="A4235" s="616" t="s">
        <v>271</v>
      </c>
      <c r="B4235" s="617"/>
      <c r="C4235" s="617"/>
      <c r="D4235" s="617"/>
      <c r="E4235" s="617"/>
      <c r="F4235" s="617"/>
      <c r="G4235" s="617"/>
      <c r="H4235" s="618"/>
      <c r="I4235" s="295"/>
      <c r="J4235" s="294"/>
      <c r="K4235" s="293"/>
      <c r="L4235" s="292"/>
      <c r="M4235" s="291"/>
    </row>
    <row r="4236" spans="1:13">
      <c r="A4236" s="290" t="s">
        <v>270</v>
      </c>
      <c r="B4236" s="289"/>
      <c r="C4236" s="289"/>
      <c r="D4236" s="289"/>
      <c r="E4236" s="289"/>
      <c r="F4236" s="289"/>
      <c r="G4236" s="289"/>
      <c r="H4236" s="289"/>
      <c r="I4236" s="621" t="s">
        <v>55</v>
      </c>
      <c r="J4236" s="622"/>
      <c r="K4236" s="288"/>
      <c r="L4236" s="287"/>
      <c r="M4236" s="286"/>
    </row>
    <row r="4237" spans="1:13" ht="15.75" thickBot="1">
      <c r="A4237" s="285" t="s">
        <v>269</v>
      </c>
      <c r="B4237" s="284"/>
      <c r="C4237" s="284"/>
      <c r="D4237" s="284"/>
      <c r="E4237" s="284"/>
      <c r="F4237" s="284"/>
      <c r="G4237" s="284"/>
      <c r="H4237" s="284"/>
      <c r="I4237" s="283"/>
      <c r="J4237" s="282"/>
      <c r="K4237" s="281"/>
      <c r="L4237" s="280"/>
      <c r="M4237" s="279"/>
    </row>
    <row r="4238" spans="1:13" ht="15.75" thickBot="1">
      <c r="A4238" s="603" t="s">
        <v>355</v>
      </c>
      <c r="B4238" s="604"/>
      <c r="C4238" s="604"/>
      <c r="D4238" s="604"/>
      <c r="E4238" s="604"/>
      <c r="F4238" s="604"/>
      <c r="G4238" s="604"/>
      <c r="H4238" s="657"/>
      <c r="I4238" s="658" t="s">
        <v>32</v>
      </c>
      <c r="J4238" s="659"/>
      <c r="K4238" s="660">
        <v>1.46</v>
      </c>
      <c r="L4238" s="661"/>
      <c r="M4238" s="276">
        <f>K4238*12*I4165</f>
        <v>24373.824000000001</v>
      </c>
    </row>
    <row r="4239" spans="1:13" ht="15.75" thickBot="1">
      <c r="A4239" s="386" t="s">
        <v>354</v>
      </c>
      <c r="B4239" s="385"/>
      <c r="C4239" s="385"/>
      <c r="D4239" s="385"/>
      <c r="E4239" s="385"/>
      <c r="F4239" s="385"/>
      <c r="G4239" s="385"/>
      <c r="H4239" s="385"/>
      <c r="I4239" s="384"/>
      <c r="J4239" s="383"/>
      <c r="K4239" s="662"/>
      <c r="L4239" s="663"/>
      <c r="M4239" s="276"/>
    </row>
    <row r="4240" spans="1:13" ht="15.75" thickBot="1">
      <c r="A4240" s="652" t="s">
        <v>268</v>
      </c>
      <c r="B4240" s="653"/>
      <c r="C4240" s="653"/>
      <c r="D4240" s="653"/>
      <c r="E4240" s="653"/>
      <c r="F4240" s="653"/>
      <c r="G4240" s="653"/>
      <c r="H4240" s="653"/>
      <c r="I4240" s="278"/>
      <c r="J4240" s="277"/>
      <c r="K4240" s="610">
        <f>K4166+K4176+K4191+K4224+K4238+K4239</f>
        <v>56.379999999999995</v>
      </c>
      <c r="L4240" s="611"/>
      <c r="M4240" s="276">
        <f>M4166+M4176+M4191+M4224+M4238+M4239</f>
        <v>941230.272</v>
      </c>
    </row>
    <row r="4242" spans="1:13" ht="15.75">
      <c r="A4242" s="601" t="s">
        <v>0</v>
      </c>
      <c r="B4242" s="601"/>
      <c r="C4242" s="601"/>
      <c r="D4242" s="601"/>
      <c r="E4242" s="601"/>
      <c r="F4242" s="601"/>
      <c r="G4242" s="601"/>
      <c r="H4242" s="601"/>
      <c r="I4242" s="601"/>
      <c r="J4242" s="601"/>
      <c r="K4242" s="601"/>
      <c r="L4242" s="601"/>
      <c r="M4242" s="327"/>
    </row>
    <row r="4243" spans="1:13" ht="15.75">
      <c r="A4243" s="600" t="s">
        <v>353</v>
      </c>
      <c r="B4243" s="600"/>
      <c r="C4243" s="600"/>
      <c r="D4243" s="600"/>
      <c r="E4243" s="600"/>
      <c r="F4243" s="600"/>
      <c r="G4243" s="600"/>
      <c r="H4243" s="600"/>
      <c r="I4243" s="600"/>
      <c r="J4243" s="600"/>
      <c r="K4243" s="600"/>
      <c r="L4243" s="600"/>
      <c r="M4243" s="327"/>
    </row>
    <row r="4244" spans="1:13" ht="15.75">
      <c r="A4244" s="370"/>
      <c r="B4244" s="370"/>
      <c r="C4244" s="370"/>
      <c r="D4244" s="370"/>
      <c r="E4244" s="370"/>
      <c r="F4244" s="370" t="s">
        <v>352</v>
      </c>
      <c r="G4244" s="370"/>
      <c r="H4244" s="370"/>
      <c r="I4244" s="370"/>
      <c r="J4244" s="370"/>
      <c r="K4244" s="370"/>
      <c r="L4244" s="370"/>
      <c r="M4244" s="327"/>
    </row>
    <row r="4245" spans="1:13">
      <c r="A4245" s="329"/>
      <c r="B4245" s="328"/>
      <c r="C4245" s="602" t="s">
        <v>351</v>
      </c>
      <c r="D4245" s="602"/>
      <c r="E4245" s="602"/>
      <c r="F4245" s="328"/>
      <c r="G4245" s="328"/>
      <c r="H4245" s="368"/>
      <c r="I4245" s="590" t="s">
        <v>3</v>
      </c>
      <c r="J4245" s="591"/>
      <c r="K4245" s="592" t="s">
        <v>4</v>
      </c>
      <c r="L4245" s="593"/>
      <c r="M4245" s="382"/>
    </row>
    <row r="4246" spans="1:13">
      <c r="A4246" s="381"/>
      <c r="B4246" s="355"/>
      <c r="C4246" s="355"/>
      <c r="D4246" s="355"/>
      <c r="E4246" s="355"/>
      <c r="F4246" s="355"/>
      <c r="G4246" s="355"/>
      <c r="H4246" s="356"/>
      <c r="I4246" s="295"/>
      <c r="J4246" s="294"/>
      <c r="K4246" s="594" t="s">
        <v>5</v>
      </c>
      <c r="L4246" s="595"/>
      <c r="M4246" s="380" t="s">
        <v>6</v>
      </c>
    </row>
    <row r="4247" spans="1:13">
      <c r="A4247" s="381"/>
      <c r="B4247" s="355"/>
      <c r="C4247" s="355"/>
      <c r="D4247" s="355"/>
      <c r="E4247" s="355"/>
      <c r="F4247" s="355"/>
      <c r="G4247" s="355"/>
      <c r="H4247" s="356"/>
      <c r="I4247" s="598" t="s">
        <v>7</v>
      </c>
      <c r="J4247" s="599"/>
      <c r="K4247" s="623" t="s">
        <v>8</v>
      </c>
      <c r="L4247" s="624"/>
      <c r="M4247" s="380" t="s">
        <v>9</v>
      </c>
    </row>
    <row r="4248" spans="1:13" ht="16.5" thickBot="1">
      <c r="A4248" s="379"/>
      <c r="B4248" s="351"/>
      <c r="C4248" s="351"/>
      <c r="D4248" s="351"/>
      <c r="E4248" s="351"/>
      <c r="F4248" s="351"/>
      <c r="G4248" s="351"/>
      <c r="H4248" s="350"/>
      <c r="I4248" s="631">
        <v>279.89999999999998</v>
      </c>
      <c r="J4248" s="632"/>
      <c r="K4248" s="633"/>
      <c r="L4248" s="634"/>
      <c r="M4248" s="378"/>
    </row>
    <row r="4249" spans="1:13">
      <c r="A4249" s="367" t="s">
        <v>350</v>
      </c>
      <c r="B4249" s="344"/>
      <c r="C4249" s="344"/>
      <c r="D4249" s="344"/>
      <c r="E4249" s="344"/>
      <c r="F4249" s="344"/>
      <c r="G4249" s="344"/>
      <c r="H4249" s="377"/>
      <c r="I4249" s="341"/>
      <c r="J4249" s="340"/>
      <c r="K4249" s="635">
        <f>K4252+K4255</f>
        <v>6.17</v>
      </c>
      <c r="L4249" s="628"/>
      <c r="M4249" s="286">
        <f>K4249*12*I4248</f>
        <v>20723.795999999995</v>
      </c>
    </row>
    <row r="4250" spans="1:13">
      <c r="A4250" s="376" t="s">
        <v>349</v>
      </c>
      <c r="B4250" s="375"/>
      <c r="C4250" s="375"/>
      <c r="D4250" s="375"/>
      <c r="E4250" s="375"/>
      <c r="F4250" s="375"/>
      <c r="G4250" s="375"/>
      <c r="H4250" s="374"/>
      <c r="I4250" s="295"/>
      <c r="J4250" s="294"/>
      <c r="K4250" s="293"/>
      <c r="L4250" s="292"/>
      <c r="M4250" s="373"/>
    </row>
    <row r="4251" spans="1:13" ht="15.75" thickBot="1">
      <c r="A4251" s="363" t="s">
        <v>348</v>
      </c>
      <c r="B4251" s="372"/>
      <c r="C4251" s="372"/>
      <c r="D4251" s="372"/>
      <c r="E4251" s="372"/>
      <c r="F4251" s="372"/>
      <c r="G4251" s="372"/>
      <c r="H4251" s="371"/>
      <c r="I4251" s="336"/>
      <c r="J4251" s="282"/>
      <c r="K4251" s="281"/>
      <c r="L4251" s="280"/>
      <c r="M4251" s="279"/>
    </row>
    <row r="4252" spans="1:13">
      <c r="A4252" s="323" t="s">
        <v>347</v>
      </c>
      <c r="B4252" s="331"/>
      <c r="C4252" s="331"/>
      <c r="D4252" s="331"/>
      <c r="E4252" s="331"/>
      <c r="F4252" s="331"/>
      <c r="G4252" s="331"/>
      <c r="H4252" s="357"/>
      <c r="I4252" s="596" t="s">
        <v>19</v>
      </c>
      <c r="J4252" s="597"/>
      <c r="K4252" s="629">
        <v>3.7</v>
      </c>
      <c r="L4252" s="630"/>
      <c r="M4252" s="291">
        <f>K4252*12*I4248</f>
        <v>12427.560000000001</v>
      </c>
    </row>
    <row r="4253" spans="1:13">
      <c r="A4253" s="301" t="s">
        <v>338</v>
      </c>
      <c r="B4253" s="355"/>
      <c r="C4253" s="355"/>
      <c r="D4253" s="355"/>
      <c r="E4253" s="355"/>
      <c r="F4253" s="355"/>
      <c r="G4253" s="355"/>
      <c r="H4253" s="356"/>
      <c r="I4253" s="598" t="s">
        <v>328</v>
      </c>
      <c r="J4253" s="599"/>
      <c r="K4253" s="327"/>
      <c r="L4253" s="292"/>
      <c r="M4253" s="291"/>
    </row>
    <row r="4254" spans="1:13">
      <c r="A4254" s="323" t="s">
        <v>337</v>
      </c>
      <c r="B4254" s="331"/>
      <c r="C4254" s="331"/>
      <c r="D4254" s="331"/>
      <c r="E4254" s="331"/>
      <c r="F4254" s="331"/>
      <c r="G4254" s="331"/>
      <c r="H4254" s="357"/>
      <c r="I4254" s="596"/>
      <c r="J4254" s="597"/>
      <c r="K4254" s="327"/>
      <c r="L4254" s="292"/>
      <c r="M4254" s="291"/>
    </row>
    <row r="4255" spans="1:13">
      <c r="A4255" s="323" t="s">
        <v>346</v>
      </c>
      <c r="B4255" s="331"/>
      <c r="C4255" s="331"/>
      <c r="D4255" s="331"/>
      <c r="E4255" s="331"/>
      <c r="F4255" s="331"/>
      <c r="G4255" s="331"/>
      <c r="H4255" s="357"/>
      <c r="I4255" s="608" t="s">
        <v>35</v>
      </c>
      <c r="J4255" s="609"/>
      <c r="K4255" s="625">
        <v>2.4700000000000002</v>
      </c>
      <c r="L4255" s="626"/>
      <c r="M4255" s="291">
        <f>K4255*12*I4248</f>
        <v>8296.235999999999</v>
      </c>
    </row>
    <row r="4256" spans="1:13" ht="15.75">
      <c r="A4256" s="320" t="s">
        <v>345</v>
      </c>
      <c r="B4256" s="354"/>
      <c r="C4256" s="354"/>
      <c r="D4256" s="354"/>
      <c r="E4256" s="354"/>
      <c r="F4256" s="354"/>
      <c r="G4256" s="354"/>
      <c r="H4256" s="353"/>
      <c r="I4256" s="598" t="s">
        <v>328</v>
      </c>
      <c r="J4256" s="599"/>
      <c r="K4256" s="370"/>
      <c r="L4256" s="369"/>
      <c r="M4256" s="291"/>
    </row>
    <row r="4257" spans="1:13">
      <c r="A4257" s="313" t="s">
        <v>344</v>
      </c>
      <c r="B4257" s="328"/>
      <c r="C4257" s="328"/>
      <c r="D4257" s="328"/>
      <c r="E4257" s="328"/>
      <c r="F4257" s="328"/>
      <c r="G4257" s="328"/>
      <c r="H4257" s="368"/>
      <c r="I4257" s="598"/>
      <c r="J4257" s="599"/>
      <c r="K4257" s="352"/>
      <c r="L4257" s="292"/>
      <c r="M4257" s="291"/>
    </row>
    <row r="4258" spans="1:13" ht="15.75" thickBot="1">
      <c r="A4258" s="323" t="s">
        <v>343</v>
      </c>
      <c r="B4258" s="322"/>
      <c r="C4258" s="322"/>
      <c r="D4258" s="322"/>
      <c r="E4258" s="322"/>
      <c r="F4258" s="322"/>
      <c r="G4258" s="322"/>
      <c r="H4258" s="321"/>
      <c r="I4258" s="334"/>
      <c r="J4258" s="333"/>
      <c r="K4258" s="636"/>
      <c r="L4258" s="637"/>
      <c r="M4258" s="291"/>
    </row>
    <row r="4259" spans="1:13">
      <c r="A4259" s="367" t="s">
        <v>342</v>
      </c>
      <c r="B4259" s="366"/>
      <c r="C4259" s="366"/>
      <c r="D4259" s="366"/>
      <c r="E4259" s="366"/>
      <c r="F4259" s="366"/>
      <c r="G4259" s="366"/>
      <c r="H4259" s="365"/>
      <c r="I4259" s="341"/>
      <c r="J4259" s="364"/>
      <c r="K4259" s="627">
        <f>K4261+K4266+K4269</f>
        <v>5.05</v>
      </c>
      <c r="L4259" s="628"/>
      <c r="M4259" s="286">
        <f>K4259*12*I4248</f>
        <v>16961.939999999999</v>
      </c>
    </row>
    <row r="4260" spans="1:13" ht="15.75" thickBot="1">
      <c r="A4260" s="363" t="s">
        <v>341</v>
      </c>
      <c r="B4260" s="362"/>
      <c r="C4260" s="362"/>
      <c r="D4260" s="362"/>
      <c r="E4260" s="362"/>
      <c r="F4260" s="362"/>
      <c r="G4260" s="362"/>
      <c r="H4260" s="361"/>
      <c r="I4260" s="336"/>
      <c r="J4260" s="360"/>
      <c r="K4260" s="281"/>
      <c r="L4260" s="280"/>
      <c r="M4260" s="279"/>
    </row>
    <row r="4261" spans="1:13">
      <c r="A4261" s="301" t="s">
        <v>340</v>
      </c>
      <c r="B4261" s="300"/>
      <c r="C4261" s="300"/>
      <c r="D4261" s="300"/>
      <c r="E4261" s="300"/>
      <c r="F4261" s="300"/>
      <c r="G4261" s="300"/>
      <c r="H4261" s="298"/>
      <c r="I4261" s="598" t="s">
        <v>19</v>
      </c>
      <c r="J4261" s="599"/>
      <c r="K4261" s="629">
        <v>2.5299999999999998</v>
      </c>
      <c r="L4261" s="630"/>
      <c r="M4261" s="291">
        <f>K4261*12*I4248</f>
        <v>8497.7639999999992</v>
      </c>
    </row>
    <row r="4262" spans="1:13">
      <c r="A4262" s="323" t="s">
        <v>339</v>
      </c>
      <c r="B4262" s="322"/>
      <c r="C4262" s="322"/>
      <c r="D4262" s="322"/>
      <c r="E4262" s="322"/>
      <c r="F4262" s="322"/>
      <c r="G4262" s="322"/>
      <c r="H4262" s="321"/>
      <c r="I4262" s="359"/>
      <c r="J4262" s="358"/>
      <c r="K4262" s="327"/>
      <c r="L4262" s="292"/>
      <c r="M4262" s="291"/>
    </row>
    <row r="4263" spans="1:13">
      <c r="A4263" s="301" t="s">
        <v>338</v>
      </c>
      <c r="B4263" s="355"/>
      <c r="C4263" s="355"/>
      <c r="D4263" s="355"/>
      <c r="E4263" s="355"/>
      <c r="F4263" s="355"/>
      <c r="G4263" s="355"/>
      <c r="H4263" s="356"/>
      <c r="I4263" s="598" t="s">
        <v>328</v>
      </c>
      <c r="J4263" s="599"/>
      <c r="K4263" s="327"/>
      <c r="L4263" s="292"/>
      <c r="M4263" s="291"/>
    </row>
    <row r="4264" spans="1:13">
      <c r="A4264" s="323" t="s">
        <v>337</v>
      </c>
      <c r="B4264" s="331"/>
      <c r="C4264" s="331"/>
      <c r="D4264" s="331"/>
      <c r="E4264" s="331"/>
      <c r="F4264" s="331"/>
      <c r="G4264" s="331"/>
      <c r="H4264" s="357"/>
      <c r="I4264" s="596"/>
      <c r="J4264" s="597"/>
      <c r="K4264" s="327"/>
      <c r="L4264" s="292"/>
      <c r="M4264" s="291"/>
    </row>
    <row r="4265" spans="1:13">
      <c r="A4265" s="320" t="s">
        <v>336</v>
      </c>
      <c r="B4265" s="354"/>
      <c r="C4265" s="353"/>
      <c r="D4265" s="355"/>
      <c r="E4265" s="355"/>
      <c r="F4265" s="355"/>
      <c r="G4265" s="355"/>
      <c r="H4265" s="356"/>
      <c r="I4265" s="598" t="s">
        <v>328</v>
      </c>
      <c r="J4265" s="599"/>
      <c r="K4265" s="327"/>
      <c r="L4265" s="292"/>
      <c r="M4265" s="291"/>
    </row>
    <row r="4266" spans="1:13">
      <c r="A4266" s="301" t="s">
        <v>335</v>
      </c>
      <c r="B4266" s="355"/>
      <c r="C4266" s="355"/>
      <c r="D4266" s="354"/>
      <c r="E4266" s="354"/>
      <c r="F4266" s="354"/>
      <c r="G4266" s="354"/>
      <c r="H4266" s="353"/>
      <c r="I4266" s="608" t="s">
        <v>35</v>
      </c>
      <c r="J4266" s="609"/>
      <c r="K4266" s="625">
        <v>1.1200000000000001</v>
      </c>
      <c r="L4266" s="626"/>
      <c r="M4266" s="291">
        <f>K4266*12*I4248</f>
        <v>3761.8560000000002</v>
      </c>
    </row>
    <row r="4267" spans="1:13">
      <c r="A4267" s="313" t="s">
        <v>334</v>
      </c>
      <c r="B4267" s="312"/>
      <c r="C4267" s="312"/>
      <c r="D4267" s="312"/>
      <c r="E4267" s="312"/>
      <c r="F4267" s="312"/>
      <c r="G4267" s="312"/>
      <c r="H4267" s="311"/>
      <c r="I4267" s="590" t="s">
        <v>333</v>
      </c>
      <c r="J4267" s="591"/>
      <c r="K4267" s="327"/>
      <c r="L4267" s="292"/>
      <c r="M4267" s="291"/>
    </row>
    <row r="4268" spans="1:13">
      <c r="A4268" s="323"/>
      <c r="B4268" s="322"/>
      <c r="C4268" s="322"/>
      <c r="D4268" s="322"/>
      <c r="E4268" s="322"/>
      <c r="F4268" s="322"/>
      <c r="G4268" s="322"/>
      <c r="H4268" s="321"/>
      <c r="I4268" s="334" t="s">
        <v>332</v>
      </c>
      <c r="J4268" s="333"/>
      <c r="K4268" s="352"/>
      <c r="L4268" s="292"/>
      <c r="M4268" s="291"/>
    </row>
    <row r="4269" spans="1:13">
      <c r="A4269" s="313" t="s">
        <v>331</v>
      </c>
      <c r="B4269" s="312"/>
      <c r="C4269" s="312"/>
      <c r="D4269" s="312"/>
      <c r="E4269" s="312"/>
      <c r="F4269" s="312"/>
      <c r="G4269" s="312"/>
      <c r="H4269" s="311"/>
      <c r="I4269" s="590" t="s">
        <v>35</v>
      </c>
      <c r="J4269" s="591"/>
      <c r="K4269" s="625">
        <v>1.4</v>
      </c>
      <c r="L4269" s="626"/>
      <c r="M4269" s="291">
        <f>K4269*12*I4248</f>
        <v>4702.3199999999988</v>
      </c>
    </row>
    <row r="4270" spans="1:13">
      <c r="A4270" s="323" t="s">
        <v>330</v>
      </c>
      <c r="B4270" s="322"/>
      <c r="C4270" s="322"/>
      <c r="D4270" s="322"/>
      <c r="E4270" s="322"/>
      <c r="F4270" s="322"/>
      <c r="G4270" s="322"/>
      <c r="H4270" s="321"/>
      <c r="I4270" s="334"/>
      <c r="J4270" s="333"/>
      <c r="K4270" s="327"/>
      <c r="L4270" s="292"/>
      <c r="M4270" s="291"/>
    </row>
    <row r="4271" spans="1:13">
      <c r="A4271" s="313" t="s">
        <v>329</v>
      </c>
      <c r="B4271" s="312"/>
      <c r="C4271" s="312"/>
      <c r="D4271" s="312"/>
      <c r="E4271" s="312"/>
      <c r="F4271" s="312"/>
      <c r="G4271" s="312"/>
      <c r="H4271" s="311"/>
      <c r="I4271" s="598" t="s">
        <v>328</v>
      </c>
      <c r="J4271" s="599"/>
      <c r="K4271" s="327"/>
      <c r="L4271" s="292"/>
      <c r="M4271" s="291"/>
    </row>
    <row r="4272" spans="1:13">
      <c r="A4272" s="313" t="s">
        <v>327</v>
      </c>
      <c r="B4272" s="312"/>
      <c r="C4272" s="312"/>
      <c r="D4272" s="312"/>
      <c r="E4272" s="312"/>
      <c r="F4272" s="312"/>
      <c r="G4272" s="312"/>
      <c r="H4272" s="311"/>
      <c r="I4272" s="590" t="s">
        <v>326</v>
      </c>
      <c r="J4272" s="591"/>
      <c r="K4272" s="351"/>
      <c r="L4272" s="350"/>
      <c r="M4272" s="349"/>
    </row>
    <row r="4273" spans="1:13" ht="15.75" thickBot="1">
      <c r="A4273" s="323"/>
      <c r="B4273" s="322"/>
      <c r="C4273" s="322"/>
      <c r="D4273" s="322"/>
      <c r="E4273" s="322"/>
      <c r="F4273" s="322"/>
      <c r="G4273" s="322"/>
      <c r="H4273" s="321"/>
      <c r="I4273" s="606" t="s">
        <v>325</v>
      </c>
      <c r="J4273" s="607"/>
      <c r="K4273" s="348"/>
      <c r="L4273" s="347"/>
      <c r="M4273" s="346"/>
    </row>
    <row r="4274" spans="1:13">
      <c r="A4274" s="345" t="s">
        <v>324</v>
      </c>
      <c r="B4274" s="344"/>
      <c r="C4274" s="344"/>
      <c r="D4274" s="344"/>
      <c r="E4274" s="344"/>
      <c r="F4274" s="344"/>
      <c r="G4274" s="343"/>
      <c r="H4274" s="342"/>
      <c r="I4274" s="341"/>
      <c r="J4274" s="340"/>
      <c r="K4274" s="648">
        <f>K4276+K4283+K4291+K4295+K4296+K4300</f>
        <v>40.03</v>
      </c>
      <c r="L4274" s="628"/>
      <c r="M4274" s="286">
        <f>M4276+M4283+M4291+M4295+M4296+M4300</f>
        <v>134452.764</v>
      </c>
    </row>
    <row r="4275" spans="1:13" ht="15.75" thickBot="1">
      <c r="A4275" s="339"/>
      <c r="B4275" s="338"/>
      <c r="C4275" s="338"/>
      <c r="D4275" s="338"/>
      <c r="E4275" s="338"/>
      <c r="F4275" s="338"/>
      <c r="G4275" s="338"/>
      <c r="H4275" s="337"/>
      <c r="I4275" s="336"/>
      <c r="J4275" s="282"/>
      <c r="K4275" s="281"/>
      <c r="L4275" s="280"/>
      <c r="M4275" s="279"/>
    </row>
    <row r="4276" spans="1:13" ht="15.75" thickBot="1">
      <c r="A4276" s="603" t="s">
        <v>323</v>
      </c>
      <c r="B4276" s="604"/>
      <c r="C4276" s="604"/>
      <c r="D4276" s="604"/>
      <c r="E4276" s="604"/>
      <c r="F4276" s="604"/>
      <c r="G4276" s="604"/>
      <c r="H4276" s="605"/>
      <c r="I4276" s="305"/>
      <c r="J4276" s="304"/>
      <c r="K4276" s="646">
        <f>K4277+K4278+K4279+K4281+K4282</f>
        <v>2.3299999999999996</v>
      </c>
      <c r="L4276" s="647"/>
      <c r="M4276" s="303">
        <f>K4276*12*I4248</f>
        <v>7826.0039999999972</v>
      </c>
    </row>
    <row r="4277" spans="1:13">
      <c r="A4277" s="323" t="s">
        <v>322</v>
      </c>
      <c r="B4277" s="322"/>
      <c r="C4277" s="322"/>
      <c r="D4277" s="322"/>
      <c r="E4277" s="322"/>
      <c r="F4277" s="322"/>
      <c r="G4277" s="322"/>
      <c r="H4277" s="321"/>
      <c r="I4277" s="596" t="s">
        <v>321</v>
      </c>
      <c r="J4277" s="597"/>
      <c r="K4277" s="629">
        <v>0.63</v>
      </c>
      <c r="L4277" s="630"/>
      <c r="M4277" s="291">
        <f>K4277*12*I4248</f>
        <v>2116.0439999999999</v>
      </c>
    </row>
    <row r="4278" spans="1:13">
      <c r="A4278" s="320" t="s">
        <v>320</v>
      </c>
      <c r="B4278" s="319"/>
      <c r="C4278" s="319"/>
      <c r="D4278" s="319"/>
      <c r="E4278" s="319"/>
      <c r="F4278" s="319"/>
      <c r="G4278" s="319"/>
      <c r="H4278" s="318"/>
      <c r="I4278" s="608" t="s">
        <v>57</v>
      </c>
      <c r="J4278" s="609"/>
      <c r="K4278" s="625">
        <v>1.48</v>
      </c>
      <c r="L4278" s="626"/>
      <c r="M4278" s="291">
        <f>K4278*12*I4248</f>
        <v>4971.0239999999994</v>
      </c>
    </row>
    <row r="4279" spans="1:13">
      <c r="A4279" s="313" t="s">
        <v>319</v>
      </c>
      <c r="B4279" s="312"/>
      <c r="C4279" s="312"/>
      <c r="D4279" s="312"/>
      <c r="E4279" s="312"/>
      <c r="F4279" s="312"/>
      <c r="G4279" s="312"/>
      <c r="H4279" s="311"/>
      <c r="I4279" s="590" t="s">
        <v>35</v>
      </c>
      <c r="J4279" s="591"/>
      <c r="K4279" s="625">
        <v>0.17</v>
      </c>
      <c r="L4279" s="626"/>
      <c r="M4279" s="291">
        <f>K4279*12*I4248</f>
        <v>570.99599999999998</v>
      </c>
    </row>
    <row r="4280" spans="1:13">
      <c r="A4280" s="335" t="s">
        <v>318</v>
      </c>
      <c r="B4280" s="331"/>
      <c r="C4280" s="331"/>
      <c r="D4280" s="331"/>
      <c r="E4280" s="322"/>
      <c r="F4280" s="322"/>
      <c r="G4280" s="322"/>
      <c r="H4280" s="321"/>
      <c r="I4280" s="334"/>
      <c r="J4280" s="333"/>
      <c r="K4280" s="293"/>
      <c r="L4280" s="292"/>
      <c r="M4280" s="291"/>
    </row>
    <row r="4281" spans="1:13">
      <c r="A4281" s="320" t="s">
        <v>317</v>
      </c>
      <c r="B4281" s="319"/>
      <c r="C4281" s="319"/>
      <c r="D4281" s="319"/>
      <c r="E4281" s="319"/>
      <c r="F4281" s="319"/>
      <c r="G4281" s="319"/>
      <c r="H4281" s="318"/>
      <c r="I4281" s="608" t="s">
        <v>19</v>
      </c>
      <c r="J4281" s="609"/>
      <c r="K4281" s="625">
        <v>0.05</v>
      </c>
      <c r="L4281" s="626"/>
      <c r="M4281" s="291">
        <f>K4281*12*I4248</f>
        <v>167.94</v>
      </c>
    </row>
    <row r="4282" spans="1:13" ht="15.75" thickBot="1">
      <c r="A4282" s="313" t="s">
        <v>316</v>
      </c>
      <c r="B4282" s="312"/>
      <c r="C4282" s="312"/>
      <c r="D4282" s="312"/>
      <c r="E4282" s="312"/>
      <c r="F4282" s="312"/>
      <c r="G4282" s="312"/>
      <c r="H4282" s="311"/>
      <c r="I4282" s="614" t="s">
        <v>19</v>
      </c>
      <c r="J4282" s="615"/>
      <c r="K4282" s="650"/>
      <c r="L4282" s="651"/>
      <c r="M4282" s="291"/>
    </row>
    <row r="4283" spans="1:13" ht="15.75" thickBot="1">
      <c r="A4283" s="654" t="s">
        <v>315</v>
      </c>
      <c r="B4283" s="655"/>
      <c r="C4283" s="655"/>
      <c r="D4283" s="655"/>
      <c r="E4283" s="655"/>
      <c r="F4283" s="655"/>
      <c r="G4283" s="655"/>
      <c r="H4283" s="656"/>
      <c r="I4283" s="305"/>
      <c r="J4283" s="304"/>
      <c r="K4283" s="642">
        <f>K4284+K4285+K4287+K4288+K4289+K4290</f>
        <v>1.35</v>
      </c>
      <c r="L4283" s="647"/>
      <c r="M4283" s="303">
        <f>K4283*12*I4248</f>
        <v>4534.38</v>
      </c>
    </row>
    <row r="4284" spans="1:13">
      <c r="A4284" s="332" t="s">
        <v>314</v>
      </c>
      <c r="B4284" s="331"/>
      <c r="C4284" s="331"/>
      <c r="D4284" s="331"/>
      <c r="E4284" s="331"/>
      <c r="F4284" s="322"/>
      <c r="G4284" s="322"/>
      <c r="H4284" s="321"/>
      <c r="I4284" s="330"/>
      <c r="J4284" s="294"/>
      <c r="K4284" s="629">
        <v>0.08</v>
      </c>
      <c r="L4284" s="630"/>
      <c r="M4284" s="291">
        <f>K4284*12*I4248</f>
        <v>268.70399999999995</v>
      </c>
    </row>
    <row r="4285" spans="1:13">
      <c r="A4285" s="329" t="s">
        <v>313</v>
      </c>
      <c r="B4285" s="328"/>
      <c r="C4285" s="328"/>
      <c r="D4285" s="328"/>
      <c r="E4285" s="328"/>
      <c r="F4285" s="312"/>
      <c r="G4285" s="312"/>
      <c r="H4285" s="311"/>
      <c r="I4285" s="598" t="s">
        <v>312</v>
      </c>
      <c r="J4285" s="599"/>
      <c r="K4285" s="625">
        <v>0.65</v>
      </c>
      <c r="L4285" s="626"/>
      <c r="M4285" s="291">
        <f>K4285*12*I4248</f>
        <v>2183.2199999999998</v>
      </c>
    </row>
    <row r="4286" spans="1:13">
      <c r="A4286" s="323" t="s">
        <v>311</v>
      </c>
      <c r="B4286" s="322"/>
      <c r="C4286" s="322"/>
      <c r="D4286" s="322"/>
      <c r="E4286" s="322"/>
      <c r="F4286" s="322"/>
      <c r="G4286" s="322"/>
      <c r="H4286" s="321"/>
      <c r="I4286" s="596" t="s">
        <v>310</v>
      </c>
      <c r="J4286" s="597"/>
      <c r="K4286" s="327"/>
      <c r="L4286" s="292"/>
      <c r="M4286" s="291"/>
    </row>
    <row r="4287" spans="1:13">
      <c r="A4287" s="320" t="s">
        <v>309</v>
      </c>
      <c r="B4287" s="319"/>
      <c r="C4287" s="319"/>
      <c r="D4287" s="319"/>
      <c r="E4287" s="319"/>
      <c r="F4287" s="319"/>
      <c r="G4287" s="319"/>
      <c r="H4287" s="318"/>
      <c r="I4287" s="608" t="s">
        <v>308</v>
      </c>
      <c r="J4287" s="609"/>
      <c r="K4287" s="625">
        <v>0.4</v>
      </c>
      <c r="L4287" s="626"/>
      <c r="M4287" s="291">
        <f>K4287*12*I4248</f>
        <v>1343.52</v>
      </c>
    </row>
    <row r="4288" spans="1:13">
      <c r="A4288" s="320" t="s">
        <v>307</v>
      </c>
      <c r="B4288" s="319"/>
      <c r="C4288" s="319"/>
      <c r="D4288" s="319"/>
      <c r="E4288" s="319"/>
      <c r="F4288" s="319"/>
      <c r="G4288" s="319"/>
      <c r="H4288" s="318"/>
      <c r="I4288" s="608" t="s">
        <v>306</v>
      </c>
      <c r="J4288" s="609"/>
      <c r="K4288" s="625">
        <v>0.1</v>
      </c>
      <c r="L4288" s="626"/>
      <c r="M4288" s="291">
        <f>K4288*12*I4248</f>
        <v>335.88</v>
      </c>
    </row>
    <row r="4289" spans="1:13">
      <c r="A4289" s="313" t="s">
        <v>299</v>
      </c>
      <c r="B4289" s="312"/>
      <c r="C4289" s="312"/>
      <c r="D4289" s="312"/>
      <c r="E4289" s="312"/>
      <c r="F4289" s="312"/>
      <c r="G4289" s="312"/>
      <c r="H4289" s="311"/>
      <c r="I4289" s="608" t="s">
        <v>298</v>
      </c>
      <c r="J4289" s="609"/>
      <c r="K4289" s="636">
        <v>0.05</v>
      </c>
      <c r="L4289" s="637"/>
      <c r="M4289" s="291">
        <f>K4289*12*I4248</f>
        <v>167.94</v>
      </c>
    </row>
    <row r="4290" spans="1:13" ht="15.75" thickBot="1">
      <c r="A4290" s="313" t="s">
        <v>305</v>
      </c>
      <c r="B4290" s="312"/>
      <c r="C4290" s="312"/>
      <c r="D4290" s="312"/>
      <c r="E4290" s="312"/>
      <c r="F4290" s="312"/>
      <c r="G4290" s="312"/>
      <c r="H4290" s="311"/>
      <c r="I4290" s="614" t="s">
        <v>88</v>
      </c>
      <c r="J4290" s="615"/>
      <c r="K4290" s="638">
        <v>7.0000000000000007E-2</v>
      </c>
      <c r="L4290" s="639"/>
      <c r="M4290" s="326">
        <f>K4290*12*I4248</f>
        <v>235.11600000000001</v>
      </c>
    </row>
    <row r="4291" spans="1:13" ht="15.75" thickBot="1">
      <c r="A4291" s="654" t="s">
        <v>304</v>
      </c>
      <c r="B4291" s="655"/>
      <c r="C4291" s="655"/>
      <c r="D4291" s="655"/>
      <c r="E4291" s="655"/>
      <c r="F4291" s="655"/>
      <c r="G4291" s="655"/>
      <c r="H4291" s="656"/>
      <c r="I4291" s="325"/>
      <c r="J4291" s="324"/>
      <c r="K4291" s="649">
        <f>K4292+K4293+K4294</f>
        <v>0.88</v>
      </c>
      <c r="L4291" s="643"/>
      <c r="M4291" s="303">
        <f>K4291*12*I4248</f>
        <v>2955.7439999999997</v>
      </c>
    </row>
    <row r="4292" spans="1:13">
      <c r="A4292" s="323" t="s">
        <v>303</v>
      </c>
      <c r="B4292" s="322"/>
      <c r="C4292" s="322"/>
      <c r="D4292" s="322"/>
      <c r="E4292" s="322"/>
      <c r="F4292" s="322"/>
      <c r="G4292" s="322"/>
      <c r="H4292" s="321"/>
      <c r="I4292" s="612" t="s">
        <v>302</v>
      </c>
      <c r="J4292" s="613"/>
      <c r="K4292" s="644">
        <v>0.42</v>
      </c>
      <c r="L4292" s="645"/>
      <c r="M4292" s="291">
        <f>K4292*12*I4248</f>
        <v>1410.6959999999999</v>
      </c>
    </row>
    <row r="4293" spans="1:13">
      <c r="A4293" s="320" t="s">
        <v>301</v>
      </c>
      <c r="B4293" s="319"/>
      <c r="C4293" s="319"/>
      <c r="D4293" s="319"/>
      <c r="E4293" s="319"/>
      <c r="F4293" s="319"/>
      <c r="G4293" s="319"/>
      <c r="H4293" s="318"/>
      <c r="I4293" s="317" t="s">
        <v>300</v>
      </c>
      <c r="J4293" s="316"/>
      <c r="K4293" s="636">
        <v>0.37</v>
      </c>
      <c r="L4293" s="637"/>
      <c r="M4293" s="291">
        <f>K4293*12*I4248</f>
        <v>1242.7559999999999</v>
      </c>
    </row>
    <row r="4294" spans="1:13" ht="15.75" thickBot="1">
      <c r="A4294" s="313" t="s">
        <v>299</v>
      </c>
      <c r="B4294" s="312"/>
      <c r="C4294" s="312"/>
      <c r="D4294" s="312"/>
      <c r="E4294" s="312"/>
      <c r="F4294" s="312"/>
      <c r="G4294" s="312"/>
      <c r="H4294" s="311"/>
      <c r="I4294" s="614" t="s">
        <v>298</v>
      </c>
      <c r="J4294" s="615"/>
      <c r="K4294" s="638">
        <v>0.09</v>
      </c>
      <c r="L4294" s="639"/>
      <c r="M4294" s="291">
        <f>K4294*12*I4248</f>
        <v>302.29199999999997</v>
      </c>
    </row>
    <row r="4295" spans="1:13" ht="15.75" thickBot="1">
      <c r="A4295" s="309" t="s">
        <v>297</v>
      </c>
      <c r="B4295" s="308"/>
      <c r="C4295" s="308"/>
      <c r="D4295" s="308"/>
      <c r="E4295" s="308"/>
      <c r="F4295" s="308"/>
      <c r="G4295" s="308"/>
      <c r="H4295" s="307"/>
      <c r="I4295" s="619" t="s">
        <v>296</v>
      </c>
      <c r="J4295" s="620"/>
      <c r="K4295" s="640">
        <v>33.82</v>
      </c>
      <c r="L4295" s="641"/>
      <c r="M4295" s="303">
        <f>K4295*12*I4248</f>
        <v>113594.61599999999</v>
      </c>
    </row>
    <row r="4296" spans="1:13" ht="15.75" thickBot="1">
      <c r="A4296" s="603" t="s">
        <v>295</v>
      </c>
      <c r="B4296" s="604"/>
      <c r="C4296" s="604"/>
      <c r="D4296" s="604"/>
      <c r="E4296" s="604"/>
      <c r="F4296" s="604"/>
      <c r="G4296" s="604"/>
      <c r="H4296" s="605"/>
      <c r="I4296" s="305"/>
      <c r="J4296" s="304"/>
      <c r="K4296" s="642">
        <v>1.58</v>
      </c>
      <c r="L4296" s="643"/>
      <c r="M4296" s="303">
        <f>K4296*12*I4248</f>
        <v>5306.9039999999995</v>
      </c>
    </row>
    <row r="4297" spans="1:13">
      <c r="A4297" s="301" t="s">
        <v>294</v>
      </c>
      <c r="B4297" s="300"/>
      <c r="C4297" s="300"/>
      <c r="D4297" s="300"/>
      <c r="E4297" s="300"/>
      <c r="F4297" s="300"/>
      <c r="G4297" s="300"/>
      <c r="H4297" s="298"/>
      <c r="I4297" s="621" t="s">
        <v>293</v>
      </c>
      <c r="J4297" s="622"/>
      <c r="K4297" s="297"/>
      <c r="L4297" s="296"/>
      <c r="M4297" s="291"/>
    </row>
    <row r="4298" spans="1:13">
      <c r="A4298" s="301" t="s">
        <v>292</v>
      </c>
      <c r="B4298" s="300"/>
      <c r="C4298" s="300"/>
      <c r="D4298" s="300"/>
      <c r="E4298" s="300"/>
      <c r="F4298" s="300"/>
      <c r="G4298" s="300"/>
      <c r="H4298" s="298"/>
      <c r="I4298" s="295"/>
      <c r="J4298" s="294"/>
      <c r="K4298" s="297"/>
      <c r="L4298" s="296"/>
      <c r="M4298" s="291"/>
    </row>
    <row r="4299" spans="1:13" ht="15.75" thickBot="1">
      <c r="A4299" s="301" t="s">
        <v>291</v>
      </c>
      <c r="B4299" s="300"/>
      <c r="C4299" s="300"/>
      <c r="D4299" s="300"/>
      <c r="E4299" s="300"/>
      <c r="F4299" s="300"/>
      <c r="G4299" s="300"/>
      <c r="H4299" s="298"/>
      <c r="I4299" s="310"/>
      <c r="J4299" s="294"/>
      <c r="K4299" s="297"/>
      <c r="L4299" s="296"/>
      <c r="M4299" s="291"/>
    </row>
    <row r="4300" spans="1:13" ht="15.75" thickBot="1">
      <c r="A4300" s="309" t="s">
        <v>290</v>
      </c>
      <c r="B4300" s="308"/>
      <c r="C4300" s="308"/>
      <c r="D4300" s="308"/>
      <c r="E4300" s="308"/>
      <c r="F4300" s="308"/>
      <c r="G4300" s="308"/>
      <c r="H4300" s="307"/>
      <c r="I4300" s="305"/>
      <c r="J4300" s="304"/>
      <c r="K4300" s="642">
        <v>7.0000000000000007E-2</v>
      </c>
      <c r="L4300" s="643"/>
      <c r="M4300" s="303">
        <f>K4300*12*I4248</f>
        <v>235.11600000000001</v>
      </c>
    </row>
    <row r="4301" spans="1:13">
      <c r="A4301" s="301" t="s">
        <v>289</v>
      </c>
      <c r="B4301" s="300"/>
      <c r="C4301" s="300"/>
      <c r="D4301" s="300"/>
      <c r="E4301" s="300"/>
      <c r="F4301" s="300"/>
      <c r="G4301" s="300"/>
      <c r="H4301" s="298"/>
      <c r="I4301" s="621" t="s">
        <v>19</v>
      </c>
      <c r="J4301" s="622"/>
      <c r="K4301" s="306"/>
      <c r="L4301" s="296"/>
      <c r="M4301" s="291"/>
    </row>
    <row r="4302" spans="1:13" ht="15.75" thickBot="1">
      <c r="A4302" s="301" t="s">
        <v>288</v>
      </c>
      <c r="B4302" s="300"/>
      <c r="C4302" s="300"/>
      <c r="D4302" s="300"/>
      <c r="E4302" s="300"/>
      <c r="F4302" s="300"/>
      <c r="G4302" s="300"/>
      <c r="H4302" s="298"/>
      <c r="I4302" s="295"/>
      <c r="J4302" s="294"/>
      <c r="K4302" s="306"/>
      <c r="L4302" s="296"/>
      <c r="M4302" s="291"/>
    </row>
    <row r="4303" spans="1:13" ht="15.75" thickBot="1">
      <c r="A4303" s="603" t="s">
        <v>287</v>
      </c>
      <c r="B4303" s="604"/>
      <c r="C4303" s="604"/>
      <c r="D4303" s="604"/>
      <c r="E4303" s="604"/>
      <c r="F4303" s="604"/>
      <c r="G4303" s="604"/>
      <c r="H4303" s="605"/>
      <c r="I4303" s="305"/>
      <c r="J4303" s="304"/>
      <c r="K4303" s="642">
        <v>6</v>
      </c>
      <c r="L4303" s="643"/>
      <c r="M4303" s="303">
        <f>K4303*12*I4248</f>
        <v>20152.8</v>
      </c>
    </row>
    <row r="4304" spans="1:13">
      <c r="A4304" s="301" t="s">
        <v>286</v>
      </c>
      <c r="B4304" s="299"/>
      <c r="C4304" s="299"/>
      <c r="D4304" s="299"/>
      <c r="E4304" s="299"/>
      <c r="F4304" s="300"/>
      <c r="G4304" s="299"/>
      <c r="H4304" s="298"/>
      <c r="I4304" s="598" t="s">
        <v>285</v>
      </c>
      <c r="J4304" s="599"/>
      <c r="K4304" s="297"/>
      <c r="L4304" s="296"/>
      <c r="M4304" s="291"/>
    </row>
    <row r="4305" spans="1:13">
      <c r="A4305" s="301" t="s">
        <v>284</v>
      </c>
      <c r="B4305" s="299"/>
      <c r="C4305" s="299"/>
      <c r="D4305" s="299"/>
      <c r="E4305" s="299"/>
      <c r="F4305" s="300"/>
      <c r="G4305" s="299"/>
      <c r="H4305" s="298"/>
      <c r="I4305" s="598" t="s">
        <v>283</v>
      </c>
      <c r="J4305" s="599"/>
      <c r="K4305" s="297"/>
      <c r="L4305" s="296"/>
      <c r="M4305" s="291"/>
    </row>
    <row r="4306" spans="1:13">
      <c r="A4306" s="301" t="s">
        <v>282</v>
      </c>
      <c r="B4306" s="299"/>
      <c r="C4306" s="299"/>
      <c r="D4306" s="299"/>
      <c r="E4306" s="299"/>
      <c r="F4306" s="300"/>
      <c r="G4306" s="299"/>
      <c r="H4306" s="298"/>
      <c r="I4306" s="598" t="s">
        <v>281</v>
      </c>
      <c r="J4306" s="599"/>
      <c r="K4306" s="297"/>
      <c r="L4306" s="296"/>
      <c r="M4306" s="291"/>
    </row>
    <row r="4307" spans="1:13">
      <c r="A4307" s="301" t="s">
        <v>280</v>
      </c>
      <c r="B4307" s="299"/>
      <c r="C4307" s="299"/>
      <c r="D4307" s="299"/>
      <c r="E4307" s="299"/>
      <c r="F4307" s="300"/>
      <c r="G4307" s="299"/>
      <c r="H4307" s="298"/>
      <c r="I4307" s="598" t="s">
        <v>279</v>
      </c>
      <c r="J4307" s="599"/>
      <c r="K4307" s="297"/>
      <c r="L4307" s="296"/>
      <c r="M4307" s="291"/>
    </row>
    <row r="4308" spans="1:13">
      <c r="A4308" s="301" t="s">
        <v>278</v>
      </c>
      <c r="B4308" s="299"/>
      <c r="C4308" s="299"/>
      <c r="D4308" s="299"/>
      <c r="E4308" s="299"/>
      <c r="F4308" s="300"/>
      <c r="G4308" s="299"/>
      <c r="H4308" s="298"/>
      <c r="I4308" s="598" t="s">
        <v>277</v>
      </c>
      <c r="J4308" s="599"/>
      <c r="K4308" s="297"/>
      <c r="L4308" s="296"/>
      <c r="M4308" s="291"/>
    </row>
    <row r="4309" spans="1:13">
      <c r="A4309" s="301" t="s">
        <v>276</v>
      </c>
      <c r="B4309" s="299"/>
      <c r="C4309" s="299"/>
      <c r="D4309" s="299"/>
      <c r="E4309" s="299"/>
      <c r="F4309" s="300"/>
      <c r="G4309" s="299"/>
      <c r="H4309" s="298"/>
      <c r="I4309" s="295"/>
      <c r="J4309" s="294"/>
      <c r="K4309" s="297"/>
      <c r="L4309" s="302"/>
      <c r="M4309" s="291"/>
    </row>
    <row r="4310" spans="1:13">
      <c r="A4310" s="301" t="s">
        <v>275</v>
      </c>
      <c r="B4310" s="299"/>
      <c r="C4310" s="299"/>
      <c r="D4310" s="299"/>
      <c r="E4310" s="299"/>
      <c r="F4310" s="300"/>
      <c r="G4310" s="299"/>
      <c r="H4310" s="298"/>
      <c r="I4310" s="295"/>
      <c r="J4310" s="294"/>
      <c r="K4310" s="297"/>
      <c r="L4310" s="296"/>
      <c r="M4310" s="291"/>
    </row>
    <row r="4311" spans="1:13">
      <c r="A4311" s="301" t="s">
        <v>274</v>
      </c>
      <c r="B4311" s="299"/>
      <c r="C4311" s="299"/>
      <c r="D4311" s="299"/>
      <c r="E4311" s="299"/>
      <c r="F4311" s="300"/>
      <c r="G4311" s="299"/>
      <c r="H4311" s="298"/>
      <c r="I4311" s="295"/>
      <c r="J4311" s="294"/>
      <c r="K4311" s="297"/>
      <c r="L4311" s="296"/>
      <c r="M4311" s="291"/>
    </row>
    <row r="4312" spans="1:13">
      <c r="A4312" s="301" t="s">
        <v>273</v>
      </c>
      <c r="B4312" s="299"/>
      <c r="C4312" s="299"/>
      <c r="D4312" s="299"/>
      <c r="E4312" s="299"/>
      <c r="F4312" s="300"/>
      <c r="G4312" s="299"/>
      <c r="H4312" s="298"/>
      <c r="I4312" s="295"/>
      <c r="J4312" s="294"/>
      <c r="K4312" s="297"/>
      <c r="L4312" s="296"/>
      <c r="M4312" s="291"/>
    </row>
    <row r="4313" spans="1:13">
      <c r="A4313" s="301" t="s">
        <v>272</v>
      </c>
      <c r="B4313" s="299"/>
      <c r="C4313" s="299"/>
      <c r="D4313" s="299"/>
      <c r="E4313" s="299"/>
      <c r="F4313" s="300"/>
      <c r="G4313" s="299"/>
      <c r="H4313" s="298"/>
      <c r="I4313" s="295"/>
      <c r="J4313" s="294"/>
      <c r="K4313" s="297"/>
      <c r="L4313" s="296"/>
      <c r="M4313" s="291"/>
    </row>
    <row r="4314" spans="1:13" ht="15.75" thickBot="1">
      <c r="A4314" s="616" t="s">
        <v>271</v>
      </c>
      <c r="B4314" s="617"/>
      <c r="C4314" s="617"/>
      <c r="D4314" s="617"/>
      <c r="E4314" s="617"/>
      <c r="F4314" s="617"/>
      <c r="G4314" s="617"/>
      <c r="H4314" s="618"/>
      <c r="I4314" s="295"/>
      <c r="J4314" s="294"/>
      <c r="K4314" s="293"/>
      <c r="L4314" s="292"/>
      <c r="M4314" s="291"/>
    </row>
    <row r="4315" spans="1:13">
      <c r="A4315" s="290" t="s">
        <v>270</v>
      </c>
      <c r="B4315" s="289"/>
      <c r="C4315" s="289"/>
      <c r="D4315" s="289"/>
      <c r="E4315" s="289"/>
      <c r="F4315" s="289"/>
      <c r="G4315" s="289"/>
      <c r="H4315" s="289"/>
      <c r="I4315" s="621" t="s">
        <v>55</v>
      </c>
      <c r="J4315" s="622"/>
      <c r="K4315" s="288"/>
      <c r="L4315" s="287"/>
      <c r="M4315" s="286"/>
    </row>
    <row r="4316" spans="1:13" ht="15.75" thickBot="1">
      <c r="A4316" s="285" t="s">
        <v>269</v>
      </c>
      <c r="B4316" s="284"/>
      <c r="C4316" s="284"/>
      <c r="D4316" s="284"/>
      <c r="E4316" s="284"/>
      <c r="F4316" s="284"/>
      <c r="G4316" s="284"/>
      <c r="H4316" s="284"/>
      <c r="I4316" s="283"/>
      <c r="J4316" s="282"/>
      <c r="K4316" s="281"/>
      <c r="L4316" s="280"/>
      <c r="M4316" s="279"/>
    </row>
    <row r="4317" spans="1:13" ht="15.75" thickBot="1">
      <c r="A4317" s="652" t="s">
        <v>268</v>
      </c>
      <c r="B4317" s="653"/>
      <c r="C4317" s="653"/>
      <c r="D4317" s="653"/>
      <c r="E4317" s="653"/>
      <c r="F4317" s="653"/>
      <c r="G4317" s="653"/>
      <c r="H4317" s="653"/>
      <c r="I4317" s="278"/>
      <c r="J4317" s="277"/>
      <c r="K4317" s="610">
        <f>K4249+K4259+K4274+K4303</f>
        <v>57.25</v>
      </c>
      <c r="L4317" s="611"/>
      <c r="M4317" s="276">
        <f>M4249+M4259+M4274+M4303</f>
        <v>192291.3</v>
      </c>
    </row>
  </sheetData>
  <mergeCells count="4884">
    <mergeCell ref="K4300:L4300"/>
    <mergeCell ref="I4301:J4301"/>
    <mergeCell ref="A4303:H4303"/>
    <mergeCell ref="K4303:L4303"/>
    <mergeCell ref="I4304:J4304"/>
    <mergeCell ref="A4317:H4317"/>
    <mergeCell ref="K4317:L4317"/>
    <mergeCell ref="I4315:J4315"/>
    <mergeCell ref="I4305:J4305"/>
    <mergeCell ref="I4306:J4306"/>
    <mergeCell ref="I4307:J4307"/>
    <mergeCell ref="I4308:J4308"/>
    <mergeCell ref="A4314:H4314"/>
    <mergeCell ref="K4292:L4292"/>
    <mergeCell ref="I4289:J4289"/>
    <mergeCell ref="K4289:L4289"/>
    <mergeCell ref="I4290:J4290"/>
    <mergeCell ref="K4290:L4290"/>
    <mergeCell ref="A4291:H4291"/>
    <mergeCell ref="K4291:L4291"/>
    <mergeCell ref="K4281:L4281"/>
    <mergeCell ref="A4296:H4296"/>
    <mergeCell ref="K4296:L4296"/>
    <mergeCell ref="I4297:J4297"/>
    <mergeCell ref="K4293:L4293"/>
    <mergeCell ref="I4294:J4294"/>
    <mergeCell ref="K4294:L4294"/>
    <mergeCell ref="I4295:J4295"/>
    <mergeCell ref="K4295:L4295"/>
    <mergeCell ref="I4292:J4292"/>
    <mergeCell ref="I4282:J4282"/>
    <mergeCell ref="K4282:L4282"/>
    <mergeCell ref="A4283:H4283"/>
    <mergeCell ref="K4283:L4283"/>
    <mergeCell ref="K4284:L4284"/>
    <mergeCell ref="I4278:J4278"/>
    <mergeCell ref="K4278:L4278"/>
    <mergeCell ref="I4279:J4279"/>
    <mergeCell ref="K4279:L4279"/>
    <mergeCell ref="I4281:J4281"/>
    <mergeCell ref="I4288:J4288"/>
    <mergeCell ref="K4288:L4288"/>
    <mergeCell ref="I4285:J4285"/>
    <mergeCell ref="K4285:L4285"/>
    <mergeCell ref="I4286:J4286"/>
    <mergeCell ref="I4287:J4287"/>
    <mergeCell ref="K4287:L4287"/>
    <mergeCell ref="I4266:J4266"/>
    <mergeCell ref="K4266:L4266"/>
    <mergeCell ref="I4256:J4256"/>
    <mergeCell ref="I4257:J4257"/>
    <mergeCell ref="K4258:L4258"/>
    <mergeCell ref="K4259:L4259"/>
    <mergeCell ref="I4261:J4261"/>
    <mergeCell ref="K4261:L4261"/>
    <mergeCell ref="I4277:J4277"/>
    <mergeCell ref="K4277:L4277"/>
    <mergeCell ref="I4267:J4267"/>
    <mergeCell ref="I4269:J4269"/>
    <mergeCell ref="K4269:L4269"/>
    <mergeCell ref="I4271:J4271"/>
    <mergeCell ref="I4272:J4272"/>
    <mergeCell ref="A4240:H4240"/>
    <mergeCell ref="K4240:L4240"/>
    <mergeCell ref="A4242:L4242"/>
    <mergeCell ref="I4273:J4273"/>
    <mergeCell ref="K4274:L4274"/>
    <mergeCell ref="A4276:H4276"/>
    <mergeCell ref="K4276:L4276"/>
    <mergeCell ref="I4263:J4263"/>
    <mergeCell ref="I4264:J4264"/>
    <mergeCell ref="I4265:J4265"/>
    <mergeCell ref="I4247:J4247"/>
    <mergeCell ref="K4247:L4247"/>
    <mergeCell ref="I4248:J4248"/>
    <mergeCell ref="K4248:L4248"/>
    <mergeCell ref="K4249:L4249"/>
    <mergeCell ref="A4243:L4243"/>
    <mergeCell ref="C4245:E4245"/>
    <mergeCell ref="I4253:J4253"/>
    <mergeCell ref="I4254:J4254"/>
    <mergeCell ref="I4255:J4255"/>
    <mergeCell ref="K4255:L4255"/>
    <mergeCell ref="A4224:H4224"/>
    <mergeCell ref="K4224:L4224"/>
    <mergeCell ref="I4225:J4225"/>
    <mergeCell ref="A4217:H4217"/>
    <mergeCell ref="K4217:L4217"/>
    <mergeCell ref="I4218:J4218"/>
    <mergeCell ref="A4238:H4238"/>
    <mergeCell ref="I4238:J4238"/>
    <mergeCell ref="K4238:L4238"/>
    <mergeCell ref="K4239:L4239"/>
    <mergeCell ref="I4226:J4226"/>
    <mergeCell ref="I4227:J4227"/>
    <mergeCell ref="I4228:J4228"/>
    <mergeCell ref="I4229:J4229"/>
    <mergeCell ref="A4235:H4235"/>
    <mergeCell ref="A4210:H4210"/>
    <mergeCell ref="K4210:L4210"/>
    <mergeCell ref="K4214:L4214"/>
    <mergeCell ref="I4215:J4215"/>
    <mergeCell ref="K4215:L4215"/>
    <mergeCell ref="I4216:J4216"/>
    <mergeCell ref="K4216:L4216"/>
    <mergeCell ref="I4211:J4211"/>
    <mergeCell ref="K4211:L4211"/>
    <mergeCell ref="I4212:J4212"/>
    <mergeCell ref="K4212:L4212"/>
    <mergeCell ref="I4213:J4213"/>
    <mergeCell ref="I4245:J4245"/>
    <mergeCell ref="K4245:L4245"/>
    <mergeCell ref="K4246:L4246"/>
    <mergeCell ref="I4252:J4252"/>
    <mergeCell ref="K4252:L4252"/>
    <mergeCell ref="I4202:J4202"/>
    <mergeCell ref="K4202:L4202"/>
    <mergeCell ref="I4205:J4205"/>
    <mergeCell ref="K4205:L4205"/>
    <mergeCell ref="I4203:J4203"/>
    <mergeCell ref="I4204:J4204"/>
    <mergeCell ref="K4204:L4204"/>
    <mergeCell ref="I4199:J4199"/>
    <mergeCell ref="K4199:L4199"/>
    <mergeCell ref="I4206:J4206"/>
    <mergeCell ref="I4207:J4207"/>
    <mergeCell ref="K4207:L4207"/>
    <mergeCell ref="I4236:J4236"/>
    <mergeCell ref="K4221:L4221"/>
    <mergeCell ref="I4222:J4222"/>
    <mergeCell ref="I4208:J4208"/>
    <mergeCell ref="K4208:L4208"/>
    <mergeCell ref="I4209:J4209"/>
    <mergeCell ref="K4209:L4209"/>
    <mergeCell ref="I4186:J4186"/>
    <mergeCell ref="K4186:L4186"/>
    <mergeCell ref="I4188:J4188"/>
    <mergeCell ref="I4189:J4189"/>
    <mergeCell ref="I4180:J4180"/>
    <mergeCell ref="I4181:J4181"/>
    <mergeCell ref="I4182:J4182"/>
    <mergeCell ref="I4183:J4183"/>
    <mergeCell ref="K4183:L4183"/>
    <mergeCell ref="A4193:H4193"/>
    <mergeCell ref="K4193:L4193"/>
    <mergeCell ref="I4194:J4194"/>
    <mergeCell ref="K4194:L4194"/>
    <mergeCell ref="A4200:H4200"/>
    <mergeCell ref="K4200:L4200"/>
    <mergeCell ref="K4201:L4201"/>
    <mergeCell ref="I4195:J4195"/>
    <mergeCell ref="K4195:L4195"/>
    <mergeCell ref="I4196:J4196"/>
    <mergeCell ref="K4196:L4196"/>
    <mergeCell ref="I4198:J4198"/>
    <mergeCell ref="K4198:L4198"/>
    <mergeCell ref="I4190:J4190"/>
    <mergeCell ref="K4191:L4191"/>
    <mergeCell ref="A4159:L4159"/>
    <mergeCell ref="I4153:J4153"/>
    <mergeCell ref="A4155:H4155"/>
    <mergeCell ref="I4155:J4155"/>
    <mergeCell ref="K4155:L4155"/>
    <mergeCell ref="K4156:L4156"/>
    <mergeCell ref="I4164:J4164"/>
    <mergeCell ref="K4164:L4164"/>
    <mergeCell ref="I4165:J4165"/>
    <mergeCell ref="K4165:L4165"/>
    <mergeCell ref="K4166:L4166"/>
    <mergeCell ref="A4160:L4160"/>
    <mergeCell ref="C4162:E4162"/>
    <mergeCell ref="I4162:J4162"/>
    <mergeCell ref="K4162:L4162"/>
    <mergeCell ref="K4163:L4163"/>
    <mergeCell ref="I4184:J4184"/>
    <mergeCell ref="I4169:J4169"/>
    <mergeCell ref="K4169:L4169"/>
    <mergeCell ref="I4170:J4170"/>
    <mergeCell ref="I4171:J4171"/>
    <mergeCell ref="I4172:J4172"/>
    <mergeCell ref="K4172:L4172"/>
    <mergeCell ref="I4173:J4173"/>
    <mergeCell ref="I4174:J4174"/>
    <mergeCell ref="K4175:L4175"/>
    <mergeCell ref="K4176:L4176"/>
    <mergeCell ref="I4178:J4178"/>
    <mergeCell ref="K4178:L4178"/>
    <mergeCell ref="A4134:H4134"/>
    <mergeCell ref="K4134:L4134"/>
    <mergeCell ref="I4135:J4135"/>
    <mergeCell ref="K4131:L4131"/>
    <mergeCell ref="I4132:J4132"/>
    <mergeCell ref="K4132:L4132"/>
    <mergeCell ref="I4133:J4133"/>
    <mergeCell ref="K4133:L4133"/>
    <mergeCell ref="I4143:J4143"/>
    <mergeCell ref="I4144:J4144"/>
    <mergeCell ref="I4145:J4145"/>
    <mergeCell ref="I4146:J4146"/>
    <mergeCell ref="A4152:H4152"/>
    <mergeCell ref="K4138:L4138"/>
    <mergeCell ref="I4139:J4139"/>
    <mergeCell ref="A4141:H4141"/>
    <mergeCell ref="K4141:L4141"/>
    <mergeCell ref="I4142:J4142"/>
    <mergeCell ref="A4157:H4157"/>
    <mergeCell ref="K4157:L4157"/>
    <mergeCell ref="I4130:J4130"/>
    <mergeCell ref="K4130:L4130"/>
    <mergeCell ref="I4127:J4127"/>
    <mergeCell ref="K4127:L4127"/>
    <mergeCell ref="I4128:J4128"/>
    <mergeCell ref="K4128:L4128"/>
    <mergeCell ref="K4119:L4119"/>
    <mergeCell ref="I4111:J4111"/>
    <mergeCell ref="K4112:L4112"/>
    <mergeCell ref="A4114:H4114"/>
    <mergeCell ref="K4114:L4114"/>
    <mergeCell ref="I4115:J4115"/>
    <mergeCell ref="K4115:L4115"/>
    <mergeCell ref="I4120:J4120"/>
    <mergeCell ref="K4120:L4120"/>
    <mergeCell ref="A4121:H4121"/>
    <mergeCell ref="K4121:L4121"/>
    <mergeCell ref="K4122:L4122"/>
    <mergeCell ref="I4116:J4116"/>
    <mergeCell ref="K4116:L4116"/>
    <mergeCell ref="I4117:J4117"/>
    <mergeCell ref="K4117:L4117"/>
    <mergeCell ref="I4119:J4119"/>
    <mergeCell ref="I4095:J4095"/>
    <mergeCell ref="K4096:L4096"/>
    <mergeCell ref="K4097:L4097"/>
    <mergeCell ref="I4099:J4099"/>
    <mergeCell ref="K4099:L4099"/>
    <mergeCell ref="I4105:J4105"/>
    <mergeCell ref="I4107:J4107"/>
    <mergeCell ref="K4107:L4107"/>
    <mergeCell ref="I4109:J4109"/>
    <mergeCell ref="I4110:J4110"/>
    <mergeCell ref="I4101:J4101"/>
    <mergeCell ref="I4102:J4102"/>
    <mergeCell ref="I4103:J4103"/>
    <mergeCell ref="I4104:J4104"/>
    <mergeCell ref="K4104:L4104"/>
    <mergeCell ref="A4129:H4129"/>
    <mergeCell ref="K4129:L4129"/>
    <mergeCell ref="I4126:J4126"/>
    <mergeCell ref="K4126:L4126"/>
    <mergeCell ref="I4123:J4123"/>
    <mergeCell ref="K4123:L4123"/>
    <mergeCell ref="I4124:J4124"/>
    <mergeCell ref="I4125:J4125"/>
    <mergeCell ref="K4125:L4125"/>
    <mergeCell ref="I4085:J4085"/>
    <mergeCell ref="K4085:L4085"/>
    <mergeCell ref="I4086:J4086"/>
    <mergeCell ref="K4086:L4086"/>
    <mergeCell ref="K4087:L4087"/>
    <mergeCell ref="A4081:L4081"/>
    <mergeCell ref="C4083:E4083"/>
    <mergeCell ref="I4083:J4083"/>
    <mergeCell ref="K4083:L4083"/>
    <mergeCell ref="K4084:L4084"/>
    <mergeCell ref="I4090:J4090"/>
    <mergeCell ref="K4090:L4090"/>
    <mergeCell ref="I4091:J4091"/>
    <mergeCell ref="I4092:J4092"/>
    <mergeCell ref="I4093:J4093"/>
    <mergeCell ref="K4093:L4093"/>
    <mergeCell ref="I4094:J4094"/>
    <mergeCell ref="I4065:J4065"/>
    <mergeCell ref="I4066:J4066"/>
    <mergeCell ref="I4067:J4067"/>
    <mergeCell ref="A4073:H4073"/>
    <mergeCell ref="K4059:L4059"/>
    <mergeCell ref="I4060:J4060"/>
    <mergeCell ref="A4062:H4062"/>
    <mergeCell ref="K4062:L4062"/>
    <mergeCell ref="I4063:J4063"/>
    <mergeCell ref="A4078:H4078"/>
    <mergeCell ref="K4078:L4078"/>
    <mergeCell ref="A4080:L4080"/>
    <mergeCell ref="I4074:J4074"/>
    <mergeCell ref="A4076:H4076"/>
    <mergeCell ref="I4076:J4076"/>
    <mergeCell ref="K4076:L4076"/>
    <mergeCell ref="K4077:L4077"/>
    <mergeCell ref="I4042:J4042"/>
    <mergeCell ref="K4042:L4042"/>
    <mergeCell ref="I4064:J4064"/>
    <mergeCell ref="A4048:H4048"/>
    <mergeCell ref="K4048:L4048"/>
    <mergeCell ref="I4043:J4043"/>
    <mergeCell ref="K4043:L4043"/>
    <mergeCell ref="I4044:J4044"/>
    <mergeCell ref="I4045:J4045"/>
    <mergeCell ref="K4045:L4045"/>
    <mergeCell ref="I4049:J4049"/>
    <mergeCell ref="K4049:L4049"/>
    <mergeCell ref="I4050:J4050"/>
    <mergeCell ref="K4050:L4050"/>
    <mergeCell ref="I4051:J4051"/>
    <mergeCell ref="I4046:J4046"/>
    <mergeCell ref="K4046:L4046"/>
    <mergeCell ref="I4047:J4047"/>
    <mergeCell ref="K4047:L4047"/>
    <mergeCell ref="A4055:H4055"/>
    <mergeCell ref="K4055:L4055"/>
    <mergeCell ref="I4056:J4056"/>
    <mergeCell ref="K4052:L4052"/>
    <mergeCell ref="I4053:J4053"/>
    <mergeCell ref="K4053:L4053"/>
    <mergeCell ref="I4054:J4054"/>
    <mergeCell ref="K4054:L4054"/>
    <mergeCell ref="A4031:H4031"/>
    <mergeCell ref="K4031:L4031"/>
    <mergeCell ref="I4032:J4032"/>
    <mergeCell ref="K4032:L4032"/>
    <mergeCell ref="I4037:J4037"/>
    <mergeCell ref="K4037:L4037"/>
    <mergeCell ref="A4038:H4038"/>
    <mergeCell ref="K4038:L4038"/>
    <mergeCell ref="K4039:L4039"/>
    <mergeCell ref="I4033:J4033"/>
    <mergeCell ref="K4033:L4033"/>
    <mergeCell ref="I4034:J4034"/>
    <mergeCell ref="K4034:L4034"/>
    <mergeCell ref="I4036:J4036"/>
    <mergeCell ref="I4040:J4040"/>
    <mergeCell ref="K4040:L4040"/>
    <mergeCell ref="I4041:J4041"/>
    <mergeCell ref="I4012:J4012"/>
    <mergeCell ref="K4013:L4013"/>
    <mergeCell ref="K4014:L4014"/>
    <mergeCell ref="I4016:J4016"/>
    <mergeCell ref="K4016:L4016"/>
    <mergeCell ref="I4022:J4022"/>
    <mergeCell ref="I4024:J4024"/>
    <mergeCell ref="K4024:L4024"/>
    <mergeCell ref="I4026:J4026"/>
    <mergeCell ref="I4027:J4027"/>
    <mergeCell ref="I4018:J4018"/>
    <mergeCell ref="I4019:J4019"/>
    <mergeCell ref="I4020:J4020"/>
    <mergeCell ref="I4021:J4021"/>
    <mergeCell ref="K4021:L4021"/>
    <mergeCell ref="K4036:L4036"/>
    <mergeCell ref="I4028:J4028"/>
    <mergeCell ref="K4029:L4029"/>
    <mergeCell ref="I4002:J4002"/>
    <mergeCell ref="K4002:L4002"/>
    <mergeCell ref="I4003:J4003"/>
    <mergeCell ref="K4003:L4003"/>
    <mergeCell ref="K4004:L4004"/>
    <mergeCell ref="A3998:L3998"/>
    <mergeCell ref="C4000:E4000"/>
    <mergeCell ref="I4000:J4000"/>
    <mergeCell ref="K4000:L4000"/>
    <mergeCell ref="K4001:L4001"/>
    <mergeCell ref="I4007:J4007"/>
    <mergeCell ref="K4007:L4007"/>
    <mergeCell ref="I4008:J4008"/>
    <mergeCell ref="I4009:J4009"/>
    <mergeCell ref="I4010:J4010"/>
    <mergeCell ref="K4010:L4010"/>
    <mergeCell ref="I4011:J4011"/>
    <mergeCell ref="I3982:J3982"/>
    <mergeCell ref="I3983:J3983"/>
    <mergeCell ref="I3984:J3984"/>
    <mergeCell ref="A3990:H3990"/>
    <mergeCell ref="K3976:L3976"/>
    <mergeCell ref="I3977:J3977"/>
    <mergeCell ref="A3979:H3979"/>
    <mergeCell ref="K3979:L3979"/>
    <mergeCell ref="I3980:J3980"/>
    <mergeCell ref="A3995:H3995"/>
    <mergeCell ref="K3995:L3995"/>
    <mergeCell ref="A3997:L3997"/>
    <mergeCell ref="I3991:J3991"/>
    <mergeCell ref="A3993:H3993"/>
    <mergeCell ref="I3993:J3993"/>
    <mergeCell ref="K3993:L3993"/>
    <mergeCell ref="K3994:L3994"/>
    <mergeCell ref="I3959:J3959"/>
    <mergeCell ref="K3959:L3959"/>
    <mergeCell ref="I3981:J3981"/>
    <mergeCell ref="A3965:H3965"/>
    <mergeCell ref="K3965:L3965"/>
    <mergeCell ref="I3960:J3960"/>
    <mergeCell ref="K3960:L3960"/>
    <mergeCell ref="I3961:J3961"/>
    <mergeCell ref="I3962:J3962"/>
    <mergeCell ref="K3962:L3962"/>
    <mergeCell ref="I3966:J3966"/>
    <mergeCell ref="K3966:L3966"/>
    <mergeCell ref="I3967:J3967"/>
    <mergeCell ref="K3967:L3967"/>
    <mergeCell ref="I3968:J3968"/>
    <mergeCell ref="I3963:J3963"/>
    <mergeCell ref="K3963:L3963"/>
    <mergeCell ref="I3964:J3964"/>
    <mergeCell ref="K3964:L3964"/>
    <mergeCell ref="A3972:H3972"/>
    <mergeCell ref="K3972:L3972"/>
    <mergeCell ref="I3973:J3973"/>
    <mergeCell ref="K3969:L3969"/>
    <mergeCell ref="I3970:J3970"/>
    <mergeCell ref="K3970:L3970"/>
    <mergeCell ref="I3971:J3971"/>
    <mergeCell ref="K3971:L3971"/>
    <mergeCell ref="A3948:H3948"/>
    <mergeCell ref="K3948:L3948"/>
    <mergeCell ref="I3949:J3949"/>
    <mergeCell ref="K3949:L3949"/>
    <mergeCell ref="I3954:J3954"/>
    <mergeCell ref="K3954:L3954"/>
    <mergeCell ref="A3955:H3955"/>
    <mergeCell ref="K3955:L3955"/>
    <mergeCell ref="K3956:L3956"/>
    <mergeCell ref="I3950:J3950"/>
    <mergeCell ref="K3950:L3950"/>
    <mergeCell ref="I3951:J3951"/>
    <mergeCell ref="K3951:L3951"/>
    <mergeCell ref="I3953:J3953"/>
    <mergeCell ref="I3957:J3957"/>
    <mergeCell ref="K3957:L3957"/>
    <mergeCell ref="I3958:J3958"/>
    <mergeCell ref="I3929:J3929"/>
    <mergeCell ref="K3930:L3930"/>
    <mergeCell ref="K3931:L3931"/>
    <mergeCell ref="I3933:J3933"/>
    <mergeCell ref="K3933:L3933"/>
    <mergeCell ref="I3939:J3939"/>
    <mergeCell ref="I3941:J3941"/>
    <mergeCell ref="K3941:L3941"/>
    <mergeCell ref="I3943:J3943"/>
    <mergeCell ref="I3944:J3944"/>
    <mergeCell ref="I3935:J3935"/>
    <mergeCell ref="I3936:J3936"/>
    <mergeCell ref="I3937:J3937"/>
    <mergeCell ref="I3938:J3938"/>
    <mergeCell ref="K3938:L3938"/>
    <mergeCell ref="K3953:L3953"/>
    <mergeCell ref="I3945:J3945"/>
    <mergeCell ref="K3946:L3946"/>
    <mergeCell ref="I3919:J3919"/>
    <mergeCell ref="K3919:L3919"/>
    <mergeCell ref="I3920:J3920"/>
    <mergeCell ref="K3920:L3920"/>
    <mergeCell ref="K3921:L3921"/>
    <mergeCell ref="A3915:L3915"/>
    <mergeCell ref="C3917:E3917"/>
    <mergeCell ref="I3917:J3917"/>
    <mergeCell ref="K3917:L3917"/>
    <mergeCell ref="K3918:L3918"/>
    <mergeCell ref="I3924:J3924"/>
    <mergeCell ref="K3924:L3924"/>
    <mergeCell ref="I3925:J3925"/>
    <mergeCell ref="I3926:J3926"/>
    <mergeCell ref="I3927:J3927"/>
    <mergeCell ref="K3927:L3927"/>
    <mergeCell ref="I3928:J3928"/>
    <mergeCell ref="I3899:J3899"/>
    <mergeCell ref="I3900:J3900"/>
    <mergeCell ref="I3901:J3901"/>
    <mergeCell ref="A3907:H3907"/>
    <mergeCell ref="K3893:L3893"/>
    <mergeCell ref="I3894:J3894"/>
    <mergeCell ref="A3896:H3896"/>
    <mergeCell ref="K3896:L3896"/>
    <mergeCell ref="I3897:J3897"/>
    <mergeCell ref="A3912:H3912"/>
    <mergeCell ref="K3912:L3912"/>
    <mergeCell ref="A3914:L3914"/>
    <mergeCell ref="I3908:J3908"/>
    <mergeCell ref="A3910:H3910"/>
    <mergeCell ref="I3910:J3910"/>
    <mergeCell ref="K3910:L3910"/>
    <mergeCell ref="K3911:L3911"/>
    <mergeCell ref="I3874:J3874"/>
    <mergeCell ref="K3874:L3874"/>
    <mergeCell ref="I3875:J3875"/>
    <mergeCell ref="I3876:J3876"/>
    <mergeCell ref="K3876:L3876"/>
    <mergeCell ref="I3898:J3898"/>
    <mergeCell ref="A3882:H3882"/>
    <mergeCell ref="K3882:L3882"/>
    <mergeCell ref="I3877:J3877"/>
    <mergeCell ref="K3877:L3877"/>
    <mergeCell ref="I3878:J3878"/>
    <mergeCell ref="I3879:J3879"/>
    <mergeCell ref="K3879:L3879"/>
    <mergeCell ref="I3883:J3883"/>
    <mergeCell ref="K3883:L3883"/>
    <mergeCell ref="I3884:J3884"/>
    <mergeCell ref="K3884:L3884"/>
    <mergeCell ref="I3885:J3885"/>
    <mergeCell ref="I3880:J3880"/>
    <mergeCell ref="K3880:L3880"/>
    <mergeCell ref="I3881:J3881"/>
    <mergeCell ref="K3881:L3881"/>
    <mergeCell ref="A3889:H3889"/>
    <mergeCell ref="K3889:L3889"/>
    <mergeCell ref="I3890:J3890"/>
    <mergeCell ref="K3886:L3886"/>
    <mergeCell ref="I3887:J3887"/>
    <mergeCell ref="K3887:L3887"/>
    <mergeCell ref="I3888:J3888"/>
    <mergeCell ref="K3888:L3888"/>
    <mergeCell ref="K3870:L3870"/>
    <mergeCell ref="I3862:J3862"/>
    <mergeCell ref="K3863:L3863"/>
    <mergeCell ref="A3865:H3865"/>
    <mergeCell ref="K3865:L3865"/>
    <mergeCell ref="I3866:J3866"/>
    <mergeCell ref="K3866:L3866"/>
    <mergeCell ref="I3871:J3871"/>
    <mergeCell ref="K3871:L3871"/>
    <mergeCell ref="A3872:H3872"/>
    <mergeCell ref="K3872:L3872"/>
    <mergeCell ref="K3873:L3873"/>
    <mergeCell ref="I3867:J3867"/>
    <mergeCell ref="K3867:L3867"/>
    <mergeCell ref="I3868:J3868"/>
    <mergeCell ref="K3868:L3868"/>
    <mergeCell ref="I3870:J3870"/>
    <mergeCell ref="I3841:J3841"/>
    <mergeCell ref="K3841:L3841"/>
    <mergeCell ref="I3842:J3842"/>
    <mergeCell ref="I3843:J3843"/>
    <mergeCell ref="I3844:J3844"/>
    <mergeCell ref="K3844:L3844"/>
    <mergeCell ref="I3845:J3845"/>
    <mergeCell ref="I3846:J3846"/>
    <mergeCell ref="K3847:L3847"/>
    <mergeCell ref="K3848:L3848"/>
    <mergeCell ref="I3850:J3850"/>
    <mergeCell ref="K3850:L3850"/>
    <mergeCell ref="I3856:J3856"/>
    <mergeCell ref="I3858:J3858"/>
    <mergeCell ref="K3858:L3858"/>
    <mergeCell ref="I3860:J3860"/>
    <mergeCell ref="I3861:J3861"/>
    <mergeCell ref="I3852:J3852"/>
    <mergeCell ref="I3853:J3853"/>
    <mergeCell ref="I3854:J3854"/>
    <mergeCell ref="I3855:J3855"/>
    <mergeCell ref="K3855:L3855"/>
    <mergeCell ref="A3829:H3829"/>
    <mergeCell ref="K3829:L3829"/>
    <mergeCell ref="A3831:L3831"/>
    <mergeCell ref="I3825:J3825"/>
    <mergeCell ref="A3827:H3827"/>
    <mergeCell ref="I3827:J3827"/>
    <mergeCell ref="K3827:L3827"/>
    <mergeCell ref="K3828:L3828"/>
    <mergeCell ref="I3836:J3836"/>
    <mergeCell ref="K3836:L3836"/>
    <mergeCell ref="I3837:J3837"/>
    <mergeCell ref="K3837:L3837"/>
    <mergeCell ref="K3838:L3838"/>
    <mergeCell ref="A3832:L3832"/>
    <mergeCell ref="C3834:E3834"/>
    <mergeCell ref="I3834:J3834"/>
    <mergeCell ref="K3834:L3834"/>
    <mergeCell ref="K3835:L3835"/>
    <mergeCell ref="A3806:H3806"/>
    <mergeCell ref="K3806:L3806"/>
    <mergeCell ref="I3807:J3807"/>
    <mergeCell ref="K3803:L3803"/>
    <mergeCell ref="I3804:J3804"/>
    <mergeCell ref="K3804:L3804"/>
    <mergeCell ref="I3805:J3805"/>
    <mergeCell ref="K3805:L3805"/>
    <mergeCell ref="I3815:J3815"/>
    <mergeCell ref="I3816:J3816"/>
    <mergeCell ref="I3817:J3817"/>
    <mergeCell ref="I3818:J3818"/>
    <mergeCell ref="A3824:H3824"/>
    <mergeCell ref="K3810:L3810"/>
    <mergeCell ref="I3811:J3811"/>
    <mergeCell ref="A3813:H3813"/>
    <mergeCell ref="K3813:L3813"/>
    <mergeCell ref="I3814:J3814"/>
    <mergeCell ref="I3802:J3802"/>
    <mergeCell ref="K3802:L3802"/>
    <mergeCell ref="I3799:J3799"/>
    <mergeCell ref="K3799:L3799"/>
    <mergeCell ref="I3800:J3800"/>
    <mergeCell ref="K3800:L3800"/>
    <mergeCell ref="K3791:L3791"/>
    <mergeCell ref="I3783:J3783"/>
    <mergeCell ref="K3784:L3784"/>
    <mergeCell ref="A3786:H3786"/>
    <mergeCell ref="K3786:L3786"/>
    <mergeCell ref="I3787:J3787"/>
    <mergeCell ref="K3787:L3787"/>
    <mergeCell ref="I3792:J3792"/>
    <mergeCell ref="K3792:L3792"/>
    <mergeCell ref="A3793:H3793"/>
    <mergeCell ref="K3793:L3793"/>
    <mergeCell ref="K3794:L3794"/>
    <mergeCell ref="I3788:J3788"/>
    <mergeCell ref="K3788:L3788"/>
    <mergeCell ref="I3789:J3789"/>
    <mergeCell ref="K3789:L3789"/>
    <mergeCell ref="I3791:J3791"/>
    <mergeCell ref="I3781:J3781"/>
    <mergeCell ref="I3782:J3782"/>
    <mergeCell ref="I3773:J3773"/>
    <mergeCell ref="I3774:J3774"/>
    <mergeCell ref="I3775:J3775"/>
    <mergeCell ref="I3776:J3776"/>
    <mergeCell ref="A3750:H3750"/>
    <mergeCell ref="K3750:L3750"/>
    <mergeCell ref="A3752:L3752"/>
    <mergeCell ref="A3801:H3801"/>
    <mergeCell ref="K3801:L3801"/>
    <mergeCell ref="I3798:J3798"/>
    <mergeCell ref="K3798:L3798"/>
    <mergeCell ref="I3795:J3795"/>
    <mergeCell ref="K3795:L3795"/>
    <mergeCell ref="I3796:J3796"/>
    <mergeCell ref="I3797:J3797"/>
    <mergeCell ref="K3797:L3797"/>
    <mergeCell ref="I3748:J3748"/>
    <mergeCell ref="I3777:J3777"/>
    <mergeCell ref="I3779:J3779"/>
    <mergeCell ref="K3779:L3779"/>
    <mergeCell ref="K3776:L3776"/>
    <mergeCell ref="I3766:J3766"/>
    <mergeCell ref="I3767:J3767"/>
    <mergeCell ref="I3757:J3757"/>
    <mergeCell ref="K3757:L3757"/>
    <mergeCell ref="I3758:J3758"/>
    <mergeCell ref="K3758:L3758"/>
    <mergeCell ref="K3759:L3759"/>
    <mergeCell ref="A3753:L3753"/>
    <mergeCell ref="C3755:E3755"/>
    <mergeCell ref="I3755:J3755"/>
    <mergeCell ref="K3755:L3755"/>
    <mergeCell ref="K3756:L3756"/>
    <mergeCell ref="K3768:L3768"/>
    <mergeCell ref="K3769:L3769"/>
    <mergeCell ref="I3771:J3771"/>
    <mergeCell ref="K3771:L3771"/>
    <mergeCell ref="I3762:J3762"/>
    <mergeCell ref="K3762:L3762"/>
    <mergeCell ref="I3763:J3763"/>
    <mergeCell ref="I3764:J3764"/>
    <mergeCell ref="I3765:J3765"/>
    <mergeCell ref="K3765:L3765"/>
    <mergeCell ref="A3729:H3729"/>
    <mergeCell ref="K3729:L3729"/>
    <mergeCell ref="I3730:J3730"/>
    <mergeCell ref="K3726:L3726"/>
    <mergeCell ref="I3727:J3727"/>
    <mergeCell ref="K3727:L3727"/>
    <mergeCell ref="I3728:J3728"/>
    <mergeCell ref="K3728:L3728"/>
    <mergeCell ref="I3738:J3738"/>
    <mergeCell ref="I3739:J3739"/>
    <mergeCell ref="I3740:J3740"/>
    <mergeCell ref="I3741:J3741"/>
    <mergeCell ref="A3747:H3747"/>
    <mergeCell ref="K3733:L3733"/>
    <mergeCell ref="I3734:J3734"/>
    <mergeCell ref="A3736:H3736"/>
    <mergeCell ref="K3736:L3736"/>
    <mergeCell ref="I3737:J3737"/>
    <mergeCell ref="I3725:J3725"/>
    <mergeCell ref="K3725:L3725"/>
    <mergeCell ref="I3722:J3722"/>
    <mergeCell ref="K3722:L3722"/>
    <mergeCell ref="I3723:J3723"/>
    <mergeCell ref="K3723:L3723"/>
    <mergeCell ref="K3714:L3714"/>
    <mergeCell ref="I3706:J3706"/>
    <mergeCell ref="K3707:L3707"/>
    <mergeCell ref="A3709:H3709"/>
    <mergeCell ref="K3709:L3709"/>
    <mergeCell ref="I3710:J3710"/>
    <mergeCell ref="K3710:L3710"/>
    <mergeCell ref="I3715:J3715"/>
    <mergeCell ref="K3715:L3715"/>
    <mergeCell ref="A3716:H3716"/>
    <mergeCell ref="K3716:L3716"/>
    <mergeCell ref="K3717:L3717"/>
    <mergeCell ref="I3711:J3711"/>
    <mergeCell ref="K3711:L3711"/>
    <mergeCell ref="I3712:J3712"/>
    <mergeCell ref="K3712:L3712"/>
    <mergeCell ref="I3714:J3714"/>
    <mergeCell ref="I3704:J3704"/>
    <mergeCell ref="I3705:J3705"/>
    <mergeCell ref="I3696:J3696"/>
    <mergeCell ref="I3697:J3697"/>
    <mergeCell ref="I3698:J3698"/>
    <mergeCell ref="I3699:J3699"/>
    <mergeCell ref="A3673:H3673"/>
    <mergeCell ref="K3673:L3673"/>
    <mergeCell ref="A3675:L3675"/>
    <mergeCell ref="A3724:H3724"/>
    <mergeCell ref="K3724:L3724"/>
    <mergeCell ref="I3721:J3721"/>
    <mergeCell ref="K3721:L3721"/>
    <mergeCell ref="I3718:J3718"/>
    <mergeCell ref="K3718:L3718"/>
    <mergeCell ref="I3719:J3719"/>
    <mergeCell ref="I3720:J3720"/>
    <mergeCell ref="K3720:L3720"/>
    <mergeCell ref="I3671:J3671"/>
    <mergeCell ref="I3700:J3700"/>
    <mergeCell ref="I3702:J3702"/>
    <mergeCell ref="K3702:L3702"/>
    <mergeCell ref="K3699:L3699"/>
    <mergeCell ref="I3689:J3689"/>
    <mergeCell ref="I3690:J3690"/>
    <mergeCell ref="I3680:J3680"/>
    <mergeCell ref="K3680:L3680"/>
    <mergeCell ref="I3681:J3681"/>
    <mergeCell ref="K3681:L3681"/>
    <mergeCell ref="K3682:L3682"/>
    <mergeCell ref="A3676:L3676"/>
    <mergeCell ref="C3678:E3678"/>
    <mergeCell ref="I3678:J3678"/>
    <mergeCell ref="K3678:L3678"/>
    <mergeCell ref="K3679:L3679"/>
    <mergeCell ref="K3691:L3691"/>
    <mergeCell ref="K3692:L3692"/>
    <mergeCell ref="I3694:J3694"/>
    <mergeCell ref="K3694:L3694"/>
    <mergeCell ref="I3685:J3685"/>
    <mergeCell ref="K3685:L3685"/>
    <mergeCell ref="I3686:J3686"/>
    <mergeCell ref="I3687:J3687"/>
    <mergeCell ref="I3688:J3688"/>
    <mergeCell ref="K3688:L3688"/>
    <mergeCell ref="A3652:H3652"/>
    <mergeCell ref="K3652:L3652"/>
    <mergeCell ref="I3653:J3653"/>
    <mergeCell ref="K3649:L3649"/>
    <mergeCell ref="I3650:J3650"/>
    <mergeCell ref="K3650:L3650"/>
    <mergeCell ref="I3651:J3651"/>
    <mergeCell ref="K3651:L3651"/>
    <mergeCell ref="I3661:J3661"/>
    <mergeCell ref="I3662:J3662"/>
    <mergeCell ref="I3663:J3663"/>
    <mergeCell ref="I3664:J3664"/>
    <mergeCell ref="A3670:H3670"/>
    <mergeCell ref="K3656:L3656"/>
    <mergeCell ref="I3657:J3657"/>
    <mergeCell ref="A3659:H3659"/>
    <mergeCell ref="K3659:L3659"/>
    <mergeCell ref="I3660:J3660"/>
    <mergeCell ref="I3648:J3648"/>
    <mergeCell ref="K3648:L3648"/>
    <mergeCell ref="I3645:J3645"/>
    <mergeCell ref="K3645:L3645"/>
    <mergeCell ref="I3646:J3646"/>
    <mergeCell ref="K3646:L3646"/>
    <mergeCell ref="K3637:L3637"/>
    <mergeCell ref="I3629:J3629"/>
    <mergeCell ref="K3630:L3630"/>
    <mergeCell ref="A3632:H3632"/>
    <mergeCell ref="K3632:L3632"/>
    <mergeCell ref="I3633:J3633"/>
    <mergeCell ref="K3633:L3633"/>
    <mergeCell ref="I3638:J3638"/>
    <mergeCell ref="K3638:L3638"/>
    <mergeCell ref="A3639:H3639"/>
    <mergeCell ref="K3639:L3639"/>
    <mergeCell ref="K3640:L3640"/>
    <mergeCell ref="I3634:J3634"/>
    <mergeCell ref="K3634:L3634"/>
    <mergeCell ref="I3635:J3635"/>
    <mergeCell ref="K3635:L3635"/>
    <mergeCell ref="I3637:J3637"/>
    <mergeCell ref="I3627:J3627"/>
    <mergeCell ref="I3628:J3628"/>
    <mergeCell ref="I3619:J3619"/>
    <mergeCell ref="I3620:J3620"/>
    <mergeCell ref="I3621:J3621"/>
    <mergeCell ref="I3622:J3622"/>
    <mergeCell ref="A3596:H3596"/>
    <mergeCell ref="K3596:L3596"/>
    <mergeCell ref="A3598:L3598"/>
    <mergeCell ref="A3647:H3647"/>
    <mergeCell ref="K3647:L3647"/>
    <mergeCell ref="I3644:J3644"/>
    <mergeCell ref="K3644:L3644"/>
    <mergeCell ref="I3641:J3641"/>
    <mergeCell ref="K3641:L3641"/>
    <mergeCell ref="I3642:J3642"/>
    <mergeCell ref="I3643:J3643"/>
    <mergeCell ref="K3643:L3643"/>
    <mergeCell ref="I3594:J3594"/>
    <mergeCell ref="I3623:J3623"/>
    <mergeCell ref="I3625:J3625"/>
    <mergeCell ref="K3625:L3625"/>
    <mergeCell ref="K3622:L3622"/>
    <mergeCell ref="I3612:J3612"/>
    <mergeCell ref="I3613:J3613"/>
    <mergeCell ref="I3603:J3603"/>
    <mergeCell ref="K3603:L3603"/>
    <mergeCell ref="I3604:J3604"/>
    <mergeCell ref="K3604:L3604"/>
    <mergeCell ref="K3605:L3605"/>
    <mergeCell ref="A3599:L3599"/>
    <mergeCell ref="C3601:E3601"/>
    <mergeCell ref="I3601:J3601"/>
    <mergeCell ref="K3601:L3601"/>
    <mergeCell ref="K3602:L3602"/>
    <mergeCell ref="K3614:L3614"/>
    <mergeCell ref="K3615:L3615"/>
    <mergeCell ref="I3617:J3617"/>
    <mergeCell ref="K3617:L3617"/>
    <mergeCell ref="I3608:J3608"/>
    <mergeCell ref="K3608:L3608"/>
    <mergeCell ref="I3609:J3609"/>
    <mergeCell ref="I3610:J3610"/>
    <mergeCell ref="I3611:J3611"/>
    <mergeCell ref="K3611:L3611"/>
    <mergeCell ref="A3575:H3575"/>
    <mergeCell ref="K3575:L3575"/>
    <mergeCell ref="I3576:J3576"/>
    <mergeCell ref="K3572:L3572"/>
    <mergeCell ref="I3573:J3573"/>
    <mergeCell ref="K3573:L3573"/>
    <mergeCell ref="I3574:J3574"/>
    <mergeCell ref="K3574:L3574"/>
    <mergeCell ref="I3584:J3584"/>
    <mergeCell ref="I3585:J3585"/>
    <mergeCell ref="I3586:J3586"/>
    <mergeCell ref="I3587:J3587"/>
    <mergeCell ref="A3593:H3593"/>
    <mergeCell ref="K3579:L3579"/>
    <mergeCell ref="I3580:J3580"/>
    <mergeCell ref="A3582:H3582"/>
    <mergeCell ref="K3582:L3582"/>
    <mergeCell ref="I3583:J3583"/>
    <mergeCell ref="I3571:J3571"/>
    <mergeCell ref="K3571:L3571"/>
    <mergeCell ref="I3568:J3568"/>
    <mergeCell ref="K3568:L3568"/>
    <mergeCell ref="I3569:J3569"/>
    <mergeCell ref="K3569:L3569"/>
    <mergeCell ref="K3560:L3560"/>
    <mergeCell ref="I3552:J3552"/>
    <mergeCell ref="K3553:L3553"/>
    <mergeCell ref="A3555:H3555"/>
    <mergeCell ref="K3555:L3555"/>
    <mergeCell ref="I3556:J3556"/>
    <mergeCell ref="K3556:L3556"/>
    <mergeCell ref="I3561:J3561"/>
    <mergeCell ref="K3561:L3561"/>
    <mergeCell ref="A3562:H3562"/>
    <mergeCell ref="K3562:L3562"/>
    <mergeCell ref="K3563:L3563"/>
    <mergeCell ref="I3557:J3557"/>
    <mergeCell ref="K3557:L3557"/>
    <mergeCell ref="I3558:J3558"/>
    <mergeCell ref="K3558:L3558"/>
    <mergeCell ref="I3560:J3560"/>
    <mergeCell ref="I3550:J3550"/>
    <mergeCell ref="I3551:J3551"/>
    <mergeCell ref="I3542:J3542"/>
    <mergeCell ref="I3543:J3543"/>
    <mergeCell ref="I3544:J3544"/>
    <mergeCell ref="I3545:J3545"/>
    <mergeCell ref="A3519:H3519"/>
    <mergeCell ref="K3519:L3519"/>
    <mergeCell ref="A3521:L3521"/>
    <mergeCell ref="A3570:H3570"/>
    <mergeCell ref="K3570:L3570"/>
    <mergeCell ref="I3567:J3567"/>
    <mergeCell ref="K3567:L3567"/>
    <mergeCell ref="I3564:J3564"/>
    <mergeCell ref="K3564:L3564"/>
    <mergeCell ref="I3565:J3565"/>
    <mergeCell ref="I3566:J3566"/>
    <mergeCell ref="K3566:L3566"/>
    <mergeCell ref="I3517:J3517"/>
    <mergeCell ref="I3546:J3546"/>
    <mergeCell ref="I3548:J3548"/>
    <mergeCell ref="K3548:L3548"/>
    <mergeCell ref="K3545:L3545"/>
    <mergeCell ref="I3535:J3535"/>
    <mergeCell ref="I3536:J3536"/>
    <mergeCell ref="I3526:J3526"/>
    <mergeCell ref="K3526:L3526"/>
    <mergeCell ref="I3527:J3527"/>
    <mergeCell ref="K3527:L3527"/>
    <mergeCell ref="K3528:L3528"/>
    <mergeCell ref="A3522:L3522"/>
    <mergeCell ref="C3524:E3524"/>
    <mergeCell ref="I3524:J3524"/>
    <mergeCell ref="K3524:L3524"/>
    <mergeCell ref="K3525:L3525"/>
    <mergeCell ref="K3537:L3537"/>
    <mergeCell ref="K3538:L3538"/>
    <mergeCell ref="I3540:J3540"/>
    <mergeCell ref="K3540:L3540"/>
    <mergeCell ref="I3531:J3531"/>
    <mergeCell ref="K3531:L3531"/>
    <mergeCell ref="I3532:J3532"/>
    <mergeCell ref="I3533:J3533"/>
    <mergeCell ref="I3534:J3534"/>
    <mergeCell ref="K3534:L3534"/>
    <mergeCell ref="A3498:H3498"/>
    <mergeCell ref="K3498:L3498"/>
    <mergeCell ref="I3499:J3499"/>
    <mergeCell ref="K3495:L3495"/>
    <mergeCell ref="I3496:J3496"/>
    <mergeCell ref="K3496:L3496"/>
    <mergeCell ref="I3497:J3497"/>
    <mergeCell ref="K3497:L3497"/>
    <mergeCell ref="I3507:J3507"/>
    <mergeCell ref="I3508:J3508"/>
    <mergeCell ref="I3509:J3509"/>
    <mergeCell ref="I3510:J3510"/>
    <mergeCell ref="A3516:H3516"/>
    <mergeCell ref="K3502:L3502"/>
    <mergeCell ref="I3503:J3503"/>
    <mergeCell ref="A3505:H3505"/>
    <mergeCell ref="K3505:L3505"/>
    <mergeCell ref="I3506:J3506"/>
    <mergeCell ref="A3493:H3493"/>
    <mergeCell ref="K3493:L3493"/>
    <mergeCell ref="I3490:J3490"/>
    <mergeCell ref="K3490:L3490"/>
    <mergeCell ref="I3487:J3487"/>
    <mergeCell ref="K3487:L3487"/>
    <mergeCell ref="I3488:J3488"/>
    <mergeCell ref="I3489:J3489"/>
    <mergeCell ref="K3489:L3489"/>
    <mergeCell ref="I3494:J3494"/>
    <mergeCell ref="K3494:L3494"/>
    <mergeCell ref="I3491:J3491"/>
    <mergeCell ref="K3491:L3491"/>
    <mergeCell ref="I3492:J3492"/>
    <mergeCell ref="K3492:L3492"/>
    <mergeCell ref="K3483:L3483"/>
    <mergeCell ref="I3475:J3475"/>
    <mergeCell ref="K3476:L3476"/>
    <mergeCell ref="A3478:H3478"/>
    <mergeCell ref="K3478:L3478"/>
    <mergeCell ref="I3479:J3479"/>
    <mergeCell ref="K3479:L3479"/>
    <mergeCell ref="I3484:J3484"/>
    <mergeCell ref="K3484:L3484"/>
    <mergeCell ref="A3485:H3485"/>
    <mergeCell ref="K3485:L3485"/>
    <mergeCell ref="K3486:L3486"/>
    <mergeCell ref="I3480:J3480"/>
    <mergeCell ref="K3480:L3480"/>
    <mergeCell ref="I3481:J3481"/>
    <mergeCell ref="K3481:L3481"/>
    <mergeCell ref="I3483:J3483"/>
    <mergeCell ref="I3454:J3454"/>
    <mergeCell ref="K3454:L3454"/>
    <mergeCell ref="I3455:J3455"/>
    <mergeCell ref="I3456:J3456"/>
    <mergeCell ref="I3457:J3457"/>
    <mergeCell ref="K3457:L3457"/>
    <mergeCell ref="I3458:J3458"/>
    <mergeCell ref="I3459:J3459"/>
    <mergeCell ref="K3460:L3460"/>
    <mergeCell ref="K3461:L3461"/>
    <mergeCell ref="I3463:J3463"/>
    <mergeCell ref="K3463:L3463"/>
    <mergeCell ref="I3469:J3469"/>
    <mergeCell ref="I3471:J3471"/>
    <mergeCell ref="K3471:L3471"/>
    <mergeCell ref="I3473:J3473"/>
    <mergeCell ref="I3474:J3474"/>
    <mergeCell ref="I3465:J3465"/>
    <mergeCell ref="I3466:J3466"/>
    <mergeCell ref="I3467:J3467"/>
    <mergeCell ref="I3468:J3468"/>
    <mergeCell ref="K3468:L3468"/>
    <mergeCell ref="A3442:H3442"/>
    <mergeCell ref="K3442:L3442"/>
    <mergeCell ref="A3444:L3444"/>
    <mergeCell ref="I3438:J3438"/>
    <mergeCell ref="A3440:H3440"/>
    <mergeCell ref="I3440:J3440"/>
    <mergeCell ref="K3440:L3440"/>
    <mergeCell ref="K3441:L3441"/>
    <mergeCell ref="I3449:J3449"/>
    <mergeCell ref="K3449:L3449"/>
    <mergeCell ref="I3450:J3450"/>
    <mergeCell ref="K3450:L3450"/>
    <mergeCell ref="K3451:L3451"/>
    <mergeCell ref="A3445:L3445"/>
    <mergeCell ref="C3447:E3447"/>
    <mergeCell ref="I3447:J3447"/>
    <mergeCell ref="K3447:L3447"/>
    <mergeCell ref="K3448:L3448"/>
    <mergeCell ref="A3419:H3419"/>
    <mergeCell ref="K3419:L3419"/>
    <mergeCell ref="I3420:J3420"/>
    <mergeCell ref="K3416:L3416"/>
    <mergeCell ref="I3417:J3417"/>
    <mergeCell ref="K3417:L3417"/>
    <mergeCell ref="I3418:J3418"/>
    <mergeCell ref="K3418:L3418"/>
    <mergeCell ref="I3428:J3428"/>
    <mergeCell ref="I3429:J3429"/>
    <mergeCell ref="I3430:J3430"/>
    <mergeCell ref="I3431:J3431"/>
    <mergeCell ref="A3437:H3437"/>
    <mergeCell ref="K3423:L3423"/>
    <mergeCell ref="I3424:J3424"/>
    <mergeCell ref="A3426:H3426"/>
    <mergeCell ref="K3426:L3426"/>
    <mergeCell ref="I3427:J3427"/>
    <mergeCell ref="A3414:H3414"/>
    <mergeCell ref="K3414:L3414"/>
    <mergeCell ref="I3411:J3411"/>
    <mergeCell ref="K3411:L3411"/>
    <mergeCell ref="K3407:L3407"/>
    <mergeCell ref="I3408:J3408"/>
    <mergeCell ref="K3408:L3408"/>
    <mergeCell ref="I3409:J3409"/>
    <mergeCell ref="I3410:J3410"/>
    <mergeCell ref="K3410:L3410"/>
    <mergeCell ref="I3415:J3415"/>
    <mergeCell ref="K3415:L3415"/>
    <mergeCell ref="I3412:J3412"/>
    <mergeCell ref="K3412:L3412"/>
    <mergeCell ref="I3413:J3413"/>
    <mergeCell ref="K3413:L3413"/>
    <mergeCell ref="I3394:J3394"/>
    <mergeCell ref="I3395:J3395"/>
    <mergeCell ref="I3396:J3396"/>
    <mergeCell ref="K3397:L3397"/>
    <mergeCell ref="A3399:H3399"/>
    <mergeCell ref="K3399:L3399"/>
    <mergeCell ref="I3400:J3400"/>
    <mergeCell ref="K3400:L3400"/>
    <mergeCell ref="I3401:J3401"/>
    <mergeCell ref="K3401:L3401"/>
    <mergeCell ref="I3402:J3402"/>
    <mergeCell ref="K3402:L3402"/>
    <mergeCell ref="I3404:J3404"/>
    <mergeCell ref="K3404:L3404"/>
    <mergeCell ref="I3405:J3405"/>
    <mergeCell ref="K3405:L3405"/>
    <mergeCell ref="A3406:H3406"/>
    <mergeCell ref="K3406:L3406"/>
    <mergeCell ref="K3381:L3381"/>
    <mergeCell ref="K3372:L3372"/>
    <mergeCell ref="I3375:J3375"/>
    <mergeCell ref="K3375:L3375"/>
    <mergeCell ref="I3376:J3376"/>
    <mergeCell ref="I3377:J3377"/>
    <mergeCell ref="I3390:J3390"/>
    <mergeCell ref="I3392:J3392"/>
    <mergeCell ref="K3392:L3392"/>
    <mergeCell ref="K3382:L3382"/>
    <mergeCell ref="I3384:J3384"/>
    <mergeCell ref="K3384:L3384"/>
    <mergeCell ref="I3386:J3386"/>
    <mergeCell ref="I3387:J3387"/>
    <mergeCell ref="A3363:H3363"/>
    <mergeCell ref="K3363:L3363"/>
    <mergeCell ref="I3361:J3361"/>
    <mergeCell ref="I3388:J3388"/>
    <mergeCell ref="I3389:J3389"/>
    <mergeCell ref="K3389:L3389"/>
    <mergeCell ref="I3378:J3378"/>
    <mergeCell ref="K3378:L3378"/>
    <mergeCell ref="I3379:J3379"/>
    <mergeCell ref="I3380:J3380"/>
    <mergeCell ref="K3369:L3369"/>
    <mergeCell ref="I3370:J3370"/>
    <mergeCell ref="K3370:L3370"/>
    <mergeCell ref="I3371:J3371"/>
    <mergeCell ref="K3371:L3371"/>
    <mergeCell ref="A3365:L3365"/>
    <mergeCell ref="A3366:L3366"/>
    <mergeCell ref="C3368:E3368"/>
    <mergeCell ref="I3368:J3368"/>
    <mergeCell ref="K3368:L3368"/>
    <mergeCell ref="A3342:H3342"/>
    <mergeCell ref="K3342:L3342"/>
    <mergeCell ref="I3343:J3343"/>
    <mergeCell ref="K3340:L3340"/>
    <mergeCell ref="I3341:J3341"/>
    <mergeCell ref="K3341:L3341"/>
    <mergeCell ref="I3351:J3351"/>
    <mergeCell ref="I3352:J3352"/>
    <mergeCell ref="I3353:J3353"/>
    <mergeCell ref="I3354:J3354"/>
    <mergeCell ref="A3360:H3360"/>
    <mergeCell ref="K3346:L3346"/>
    <mergeCell ref="I3347:J3347"/>
    <mergeCell ref="A3349:H3349"/>
    <mergeCell ref="K3349:L3349"/>
    <mergeCell ref="I3350:J3350"/>
    <mergeCell ref="A3338:H3338"/>
    <mergeCell ref="K3338:L3338"/>
    <mergeCell ref="I3335:J3335"/>
    <mergeCell ref="K3335:L3335"/>
    <mergeCell ref="K3331:L3331"/>
    <mergeCell ref="I3332:J3332"/>
    <mergeCell ref="K3332:L3332"/>
    <mergeCell ref="I3333:J3333"/>
    <mergeCell ref="I3334:J3334"/>
    <mergeCell ref="K3334:L3334"/>
    <mergeCell ref="I3339:J3339"/>
    <mergeCell ref="K3339:L3339"/>
    <mergeCell ref="I3336:J3336"/>
    <mergeCell ref="K3336:L3336"/>
    <mergeCell ref="I3337:J3337"/>
    <mergeCell ref="K3337:L3337"/>
    <mergeCell ref="I3318:J3318"/>
    <mergeCell ref="I3319:J3319"/>
    <mergeCell ref="I3320:J3320"/>
    <mergeCell ref="K3321:L3321"/>
    <mergeCell ref="A3323:H3323"/>
    <mergeCell ref="K3323:L3323"/>
    <mergeCell ref="I3324:J3324"/>
    <mergeCell ref="K3324:L3324"/>
    <mergeCell ref="I3325:J3325"/>
    <mergeCell ref="K3325:L3325"/>
    <mergeCell ref="I3326:J3326"/>
    <mergeCell ref="K3326:L3326"/>
    <mergeCell ref="I3328:J3328"/>
    <mergeCell ref="K3328:L3328"/>
    <mergeCell ref="I3329:J3329"/>
    <mergeCell ref="K3329:L3329"/>
    <mergeCell ref="A3330:H3330"/>
    <mergeCell ref="K3330:L3330"/>
    <mergeCell ref="K3305:L3305"/>
    <mergeCell ref="K3296:L3296"/>
    <mergeCell ref="I3299:J3299"/>
    <mergeCell ref="K3299:L3299"/>
    <mergeCell ref="I3300:J3300"/>
    <mergeCell ref="I3301:J3301"/>
    <mergeCell ref="I3314:J3314"/>
    <mergeCell ref="I3316:J3316"/>
    <mergeCell ref="K3316:L3316"/>
    <mergeCell ref="K3306:L3306"/>
    <mergeCell ref="I3308:J3308"/>
    <mergeCell ref="K3308:L3308"/>
    <mergeCell ref="I3310:J3310"/>
    <mergeCell ref="I3311:J3311"/>
    <mergeCell ref="A3287:H3287"/>
    <mergeCell ref="K3287:L3287"/>
    <mergeCell ref="I3285:J3285"/>
    <mergeCell ref="I3312:J3312"/>
    <mergeCell ref="I3313:J3313"/>
    <mergeCell ref="K3313:L3313"/>
    <mergeCell ref="I3302:J3302"/>
    <mergeCell ref="K3302:L3302"/>
    <mergeCell ref="I3303:J3303"/>
    <mergeCell ref="I3304:J3304"/>
    <mergeCell ref="K3293:L3293"/>
    <mergeCell ref="I3294:J3294"/>
    <mergeCell ref="K3294:L3294"/>
    <mergeCell ref="I3295:J3295"/>
    <mergeCell ref="K3295:L3295"/>
    <mergeCell ref="A3289:L3289"/>
    <mergeCell ref="A3290:L3290"/>
    <mergeCell ref="C3292:E3292"/>
    <mergeCell ref="I3292:J3292"/>
    <mergeCell ref="K3292:L3292"/>
    <mergeCell ref="A3266:H3266"/>
    <mergeCell ref="K3266:L3266"/>
    <mergeCell ref="I3267:J3267"/>
    <mergeCell ref="K3264:L3264"/>
    <mergeCell ref="I3265:J3265"/>
    <mergeCell ref="K3265:L3265"/>
    <mergeCell ref="I3275:J3275"/>
    <mergeCell ref="I3276:J3276"/>
    <mergeCell ref="I3277:J3277"/>
    <mergeCell ref="I3278:J3278"/>
    <mergeCell ref="A3284:H3284"/>
    <mergeCell ref="K3270:L3270"/>
    <mergeCell ref="I3271:J3271"/>
    <mergeCell ref="A3273:H3273"/>
    <mergeCell ref="K3273:L3273"/>
    <mergeCell ref="I3274:J3274"/>
    <mergeCell ref="A3262:H3262"/>
    <mergeCell ref="K3262:L3262"/>
    <mergeCell ref="I3259:J3259"/>
    <mergeCell ref="K3259:L3259"/>
    <mergeCell ref="K3255:L3255"/>
    <mergeCell ref="I3256:J3256"/>
    <mergeCell ref="K3256:L3256"/>
    <mergeCell ref="I3257:J3257"/>
    <mergeCell ref="I3258:J3258"/>
    <mergeCell ref="K3258:L3258"/>
    <mergeCell ref="I3263:J3263"/>
    <mergeCell ref="K3263:L3263"/>
    <mergeCell ref="I3260:J3260"/>
    <mergeCell ref="K3260:L3260"/>
    <mergeCell ref="I3261:J3261"/>
    <mergeCell ref="K3261:L3261"/>
    <mergeCell ref="I3242:J3242"/>
    <mergeCell ref="I3243:J3243"/>
    <mergeCell ref="I3244:J3244"/>
    <mergeCell ref="K3245:L3245"/>
    <mergeCell ref="A3247:H3247"/>
    <mergeCell ref="K3247:L3247"/>
    <mergeCell ref="I3248:J3248"/>
    <mergeCell ref="K3248:L3248"/>
    <mergeCell ref="I3249:J3249"/>
    <mergeCell ref="K3249:L3249"/>
    <mergeCell ref="I3250:J3250"/>
    <mergeCell ref="K3250:L3250"/>
    <mergeCell ref="I3252:J3252"/>
    <mergeCell ref="K3252:L3252"/>
    <mergeCell ref="I3253:J3253"/>
    <mergeCell ref="K3253:L3253"/>
    <mergeCell ref="A3254:H3254"/>
    <mergeCell ref="K3254:L3254"/>
    <mergeCell ref="K3229:L3229"/>
    <mergeCell ref="K3220:L3220"/>
    <mergeCell ref="I3223:J3223"/>
    <mergeCell ref="K3223:L3223"/>
    <mergeCell ref="I3224:J3224"/>
    <mergeCell ref="I3225:J3225"/>
    <mergeCell ref="I3238:J3238"/>
    <mergeCell ref="I3240:J3240"/>
    <mergeCell ref="K3240:L3240"/>
    <mergeCell ref="K3230:L3230"/>
    <mergeCell ref="I3232:J3232"/>
    <mergeCell ref="K3232:L3232"/>
    <mergeCell ref="I3234:J3234"/>
    <mergeCell ref="I3235:J3235"/>
    <mergeCell ref="A3211:H3211"/>
    <mergeCell ref="K3211:L3211"/>
    <mergeCell ref="I3209:J3209"/>
    <mergeCell ref="I3236:J3236"/>
    <mergeCell ref="I3237:J3237"/>
    <mergeCell ref="K3237:L3237"/>
    <mergeCell ref="I3226:J3226"/>
    <mergeCell ref="K3226:L3226"/>
    <mergeCell ref="I3227:J3227"/>
    <mergeCell ref="I3228:J3228"/>
    <mergeCell ref="K3217:L3217"/>
    <mergeCell ref="I3218:J3218"/>
    <mergeCell ref="K3218:L3218"/>
    <mergeCell ref="I3219:J3219"/>
    <mergeCell ref="K3219:L3219"/>
    <mergeCell ref="A3213:L3213"/>
    <mergeCell ref="A3214:L3214"/>
    <mergeCell ref="C3216:E3216"/>
    <mergeCell ref="I3216:J3216"/>
    <mergeCell ref="K3216:L3216"/>
    <mergeCell ref="A3190:H3190"/>
    <mergeCell ref="K3190:L3190"/>
    <mergeCell ref="I3191:J3191"/>
    <mergeCell ref="K3188:L3188"/>
    <mergeCell ref="I3189:J3189"/>
    <mergeCell ref="K3189:L3189"/>
    <mergeCell ref="I3199:J3199"/>
    <mergeCell ref="I3200:J3200"/>
    <mergeCell ref="I3201:J3201"/>
    <mergeCell ref="I3202:J3202"/>
    <mergeCell ref="A3208:H3208"/>
    <mergeCell ref="K3194:L3194"/>
    <mergeCell ref="I3195:J3195"/>
    <mergeCell ref="A3197:H3197"/>
    <mergeCell ref="K3197:L3197"/>
    <mergeCell ref="I3198:J3198"/>
    <mergeCell ref="K3186:L3186"/>
    <mergeCell ref="I3183:J3183"/>
    <mergeCell ref="K3183:L3183"/>
    <mergeCell ref="K3179:L3179"/>
    <mergeCell ref="I3180:J3180"/>
    <mergeCell ref="K3180:L3180"/>
    <mergeCell ref="I3181:J3181"/>
    <mergeCell ref="I3182:J3182"/>
    <mergeCell ref="K3182:L3182"/>
    <mergeCell ref="K3169:L3169"/>
    <mergeCell ref="A3171:H3171"/>
    <mergeCell ref="K3171:L3171"/>
    <mergeCell ref="I3187:J3187"/>
    <mergeCell ref="K3187:L3187"/>
    <mergeCell ref="I3184:J3184"/>
    <mergeCell ref="K3184:L3184"/>
    <mergeCell ref="I3185:J3185"/>
    <mergeCell ref="K3185:L3185"/>
    <mergeCell ref="A3186:H3186"/>
    <mergeCell ref="I3177:J3177"/>
    <mergeCell ref="K3177:L3177"/>
    <mergeCell ref="A3178:H3178"/>
    <mergeCell ref="K3178:L3178"/>
    <mergeCell ref="I3172:J3172"/>
    <mergeCell ref="K3172:L3172"/>
    <mergeCell ref="I3173:J3173"/>
    <mergeCell ref="K3173:L3173"/>
    <mergeCell ref="I3174:J3174"/>
    <mergeCell ref="K3174:L3174"/>
    <mergeCell ref="K3144:L3144"/>
    <mergeCell ref="I3147:J3147"/>
    <mergeCell ref="K3147:L3147"/>
    <mergeCell ref="I3148:J3148"/>
    <mergeCell ref="I3149:J3149"/>
    <mergeCell ref="I3176:J3176"/>
    <mergeCell ref="K3176:L3176"/>
    <mergeCell ref="I3166:J3166"/>
    <mergeCell ref="I3167:J3167"/>
    <mergeCell ref="I3168:J3168"/>
    <mergeCell ref="K3154:L3154"/>
    <mergeCell ref="I3156:J3156"/>
    <mergeCell ref="K3156:L3156"/>
    <mergeCell ref="I3158:J3158"/>
    <mergeCell ref="I3159:J3159"/>
    <mergeCell ref="I3150:J3150"/>
    <mergeCell ref="K3150:L3150"/>
    <mergeCell ref="I3151:J3151"/>
    <mergeCell ref="I3152:J3152"/>
    <mergeCell ref="K3153:L3153"/>
    <mergeCell ref="I3160:J3160"/>
    <mergeCell ref="I3161:J3161"/>
    <mergeCell ref="K3161:L3161"/>
    <mergeCell ref="I3162:J3162"/>
    <mergeCell ref="I3164:J3164"/>
    <mergeCell ref="K3164:L3164"/>
    <mergeCell ref="A3135:H3135"/>
    <mergeCell ref="K3135:L3135"/>
    <mergeCell ref="I3131:J3131"/>
    <mergeCell ref="A3133:H3133"/>
    <mergeCell ref="I3133:J3133"/>
    <mergeCell ref="K3133:L3133"/>
    <mergeCell ref="K3134:L3134"/>
    <mergeCell ref="K3141:L3141"/>
    <mergeCell ref="I3142:J3142"/>
    <mergeCell ref="K3142:L3142"/>
    <mergeCell ref="I3143:J3143"/>
    <mergeCell ref="K3143:L3143"/>
    <mergeCell ref="A3137:L3137"/>
    <mergeCell ref="A3138:L3138"/>
    <mergeCell ref="C3140:E3140"/>
    <mergeCell ref="I3140:J3140"/>
    <mergeCell ref="K3140:L3140"/>
    <mergeCell ref="A3112:H3112"/>
    <mergeCell ref="K3112:L3112"/>
    <mergeCell ref="I3113:J3113"/>
    <mergeCell ref="K3110:L3110"/>
    <mergeCell ref="I3111:J3111"/>
    <mergeCell ref="K3111:L3111"/>
    <mergeCell ref="I3121:J3121"/>
    <mergeCell ref="I3122:J3122"/>
    <mergeCell ref="I3123:J3123"/>
    <mergeCell ref="I3124:J3124"/>
    <mergeCell ref="A3130:H3130"/>
    <mergeCell ref="K3116:L3116"/>
    <mergeCell ref="I3117:J3117"/>
    <mergeCell ref="A3119:H3119"/>
    <mergeCell ref="K3119:L3119"/>
    <mergeCell ref="I3120:J3120"/>
    <mergeCell ref="A3108:H3108"/>
    <mergeCell ref="K3108:L3108"/>
    <mergeCell ref="I3105:J3105"/>
    <mergeCell ref="K3105:L3105"/>
    <mergeCell ref="K3101:L3101"/>
    <mergeCell ref="I3102:J3102"/>
    <mergeCell ref="K3102:L3102"/>
    <mergeCell ref="I3103:J3103"/>
    <mergeCell ref="I3104:J3104"/>
    <mergeCell ref="K3104:L3104"/>
    <mergeCell ref="I3109:J3109"/>
    <mergeCell ref="K3109:L3109"/>
    <mergeCell ref="I3106:J3106"/>
    <mergeCell ref="K3106:L3106"/>
    <mergeCell ref="I3107:J3107"/>
    <mergeCell ref="K3107:L3107"/>
    <mergeCell ref="I3088:J3088"/>
    <mergeCell ref="I3089:J3089"/>
    <mergeCell ref="I3090:J3090"/>
    <mergeCell ref="K3091:L3091"/>
    <mergeCell ref="A3093:H3093"/>
    <mergeCell ref="K3093:L3093"/>
    <mergeCell ref="I3094:J3094"/>
    <mergeCell ref="K3094:L3094"/>
    <mergeCell ref="I3095:J3095"/>
    <mergeCell ref="K3095:L3095"/>
    <mergeCell ref="I3096:J3096"/>
    <mergeCell ref="K3096:L3096"/>
    <mergeCell ref="I3098:J3098"/>
    <mergeCell ref="K3098:L3098"/>
    <mergeCell ref="I3099:J3099"/>
    <mergeCell ref="K3099:L3099"/>
    <mergeCell ref="A3100:H3100"/>
    <mergeCell ref="K3100:L3100"/>
    <mergeCell ref="K3075:L3075"/>
    <mergeCell ref="K3066:L3066"/>
    <mergeCell ref="I3069:J3069"/>
    <mergeCell ref="K3069:L3069"/>
    <mergeCell ref="I3070:J3070"/>
    <mergeCell ref="I3071:J3071"/>
    <mergeCell ref="I3084:J3084"/>
    <mergeCell ref="I3086:J3086"/>
    <mergeCell ref="K3086:L3086"/>
    <mergeCell ref="K3076:L3076"/>
    <mergeCell ref="I3078:J3078"/>
    <mergeCell ref="K3078:L3078"/>
    <mergeCell ref="I3080:J3080"/>
    <mergeCell ref="I3081:J3081"/>
    <mergeCell ref="A3057:H3057"/>
    <mergeCell ref="K3057:L3057"/>
    <mergeCell ref="I3055:J3055"/>
    <mergeCell ref="I3082:J3082"/>
    <mergeCell ref="I3083:J3083"/>
    <mergeCell ref="K3083:L3083"/>
    <mergeCell ref="I3072:J3072"/>
    <mergeCell ref="K3072:L3072"/>
    <mergeCell ref="I3073:J3073"/>
    <mergeCell ref="I3074:J3074"/>
    <mergeCell ref="K3063:L3063"/>
    <mergeCell ref="I3064:J3064"/>
    <mergeCell ref="K3064:L3064"/>
    <mergeCell ref="I3065:J3065"/>
    <mergeCell ref="K3065:L3065"/>
    <mergeCell ref="A3059:L3059"/>
    <mergeCell ref="A3060:L3060"/>
    <mergeCell ref="C3062:E3062"/>
    <mergeCell ref="I3062:J3062"/>
    <mergeCell ref="K3062:L3062"/>
    <mergeCell ref="A3036:H3036"/>
    <mergeCell ref="K3036:L3036"/>
    <mergeCell ref="I3037:J3037"/>
    <mergeCell ref="K3034:L3034"/>
    <mergeCell ref="I3035:J3035"/>
    <mergeCell ref="K3035:L3035"/>
    <mergeCell ref="I3045:J3045"/>
    <mergeCell ref="I3046:J3046"/>
    <mergeCell ref="I3047:J3047"/>
    <mergeCell ref="I3048:J3048"/>
    <mergeCell ref="A3054:H3054"/>
    <mergeCell ref="K3040:L3040"/>
    <mergeCell ref="I3041:J3041"/>
    <mergeCell ref="A3043:H3043"/>
    <mergeCell ref="K3043:L3043"/>
    <mergeCell ref="I3044:J3044"/>
    <mergeCell ref="A3032:H3032"/>
    <mergeCell ref="K3032:L3032"/>
    <mergeCell ref="I3029:J3029"/>
    <mergeCell ref="K3029:L3029"/>
    <mergeCell ref="K3025:L3025"/>
    <mergeCell ref="I3026:J3026"/>
    <mergeCell ref="K3026:L3026"/>
    <mergeCell ref="I3027:J3027"/>
    <mergeCell ref="I3028:J3028"/>
    <mergeCell ref="K3028:L3028"/>
    <mergeCell ref="I3033:J3033"/>
    <mergeCell ref="K3033:L3033"/>
    <mergeCell ref="I3030:J3030"/>
    <mergeCell ref="K3030:L3030"/>
    <mergeCell ref="I3031:J3031"/>
    <mergeCell ref="K3031:L3031"/>
    <mergeCell ref="I3012:J3012"/>
    <mergeCell ref="I3013:J3013"/>
    <mergeCell ref="I3014:J3014"/>
    <mergeCell ref="K3015:L3015"/>
    <mergeCell ref="A3017:H3017"/>
    <mergeCell ref="K3017:L3017"/>
    <mergeCell ref="I3018:J3018"/>
    <mergeCell ref="K3018:L3018"/>
    <mergeCell ref="I3019:J3019"/>
    <mergeCell ref="K3019:L3019"/>
    <mergeCell ref="I3020:J3020"/>
    <mergeCell ref="K3020:L3020"/>
    <mergeCell ref="I3022:J3022"/>
    <mergeCell ref="K3022:L3022"/>
    <mergeCell ref="I3023:J3023"/>
    <mergeCell ref="K3023:L3023"/>
    <mergeCell ref="A3024:H3024"/>
    <mergeCell ref="K3024:L3024"/>
    <mergeCell ref="K2999:L2999"/>
    <mergeCell ref="K2990:L2990"/>
    <mergeCell ref="I2993:J2993"/>
    <mergeCell ref="K2993:L2993"/>
    <mergeCell ref="I2994:J2994"/>
    <mergeCell ref="I2995:J2995"/>
    <mergeCell ref="I3008:J3008"/>
    <mergeCell ref="I3010:J3010"/>
    <mergeCell ref="K3010:L3010"/>
    <mergeCell ref="K3000:L3000"/>
    <mergeCell ref="I3002:J3002"/>
    <mergeCell ref="K3002:L3002"/>
    <mergeCell ref="I3004:J3004"/>
    <mergeCell ref="I3005:J3005"/>
    <mergeCell ref="A2981:H2981"/>
    <mergeCell ref="K2981:L2981"/>
    <mergeCell ref="I2979:J2979"/>
    <mergeCell ref="I3006:J3006"/>
    <mergeCell ref="I3007:J3007"/>
    <mergeCell ref="K3007:L3007"/>
    <mergeCell ref="I2996:J2996"/>
    <mergeCell ref="K2996:L2996"/>
    <mergeCell ref="I2997:J2997"/>
    <mergeCell ref="I2998:J2998"/>
    <mergeCell ref="K2987:L2987"/>
    <mergeCell ref="I2988:J2988"/>
    <mergeCell ref="K2988:L2988"/>
    <mergeCell ref="I2989:J2989"/>
    <mergeCell ref="K2989:L2989"/>
    <mergeCell ref="A2983:L2983"/>
    <mergeCell ref="A2984:L2984"/>
    <mergeCell ref="C2986:E2986"/>
    <mergeCell ref="I2986:J2986"/>
    <mergeCell ref="K2986:L2986"/>
    <mergeCell ref="A2960:H2960"/>
    <mergeCell ref="K2960:L2960"/>
    <mergeCell ref="I2961:J2961"/>
    <mergeCell ref="K2958:L2958"/>
    <mergeCell ref="I2959:J2959"/>
    <mergeCell ref="K2959:L2959"/>
    <mergeCell ref="I2969:J2969"/>
    <mergeCell ref="I2970:J2970"/>
    <mergeCell ref="I2971:J2971"/>
    <mergeCell ref="I2972:J2972"/>
    <mergeCell ref="A2978:H2978"/>
    <mergeCell ref="K2964:L2964"/>
    <mergeCell ref="I2965:J2965"/>
    <mergeCell ref="A2967:H2967"/>
    <mergeCell ref="K2967:L2967"/>
    <mergeCell ref="I2968:J2968"/>
    <mergeCell ref="A2956:H2956"/>
    <mergeCell ref="K2956:L2956"/>
    <mergeCell ref="I2953:J2953"/>
    <mergeCell ref="K2953:L2953"/>
    <mergeCell ref="I2950:J2950"/>
    <mergeCell ref="K2950:L2950"/>
    <mergeCell ref="I2951:J2951"/>
    <mergeCell ref="I2952:J2952"/>
    <mergeCell ref="K2952:L2952"/>
    <mergeCell ref="I2957:J2957"/>
    <mergeCell ref="K2957:L2957"/>
    <mergeCell ref="I2954:J2954"/>
    <mergeCell ref="K2954:L2954"/>
    <mergeCell ref="I2955:J2955"/>
    <mergeCell ref="K2955:L2955"/>
    <mergeCell ref="K2946:L2946"/>
    <mergeCell ref="I2938:J2938"/>
    <mergeCell ref="K2939:L2939"/>
    <mergeCell ref="A2941:H2941"/>
    <mergeCell ref="K2941:L2941"/>
    <mergeCell ref="I2942:J2942"/>
    <mergeCell ref="K2942:L2942"/>
    <mergeCell ref="I2947:J2947"/>
    <mergeCell ref="K2947:L2947"/>
    <mergeCell ref="A2948:H2948"/>
    <mergeCell ref="K2948:L2948"/>
    <mergeCell ref="K2949:L2949"/>
    <mergeCell ref="I2943:J2943"/>
    <mergeCell ref="K2943:L2943"/>
    <mergeCell ref="I2944:J2944"/>
    <mergeCell ref="K2944:L2944"/>
    <mergeCell ref="I2946:J2946"/>
    <mergeCell ref="I2917:J2917"/>
    <mergeCell ref="K2917:L2917"/>
    <mergeCell ref="I2918:J2918"/>
    <mergeCell ref="I2919:J2919"/>
    <mergeCell ref="I2920:J2920"/>
    <mergeCell ref="K2920:L2920"/>
    <mergeCell ref="I2921:J2921"/>
    <mergeCell ref="I2922:J2922"/>
    <mergeCell ref="K2923:L2923"/>
    <mergeCell ref="K2924:L2924"/>
    <mergeCell ref="I2926:J2926"/>
    <mergeCell ref="K2926:L2926"/>
    <mergeCell ref="I2932:J2932"/>
    <mergeCell ref="I2934:J2934"/>
    <mergeCell ref="K2934:L2934"/>
    <mergeCell ref="I2936:J2936"/>
    <mergeCell ref="I2937:J2937"/>
    <mergeCell ref="I2928:J2928"/>
    <mergeCell ref="I2929:J2929"/>
    <mergeCell ref="I2930:J2930"/>
    <mergeCell ref="I2931:J2931"/>
    <mergeCell ref="K2931:L2931"/>
    <mergeCell ref="A2905:H2905"/>
    <mergeCell ref="K2905:L2905"/>
    <mergeCell ref="A2907:L2907"/>
    <mergeCell ref="I2901:J2901"/>
    <mergeCell ref="A2903:H2903"/>
    <mergeCell ref="I2903:J2903"/>
    <mergeCell ref="K2903:L2903"/>
    <mergeCell ref="K2904:L2904"/>
    <mergeCell ref="I2912:J2912"/>
    <mergeCell ref="K2912:L2912"/>
    <mergeCell ref="I2913:J2913"/>
    <mergeCell ref="K2913:L2913"/>
    <mergeCell ref="K2914:L2914"/>
    <mergeCell ref="A2908:L2908"/>
    <mergeCell ref="C2910:E2910"/>
    <mergeCell ref="I2910:J2910"/>
    <mergeCell ref="K2910:L2910"/>
    <mergeCell ref="K2911:L2911"/>
    <mergeCell ref="A2882:H2882"/>
    <mergeCell ref="K2882:L2882"/>
    <mergeCell ref="I2883:J2883"/>
    <mergeCell ref="K2879:L2879"/>
    <mergeCell ref="I2880:J2880"/>
    <mergeCell ref="K2880:L2880"/>
    <mergeCell ref="I2881:J2881"/>
    <mergeCell ref="K2881:L2881"/>
    <mergeCell ref="I2891:J2891"/>
    <mergeCell ref="I2892:J2892"/>
    <mergeCell ref="I2893:J2893"/>
    <mergeCell ref="I2894:J2894"/>
    <mergeCell ref="A2900:H2900"/>
    <mergeCell ref="K2886:L2886"/>
    <mergeCell ref="I2887:J2887"/>
    <mergeCell ref="A2889:H2889"/>
    <mergeCell ref="K2889:L2889"/>
    <mergeCell ref="I2890:J2890"/>
    <mergeCell ref="A2877:H2877"/>
    <mergeCell ref="K2877:L2877"/>
    <mergeCell ref="I2874:J2874"/>
    <mergeCell ref="K2874:L2874"/>
    <mergeCell ref="I2871:J2871"/>
    <mergeCell ref="K2871:L2871"/>
    <mergeCell ref="I2872:J2872"/>
    <mergeCell ref="I2873:J2873"/>
    <mergeCell ref="K2873:L2873"/>
    <mergeCell ref="I2878:J2878"/>
    <mergeCell ref="K2878:L2878"/>
    <mergeCell ref="I2875:J2875"/>
    <mergeCell ref="K2875:L2875"/>
    <mergeCell ref="I2876:J2876"/>
    <mergeCell ref="K2876:L2876"/>
    <mergeCell ref="K2867:L2867"/>
    <mergeCell ref="I2859:J2859"/>
    <mergeCell ref="K2860:L2860"/>
    <mergeCell ref="A2862:H2862"/>
    <mergeCell ref="K2862:L2862"/>
    <mergeCell ref="I2863:J2863"/>
    <mergeCell ref="K2863:L2863"/>
    <mergeCell ref="I2868:J2868"/>
    <mergeCell ref="K2868:L2868"/>
    <mergeCell ref="A2869:H2869"/>
    <mergeCell ref="K2869:L2869"/>
    <mergeCell ref="K2870:L2870"/>
    <mergeCell ref="I2864:J2864"/>
    <mergeCell ref="K2864:L2864"/>
    <mergeCell ref="I2865:J2865"/>
    <mergeCell ref="K2865:L2865"/>
    <mergeCell ref="I2867:J2867"/>
    <mergeCell ref="I2838:J2838"/>
    <mergeCell ref="K2838:L2838"/>
    <mergeCell ref="I2839:J2839"/>
    <mergeCell ref="I2840:J2840"/>
    <mergeCell ref="I2841:J2841"/>
    <mergeCell ref="K2841:L2841"/>
    <mergeCell ref="I2842:J2842"/>
    <mergeCell ref="I2843:J2843"/>
    <mergeCell ref="K2844:L2844"/>
    <mergeCell ref="K2845:L2845"/>
    <mergeCell ref="I2847:J2847"/>
    <mergeCell ref="K2847:L2847"/>
    <mergeCell ref="I2853:J2853"/>
    <mergeCell ref="I2855:J2855"/>
    <mergeCell ref="K2855:L2855"/>
    <mergeCell ref="I2857:J2857"/>
    <mergeCell ref="I2858:J2858"/>
    <mergeCell ref="I2849:J2849"/>
    <mergeCell ref="I2850:J2850"/>
    <mergeCell ref="I2851:J2851"/>
    <mergeCell ref="I2852:J2852"/>
    <mergeCell ref="K2852:L2852"/>
    <mergeCell ref="A2826:H2826"/>
    <mergeCell ref="K2826:L2826"/>
    <mergeCell ref="A2828:L2828"/>
    <mergeCell ref="I2822:J2822"/>
    <mergeCell ref="A2824:H2824"/>
    <mergeCell ref="I2824:J2824"/>
    <mergeCell ref="K2824:L2824"/>
    <mergeCell ref="K2825:L2825"/>
    <mergeCell ref="I2833:J2833"/>
    <mergeCell ref="K2833:L2833"/>
    <mergeCell ref="I2834:J2834"/>
    <mergeCell ref="K2834:L2834"/>
    <mergeCell ref="K2835:L2835"/>
    <mergeCell ref="A2829:L2829"/>
    <mergeCell ref="C2831:E2831"/>
    <mergeCell ref="I2831:J2831"/>
    <mergeCell ref="K2831:L2831"/>
    <mergeCell ref="K2832:L2832"/>
    <mergeCell ref="A2803:H2803"/>
    <mergeCell ref="K2803:L2803"/>
    <mergeCell ref="I2804:J2804"/>
    <mergeCell ref="K2800:L2800"/>
    <mergeCell ref="I2801:J2801"/>
    <mergeCell ref="K2801:L2801"/>
    <mergeCell ref="I2802:J2802"/>
    <mergeCell ref="K2802:L2802"/>
    <mergeCell ref="I2812:J2812"/>
    <mergeCell ref="I2813:J2813"/>
    <mergeCell ref="I2814:J2814"/>
    <mergeCell ref="I2815:J2815"/>
    <mergeCell ref="A2821:H2821"/>
    <mergeCell ref="K2807:L2807"/>
    <mergeCell ref="I2808:J2808"/>
    <mergeCell ref="A2810:H2810"/>
    <mergeCell ref="K2810:L2810"/>
    <mergeCell ref="I2811:J2811"/>
    <mergeCell ref="A2798:H2798"/>
    <mergeCell ref="K2798:L2798"/>
    <mergeCell ref="I2795:J2795"/>
    <mergeCell ref="K2795:L2795"/>
    <mergeCell ref="I2792:J2792"/>
    <mergeCell ref="K2792:L2792"/>
    <mergeCell ref="I2793:J2793"/>
    <mergeCell ref="I2794:J2794"/>
    <mergeCell ref="K2794:L2794"/>
    <mergeCell ref="I2799:J2799"/>
    <mergeCell ref="K2799:L2799"/>
    <mergeCell ref="I2796:J2796"/>
    <mergeCell ref="K2796:L2796"/>
    <mergeCell ref="I2797:J2797"/>
    <mergeCell ref="K2797:L2797"/>
    <mergeCell ref="K2788:L2788"/>
    <mergeCell ref="I2780:J2780"/>
    <mergeCell ref="K2781:L2781"/>
    <mergeCell ref="A2783:H2783"/>
    <mergeCell ref="K2783:L2783"/>
    <mergeCell ref="I2784:J2784"/>
    <mergeCell ref="K2784:L2784"/>
    <mergeCell ref="I2789:J2789"/>
    <mergeCell ref="K2789:L2789"/>
    <mergeCell ref="A2790:H2790"/>
    <mergeCell ref="K2790:L2790"/>
    <mergeCell ref="K2791:L2791"/>
    <mergeCell ref="I2785:J2785"/>
    <mergeCell ref="K2785:L2785"/>
    <mergeCell ref="I2786:J2786"/>
    <mergeCell ref="K2786:L2786"/>
    <mergeCell ref="I2788:J2788"/>
    <mergeCell ref="I2759:J2759"/>
    <mergeCell ref="K2759:L2759"/>
    <mergeCell ref="I2760:J2760"/>
    <mergeCell ref="I2761:J2761"/>
    <mergeCell ref="I2762:J2762"/>
    <mergeCell ref="K2762:L2762"/>
    <mergeCell ref="I2763:J2763"/>
    <mergeCell ref="I2764:J2764"/>
    <mergeCell ref="K2765:L2765"/>
    <mergeCell ref="K2766:L2766"/>
    <mergeCell ref="I2768:J2768"/>
    <mergeCell ref="K2768:L2768"/>
    <mergeCell ref="I2774:J2774"/>
    <mergeCell ref="I2776:J2776"/>
    <mergeCell ref="K2776:L2776"/>
    <mergeCell ref="I2778:J2778"/>
    <mergeCell ref="I2779:J2779"/>
    <mergeCell ref="I2770:J2770"/>
    <mergeCell ref="I2771:J2771"/>
    <mergeCell ref="I2772:J2772"/>
    <mergeCell ref="I2773:J2773"/>
    <mergeCell ref="K2773:L2773"/>
    <mergeCell ref="A2747:H2747"/>
    <mergeCell ref="K2747:L2747"/>
    <mergeCell ref="A2749:L2749"/>
    <mergeCell ref="I2743:J2743"/>
    <mergeCell ref="A2745:H2745"/>
    <mergeCell ref="I2745:J2745"/>
    <mergeCell ref="K2745:L2745"/>
    <mergeCell ref="K2746:L2746"/>
    <mergeCell ref="I2754:J2754"/>
    <mergeCell ref="K2754:L2754"/>
    <mergeCell ref="I2755:J2755"/>
    <mergeCell ref="K2755:L2755"/>
    <mergeCell ref="K2756:L2756"/>
    <mergeCell ref="A2750:L2750"/>
    <mergeCell ref="C2752:E2752"/>
    <mergeCell ref="I2752:J2752"/>
    <mergeCell ref="K2752:L2752"/>
    <mergeCell ref="K2753:L2753"/>
    <mergeCell ref="A2724:H2724"/>
    <mergeCell ref="K2724:L2724"/>
    <mergeCell ref="I2725:J2725"/>
    <mergeCell ref="K2721:L2721"/>
    <mergeCell ref="I2722:J2722"/>
    <mergeCell ref="K2722:L2722"/>
    <mergeCell ref="I2723:J2723"/>
    <mergeCell ref="K2723:L2723"/>
    <mergeCell ref="I2733:J2733"/>
    <mergeCell ref="I2734:J2734"/>
    <mergeCell ref="I2735:J2735"/>
    <mergeCell ref="I2736:J2736"/>
    <mergeCell ref="A2742:H2742"/>
    <mergeCell ref="K2728:L2728"/>
    <mergeCell ref="I2729:J2729"/>
    <mergeCell ref="A2731:H2731"/>
    <mergeCell ref="K2731:L2731"/>
    <mergeCell ref="I2732:J2732"/>
    <mergeCell ref="A2719:H2719"/>
    <mergeCell ref="K2719:L2719"/>
    <mergeCell ref="I2716:J2716"/>
    <mergeCell ref="K2716:L2716"/>
    <mergeCell ref="I2713:J2713"/>
    <mergeCell ref="K2713:L2713"/>
    <mergeCell ref="I2714:J2714"/>
    <mergeCell ref="I2715:J2715"/>
    <mergeCell ref="K2715:L2715"/>
    <mergeCell ref="I2720:J2720"/>
    <mergeCell ref="K2720:L2720"/>
    <mergeCell ref="I2717:J2717"/>
    <mergeCell ref="K2717:L2717"/>
    <mergeCell ref="I2718:J2718"/>
    <mergeCell ref="K2718:L2718"/>
    <mergeCell ref="K2709:L2709"/>
    <mergeCell ref="I2701:J2701"/>
    <mergeCell ref="K2702:L2702"/>
    <mergeCell ref="A2704:H2704"/>
    <mergeCell ref="K2704:L2704"/>
    <mergeCell ref="I2705:J2705"/>
    <mergeCell ref="K2705:L2705"/>
    <mergeCell ref="I2710:J2710"/>
    <mergeCell ref="K2710:L2710"/>
    <mergeCell ref="A2711:H2711"/>
    <mergeCell ref="K2711:L2711"/>
    <mergeCell ref="K2712:L2712"/>
    <mergeCell ref="I2706:J2706"/>
    <mergeCell ref="K2706:L2706"/>
    <mergeCell ref="I2707:J2707"/>
    <mergeCell ref="K2707:L2707"/>
    <mergeCell ref="I2709:J2709"/>
    <mergeCell ref="I2680:J2680"/>
    <mergeCell ref="K2680:L2680"/>
    <mergeCell ref="I2681:J2681"/>
    <mergeCell ref="I2682:J2682"/>
    <mergeCell ref="I2683:J2683"/>
    <mergeCell ref="K2683:L2683"/>
    <mergeCell ref="I2684:J2684"/>
    <mergeCell ref="I2685:J2685"/>
    <mergeCell ref="K2686:L2686"/>
    <mergeCell ref="K2687:L2687"/>
    <mergeCell ref="I2689:J2689"/>
    <mergeCell ref="K2689:L2689"/>
    <mergeCell ref="I2695:J2695"/>
    <mergeCell ref="I2697:J2697"/>
    <mergeCell ref="K2697:L2697"/>
    <mergeCell ref="I2699:J2699"/>
    <mergeCell ref="I2700:J2700"/>
    <mergeCell ref="I2691:J2691"/>
    <mergeCell ref="I2692:J2692"/>
    <mergeCell ref="I2693:J2693"/>
    <mergeCell ref="I2694:J2694"/>
    <mergeCell ref="K2694:L2694"/>
    <mergeCell ref="A2668:H2668"/>
    <mergeCell ref="K2668:L2668"/>
    <mergeCell ref="A2670:L2670"/>
    <mergeCell ref="I2664:J2664"/>
    <mergeCell ref="A2666:H2666"/>
    <mergeCell ref="I2666:J2666"/>
    <mergeCell ref="K2666:L2666"/>
    <mergeCell ref="K2667:L2667"/>
    <mergeCell ref="I2675:J2675"/>
    <mergeCell ref="K2675:L2675"/>
    <mergeCell ref="I2676:J2676"/>
    <mergeCell ref="K2676:L2676"/>
    <mergeCell ref="K2677:L2677"/>
    <mergeCell ref="A2671:L2671"/>
    <mergeCell ref="C2673:E2673"/>
    <mergeCell ref="I2673:J2673"/>
    <mergeCell ref="K2673:L2673"/>
    <mergeCell ref="K2674:L2674"/>
    <mergeCell ref="A2645:H2645"/>
    <mergeCell ref="K2645:L2645"/>
    <mergeCell ref="I2646:J2646"/>
    <mergeCell ref="K2642:L2642"/>
    <mergeCell ref="I2643:J2643"/>
    <mergeCell ref="K2643:L2643"/>
    <mergeCell ref="I2644:J2644"/>
    <mergeCell ref="K2644:L2644"/>
    <mergeCell ref="I2654:J2654"/>
    <mergeCell ref="I2655:J2655"/>
    <mergeCell ref="I2656:J2656"/>
    <mergeCell ref="I2657:J2657"/>
    <mergeCell ref="A2663:H2663"/>
    <mergeCell ref="K2649:L2649"/>
    <mergeCell ref="I2650:J2650"/>
    <mergeCell ref="A2652:H2652"/>
    <mergeCell ref="K2652:L2652"/>
    <mergeCell ref="I2653:J2653"/>
    <mergeCell ref="K2608:L2608"/>
    <mergeCell ref="I2610:J2610"/>
    <mergeCell ref="K2610:L2610"/>
    <mergeCell ref="A2625:H2625"/>
    <mergeCell ref="K2625:L2625"/>
    <mergeCell ref="I2641:J2641"/>
    <mergeCell ref="K2641:L2641"/>
    <mergeCell ref="I2638:J2638"/>
    <mergeCell ref="K2638:L2638"/>
    <mergeCell ref="I2639:J2639"/>
    <mergeCell ref="K2639:L2639"/>
    <mergeCell ref="A2640:H2640"/>
    <mergeCell ref="I2631:J2631"/>
    <mergeCell ref="K2631:L2631"/>
    <mergeCell ref="A2632:H2632"/>
    <mergeCell ref="K2632:L2632"/>
    <mergeCell ref="I2626:J2626"/>
    <mergeCell ref="K2626:L2626"/>
    <mergeCell ref="I2627:J2627"/>
    <mergeCell ref="K2627:L2627"/>
    <mergeCell ref="I2628:J2628"/>
    <mergeCell ref="K2628:L2628"/>
    <mergeCell ref="I2630:J2630"/>
    <mergeCell ref="K2630:L2630"/>
    <mergeCell ref="A2591:L2591"/>
    <mergeCell ref="A2592:L2592"/>
    <mergeCell ref="C2594:E2594"/>
    <mergeCell ref="I2594:J2594"/>
    <mergeCell ref="K2594:L2594"/>
    <mergeCell ref="K2595:L2595"/>
    <mergeCell ref="I2620:J2620"/>
    <mergeCell ref="I2621:J2621"/>
    <mergeCell ref="I2622:J2622"/>
    <mergeCell ref="I2612:J2612"/>
    <mergeCell ref="I2613:J2613"/>
    <mergeCell ref="I2604:J2604"/>
    <mergeCell ref="K2604:L2604"/>
    <mergeCell ref="I2605:J2605"/>
    <mergeCell ref="I2606:J2606"/>
    <mergeCell ref="K2607:L2607"/>
    <mergeCell ref="K2640:L2640"/>
    <mergeCell ref="I2637:J2637"/>
    <mergeCell ref="K2637:L2637"/>
    <mergeCell ref="K2633:L2633"/>
    <mergeCell ref="I2634:J2634"/>
    <mergeCell ref="K2634:L2634"/>
    <mergeCell ref="I2635:J2635"/>
    <mergeCell ref="I2636:J2636"/>
    <mergeCell ref="K2636:L2636"/>
    <mergeCell ref="K2623:L2623"/>
    <mergeCell ref="I2614:J2614"/>
    <mergeCell ref="I2615:J2615"/>
    <mergeCell ref="K2615:L2615"/>
    <mergeCell ref="I2616:J2616"/>
    <mergeCell ref="I2618:J2618"/>
    <mergeCell ref="K2618:L2618"/>
    <mergeCell ref="K2598:L2598"/>
    <mergeCell ref="I2601:J2601"/>
    <mergeCell ref="K2601:L2601"/>
    <mergeCell ref="I2602:J2602"/>
    <mergeCell ref="I2603:J2603"/>
    <mergeCell ref="K2570:L2570"/>
    <mergeCell ref="I2571:J2571"/>
    <mergeCell ref="A2573:H2573"/>
    <mergeCell ref="K2573:L2573"/>
    <mergeCell ref="I2574:J2574"/>
    <mergeCell ref="A2589:H2589"/>
    <mergeCell ref="K2589:L2589"/>
    <mergeCell ref="I2585:J2585"/>
    <mergeCell ref="A2587:H2587"/>
    <mergeCell ref="K2562:L2562"/>
    <mergeCell ref="I2559:J2559"/>
    <mergeCell ref="K2559:L2559"/>
    <mergeCell ref="I2560:J2560"/>
    <mergeCell ref="K2560:L2560"/>
    <mergeCell ref="A2561:H2561"/>
    <mergeCell ref="K2561:L2561"/>
    <mergeCell ref="I2587:J2587"/>
    <mergeCell ref="K2587:L2587"/>
    <mergeCell ref="K2588:L2588"/>
    <mergeCell ref="I2575:J2575"/>
    <mergeCell ref="I2576:J2576"/>
    <mergeCell ref="I2577:J2577"/>
    <mergeCell ref="I2578:J2578"/>
    <mergeCell ref="I2596:J2596"/>
    <mergeCell ref="K2596:L2596"/>
    <mergeCell ref="I2597:J2597"/>
    <mergeCell ref="K2597:L2597"/>
    <mergeCell ref="K2551:L2551"/>
    <mergeCell ref="A2566:H2566"/>
    <mergeCell ref="K2566:L2566"/>
    <mergeCell ref="I2567:J2567"/>
    <mergeCell ref="K2563:L2563"/>
    <mergeCell ref="I2564:J2564"/>
    <mergeCell ref="K2564:L2564"/>
    <mergeCell ref="I2565:J2565"/>
    <mergeCell ref="K2565:L2565"/>
    <mergeCell ref="I2562:J2562"/>
    <mergeCell ref="I2552:J2552"/>
    <mergeCell ref="K2552:L2552"/>
    <mergeCell ref="A2553:H2553"/>
    <mergeCell ref="K2553:L2553"/>
    <mergeCell ref="K2554:L2554"/>
    <mergeCell ref="A2584:H2584"/>
    <mergeCell ref="I2548:J2548"/>
    <mergeCell ref="K2548:L2548"/>
    <mergeCell ref="I2549:J2549"/>
    <mergeCell ref="K2549:L2549"/>
    <mergeCell ref="I2551:J2551"/>
    <mergeCell ref="I2558:J2558"/>
    <mergeCell ref="K2558:L2558"/>
    <mergeCell ref="I2555:J2555"/>
    <mergeCell ref="K2555:L2555"/>
    <mergeCell ref="I2556:J2556"/>
    <mergeCell ref="I2557:J2557"/>
    <mergeCell ref="K2557:L2557"/>
    <mergeCell ref="I2536:J2536"/>
    <mergeCell ref="K2536:L2536"/>
    <mergeCell ref="I2526:J2526"/>
    <mergeCell ref="I2527:J2527"/>
    <mergeCell ref="K2528:L2528"/>
    <mergeCell ref="K2529:L2529"/>
    <mergeCell ref="I2531:J2531"/>
    <mergeCell ref="K2531:L2531"/>
    <mergeCell ref="I2547:J2547"/>
    <mergeCell ref="K2547:L2547"/>
    <mergeCell ref="I2537:J2537"/>
    <mergeCell ref="I2539:J2539"/>
    <mergeCell ref="K2539:L2539"/>
    <mergeCell ref="I2541:J2541"/>
    <mergeCell ref="I2542:J2542"/>
    <mergeCell ref="A2510:H2510"/>
    <mergeCell ref="K2510:L2510"/>
    <mergeCell ref="A2512:L2512"/>
    <mergeCell ref="I2543:J2543"/>
    <mergeCell ref="K2544:L2544"/>
    <mergeCell ref="A2546:H2546"/>
    <mergeCell ref="K2546:L2546"/>
    <mergeCell ref="I2533:J2533"/>
    <mergeCell ref="I2534:J2534"/>
    <mergeCell ref="I2535:J2535"/>
    <mergeCell ref="I2517:J2517"/>
    <mergeCell ref="K2517:L2517"/>
    <mergeCell ref="I2518:J2518"/>
    <mergeCell ref="K2518:L2518"/>
    <mergeCell ref="K2519:L2519"/>
    <mergeCell ref="A2513:L2513"/>
    <mergeCell ref="C2515:E2515"/>
    <mergeCell ref="I2515:J2515"/>
    <mergeCell ref="K2515:L2515"/>
    <mergeCell ref="K2516:L2516"/>
    <mergeCell ref="I2522:J2522"/>
    <mergeCell ref="K2522:L2522"/>
    <mergeCell ref="I2523:J2523"/>
    <mergeCell ref="I2524:J2524"/>
    <mergeCell ref="I2525:J2525"/>
    <mergeCell ref="K2525:L2525"/>
    <mergeCell ref="K2493:L2493"/>
    <mergeCell ref="I2494:J2494"/>
    <mergeCell ref="A2496:H2496"/>
    <mergeCell ref="K2496:L2496"/>
    <mergeCell ref="I2497:J2497"/>
    <mergeCell ref="A2489:H2489"/>
    <mergeCell ref="K2489:L2489"/>
    <mergeCell ref="I2490:J2490"/>
    <mergeCell ref="A2485:H2485"/>
    <mergeCell ref="K2485:L2485"/>
    <mergeCell ref="I2482:J2482"/>
    <mergeCell ref="K2482:L2482"/>
    <mergeCell ref="I2508:J2508"/>
    <mergeCell ref="I2498:J2498"/>
    <mergeCell ref="I2499:J2499"/>
    <mergeCell ref="I2500:J2500"/>
    <mergeCell ref="I2501:J2501"/>
    <mergeCell ref="A2507:H2507"/>
    <mergeCell ref="K2487:L2487"/>
    <mergeCell ref="I2488:J2488"/>
    <mergeCell ref="K2488:L2488"/>
    <mergeCell ref="I2486:J2486"/>
    <mergeCell ref="K2486:L2486"/>
    <mergeCell ref="I2483:J2483"/>
    <mergeCell ref="K2483:L2483"/>
    <mergeCell ref="I2484:J2484"/>
    <mergeCell ref="K2484:L2484"/>
    <mergeCell ref="I2481:J2481"/>
    <mergeCell ref="K2481:L2481"/>
    <mergeCell ref="I2476:J2476"/>
    <mergeCell ref="K2476:L2476"/>
    <mergeCell ref="I2446:J2446"/>
    <mergeCell ref="K2446:L2446"/>
    <mergeCell ref="I2447:J2447"/>
    <mergeCell ref="I2448:J2448"/>
    <mergeCell ref="I2449:J2449"/>
    <mergeCell ref="K2449:L2449"/>
    <mergeCell ref="I2450:J2450"/>
    <mergeCell ref="I2451:J2451"/>
    <mergeCell ref="K2452:L2452"/>
    <mergeCell ref="K2453:L2453"/>
    <mergeCell ref="I2455:J2455"/>
    <mergeCell ref="K2455:L2455"/>
    <mergeCell ref="I2461:J2461"/>
    <mergeCell ref="I2463:J2463"/>
    <mergeCell ref="K2463:L2463"/>
    <mergeCell ref="I2465:J2465"/>
    <mergeCell ref="I2466:J2466"/>
    <mergeCell ref="I2457:J2457"/>
    <mergeCell ref="I2458:J2458"/>
    <mergeCell ref="I2459:J2459"/>
    <mergeCell ref="I2460:J2460"/>
    <mergeCell ref="K2460:L2460"/>
    <mergeCell ref="I2467:J2467"/>
    <mergeCell ref="K2468:L2468"/>
    <mergeCell ref="K2470:L2470"/>
    <mergeCell ref="I2471:J2471"/>
    <mergeCell ref="K2471:L2471"/>
    <mergeCell ref="K2477:L2477"/>
    <mergeCell ref="A2436:L2436"/>
    <mergeCell ref="I2430:J2430"/>
    <mergeCell ref="A2432:H2432"/>
    <mergeCell ref="I2432:J2432"/>
    <mergeCell ref="K2432:L2432"/>
    <mergeCell ref="K2433:L2433"/>
    <mergeCell ref="I2441:J2441"/>
    <mergeCell ref="K2441:L2441"/>
    <mergeCell ref="I2442:J2442"/>
    <mergeCell ref="K2442:L2442"/>
    <mergeCell ref="K2443:L2443"/>
    <mergeCell ref="A2437:L2437"/>
    <mergeCell ref="C2439:E2439"/>
    <mergeCell ref="I2439:J2439"/>
    <mergeCell ref="K2439:L2439"/>
    <mergeCell ref="K2440:L2440"/>
    <mergeCell ref="I2480:J2480"/>
    <mergeCell ref="A2470:H2470"/>
    <mergeCell ref="A2477:H2477"/>
    <mergeCell ref="K2478:L2478"/>
    <mergeCell ref="I2472:J2472"/>
    <mergeCell ref="K2472:L2472"/>
    <mergeCell ref="I2473:J2473"/>
    <mergeCell ref="K2473:L2473"/>
    <mergeCell ref="I2475:J2475"/>
    <mergeCell ref="K2475:L2475"/>
    <mergeCell ref="I2479:J2479"/>
    <mergeCell ref="K2479:L2479"/>
    <mergeCell ref="I2412:J2412"/>
    <mergeCell ref="K2408:L2408"/>
    <mergeCell ref="I2409:J2409"/>
    <mergeCell ref="K2409:L2409"/>
    <mergeCell ref="I2410:J2410"/>
    <mergeCell ref="K2410:L2410"/>
    <mergeCell ref="I2421:J2421"/>
    <mergeCell ref="I2422:J2422"/>
    <mergeCell ref="I2423:J2423"/>
    <mergeCell ref="A2429:H2429"/>
    <mergeCell ref="K2415:L2415"/>
    <mergeCell ref="I2416:J2416"/>
    <mergeCell ref="A2418:H2418"/>
    <mergeCell ref="K2418:L2418"/>
    <mergeCell ref="I2419:J2419"/>
    <mergeCell ref="A2434:H2434"/>
    <mergeCell ref="K2434:L2434"/>
    <mergeCell ref="A2394:H2394"/>
    <mergeCell ref="K2394:L2394"/>
    <mergeCell ref="K2395:L2395"/>
    <mergeCell ref="I2389:J2389"/>
    <mergeCell ref="K2389:L2389"/>
    <mergeCell ref="I2390:J2390"/>
    <mergeCell ref="K2390:L2390"/>
    <mergeCell ref="I2392:J2392"/>
    <mergeCell ref="I2396:J2396"/>
    <mergeCell ref="K2396:L2396"/>
    <mergeCell ref="I2397:J2397"/>
    <mergeCell ref="I2398:J2398"/>
    <mergeCell ref="K2398:L2398"/>
    <mergeCell ref="I2420:J2420"/>
    <mergeCell ref="A2404:H2404"/>
    <mergeCell ref="K2404:L2404"/>
    <mergeCell ref="I2399:J2399"/>
    <mergeCell ref="K2399:L2399"/>
    <mergeCell ref="I2400:J2400"/>
    <mergeCell ref="I2401:J2401"/>
    <mergeCell ref="K2401:L2401"/>
    <mergeCell ref="I2405:J2405"/>
    <mergeCell ref="K2405:L2405"/>
    <mergeCell ref="I2406:J2406"/>
    <mergeCell ref="K2406:L2406"/>
    <mergeCell ref="I2407:J2407"/>
    <mergeCell ref="I2402:J2402"/>
    <mergeCell ref="K2402:L2402"/>
    <mergeCell ref="I2403:J2403"/>
    <mergeCell ref="K2403:L2403"/>
    <mergeCell ref="A2411:H2411"/>
    <mergeCell ref="K2411:L2411"/>
    <mergeCell ref="I2382:J2382"/>
    <mergeCell ref="I2383:J2383"/>
    <mergeCell ref="I2374:J2374"/>
    <mergeCell ref="I2375:J2375"/>
    <mergeCell ref="I2376:J2376"/>
    <mergeCell ref="I2377:J2377"/>
    <mergeCell ref="A2351:H2351"/>
    <mergeCell ref="K2351:L2351"/>
    <mergeCell ref="A2353:L2353"/>
    <mergeCell ref="K2392:L2392"/>
    <mergeCell ref="I2384:J2384"/>
    <mergeCell ref="K2385:L2385"/>
    <mergeCell ref="A2387:H2387"/>
    <mergeCell ref="K2387:L2387"/>
    <mergeCell ref="I2388:J2388"/>
    <mergeCell ref="K2388:L2388"/>
    <mergeCell ref="I2393:J2393"/>
    <mergeCell ref="K2393:L2393"/>
    <mergeCell ref="I2349:J2349"/>
    <mergeCell ref="I2378:J2378"/>
    <mergeCell ref="I2380:J2380"/>
    <mergeCell ref="K2380:L2380"/>
    <mergeCell ref="K2377:L2377"/>
    <mergeCell ref="I2367:J2367"/>
    <mergeCell ref="I2368:J2368"/>
    <mergeCell ref="I2358:J2358"/>
    <mergeCell ref="K2358:L2358"/>
    <mergeCell ref="I2359:J2359"/>
    <mergeCell ref="K2359:L2359"/>
    <mergeCell ref="K2360:L2360"/>
    <mergeCell ref="A2354:L2354"/>
    <mergeCell ref="C2356:E2356"/>
    <mergeCell ref="I2356:J2356"/>
    <mergeCell ref="K2356:L2356"/>
    <mergeCell ref="K2357:L2357"/>
    <mergeCell ref="K2369:L2369"/>
    <mergeCell ref="K2370:L2370"/>
    <mergeCell ref="I2372:J2372"/>
    <mergeCell ref="K2372:L2372"/>
    <mergeCell ref="I2363:J2363"/>
    <mergeCell ref="K2363:L2363"/>
    <mergeCell ref="I2364:J2364"/>
    <mergeCell ref="I2365:J2365"/>
    <mergeCell ref="I2366:J2366"/>
    <mergeCell ref="K2366:L2366"/>
    <mergeCell ref="A2330:H2330"/>
    <mergeCell ref="K2330:L2330"/>
    <mergeCell ref="I2331:J2331"/>
    <mergeCell ref="K2327:L2327"/>
    <mergeCell ref="I2328:J2328"/>
    <mergeCell ref="K2328:L2328"/>
    <mergeCell ref="I2329:J2329"/>
    <mergeCell ref="K2329:L2329"/>
    <mergeCell ref="I2339:J2339"/>
    <mergeCell ref="I2340:J2340"/>
    <mergeCell ref="I2341:J2341"/>
    <mergeCell ref="I2342:J2342"/>
    <mergeCell ref="A2348:H2348"/>
    <mergeCell ref="K2334:L2334"/>
    <mergeCell ref="I2335:J2335"/>
    <mergeCell ref="A2337:H2337"/>
    <mergeCell ref="K2337:L2337"/>
    <mergeCell ref="I2338:J2338"/>
    <mergeCell ref="I2326:J2326"/>
    <mergeCell ref="K2326:L2326"/>
    <mergeCell ref="I2323:J2323"/>
    <mergeCell ref="K2323:L2323"/>
    <mergeCell ref="I2324:J2324"/>
    <mergeCell ref="K2324:L2324"/>
    <mergeCell ref="K2315:L2315"/>
    <mergeCell ref="I2307:J2307"/>
    <mergeCell ref="K2308:L2308"/>
    <mergeCell ref="A2310:H2310"/>
    <mergeCell ref="K2310:L2310"/>
    <mergeCell ref="I2311:J2311"/>
    <mergeCell ref="K2311:L2311"/>
    <mergeCell ref="I2316:J2316"/>
    <mergeCell ref="K2316:L2316"/>
    <mergeCell ref="A2317:H2317"/>
    <mergeCell ref="K2317:L2317"/>
    <mergeCell ref="K2318:L2318"/>
    <mergeCell ref="I2312:J2312"/>
    <mergeCell ref="K2312:L2312"/>
    <mergeCell ref="I2313:J2313"/>
    <mergeCell ref="K2313:L2313"/>
    <mergeCell ref="I2315:J2315"/>
    <mergeCell ref="I2305:J2305"/>
    <mergeCell ref="I2306:J2306"/>
    <mergeCell ref="I2297:J2297"/>
    <mergeCell ref="I2298:J2298"/>
    <mergeCell ref="I2299:J2299"/>
    <mergeCell ref="I2300:J2300"/>
    <mergeCell ref="A2274:H2274"/>
    <mergeCell ref="K2274:L2274"/>
    <mergeCell ref="A2276:L2276"/>
    <mergeCell ref="A2325:H2325"/>
    <mergeCell ref="K2325:L2325"/>
    <mergeCell ref="I2322:J2322"/>
    <mergeCell ref="K2322:L2322"/>
    <mergeCell ref="I2319:J2319"/>
    <mergeCell ref="K2319:L2319"/>
    <mergeCell ref="I2320:J2320"/>
    <mergeCell ref="I2321:J2321"/>
    <mergeCell ref="K2321:L2321"/>
    <mergeCell ref="I2272:J2272"/>
    <mergeCell ref="I2301:J2301"/>
    <mergeCell ref="I2303:J2303"/>
    <mergeCell ref="K2303:L2303"/>
    <mergeCell ref="K2300:L2300"/>
    <mergeCell ref="I2290:J2290"/>
    <mergeCell ref="I2291:J2291"/>
    <mergeCell ref="I2281:J2281"/>
    <mergeCell ref="K2281:L2281"/>
    <mergeCell ref="I2282:J2282"/>
    <mergeCell ref="K2282:L2282"/>
    <mergeCell ref="K2283:L2283"/>
    <mergeCell ref="A2277:L2277"/>
    <mergeCell ref="C2279:E2279"/>
    <mergeCell ref="I2279:J2279"/>
    <mergeCell ref="K2279:L2279"/>
    <mergeCell ref="K2280:L2280"/>
    <mergeCell ref="K2292:L2292"/>
    <mergeCell ref="K2293:L2293"/>
    <mergeCell ref="I2295:J2295"/>
    <mergeCell ref="K2295:L2295"/>
    <mergeCell ref="I2286:J2286"/>
    <mergeCell ref="K2286:L2286"/>
    <mergeCell ref="I2287:J2287"/>
    <mergeCell ref="I2288:J2288"/>
    <mergeCell ref="I2289:J2289"/>
    <mergeCell ref="K2289:L2289"/>
    <mergeCell ref="A2253:H2253"/>
    <mergeCell ref="K2253:L2253"/>
    <mergeCell ref="I2254:J2254"/>
    <mergeCell ref="K2250:L2250"/>
    <mergeCell ref="I2251:J2251"/>
    <mergeCell ref="K2251:L2251"/>
    <mergeCell ref="I2252:J2252"/>
    <mergeCell ref="K2252:L2252"/>
    <mergeCell ref="I2262:J2262"/>
    <mergeCell ref="I2263:J2263"/>
    <mergeCell ref="I2264:J2264"/>
    <mergeCell ref="I2265:J2265"/>
    <mergeCell ref="A2271:H2271"/>
    <mergeCell ref="K2257:L2257"/>
    <mergeCell ref="I2258:J2258"/>
    <mergeCell ref="A2260:H2260"/>
    <mergeCell ref="K2260:L2260"/>
    <mergeCell ref="I2261:J2261"/>
    <mergeCell ref="I2249:J2249"/>
    <mergeCell ref="K2249:L2249"/>
    <mergeCell ref="I2246:J2246"/>
    <mergeCell ref="K2246:L2246"/>
    <mergeCell ref="I2247:J2247"/>
    <mergeCell ref="K2247:L2247"/>
    <mergeCell ref="K2238:L2238"/>
    <mergeCell ref="I2230:J2230"/>
    <mergeCell ref="K2231:L2231"/>
    <mergeCell ref="A2233:H2233"/>
    <mergeCell ref="K2233:L2233"/>
    <mergeCell ref="I2234:J2234"/>
    <mergeCell ref="K2234:L2234"/>
    <mergeCell ref="I2239:J2239"/>
    <mergeCell ref="K2239:L2239"/>
    <mergeCell ref="A2240:H2240"/>
    <mergeCell ref="K2240:L2240"/>
    <mergeCell ref="K2241:L2241"/>
    <mergeCell ref="I2235:J2235"/>
    <mergeCell ref="K2235:L2235"/>
    <mergeCell ref="I2236:J2236"/>
    <mergeCell ref="K2236:L2236"/>
    <mergeCell ref="I2238:J2238"/>
    <mergeCell ref="I2228:J2228"/>
    <mergeCell ref="I2229:J2229"/>
    <mergeCell ref="I2220:J2220"/>
    <mergeCell ref="I2221:J2221"/>
    <mergeCell ref="I2222:J2222"/>
    <mergeCell ref="I2223:J2223"/>
    <mergeCell ref="A2197:H2197"/>
    <mergeCell ref="K2197:L2197"/>
    <mergeCell ref="A2199:L2199"/>
    <mergeCell ref="A2248:H2248"/>
    <mergeCell ref="K2248:L2248"/>
    <mergeCell ref="I2245:J2245"/>
    <mergeCell ref="K2245:L2245"/>
    <mergeCell ref="I2242:J2242"/>
    <mergeCell ref="K2242:L2242"/>
    <mergeCell ref="I2243:J2243"/>
    <mergeCell ref="I2244:J2244"/>
    <mergeCell ref="K2244:L2244"/>
    <mergeCell ref="I2195:J2195"/>
    <mergeCell ref="I2224:J2224"/>
    <mergeCell ref="I2226:J2226"/>
    <mergeCell ref="K2226:L2226"/>
    <mergeCell ref="K2223:L2223"/>
    <mergeCell ref="I2213:J2213"/>
    <mergeCell ref="I2214:J2214"/>
    <mergeCell ref="I2204:J2204"/>
    <mergeCell ref="K2204:L2204"/>
    <mergeCell ref="I2205:J2205"/>
    <mergeCell ref="K2205:L2205"/>
    <mergeCell ref="K2206:L2206"/>
    <mergeCell ref="A2200:L2200"/>
    <mergeCell ref="C2202:E2202"/>
    <mergeCell ref="I2202:J2202"/>
    <mergeCell ref="K2202:L2202"/>
    <mergeCell ref="K2203:L2203"/>
    <mergeCell ref="K2215:L2215"/>
    <mergeCell ref="K2216:L2216"/>
    <mergeCell ref="I2218:J2218"/>
    <mergeCell ref="K2218:L2218"/>
    <mergeCell ref="I2209:J2209"/>
    <mergeCell ref="K2209:L2209"/>
    <mergeCell ref="I2210:J2210"/>
    <mergeCell ref="I2211:J2211"/>
    <mergeCell ref="I2212:J2212"/>
    <mergeCell ref="K2212:L2212"/>
    <mergeCell ref="A2176:H2176"/>
    <mergeCell ref="K2176:L2176"/>
    <mergeCell ref="I2177:J2177"/>
    <mergeCell ref="K2173:L2173"/>
    <mergeCell ref="I2174:J2174"/>
    <mergeCell ref="K2174:L2174"/>
    <mergeCell ref="I2175:J2175"/>
    <mergeCell ref="K2175:L2175"/>
    <mergeCell ref="I2185:J2185"/>
    <mergeCell ref="I2186:J2186"/>
    <mergeCell ref="I2187:J2187"/>
    <mergeCell ref="I2188:J2188"/>
    <mergeCell ref="A2194:H2194"/>
    <mergeCell ref="K2180:L2180"/>
    <mergeCell ref="I2181:J2181"/>
    <mergeCell ref="A2183:H2183"/>
    <mergeCell ref="K2183:L2183"/>
    <mergeCell ref="I2184:J2184"/>
    <mergeCell ref="A2171:H2171"/>
    <mergeCell ref="K2171:L2171"/>
    <mergeCell ref="I2168:J2168"/>
    <mergeCell ref="K2168:L2168"/>
    <mergeCell ref="I2165:J2165"/>
    <mergeCell ref="K2165:L2165"/>
    <mergeCell ref="I2166:J2166"/>
    <mergeCell ref="I2167:J2167"/>
    <mergeCell ref="K2167:L2167"/>
    <mergeCell ref="I2172:J2172"/>
    <mergeCell ref="K2172:L2172"/>
    <mergeCell ref="I2169:J2169"/>
    <mergeCell ref="K2169:L2169"/>
    <mergeCell ref="I2170:J2170"/>
    <mergeCell ref="K2170:L2170"/>
    <mergeCell ref="K2161:L2161"/>
    <mergeCell ref="I2153:J2153"/>
    <mergeCell ref="K2154:L2154"/>
    <mergeCell ref="A2156:H2156"/>
    <mergeCell ref="K2156:L2156"/>
    <mergeCell ref="I2157:J2157"/>
    <mergeCell ref="K2157:L2157"/>
    <mergeCell ref="I2162:J2162"/>
    <mergeCell ref="K2162:L2162"/>
    <mergeCell ref="A2163:H2163"/>
    <mergeCell ref="K2163:L2163"/>
    <mergeCell ref="K2164:L2164"/>
    <mergeCell ref="I2158:J2158"/>
    <mergeCell ref="K2158:L2158"/>
    <mergeCell ref="I2159:J2159"/>
    <mergeCell ref="K2159:L2159"/>
    <mergeCell ref="I2161:J2161"/>
    <mergeCell ref="I2132:J2132"/>
    <mergeCell ref="K2132:L2132"/>
    <mergeCell ref="I2133:J2133"/>
    <mergeCell ref="I2134:J2134"/>
    <mergeCell ref="I2135:J2135"/>
    <mergeCell ref="K2135:L2135"/>
    <mergeCell ref="I2136:J2136"/>
    <mergeCell ref="I2137:J2137"/>
    <mergeCell ref="K2138:L2138"/>
    <mergeCell ref="K2139:L2139"/>
    <mergeCell ref="I2141:J2141"/>
    <mergeCell ref="K2141:L2141"/>
    <mergeCell ref="I2147:J2147"/>
    <mergeCell ref="I2149:J2149"/>
    <mergeCell ref="K2149:L2149"/>
    <mergeCell ref="I2151:J2151"/>
    <mergeCell ref="I2152:J2152"/>
    <mergeCell ref="I2143:J2143"/>
    <mergeCell ref="I2144:J2144"/>
    <mergeCell ref="I2145:J2145"/>
    <mergeCell ref="I2146:J2146"/>
    <mergeCell ref="K2146:L2146"/>
    <mergeCell ref="A2120:H2120"/>
    <mergeCell ref="K2120:L2120"/>
    <mergeCell ref="A2122:L2122"/>
    <mergeCell ref="I2116:J2116"/>
    <mergeCell ref="A2118:H2118"/>
    <mergeCell ref="I2118:J2118"/>
    <mergeCell ref="K2118:L2118"/>
    <mergeCell ref="K2119:L2119"/>
    <mergeCell ref="I2127:J2127"/>
    <mergeCell ref="K2127:L2127"/>
    <mergeCell ref="I2128:J2128"/>
    <mergeCell ref="K2128:L2128"/>
    <mergeCell ref="K2129:L2129"/>
    <mergeCell ref="A2123:L2123"/>
    <mergeCell ref="C2125:E2125"/>
    <mergeCell ref="I2125:J2125"/>
    <mergeCell ref="K2125:L2125"/>
    <mergeCell ref="K2126:L2126"/>
    <mergeCell ref="A2097:H2097"/>
    <mergeCell ref="K2097:L2097"/>
    <mergeCell ref="I2098:J2098"/>
    <mergeCell ref="K2094:L2094"/>
    <mergeCell ref="I2095:J2095"/>
    <mergeCell ref="K2095:L2095"/>
    <mergeCell ref="I2096:J2096"/>
    <mergeCell ref="K2096:L2096"/>
    <mergeCell ref="I2106:J2106"/>
    <mergeCell ref="I2107:J2107"/>
    <mergeCell ref="I2108:J2108"/>
    <mergeCell ref="I2109:J2109"/>
    <mergeCell ref="A2115:H2115"/>
    <mergeCell ref="K2101:L2101"/>
    <mergeCell ref="I2102:J2102"/>
    <mergeCell ref="A2104:H2104"/>
    <mergeCell ref="K2104:L2104"/>
    <mergeCell ref="I2105:J2105"/>
    <mergeCell ref="I2093:J2093"/>
    <mergeCell ref="K2093:L2093"/>
    <mergeCell ref="I2090:J2090"/>
    <mergeCell ref="K2090:L2090"/>
    <mergeCell ref="I2091:J2091"/>
    <mergeCell ref="K2091:L2091"/>
    <mergeCell ref="K2082:L2082"/>
    <mergeCell ref="I2074:J2074"/>
    <mergeCell ref="K2075:L2075"/>
    <mergeCell ref="A2077:H2077"/>
    <mergeCell ref="K2077:L2077"/>
    <mergeCell ref="I2078:J2078"/>
    <mergeCell ref="K2078:L2078"/>
    <mergeCell ref="I2083:J2083"/>
    <mergeCell ref="K2083:L2083"/>
    <mergeCell ref="A2084:H2084"/>
    <mergeCell ref="K2084:L2084"/>
    <mergeCell ref="K2085:L2085"/>
    <mergeCell ref="I2079:J2079"/>
    <mergeCell ref="K2079:L2079"/>
    <mergeCell ref="I2080:J2080"/>
    <mergeCell ref="K2080:L2080"/>
    <mergeCell ref="I2082:J2082"/>
    <mergeCell ref="I2072:J2072"/>
    <mergeCell ref="I2073:J2073"/>
    <mergeCell ref="I2064:J2064"/>
    <mergeCell ref="I2065:J2065"/>
    <mergeCell ref="I2066:J2066"/>
    <mergeCell ref="I2067:J2067"/>
    <mergeCell ref="A2041:H2041"/>
    <mergeCell ref="K2041:L2041"/>
    <mergeCell ref="A2043:L2043"/>
    <mergeCell ref="A2092:H2092"/>
    <mergeCell ref="K2092:L2092"/>
    <mergeCell ref="I2089:J2089"/>
    <mergeCell ref="K2089:L2089"/>
    <mergeCell ref="I2086:J2086"/>
    <mergeCell ref="K2086:L2086"/>
    <mergeCell ref="I2087:J2087"/>
    <mergeCell ref="I2088:J2088"/>
    <mergeCell ref="K2088:L2088"/>
    <mergeCell ref="I2039:J2039"/>
    <mergeCell ref="I2068:J2068"/>
    <mergeCell ref="I2070:J2070"/>
    <mergeCell ref="K2070:L2070"/>
    <mergeCell ref="K2067:L2067"/>
    <mergeCell ref="I2057:J2057"/>
    <mergeCell ref="I2058:J2058"/>
    <mergeCell ref="I2048:J2048"/>
    <mergeCell ref="K2048:L2048"/>
    <mergeCell ref="I2049:J2049"/>
    <mergeCell ref="K2049:L2049"/>
    <mergeCell ref="K2050:L2050"/>
    <mergeCell ref="A2044:L2044"/>
    <mergeCell ref="C2046:E2046"/>
    <mergeCell ref="I2046:J2046"/>
    <mergeCell ref="K2046:L2046"/>
    <mergeCell ref="K2047:L2047"/>
    <mergeCell ref="K2059:L2059"/>
    <mergeCell ref="K2060:L2060"/>
    <mergeCell ref="I2062:J2062"/>
    <mergeCell ref="K2062:L2062"/>
    <mergeCell ref="I2053:J2053"/>
    <mergeCell ref="K2053:L2053"/>
    <mergeCell ref="I2054:J2054"/>
    <mergeCell ref="I2055:J2055"/>
    <mergeCell ref="I2056:J2056"/>
    <mergeCell ref="K2056:L2056"/>
    <mergeCell ref="A2020:H2020"/>
    <mergeCell ref="K2020:L2020"/>
    <mergeCell ref="I2021:J2021"/>
    <mergeCell ref="K2017:L2017"/>
    <mergeCell ref="I2018:J2018"/>
    <mergeCell ref="K2018:L2018"/>
    <mergeCell ref="I2019:J2019"/>
    <mergeCell ref="K2019:L2019"/>
    <mergeCell ref="I2029:J2029"/>
    <mergeCell ref="I2030:J2030"/>
    <mergeCell ref="I2031:J2031"/>
    <mergeCell ref="I2032:J2032"/>
    <mergeCell ref="A2038:H2038"/>
    <mergeCell ref="K2024:L2024"/>
    <mergeCell ref="I2025:J2025"/>
    <mergeCell ref="A2027:H2027"/>
    <mergeCell ref="K2027:L2027"/>
    <mergeCell ref="I2028:J2028"/>
    <mergeCell ref="A2015:H2015"/>
    <mergeCell ref="K2015:L2015"/>
    <mergeCell ref="I2012:J2012"/>
    <mergeCell ref="K2012:L2012"/>
    <mergeCell ref="I2009:J2009"/>
    <mergeCell ref="K2009:L2009"/>
    <mergeCell ref="I2010:J2010"/>
    <mergeCell ref="I2011:J2011"/>
    <mergeCell ref="K2011:L2011"/>
    <mergeCell ref="I2016:J2016"/>
    <mergeCell ref="K2016:L2016"/>
    <mergeCell ref="I2013:J2013"/>
    <mergeCell ref="K2013:L2013"/>
    <mergeCell ref="I2014:J2014"/>
    <mergeCell ref="K2014:L2014"/>
    <mergeCell ref="K2005:L2005"/>
    <mergeCell ref="I1997:J1997"/>
    <mergeCell ref="K1998:L1998"/>
    <mergeCell ref="A2000:H2000"/>
    <mergeCell ref="K2000:L2000"/>
    <mergeCell ref="I2001:J2001"/>
    <mergeCell ref="K2001:L2001"/>
    <mergeCell ref="I2006:J2006"/>
    <mergeCell ref="K2006:L2006"/>
    <mergeCell ref="A2007:H2007"/>
    <mergeCell ref="K2007:L2007"/>
    <mergeCell ref="K2008:L2008"/>
    <mergeCell ref="I2002:J2002"/>
    <mergeCell ref="K2002:L2002"/>
    <mergeCell ref="I2003:J2003"/>
    <mergeCell ref="K2003:L2003"/>
    <mergeCell ref="I2005:J2005"/>
    <mergeCell ref="I1976:J1976"/>
    <mergeCell ref="K1976:L1976"/>
    <mergeCell ref="I1977:J1977"/>
    <mergeCell ref="I1978:J1978"/>
    <mergeCell ref="I1979:J1979"/>
    <mergeCell ref="K1979:L1979"/>
    <mergeCell ref="I1980:J1980"/>
    <mergeCell ref="I1981:J1981"/>
    <mergeCell ref="K1982:L1982"/>
    <mergeCell ref="K1983:L1983"/>
    <mergeCell ref="I1985:J1985"/>
    <mergeCell ref="K1985:L1985"/>
    <mergeCell ref="I1991:J1991"/>
    <mergeCell ref="I1993:J1993"/>
    <mergeCell ref="K1993:L1993"/>
    <mergeCell ref="I1995:J1995"/>
    <mergeCell ref="I1996:J1996"/>
    <mergeCell ref="I1987:J1987"/>
    <mergeCell ref="I1988:J1988"/>
    <mergeCell ref="I1989:J1989"/>
    <mergeCell ref="I1990:J1990"/>
    <mergeCell ref="K1990:L1990"/>
    <mergeCell ref="A1964:H1964"/>
    <mergeCell ref="K1964:L1964"/>
    <mergeCell ref="A1966:L1966"/>
    <mergeCell ref="I1960:J1960"/>
    <mergeCell ref="A1962:H1962"/>
    <mergeCell ref="I1962:J1962"/>
    <mergeCell ref="K1962:L1962"/>
    <mergeCell ref="K1963:L1963"/>
    <mergeCell ref="I1971:J1971"/>
    <mergeCell ref="K1971:L1971"/>
    <mergeCell ref="I1972:J1972"/>
    <mergeCell ref="K1972:L1972"/>
    <mergeCell ref="K1973:L1973"/>
    <mergeCell ref="A1967:L1967"/>
    <mergeCell ref="C1969:E1969"/>
    <mergeCell ref="I1969:J1969"/>
    <mergeCell ref="K1969:L1969"/>
    <mergeCell ref="K1970:L1970"/>
    <mergeCell ref="A1941:H1941"/>
    <mergeCell ref="K1941:L1941"/>
    <mergeCell ref="I1942:J1942"/>
    <mergeCell ref="K1938:L1938"/>
    <mergeCell ref="I1939:J1939"/>
    <mergeCell ref="K1939:L1939"/>
    <mergeCell ref="I1940:J1940"/>
    <mergeCell ref="K1940:L1940"/>
    <mergeCell ref="I1950:J1950"/>
    <mergeCell ref="I1951:J1951"/>
    <mergeCell ref="I1952:J1952"/>
    <mergeCell ref="I1953:J1953"/>
    <mergeCell ref="A1959:H1959"/>
    <mergeCell ref="K1945:L1945"/>
    <mergeCell ref="I1946:J1946"/>
    <mergeCell ref="A1948:H1948"/>
    <mergeCell ref="K1948:L1948"/>
    <mergeCell ref="I1949:J1949"/>
    <mergeCell ref="A1936:H1936"/>
    <mergeCell ref="K1936:L1936"/>
    <mergeCell ref="I1933:J1933"/>
    <mergeCell ref="K1933:L1933"/>
    <mergeCell ref="I1930:J1930"/>
    <mergeCell ref="K1930:L1930"/>
    <mergeCell ref="I1931:J1931"/>
    <mergeCell ref="I1932:J1932"/>
    <mergeCell ref="K1932:L1932"/>
    <mergeCell ref="I1937:J1937"/>
    <mergeCell ref="K1937:L1937"/>
    <mergeCell ref="I1934:J1934"/>
    <mergeCell ref="K1934:L1934"/>
    <mergeCell ref="I1935:J1935"/>
    <mergeCell ref="K1935:L1935"/>
    <mergeCell ref="K1926:L1926"/>
    <mergeCell ref="I1918:J1918"/>
    <mergeCell ref="K1919:L1919"/>
    <mergeCell ref="A1921:H1921"/>
    <mergeCell ref="K1921:L1921"/>
    <mergeCell ref="I1922:J1922"/>
    <mergeCell ref="K1922:L1922"/>
    <mergeCell ref="I1927:J1927"/>
    <mergeCell ref="K1927:L1927"/>
    <mergeCell ref="A1928:H1928"/>
    <mergeCell ref="K1928:L1928"/>
    <mergeCell ref="K1929:L1929"/>
    <mergeCell ref="I1923:J1923"/>
    <mergeCell ref="K1923:L1923"/>
    <mergeCell ref="I1924:J1924"/>
    <mergeCell ref="K1924:L1924"/>
    <mergeCell ref="I1926:J1926"/>
    <mergeCell ref="I1897:J1897"/>
    <mergeCell ref="K1897:L1897"/>
    <mergeCell ref="I1898:J1898"/>
    <mergeCell ref="I1899:J1899"/>
    <mergeCell ref="I1900:J1900"/>
    <mergeCell ref="K1900:L1900"/>
    <mergeCell ref="I1901:J1901"/>
    <mergeCell ref="I1902:J1902"/>
    <mergeCell ref="K1903:L1903"/>
    <mergeCell ref="K1904:L1904"/>
    <mergeCell ref="I1906:J1906"/>
    <mergeCell ref="K1906:L1906"/>
    <mergeCell ref="I1912:J1912"/>
    <mergeCell ref="I1914:J1914"/>
    <mergeCell ref="K1914:L1914"/>
    <mergeCell ref="I1916:J1916"/>
    <mergeCell ref="I1917:J1917"/>
    <mergeCell ref="I1908:J1908"/>
    <mergeCell ref="I1909:J1909"/>
    <mergeCell ref="I1910:J1910"/>
    <mergeCell ref="I1911:J1911"/>
    <mergeCell ref="K1911:L1911"/>
    <mergeCell ref="A1885:H1885"/>
    <mergeCell ref="K1885:L1885"/>
    <mergeCell ref="A1887:L1887"/>
    <mergeCell ref="I1881:J1881"/>
    <mergeCell ref="A1883:H1883"/>
    <mergeCell ref="I1883:J1883"/>
    <mergeCell ref="K1883:L1883"/>
    <mergeCell ref="K1884:L1884"/>
    <mergeCell ref="I1892:J1892"/>
    <mergeCell ref="K1892:L1892"/>
    <mergeCell ref="I1893:J1893"/>
    <mergeCell ref="K1893:L1893"/>
    <mergeCell ref="K1894:L1894"/>
    <mergeCell ref="A1888:L1888"/>
    <mergeCell ref="C1890:E1890"/>
    <mergeCell ref="I1890:J1890"/>
    <mergeCell ref="K1890:L1890"/>
    <mergeCell ref="K1891:L1891"/>
    <mergeCell ref="A1862:H1862"/>
    <mergeCell ref="K1862:L1862"/>
    <mergeCell ref="I1863:J1863"/>
    <mergeCell ref="K1859:L1859"/>
    <mergeCell ref="I1860:J1860"/>
    <mergeCell ref="K1860:L1860"/>
    <mergeCell ref="I1861:J1861"/>
    <mergeCell ref="K1861:L1861"/>
    <mergeCell ref="I1871:J1871"/>
    <mergeCell ref="I1872:J1872"/>
    <mergeCell ref="I1873:J1873"/>
    <mergeCell ref="I1874:J1874"/>
    <mergeCell ref="A1880:H1880"/>
    <mergeCell ref="K1866:L1866"/>
    <mergeCell ref="I1867:J1867"/>
    <mergeCell ref="A1869:H1869"/>
    <mergeCell ref="K1869:L1869"/>
    <mergeCell ref="I1870:J1870"/>
    <mergeCell ref="A1857:H1857"/>
    <mergeCell ref="K1857:L1857"/>
    <mergeCell ref="I1854:J1854"/>
    <mergeCell ref="K1854:L1854"/>
    <mergeCell ref="I1851:J1851"/>
    <mergeCell ref="K1851:L1851"/>
    <mergeCell ref="I1852:J1852"/>
    <mergeCell ref="I1853:J1853"/>
    <mergeCell ref="K1853:L1853"/>
    <mergeCell ref="I1858:J1858"/>
    <mergeCell ref="K1858:L1858"/>
    <mergeCell ref="I1855:J1855"/>
    <mergeCell ref="K1855:L1855"/>
    <mergeCell ref="I1856:J1856"/>
    <mergeCell ref="K1856:L1856"/>
    <mergeCell ref="K1847:L1847"/>
    <mergeCell ref="I1839:J1839"/>
    <mergeCell ref="K1840:L1840"/>
    <mergeCell ref="A1842:H1842"/>
    <mergeCell ref="K1842:L1842"/>
    <mergeCell ref="I1843:J1843"/>
    <mergeCell ref="K1843:L1843"/>
    <mergeCell ref="I1848:J1848"/>
    <mergeCell ref="K1848:L1848"/>
    <mergeCell ref="A1849:H1849"/>
    <mergeCell ref="K1849:L1849"/>
    <mergeCell ref="K1850:L1850"/>
    <mergeCell ref="I1844:J1844"/>
    <mergeCell ref="K1844:L1844"/>
    <mergeCell ref="I1845:J1845"/>
    <mergeCell ref="K1845:L1845"/>
    <mergeCell ref="I1847:J1847"/>
    <mergeCell ref="I1819:J1819"/>
    <mergeCell ref="I1820:J1820"/>
    <mergeCell ref="I1821:J1821"/>
    <mergeCell ref="K1821:L1821"/>
    <mergeCell ref="I1822:J1822"/>
    <mergeCell ref="I1823:J1823"/>
    <mergeCell ref="K1824:L1824"/>
    <mergeCell ref="K1825:L1825"/>
    <mergeCell ref="I1827:J1827"/>
    <mergeCell ref="K1827:L1827"/>
    <mergeCell ref="I1833:J1833"/>
    <mergeCell ref="I1835:J1835"/>
    <mergeCell ref="K1835:L1835"/>
    <mergeCell ref="I1837:J1837"/>
    <mergeCell ref="I1838:J1838"/>
    <mergeCell ref="I1829:J1829"/>
    <mergeCell ref="I1830:J1830"/>
    <mergeCell ref="I1831:J1831"/>
    <mergeCell ref="I1832:J1832"/>
    <mergeCell ref="K1832:L1832"/>
    <mergeCell ref="A1808:L1808"/>
    <mergeCell ref="I1802:J1802"/>
    <mergeCell ref="A1804:H1804"/>
    <mergeCell ref="I1804:J1804"/>
    <mergeCell ref="K1804:L1804"/>
    <mergeCell ref="K1805:L1805"/>
    <mergeCell ref="I1813:J1813"/>
    <mergeCell ref="K1813:L1813"/>
    <mergeCell ref="I1814:J1814"/>
    <mergeCell ref="K1814:L1814"/>
    <mergeCell ref="K1815:L1815"/>
    <mergeCell ref="A1809:L1809"/>
    <mergeCell ref="C1811:E1811"/>
    <mergeCell ref="I1811:J1811"/>
    <mergeCell ref="K1811:L1811"/>
    <mergeCell ref="K1812:L1812"/>
    <mergeCell ref="I1818:J1818"/>
    <mergeCell ref="K1818:L1818"/>
    <mergeCell ref="I1784:J1784"/>
    <mergeCell ref="K1780:L1780"/>
    <mergeCell ref="I1781:J1781"/>
    <mergeCell ref="K1781:L1781"/>
    <mergeCell ref="I1782:J1782"/>
    <mergeCell ref="K1782:L1782"/>
    <mergeCell ref="I1793:J1793"/>
    <mergeCell ref="I1794:J1794"/>
    <mergeCell ref="I1795:J1795"/>
    <mergeCell ref="A1801:H1801"/>
    <mergeCell ref="K1787:L1787"/>
    <mergeCell ref="I1788:J1788"/>
    <mergeCell ref="A1790:H1790"/>
    <mergeCell ref="K1790:L1790"/>
    <mergeCell ref="I1791:J1791"/>
    <mergeCell ref="A1806:H1806"/>
    <mergeCell ref="K1806:L1806"/>
    <mergeCell ref="A1766:H1766"/>
    <mergeCell ref="K1766:L1766"/>
    <mergeCell ref="K1767:L1767"/>
    <mergeCell ref="I1761:J1761"/>
    <mergeCell ref="K1761:L1761"/>
    <mergeCell ref="I1762:J1762"/>
    <mergeCell ref="K1762:L1762"/>
    <mergeCell ref="I1764:J1764"/>
    <mergeCell ref="I1768:J1768"/>
    <mergeCell ref="K1768:L1768"/>
    <mergeCell ref="I1769:J1769"/>
    <mergeCell ref="I1770:J1770"/>
    <mergeCell ref="K1770:L1770"/>
    <mergeCell ref="I1792:J1792"/>
    <mergeCell ref="A1776:H1776"/>
    <mergeCell ref="K1776:L1776"/>
    <mergeCell ref="I1771:J1771"/>
    <mergeCell ref="K1771:L1771"/>
    <mergeCell ref="I1772:J1772"/>
    <mergeCell ref="I1773:J1773"/>
    <mergeCell ref="K1773:L1773"/>
    <mergeCell ref="I1777:J1777"/>
    <mergeCell ref="K1777:L1777"/>
    <mergeCell ref="I1778:J1778"/>
    <mergeCell ref="K1778:L1778"/>
    <mergeCell ref="I1779:J1779"/>
    <mergeCell ref="I1774:J1774"/>
    <mergeCell ref="K1774:L1774"/>
    <mergeCell ref="I1775:J1775"/>
    <mergeCell ref="K1775:L1775"/>
    <mergeCell ref="A1783:H1783"/>
    <mergeCell ref="K1783:L1783"/>
    <mergeCell ref="I1754:J1754"/>
    <mergeCell ref="I1755:J1755"/>
    <mergeCell ref="I1746:J1746"/>
    <mergeCell ref="I1747:J1747"/>
    <mergeCell ref="I1748:J1748"/>
    <mergeCell ref="I1749:J1749"/>
    <mergeCell ref="A1723:H1723"/>
    <mergeCell ref="K1723:L1723"/>
    <mergeCell ref="A1725:L1725"/>
    <mergeCell ref="K1764:L1764"/>
    <mergeCell ref="I1756:J1756"/>
    <mergeCell ref="K1757:L1757"/>
    <mergeCell ref="A1759:H1759"/>
    <mergeCell ref="K1759:L1759"/>
    <mergeCell ref="I1760:J1760"/>
    <mergeCell ref="K1760:L1760"/>
    <mergeCell ref="I1765:J1765"/>
    <mergeCell ref="K1765:L1765"/>
    <mergeCell ref="I1721:J1721"/>
    <mergeCell ref="I1750:J1750"/>
    <mergeCell ref="I1752:J1752"/>
    <mergeCell ref="K1752:L1752"/>
    <mergeCell ref="K1749:L1749"/>
    <mergeCell ref="I1739:J1739"/>
    <mergeCell ref="I1740:J1740"/>
    <mergeCell ref="I1730:J1730"/>
    <mergeCell ref="K1730:L1730"/>
    <mergeCell ref="I1731:J1731"/>
    <mergeCell ref="K1731:L1731"/>
    <mergeCell ref="K1732:L1732"/>
    <mergeCell ref="A1726:L1726"/>
    <mergeCell ref="C1728:E1728"/>
    <mergeCell ref="I1728:J1728"/>
    <mergeCell ref="K1728:L1728"/>
    <mergeCell ref="K1729:L1729"/>
    <mergeCell ref="K1741:L1741"/>
    <mergeCell ref="K1742:L1742"/>
    <mergeCell ref="I1744:J1744"/>
    <mergeCell ref="K1744:L1744"/>
    <mergeCell ref="I1735:J1735"/>
    <mergeCell ref="K1735:L1735"/>
    <mergeCell ref="I1736:J1736"/>
    <mergeCell ref="I1737:J1737"/>
    <mergeCell ref="I1738:J1738"/>
    <mergeCell ref="K1738:L1738"/>
    <mergeCell ref="A1702:H1702"/>
    <mergeCell ref="K1702:L1702"/>
    <mergeCell ref="I1703:J1703"/>
    <mergeCell ref="K1699:L1699"/>
    <mergeCell ref="I1700:J1700"/>
    <mergeCell ref="K1700:L1700"/>
    <mergeCell ref="I1701:J1701"/>
    <mergeCell ref="K1701:L1701"/>
    <mergeCell ref="I1711:J1711"/>
    <mergeCell ref="I1712:J1712"/>
    <mergeCell ref="I1713:J1713"/>
    <mergeCell ref="I1714:J1714"/>
    <mergeCell ref="A1720:H1720"/>
    <mergeCell ref="K1706:L1706"/>
    <mergeCell ref="I1707:J1707"/>
    <mergeCell ref="A1709:H1709"/>
    <mergeCell ref="K1709:L1709"/>
    <mergeCell ref="I1710:J1710"/>
    <mergeCell ref="A1697:H1697"/>
    <mergeCell ref="K1697:L1697"/>
    <mergeCell ref="I1694:J1694"/>
    <mergeCell ref="K1694:L1694"/>
    <mergeCell ref="I1691:J1691"/>
    <mergeCell ref="K1691:L1691"/>
    <mergeCell ref="I1692:J1692"/>
    <mergeCell ref="I1693:J1693"/>
    <mergeCell ref="K1693:L1693"/>
    <mergeCell ref="I1698:J1698"/>
    <mergeCell ref="K1698:L1698"/>
    <mergeCell ref="I1695:J1695"/>
    <mergeCell ref="K1695:L1695"/>
    <mergeCell ref="I1696:J1696"/>
    <mergeCell ref="K1696:L1696"/>
    <mergeCell ref="K1687:L1687"/>
    <mergeCell ref="I1679:J1679"/>
    <mergeCell ref="K1680:L1680"/>
    <mergeCell ref="A1682:H1682"/>
    <mergeCell ref="K1682:L1682"/>
    <mergeCell ref="I1683:J1683"/>
    <mergeCell ref="K1683:L1683"/>
    <mergeCell ref="I1688:J1688"/>
    <mergeCell ref="K1688:L1688"/>
    <mergeCell ref="A1689:H1689"/>
    <mergeCell ref="K1689:L1689"/>
    <mergeCell ref="K1690:L1690"/>
    <mergeCell ref="I1684:J1684"/>
    <mergeCell ref="K1684:L1684"/>
    <mergeCell ref="I1685:J1685"/>
    <mergeCell ref="K1685:L1685"/>
    <mergeCell ref="I1687:J1687"/>
    <mergeCell ref="I1658:J1658"/>
    <mergeCell ref="K1658:L1658"/>
    <mergeCell ref="I1659:J1659"/>
    <mergeCell ref="I1660:J1660"/>
    <mergeCell ref="I1661:J1661"/>
    <mergeCell ref="K1661:L1661"/>
    <mergeCell ref="I1662:J1662"/>
    <mergeCell ref="I1663:J1663"/>
    <mergeCell ref="K1664:L1664"/>
    <mergeCell ref="K1665:L1665"/>
    <mergeCell ref="I1667:J1667"/>
    <mergeCell ref="K1667:L1667"/>
    <mergeCell ref="I1673:J1673"/>
    <mergeCell ref="I1675:J1675"/>
    <mergeCell ref="K1675:L1675"/>
    <mergeCell ref="I1677:J1677"/>
    <mergeCell ref="I1678:J1678"/>
    <mergeCell ref="I1669:J1669"/>
    <mergeCell ref="I1670:J1670"/>
    <mergeCell ref="I1671:J1671"/>
    <mergeCell ref="I1672:J1672"/>
    <mergeCell ref="K1672:L1672"/>
    <mergeCell ref="A1646:H1646"/>
    <mergeCell ref="K1646:L1646"/>
    <mergeCell ref="A1648:L1648"/>
    <mergeCell ref="I1642:J1642"/>
    <mergeCell ref="A1644:H1644"/>
    <mergeCell ref="I1644:J1644"/>
    <mergeCell ref="K1644:L1644"/>
    <mergeCell ref="K1645:L1645"/>
    <mergeCell ref="I1653:J1653"/>
    <mergeCell ref="K1653:L1653"/>
    <mergeCell ref="I1654:J1654"/>
    <mergeCell ref="K1654:L1654"/>
    <mergeCell ref="K1655:L1655"/>
    <mergeCell ref="A1649:L1649"/>
    <mergeCell ref="C1651:E1651"/>
    <mergeCell ref="I1651:J1651"/>
    <mergeCell ref="K1651:L1651"/>
    <mergeCell ref="K1652:L1652"/>
    <mergeCell ref="A1623:H1623"/>
    <mergeCell ref="K1623:L1623"/>
    <mergeCell ref="I1624:J1624"/>
    <mergeCell ref="K1620:L1620"/>
    <mergeCell ref="I1621:J1621"/>
    <mergeCell ref="K1621:L1621"/>
    <mergeCell ref="I1622:J1622"/>
    <mergeCell ref="K1622:L1622"/>
    <mergeCell ref="I1632:J1632"/>
    <mergeCell ref="I1633:J1633"/>
    <mergeCell ref="I1634:J1634"/>
    <mergeCell ref="I1635:J1635"/>
    <mergeCell ref="A1641:H1641"/>
    <mergeCell ref="K1627:L1627"/>
    <mergeCell ref="I1628:J1628"/>
    <mergeCell ref="A1630:H1630"/>
    <mergeCell ref="K1630:L1630"/>
    <mergeCell ref="I1631:J1631"/>
    <mergeCell ref="A1618:H1618"/>
    <mergeCell ref="K1618:L1618"/>
    <mergeCell ref="I1615:J1615"/>
    <mergeCell ref="K1615:L1615"/>
    <mergeCell ref="I1612:J1612"/>
    <mergeCell ref="K1612:L1612"/>
    <mergeCell ref="I1613:J1613"/>
    <mergeCell ref="I1614:J1614"/>
    <mergeCell ref="K1614:L1614"/>
    <mergeCell ref="I1619:J1619"/>
    <mergeCell ref="K1619:L1619"/>
    <mergeCell ref="I1616:J1616"/>
    <mergeCell ref="K1616:L1616"/>
    <mergeCell ref="I1617:J1617"/>
    <mergeCell ref="K1617:L1617"/>
    <mergeCell ref="K1608:L1608"/>
    <mergeCell ref="I1600:J1600"/>
    <mergeCell ref="K1601:L1601"/>
    <mergeCell ref="A1603:H1603"/>
    <mergeCell ref="K1603:L1603"/>
    <mergeCell ref="I1604:J1604"/>
    <mergeCell ref="K1604:L1604"/>
    <mergeCell ref="I1609:J1609"/>
    <mergeCell ref="K1609:L1609"/>
    <mergeCell ref="A1610:H1610"/>
    <mergeCell ref="K1610:L1610"/>
    <mergeCell ref="K1611:L1611"/>
    <mergeCell ref="I1605:J1605"/>
    <mergeCell ref="K1605:L1605"/>
    <mergeCell ref="I1606:J1606"/>
    <mergeCell ref="K1606:L1606"/>
    <mergeCell ref="I1608:J1608"/>
    <mergeCell ref="I1579:J1579"/>
    <mergeCell ref="K1579:L1579"/>
    <mergeCell ref="I1580:J1580"/>
    <mergeCell ref="I1581:J1581"/>
    <mergeCell ref="I1582:J1582"/>
    <mergeCell ref="K1582:L1582"/>
    <mergeCell ref="I1583:J1583"/>
    <mergeCell ref="I1584:J1584"/>
    <mergeCell ref="K1585:L1585"/>
    <mergeCell ref="K1586:L1586"/>
    <mergeCell ref="I1588:J1588"/>
    <mergeCell ref="K1588:L1588"/>
    <mergeCell ref="I1594:J1594"/>
    <mergeCell ref="I1596:J1596"/>
    <mergeCell ref="K1596:L1596"/>
    <mergeCell ref="I1598:J1598"/>
    <mergeCell ref="I1599:J1599"/>
    <mergeCell ref="I1590:J1590"/>
    <mergeCell ref="I1591:J1591"/>
    <mergeCell ref="I1592:J1592"/>
    <mergeCell ref="I1593:J1593"/>
    <mergeCell ref="K1593:L1593"/>
    <mergeCell ref="A1567:H1567"/>
    <mergeCell ref="K1567:L1567"/>
    <mergeCell ref="A1569:L1569"/>
    <mergeCell ref="I1563:J1563"/>
    <mergeCell ref="A1565:H1565"/>
    <mergeCell ref="I1565:J1565"/>
    <mergeCell ref="K1565:L1565"/>
    <mergeCell ref="K1566:L1566"/>
    <mergeCell ref="I1574:J1574"/>
    <mergeCell ref="K1574:L1574"/>
    <mergeCell ref="I1575:J1575"/>
    <mergeCell ref="K1575:L1575"/>
    <mergeCell ref="K1576:L1576"/>
    <mergeCell ref="A1570:L1570"/>
    <mergeCell ref="C1572:E1572"/>
    <mergeCell ref="I1572:J1572"/>
    <mergeCell ref="K1572:L1572"/>
    <mergeCell ref="K1573:L1573"/>
    <mergeCell ref="A1544:H1544"/>
    <mergeCell ref="K1544:L1544"/>
    <mergeCell ref="I1545:J1545"/>
    <mergeCell ref="K1541:L1541"/>
    <mergeCell ref="I1542:J1542"/>
    <mergeCell ref="K1542:L1542"/>
    <mergeCell ref="I1543:J1543"/>
    <mergeCell ref="K1543:L1543"/>
    <mergeCell ref="I1553:J1553"/>
    <mergeCell ref="I1554:J1554"/>
    <mergeCell ref="I1555:J1555"/>
    <mergeCell ref="I1556:J1556"/>
    <mergeCell ref="A1562:H1562"/>
    <mergeCell ref="K1548:L1548"/>
    <mergeCell ref="I1549:J1549"/>
    <mergeCell ref="A1551:H1551"/>
    <mergeCell ref="K1551:L1551"/>
    <mergeCell ref="I1552:J1552"/>
    <mergeCell ref="A1539:H1539"/>
    <mergeCell ref="K1539:L1539"/>
    <mergeCell ref="I1536:J1536"/>
    <mergeCell ref="K1536:L1536"/>
    <mergeCell ref="I1533:J1533"/>
    <mergeCell ref="K1533:L1533"/>
    <mergeCell ref="I1534:J1534"/>
    <mergeCell ref="I1535:J1535"/>
    <mergeCell ref="K1535:L1535"/>
    <mergeCell ref="I1540:J1540"/>
    <mergeCell ref="K1540:L1540"/>
    <mergeCell ref="I1537:J1537"/>
    <mergeCell ref="K1537:L1537"/>
    <mergeCell ref="I1538:J1538"/>
    <mergeCell ref="K1538:L1538"/>
    <mergeCell ref="K1529:L1529"/>
    <mergeCell ref="I1521:J1521"/>
    <mergeCell ref="K1522:L1522"/>
    <mergeCell ref="A1524:H1524"/>
    <mergeCell ref="K1524:L1524"/>
    <mergeCell ref="I1525:J1525"/>
    <mergeCell ref="K1525:L1525"/>
    <mergeCell ref="I1530:J1530"/>
    <mergeCell ref="K1530:L1530"/>
    <mergeCell ref="A1531:H1531"/>
    <mergeCell ref="K1531:L1531"/>
    <mergeCell ref="K1532:L1532"/>
    <mergeCell ref="I1526:J1526"/>
    <mergeCell ref="K1526:L1526"/>
    <mergeCell ref="I1527:J1527"/>
    <mergeCell ref="K1527:L1527"/>
    <mergeCell ref="I1529:J1529"/>
    <mergeCell ref="I1500:J1500"/>
    <mergeCell ref="K1500:L1500"/>
    <mergeCell ref="I1501:J1501"/>
    <mergeCell ref="I1502:J1502"/>
    <mergeCell ref="I1503:J1503"/>
    <mergeCell ref="K1503:L1503"/>
    <mergeCell ref="I1504:J1504"/>
    <mergeCell ref="I1505:J1505"/>
    <mergeCell ref="K1506:L1506"/>
    <mergeCell ref="K1507:L1507"/>
    <mergeCell ref="I1509:J1509"/>
    <mergeCell ref="K1509:L1509"/>
    <mergeCell ref="I1515:J1515"/>
    <mergeCell ref="I1517:J1517"/>
    <mergeCell ref="K1517:L1517"/>
    <mergeCell ref="I1519:J1519"/>
    <mergeCell ref="I1520:J1520"/>
    <mergeCell ref="I1511:J1511"/>
    <mergeCell ref="I1512:J1512"/>
    <mergeCell ref="I1513:J1513"/>
    <mergeCell ref="I1514:J1514"/>
    <mergeCell ref="K1514:L1514"/>
    <mergeCell ref="A1488:H1488"/>
    <mergeCell ref="K1488:L1488"/>
    <mergeCell ref="A1490:L1490"/>
    <mergeCell ref="I1484:J1484"/>
    <mergeCell ref="A1486:H1486"/>
    <mergeCell ref="I1486:J1486"/>
    <mergeCell ref="K1486:L1486"/>
    <mergeCell ref="K1487:L1487"/>
    <mergeCell ref="I1495:J1495"/>
    <mergeCell ref="K1495:L1495"/>
    <mergeCell ref="I1496:J1496"/>
    <mergeCell ref="K1496:L1496"/>
    <mergeCell ref="K1497:L1497"/>
    <mergeCell ref="A1491:L1491"/>
    <mergeCell ref="C1493:E1493"/>
    <mergeCell ref="I1493:J1493"/>
    <mergeCell ref="K1493:L1493"/>
    <mergeCell ref="K1494:L1494"/>
    <mergeCell ref="A1465:H1465"/>
    <mergeCell ref="K1465:L1465"/>
    <mergeCell ref="I1466:J1466"/>
    <mergeCell ref="K1462:L1462"/>
    <mergeCell ref="I1463:J1463"/>
    <mergeCell ref="K1463:L1463"/>
    <mergeCell ref="I1464:J1464"/>
    <mergeCell ref="K1464:L1464"/>
    <mergeCell ref="I1474:J1474"/>
    <mergeCell ref="I1475:J1475"/>
    <mergeCell ref="I1476:J1476"/>
    <mergeCell ref="I1477:J1477"/>
    <mergeCell ref="A1483:H1483"/>
    <mergeCell ref="K1469:L1469"/>
    <mergeCell ref="I1470:J1470"/>
    <mergeCell ref="A1472:H1472"/>
    <mergeCell ref="K1472:L1472"/>
    <mergeCell ref="I1473:J1473"/>
    <mergeCell ref="I1461:J1461"/>
    <mergeCell ref="K1461:L1461"/>
    <mergeCell ref="I1458:J1458"/>
    <mergeCell ref="K1458:L1458"/>
    <mergeCell ref="I1459:J1459"/>
    <mergeCell ref="K1459:L1459"/>
    <mergeCell ref="K1450:L1450"/>
    <mergeCell ref="I1442:J1442"/>
    <mergeCell ref="K1443:L1443"/>
    <mergeCell ref="A1445:H1445"/>
    <mergeCell ref="K1445:L1445"/>
    <mergeCell ref="I1446:J1446"/>
    <mergeCell ref="K1446:L1446"/>
    <mergeCell ref="I1451:J1451"/>
    <mergeCell ref="K1451:L1451"/>
    <mergeCell ref="A1452:H1452"/>
    <mergeCell ref="K1452:L1452"/>
    <mergeCell ref="K1453:L1453"/>
    <mergeCell ref="I1447:J1447"/>
    <mergeCell ref="K1447:L1447"/>
    <mergeCell ref="I1448:J1448"/>
    <mergeCell ref="K1448:L1448"/>
    <mergeCell ref="I1450:J1450"/>
    <mergeCell ref="I1440:J1440"/>
    <mergeCell ref="I1441:J1441"/>
    <mergeCell ref="I1432:J1432"/>
    <mergeCell ref="I1433:J1433"/>
    <mergeCell ref="I1434:J1434"/>
    <mergeCell ref="I1435:J1435"/>
    <mergeCell ref="A1409:H1409"/>
    <mergeCell ref="K1409:L1409"/>
    <mergeCell ref="A1411:L1411"/>
    <mergeCell ref="A1460:H1460"/>
    <mergeCell ref="K1460:L1460"/>
    <mergeCell ref="I1457:J1457"/>
    <mergeCell ref="K1457:L1457"/>
    <mergeCell ref="I1454:J1454"/>
    <mergeCell ref="K1454:L1454"/>
    <mergeCell ref="I1455:J1455"/>
    <mergeCell ref="I1456:J1456"/>
    <mergeCell ref="K1456:L1456"/>
    <mergeCell ref="I1407:J1407"/>
    <mergeCell ref="I1436:J1436"/>
    <mergeCell ref="I1438:J1438"/>
    <mergeCell ref="K1438:L1438"/>
    <mergeCell ref="K1435:L1435"/>
    <mergeCell ref="I1425:J1425"/>
    <mergeCell ref="I1426:J1426"/>
    <mergeCell ref="I1416:J1416"/>
    <mergeCell ref="K1416:L1416"/>
    <mergeCell ref="I1417:J1417"/>
    <mergeCell ref="K1417:L1417"/>
    <mergeCell ref="K1418:L1418"/>
    <mergeCell ref="A1412:L1412"/>
    <mergeCell ref="C1414:E1414"/>
    <mergeCell ref="I1414:J1414"/>
    <mergeCell ref="K1414:L1414"/>
    <mergeCell ref="K1415:L1415"/>
    <mergeCell ref="K1427:L1427"/>
    <mergeCell ref="K1428:L1428"/>
    <mergeCell ref="I1430:J1430"/>
    <mergeCell ref="K1430:L1430"/>
    <mergeCell ref="I1421:J1421"/>
    <mergeCell ref="K1421:L1421"/>
    <mergeCell ref="I1422:J1422"/>
    <mergeCell ref="I1423:J1423"/>
    <mergeCell ref="I1424:J1424"/>
    <mergeCell ref="K1424:L1424"/>
    <mergeCell ref="A1388:H1388"/>
    <mergeCell ref="K1388:L1388"/>
    <mergeCell ref="I1389:J1389"/>
    <mergeCell ref="K1385:L1385"/>
    <mergeCell ref="I1386:J1386"/>
    <mergeCell ref="K1386:L1386"/>
    <mergeCell ref="I1387:J1387"/>
    <mergeCell ref="K1387:L1387"/>
    <mergeCell ref="I1397:J1397"/>
    <mergeCell ref="I1398:J1398"/>
    <mergeCell ref="I1399:J1399"/>
    <mergeCell ref="I1400:J1400"/>
    <mergeCell ref="A1406:H1406"/>
    <mergeCell ref="K1392:L1392"/>
    <mergeCell ref="I1393:J1393"/>
    <mergeCell ref="A1395:H1395"/>
    <mergeCell ref="K1395:L1395"/>
    <mergeCell ref="I1396:J1396"/>
    <mergeCell ref="I1384:J1384"/>
    <mergeCell ref="K1384:L1384"/>
    <mergeCell ref="I1381:J1381"/>
    <mergeCell ref="K1381:L1381"/>
    <mergeCell ref="I1382:J1382"/>
    <mergeCell ref="K1382:L1382"/>
    <mergeCell ref="K1373:L1373"/>
    <mergeCell ref="I1365:J1365"/>
    <mergeCell ref="K1366:L1366"/>
    <mergeCell ref="A1368:H1368"/>
    <mergeCell ref="K1368:L1368"/>
    <mergeCell ref="I1369:J1369"/>
    <mergeCell ref="K1369:L1369"/>
    <mergeCell ref="I1374:J1374"/>
    <mergeCell ref="K1374:L1374"/>
    <mergeCell ref="A1375:H1375"/>
    <mergeCell ref="K1375:L1375"/>
    <mergeCell ref="K1376:L1376"/>
    <mergeCell ref="I1370:J1370"/>
    <mergeCell ref="K1370:L1370"/>
    <mergeCell ref="I1371:J1371"/>
    <mergeCell ref="K1371:L1371"/>
    <mergeCell ref="I1373:J1373"/>
    <mergeCell ref="I1363:J1363"/>
    <mergeCell ref="I1364:J1364"/>
    <mergeCell ref="I1355:J1355"/>
    <mergeCell ref="I1356:J1356"/>
    <mergeCell ref="I1357:J1357"/>
    <mergeCell ref="I1358:J1358"/>
    <mergeCell ref="A1332:H1332"/>
    <mergeCell ref="K1332:L1332"/>
    <mergeCell ref="A1334:L1334"/>
    <mergeCell ref="A1383:H1383"/>
    <mergeCell ref="K1383:L1383"/>
    <mergeCell ref="I1380:J1380"/>
    <mergeCell ref="K1380:L1380"/>
    <mergeCell ref="I1377:J1377"/>
    <mergeCell ref="K1377:L1377"/>
    <mergeCell ref="I1378:J1378"/>
    <mergeCell ref="I1379:J1379"/>
    <mergeCell ref="K1379:L1379"/>
    <mergeCell ref="I1330:J1330"/>
    <mergeCell ref="I1359:J1359"/>
    <mergeCell ref="I1361:J1361"/>
    <mergeCell ref="K1361:L1361"/>
    <mergeCell ref="K1358:L1358"/>
    <mergeCell ref="I1348:J1348"/>
    <mergeCell ref="I1349:J1349"/>
    <mergeCell ref="I1339:J1339"/>
    <mergeCell ref="K1339:L1339"/>
    <mergeCell ref="I1340:J1340"/>
    <mergeCell ref="K1340:L1340"/>
    <mergeCell ref="K1341:L1341"/>
    <mergeCell ref="A1335:L1335"/>
    <mergeCell ref="C1337:E1337"/>
    <mergeCell ref="I1337:J1337"/>
    <mergeCell ref="K1337:L1337"/>
    <mergeCell ref="K1338:L1338"/>
    <mergeCell ref="K1350:L1350"/>
    <mergeCell ref="K1351:L1351"/>
    <mergeCell ref="I1353:J1353"/>
    <mergeCell ref="K1353:L1353"/>
    <mergeCell ref="I1344:J1344"/>
    <mergeCell ref="K1344:L1344"/>
    <mergeCell ref="I1345:J1345"/>
    <mergeCell ref="I1346:J1346"/>
    <mergeCell ref="I1347:J1347"/>
    <mergeCell ref="K1347:L1347"/>
    <mergeCell ref="A1311:H1311"/>
    <mergeCell ref="K1311:L1311"/>
    <mergeCell ref="I1312:J1312"/>
    <mergeCell ref="K1308:L1308"/>
    <mergeCell ref="I1309:J1309"/>
    <mergeCell ref="K1309:L1309"/>
    <mergeCell ref="I1310:J1310"/>
    <mergeCell ref="K1310:L1310"/>
    <mergeCell ref="I1320:J1320"/>
    <mergeCell ref="I1321:J1321"/>
    <mergeCell ref="I1322:J1322"/>
    <mergeCell ref="I1323:J1323"/>
    <mergeCell ref="A1329:H1329"/>
    <mergeCell ref="K1315:L1315"/>
    <mergeCell ref="I1316:J1316"/>
    <mergeCell ref="A1318:H1318"/>
    <mergeCell ref="K1318:L1318"/>
    <mergeCell ref="I1319:J1319"/>
    <mergeCell ref="A1306:H1306"/>
    <mergeCell ref="K1306:L1306"/>
    <mergeCell ref="I1303:J1303"/>
    <mergeCell ref="K1303:L1303"/>
    <mergeCell ref="I1300:J1300"/>
    <mergeCell ref="K1300:L1300"/>
    <mergeCell ref="I1301:J1301"/>
    <mergeCell ref="I1302:J1302"/>
    <mergeCell ref="K1302:L1302"/>
    <mergeCell ref="I1307:J1307"/>
    <mergeCell ref="K1307:L1307"/>
    <mergeCell ref="I1304:J1304"/>
    <mergeCell ref="K1304:L1304"/>
    <mergeCell ref="I1305:J1305"/>
    <mergeCell ref="K1305:L1305"/>
    <mergeCell ref="K1296:L1296"/>
    <mergeCell ref="I1288:J1288"/>
    <mergeCell ref="K1289:L1289"/>
    <mergeCell ref="A1291:H1291"/>
    <mergeCell ref="K1291:L1291"/>
    <mergeCell ref="I1292:J1292"/>
    <mergeCell ref="K1292:L1292"/>
    <mergeCell ref="I1297:J1297"/>
    <mergeCell ref="K1297:L1297"/>
    <mergeCell ref="A1298:H1298"/>
    <mergeCell ref="K1298:L1298"/>
    <mergeCell ref="K1299:L1299"/>
    <mergeCell ref="I1293:J1293"/>
    <mergeCell ref="K1293:L1293"/>
    <mergeCell ref="I1294:J1294"/>
    <mergeCell ref="K1294:L1294"/>
    <mergeCell ref="I1296:J1296"/>
    <mergeCell ref="I1267:J1267"/>
    <mergeCell ref="K1267:L1267"/>
    <mergeCell ref="I1268:J1268"/>
    <mergeCell ref="I1269:J1269"/>
    <mergeCell ref="I1270:J1270"/>
    <mergeCell ref="K1270:L1270"/>
    <mergeCell ref="I1271:J1271"/>
    <mergeCell ref="I1272:J1272"/>
    <mergeCell ref="K1273:L1273"/>
    <mergeCell ref="K1274:L1274"/>
    <mergeCell ref="I1276:J1276"/>
    <mergeCell ref="K1276:L1276"/>
    <mergeCell ref="I1282:J1282"/>
    <mergeCell ref="I1284:J1284"/>
    <mergeCell ref="K1284:L1284"/>
    <mergeCell ref="I1286:J1286"/>
    <mergeCell ref="I1287:J1287"/>
    <mergeCell ref="I1278:J1278"/>
    <mergeCell ref="I1279:J1279"/>
    <mergeCell ref="I1280:J1280"/>
    <mergeCell ref="I1281:J1281"/>
    <mergeCell ref="K1281:L1281"/>
    <mergeCell ref="A1255:H1255"/>
    <mergeCell ref="K1255:L1255"/>
    <mergeCell ref="A1257:L1257"/>
    <mergeCell ref="I1251:J1251"/>
    <mergeCell ref="A1253:H1253"/>
    <mergeCell ref="I1253:J1253"/>
    <mergeCell ref="K1253:L1253"/>
    <mergeCell ref="K1254:L1254"/>
    <mergeCell ref="I1262:J1262"/>
    <mergeCell ref="K1262:L1262"/>
    <mergeCell ref="I1263:J1263"/>
    <mergeCell ref="K1263:L1263"/>
    <mergeCell ref="K1264:L1264"/>
    <mergeCell ref="A1258:L1258"/>
    <mergeCell ref="C1260:E1260"/>
    <mergeCell ref="I1260:J1260"/>
    <mergeCell ref="K1260:L1260"/>
    <mergeCell ref="K1261:L1261"/>
    <mergeCell ref="A1232:H1232"/>
    <mergeCell ref="K1232:L1232"/>
    <mergeCell ref="I1233:J1233"/>
    <mergeCell ref="K1229:L1229"/>
    <mergeCell ref="I1230:J1230"/>
    <mergeCell ref="K1230:L1230"/>
    <mergeCell ref="I1231:J1231"/>
    <mergeCell ref="K1231:L1231"/>
    <mergeCell ref="I1241:J1241"/>
    <mergeCell ref="I1242:J1242"/>
    <mergeCell ref="I1243:J1243"/>
    <mergeCell ref="I1244:J1244"/>
    <mergeCell ref="A1250:H1250"/>
    <mergeCell ref="K1236:L1236"/>
    <mergeCell ref="I1237:J1237"/>
    <mergeCell ref="A1239:H1239"/>
    <mergeCell ref="K1239:L1239"/>
    <mergeCell ref="I1240:J1240"/>
    <mergeCell ref="I1228:J1228"/>
    <mergeCell ref="K1228:L1228"/>
    <mergeCell ref="I1225:J1225"/>
    <mergeCell ref="K1225:L1225"/>
    <mergeCell ref="I1226:J1226"/>
    <mergeCell ref="K1226:L1226"/>
    <mergeCell ref="K1217:L1217"/>
    <mergeCell ref="I1209:J1209"/>
    <mergeCell ref="K1210:L1210"/>
    <mergeCell ref="A1212:H1212"/>
    <mergeCell ref="K1212:L1212"/>
    <mergeCell ref="I1213:J1213"/>
    <mergeCell ref="K1213:L1213"/>
    <mergeCell ref="I1218:J1218"/>
    <mergeCell ref="K1218:L1218"/>
    <mergeCell ref="A1219:H1219"/>
    <mergeCell ref="K1219:L1219"/>
    <mergeCell ref="K1220:L1220"/>
    <mergeCell ref="I1214:J1214"/>
    <mergeCell ref="K1214:L1214"/>
    <mergeCell ref="I1215:J1215"/>
    <mergeCell ref="K1215:L1215"/>
    <mergeCell ref="I1217:J1217"/>
    <mergeCell ref="I1207:J1207"/>
    <mergeCell ref="I1208:J1208"/>
    <mergeCell ref="I1199:J1199"/>
    <mergeCell ref="I1200:J1200"/>
    <mergeCell ref="I1201:J1201"/>
    <mergeCell ref="I1202:J1202"/>
    <mergeCell ref="A1176:H1176"/>
    <mergeCell ref="K1176:L1176"/>
    <mergeCell ref="A1178:L1178"/>
    <mergeCell ref="A1227:H1227"/>
    <mergeCell ref="K1227:L1227"/>
    <mergeCell ref="I1224:J1224"/>
    <mergeCell ref="K1224:L1224"/>
    <mergeCell ref="I1221:J1221"/>
    <mergeCell ref="K1221:L1221"/>
    <mergeCell ref="I1222:J1222"/>
    <mergeCell ref="I1223:J1223"/>
    <mergeCell ref="K1223:L1223"/>
    <mergeCell ref="I1174:J1174"/>
    <mergeCell ref="I1203:J1203"/>
    <mergeCell ref="I1205:J1205"/>
    <mergeCell ref="K1205:L1205"/>
    <mergeCell ref="K1202:L1202"/>
    <mergeCell ref="I1192:J1192"/>
    <mergeCell ref="I1193:J1193"/>
    <mergeCell ref="I1183:J1183"/>
    <mergeCell ref="K1183:L1183"/>
    <mergeCell ref="I1184:J1184"/>
    <mergeCell ref="K1184:L1184"/>
    <mergeCell ref="K1185:L1185"/>
    <mergeCell ref="A1179:L1179"/>
    <mergeCell ref="C1181:E1181"/>
    <mergeCell ref="I1181:J1181"/>
    <mergeCell ref="K1181:L1181"/>
    <mergeCell ref="K1182:L1182"/>
    <mergeCell ref="K1194:L1194"/>
    <mergeCell ref="K1195:L1195"/>
    <mergeCell ref="I1197:J1197"/>
    <mergeCell ref="K1197:L1197"/>
    <mergeCell ref="I1188:J1188"/>
    <mergeCell ref="K1188:L1188"/>
    <mergeCell ref="I1189:J1189"/>
    <mergeCell ref="I1190:J1190"/>
    <mergeCell ref="I1191:J1191"/>
    <mergeCell ref="K1191:L1191"/>
    <mergeCell ref="A1155:H1155"/>
    <mergeCell ref="K1155:L1155"/>
    <mergeCell ref="I1156:J1156"/>
    <mergeCell ref="K1152:L1152"/>
    <mergeCell ref="I1153:J1153"/>
    <mergeCell ref="K1153:L1153"/>
    <mergeCell ref="I1154:J1154"/>
    <mergeCell ref="K1154:L1154"/>
    <mergeCell ref="I1164:J1164"/>
    <mergeCell ref="I1165:J1165"/>
    <mergeCell ref="I1166:J1166"/>
    <mergeCell ref="I1167:J1167"/>
    <mergeCell ref="A1173:H1173"/>
    <mergeCell ref="K1159:L1159"/>
    <mergeCell ref="I1160:J1160"/>
    <mergeCell ref="A1162:H1162"/>
    <mergeCell ref="K1162:L1162"/>
    <mergeCell ref="I1163:J1163"/>
    <mergeCell ref="I1151:J1151"/>
    <mergeCell ref="K1151:L1151"/>
    <mergeCell ref="I1148:J1148"/>
    <mergeCell ref="K1148:L1148"/>
    <mergeCell ref="I1149:J1149"/>
    <mergeCell ref="K1149:L1149"/>
    <mergeCell ref="K1140:L1140"/>
    <mergeCell ref="I1132:J1132"/>
    <mergeCell ref="K1133:L1133"/>
    <mergeCell ref="A1135:H1135"/>
    <mergeCell ref="K1135:L1135"/>
    <mergeCell ref="I1136:J1136"/>
    <mergeCell ref="K1136:L1136"/>
    <mergeCell ref="I1141:J1141"/>
    <mergeCell ref="K1141:L1141"/>
    <mergeCell ref="A1142:H1142"/>
    <mergeCell ref="K1142:L1142"/>
    <mergeCell ref="K1143:L1143"/>
    <mergeCell ref="I1137:J1137"/>
    <mergeCell ref="K1137:L1137"/>
    <mergeCell ref="I1138:J1138"/>
    <mergeCell ref="K1138:L1138"/>
    <mergeCell ref="I1140:J1140"/>
    <mergeCell ref="I1130:J1130"/>
    <mergeCell ref="I1131:J1131"/>
    <mergeCell ref="I1122:J1122"/>
    <mergeCell ref="I1123:J1123"/>
    <mergeCell ref="I1124:J1124"/>
    <mergeCell ref="I1125:J1125"/>
    <mergeCell ref="A1099:H1099"/>
    <mergeCell ref="K1099:L1099"/>
    <mergeCell ref="A1101:L1101"/>
    <mergeCell ref="A1150:H1150"/>
    <mergeCell ref="K1150:L1150"/>
    <mergeCell ref="I1147:J1147"/>
    <mergeCell ref="K1147:L1147"/>
    <mergeCell ref="I1144:J1144"/>
    <mergeCell ref="K1144:L1144"/>
    <mergeCell ref="I1145:J1145"/>
    <mergeCell ref="I1146:J1146"/>
    <mergeCell ref="K1146:L1146"/>
    <mergeCell ref="I1097:J1097"/>
    <mergeCell ref="I1126:J1126"/>
    <mergeCell ref="I1128:J1128"/>
    <mergeCell ref="K1128:L1128"/>
    <mergeCell ref="K1125:L1125"/>
    <mergeCell ref="I1115:J1115"/>
    <mergeCell ref="I1116:J1116"/>
    <mergeCell ref="I1106:J1106"/>
    <mergeCell ref="K1106:L1106"/>
    <mergeCell ref="I1107:J1107"/>
    <mergeCell ref="K1107:L1107"/>
    <mergeCell ref="K1108:L1108"/>
    <mergeCell ref="A1102:L1102"/>
    <mergeCell ref="C1104:E1104"/>
    <mergeCell ref="I1104:J1104"/>
    <mergeCell ref="K1104:L1104"/>
    <mergeCell ref="K1105:L1105"/>
    <mergeCell ref="K1117:L1117"/>
    <mergeCell ref="K1118:L1118"/>
    <mergeCell ref="I1120:J1120"/>
    <mergeCell ref="K1120:L1120"/>
    <mergeCell ref="I1111:J1111"/>
    <mergeCell ref="K1111:L1111"/>
    <mergeCell ref="I1112:J1112"/>
    <mergeCell ref="I1113:J1113"/>
    <mergeCell ref="I1114:J1114"/>
    <mergeCell ref="K1114:L1114"/>
    <mergeCell ref="A1078:H1078"/>
    <mergeCell ref="K1078:L1078"/>
    <mergeCell ref="I1079:J1079"/>
    <mergeCell ref="K1075:L1075"/>
    <mergeCell ref="I1076:J1076"/>
    <mergeCell ref="K1076:L1076"/>
    <mergeCell ref="I1077:J1077"/>
    <mergeCell ref="K1077:L1077"/>
    <mergeCell ref="I1087:J1087"/>
    <mergeCell ref="I1088:J1088"/>
    <mergeCell ref="I1089:J1089"/>
    <mergeCell ref="I1090:J1090"/>
    <mergeCell ref="A1096:H1096"/>
    <mergeCell ref="K1082:L1082"/>
    <mergeCell ref="I1083:J1083"/>
    <mergeCell ref="A1085:H1085"/>
    <mergeCell ref="K1085:L1085"/>
    <mergeCell ref="I1086:J1086"/>
    <mergeCell ref="A1073:H1073"/>
    <mergeCell ref="K1073:L1073"/>
    <mergeCell ref="I1070:J1070"/>
    <mergeCell ref="K1070:L1070"/>
    <mergeCell ref="I1067:J1067"/>
    <mergeCell ref="K1067:L1067"/>
    <mergeCell ref="I1068:J1068"/>
    <mergeCell ref="I1069:J1069"/>
    <mergeCell ref="K1069:L1069"/>
    <mergeCell ref="I1074:J1074"/>
    <mergeCell ref="K1074:L1074"/>
    <mergeCell ref="I1071:J1071"/>
    <mergeCell ref="K1071:L1071"/>
    <mergeCell ref="I1072:J1072"/>
    <mergeCell ref="K1072:L1072"/>
    <mergeCell ref="K1063:L1063"/>
    <mergeCell ref="I1055:J1055"/>
    <mergeCell ref="K1056:L1056"/>
    <mergeCell ref="A1058:H1058"/>
    <mergeCell ref="K1058:L1058"/>
    <mergeCell ref="I1059:J1059"/>
    <mergeCell ref="K1059:L1059"/>
    <mergeCell ref="I1064:J1064"/>
    <mergeCell ref="K1064:L1064"/>
    <mergeCell ref="A1065:H1065"/>
    <mergeCell ref="K1065:L1065"/>
    <mergeCell ref="K1066:L1066"/>
    <mergeCell ref="I1060:J1060"/>
    <mergeCell ref="K1060:L1060"/>
    <mergeCell ref="I1061:J1061"/>
    <mergeCell ref="K1061:L1061"/>
    <mergeCell ref="I1063:J1063"/>
    <mergeCell ref="I1034:J1034"/>
    <mergeCell ref="K1034:L1034"/>
    <mergeCell ref="I1035:J1035"/>
    <mergeCell ref="I1036:J1036"/>
    <mergeCell ref="I1037:J1037"/>
    <mergeCell ref="K1037:L1037"/>
    <mergeCell ref="I1038:J1038"/>
    <mergeCell ref="I1039:J1039"/>
    <mergeCell ref="K1040:L1040"/>
    <mergeCell ref="K1041:L1041"/>
    <mergeCell ref="I1043:J1043"/>
    <mergeCell ref="K1043:L1043"/>
    <mergeCell ref="I1049:J1049"/>
    <mergeCell ref="I1051:J1051"/>
    <mergeCell ref="K1051:L1051"/>
    <mergeCell ref="I1053:J1053"/>
    <mergeCell ref="I1054:J1054"/>
    <mergeCell ref="I1045:J1045"/>
    <mergeCell ref="I1046:J1046"/>
    <mergeCell ref="I1047:J1047"/>
    <mergeCell ref="I1048:J1048"/>
    <mergeCell ref="K1048:L1048"/>
    <mergeCell ref="A1022:H1022"/>
    <mergeCell ref="K1022:L1022"/>
    <mergeCell ref="A1024:L1024"/>
    <mergeCell ref="I1018:J1018"/>
    <mergeCell ref="A1020:H1020"/>
    <mergeCell ref="I1020:J1020"/>
    <mergeCell ref="K1020:L1020"/>
    <mergeCell ref="K1021:L1021"/>
    <mergeCell ref="I1029:J1029"/>
    <mergeCell ref="K1029:L1029"/>
    <mergeCell ref="I1030:J1030"/>
    <mergeCell ref="K1030:L1030"/>
    <mergeCell ref="K1031:L1031"/>
    <mergeCell ref="A1025:L1025"/>
    <mergeCell ref="C1027:E1027"/>
    <mergeCell ref="I1027:J1027"/>
    <mergeCell ref="K1027:L1027"/>
    <mergeCell ref="K1028:L1028"/>
    <mergeCell ref="A999:H999"/>
    <mergeCell ref="K999:L999"/>
    <mergeCell ref="I1000:J1000"/>
    <mergeCell ref="K996:L996"/>
    <mergeCell ref="I997:J997"/>
    <mergeCell ref="K997:L997"/>
    <mergeCell ref="I998:J998"/>
    <mergeCell ref="K998:L998"/>
    <mergeCell ref="I1008:J1008"/>
    <mergeCell ref="I1009:J1009"/>
    <mergeCell ref="I1010:J1010"/>
    <mergeCell ref="I1011:J1011"/>
    <mergeCell ref="A1017:H1017"/>
    <mergeCell ref="K1003:L1003"/>
    <mergeCell ref="I1004:J1004"/>
    <mergeCell ref="A1006:H1006"/>
    <mergeCell ref="K1006:L1006"/>
    <mergeCell ref="I1007:J1007"/>
    <mergeCell ref="A994:H994"/>
    <mergeCell ref="K994:L994"/>
    <mergeCell ref="I991:J991"/>
    <mergeCell ref="K991:L991"/>
    <mergeCell ref="I988:J988"/>
    <mergeCell ref="K988:L988"/>
    <mergeCell ref="I989:J989"/>
    <mergeCell ref="I990:J990"/>
    <mergeCell ref="K990:L990"/>
    <mergeCell ref="I995:J995"/>
    <mergeCell ref="K995:L995"/>
    <mergeCell ref="I992:J992"/>
    <mergeCell ref="K992:L992"/>
    <mergeCell ref="I993:J993"/>
    <mergeCell ref="K993:L993"/>
    <mergeCell ref="K984:L984"/>
    <mergeCell ref="I976:J976"/>
    <mergeCell ref="K977:L977"/>
    <mergeCell ref="A979:H979"/>
    <mergeCell ref="K979:L979"/>
    <mergeCell ref="I980:J980"/>
    <mergeCell ref="K980:L980"/>
    <mergeCell ref="I985:J985"/>
    <mergeCell ref="K985:L985"/>
    <mergeCell ref="A986:H986"/>
    <mergeCell ref="K986:L986"/>
    <mergeCell ref="K987:L987"/>
    <mergeCell ref="I981:J981"/>
    <mergeCell ref="K981:L981"/>
    <mergeCell ref="I982:J982"/>
    <mergeCell ref="K982:L982"/>
    <mergeCell ref="I984:J984"/>
    <mergeCell ref="I955:J955"/>
    <mergeCell ref="K955:L955"/>
    <mergeCell ref="I956:J956"/>
    <mergeCell ref="I957:J957"/>
    <mergeCell ref="I958:J958"/>
    <mergeCell ref="K958:L958"/>
    <mergeCell ref="I959:J959"/>
    <mergeCell ref="I960:J960"/>
    <mergeCell ref="K961:L961"/>
    <mergeCell ref="K962:L962"/>
    <mergeCell ref="I964:J964"/>
    <mergeCell ref="K964:L964"/>
    <mergeCell ref="I970:J970"/>
    <mergeCell ref="I972:J972"/>
    <mergeCell ref="K972:L972"/>
    <mergeCell ref="I974:J974"/>
    <mergeCell ref="I975:J975"/>
    <mergeCell ref="I966:J966"/>
    <mergeCell ref="I967:J967"/>
    <mergeCell ref="I968:J968"/>
    <mergeCell ref="I969:J969"/>
    <mergeCell ref="K969:L969"/>
    <mergeCell ref="A943:H943"/>
    <mergeCell ref="K943:L943"/>
    <mergeCell ref="A945:L945"/>
    <mergeCell ref="I939:J939"/>
    <mergeCell ref="A941:H941"/>
    <mergeCell ref="I941:J941"/>
    <mergeCell ref="K941:L941"/>
    <mergeCell ref="K942:L942"/>
    <mergeCell ref="I950:J950"/>
    <mergeCell ref="K950:L950"/>
    <mergeCell ref="I951:J951"/>
    <mergeCell ref="K951:L951"/>
    <mergeCell ref="K952:L952"/>
    <mergeCell ref="A946:L946"/>
    <mergeCell ref="C948:E948"/>
    <mergeCell ref="I948:J948"/>
    <mergeCell ref="K948:L948"/>
    <mergeCell ref="K949:L949"/>
    <mergeCell ref="A920:H920"/>
    <mergeCell ref="K920:L920"/>
    <mergeCell ref="I921:J921"/>
    <mergeCell ref="K917:L917"/>
    <mergeCell ref="I918:J918"/>
    <mergeCell ref="K918:L918"/>
    <mergeCell ref="I919:J919"/>
    <mergeCell ref="K919:L919"/>
    <mergeCell ref="I929:J929"/>
    <mergeCell ref="I930:J930"/>
    <mergeCell ref="I931:J931"/>
    <mergeCell ref="I932:J932"/>
    <mergeCell ref="A938:H938"/>
    <mergeCell ref="K924:L924"/>
    <mergeCell ref="I925:J925"/>
    <mergeCell ref="A927:H927"/>
    <mergeCell ref="K927:L927"/>
    <mergeCell ref="I928:J928"/>
    <mergeCell ref="A915:H915"/>
    <mergeCell ref="K915:L915"/>
    <mergeCell ref="I912:J912"/>
    <mergeCell ref="K912:L912"/>
    <mergeCell ref="I909:J909"/>
    <mergeCell ref="K909:L909"/>
    <mergeCell ref="I910:J910"/>
    <mergeCell ref="I911:J911"/>
    <mergeCell ref="K911:L911"/>
    <mergeCell ref="I916:J916"/>
    <mergeCell ref="K916:L916"/>
    <mergeCell ref="I913:J913"/>
    <mergeCell ref="K913:L913"/>
    <mergeCell ref="I914:J914"/>
    <mergeCell ref="K914:L914"/>
    <mergeCell ref="K905:L905"/>
    <mergeCell ref="I897:J897"/>
    <mergeCell ref="K898:L898"/>
    <mergeCell ref="A900:H900"/>
    <mergeCell ref="K900:L900"/>
    <mergeCell ref="I901:J901"/>
    <mergeCell ref="K901:L901"/>
    <mergeCell ref="I906:J906"/>
    <mergeCell ref="K906:L906"/>
    <mergeCell ref="A907:H907"/>
    <mergeCell ref="K907:L907"/>
    <mergeCell ref="K908:L908"/>
    <mergeCell ref="I902:J902"/>
    <mergeCell ref="K902:L902"/>
    <mergeCell ref="I903:J903"/>
    <mergeCell ref="K903:L903"/>
    <mergeCell ref="I905:J905"/>
    <mergeCell ref="I876:J876"/>
    <mergeCell ref="K876:L876"/>
    <mergeCell ref="I877:J877"/>
    <mergeCell ref="I878:J878"/>
    <mergeCell ref="I879:J879"/>
    <mergeCell ref="K879:L879"/>
    <mergeCell ref="I880:J880"/>
    <mergeCell ref="I881:J881"/>
    <mergeCell ref="K882:L882"/>
    <mergeCell ref="K883:L883"/>
    <mergeCell ref="I885:J885"/>
    <mergeCell ref="K885:L885"/>
    <mergeCell ref="I891:J891"/>
    <mergeCell ref="I893:J893"/>
    <mergeCell ref="K893:L893"/>
    <mergeCell ref="I895:J895"/>
    <mergeCell ref="I896:J896"/>
    <mergeCell ref="I887:J887"/>
    <mergeCell ref="I888:J888"/>
    <mergeCell ref="I889:J889"/>
    <mergeCell ref="I890:J890"/>
    <mergeCell ref="K890:L890"/>
    <mergeCell ref="A866:L866"/>
    <mergeCell ref="I860:J860"/>
    <mergeCell ref="A862:H862"/>
    <mergeCell ref="I862:J862"/>
    <mergeCell ref="K862:L862"/>
    <mergeCell ref="K863:L863"/>
    <mergeCell ref="I872:J872"/>
    <mergeCell ref="K872:L872"/>
    <mergeCell ref="K873:L873"/>
    <mergeCell ref="A867:L867"/>
    <mergeCell ref="C869:E869"/>
    <mergeCell ref="I869:J869"/>
    <mergeCell ref="K869:L869"/>
    <mergeCell ref="K870:L870"/>
    <mergeCell ref="I839:J839"/>
    <mergeCell ref="K839:L839"/>
    <mergeCell ref="I840:J840"/>
    <mergeCell ref="K840:L840"/>
    <mergeCell ref="I871:J871"/>
    <mergeCell ref="K871:L871"/>
    <mergeCell ref="I851:J851"/>
    <mergeCell ref="I852:J852"/>
    <mergeCell ref="I853:J853"/>
    <mergeCell ref="A859:H859"/>
    <mergeCell ref="K845:L845"/>
    <mergeCell ref="I846:J846"/>
    <mergeCell ref="A848:H848"/>
    <mergeCell ref="K848:L848"/>
    <mergeCell ref="I849:J849"/>
    <mergeCell ref="I850:J850"/>
    <mergeCell ref="A841:H841"/>
    <mergeCell ref="K841:L841"/>
    <mergeCell ref="I842:J842"/>
    <mergeCell ref="K838:L838"/>
    <mergeCell ref="K835:L835"/>
    <mergeCell ref="A836:H836"/>
    <mergeCell ref="K836:L836"/>
    <mergeCell ref="I833:J833"/>
    <mergeCell ref="K833:L833"/>
    <mergeCell ref="I830:J830"/>
    <mergeCell ref="K830:L830"/>
    <mergeCell ref="I831:J831"/>
    <mergeCell ref="I832:J832"/>
    <mergeCell ref="K832:L832"/>
    <mergeCell ref="A864:H864"/>
    <mergeCell ref="K864:L864"/>
    <mergeCell ref="I812:J812"/>
    <mergeCell ref="I814:J814"/>
    <mergeCell ref="K814:L814"/>
    <mergeCell ref="I816:J816"/>
    <mergeCell ref="I817:J817"/>
    <mergeCell ref="I837:J837"/>
    <mergeCell ref="K837:L837"/>
    <mergeCell ref="I834:J834"/>
    <mergeCell ref="K834:L834"/>
    <mergeCell ref="I835:J835"/>
    <mergeCell ref="I818:J818"/>
    <mergeCell ref="K819:L819"/>
    <mergeCell ref="A821:H821"/>
    <mergeCell ref="K821:L821"/>
    <mergeCell ref="I822:J822"/>
    <mergeCell ref="K822:L822"/>
    <mergeCell ref="I823:J823"/>
    <mergeCell ref="K823:L823"/>
    <mergeCell ref="I824:J824"/>
    <mergeCell ref="K824:L824"/>
    <mergeCell ref="I826:J826"/>
    <mergeCell ref="K826:L826"/>
    <mergeCell ref="I827:J827"/>
    <mergeCell ref="K827:L827"/>
    <mergeCell ref="A828:H828"/>
    <mergeCell ref="K828:L828"/>
    <mergeCell ref="K829:L829"/>
    <mergeCell ref="K806:L806"/>
    <mergeCell ref="I797:J797"/>
    <mergeCell ref="K797:L797"/>
    <mergeCell ref="I798:J798"/>
    <mergeCell ref="I799:J799"/>
    <mergeCell ref="I800:J800"/>
    <mergeCell ref="K800:L800"/>
    <mergeCell ref="I808:J808"/>
    <mergeCell ref="I809:J809"/>
    <mergeCell ref="I810:J810"/>
    <mergeCell ref="I811:J811"/>
    <mergeCell ref="K811:L811"/>
    <mergeCell ref="I801:J801"/>
    <mergeCell ref="I802:J802"/>
    <mergeCell ref="K803:L803"/>
    <mergeCell ref="K804:L804"/>
    <mergeCell ref="I806:J806"/>
    <mergeCell ref="A787:L787"/>
    <mergeCell ref="I781:J781"/>
    <mergeCell ref="A783:H783"/>
    <mergeCell ref="I783:J783"/>
    <mergeCell ref="K783:L783"/>
    <mergeCell ref="K784:L784"/>
    <mergeCell ref="I793:J793"/>
    <mergeCell ref="K793:L793"/>
    <mergeCell ref="K794:L794"/>
    <mergeCell ref="A788:L788"/>
    <mergeCell ref="C790:E790"/>
    <mergeCell ref="I790:J790"/>
    <mergeCell ref="K790:L790"/>
    <mergeCell ref="K791:L791"/>
    <mergeCell ref="I760:J760"/>
    <mergeCell ref="K760:L760"/>
    <mergeCell ref="I761:J761"/>
    <mergeCell ref="K761:L761"/>
    <mergeCell ref="I792:J792"/>
    <mergeCell ref="K792:L792"/>
    <mergeCell ref="I772:J772"/>
    <mergeCell ref="I773:J773"/>
    <mergeCell ref="I774:J774"/>
    <mergeCell ref="A780:H780"/>
    <mergeCell ref="K766:L766"/>
    <mergeCell ref="I767:J767"/>
    <mergeCell ref="A769:H769"/>
    <mergeCell ref="K769:L769"/>
    <mergeCell ref="I770:J770"/>
    <mergeCell ref="I771:J771"/>
    <mergeCell ref="A762:H762"/>
    <mergeCell ref="K762:L762"/>
    <mergeCell ref="I763:J763"/>
    <mergeCell ref="K759:L759"/>
    <mergeCell ref="K756:L756"/>
    <mergeCell ref="A757:H757"/>
    <mergeCell ref="K757:L757"/>
    <mergeCell ref="I754:J754"/>
    <mergeCell ref="K754:L754"/>
    <mergeCell ref="I751:J751"/>
    <mergeCell ref="K751:L751"/>
    <mergeCell ref="I752:J752"/>
    <mergeCell ref="I753:J753"/>
    <mergeCell ref="K753:L753"/>
    <mergeCell ref="A785:H785"/>
    <mergeCell ref="K785:L785"/>
    <mergeCell ref="I733:J733"/>
    <mergeCell ref="I735:J735"/>
    <mergeCell ref="K735:L735"/>
    <mergeCell ref="I737:J737"/>
    <mergeCell ref="I738:J738"/>
    <mergeCell ref="I758:J758"/>
    <mergeCell ref="K758:L758"/>
    <mergeCell ref="I755:J755"/>
    <mergeCell ref="K755:L755"/>
    <mergeCell ref="I756:J756"/>
    <mergeCell ref="I739:J739"/>
    <mergeCell ref="K740:L740"/>
    <mergeCell ref="A742:H742"/>
    <mergeCell ref="K742:L742"/>
    <mergeCell ref="I743:J743"/>
    <mergeCell ref="K743:L743"/>
    <mergeCell ref="I744:J744"/>
    <mergeCell ref="K744:L744"/>
    <mergeCell ref="I745:J745"/>
    <mergeCell ref="K745:L745"/>
    <mergeCell ref="I747:J747"/>
    <mergeCell ref="K747:L747"/>
    <mergeCell ref="I748:J748"/>
    <mergeCell ref="K748:L748"/>
    <mergeCell ref="A749:H749"/>
    <mergeCell ref="K749:L749"/>
    <mergeCell ref="K750:L750"/>
    <mergeCell ref="K727:L727"/>
    <mergeCell ref="I718:J718"/>
    <mergeCell ref="K718:L718"/>
    <mergeCell ref="I719:J719"/>
    <mergeCell ref="I720:J720"/>
    <mergeCell ref="I721:J721"/>
    <mergeCell ref="K721:L721"/>
    <mergeCell ref="I729:J729"/>
    <mergeCell ref="I730:J730"/>
    <mergeCell ref="I731:J731"/>
    <mergeCell ref="I732:J732"/>
    <mergeCell ref="K732:L732"/>
    <mergeCell ref="I722:J722"/>
    <mergeCell ref="I723:J723"/>
    <mergeCell ref="K724:L724"/>
    <mergeCell ref="K725:L725"/>
    <mergeCell ref="I727:J727"/>
    <mergeCell ref="A708:L708"/>
    <mergeCell ref="I702:J702"/>
    <mergeCell ref="A704:H704"/>
    <mergeCell ref="I704:J704"/>
    <mergeCell ref="K704:L704"/>
    <mergeCell ref="K705:L705"/>
    <mergeCell ref="I714:J714"/>
    <mergeCell ref="K714:L714"/>
    <mergeCell ref="K715:L715"/>
    <mergeCell ref="A709:L709"/>
    <mergeCell ref="C711:E711"/>
    <mergeCell ref="I711:J711"/>
    <mergeCell ref="K711:L711"/>
    <mergeCell ref="K712:L712"/>
    <mergeCell ref="I681:J681"/>
    <mergeCell ref="K681:L681"/>
    <mergeCell ref="I682:J682"/>
    <mergeCell ref="K682:L682"/>
    <mergeCell ref="I713:J713"/>
    <mergeCell ref="K713:L713"/>
    <mergeCell ref="I693:J693"/>
    <mergeCell ref="I694:J694"/>
    <mergeCell ref="I695:J695"/>
    <mergeCell ref="A701:H701"/>
    <mergeCell ref="K687:L687"/>
    <mergeCell ref="I688:J688"/>
    <mergeCell ref="A690:H690"/>
    <mergeCell ref="K690:L690"/>
    <mergeCell ref="I691:J691"/>
    <mergeCell ref="I692:J692"/>
    <mergeCell ref="A683:H683"/>
    <mergeCell ref="K683:L683"/>
    <mergeCell ref="I684:J684"/>
    <mergeCell ref="K680:L680"/>
    <mergeCell ref="K677:L677"/>
    <mergeCell ref="A678:H678"/>
    <mergeCell ref="K678:L678"/>
    <mergeCell ref="I675:J675"/>
    <mergeCell ref="K675:L675"/>
    <mergeCell ref="I672:J672"/>
    <mergeCell ref="K672:L672"/>
    <mergeCell ref="I673:J673"/>
    <mergeCell ref="I674:J674"/>
    <mergeCell ref="K674:L674"/>
    <mergeCell ref="A706:H706"/>
    <mergeCell ref="K706:L706"/>
    <mergeCell ref="I654:J654"/>
    <mergeCell ref="I656:J656"/>
    <mergeCell ref="K656:L656"/>
    <mergeCell ref="I658:J658"/>
    <mergeCell ref="I659:J659"/>
    <mergeCell ref="I679:J679"/>
    <mergeCell ref="K679:L679"/>
    <mergeCell ref="I676:J676"/>
    <mergeCell ref="K676:L676"/>
    <mergeCell ref="I677:J677"/>
    <mergeCell ref="I660:J660"/>
    <mergeCell ref="K661:L661"/>
    <mergeCell ref="A663:H663"/>
    <mergeCell ref="K663:L663"/>
    <mergeCell ref="I664:J664"/>
    <mergeCell ref="K664:L664"/>
    <mergeCell ref="I665:J665"/>
    <mergeCell ref="K665:L665"/>
    <mergeCell ref="I666:J666"/>
    <mergeCell ref="K666:L666"/>
    <mergeCell ref="I668:J668"/>
    <mergeCell ref="K668:L668"/>
    <mergeCell ref="I669:J669"/>
    <mergeCell ref="K669:L669"/>
    <mergeCell ref="A670:H670"/>
    <mergeCell ref="K670:L670"/>
    <mergeCell ref="K671:L671"/>
    <mergeCell ref="K648:L648"/>
    <mergeCell ref="I639:J639"/>
    <mergeCell ref="K639:L639"/>
    <mergeCell ref="I640:J640"/>
    <mergeCell ref="I641:J641"/>
    <mergeCell ref="I642:J642"/>
    <mergeCell ref="K642:L642"/>
    <mergeCell ref="I650:J650"/>
    <mergeCell ref="I651:J651"/>
    <mergeCell ref="I652:J652"/>
    <mergeCell ref="I653:J653"/>
    <mergeCell ref="K653:L653"/>
    <mergeCell ref="I643:J643"/>
    <mergeCell ref="I644:J644"/>
    <mergeCell ref="K645:L645"/>
    <mergeCell ref="K646:L646"/>
    <mergeCell ref="I648:J648"/>
    <mergeCell ref="A629:L629"/>
    <mergeCell ref="I623:J623"/>
    <mergeCell ref="A625:H625"/>
    <mergeCell ref="I625:J625"/>
    <mergeCell ref="K625:L625"/>
    <mergeCell ref="K626:L626"/>
    <mergeCell ref="I635:J635"/>
    <mergeCell ref="K635:L635"/>
    <mergeCell ref="K636:L636"/>
    <mergeCell ref="A630:L630"/>
    <mergeCell ref="C632:E632"/>
    <mergeCell ref="I632:J632"/>
    <mergeCell ref="K632:L632"/>
    <mergeCell ref="K633:L633"/>
    <mergeCell ref="I602:J602"/>
    <mergeCell ref="K602:L602"/>
    <mergeCell ref="I603:J603"/>
    <mergeCell ref="K603:L603"/>
    <mergeCell ref="I634:J634"/>
    <mergeCell ref="K634:L634"/>
    <mergeCell ref="I614:J614"/>
    <mergeCell ref="I615:J615"/>
    <mergeCell ref="I616:J616"/>
    <mergeCell ref="A622:H622"/>
    <mergeCell ref="K608:L608"/>
    <mergeCell ref="I609:J609"/>
    <mergeCell ref="A611:H611"/>
    <mergeCell ref="K611:L611"/>
    <mergeCell ref="I612:J612"/>
    <mergeCell ref="I613:J613"/>
    <mergeCell ref="A604:H604"/>
    <mergeCell ref="K604:L604"/>
    <mergeCell ref="I605:J605"/>
    <mergeCell ref="K601:L601"/>
    <mergeCell ref="K598:L598"/>
    <mergeCell ref="A599:H599"/>
    <mergeCell ref="K599:L599"/>
    <mergeCell ref="I596:J596"/>
    <mergeCell ref="K596:L596"/>
    <mergeCell ref="I593:J593"/>
    <mergeCell ref="K593:L593"/>
    <mergeCell ref="I594:J594"/>
    <mergeCell ref="I595:J595"/>
    <mergeCell ref="K595:L595"/>
    <mergeCell ref="A627:H627"/>
    <mergeCell ref="K627:L627"/>
    <mergeCell ref="I575:J575"/>
    <mergeCell ref="I577:J577"/>
    <mergeCell ref="K577:L577"/>
    <mergeCell ref="I579:J579"/>
    <mergeCell ref="I580:J580"/>
    <mergeCell ref="I600:J600"/>
    <mergeCell ref="K600:L600"/>
    <mergeCell ref="I597:J597"/>
    <mergeCell ref="K597:L597"/>
    <mergeCell ref="I598:J598"/>
    <mergeCell ref="I581:J581"/>
    <mergeCell ref="K582:L582"/>
    <mergeCell ref="A584:H584"/>
    <mergeCell ref="K584:L584"/>
    <mergeCell ref="I585:J585"/>
    <mergeCell ref="K585:L585"/>
    <mergeCell ref="I586:J586"/>
    <mergeCell ref="K586:L586"/>
    <mergeCell ref="I587:J587"/>
    <mergeCell ref="K587:L587"/>
    <mergeCell ref="I589:J589"/>
    <mergeCell ref="K589:L589"/>
    <mergeCell ref="I590:J590"/>
    <mergeCell ref="K590:L590"/>
    <mergeCell ref="A591:H591"/>
    <mergeCell ref="K591:L591"/>
    <mergeCell ref="K592:L592"/>
    <mergeCell ref="K569:L569"/>
    <mergeCell ref="I560:J560"/>
    <mergeCell ref="K560:L560"/>
    <mergeCell ref="I561:J561"/>
    <mergeCell ref="I562:J562"/>
    <mergeCell ref="I563:J563"/>
    <mergeCell ref="K563:L563"/>
    <mergeCell ref="I571:J571"/>
    <mergeCell ref="I572:J572"/>
    <mergeCell ref="I573:J573"/>
    <mergeCell ref="I574:J574"/>
    <mergeCell ref="K574:L574"/>
    <mergeCell ref="I564:J564"/>
    <mergeCell ref="I565:J565"/>
    <mergeCell ref="K566:L566"/>
    <mergeCell ref="K567:L567"/>
    <mergeCell ref="I569:J569"/>
    <mergeCell ref="A550:L550"/>
    <mergeCell ref="I544:J544"/>
    <mergeCell ref="A546:H546"/>
    <mergeCell ref="I546:J546"/>
    <mergeCell ref="K546:L546"/>
    <mergeCell ref="K547:L547"/>
    <mergeCell ref="I556:J556"/>
    <mergeCell ref="K556:L556"/>
    <mergeCell ref="K557:L557"/>
    <mergeCell ref="A551:L551"/>
    <mergeCell ref="C553:E553"/>
    <mergeCell ref="I553:J553"/>
    <mergeCell ref="K553:L553"/>
    <mergeCell ref="K554:L554"/>
    <mergeCell ref="I523:J523"/>
    <mergeCell ref="K523:L523"/>
    <mergeCell ref="I524:J524"/>
    <mergeCell ref="K524:L524"/>
    <mergeCell ref="I555:J555"/>
    <mergeCell ref="K555:L555"/>
    <mergeCell ref="I535:J535"/>
    <mergeCell ref="I536:J536"/>
    <mergeCell ref="I537:J537"/>
    <mergeCell ref="A543:H543"/>
    <mergeCell ref="K529:L529"/>
    <mergeCell ref="I530:J530"/>
    <mergeCell ref="A532:H532"/>
    <mergeCell ref="K532:L532"/>
    <mergeCell ref="I533:J533"/>
    <mergeCell ref="I534:J534"/>
    <mergeCell ref="A525:H525"/>
    <mergeCell ref="K525:L525"/>
    <mergeCell ref="I526:J526"/>
    <mergeCell ref="K522:L522"/>
    <mergeCell ref="K519:L519"/>
    <mergeCell ref="A520:H520"/>
    <mergeCell ref="K520:L520"/>
    <mergeCell ref="I517:J517"/>
    <mergeCell ref="K517:L517"/>
    <mergeCell ref="I514:J514"/>
    <mergeCell ref="K514:L514"/>
    <mergeCell ref="I515:J515"/>
    <mergeCell ref="I516:J516"/>
    <mergeCell ref="K516:L516"/>
    <mergeCell ref="A548:H548"/>
    <mergeCell ref="K548:L548"/>
    <mergeCell ref="I496:J496"/>
    <mergeCell ref="I498:J498"/>
    <mergeCell ref="K498:L498"/>
    <mergeCell ref="I500:J500"/>
    <mergeCell ref="I501:J501"/>
    <mergeCell ref="I521:J521"/>
    <mergeCell ref="K521:L521"/>
    <mergeCell ref="I518:J518"/>
    <mergeCell ref="K518:L518"/>
    <mergeCell ref="I519:J519"/>
    <mergeCell ref="I502:J502"/>
    <mergeCell ref="K503:L503"/>
    <mergeCell ref="A505:H505"/>
    <mergeCell ref="K505:L505"/>
    <mergeCell ref="I506:J506"/>
    <mergeCell ref="K506:L506"/>
    <mergeCell ref="I507:J507"/>
    <mergeCell ref="K507:L507"/>
    <mergeCell ref="I508:J508"/>
    <mergeCell ref="K508:L508"/>
    <mergeCell ref="I510:J510"/>
    <mergeCell ref="K510:L510"/>
    <mergeCell ref="I511:J511"/>
    <mergeCell ref="K511:L511"/>
    <mergeCell ref="A512:H512"/>
    <mergeCell ref="K512:L512"/>
    <mergeCell ref="K513:L513"/>
    <mergeCell ref="K490:L490"/>
    <mergeCell ref="I481:J481"/>
    <mergeCell ref="K481:L481"/>
    <mergeCell ref="I482:J482"/>
    <mergeCell ref="I483:J483"/>
    <mergeCell ref="I484:J484"/>
    <mergeCell ref="K484:L484"/>
    <mergeCell ref="I492:J492"/>
    <mergeCell ref="I493:J493"/>
    <mergeCell ref="I494:J494"/>
    <mergeCell ref="I495:J495"/>
    <mergeCell ref="K495:L495"/>
    <mergeCell ref="I485:J485"/>
    <mergeCell ref="I486:J486"/>
    <mergeCell ref="K487:L487"/>
    <mergeCell ref="K488:L488"/>
    <mergeCell ref="I490:J490"/>
    <mergeCell ref="A471:L471"/>
    <mergeCell ref="I465:J465"/>
    <mergeCell ref="A467:H467"/>
    <mergeCell ref="I467:J467"/>
    <mergeCell ref="K467:L467"/>
    <mergeCell ref="K468:L468"/>
    <mergeCell ref="I477:J477"/>
    <mergeCell ref="K477:L477"/>
    <mergeCell ref="K478:L478"/>
    <mergeCell ref="A472:L472"/>
    <mergeCell ref="C474:E474"/>
    <mergeCell ref="I474:J474"/>
    <mergeCell ref="K474:L474"/>
    <mergeCell ref="K475:L475"/>
    <mergeCell ref="I444:J444"/>
    <mergeCell ref="K444:L444"/>
    <mergeCell ref="I445:J445"/>
    <mergeCell ref="K445:L445"/>
    <mergeCell ref="I476:J476"/>
    <mergeCell ref="K476:L476"/>
    <mergeCell ref="I456:J456"/>
    <mergeCell ref="I457:J457"/>
    <mergeCell ref="I458:J458"/>
    <mergeCell ref="A464:H464"/>
    <mergeCell ref="K450:L450"/>
    <mergeCell ref="I451:J451"/>
    <mergeCell ref="A453:H453"/>
    <mergeCell ref="K453:L453"/>
    <mergeCell ref="I454:J454"/>
    <mergeCell ref="I455:J455"/>
    <mergeCell ref="A446:H446"/>
    <mergeCell ref="K446:L446"/>
    <mergeCell ref="I447:J447"/>
    <mergeCell ref="K443:L443"/>
    <mergeCell ref="K440:L440"/>
    <mergeCell ref="A441:H441"/>
    <mergeCell ref="K441:L441"/>
    <mergeCell ref="I438:J438"/>
    <mergeCell ref="K438:L438"/>
    <mergeCell ref="I435:J435"/>
    <mergeCell ref="K435:L435"/>
    <mergeCell ref="I436:J436"/>
    <mergeCell ref="I437:J437"/>
    <mergeCell ref="K437:L437"/>
    <mergeCell ref="A469:H469"/>
    <mergeCell ref="K469:L469"/>
    <mergeCell ref="I417:J417"/>
    <mergeCell ref="I419:J419"/>
    <mergeCell ref="K419:L419"/>
    <mergeCell ref="I421:J421"/>
    <mergeCell ref="I422:J422"/>
    <mergeCell ref="I442:J442"/>
    <mergeCell ref="K442:L442"/>
    <mergeCell ref="I439:J439"/>
    <mergeCell ref="K439:L439"/>
    <mergeCell ref="I440:J440"/>
    <mergeCell ref="I423:J423"/>
    <mergeCell ref="K424:L424"/>
    <mergeCell ref="A426:H426"/>
    <mergeCell ref="K426:L426"/>
    <mergeCell ref="I427:J427"/>
    <mergeCell ref="K427:L427"/>
    <mergeCell ref="I428:J428"/>
    <mergeCell ref="K428:L428"/>
    <mergeCell ref="I429:J429"/>
    <mergeCell ref="K429:L429"/>
    <mergeCell ref="I431:J431"/>
    <mergeCell ref="K431:L431"/>
    <mergeCell ref="I432:J432"/>
    <mergeCell ref="K432:L432"/>
    <mergeCell ref="A433:H433"/>
    <mergeCell ref="K433:L433"/>
    <mergeCell ref="K434:L434"/>
    <mergeCell ref="K411:L411"/>
    <mergeCell ref="I402:J402"/>
    <mergeCell ref="K402:L402"/>
    <mergeCell ref="I403:J403"/>
    <mergeCell ref="I404:J404"/>
    <mergeCell ref="I405:J405"/>
    <mergeCell ref="K405:L405"/>
    <mergeCell ref="I413:J413"/>
    <mergeCell ref="I414:J414"/>
    <mergeCell ref="I415:J415"/>
    <mergeCell ref="I416:J416"/>
    <mergeCell ref="K416:L416"/>
    <mergeCell ref="I406:J406"/>
    <mergeCell ref="I407:J407"/>
    <mergeCell ref="K408:L408"/>
    <mergeCell ref="K409:L409"/>
    <mergeCell ref="I411:J411"/>
    <mergeCell ref="A392:L392"/>
    <mergeCell ref="I386:J386"/>
    <mergeCell ref="A388:H388"/>
    <mergeCell ref="I388:J388"/>
    <mergeCell ref="K388:L388"/>
    <mergeCell ref="K389:L389"/>
    <mergeCell ref="I398:J398"/>
    <mergeCell ref="K398:L398"/>
    <mergeCell ref="K399:L399"/>
    <mergeCell ref="A393:L393"/>
    <mergeCell ref="C395:E395"/>
    <mergeCell ref="I395:J395"/>
    <mergeCell ref="K395:L395"/>
    <mergeCell ref="K396:L396"/>
    <mergeCell ref="I365:J365"/>
    <mergeCell ref="K365:L365"/>
    <mergeCell ref="I366:J366"/>
    <mergeCell ref="K366:L366"/>
    <mergeCell ref="I397:J397"/>
    <mergeCell ref="K397:L397"/>
    <mergeCell ref="I377:J377"/>
    <mergeCell ref="I378:J378"/>
    <mergeCell ref="I379:J379"/>
    <mergeCell ref="A385:H385"/>
    <mergeCell ref="K371:L371"/>
    <mergeCell ref="I372:J372"/>
    <mergeCell ref="A374:H374"/>
    <mergeCell ref="K374:L374"/>
    <mergeCell ref="I375:J375"/>
    <mergeCell ref="I376:J376"/>
    <mergeCell ref="A367:H367"/>
    <mergeCell ref="K367:L367"/>
    <mergeCell ref="I368:J368"/>
    <mergeCell ref="K364:L364"/>
    <mergeCell ref="K361:L361"/>
    <mergeCell ref="A362:H362"/>
    <mergeCell ref="K362:L362"/>
    <mergeCell ref="I359:J359"/>
    <mergeCell ref="K359:L359"/>
    <mergeCell ref="I356:J356"/>
    <mergeCell ref="K356:L356"/>
    <mergeCell ref="I357:J357"/>
    <mergeCell ref="I358:J358"/>
    <mergeCell ref="K358:L358"/>
    <mergeCell ref="A390:H390"/>
    <mergeCell ref="K390:L390"/>
    <mergeCell ref="I338:J338"/>
    <mergeCell ref="I340:J340"/>
    <mergeCell ref="K340:L340"/>
    <mergeCell ref="I342:J342"/>
    <mergeCell ref="I343:J343"/>
    <mergeCell ref="I363:J363"/>
    <mergeCell ref="K363:L363"/>
    <mergeCell ref="I360:J360"/>
    <mergeCell ref="K360:L360"/>
    <mergeCell ref="I361:J361"/>
    <mergeCell ref="I344:J344"/>
    <mergeCell ref="K345:L345"/>
    <mergeCell ref="A347:H347"/>
    <mergeCell ref="K347:L347"/>
    <mergeCell ref="I348:J348"/>
    <mergeCell ref="K348:L348"/>
    <mergeCell ref="I349:J349"/>
    <mergeCell ref="K349:L349"/>
    <mergeCell ref="I350:J350"/>
    <mergeCell ref="K350:L350"/>
    <mergeCell ref="I352:J352"/>
    <mergeCell ref="K352:L352"/>
    <mergeCell ref="I353:J353"/>
    <mergeCell ref="K353:L353"/>
    <mergeCell ref="A354:H354"/>
    <mergeCell ref="K354:L354"/>
    <mergeCell ref="K355:L355"/>
    <mergeCell ref="K332:L332"/>
    <mergeCell ref="I323:J323"/>
    <mergeCell ref="K323:L323"/>
    <mergeCell ref="I324:J324"/>
    <mergeCell ref="I325:J325"/>
    <mergeCell ref="I326:J326"/>
    <mergeCell ref="K326:L326"/>
    <mergeCell ref="I334:J334"/>
    <mergeCell ref="I335:J335"/>
    <mergeCell ref="I336:J336"/>
    <mergeCell ref="I337:J337"/>
    <mergeCell ref="K337:L337"/>
    <mergeCell ref="I327:J327"/>
    <mergeCell ref="I328:J328"/>
    <mergeCell ref="K329:L329"/>
    <mergeCell ref="K330:L330"/>
    <mergeCell ref="I332:J332"/>
    <mergeCell ref="A313:L313"/>
    <mergeCell ref="I307:J307"/>
    <mergeCell ref="A309:H309"/>
    <mergeCell ref="I309:J309"/>
    <mergeCell ref="K309:L309"/>
    <mergeCell ref="K310:L310"/>
    <mergeCell ref="I319:J319"/>
    <mergeCell ref="K319:L319"/>
    <mergeCell ref="K320:L320"/>
    <mergeCell ref="A314:L314"/>
    <mergeCell ref="C316:E316"/>
    <mergeCell ref="I316:J316"/>
    <mergeCell ref="K316:L316"/>
    <mergeCell ref="K317:L317"/>
    <mergeCell ref="I286:J286"/>
    <mergeCell ref="K286:L286"/>
    <mergeCell ref="I287:J287"/>
    <mergeCell ref="K287:L287"/>
    <mergeCell ref="I318:J318"/>
    <mergeCell ref="K318:L318"/>
    <mergeCell ref="I298:J298"/>
    <mergeCell ref="I299:J299"/>
    <mergeCell ref="I300:J300"/>
    <mergeCell ref="A306:H306"/>
    <mergeCell ref="K292:L292"/>
    <mergeCell ref="I293:J293"/>
    <mergeCell ref="A295:H295"/>
    <mergeCell ref="K295:L295"/>
    <mergeCell ref="I296:J296"/>
    <mergeCell ref="I297:J297"/>
    <mergeCell ref="A288:H288"/>
    <mergeCell ref="K288:L288"/>
    <mergeCell ref="I289:J289"/>
    <mergeCell ref="K285:L285"/>
    <mergeCell ref="K282:L282"/>
    <mergeCell ref="A283:H283"/>
    <mergeCell ref="K283:L283"/>
    <mergeCell ref="I280:J280"/>
    <mergeCell ref="K280:L280"/>
    <mergeCell ref="I277:J277"/>
    <mergeCell ref="K277:L277"/>
    <mergeCell ref="I278:J278"/>
    <mergeCell ref="I279:J279"/>
    <mergeCell ref="K279:L279"/>
    <mergeCell ref="A311:H311"/>
    <mergeCell ref="K311:L311"/>
    <mergeCell ref="I259:J259"/>
    <mergeCell ref="I261:J261"/>
    <mergeCell ref="K261:L261"/>
    <mergeCell ref="I263:J263"/>
    <mergeCell ref="I264:J264"/>
    <mergeCell ref="I284:J284"/>
    <mergeCell ref="K284:L284"/>
    <mergeCell ref="I281:J281"/>
    <mergeCell ref="K281:L281"/>
    <mergeCell ref="I282:J282"/>
    <mergeCell ref="I265:J265"/>
    <mergeCell ref="K266:L266"/>
    <mergeCell ref="A268:H268"/>
    <mergeCell ref="K268:L268"/>
    <mergeCell ref="I269:J269"/>
    <mergeCell ref="K269:L269"/>
    <mergeCell ref="I270:J270"/>
    <mergeCell ref="K270:L270"/>
    <mergeCell ref="I271:J271"/>
    <mergeCell ref="K271:L271"/>
    <mergeCell ref="I273:J273"/>
    <mergeCell ref="K273:L273"/>
    <mergeCell ref="I274:J274"/>
    <mergeCell ref="K274:L274"/>
    <mergeCell ref="A275:H275"/>
    <mergeCell ref="K275:L275"/>
    <mergeCell ref="K276:L276"/>
    <mergeCell ref="K253:L253"/>
    <mergeCell ref="I244:J244"/>
    <mergeCell ref="K244:L244"/>
    <mergeCell ref="I245:J245"/>
    <mergeCell ref="I246:J246"/>
    <mergeCell ref="I247:J247"/>
    <mergeCell ref="K247:L247"/>
    <mergeCell ref="I255:J255"/>
    <mergeCell ref="I256:J256"/>
    <mergeCell ref="I257:J257"/>
    <mergeCell ref="I258:J258"/>
    <mergeCell ref="K258:L258"/>
    <mergeCell ref="I248:J248"/>
    <mergeCell ref="I249:J249"/>
    <mergeCell ref="K250:L250"/>
    <mergeCell ref="K251:L251"/>
    <mergeCell ref="I253:J253"/>
    <mergeCell ref="A234:L234"/>
    <mergeCell ref="I228:J228"/>
    <mergeCell ref="A230:H230"/>
    <mergeCell ref="I230:J230"/>
    <mergeCell ref="K230:L230"/>
    <mergeCell ref="K231:L231"/>
    <mergeCell ref="I240:J240"/>
    <mergeCell ref="K240:L240"/>
    <mergeCell ref="K241:L241"/>
    <mergeCell ref="A235:L235"/>
    <mergeCell ref="C237:E237"/>
    <mergeCell ref="I237:J237"/>
    <mergeCell ref="K237:L237"/>
    <mergeCell ref="K238:L238"/>
    <mergeCell ref="I207:J207"/>
    <mergeCell ref="K207:L207"/>
    <mergeCell ref="I208:J208"/>
    <mergeCell ref="K208:L208"/>
    <mergeCell ref="I239:J239"/>
    <mergeCell ref="K239:L239"/>
    <mergeCell ref="I221:J221"/>
    <mergeCell ref="A227:H227"/>
    <mergeCell ref="K213:L213"/>
    <mergeCell ref="I214:J214"/>
    <mergeCell ref="A216:H216"/>
    <mergeCell ref="K216:L216"/>
    <mergeCell ref="I217:J217"/>
    <mergeCell ref="I218:J218"/>
    <mergeCell ref="I219:J219"/>
    <mergeCell ref="I220:J220"/>
    <mergeCell ref="A209:H209"/>
    <mergeCell ref="K209:L209"/>
    <mergeCell ref="I210:J210"/>
    <mergeCell ref="K206:L206"/>
    <mergeCell ref="A204:H204"/>
    <mergeCell ref="K204:L204"/>
    <mergeCell ref="I201:J201"/>
    <mergeCell ref="K201:L201"/>
    <mergeCell ref="I198:J198"/>
    <mergeCell ref="K198:L198"/>
    <mergeCell ref="I199:J199"/>
    <mergeCell ref="I200:J200"/>
    <mergeCell ref="K200:L200"/>
    <mergeCell ref="A232:H232"/>
    <mergeCell ref="K232:L232"/>
    <mergeCell ref="I205:J205"/>
    <mergeCell ref="K205:L205"/>
    <mergeCell ref="I202:J202"/>
    <mergeCell ref="K202:L202"/>
    <mergeCell ref="I203:J203"/>
    <mergeCell ref="K203:L203"/>
    <mergeCell ref="I195:J195"/>
    <mergeCell ref="K195:L195"/>
    <mergeCell ref="I194:J194"/>
    <mergeCell ref="K194:L194"/>
    <mergeCell ref="I186:J186"/>
    <mergeCell ref="K187:L187"/>
    <mergeCell ref="A189:H189"/>
    <mergeCell ref="K189:L189"/>
    <mergeCell ref="I190:J190"/>
    <mergeCell ref="K190:L190"/>
    <mergeCell ref="A196:H196"/>
    <mergeCell ref="K196:L196"/>
    <mergeCell ref="K197:L197"/>
    <mergeCell ref="I191:J191"/>
    <mergeCell ref="K191:L191"/>
    <mergeCell ref="I192:J192"/>
    <mergeCell ref="K192:L192"/>
    <mergeCell ref="I180:J180"/>
    <mergeCell ref="I182:J182"/>
    <mergeCell ref="K182:L182"/>
    <mergeCell ref="I184:J184"/>
    <mergeCell ref="I178:J178"/>
    <mergeCell ref="I179:J179"/>
    <mergeCell ref="K179:L179"/>
    <mergeCell ref="I169:J169"/>
    <mergeCell ref="I170:J170"/>
    <mergeCell ref="K171:L171"/>
    <mergeCell ref="K172:L172"/>
    <mergeCell ref="I174:J174"/>
    <mergeCell ref="K174:L174"/>
    <mergeCell ref="I185:J185"/>
    <mergeCell ref="A153:H153"/>
    <mergeCell ref="K153:L153"/>
    <mergeCell ref="A155:L155"/>
    <mergeCell ref="I151:J151"/>
    <mergeCell ref="I176:J176"/>
    <mergeCell ref="I177:J177"/>
    <mergeCell ref="I165:J165"/>
    <mergeCell ref="K165:L165"/>
    <mergeCell ref="I166:J166"/>
    <mergeCell ref="I167:J167"/>
    <mergeCell ref="I160:J160"/>
    <mergeCell ref="K160:L160"/>
    <mergeCell ref="I161:J161"/>
    <mergeCell ref="K161:L161"/>
    <mergeCell ref="K162:L162"/>
    <mergeCell ref="A156:L156"/>
    <mergeCell ref="C158:E158"/>
    <mergeCell ref="I158:J158"/>
    <mergeCell ref="K158:L158"/>
    <mergeCell ref="K159:L159"/>
    <mergeCell ref="I168:J168"/>
    <mergeCell ref="K168:L168"/>
    <mergeCell ref="A132:H132"/>
    <mergeCell ref="K132:L132"/>
    <mergeCell ref="I133:J133"/>
    <mergeCell ref="K129:L129"/>
    <mergeCell ref="I130:J130"/>
    <mergeCell ref="K130:L130"/>
    <mergeCell ref="I131:J131"/>
    <mergeCell ref="K131:L131"/>
    <mergeCell ref="I141:J141"/>
    <mergeCell ref="I142:J142"/>
    <mergeCell ref="I143:J143"/>
    <mergeCell ref="I144:J144"/>
    <mergeCell ref="A150:H150"/>
    <mergeCell ref="K136:L136"/>
    <mergeCell ref="I137:J137"/>
    <mergeCell ref="A139:H139"/>
    <mergeCell ref="K139:L139"/>
    <mergeCell ref="I140:J140"/>
    <mergeCell ref="I117:J117"/>
    <mergeCell ref="K117:L117"/>
    <mergeCell ref="I118:J118"/>
    <mergeCell ref="K118:L118"/>
    <mergeCell ref="A119:H119"/>
    <mergeCell ref="K119:L119"/>
    <mergeCell ref="A127:H127"/>
    <mergeCell ref="K127:L127"/>
    <mergeCell ref="I124:J124"/>
    <mergeCell ref="K124:L124"/>
    <mergeCell ref="K120:L120"/>
    <mergeCell ref="I121:J121"/>
    <mergeCell ref="K121:L121"/>
    <mergeCell ref="I122:J122"/>
    <mergeCell ref="I123:J123"/>
    <mergeCell ref="K123:L123"/>
    <mergeCell ref="I128:J128"/>
    <mergeCell ref="K128:L128"/>
    <mergeCell ref="I125:J125"/>
    <mergeCell ref="K125:L125"/>
    <mergeCell ref="I126:J126"/>
    <mergeCell ref="K126:L126"/>
    <mergeCell ref="I101:J101"/>
    <mergeCell ref="I102:J102"/>
    <mergeCell ref="K102:L102"/>
    <mergeCell ref="I103:J103"/>
    <mergeCell ref="I105:J105"/>
    <mergeCell ref="K105:L105"/>
    <mergeCell ref="I107:J107"/>
    <mergeCell ref="I108:J108"/>
    <mergeCell ref="I109:J109"/>
    <mergeCell ref="K110:L110"/>
    <mergeCell ref="A112:H112"/>
    <mergeCell ref="K112:L112"/>
    <mergeCell ref="I113:J113"/>
    <mergeCell ref="K113:L113"/>
    <mergeCell ref="I114:J114"/>
    <mergeCell ref="K114:L114"/>
    <mergeCell ref="I115:J115"/>
    <mergeCell ref="K115:L115"/>
    <mergeCell ref="I90:J90"/>
    <mergeCell ref="K82:L82"/>
    <mergeCell ref="I83:J83"/>
    <mergeCell ref="K83:L83"/>
    <mergeCell ref="I84:J84"/>
    <mergeCell ref="K84:L84"/>
    <mergeCell ref="I100:J100"/>
    <mergeCell ref="I91:J91"/>
    <mergeCell ref="K91:L91"/>
    <mergeCell ref="I92:J92"/>
    <mergeCell ref="I93:J93"/>
    <mergeCell ref="K94:L94"/>
    <mergeCell ref="A50:H50"/>
    <mergeCell ref="I15:J15"/>
    <mergeCell ref="K95:L95"/>
    <mergeCell ref="I97:J97"/>
    <mergeCell ref="K97:L97"/>
    <mergeCell ref="I99:J99"/>
    <mergeCell ref="K85:L85"/>
    <mergeCell ref="I88:J88"/>
    <mergeCell ref="K88:L88"/>
    <mergeCell ref="I89:J89"/>
    <mergeCell ref="I66:J66"/>
    <mergeCell ref="I74:J74"/>
    <mergeCell ref="K17:L17"/>
    <mergeCell ref="A42:H42"/>
    <mergeCell ref="I48:J48"/>
    <mergeCell ref="I47:J47"/>
    <mergeCell ref="I46:J46"/>
    <mergeCell ref="I44:J44"/>
    <mergeCell ref="I45:J45"/>
    <mergeCell ref="I41:J41"/>
    <mergeCell ref="I63:J63"/>
    <mergeCell ref="I64:J64"/>
    <mergeCell ref="I65:J65"/>
    <mergeCell ref="K28:L28"/>
    <mergeCell ref="A78:L78"/>
    <mergeCell ref="A79:L79"/>
    <mergeCell ref="C81:E81"/>
    <mergeCell ref="I81:J81"/>
    <mergeCell ref="K81:L81"/>
    <mergeCell ref="K55:L55"/>
    <mergeCell ref="K59:L59"/>
    <mergeCell ref="K62:L62"/>
    <mergeCell ref="K51:L51"/>
    <mergeCell ref="K35:L35"/>
    <mergeCell ref="K42:L42"/>
    <mergeCell ref="K43:L43"/>
    <mergeCell ref="K44:L44"/>
    <mergeCell ref="K33:L33"/>
    <mergeCell ref="K36:L36"/>
    <mergeCell ref="K37:L37"/>
    <mergeCell ref="K38:L38"/>
    <mergeCell ref="K40:L40"/>
    <mergeCell ref="K46:L46"/>
    <mergeCell ref="K47:L47"/>
    <mergeCell ref="K48:L48"/>
    <mergeCell ref="K49:L49"/>
    <mergeCell ref="K50:L50"/>
    <mergeCell ref="K41:L41"/>
    <mergeCell ref="A76:H76"/>
    <mergeCell ref="K18:L18"/>
    <mergeCell ref="K20:L20"/>
    <mergeCell ref="K25:L25"/>
    <mergeCell ref="A62:H62"/>
    <mergeCell ref="I7:J7"/>
    <mergeCell ref="K7:L7"/>
    <mergeCell ref="K8:L8"/>
    <mergeCell ref="K11:L11"/>
    <mergeCell ref="I36:J36"/>
    <mergeCell ref="I37:J37"/>
    <mergeCell ref="I38:J38"/>
    <mergeCell ref="I40:J40"/>
    <mergeCell ref="I49:J49"/>
    <mergeCell ref="I24:J24"/>
    <mergeCell ref="I25:J25"/>
    <mergeCell ref="K52:L52"/>
    <mergeCell ref="K53:L53"/>
    <mergeCell ref="K54:L54"/>
    <mergeCell ref="I4:J4"/>
    <mergeCell ref="K4:L4"/>
    <mergeCell ref="K5:L5"/>
    <mergeCell ref="I13:J13"/>
    <mergeCell ref="I22:J22"/>
    <mergeCell ref="I23:J23"/>
    <mergeCell ref="A2:L2"/>
    <mergeCell ref="A1:L1"/>
    <mergeCell ref="I6:J6"/>
    <mergeCell ref="C4:E4"/>
    <mergeCell ref="A35:H35"/>
    <mergeCell ref="I12:J12"/>
    <mergeCell ref="I11:J11"/>
    <mergeCell ref="I31:J31"/>
    <mergeCell ref="I32:J32"/>
    <mergeCell ref="I14:J14"/>
    <mergeCell ref="K76:L76"/>
    <mergeCell ref="I51:J51"/>
    <mergeCell ref="I53:J53"/>
    <mergeCell ref="A73:H73"/>
    <mergeCell ref="A55:H55"/>
    <mergeCell ref="I67:J67"/>
    <mergeCell ref="I54:J54"/>
    <mergeCell ref="I56:J56"/>
    <mergeCell ref="I60:J60"/>
    <mergeCell ref="I26:J26"/>
    <mergeCell ref="I28:J28"/>
    <mergeCell ref="I30:J30"/>
    <mergeCell ref="K6:L6"/>
    <mergeCell ref="I16:J16"/>
    <mergeCell ref="I20:J20"/>
    <mergeCell ref="K14:L14"/>
  </mergeCells>
  <pageMargins left="0.7" right="0.7" top="0.75" bottom="0.75" header="0.3" footer="0.3"/>
  <pageSetup paperSize="9" scale="72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M5186"/>
  <sheetViews>
    <sheetView workbookViewId="0">
      <selection activeCell="O84" sqref="O84"/>
    </sheetView>
  </sheetViews>
  <sheetFormatPr defaultRowHeight="15"/>
  <cols>
    <col min="7" max="7" width="9.140625" customWidth="1"/>
    <col min="8" max="8" width="4.7109375" customWidth="1"/>
    <col min="10" max="10" width="9.85546875" customWidth="1"/>
    <col min="12" max="12" width="9.140625" customWidth="1"/>
    <col min="13" max="13" width="14.5703125" customWidth="1"/>
  </cols>
  <sheetData>
    <row r="1" spans="1:13" ht="15.75">
      <c r="A1" s="601" t="s">
        <v>0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327"/>
    </row>
    <row r="2" spans="1:13" ht="15.75">
      <c r="A2" s="600" t="s">
        <v>353</v>
      </c>
      <c r="B2" s="600"/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327"/>
    </row>
    <row r="3" spans="1:13" ht="15.75">
      <c r="A3" s="370"/>
      <c r="B3" s="370"/>
      <c r="C3" s="370"/>
      <c r="D3" s="370"/>
      <c r="E3" s="370"/>
      <c r="F3" s="370" t="s">
        <v>421</v>
      </c>
      <c r="G3" s="370"/>
      <c r="H3" s="370"/>
      <c r="I3" s="370"/>
      <c r="J3" s="370"/>
      <c r="K3" s="370"/>
      <c r="L3" s="370"/>
      <c r="M3" s="327"/>
    </row>
    <row r="4" spans="1:13">
      <c r="A4" s="329"/>
      <c r="B4" s="328"/>
      <c r="C4" s="602" t="s">
        <v>351</v>
      </c>
      <c r="D4" s="602"/>
      <c r="E4" s="602"/>
      <c r="F4" s="328"/>
      <c r="G4" s="328"/>
      <c r="H4" s="368"/>
      <c r="I4" s="590" t="s">
        <v>3</v>
      </c>
      <c r="J4" s="591"/>
      <c r="K4" s="592" t="s">
        <v>4</v>
      </c>
      <c r="L4" s="593"/>
      <c r="M4" s="382"/>
    </row>
    <row r="5" spans="1:13">
      <c r="A5" s="381"/>
      <c r="B5" s="355"/>
      <c r="C5" s="355"/>
      <c r="D5" s="355"/>
      <c r="E5" s="355"/>
      <c r="F5" s="355"/>
      <c r="G5" s="355"/>
      <c r="H5" s="356"/>
      <c r="I5" s="295"/>
      <c r="J5" s="294"/>
      <c r="K5" s="594" t="s">
        <v>5</v>
      </c>
      <c r="L5" s="595"/>
      <c r="M5" s="380" t="s">
        <v>6</v>
      </c>
    </row>
    <row r="6" spans="1:13">
      <c r="A6" s="381"/>
      <c r="B6" s="355"/>
      <c r="C6" s="355"/>
      <c r="D6" s="355"/>
      <c r="E6" s="355"/>
      <c r="F6" s="355"/>
      <c r="G6" s="355"/>
      <c r="H6" s="356"/>
      <c r="I6" s="598" t="s">
        <v>7</v>
      </c>
      <c r="J6" s="599"/>
      <c r="K6" s="623" t="s">
        <v>8</v>
      </c>
      <c r="L6" s="624"/>
      <c r="M6" s="380" t="s">
        <v>9</v>
      </c>
    </row>
    <row r="7" spans="1:13" ht="16.5" thickBot="1">
      <c r="A7" s="379"/>
      <c r="B7" s="351"/>
      <c r="C7" s="351"/>
      <c r="D7" s="351"/>
      <c r="E7" s="351"/>
      <c r="F7" s="351"/>
      <c r="G7" s="351"/>
      <c r="H7" s="350"/>
      <c r="I7" s="631">
        <v>1144.2</v>
      </c>
      <c r="J7" s="632"/>
      <c r="K7" s="633"/>
      <c r="L7" s="634"/>
      <c r="M7" s="378"/>
    </row>
    <row r="8" spans="1:13">
      <c r="A8" s="367" t="s">
        <v>350</v>
      </c>
      <c r="B8" s="344"/>
      <c r="C8" s="344"/>
      <c r="D8" s="344"/>
      <c r="E8" s="344"/>
      <c r="F8" s="344"/>
      <c r="G8" s="344"/>
      <c r="H8" s="377"/>
      <c r="I8" s="341"/>
      <c r="J8" s="340"/>
      <c r="K8" s="635">
        <f>K11+K14</f>
        <v>6.17</v>
      </c>
      <c r="L8" s="628"/>
      <c r="M8" s="286">
        <f>K8*12*I7</f>
        <v>84716.567999999999</v>
      </c>
    </row>
    <row r="9" spans="1:13">
      <c r="A9" s="376" t="s">
        <v>349</v>
      </c>
      <c r="B9" s="375"/>
      <c r="C9" s="375"/>
      <c r="D9" s="375"/>
      <c r="E9" s="375"/>
      <c r="F9" s="375"/>
      <c r="G9" s="375"/>
      <c r="H9" s="374"/>
      <c r="I9" s="295"/>
      <c r="J9" s="294"/>
      <c r="K9" s="293"/>
      <c r="L9" s="292"/>
      <c r="M9" s="373"/>
    </row>
    <row r="10" spans="1:13" ht="15.75" thickBot="1">
      <c r="A10" s="363" t="s">
        <v>348</v>
      </c>
      <c r="B10" s="372"/>
      <c r="C10" s="372"/>
      <c r="D10" s="372"/>
      <c r="E10" s="372"/>
      <c r="F10" s="372"/>
      <c r="G10" s="372"/>
      <c r="H10" s="371"/>
      <c r="I10" s="336"/>
      <c r="J10" s="282"/>
      <c r="K10" s="281"/>
      <c r="L10" s="280"/>
      <c r="M10" s="279"/>
    </row>
    <row r="11" spans="1:13">
      <c r="A11" s="323" t="s">
        <v>347</v>
      </c>
      <c r="B11" s="331"/>
      <c r="C11" s="331"/>
      <c r="D11" s="331"/>
      <c r="E11" s="331"/>
      <c r="F11" s="331"/>
      <c r="G11" s="331"/>
      <c r="H11" s="357"/>
      <c r="I11" s="596" t="s">
        <v>19</v>
      </c>
      <c r="J11" s="597"/>
      <c r="K11" s="629">
        <v>3.7</v>
      </c>
      <c r="L11" s="630"/>
      <c r="M11" s="291">
        <f>K11*12*I7</f>
        <v>50802.48000000001</v>
      </c>
    </row>
    <row r="12" spans="1:13">
      <c r="A12" s="301" t="s">
        <v>338</v>
      </c>
      <c r="B12" s="355"/>
      <c r="C12" s="355"/>
      <c r="D12" s="355"/>
      <c r="E12" s="355"/>
      <c r="F12" s="355"/>
      <c r="G12" s="355"/>
      <c r="H12" s="356"/>
      <c r="I12" s="598" t="s">
        <v>328</v>
      </c>
      <c r="J12" s="599"/>
      <c r="K12" s="327"/>
      <c r="L12" s="292"/>
      <c r="M12" s="291"/>
    </row>
    <row r="13" spans="1:13">
      <c r="A13" s="323" t="s">
        <v>337</v>
      </c>
      <c r="B13" s="331"/>
      <c r="C13" s="331"/>
      <c r="D13" s="331"/>
      <c r="E13" s="331"/>
      <c r="F13" s="331"/>
      <c r="G13" s="331"/>
      <c r="H13" s="357"/>
      <c r="I13" s="596"/>
      <c r="J13" s="597"/>
      <c r="K13" s="327"/>
      <c r="L13" s="292"/>
      <c r="M13" s="291"/>
    </row>
    <row r="14" spans="1:13">
      <c r="A14" s="323" t="s">
        <v>346</v>
      </c>
      <c r="B14" s="331"/>
      <c r="C14" s="331"/>
      <c r="D14" s="331"/>
      <c r="E14" s="331"/>
      <c r="F14" s="331"/>
      <c r="G14" s="331"/>
      <c r="H14" s="357"/>
      <c r="I14" s="608" t="s">
        <v>35</v>
      </c>
      <c r="J14" s="609"/>
      <c r="K14" s="625">
        <v>2.4700000000000002</v>
      </c>
      <c r="L14" s="626"/>
      <c r="M14" s="291">
        <f>K14*12*I7</f>
        <v>33914.088000000003</v>
      </c>
    </row>
    <row r="15" spans="1:13" ht="15.75">
      <c r="A15" s="320" t="s">
        <v>345</v>
      </c>
      <c r="B15" s="354"/>
      <c r="C15" s="354"/>
      <c r="D15" s="354"/>
      <c r="E15" s="354"/>
      <c r="F15" s="354"/>
      <c r="G15" s="354"/>
      <c r="H15" s="353"/>
      <c r="I15" s="598" t="s">
        <v>328</v>
      </c>
      <c r="J15" s="599"/>
      <c r="K15" s="370"/>
      <c r="L15" s="369"/>
      <c r="M15" s="291"/>
    </row>
    <row r="16" spans="1:13">
      <c r="A16" s="313" t="s">
        <v>344</v>
      </c>
      <c r="B16" s="328"/>
      <c r="C16" s="328"/>
      <c r="D16" s="328"/>
      <c r="E16" s="328"/>
      <c r="F16" s="328"/>
      <c r="G16" s="328"/>
      <c r="H16" s="368"/>
      <c r="I16" s="598"/>
      <c r="J16" s="599"/>
      <c r="K16" s="352"/>
      <c r="L16" s="292"/>
      <c r="M16" s="291"/>
    </row>
    <row r="17" spans="1:13" ht="15.75" thickBot="1">
      <c r="A17" s="323" t="s">
        <v>343</v>
      </c>
      <c r="B17" s="322"/>
      <c r="C17" s="322"/>
      <c r="D17" s="322"/>
      <c r="E17" s="322"/>
      <c r="F17" s="322"/>
      <c r="G17" s="322"/>
      <c r="H17" s="321"/>
      <c r="I17" s="334"/>
      <c r="J17" s="333"/>
      <c r="K17" s="636"/>
      <c r="L17" s="637"/>
      <c r="M17" s="291"/>
    </row>
    <row r="18" spans="1:13">
      <c r="A18" s="367" t="s">
        <v>342</v>
      </c>
      <c r="B18" s="366"/>
      <c r="C18" s="366"/>
      <c r="D18" s="366"/>
      <c r="E18" s="366"/>
      <c r="F18" s="366"/>
      <c r="G18" s="366"/>
      <c r="H18" s="365"/>
      <c r="I18" s="341"/>
      <c r="J18" s="364"/>
      <c r="K18" s="627">
        <f>K20+K25+K28</f>
        <v>5.05</v>
      </c>
      <c r="L18" s="628"/>
      <c r="M18" s="286">
        <f>K18*12*I7</f>
        <v>69338.51999999999</v>
      </c>
    </row>
    <row r="19" spans="1:13" ht="15.75" thickBot="1">
      <c r="A19" s="363" t="s">
        <v>341</v>
      </c>
      <c r="B19" s="362"/>
      <c r="C19" s="362"/>
      <c r="D19" s="362"/>
      <c r="E19" s="362"/>
      <c r="F19" s="362"/>
      <c r="G19" s="362"/>
      <c r="H19" s="361"/>
      <c r="I19" s="336"/>
      <c r="J19" s="360"/>
      <c r="K19" s="281"/>
      <c r="L19" s="280"/>
      <c r="M19" s="279"/>
    </row>
    <row r="20" spans="1:13">
      <c r="A20" s="301" t="s">
        <v>340</v>
      </c>
      <c r="B20" s="300"/>
      <c r="C20" s="300"/>
      <c r="D20" s="300"/>
      <c r="E20" s="300"/>
      <c r="F20" s="300"/>
      <c r="G20" s="300"/>
      <c r="H20" s="298"/>
      <c r="I20" s="598" t="s">
        <v>19</v>
      </c>
      <c r="J20" s="599"/>
      <c r="K20" s="629">
        <v>2.5299999999999998</v>
      </c>
      <c r="L20" s="630"/>
      <c r="M20" s="291">
        <f>K20*12*I7</f>
        <v>34737.912000000004</v>
      </c>
    </row>
    <row r="21" spans="1:13">
      <c r="A21" s="323" t="s">
        <v>339</v>
      </c>
      <c r="B21" s="322"/>
      <c r="C21" s="322"/>
      <c r="D21" s="322"/>
      <c r="E21" s="322"/>
      <c r="F21" s="322"/>
      <c r="G21" s="322"/>
      <c r="H21" s="321"/>
      <c r="I21" s="359"/>
      <c r="J21" s="358"/>
      <c r="K21" s="327"/>
      <c r="L21" s="292"/>
      <c r="M21" s="291"/>
    </row>
    <row r="22" spans="1:13">
      <c r="A22" s="301" t="s">
        <v>338</v>
      </c>
      <c r="B22" s="355"/>
      <c r="C22" s="355"/>
      <c r="D22" s="355"/>
      <c r="E22" s="355"/>
      <c r="F22" s="355"/>
      <c r="G22" s="355"/>
      <c r="H22" s="356"/>
      <c r="I22" s="598" t="s">
        <v>328</v>
      </c>
      <c r="J22" s="599"/>
      <c r="K22" s="327"/>
      <c r="L22" s="292"/>
      <c r="M22" s="291"/>
    </row>
    <row r="23" spans="1:13">
      <c r="A23" s="323" t="s">
        <v>337</v>
      </c>
      <c r="B23" s="331"/>
      <c r="C23" s="331"/>
      <c r="D23" s="331"/>
      <c r="E23" s="331"/>
      <c r="F23" s="331"/>
      <c r="G23" s="331"/>
      <c r="H23" s="357"/>
      <c r="I23" s="596"/>
      <c r="J23" s="597"/>
      <c r="K23" s="327"/>
      <c r="L23" s="292"/>
      <c r="M23" s="291"/>
    </row>
    <row r="24" spans="1:13">
      <c r="A24" s="320" t="s">
        <v>336</v>
      </c>
      <c r="B24" s="354"/>
      <c r="C24" s="353"/>
      <c r="D24" s="355"/>
      <c r="E24" s="355"/>
      <c r="F24" s="355"/>
      <c r="G24" s="355"/>
      <c r="H24" s="356"/>
      <c r="I24" s="598" t="s">
        <v>328</v>
      </c>
      <c r="J24" s="599"/>
      <c r="K24" s="327"/>
      <c r="L24" s="292"/>
      <c r="M24" s="291"/>
    </row>
    <row r="25" spans="1:13">
      <c r="A25" s="301" t="s">
        <v>335</v>
      </c>
      <c r="B25" s="355"/>
      <c r="C25" s="355"/>
      <c r="D25" s="354"/>
      <c r="E25" s="354"/>
      <c r="F25" s="354"/>
      <c r="G25" s="354"/>
      <c r="H25" s="353"/>
      <c r="I25" s="608" t="s">
        <v>35</v>
      </c>
      <c r="J25" s="609"/>
      <c r="K25" s="625">
        <v>1.1200000000000001</v>
      </c>
      <c r="L25" s="626"/>
      <c r="M25" s="291">
        <f>K25*12*I7</f>
        <v>15378.048000000003</v>
      </c>
    </row>
    <row r="26" spans="1:13">
      <c r="A26" s="313" t="s">
        <v>334</v>
      </c>
      <c r="B26" s="312"/>
      <c r="C26" s="312"/>
      <c r="D26" s="312"/>
      <c r="E26" s="312"/>
      <c r="F26" s="312"/>
      <c r="G26" s="312"/>
      <c r="H26" s="311"/>
      <c r="I26" s="590" t="s">
        <v>333</v>
      </c>
      <c r="J26" s="591"/>
      <c r="K26" s="327"/>
      <c r="L26" s="292"/>
      <c r="M26" s="291"/>
    </row>
    <row r="27" spans="1:13">
      <c r="A27" s="323"/>
      <c r="B27" s="322"/>
      <c r="C27" s="322"/>
      <c r="D27" s="322"/>
      <c r="E27" s="322"/>
      <c r="F27" s="322"/>
      <c r="G27" s="322"/>
      <c r="H27" s="321"/>
      <c r="I27" s="334" t="s">
        <v>332</v>
      </c>
      <c r="J27" s="333"/>
      <c r="K27" s="352"/>
      <c r="L27" s="292"/>
      <c r="M27" s="291"/>
    </row>
    <row r="28" spans="1:13">
      <c r="A28" s="313" t="s">
        <v>331</v>
      </c>
      <c r="B28" s="312"/>
      <c r="C28" s="312"/>
      <c r="D28" s="312"/>
      <c r="E28" s="312"/>
      <c r="F28" s="312"/>
      <c r="G28" s="312"/>
      <c r="H28" s="311"/>
      <c r="I28" s="590" t="s">
        <v>35</v>
      </c>
      <c r="J28" s="591"/>
      <c r="K28" s="625">
        <v>1.4</v>
      </c>
      <c r="L28" s="626"/>
      <c r="M28" s="291">
        <f>K28*12*I7</f>
        <v>19222.559999999998</v>
      </c>
    </row>
    <row r="29" spans="1:13">
      <c r="A29" s="323" t="s">
        <v>330</v>
      </c>
      <c r="B29" s="322"/>
      <c r="C29" s="322"/>
      <c r="D29" s="322"/>
      <c r="E29" s="322"/>
      <c r="F29" s="322"/>
      <c r="G29" s="322"/>
      <c r="H29" s="321"/>
      <c r="I29" s="334"/>
      <c r="J29" s="333"/>
      <c r="K29" s="327"/>
      <c r="L29" s="292"/>
      <c r="M29" s="291"/>
    </row>
    <row r="30" spans="1:13">
      <c r="A30" s="313" t="s">
        <v>329</v>
      </c>
      <c r="B30" s="312"/>
      <c r="C30" s="312"/>
      <c r="D30" s="312"/>
      <c r="E30" s="312"/>
      <c r="F30" s="312"/>
      <c r="G30" s="312"/>
      <c r="H30" s="311"/>
      <c r="I30" s="598" t="s">
        <v>328</v>
      </c>
      <c r="J30" s="599"/>
      <c r="K30" s="327"/>
      <c r="L30" s="292"/>
      <c r="M30" s="291"/>
    </row>
    <row r="31" spans="1:13">
      <c r="A31" s="313" t="s">
        <v>327</v>
      </c>
      <c r="B31" s="312"/>
      <c r="C31" s="312"/>
      <c r="D31" s="312"/>
      <c r="E31" s="312"/>
      <c r="F31" s="312"/>
      <c r="G31" s="312"/>
      <c r="H31" s="311"/>
      <c r="I31" s="590" t="s">
        <v>326</v>
      </c>
      <c r="J31" s="591"/>
      <c r="K31" s="351"/>
      <c r="L31" s="350"/>
      <c r="M31" s="349"/>
    </row>
    <row r="32" spans="1:13" ht="15.75" thickBot="1">
      <c r="A32" s="323"/>
      <c r="B32" s="322"/>
      <c r="C32" s="322"/>
      <c r="D32" s="322"/>
      <c r="E32" s="322"/>
      <c r="F32" s="322"/>
      <c r="G32" s="322"/>
      <c r="H32" s="321"/>
      <c r="I32" s="606" t="s">
        <v>325</v>
      </c>
      <c r="J32" s="607"/>
      <c r="K32" s="348"/>
      <c r="L32" s="347"/>
      <c r="M32" s="346"/>
    </row>
    <row r="33" spans="1:13">
      <c r="A33" s="345" t="s">
        <v>324</v>
      </c>
      <c r="B33" s="344"/>
      <c r="C33" s="344"/>
      <c r="D33" s="344"/>
      <c r="E33" s="344"/>
      <c r="F33" s="344"/>
      <c r="G33" s="343"/>
      <c r="H33" s="342"/>
      <c r="I33" s="341"/>
      <c r="J33" s="340"/>
      <c r="K33" s="648">
        <f>K35+K42+K50+K54+K55+K59</f>
        <v>44.620000000000005</v>
      </c>
      <c r="L33" s="628"/>
      <c r="M33" s="286">
        <f>M35+M42+M50+M54+M55+M59</f>
        <v>612650.44800000009</v>
      </c>
    </row>
    <row r="34" spans="1:13" ht="15.75" thickBot="1">
      <c r="A34" s="339"/>
      <c r="B34" s="338"/>
      <c r="C34" s="338"/>
      <c r="D34" s="338"/>
      <c r="E34" s="338"/>
      <c r="F34" s="338"/>
      <c r="G34" s="338"/>
      <c r="H34" s="337"/>
      <c r="I34" s="336"/>
      <c r="J34" s="282"/>
      <c r="K34" s="281"/>
      <c r="L34" s="280"/>
      <c r="M34" s="279"/>
    </row>
    <row r="35" spans="1:13" ht="15.75" thickBot="1">
      <c r="A35" s="603" t="s">
        <v>323</v>
      </c>
      <c r="B35" s="604"/>
      <c r="C35" s="604"/>
      <c r="D35" s="604"/>
      <c r="E35" s="604"/>
      <c r="F35" s="604"/>
      <c r="G35" s="604"/>
      <c r="H35" s="605"/>
      <c r="I35" s="305"/>
      <c r="J35" s="304"/>
      <c r="K35" s="646">
        <f>K36+K37+K38+K40+K41</f>
        <v>3.7199999999999998</v>
      </c>
      <c r="L35" s="647"/>
      <c r="M35" s="303">
        <f>K35*12*I7</f>
        <v>51077.088000000003</v>
      </c>
    </row>
    <row r="36" spans="1:13">
      <c r="A36" s="323" t="s">
        <v>322</v>
      </c>
      <c r="B36" s="322"/>
      <c r="C36" s="322"/>
      <c r="D36" s="322"/>
      <c r="E36" s="322"/>
      <c r="F36" s="322"/>
      <c r="G36" s="322"/>
      <c r="H36" s="321"/>
      <c r="I36" s="596" t="s">
        <v>321</v>
      </c>
      <c r="J36" s="597"/>
      <c r="K36" s="629">
        <v>0.63</v>
      </c>
      <c r="L36" s="630"/>
      <c r="M36" s="291">
        <f>K36*12*I7</f>
        <v>8650.152</v>
      </c>
    </row>
    <row r="37" spans="1:13">
      <c r="A37" s="320" t="s">
        <v>320</v>
      </c>
      <c r="B37" s="319"/>
      <c r="C37" s="319"/>
      <c r="D37" s="319"/>
      <c r="E37" s="319"/>
      <c r="F37" s="319"/>
      <c r="G37" s="319"/>
      <c r="H37" s="318"/>
      <c r="I37" s="608" t="s">
        <v>57</v>
      </c>
      <c r="J37" s="609"/>
      <c r="K37" s="625">
        <v>1.48</v>
      </c>
      <c r="L37" s="626"/>
      <c r="M37" s="291">
        <f>K37*12*I7</f>
        <v>20320.991999999998</v>
      </c>
    </row>
    <row r="38" spans="1:13">
      <c r="A38" s="313" t="s">
        <v>319</v>
      </c>
      <c r="B38" s="312"/>
      <c r="C38" s="312"/>
      <c r="D38" s="312"/>
      <c r="E38" s="312"/>
      <c r="F38" s="312"/>
      <c r="G38" s="312"/>
      <c r="H38" s="311"/>
      <c r="I38" s="590" t="s">
        <v>35</v>
      </c>
      <c r="J38" s="591"/>
      <c r="K38" s="625">
        <v>0.17</v>
      </c>
      <c r="L38" s="626"/>
      <c r="M38" s="291">
        <f>K38*12*I7</f>
        <v>2334.1680000000001</v>
      </c>
    </row>
    <row r="39" spans="1:13">
      <c r="A39" s="335" t="s">
        <v>318</v>
      </c>
      <c r="B39" s="331"/>
      <c r="C39" s="331"/>
      <c r="D39" s="331"/>
      <c r="E39" s="322"/>
      <c r="F39" s="322"/>
      <c r="G39" s="322"/>
      <c r="H39" s="321"/>
      <c r="I39" s="334"/>
      <c r="J39" s="333"/>
      <c r="K39" s="293"/>
      <c r="L39" s="292"/>
      <c r="M39" s="291"/>
    </row>
    <row r="40" spans="1:13">
      <c r="A40" s="320" t="s">
        <v>317</v>
      </c>
      <c r="B40" s="319"/>
      <c r="C40" s="319"/>
      <c r="D40" s="319"/>
      <c r="E40" s="319"/>
      <c r="F40" s="319"/>
      <c r="G40" s="319"/>
      <c r="H40" s="318"/>
      <c r="I40" s="608" t="s">
        <v>19</v>
      </c>
      <c r="J40" s="609"/>
      <c r="K40" s="625">
        <v>0.05</v>
      </c>
      <c r="L40" s="626"/>
      <c r="M40" s="291">
        <f>K40*12*I7</f>
        <v>686.5200000000001</v>
      </c>
    </row>
    <row r="41" spans="1:13" ht="15.75" thickBot="1">
      <c r="A41" s="313" t="s">
        <v>316</v>
      </c>
      <c r="B41" s="312"/>
      <c r="C41" s="312"/>
      <c r="D41" s="312"/>
      <c r="E41" s="312"/>
      <c r="F41" s="312"/>
      <c r="G41" s="312"/>
      <c r="H41" s="311"/>
      <c r="I41" s="614" t="s">
        <v>19</v>
      </c>
      <c r="J41" s="615"/>
      <c r="K41" s="650">
        <v>1.39</v>
      </c>
      <c r="L41" s="651"/>
      <c r="M41" s="291">
        <f>K41*12*I7</f>
        <v>19085.256000000001</v>
      </c>
    </row>
    <row r="42" spans="1:13" ht="15.75" thickBot="1">
      <c r="A42" s="654" t="s">
        <v>315</v>
      </c>
      <c r="B42" s="655"/>
      <c r="C42" s="655"/>
      <c r="D42" s="655"/>
      <c r="E42" s="655"/>
      <c r="F42" s="655"/>
      <c r="G42" s="655"/>
      <c r="H42" s="656"/>
      <c r="I42" s="305"/>
      <c r="J42" s="304"/>
      <c r="K42" s="642">
        <f>K43+K44+K46+K47+K48+K49</f>
        <v>1.35</v>
      </c>
      <c r="L42" s="647"/>
      <c r="M42" s="303">
        <f>K42*12*I7</f>
        <v>18536.040000000005</v>
      </c>
    </row>
    <row r="43" spans="1:13">
      <c r="A43" s="332" t="s">
        <v>314</v>
      </c>
      <c r="B43" s="331"/>
      <c r="C43" s="331"/>
      <c r="D43" s="331"/>
      <c r="E43" s="331"/>
      <c r="F43" s="322"/>
      <c r="G43" s="322"/>
      <c r="H43" s="321"/>
      <c r="I43" s="330"/>
      <c r="J43" s="294"/>
      <c r="K43" s="629">
        <v>0.08</v>
      </c>
      <c r="L43" s="630"/>
      <c r="M43" s="291">
        <f>K43*12*I7</f>
        <v>1098.432</v>
      </c>
    </row>
    <row r="44" spans="1:13">
      <c r="A44" s="329" t="s">
        <v>313</v>
      </c>
      <c r="B44" s="328"/>
      <c r="C44" s="328"/>
      <c r="D44" s="328"/>
      <c r="E44" s="328"/>
      <c r="F44" s="312"/>
      <c r="G44" s="312"/>
      <c r="H44" s="311"/>
      <c r="I44" s="598" t="s">
        <v>312</v>
      </c>
      <c r="J44" s="599"/>
      <c r="K44" s="625">
        <v>0.65</v>
      </c>
      <c r="L44" s="626"/>
      <c r="M44" s="291">
        <f>K44*12*I7</f>
        <v>8924.760000000002</v>
      </c>
    </row>
    <row r="45" spans="1:13">
      <c r="A45" s="323" t="s">
        <v>311</v>
      </c>
      <c r="B45" s="322"/>
      <c r="C45" s="322"/>
      <c r="D45" s="322"/>
      <c r="E45" s="322"/>
      <c r="F45" s="322"/>
      <c r="G45" s="322"/>
      <c r="H45" s="321"/>
      <c r="I45" s="596" t="s">
        <v>310</v>
      </c>
      <c r="J45" s="597"/>
      <c r="K45" s="327"/>
      <c r="L45" s="292"/>
      <c r="M45" s="291"/>
    </row>
    <row r="46" spans="1:13">
      <c r="A46" s="320" t="s">
        <v>309</v>
      </c>
      <c r="B46" s="319"/>
      <c r="C46" s="319"/>
      <c r="D46" s="319"/>
      <c r="E46" s="319"/>
      <c r="F46" s="319"/>
      <c r="G46" s="319"/>
      <c r="H46" s="318"/>
      <c r="I46" s="608" t="s">
        <v>308</v>
      </c>
      <c r="J46" s="609"/>
      <c r="K46" s="625">
        <v>0.4</v>
      </c>
      <c r="L46" s="626"/>
      <c r="M46" s="291">
        <f>K46*12*I7</f>
        <v>5492.1600000000008</v>
      </c>
    </row>
    <row r="47" spans="1:13">
      <c r="A47" s="320" t="s">
        <v>307</v>
      </c>
      <c r="B47" s="319"/>
      <c r="C47" s="319"/>
      <c r="D47" s="319"/>
      <c r="E47" s="319"/>
      <c r="F47" s="319"/>
      <c r="G47" s="319"/>
      <c r="H47" s="318"/>
      <c r="I47" s="608" t="s">
        <v>306</v>
      </c>
      <c r="J47" s="609"/>
      <c r="K47" s="625">
        <v>0.1</v>
      </c>
      <c r="L47" s="626"/>
      <c r="M47" s="291">
        <f>K47*12*I7</f>
        <v>1373.0400000000002</v>
      </c>
    </row>
    <row r="48" spans="1:13">
      <c r="A48" s="313" t="s">
        <v>299</v>
      </c>
      <c r="B48" s="312"/>
      <c r="C48" s="312"/>
      <c r="D48" s="312"/>
      <c r="E48" s="312"/>
      <c r="F48" s="312"/>
      <c r="G48" s="312"/>
      <c r="H48" s="311"/>
      <c r="I48" s="608" t="s">
        <v>298</v>
      </c>
      <c r="J48" s="609"/>
      <c r="K48" s="636">
        <v>0.05</v>
      </c>
      <c r="L48" s="637"/>
      <c r="M48" s="291">
        <f>K48*12*I7</f>
        <v>686.5200000000001</v>
      </c>
    </row>
    <row r="49" spans="1:13" ht="15.75" thickBot="1">
      <c r="A49" s="313" t="s">
        <v>305</v>
      </c>
      <c r="B49" s="312"/>
      <c r="C49" s="312"/>
      <c r="D49" s="312"/>
      <c r="E49" s="312"/>
      <c r="F49" s="312"/>
      <c r="G49" s="312"/>
      <c r="H49" s="311"/>
      <c r="I49" s="614" t="s">
        <v>88</v>
      </c>
      <c r="J49" s="615"/>
      <c r="K49" s="638">
        <v>7.0000000000000007E-2</v>
      </c>
      <c r="L49" s="639"/>
      <c r="M49" s="326">
        <f>K49*12*I7</f>
        <v>961.12800000000016</v>
      </c>
    </row>
    <row r="50" spans="1:13" ht="15.75" thickBot="1">
      <c r="A50" s="654" t="s">
        <v>304</v>
      </c>
      <c r="B50" s="655"/>
      <c r="C50" s="655"/>
      <c r="D50" s="655"/>
      <c r="E50" s="655"/>
      <c r="F50" s="655"/>
      <c r="G50" s="655"/>
      <c r="H50" s="656"/>
      <c r="I50" s="325"/>
      <c r="J50" s="324"/>
      <c r="K50" s="649">
        <f>K51+K52+K53</f>
        <v>0.88</v>
      </c>
      <c r="L50" s="643"/>
      <c r="M50" s="303">
        <f>K50*12*I7</f>
        <v>12082.752</v>
      </c>
    </row>
    <row r="51" spans="1:13">
      <c r="A51" s="323" t="s">
        <v>303</v>
      </c>
      <c r="B51" s="322"/>
      <c r="C51" s="322"/>
      <c r="D51" s="322"/>
      <c r="E51" s="322"/>
      <c r="F51" s="322"/>
      <c r="G51" s="322"/>
      <c r="H51" s="321"/>
      <c r="I51" s="612" t="s">
        <v>302</v>
      </c>
      <c r="J51" s="613"/>
      <c r="K51" s="644">
        <v>0.42</v>
      </c>
      <c r="L51" s="645"/>
      <c r="M51" s="291">
        <f>K51*12*I7</f>
        <v>5766.768</v>
      </c>
    </row>
    <row r="52" spans="1:13">
      <c r="A52" s="320" t="s">
        <v>301</v>
      </c>
      <c r="B52" s="319"/>
      <c r="C52" s="319"/>
      <c r="D52" s="319"/>
      <c r="E52" s="319"/>
      <c r="F52" s="319"/>
      <c r="G52" s="319"/>
      <c r="H52" s="318"/>
      <c r="I52" s="317" t="s">
        <v>300</v>
      </c>
      <c r="J52" s="316"/>
      <c r="K52" s="636">
        <v>0.37</v>
      </c>
      <c r="L52" s="637"/>
      <c r="M52" s="291">
        <f>K52*12*I7</f>
        <v>5080.2479999999996</v>
      </c>
    </row>
    <row r="53" spans="1:13" ht="15.75" thickBot="1">
      <c r="A53" s="313" t="s">
        <v>299</v>
      </c>
      <c r="B53" s="312"/>
      <c r="C53" s="312"/>
      <c r="D53" s="312"/>
      <c r="E53" s="312"/>
      <c r="F53" s="312"/>
      <c r="G53" s="312"/>
      <c r="H53" s="311"/>
      <c r="I53" s="614" t="s">
        <v>298</v>
      </c>
      <c r="J53" s="615"/>
      <c r="K53" s="638">
        <v>0.09</v>
      </c>
      <c r="L53" s="639"/>
      <c r="M53" s="291">
        <f>K53*12*I7</f>
        <v>1235.7360000000001</v>
      </c>
    </row>
    <row r="54" spans="1:13" ht="15.75" thickBot="1">
      <c r="A54" s="309" t="s">
        <v>297</v>
      </c>
      <c r="B54" s="308"/>
      <c r="C54" s="308"/>
      <c r="D54" s="308"/>
      <c r="E54" s="308"/>
      <c r="F54" s="308"/>
      <c r="G54" s="308"/>
      <c r="H54" s="307"/>
      <c r="I54" s="619" t="s">
        <v>296</v>
      </c>
      <c r="J54" s="620"/>
      <c r="K54" s="640">
        <v>37.020000000000003</v>
      </c>
      <c r="L54" s="641"/>
      <c r="M54" s="303">
        <f>K54*12*I7</f>
        <v>508299.40800000005</v>
      </c>
    </row>
    <row r="55" spans="1:13" ht="15.75" thickBot="1">
      <c r="A55" s="603" t="s">
        <v>295</v>
      </c>
      <c r="B55" s="604"/>
      <c r="C55" s="604"/>
      <c r="D55" s="604"/>
      <c r="E55" s="604"/>
      <c r="F55" s="604"/>
      <c r="G55" s="604"/>
      <c r="H55" s="605"/>
      <c r="I55" s="305"/>
      <c r="J55" s="304"/>
      <c r="K55" s="642">
        <v>1.58</v>
      </c>
      <c r="L55" s="643"/>
      <c r="M55" s="303">
        <f>K55*12*I7</f>
        <v>21694.032000000003</v>
      </c>
    </row>
    <row r="56" spans="1:13">
      <c r="A56" s="301" t="s">
        <v>294</v>
      </c>
      <c r="B56" s="300"/>
      <c r="C56" s="300"/>
      <c r="D56" s="300"/>
      <c r="E56" s="300"/>
      <c r="F56" s="300"/>
      <c r="G56" s="300"/>
      <c r="H56" s="298"/>
      <c r="I56" s="621" t="s">
        <v>293</v>
      </c>
      <c r="J56" s="622"/>
      <c r="K56" s="297"/>
      <c r="L56" s="314"/>
      <c r="M56" s="291"/>
    </row>
    <row r="57" spans="1:13">
      <c r="A57" s="301" t="s">
        <v>292</v>
      </c>
      <c r="B57" s="300"/>
      <c r="C57" s="300"/>
      <c r="D57" s="300"/>
      <c r="E57" s="300"/>
      <c r="F57" s="300"/>
      <c r="G57" s="300"/>
      <c r="H57" s="298"/>
      <c r="I57" s="295"/>
      <c r="J57" s="294"/>
      <c r="K57" s="297"/>
      <c r="L57" s="314"/>
      <c r="M57" s="291"/>
    </row>
    <row r="58" spans="1:13" ht="15.75" thickBot="1">
      <c r="A58" s="301" t="s">
        <v>291</v>
      </c>
      <c r="B58" s="300"/>
      <c r="C58" s="300"/>
      <c r="D58" s="300"/>
      <c r="E58" s="300"/>
      <c r="F58" s="300"/>
      <c r="G58" s="300"/>
      <c r="H58" s="298"/>
      <c r="I58" s="310"/>
      <c r="J58" s="294"/>
      <c r="K58" s="297"/>
      <c r="L58" s="314"/>
      <c r="M58" s="291"/>
    </row>
    <row r="59" spans="1:13" ht="15.75" thickBot="1">
      <c r="A59" s="309" t="s">
        <v>290</v>
      </c>
      <c r="B59" s="308"/>
      <c r="C59" s="308"/>
      <c r="D59" s="308"/>
      <c r="E59" s="308"/>
      <c r="F59" s="308"/>
      <c r="G59" s="308"/>
      <c r="H59" s="307"/>
      <c r="I59" s="305"/>
      <c r="J59" s="304"/>
      <c r="K59" s="642">
        <v>7.0000000000000007E-2</v>
      </c>
      <c r="L59" s="643"/>
      <c r="M59" s="303">
        <f>K59*12*I7</f>
        <v>961.12800000000016</v>
      </c>
    </row>
    <row r="60" spans="1:13">
      <c r="A60" s="301" t="s">
        <v>289</v>
      </c>
      <c r="B60" s="300"/>
      <c r="C60" s="300"/>
      <c r="D60" s="300"/>
      <c r="E60" s="300"/>
      <c r="F60" s="300"/>
      <c r="G60" s="300"/>
      <c r="H60" s="298"/>
      <c r="I60" s="621" t="s">
        <v>19</v>
      </c>
      <c r="J60" s="622"/>
      <c r="K60" s="315"/>
      <c r="L60" s="314"/>
      <c r="M60" s="291"/>
    </row>
    <row r="61" spans="1:13" ht="15.75" thickBot="1">
      <c r="A61" s="301" t="s">
        <v>288</v>
      </c>
      <c r="B61" s="300"/>
      <c r="C61" s="300"/>
      <c r="D61" s="300"/>
      <c r="E61" s="300"/>
      <c r="F61" s="300"/>
      <c r="G61" s="300"/>
      <c r="H61" s="298"/>
      <c r="I61" s="295"/>
      <c r="J61" s="294"/>
      <c r="K61" s="315"/>
      <c r="L61" s="314"/>
      <c r="M61" s="291"/>
    </row>
    <row r="62" spans="1:13" ht="15.75" thickBot="1">
      <c r="A62" s="603" t="s">
        <v>287</v>
      </c>
      <c r="B62" s="604"/>
      <c r="C62" s="604"/>
      <c r="D62" s="604"/>
      <c r="E62" s="604"/>
      <c r="F62" s="604"/>
      <c r="G62" s="604"/>
      <c r="H62" s="605"/>
      <c r="I62" s="305"/>
      <c r="J62" s="304"/>
      <c r="K62" s="642">
        <v>6</v>
      </c>
      <c r="L62" s="643"/>
      <c r="M62" s="303">
        <f>K62*12*I7</f>
        <v>82382.400000000009</v>
      </c>
    </row>
    <row r="63" spans="1:13">
      <c r="A63" s="301" t="s">
        <v>286</v>
      </c>
      <c r="B63" s="299"/>
      <c r="C63" s="299"/>
      <c r="D63" s="299"/>
      <c r="E63" s="299"/>
      <c r="F63" s="300"/>
      <c r="G63" s="299"/>
      <c r="H63" s="298"/>
      <c r="I63" s="598" t="s">
        <v>285</v>
      </c>
      <c r="J63" s="599"/>
      <c r="K63" s="297"/>
      <c r="L63" s="314"/>
      <c r="M63" s="291"/>
    </row>
    <row r="64" spans="1:13">
      <c r="A64" s="301" t="s">
        <v>284</v>
      </c>
      <c r="B64" s="299"/>
      <c r="C64" s="299"/>
      <c r="D64" s="299"/>
      <c r="E64" s="299"/>
      <c r="F64" s="300"/>
      <c r="G64" s="299"/>
      <c r="H64" s="298"/>
      <c r="I64" s="598" t="s">
        <v>283</v>
      </c>
      <c r="J64" s="599"/>
      <c r="K64" s="297"/>
      <c r="L64" s="314"/>
      <c r="M64" s="291"/>
    </row>
    <row r="65" spans="1:13">
      <c r="A65" s="301" t="s">
        <v>282</v>
      </c>
      <c r="B65" s="299"/>
      <c r="C65" s="299"/>
      <c r="D65" s="299"/>
      <c r="E65" s="299"/>
      <c r="F65" s="300"/>
      <c r="G65" s="299"/>
      <c r="H65" s="298"/>
      <c r="I65" s="598" t="s">
        <v>281</v>
      </c>
      <c r="J65" s="599"/>
      <c r="K65" s="297"/>
      <c r="L65" s="314"/>
      <c r="M65" s="291"/>
    </row>
    <row r="66" spans="1:13">
      <c r="A66" s="301" t="s">
        <v>280</v>
      </c>
      <c r="B66" s="299"/>
      <c r="C66" s="299"/>
      <c r="D66" s="299"/>
      <c r="E66" s="299"/>
      <c r="F66" s="300"/>
      <c r="G66" s="299"/>
      <c r="H66" s="298"/>
      <c r="I66" s="598" t="s">
        <v>279</v>
      </c>
      <c r="J66" s="599"/>
      <c r="K66" s="297"/>
      <c r="L66" s="314"/>
      <c r="M66" s="291"/>
    </row>
    <row r="67" spans="1:13">
      <c r="A67" s="301" t="s">
        <v>278</v>
      </c>
      <c r="B67" s="299"/>
      <c r="C67" s="299"/>
      <c r="D67" s="299"/>
      <c r="E67" s="299"/>
      <c r="F67" s="300"/>
      <c r="G67" s="299"/>
      <c r="H67" s="298"/>
      <c r="I67" s="598" t="s">
        <v>277</v>
      </c>
      <c r="J67" s="599"/>
      <c r="K67" s="297"/>
      <c r="L67" s="314"/>
      <c r="M67" s="291"/>
    </row>
    <row r="68" spans="1:13">
      <c r="A68" s="301" t="s">
        <v>276</v>
      </c>
      <c r="B68" s="299"/>
      <c r="C68" s="299"/>
      <c r="D68" s="299"/>
      <c r="E68" s="299"/>
      <c r="F68" s="300"/>
      <c r="G68" s="299"/>
      <c r="H68" s="298"/>
      <c r="I68" s="295"/>
      <c r="J68" s="294"/>
      <c r="K68" s="297"/>
      <c r="L68" s="302"/>
      <c r="M68" s="291"/>
    </row>
    <row r="69" spans="1:13">
      <c r="A69" s="301" t="s">
        <v>275</v>
      </c>
      <c r="B69" s="299"/>
      <c r="C69" s="299"/>
      <c r="D69" s="299"/>
      <c r="E69" s="299"/>
      <c r="F69" s="300"/>
      <c r="G69" s="299"/>
      <c r="H69" s="298"/>
      <c r="I69" s="295"/>
      <c r="J69" s="294"/>
      <c r="K69" s="297"/>
      <c r="L69" s="314"/>
      <c r="M69" s="291"/>
    </row>
    <row r="70" spans="1:13">
      <c r="A70" s="301" t="s">
        <v>274</v>
      </c>
      <c r="B70" s="299"/>
      <c r="C70" s="299"/>
      <c r="D70" s="299"/>
      <c r="E70" s="299"/>
      <c r="F70" s="300"/>
      <c r="G70" s="299"/>
      <c r="H70" s="298"/>
      <c r="I70" s="295"/>
      <c r="J70" s="294"/>
      <c r="K70" s="297"/>
      <c r="L70" s="314"/>
      <c r="M70" s="291"/>
    </row>
    <row r="71" spans="1:13">
      <c r="A71" s="301" t="s">
        <v>273</v>
      </c>
      <c r="B71" s="299"/>
      <c r="C71" s="299"/>
      <c r="D71" s="299"/>
      <c r="E71" s="299"/>
      <c r="F71" s="300"/>
      <c r="G71" s="299"/>
      <c r="H71" s="298"/>
      <c r="I71" s="295"/>
      <c r="J71" s="294"/>
      <c r="K71" s="297"/>
      <c r="L71" s="314"/>
      <c r="M71" s="291"/>
    </row>
    <row r="72" spans="1:13">
      <c r="A72" s="301" t="s">
        <v>272</v>
      </c>
      <c r="B72" s="299"/>
      <c r="C72" s="299"/>
      <c r="D72" s="299"/>
      <c r="E72" s="299"/>
      <c r="F72" s="300"/>
      <c r="G72" s="299"/>
      <c r="H72" s="298"/>
      <c r="I72" s="295"/>
      <c r="J72" s="294"/>
      <c r="K72" s="297"/>
      <c r="L72" s="314"/>
      <c r="M72" s="291"/>
    </row>
    <row r="73" spans="1:13" ht="15.75" thickBot="1">
      <c r="A73" s="616" t="s">
        <v>271</v>
      </c>
      <c r="B73" s="617"/>
      <c r="C73" s="617"/>
      <c r="D73" s="617"/>
      <c r="E73" s="617"/>
      <c r="F73" s="617"/>
      <c r="G73" s="617"/>
      <c r="H73" s="618"/>
      <c r="I73" s="295"/>
      <c r="J73" s="294"/>
      <c r="K73" s="293"/>
      <c r="L73" s="292"/>
      <c r="M73" s="291"/>
    </row>
    <row r="74" spans="1:13">
      <c r="A74" s="290" t="s">
        <v>270</v>
      </c>
      <c r="B74" s="289"/>
      <c r="C74" s="289"/>
      <c r="D74" s="289"/>
      <c r="E74" s="289"/>
      <c r="F74" s="289"/>
      <c r="G74" s="289"/>
      <c r="H74" s="289"/>
      <c r="I74" s="621" t="s">
        <v>55</v>
      </c>
      <c r="J74" s="622"/>
      <c r="K74" s="288"/>
      <c r="L74" s="287"/>
      <c r="M74" s="286"/>
    </row>
    <row r="75" spans="1:13" ht="15.75" thickBot="1">
      <c r="A75" s="285" t="s">
        <v>269</v>
      </c>
      <c r="B75" s="284"/>
      <c r="C75" s="284"/>
      <c r="D75" s="284"/>
      <c r="E75" s="284"/>
      <c r="F75" s="284"/>
      <c r="G75" s="284"/>
      <c r="H75" s="284"/>
      <c r="I75" s="283"/>
      <c r="J75" s="282"/>
      <c r="K75" s="281"/>
      <c r="L75" s="280"/>
      <c r="M75" s="279"/>
    </row>
    <row r="76" spans="1:13" ht="15.75" thickBot="1">
      <c r="A76" s="603" t="s">
        <v>355</v>
      </c>
      <c r="B76" s="604"/>
      <c r="C76" s="604"/>
      <c r="D76" s="604"/>
      <c r="E76" s="604"/>
      <c r="F76" s="604"/>
      <c r="G76" s="604"/>
      <c r="H76" s="657"/>
      <c r="I76" s="658" t="s">
        <v>32</v>
      </c>
      <c r="J76" s="659"/>
      <c r="K76" s="660">
        <v>1.46</v>
      </c>
      <c r="L76" s="661"/>
      <c r="M76" s="276">
        <f>K76*12*I7</f>
        <v>20046.384000000002</v>
      </c>
    </row>
    <row r="77" spans="1:13" ht="15.75" thickBot="1">
      <c r="A77" s="386" t="s">
        <v>354</v>
      </c>
      <c r="B77" s="385"/>
      <c r="C77" s="385"/>
      <c r="D77" s="385"/>
      <c r="E77" s="385"/>
      <c r="F77" s="385"/>
      <c r="G77" s="385"/>
      <c r="H77" s="385"/>
      <c r="I77" s="387"/>
      <c r="J77" s="383"/>
      <c r="K77" s="660"/>
      <c r="L77" s="661"/>
      <c r="M77" s="276"/>
    </row>
    <row r="78" spans="1:13" ht="15.75" thickBot="1">
      <c r="A78" s="652" t="s">
        <v>268</v>
      </c>
      <c r="B78" s="653"/>
      <c r="C78" s="653"/>
      <c r="D78" s="653"/>
      <c r="E78" s="653"/>
      <c r="F78" s="653"/>
      <c r="G78" s="653"/>
      <c r="H78" s="653"/>
      <c r="I78" s="278"/>
      <c r="J78" s="277"/>
      <c r="K78" s="610">
        <f>K8+K18+K33+K62+K76+K77</f>
        <v>63.300000000000004</v>
      </c>
      <c r="L78" s="611"/>
      <c r="M78" s="276">
        <f>M8+M18+M33+M62+M76+M77</f>
        <v>869134.32000000007</v>
      </c>
    </row>
    <row r="80" spans="1:13" ht="15.75">
      <c r="A80" s="601" t="s">
        <v>0</v>
      </c>
      <c r="B80" s="601"/>
      <c r="C80" s="601"/>
      <c r="D80" s="601"/>
      <c r="E80" s="601"/>
      <c r="F80" s="601"/>
      <c r="G80" s="601"/>
      <c r="H80" s="601"/>
      <c r="I80" s="601"/>
      <c r="J80" s="601"/>
      <c r="K80" s="601"/>
      <c r="L80" s="601"/>
      <c r="M80" s="327"/>
    </row>
    <row r="81" spans="1:13" ht="15.75">
      <c r="A81" s="600" t="s">
        <v>353</v>
      </c>
      <c r="B81" s="600"/>
      <c r="C81" s="600"/>
      <c r="D81" s="600"/>
      <c r="E81" s="600"/>
      <c r="F81" s="600"/>
      <c r="G81" s="600"/>
      <c r="H81" s="600"/>
      <c r="I81" s="600"/>
      <c r="J81" s="600"/>
      <c r="K81" s="600"/>
      <c r="L81" s="600"/>
      <c r="M81" s="327"/>
    </row>
    <row r="82" spans="1:13" ht="15.75">
      <c r="A82" s="370"/>
      <c r="B82" s="370"/>
      <c r="C82" s="370"/>
      <c r="D82" s="370"/>
      <c r="E82" s="370"/>
      <c r="F82" s="370" t="s">
        <v>422</v>
      </c>
      <c r="G82" s="370"/>
      <c r="H82" s="370"/>
      <c r="I82" s="370"/>
      <c r="J82" s="370"/>
      <c r="K82" s="370"/>
      <c r="L82" s="370"/>
      <c r="M82" s="327"/>
    </row>
    <row r="83" spans="1:13">
      <c r="A83" s="329"/>
      <c r="B83" s="328"/>
      <c r="C83" s="602" t="s">
        <v>351</v>
      </c>
      <c r="D83" s="602"/>
      <c r="E83" s="602"/>
      <c r="F83" s="328"/>
      <c r="G83" s="328"/>
      <c r="H83" s="368"/>
      <c r="I83" s="590" t="s">
        <v>3</v>
      </c>
      <c r="J83" s="591"/>
      <c r="K83" s="592" t="s">
        <v>4</v>
      </c>
      <c r="L83" s="593"/>
      <c r="M83" s="382"/>
    </row>
    <row r="84" spans="1:13">
      <c r="A84" s="381"/>
      <c r="B84" s="355"/>
      <c r="C84" s="355"/>
      <c r="D84" s="355"/>
      <c r="E84" s="355"/>
      <c r="F84" s="355"/>
      <c r="G84" s="355"/>
      <c r="H84" s="356"/>
      <c r="I84" s="295"/>
      <c r="J84" s="294"/>
      <c r="K84" s="594" t="s">
        <v>5</v>
      </c>
      <c r="L84" s="595"/>
      <c r="M84" s="380" t="s">
        <v>6</v>
      </c>
    </row>
    <row r="85" spans="1:13">
      <c r="A85" s="381"/>
      <c r="B85" s="355"/>
      <c r="C85" s="355"/>
      <c r="D85" s="355"/>
      <c r="E85" s="355"/>
      <c r="F85" s="355"/>
      <c r="G85" s="355"/>
      <c r="H85" s="356"/>
      <c r="I85" s="598" t="s">
        <v>7</v>
      </c>
      <c r="J85" s="599"/>
      <c r="K85" s="623" t="s">
        <v>8</v>
      </c>
      <c r="L85" s="624"/>
      <c r="M85" s="380" t="s">
        <v>9</v>
      </c>
    </row>
    <row r="86" spans="1:13" ht="16.5" thickBot="1">
      <c r="A86" s="379"/>
      <c r="B86" s="351"/>
      <c r="C86" s="351"/>
      <c r="D86" s="351"/>
      <c r="E86" s="351"/>
      <c r="F86" s="351"/>
      <c r="G86" s="351"/>
      <c r="H86" s="350"/>
      <c r="I86" s="631">
        <v>340.7</v>
      </c>
      <c r="J86" s="632"/>
      <c r="K86" s="633"/>
      <c r="L86" s="634"/>
      <c r="M86" s="378"/>
    </row>
    <row r="87" spans="1:13">
      <c r="A87" s="367" t="s">
        <v>350</v>
      </c>
      <c r="B87" s="344"/>
      <c r="C87" s="344"/>
      <c r="D87" s="344"/>
      <c r="E87" s="344"/>
      <c r="F87" s="344"/>
      <c r="G87" s="344"/>
      <c r="H87" s="377"/>
      <c r="I87" s="341"/>
      <c r="J87" s="340"/>
      <c r="K87" s="635">
        <f>K90+K93</f>
        <v>6.17</v>
      </c>
      <c r="L87" s="628"/>
      <c r="M87" s="286">
        <f>K87*12*I86</f>
        <v>25225.427999999996</v>
      </c>
    </row>
    <row r="88" spans="1:13">
      <c r="A88" s="376" t="s">
        <v>349</v>
      </c>
      <c r="B88" s="375"/>
      <c r="C88" s="375"/>
      <c r="D88" s="375"/>
      <c r="E88" s="375"/>
      <c r="F88" s="375"/>
      <c r="G88" s="375"/>
      <c r="H88" s="374"/>
      <c r="I88" s="295"/>
      <c r="J88" s="294"/>
      <c r="K88" s="293"/>
      <c r="L88" s="292"/>
      <c r="M88" s="373"/>
    </row>
    <row r="89" spans="1:13" ht="15.75" thickBot="1">
      <c r="A89" s="363" t="s">
        <v>348</v>
      </c>
      <c r="B89" s="372"/>
      <c r="C89" s="372"/>
      <c r="D89" s="372"/>
      <c r="E89" s="372"/>
      <c r="F89" s="372"/>
      <c r="G89" s="372"/>
      <c r="H89" s="371"/>
      <c r="I89" s="336"/>
      <c r="J89" s="282"/>
      <c r="K89" s="281"/>
      <c r="L89" s="280"/>
      <c r="M89" s="279"/>
    </row>
    <row r="90" spans="1:13">
      <c r="A90" s="323" t="s">
        <v>347</v>
      </c>
      <c r="B90" s="331"/>
      <c r="C90" s="331"/>
      <c r="D90" s="331"/>
      <c r="E90" s="331"/>
      <c r="F90" s="331"/>
      <c r="G90" s="331"/>
      <c r="H90" s="357"/>
      <c r="I90" s="596" t="s">
        <v>19</v>
      </c>
      <c r="J90" s="597"/>
      <c r="K90" s="629">
        <v>3.7</v>
      </c>
      <c r="L90" s="630"/>
      <c r="M90" s="291">
        <f>K90*12*I86</f>
        <v>15127.080000000002</v>
      </c>
    </row>
    <row r="91" spans="1:13">
      <c r="A91" s="301" t="s">
        <v>338</v>
      </c>
      <c r="B91" s="355"/>
      <c r="C91" s="355"/>
      <c r="D91" s="355"/>
      <c r="E91" s="355"/>
      <c r="F91" s="355"/>
      <c r="G91" s="355"/>
      <c r="H91" s="356"/>
      <c r="I91" s="598" t="s">
        <v>328</v>
      </c>
      <c r="J91" s="599"/>
      <c r="K91" s="327"/>
      <c r="L91" s="292"/>
      <c r="M91" s="291"/>
    </row>
    <row r="92" spans="1:13">
      <c r="A92" s="323" t="s">
        <v>337</v>
      </c>
      <c r="B92" s="331"/>
      <c r="C92" s="331"/>
      <c r="D92" s="331"/>
      <c r="E92" s="331"/>
      <c r="F92" s="331"/>
      <c r="G92" s="331"/>
      <c r="H92" s="357"/>
      <c r="I92" s="596"/>
      <c r="J92" s="597"/>
      <c r="K92" s="327"/>
      <c r="L92" s="292"/>
      <c r="M92" s="291"/>
    </row>
    <row r="93" spans="1:13">
      <c r="A93" s="323" t="s">
        <v>346</v>
      </c>
      <c r="B93" s="331"/>
      <c r="C93" s="331"/>
      <c r="D93" s="331"/>
      <c r="E93" s="331"/>
      <c r="F93" s="331"/>
      <c r="G93" s="331"/>
      <c r="H93" s="357"/>
      <c r="I93" s="608" t="s">
        <v>35</v>
      </c>
      <c r="J93" s="609"/>
      <c r="K93" s="625">
        <v>2.4700000000000002</v>
      </c>
      <c r="L93" s="626"/>
      <c r="M93" s="291">
        <f>K93*12*I86</f>
        <v>10098.348</v>
      </c>
    </row>
    <row r="94" spans="1:13" ht="15.75">
      <c r="A94" s="320" t="s">
        <v>345</v>
      </c>
      <c r="B94" s="354"/>
      <c r="C94" s="354"/>
      <c r="D94" s="354"/>
      <c r="E94" s="354"/>
      <c r="F94" s="354"/>
      <c r="G94" s="354"/>
      <c r="H94" s="353"/>
      <c r="I94" s="598" t="s">
        <v>328</v>
      </c>
      <c r="J94" s="599"/>
      <c r="K94" s="370"/>
      <c r="L94" s="369"/>
      <c r="M94" s="291"/>
    </row>
    <row r="95" spans="1:13">
      <c r="A95" s="313" t="s">
        <v>344</v>
      </c>
      <c r="B95" s="328"/>
      <c r="C95" s="328"/>
      <c r="D95" s="328"/>
      <c r="E95" s="328"/>
      <c r="F95" s="328"/>
      <c r="G95" s="328"/>
      <c r="H95" s="368"/>
      <c r="I95" s="598"/>
      <c r="J95" s="599"/>
      <c r="K95" s="352"/>
      <c r="L95" s="292"/>
      <c r="M95" s="291"/>
    </row>
    <row r="96" spans="1:13" ht="15.75" thickBot="1">
      <c r="A96" s="323" t="s">
        <v>343</v>
      </c>
      <c r="B96" s="322"/>
      <c r="C96" s="322"/>
      <c r="D96" s="322"/>
      <c r="E96" s="322"/>
      <c r="F96" s="322"/>
      <c r="G96" s="322"/>
      <c r="H96" s="321"/>
      <c r="I96" s="334"/>
      <c r="J96" s="333"/>
      <c r="K96" s="636"/>
      <c r="L96" s="637"/>
      <c r="M96" s="291"/>
    </row>
    <row r="97" spans="1:13">
      <c r="A97" s="367" t="s">
        <v>342</v>
      </c>
      <c r="B97" s="366"/>
      <c r="C97" s="366"/>
      <c r="D97" s="366"/>
      <c r="E97" s="366"/>
      <c r="F97" s="366"/>
      <c r="G97" s="366"/>
      <c r="H97" s="365"/>
      <c r="I97" s="341"/>
      <c r="J97" s="364"/>
      <c r="K97" s="627">
        <f>K99+K104+K107</f>
        <v>5.05</v>
      </c>
      <c r="L97" s="628"/>
      <c r="M97" s="286">
        <f>K97*12*I86</f>
        <v>20646.419999999998</v>
      </c>
    </row>
    <row r="98" spans="1:13" ht="15.75" thickBot="1">
      <c r="A98" s="363" t="s">
        <v>341</v>
      </c>
      <c r="B98" s="362"/>
      <c r="C98" s="362"/>
      <c r="D98" s="362"/>
      <c r="E98" s="362"/>
      <c r="F98" s="362"/>
      <c r="G98" s="362"/>
      <c r="H98" s="361"/>
      <c r="I98" s="336"/>
      <c r="J98" s="360"/>
      <c r="K98" s="281"/>
      <c r="L98" s="280"/>
      <c r="M98" s="279"/>
    </row>
    <row r="99" spans="1:13">
      <c r="A99" s="301" t="s">
        <v>340</v>
      </c>
      <c r="B99" s="300"/>
      <c r="C99" s="300"/>
      <c r="D99" s="300"/>
      <c r="E99" s="300"/>
      <c r="F99" s="300"/>
      <c r="G99" s="300"/>
      <c r="H99" s="298"/>
      <c r="I99" s="598" t="s">
        <v>19</v>
      </c>
      <c r="J99" s="599"/>
      <c r="K99" s="629">
        <v>2.5299999999999998</v>
      </c>
      <c r="L99" s="630"/>
      <c r="M99" s="291">
        <f>K99*12*I86</f>
        <v>10343.652</v>
      </c>
    </row>
    <row r="100" spans="1:13">
      <c r="A100" s="323" t="s">
        <v>339</v>
      </c>
      <c r="B100" s="322"/>
      <c r="C100" s="322"/>
      <c r="D100" s="322"/>
      <c r="E100" s="322"/>
      <c r="F100" s="322"/>
      <c r="G100" s="322"/>
      <c r="H100" s="321"/>
      <c r="I100" s="359"/>
      <c r="J100" s="358"/>
      <c r="K100" s="327"/>
      <c r="L100" s="292"/>
      <c r="M100" s="291"/>
    </row>
    <row r="101" spans="1:13">
      <c r="A101" s="301" t="s">
        <v>338</v>
      </c>
      <c r="B101" s="355"/>
      <c r="C101" s="355"/>
      <c r="D101" s="355"/>
      <c r="E101" s="355"/>
      <c r="F101" s="355"/>
      <c r="G101" s="355"/>
      <c r="H101" s="356"/>
      <c r="I101" s="598" t="s">
        <v>328</v>
      </c>
      <c r="J101" s="599"/>
      <c r="K101" s="327"/>
      <c r="L101" s="292"/>
      <c r="M101" s="291"/>
    </row>
    <row r="102" spans="1:13">
      <c r="A102" s="323" t="s">
        <v>337</v>
      </c>
      <c r="B102" s="331"/>
      <c r="C102" s="331"/>
      <c r="D102" s="331"/>
      <c r="E102" s="331"/>
      <c r="F102" s="331"/>
      <c r="G102" s="331"/>
      <c r="H102" s="357"/>
      <c r="I102" s="596"/>
      <c r="J102" s="597"/>
      <c r="K102" s="327"/>
      <c r="L102" s="292"/>
      <c r="M102" s="291"/>
    </row>
    <row r="103" spans="1:13">
      <c r="A103" s="320" t="s">
        <v>336</v>
      </c>
      <c r="B103" s="354"/>
      <c r="C103" s="353"/>
      <c r="D103" s="355"/>
      <c r="E103" s="355"/>
      <c r="F103" s="355"/>
      <c r="G103" s="355"/>
      <c r="H103" s="356"/>
      <c r="I103" s="598" t="s">
        <v>328</v>
      </c>
      <c r="J103" s="599"/>
      <c r="K103" s="327"/>
      <c r="L103" s="292"/>
      <c r="M103" s="291"/>
    </row>
    <row r="104" spans="1:13">
      <c r="A104" s="301" t="s">
        <v>335</v>
      </c>
      <c r="B104" s="355"/>
      <c r="C104" s="355"/>
      <c r="D104" s="354"/>
      <c r="E104" s="354"/>
      <c r="F104" s="354"/>
      <c r="G104" s="354"/>
      <c r="H104" s="353"/>
      <c r="I104" s="608" t="s">
        <v>35</v>
      </c>
      <c r="J104" s="609"/>
      <c r="K104" s="625">
        <v>1.1200000000000001</v>
      </c>
      <c r="L104" s="626"/>
      <c r="M104" s="291">
        <f>K104*12*I86</f>
        <v>4579.0080000000007</v>
      </c>
    </row>
    <row r="105" spans="1:13">
      <c r="A105" s="313" t="s">
        <v>334</v>
      </c>
      <c r="B105" s="312"/>
      <c r="C105" s="312"/>
      <c r="D105" s="312"/>
      <c r="E105" s="312"/>
      <c r="F105" s="312"/>
      <c r="G105" s="312"/>
      <c r="H105" s="311"/>
      <c r="I105" s="590" t="s">
        <v>333</v>
      </c>
      <c r="J105" s="591"/>
      <c r="K105" s="327"/>
      <c r="L105" s="292"/>
      <c r="M105" s="291"/>
    </row>
    <row r="106" spans="1:13">
      <c r="A106" s="323"/>
      <c r="B106" s="322"/>
      <c r="C106" s="322"/>
      <c r="D106" s="322"/>
      <c r="E106" s="322"/>
      <c r="F106" s="322"/>
      <c r="G106" s="322"/>
      <c r="H106" s="321"/>
      <c r="I106" s="334" t="s">
        <v>332</v>
      </c>
      <c r="J106" s="333"/>
      <c r="K106" s="352"/>
      <c r="L106" s="292"/>
      <c r="M106" s="291"/>
    </row>
    <row r="107" spans="1:13">
      <c r="A107" s="313" t="s">
        <v>331</v>
      </c>
      <c r="B107" s="312"/>
      <c r="C107" s="312"/>
      <c r="D107" s="312"/>
      <c r="E107" s="312"/>
      <c r="F107" s="312"/>
      <c r="G107" s="312"/>
      <c r="H107" s="311"/>
      <c r="I107" s="590" t="s">
        <v>35</v>
      </c>
      <c r="J107" s="591"/>
      <c r="K107" s="625">
        <v>1.4</v>
      </c>
      <c r="L107" s="626"/>
      <c r="M107" s="291">
        <f>K107*12*I86</f>
        <v>5723.7599999999984</v>
      </c>
    </row>
    <row r="108" spans="1:13">
      <c r="A108" s="323" t="s">
        <v>330</v>
      </c>
      <c r="B108" s="322"/>
      <c r="C108" s="322"/>
      <c r="D108" s="322"/>
      <c r="E108" s="322"/>
      <c r="F108" s="322"/>
      <c r="G108" s="322"/>
      <c r="H108" s="321"/>
      <c r="I108" s="334"/>
      <c r="J108" s="333"/>
      <c r="K108" s="327"/>
      <c r="L108" s="292"/>
      <c r="M108" s="291"/>
    </row>
    <row r="109" spans="1:13">
      <c r="A109" s="313" t="s">
        <v>329</v>
      </c>
      <c r="B109" s="312"/>
      <c r="C109" s="312"/>
      <c r="D109" s="312"/>
      <c r="E109" s="312"/>
      <c r="F109" s="312"/>
      <c r="G109" s="312"/>
      <c r="H109" s="311"/>
      <c r="I109" s="598" t="s">
        <v>328</v>
      </c>
      <c r="J109" s="599"/>
      <c r="K109" s="327"/>
      <c r="L109" s="292"/>
      <c r="M109" s="291"/>
    </row>
    <row r="110" spans="1:13">
      <c r="A110" s="313" t="s">
        <v>327</v>
      </c>
      <c r="B110" s="312"/>
      <c r="C110" s="312"/>
      <c r="D110" s="312"/>
      <c r="E110" s="312"/>
      <c r="F110" s="312"/>
      <c r="G110" s="312"/>
      <c r="H110" s="311"/>
      <c r="I110" s="590" t="s">
        <v>326</v>
      </c>
      <c r="J110" s="591"/>
      <c r="K110" s="351"/>
      <c r="L110" s="350"/>
      <c r="M110" s="349"/>
    </row>
    <row r="111" spans="1:13" ht="15.75" thickBot="1">
      <c r="A111" s="323"/>
      <c r="B111" s="322"/>
      <c r="C111" s="322"/>
      <c r="D111" s="322"/>
      <c r="E111" s="322"/>
      <c r="F111" s="322"/>
      <c r="G111" s="322"/>
      <c r="H111" s="321"/>
      <c r="I111" s="606" t="s">
        <v>325</v>
      </c>
      <c r="J111" s="607"/>
      <c r="K111" s="348"/>
      <c r="L111" s="347"/>
      <c r="M111" s="346"/>
    </row>
    <row r="112" spans="1:13">
      <c r="A112" s="345" t="s">
        <v>324</v>
      </c>
      <c r="B112" s="344"/>
      <c r="C112" s="344"/>
      <c r="D112" s="344"/>
      <c r="E112" s="344"/>
      <c r="F112" s="344"/>
      <c r="G112" s="343"/>
      <c r="H112" s="342"/>
      <c r="I112" s="341"/>
      <c r="J112" s="340"/>
      <c r="K112" s="648">
        <f>K114+K121+K129+K133+K134+K138</f>
        <v>16.090000000000003</v>
      </c>
      <c r="L112" s="628"/>
      <c r="M112" s="286">
        <f>M114+M121+M129+M133+M134+M138</f>
        <v>65782.356</v>
      </c>
    </row>
    <row r="113" spans="1:13" ht="15.75" thickBot="1">
      <c r="A113" s="339"/>
      <c r="B113" s="338"/>
      <c r="C113" s="338"/>
      <c r="D113" s="338"/>
      <c r="E113" s="338"/>
      <c r="F113" s="338"/>
      <c r="G113" s="338"/>
      <c r="H113" s="337"/>
      <c r="I113" s="336"/>
      <c r="J113" s="282"/>
      <c r="K113" s="281"/>
      <c r="L113" s="280"/>
      <c r="M113" s="279"/>
    </row>
    <row r="114" spans="1:13" ht="15.75" thickBot="1">
      <c r="A114" s="603" t="s">
        <v>323</v>
      </c>
      <c r="B114" s="604"/>
      <c r="C114" s="604"/>
      <c r="D114" s="604"/>
      <c r="E114" s="604"/>
      <c r="F114" s="604"/>
      <c r="G114" s="604"/>
      <c r="H114" s="605"/>
      <c r="I114" s="305"/>
      <c r="J114" s="304"/>
      <c r="K114" s="646">
        <f>K115+K116+K117+K119+K120</f>
        <v>2.3299999999999996</v>
      </c>
      <c r="L114" s="647"/>
      <c r="M114" s="303">
        <f>K114*12*I86</f>
        <v>9525.9719999999979</v>
      </c>
    </row>
    <row r="115" spans="1:13">
      <c r="A115" s="323" t="s">
        <v>322</v>
      </c>
      <c r="B115" s="322"/>
      <c r="C115" s="322"/>
      <c r="D115" s="322"/>
      <c r="E115" s="322"/>
      <c r="F115" s="322"/>
      <c r="G115" s="322"/>
      <c r="H115" s="321"/>
      <c r="I115" s="596" t="s">
        <v>321</v>
      </c>
      <c r="J115" s="597"/>
      <c r="K115" s="629">
        <v>0.63</v>
      </c>
      <c r="L115" s="630"/>
      <c r="M115" s="291">
        <f>K115*12*I86</f>
        <v>2575.692</v>
      </c>
    </row>
    <row r="116" spans="1:13">
      <c r="A116" s="320" t="s">
        <v>320</v>
      </c>
      <c r="B116" s="319"/>
      <c r="C116" s="319"/>
      <c r="D116" s="319"/>
      <c r="E116" s="319"/>
      <c r="F116" s="319"/>
      <c r="G116" s="319"/>
      <c r="H116" s="318"/>
      <c r="I116" s="608" t="s">
        <v>57</v>
      </c>
      <c r="J116" s="609"/>
      <c r="K116" s="625">
        <v>1.48</v>
      </c>
      <c r="L116" s="626"/>
      <c r="M116" s="291">
        <f>K116*12*I86</f>
        <v>6050.8319999999994</v>
      </c>
    </row>
    <row r="117" spans="1:13">
      <c r="A117" s="313" t="s">
        <v>319</v>
      </c>
      <c r="B117" s="312"/>
      <c r="C117" s="312"/>
      <c r="D117" s="312"/>
      <c r="E117" s="312"/>
      <c r="F117" s="312"/>
      <c r="G117" s="312"/>
      <c r="H117" s="311"/>
      <c r="I117" s="590" t="s">
        <v>35</v>
      </c>
      <c r="J117" s="591"/>
      <c r="K117" s="625">
        <v>0.17</v>
      </c>
      <c r="L117" s="626"/>
      <c r="M117" s="291">
        <f>K117*12*I86</f>
        <v>695.02800000000002</v>
      </c>
    </row>
    <row r="118" spans="1:13">
      <c r="A118" s="335" t="s">
        <v>318</v>
      </c>
      <c r="B118" s="331"/>
      <c r="C118" s="331"/>
      <c r="D118" s="331"/>
      <c r="E118" s="322"/>
      <c r="F118" s="322"/>
      <c r="G118" s="322"/>
      <c r="H118" s="321"/>
      <c r="I118" s="334"/>
      <c r="J118" s="333"/>
      <c r="K118" s="293"/>
      <c r="L118" s="292"/>
      <c r="M118" s="291"/>
    </row>
    <row r="119" spans="1:13">
      <c r="A119" s="320" t="s">
        <v>317</v>
      </c>
      <c r="B119" s="319"/>
      <c r="C119" s="319"/>
      <c r="D119" s="319"/>
      <c r="E119" s="319"/>
      <c r="F119" s="319"/>
      <c r="G119" s="319"/>
      <c r="H119" s="318"/>
      <c r="I119" s="608" t="s">
        <v>19</v>
      </c>
      <c r="J119" s="609"/>
      <c r="K119" s="625">
        <v>0.05</v>
      </c>
      <c r="L119" s="626"/>
      <c r="M119" s="291">
        <f>K119*12*I86</f>
        <v>204.42000000000002</v>
      </c>
    </row>
    <row r="120" spans="1:13" ht="15.75" thickBot="1">
      <c r="A120" s="313" t="s">
        <v>316</v>
      </c>
      <c r="B120" s="312"/>
      <c r="C120" s="312"/>
      <c r="D120" s="312"/>
      <c r="E120" s="312"/>
      <c r="F120" s="312"/>
      <c r="G120" s="312"/>
      <c r="H120" s="311"/>
      <c r="I120" s="614" t="s">
        <v>19</v>
      </c>
      <c r="J120" s="615"/>
      <c r="K120" s="650"/>
      <c r="L120" s="651"/>
      <c r="M120" s="291"/>
    </row>
    <row r="121" spans="1:13" ht="15.75" thickBot="1">
      <c r="A121" s="654" t="s">
        <v>315</v>
      </c>
      <c r="B121" s="655"/>
      <c r="C121" s="655"/>
      <c r="D121" s="655"/>
      <c r="E121" s="655"/>
      <c r="F121" s="655"/>
      <c r="G121" s="655"/>
      <c r="H121" s="656"/>
      <c r="I121" s="305"/>
      <c r="J121" s="304"/>
      <c r="K121" s="642">
        <f>K122+K123+K125+K126+K127+K128</f>
        <v>1.35</v>
      </c>
      <c r="L121" s="647"/>
      <c r="M121" s="303">
        <f>K121*12*I86</f>
        <v>5519.3400000000011</v>
      </c>
    </row>
    <row r="122" spans="1:13">
      <c r="A122" s="332" t="s">
        <v>314</v>
      </c>
      <c r="B122" s="331"/>
      <c r="C122" s="331"/>
      <c r="D122" s="331"/>
      <c r="E122" s="331"/>
      <c r="F122" s="322"/>
      <c r="G122" s="322"/>
      <c r="H122" s="321"/>
      <c r="I122" s="330"/>
      <c r="J122" s="294"/>
      <c r="K122" s="629">
        <v>0.08</v>
      </c>
      <c r="L122" s="630"/>
      <c r="M122" s="291">
        <f>K122*12*I86</f>
        <v>327.072</v>
      </c>
    </row>
    <row r="123" spans="1:13">
      <c r="A123" s="329" t="s">
        <v>313</v>
      </c>
      <c r="B123" s="328"/>
      <c r="C123" s="328"/>
      <c r="D123" s="328"/>
      <c r="E123" s="328"/>
      <c r="F123" s="312"/>
      <c r="G123" s="312"/>
      <c r="H123" s="311"/>
      <c r="I123" s="598" t="s">
        <v>312</v>
      </c>
      <c r="J123" s="599"/>
      <c r="K123" s="625">
        <v>0.65</v>
      </c>
      <c r="L123" s="626"/>
      <c r="M123" s="291">
        <f>K123*12*I86</f>
        <v>2657.46</v>
      </c>
    </row>
    <row r="124" spans="1:13">
      <c r="A124" s="323" t="s">
        <v>311</v>
      </c>
      <c r="B124" s="322"/>
      <c r="C124" s="322"/>
      <c r="D124" s="322"/>
      <c r="E124" s="322"/>
      <c r="F124" s="322"/>
      <c r="G124" s="322"/>
      <c r="H124" s="321"/>
      <c r="I124" s="596" t="s">
        <v>310</v>
      </c>
      <c r="J124" s="597"/>
      <c r="K124" s="327"/>
      <c r="L124" s="292"/>
      <c r="M124" s="291"/>
    </row>
    <row r="125" spans="1:13">
      <c r="A125" s="320" t="s">
        <v>309</v>
      </c>
      <c r="B125" s="319"/>
      <c r="C125" s="319"/>
      <c r="D125" s="319"/>
      <c r="E125" s="319"/>
      <c r="F125" s="319"/>
      <c r="G125" s="319"/>
      <c r="H125" s="318"/>
      <c r="I125" s="608" t="s">
        <v>308</v>
      </c>
      <c r="J125" s="609"/>
      <c r="K125" s="625">
        <v>0.4</v>
      </c>
      <c r="L125" s="626"/>
      <c r="M125" s="291">
        <f>K125*12*I86</f>
        <v>1635.3600000000001</v>
      </c>
    </row>
    <row r="126" spans="1:13">
      <c r="A126" s="320" t="s">
        <v>307</v>
      </c>
      <c r="B126" s="319"/>
      <c r="C126" s="319"/>
      <c r="D126" s="319"/>
      <c r="E126" s="319"/>
      <c r="F126" s="319"/>
      <c r="G126" s="319"/>
      <c r="H126" s="318"/>
      <c r="I126" s="608" t="s">
        <v>306</v>
      </c>
      <c r="J126" s="609"/>
      <c r="K126" s="625">
        <v>0.1</v>
      </c>
      <c r="L126" s="626"/>
      <c r="M126" s="291">
        <f>K126*12*I86</f>
        <v>408.84000000000003</v>
      </c>
    </row>
    <row r="127" spans="1:13">
      <c r="A127" s="313" t="s">
        <v>299</v>
      </c>
      <c r="B127" s="312"/>
      <c r="C127" s="312"/>
      <c r="D127" s="312"/>
      <c r="E127" s="312"/>
      <c r="F127" s="312"/>
      <c r="G127" s="312"/>
      <c r="H127" s="311"/>
      <c r="I127" s="608" t="s">
        <v>298</v>
      </c>
      <c r="J127" s="609"/>
      <c r="K127" s="636">
        <v>0.05</v>
      </c>
      <c r="L127" s="637"/>
      <c r="M127" s="291">
        <f>K127*12*I86</f>
        <v>204.42000000000002</v>
      </c>
    </row>
    <row r="128" spans="1:13" ht="15.75" thickBot="1">
      <c r="A128" s="313" t="s">
        <v>305</v>
      </c>
      <c r="B128" s="312"/>
      <c r="C128" s="312"/>
      <c r="D128" s="312"/>
      <c r="E128" s="312"/>
      <c r="F128" s="312"/>
      <c r="G128" s="312"/>
      <c r="H128" s="311"/>
      <c r="I128" s="614" t="s">
        <v>88</v>
      </c>
      <c r="J128" s="615"/>
      <c r="K128" s="638">
        <v>7.0000000000000007E-2</v>
      </c>
      <c r="L128" s="639"/>
      <c r="M128" s="326">
        <f>K128*12*I86</f>
        <v>286.18800000000005</v>
      </c>
    </row>
    <row r="129" spans="1:13" ht="15.75" thickBot="1">
      <c r="A129" s="654" t="s">
        <v>304</v>
      </c>
      <c r="B129" s="655"/>
      <c r="C129" s="655"/>
      <c r="D129" s="655"/>
      <c r="E129" s="655"/>
      <c r="F129" s="655"/>
      <c r="G129" s="655"/>
      <c r="H129" s="656"/>
      <c r="I129" s="325"/>
      <c r="J129" s="324"/>
      <c r="K129" s="649">
        <f>K130+K131+K132</f>
        <v>0.88</v>
      </c>
      <c r="L129" s="643"/>
      <c r="M129" s="303">
        <f>K129*12*I86</f>
        <v>3597.7919999999999</v>
      </c>
    </row>
    <row r="130" spans="1:13">
      <c r="A130" s="323" t="s">
        <v>303</v>
      </c>
      <c r="B130" s="322"/>
      <c r="C130" s="322"/>
      <c r="D130" s="322"/>
      <c r="E130" s="322"/>
      <c r="F130" s="322"/>
      <c r="G130" s="322"/>
      <c r="H130" s="321"/>
      <c r="I130" s="612" t="s">
        <v>302</v>
      </c>
      <c r="J130" s="613"/>
      <c r="K130" s="644">
        <v>0.42</v>
      </c>
      <c r="L130" s="645"/>
      <c r="M130" s="291">
        <f>K130*12*I86</f>
        <v>1717.1279999999999</v>
      </c>
    </row>
    <row r="131" spans="1:13">
      <c r="A131" s="320" t="s">
        <v>301</v>
      </c>
      <c r="B131" s="319"/>
      <c r="C131" s="319"/>
      <c r="D131" s="319"/>
      <c r="E131" s="319"/>
      <c r="F131" s="319"/>
      <c r="G131" s="319"/>
      <c r="H131" s="318"/>
      <c r="I131" s="317" t="s">
        <v>300</v>
      </c>
      <c r="J131" s="316"/>
      <c r="K131" s="636">
        <v>0.37</v>
      </c>
      <c r="L131" s="637"/>
      <c r="M131" s="291">
        <f>K131*12*I86</f>
        <v>1512.7079999999999</v>
      </c>
    </row>
    <row r="132" spans="1:13" ht="15.75" thickBot="1">
      <c r="A132" s="313" t="s">
        <v>299</v>
      </c>
      <c r="B132" s="312"/>
      <c r="C132" s="312"/>
      <c r="D132" s="312"/>
      <c r="E132" s="312"/>
      <c r="F132" s="312"/>
      <c r="G132" s="312"/>
      <c r="H132" s="311"/>
      <c r="I132" s="614" t="s">
        <v>298</v>
      </c>
      <c r="J132" s="615"/>
      <c r="K132" s="638">
        <v>0.09</v>
      </c>
      <c r="L132" s="639"/>
      <c r="M132" s="291">
        <f>K132*12*I86</f>
        <v>367.95600000000002</v>
      </c>
    </row>
    <row r="133" spans="1:13" ht="15.75" thickBot="1">
      <c r="A133" s="309" t="s">
        <v>297</v>
      </c>
      <c r="B133" s="308"/>
      <c r="C133" s="308"/>
      <c r="D133" s="308"/>
      <c r="E133" s="308"/>
      <c r="F133" s="308"/>
      <c r="G133" s="308"/>
      <c r="H133" s="307"/>
      <c r="I133" s="619" t="s">
        <v>296</v>
      </c>
      <c r="J133" s="620"/>
      <c r="K133" s="640">
        <v>9.8800000000000008</v>
      </c>
      <c r="L133" s="641"/>
      <c r="M133" s="303">
        <f>K133*12*I86</f>
        <v>40393.392</v>
      </c>
    </row>
    <row r="134" spans="1:13" ht="15.75" thickBot="1">
      <c r="A134" s="603" t="s">
        <v>295</v>
      </c>
      <c r="B134" s="604"/>
      <c r="C134" s="604"/>
      <c r="D134" s="604"/>
      <c r="E134" s="604"/>
      <c r="F134" s="604"/>
      <c r="G134" s="604"/>
      <c r="H134" s="605"/>
      <c r="I134" s="305"/>
      <c r="J134" s="304"/>
      <c r="K134" s="642">
        <v>1.58</v>
      </c>
      <c r="L134" s="643"/>
      <c r="M134" s="303">
        <f>K134*12*I86</f>
        <v>6459.6720000000005</v>
      </c>
    </row>
    <row r="135" spans="1:13">
      <c r="A135" s="301" t="s">
        <v>294</v>
      </c>
      <c r="B135" s="300"/>
      <c r="C135" s="300"/>
      <c r="D135" s="300"/>
      <c r="E135" s="300"/>
      <c r="F135" s="300"/>
      <c r="G135" s="300"/>
      <c r="H135" s="298"/>
      <c r="I135" s="621" t="s">
        <v>293</v>
      </c>
      <c r="J135" s="622"/>
      <c r="K135" s="297"/>
      <c r="L135" s="314"/>
      <c r="M135" s="291"/>
    </row>
    <row r="136" spans="1:13">
      <c r="A136" s="301" t="s">
        <v>292</v>
      </c>
      <c r="B136" s="300"/>
      <c r="C136" s="300"/>
      <c r="D136" s="300"/>
      <c r="E136" s="300"/>
      <c r="F136" s="300"/>
      <c r="G136" s="300"/>
      <c r="H136" s="298"/>
      <c r="I136" s="295"/>
      <c r="J136" s="294"/>
      <c r="K136" s="297"/>
      <c r="L136" s="314"/>
      <c r="M136" s="291"/>
    </row>
    <row r="137" spans="1:13" ht="15.75" thickBot="1">
      <c r="A137" s="301" t="s">
        <v>291</v>
      </c>
      <c r="B137" s="300"/>
      <c r="C137" s="300"/>
      <c r="D137" s="300"/>
      <c r="E137" s="300"/>
      <c r="F137" s="300"/>
      <c r="G137" s="300"/>
      <c r="H137" s="298"/>
      <c r="I137" s="310"/>
      <c r="J137" s="294"/>
      <c r="K137" s="297"/>
      <c r="L137" s="314"/>
      <c r="M137" s="291"/>
    </row>
    <row r="138" spans="1:13" ht="15.75" thickBot="1">
      <c r="A138" s="309" t="s">
        <v>290</v>
      </c>
      <c r="B138" s="308"/>
      <c r="C138" s="308"/>
      <c r="D138" s="308"/>
      <c r="E138" s="308"/>
      <c r="F138" s="308"/>
      <c r="G138" s="308"/>
      <c r="H138" s="307"/>
      <c r="I138" s="305"/>
      <c r="J138" s="304"/>
      <c r="K138" s="642">
        <v>7.0000000000000007E-2</v>
      </c>
      <c r="L138" s="643"/>
      <c r="M138" s="303">
        <f>K138*12*I86</f>
        <v>286.18800000000005</v>
      </c>
    </row>
    <row r="139" spans="1:13">
      <c r="A139" s="301" t="s">
        <v>289</v>
      </c>
      <c r="B139" s="300"/>
      <c r="C139" s="300"/>
      <c r="D139" s="300"/>
      <c r="E139" s="300"/>
      <c r="F139" s="300"/>
      <c r="G139" s="300"/>
      <c r="H139" s="298"/>
      <c r="I139" s="621" t="s">
        <v>19</v>
      </c>
      <c r="J139" s="622"/>
      <c r="K139" s="315"/>
      <c r="L139" s="314"/>
      <c r="M139" s="291"/>
    </row>
    <row r="140" spans="1:13" ht="15.75" thickBot="1">
      <c r="A140" s="301" t="s">
        <v>288</v>
      </c>
      <c r="B140" s="300"/>
      <c r="C140" s="300"/>
      <c r="D140" s="300"/>
      <c r="E140" s="300"/>
      <c r="F140" s="300"/>
      <c r="G140" s="300"/>
      <c r="H140" s="298"/>
      <c r="I140" s="295"/>
      <c r="J140" s="294"/>
      <c r="K140" s="315"/>
      <c r="L140" s="314"/>
      <c r="M140" s="291"/>
    </row>
    <row r="141" spans="1:13" ht="15.75" thickBot="1">
      <c r="A141" s="603" t="s">
        <v>287</v>
      </c>
      <c r="B141" s="604"/>
      <c r="C141" s="604"/>
      <c r="D141" s="604"/>
      <c r="E141" s="604"/>
      <c r="F141" s="604"/>
      <c r="G141" s="604"/>
      <c r="H141" s="605"/>
      <c r="I141" s="305"/>
      <c r="J141" s="304"/>
      <c r="K141" s="642">
        <v>6</v>
      </c>
      <c r="L141" s="643"/>
      <c r="M141" s="303">
        <f>K141*12*I86</f>
        <v>24530.399999999998</v>
      </c>
    </row>
    <row r="142" spans="1:13">
      <c r="A142" s="301" t="s">
        <v>286</v>
      </c>
      <c r="B142" s="299"/>
      <c r="C142" s="299"/>
      <c r="D142" s="299"/>
      <c r="E142" s="299"/>
      <c r="F142" s="300"/>
      <c r="G142" s="299"/>
      <c r="H142" s="298"/>
      <c r="I142" s="598" t="s">
        <v>285</v>
      </c>
      <c r="J142" s="599"/>
      <c r="K142" s="297"/>
      <c r="L142" s="314"/>
      <c r="M142" s="291"/>
    </row>
    <row r="143" spans="1:13">
      <c r="A143" s="301" t="s">
        <v>284</v>
      </c>
      <c r="B143" s="299"/>
      <c r="C143" s="299"/>
      <c r="D143" s="299"/>
      <c r="E143" s="299"/>
      <c r="F143" s="300"/>
      <c r="G143" s="299"/>
      <c r="H143" s="298"/>
      <c r="I143" s="598" t="s">
        <v>283</v>
      </c>
      <c r="J143" s="599"/>
      <c r="K143" s="297"/>
      <c r="L143" s="314"/>
      <c r="M143" s="291"/>
    </row>
    <row r="144" spans="1:13">
      <c r="A144" s="301" t="s">
        <v>282</v>
      </c>
      <c r="B144" s="299"/>
      <c r="C144" s="299"/>
      <c r="D144" s="299"/>
      <c r="E144" s="299"/>
      <c r="F144" s="300"/>
      <c r="G144" s="299"/>
      <c r="H144" s="298"/>
      <c r="I144" s="598" t="s">
        <v>281</v>
      </c>
      <c r="J144" s="599"/>
      <c r="K144" s="297"/>
      <c r="L144" s="314"/>
      <c r="M144" s="291"/>
    </row>
    <row r="145" spans="1:13">
      <c r="A145" s="301" t="s">
        <v>280</v>
      </c>
      <c r="B145" s="299"/>
      <c r="C145" s="299"/>
      <c r="D145" s="299"/>
      <c r="E145" s="299"/>
      <c r="F145" s="300"/>
      <c r="G145" s="299"/>
      <c r="H145" s="298"/>
      <c r="I145" s="598" t="s">
        <v>279</v>
      </c>
      <c r="J145" s="599"/>
      <c r="K145" s="297"/>
      <c r="L145" s="314"/>
      <c r="M145" s="291"/>
    </row>
    <row r="146" spans="1:13">
      <c r="A146" s="301" t="s">
        <v>278</v>
      </c>
      <c r="B146" s="299"/>
      <c r="C146" s="299"/>
      <c r="D146" s="299"/>
      <c r="E146" s="299"/>
      <c r="F146" s="300"/>
      <c r="G146" s="299"/>
      <c r="H146" s="298"/>
      <c r="I146" s="598" t="s">
        <v>277</v>
      </c>
      <c r="J146" s="599"/>
      <c r="K146" s="297"/>
      <c r="L146" s="314"/>
      <c r="M146" s="291"/>
    </row>
    <row r="147" spans="1:13">
      <c r="A147" s="301" t="s">
        <v>276</v>
      </c>
      <c r="B147" s="299"/>
      <c r="C147" s="299"/>
      <c r="D147" s="299"/>
      <c r="E147" s="299"/>
      <c r="F147" s="300"/>
      <c r="G147" s="299"/>
      <c r="H147" s="298"/>
      <c r="I147" s="295"/>
      <c r="J147" s="294"/>
      <c r="K147" s="297"/>
      <c r="L147" s="302"/>
      <c r="M147" s="291"/>
    </row>
    <row r="148" spans="1:13">
      <c r="A148" s="301" t="s">
        <v>275</v>
      </c>
      <c r="B148" s="299"/>
      <c r="C148" s="299"/>
      <c r="D148" s="299"/>
      <c r="E148" s="299"/>
      <c r="F148" s="300"/>
      <c r="G148" s="299"/>
      <c r="H148" s="298"/>
      <c r="I148" s="295"/>
      <c r="J148" s="294"/>
      <c r="K148" s="297"/>
      <c r="L148" s="314"/>
      <c r="M148" s="291"/>
    </row>
    <row r="149" spans="1:13">
      <c r="A149" s="301" t="s">
        <v>274</v>
      </c>
      <c r="B149" s="299"/>
      <c r="C149" s="299"/>
      <c r="D149" s="299"/>
      <c r="E149" s="299"/>
      <c r="F149" s="300"/>
      <c r="G149" s="299"/>
      <c r="H149" s="298"/>
      <c r="I149" s="295"/>
      <c r="J149" s="294"/>
      <c r="K149" s="297"/>
      <c r="L149" s="314"/>
      <c r="M149" s="291"/>
    </row>
    <row r="150" spans="1:13">
      <c r="A150" s="301" t="s">
        <v>273</v>
      </c>
      <c r="B150" s="299"/>
      <c r="C150" s="299"/>
      <c r="D150" s="299"/>
      <c r="E150" s="299"/>
      <c r="F150" s="300"/>
      <c r="G150" s="299"/>
      <c r="H150" s="298"/>
      <c r="I150" s="295"/>
      <c r="J150" s="294"/>
      <c r="K150" s="297"/>
      <c r="L150" s="314"/>
      <c r="M150" s="291"/>
    </row>
    <row r="151" spans="1:13">
      <c r="A151" s="301" t="s">
        <v>272</v>
      </c>
      <c r="B151" s="299"/>
      <c r="C151" s="299"/>
      <c r="D151" s="299"/>
      <c r="E151" s="299"/>
      <c r="F151" s="300"/>
      <c r="G151" s="299"/>
      <c r="H151" s="298"/>
      <c r="I151" s="295"/>
      <c r="J151" s="294"/>
      <c r="K151" s="297"/>
      <c r="L151" s="314"/>
      <c r="M151" s="291"/>
    </row>
    <row r="152" spans="1:13" ht="15.75" thickBot="1">
      <c r="A152" s="616" t="s">
        <v>271</v>
      </c>
      <c r="B152" s="617"/>
      <c r="C152" s="617"/>
      <c r="D152" s="617"/>
      <c r="E152" s="617"/>
      <c r="F152" s="617"/>
      <c r="G152" s="617"/>
      <c r="H152" s="618"/>
      <c r="I152" s="295"/>
      <c r="J152" s="294"/>
      <c r="K152" s="293"/>
      <c r="L152" s="292"/>
      <c r="M152" s="291"/>
    </row>
    <row r="153" spans="1:13">
      <c r="A153" s="290" t="s">
        <v>270</v>
      </c>
      <c r="B153" s="289"/>
      <c r="C153" s="289"/>
      <c r="D153" s="289"/>
      <c r="E153" s="289"/>
      <c r="F153" s="289"/>
      <c r="G153" s="289"/>
      <c r="H153" s="289"/>
      <c r="I153" s="621" t="s">
        <v>55</v>
      </c>
      <c r="J153" s="622"/>
      <c r="K153" s="288"/>
      <c r="L153" s="287"/>
      <c r="M153" s="286"/>
    </row>
    <row r="154" spans="1:13" ht="15.75" thickBot="1">
      <c r="A154" s="285" t="s">
        <v>269</v>
      </c>
      <c r="B154" s="284"/>
      <c r="C154" s="284"/>
      <c r="D154" s="284"/>
      <c r="E154" s="284"/>
      <c r="F154" s="284"/>
      <c r="G154" s="284"/>
      <c r="H154" s="284"/>
      <c r="I154" s="283"/>
      <c r="J154" s="282"/>
      <c r="K154" s="281"/>
      <c r="L154" s="280"/>
      <c r="M154" s="279"/>
    </row>
    <row r="155" spans="1:13" ht="15.75" thickBot="1">
      <c r="A155" s="603" t="s">
        <v>355</v>
      </c>
      <c r="B155" s="604"/>
      <c r="C155" s="604"/>
      <c r="D155" s="604"/>
      <c r="E155" s="604"/>
      <c r="F155" s="604"/>
      <c r="G155" s="604"/>
      <c r="H155" s="657"/>
      <c r="I155" s="658" t="s">
        <v>32</v>
      </c>
      <c r="J155" s="659"/>
      <c r="K155" s="660">
        <v>1.46</v>
      </c>
      <c r="L155" s="661"/>
      <c r="M155" s="276">
        <f>K155*12*I86</f>
        <v>5969.0639999999994</v>
      </c>
    </row>
    <row r="156" spans="1:13" ht="15.75" thickBot="1">
      <c r="A156" s="386" t="s">
        <v>354</v>
      </c>
      <c r="B156" s="385"/>
      <c r="C156" s="385"/>
      <c r="D156" s="385"/>
      <c r="E156" s="385"/>
      <c r="F156" s="385"/>
      <c r="G156" s="385"/>
      <c r="H156" s="385"/>
      <c r="I156" s="387"/>
      <c r="J156" s="383"/>
      <c r="K156" s="660"/>
      <c r="L156" s="661"/>
      <c r="M156" s="276"/>
    </row>
    <row r="157" spans="1:13" ht="15.75" thickBot="1">
      <c r="A157" s="652" t="s">
        <v>268</v>
      </c>
      <c r="B157" s="653"/>
      <c r="C157" s="653"/>
      <c r="D157" s="653"/>
      <c r="E157" s="653"/>
      <c r="F157" s="653"/>
      <c r="G157" s="653"/>
      <c r="H157" s="653"/>
      <c r="I157" s="278"/>
      <c r="J157" s="277"/>
      <c r="K157" s="610">
        <f>K87+K97+K112+K141+K155+K156</f>
        <v>34.770000000000003</v>
      </c>
      <c r="L157" s="611"/>
      <c r="M157" s="276">
        <f>M87+M97+M112+M141+M155+M156</f>
        <v>142153.66800000001</v>
      </c>
    </row>
    <row r="159" spans="1:13" ht="15.75">
      <c r="A159" s="601" t="s">
        <v>0</v>
      </c>
      <c r="B159" s="601"/>
      <c r="C159" s="601"/>
      <c r="D159" s="601"/>
      <c r="E159" s="601"/>
      <c r="F159" s="601"/>
      <c r="G159" s="601"/>
      <c r="H159" s="601"/>
      <c r="I159" s="601"/>
      <c r="J159" s="601"/>
      <c r="K159" s="601"/>
      <c r="L159" s="601"/>
      <c r="M159" s="327"/>
    </row>
    <row r="160" spans="1:13" ht="15.75">
      <c r="A160" s="600" t="s">
        <v>353</v>
      </c>
      <c r="B160" s="600"/>
      <c r="C160" s="600"/>
      <c r="D160" s="600"/>
      <c r="E160" s="600"/>
      <c r="F160" s="600"/>
      <c r="G160" s="600"/>
      <c r="H160" s="600"/>
      <c r="I160" s="600"/>
      <c r="J160" s="600"/>
      <c r="K160" s="600"/>
      <c r="L160" s="600"/>
      <c r="M160" s="327"/>
    </row>
    <row r="161" spans="1:13" ht="15.75">
      <c r="A161" s="370"/>
      <c r="B161" s="370"/>
      <c r="C161" s="370"/>
      <c r="D161" s="370"/>
      <c r="E161" s="370"/>
      <c r="F161" s="370" t="s">
        <v>423</v>
      </c>
      <c r="G161" s="370"/>
      <c r="H161" s="370"/>
      <c r="I161" s="370"/>
      <c r="J161" s="370"/>
      <c r="K161" s="370"/>
      <c r="L161" s="370"/>
      <c r="M161" s="327"/>
    </row>
    <row r="162" spans="1:13">
      <c r="A162" s="329"/>
      <c r="B162" s="328"/>
      <c r="C162" s="602" t="s">
        <v>351</v>
      </c>
      <c r="D162" s="602"/>
      <c r="E162" s="602"/>
      <c r="F162" s="328"/>
      <c r="G162" s="328"/>
      <c r="H162" s="368"/>
      <c r="I162" s="590" t="s">
        <v>3</v>
      </c>
      <c r="J162" s="591"/>
      <c r="K162" s="592" t="s">
        <v>4</v>
      </c>
      <c r="L162" s="593"/>
      <c r="M162" s="382"/>
    </row>
    <row r="163" spans="1:13">
      <c r="A163" s="381"/>
      <c r="B163" s="355"/>
      <c r="C163" s="355"/>
      <c r="D163" s="355"/>
      <c r="E163" s="355"/>
      <c r="F163" s="355"/>
      <c r="G163" s="355"/>
      <c r="H163" s="356"/>
      <c r="I163" s="295"/>
      <c r="J163" s="294"/>
      <c r="K163" s="594" t="s">
        <v>5</v>
      </c>
      <c r="L163" s="595"/>
      <c r="M163" s="380" t="s">
        <v>6</v>
      </c>
    </row>
    <row r="164" spans="1:13">
      <c r="A164" s="381"/>
      <c r="B164" s="355"/>
      <c r="C164" s="355"/>
      <c r="D164" s="355"/>
      <c r="E164" s="355"/>
      <c r="F164" s="355"/>
      <c r="G164" s="355"/>
      <c r="H164" s="356"/>
      <c r="I164" s="598" t="s">
        <v>7</v>
      </c>
      <c r="J164" s="599"/>
      <c r="K164" s="623" t="s">
        <v>8</v>
      </c>
      <c r="L164" s="624"/>
      <c r="M164" s="380" t="s">
        <v>9</v>
      </c>
    </row>
    <row r="165" spans="1:13" ht="16.5" thickBot="1">
      <c r="A165" s="379"/>
      <c r="B165" s="351"/>
      <c r="C165" s="351"/>
      <c r="D165" s="351"/>
      <c r="E165" s="351"/>
      <c r="F165" s="351"/>
      <c r="G165" s="351"/>
      <c r="H165" s="350"/>
      <c r="I165" s="631">
        <v>206</v>
      </c>
      <c r="J165" s="632"/>
      <c r="K165" s="633"/>
      <c r="L165" s="634"/>
      <c r="M165" s="378"/>
    </row>
    <row r="166" spans="1:13">
      <c r="A166" s="367" t="s">
        <v>350</v>
      </c>
      <c r="B166" s="344"/>
      <c r="C166" s="344"/>
      <c r="D166" s="344"/>
      <c r="E166" s="344"/>
      <c r="F166" s="344"/>
      <c r="G166" s="344"/>
      <c r="H166" s="377"/>
      <c r="I166" s="341"/>
      <c r="J166" s="340"/>
      <c r="K166" s="635">
        <f>K169+K172</f>
        <v>6.17</v>
      </c>
      <c r="L166" s="628"/>
      <c r="M166" s="286">
        <f>K166*12*I165</f>
        <v>15252.239999999998</v>
      </c>
    </row>
    <row r="167" spans="1:13">
      <c r="A167" s="376" t="s">
        <v>349</v>
      </c>
      <c r="B167" s="375"/>
      <c r="C167" s="375"/>
      <c r="D167" s="375"/>
      <c r="E167" s="375"/>
      <c r="F167" s="375"/>
      <c r="G167" s="375"/>
      <c r="H167" s="374"/>
      <c r="I167" s="295"/>
      <c r="J167" s="294"/>
      <c r="K167" s="293"/>
      <c r="L167" s="292"/>
      <c r="M167" s="373"/>
    </row>
    <row r="168" spans="1:13" ht="15.75" thickBot="1">
      <c r="A168" s="363" t="s">
        <v>348</v>
      </c>
      <c r="B168" s="372"/>
      <c r="C168" s="372"/>
      <c r="D168" s="372"/>
      <c r="E168" s="372"/>
      <c r="F168" s="372"/>
      <c r="G168" s="372"/>
      <c r="H168" s="371"/>
      <c r="I168" s="336"/>
      <c r="J168" s="282"/>
      <c r="K168" s="281"/>
      <c r="L168" s="280"/>
      <c r="M168" s="279"/>
    </row>
    <row r="169" spans="1:13">
      <c r="A169" s="323" t="s">
        <v>347</v>
      </c>
      <c r="B169" s="331"/>
      <c r="C169" s="331"/>
      <c r="D169" s="331"/>
      <c r="E169" s="331"/>
      <c r="F169" s="331"/>
      <c r="G169" s="331"/>
      <c r="H169" s="357"/>
      <c r="I169" s="596" t="s">
        <v>19</v>
      </c>
      <c r="J169" s="597"/>
      <c r="K169" s="629">
        <v>3.7</v>
      </c>
      <c r="L169" s="630"/>
      <c r="M169" s="291">
        <f>K169*12*I165</f>
        <v>9146.4000000000015</v>
      </c>
    </row>
    <row r="170" spans="1:13">
      <c r="A170" s="301" t="s">
        <v>338</v>
      </c>
      <c r="B170" s="355"/>
      <c r="C170" s="355"/>
      <c r="D170" s="355"/>
      <c r="E170" s="355"/>
      <c r="F170" s="355"/>
      <c r="G170" s="355"/>
      <c r="H170" s="356"/>
      <c r="I170" s="598" t="s">
        <v>328</v>
      </c>
      <c r="J170" s="599"/>
      <c r="K170" s="327"/>
      <c r="L170" s="292"/>
      <c r="M170" s="291"/>
    </row>
    <row r="171" spans="1:13">
      <c r="A171" s="323" t="s">
        <v>337</v>
      </c>
      <c r="B171" s="331"/>
      <c r="C171" s="331"/>
      <c r="D171" s="331"/>
      <c r="E171" s="331"/>
      <c r="F171" s="331"/>
      <c r="G171" s="331"/>
      <c r="H171" s="357"/>
      <c r="I171" s="596"/>
      <c r="J171" s="597"/>
      <c r="K171" s="327"/>
      <c r="L171" s="292"/>
      <c r="M171" s="291"/>
    </row>
    <row r="172" spans="1:13">
      <c r="A172" s="323" t="s">
        <v>346</v>
      </c>
      <c r="B172" s="331"/>
      <c r="C172" s="331"/>
      <c r="D172" s="331"/>
      <c r="E172" s="331"/>
      <c r="F172" s="331"/>
      <c r="G172" s="331"/>
      <c r="H172" s="357"/>
      <c r="I172" s="608" t="s">
        <v>35</v>
      </c>
      <c r="J172" s="609"/>
      <c r="K172" s="625">
        <v>2.4700000000000002</v>
      </c>
      <c r="L172" s="626"/>
      <c r="M172" s="291">
        <f>K172*12*I165</f>
        <v>6105.84</v>
      </c>
    </row>
    <row r="173" spans="1:13" ht="15.75">
      <c r="A173" s="320" t="s">
        <v>345</v>
      </c>
      <c r="B173" s="354"/>
      <c r="C173" s="354"/>
      <c r="D173" s="354"/>
      <c r="E173" s="354"/>
      <c r="F173" s="354"/>
      <c r="G173" s="354"/>
      <c r="H173" s="353"/>
      <c r="I173" s="598" t="s">
        <v>328</v>
      </c>
      <c r="J173" s="599"/>
      <c r="K173" s="370"/>
      <c r="L173" s="369"/>
      <c r="M173" s="291"/>
    </row>
    <row r="174" spans="1:13">
      <c r="A174" s="313" t="s">
        <v>344</v>
      </c>
      <c r="B174" s="328"/>
      <c r="C174" s="328"/>
      <c r="D174" s="328"/>
      <c r="E174" s="328"/>
      <c r="F174" s="328"/>
      <c r="G174" s="328"/>
      <c r="H174" s="368"/>
      <c r="I174" s="598"/>
      <c r="J174" s="599"/>
      <c r="K174" s="352"/>
      <c r="L174" s="292"/>
      <c r="M174" s="291"/>
    </row>
    <row r="175" spans="1:13" ht="15.75" thickBot="1">
      <c r="A175" s="323" t="s">
        <v>343</v>
      </c>
      <c r="B175" s="322"/>
      <c r="C175" s="322"/>
      <c r="D175" s="322"/>
      <c r="E175" s="322"/>
      <c r="F175" s="322"/>
      <c r="G175" s="322"/>
      <c r="H175" s="321"/>
      <c r="I175" s="334"/>
      <c r="J175" s="333"/>
      <c r="K175" s="636"/>
      <c r="L175" s="637"/>
      <c r="M175" s="291"/>
    </row>
    <row r="176" spans="1:13">
      <c r="A176" s="367" t="s">
        <v>342</v>
      </c>
      <c r="B176" s="366"/>
      <c r="C176" s="366"/>
      <c r="D176" s="366"/>
      <c r="E176" s="366"/>
      <c r="F176" s="366"/>
      <c r="G176" s="366"/>
      <c r="H176" s="365"/>
      <c r="I176" s="341"/>
      <c r="J176" s="364"/>
      <c r="K176" s="627">
        <f>K178+K183+K186</f>
        <v>5.05</v>
      </c>
      <c r="L176" s="628"/>
      <c r="M176" s="286">
        <f>K176*12*I165</f>
        <v>12483.599999999999</v>
      </c>
    </row>
    <row r="177" spans="1:13" ht="15.75" thickBot="1">
      <c r="A177" s="363" t="s">
        <v>341</v>
      </c>
      <c r="B177" s="362"/>
      <c r="C177" s="362"/>
      <c r="D177" s="362"/>
      <c r="E177" s="362"/>
      <c r="F177" s="362"/>
      <c r="G177" s="362"/>
      <c r="H177" s="361"/>
      <c r="I177" s="336"/>
      <c r="J177" s="360"/>
      <c r="K177" s="281"/>
      <c r="L177" s="280"/>
      <c r="M177" s="279"/>
    </row>
    <row r="178" spans="1:13">
      <c r="A178" s="301" t="s">
        <v>340</v>
      </c>
      <c r="B178" s="300"/>
      <c r="C178" s="300"/>
      <c r="D178" s="300"/>
      <c r="E178" s="300"/>
      <c r="F178" s="300"/>
      <c r="G178" s="300"/>
      <c r="H178" s="298"/>
      <c r="I178" s="598" t="s">
        <v>19</v>
      </c>
      <c r="J178" s="599"/>
      <c r="K178" s="629">
        <v>2.5299999999999998</v>
      </c>
      <c r="L178" s="630"/>
      <c r="M178" s="291">
        <f>K178*12*I165</f>
        <v>6254.16</v>
      </c>
    </row>
    <row r="179" spans="1:13">
      <c r="A179" s="323" t="s">
        <v>339</v>
      </c>
      <c r="B179" s="322"/>
      <c r="C179" s="322"/>
      <c r="D179" s="322"/>
      <c r="E179" s="322"/>
      <c r="F179" s="322"/>
      <c r="G179" s="322"/>
      <c r="H179" s="321"/>
      <c r="I179" s="359"/>
      <c r="J179" s="358"/>
      <c r="K179" s="327"/>
      <c r="L179" s="292"/>
      <c r="M179" s="291"/>
    </row>
    <row r="180" spans="1:13">
      <c r="A180" s="301" t="s">
        <v>338</v>
      </c>
      <c r="B180" s="355"/>
      <c r="C180" s="355"/>
      <c r="D180" s="355"/>
      <c r="E180" s="355"/>
      <c r="F180" s="355"/>
      <c r="G180" s="355"/>
      <c r="H180" s="356"/>
      <c r="I180" s="598" t="s">
        <v>328</v>
      </c>
      <c r="J180" s="599"/>
      <c r="K180" s="327"/>
      <c r="L180" s="292"/>
      <c r="M180" s="291"/>
    </row>
    <row r="181" spans="1:13">
      <c r="A181" s="323" t="s">
        <v>337</v>
      </c>
      <c r="B181" s="331"/>
      <c r="C181" s="331"/>
      <c r="D181" s="331"/>
      <c r="E181" s="331"/>
      <c r="F181" s="331"/>
      <c r="G181" s="331"/>
      <c r="H181" s="357"/>
      <c r="I181" s="596"/>
      <c r="J181" s="597"/>
      <c r="K181" s="327"/>
      <c r="L181" s="292"/>
      <c r="M181" s="291"/>
    </row>
    <row r="182" spans="1:13">
      <c r="A182" s="320" t="s">
        <v>336</v>
      </c>
      <c r="B182" s="354"/>
      <c r="C182" s="353"/>
      <c r="D182" s="355"/>
      <c r="E182" s="355"/>
      <c r="F182" s="355"/>
      <c r="G182" s="355"/>
      <c r="H182" s="356"/>
      <c r="I182" s="598" t="s">
        <v>328</v>
      </c>
      <c r="J182" s="599"/>
      <c r="K182" s="327"/>
      <c r="L182" s="292"/>
      <c r="M182" s="291"/>
    </row>
    <row r="183" spans="1:13">
      <c r="A183" s="301" t="s">
        <v>335</v>
      </c>
      <c r="B183" s="355"/>
      <c r="C183" s="355"/>
      <c r="D183" s="354"/>
      <c r="E183" s="354"/>
      <c r="F183" s="354"/>
      <c r="G183" s="354"/>
      <c r="H183" s="353"/>
      <c r="I183" s="608" t="s">
        <v>35</v>
      </c>
      <c r="J183" s="609"/>
      <c r="K183" s="625">
        <v>1.1200000000000001</v>
      </c>
      <c r="L183" s="626"/>
      <c r="M183" s="291">
        <f>K183*12*I165</f>
        <v>2768.6400000000003</v>
      </c>
    </row>
    <row r="184" spans="1:13">
      <c r="A184" s="313" t="s">
        <v>334</v>
      </c>
      <c r="B184" s="312"/>
      <c r="C184" s="312"/>
      <c r="D184" s="312"/>
      <c r="E184" s="312"/>
      <c r="F184" s="312"/>
      <c r="G184" s="312"/>
      <c r="H184" s="311"/>
      <c r="I184" s="590" t="s">
        <v>333</v>
      </c>
      <c r="J184" s="591"/>
      <c r="K184" s="327"/>
      <c r="L184" s="292"/>
      <c r="M184" s="291"/>
    </row>
    <row r="185" spans="1:13">
      <c r="A185" s="323"/>
      <c r="B185" s="322"/>
      <c r="C185" s="322"/>
      <c r="D185" s="322"/>
      <c r="E185" s="322"/>
      <c r="F185" s="322"/>
      <c r="G185" s="322"/>
      <c r="H185" s="321"/>
      <c r="I185" s="334" t="s">
        <v>332</v>
      </c>
      <c r="J185" s="333"/>
      <c r="K185" s="352"/>
      <c r="L185" s="292"/>
      <c r="M185" s="291"/>
    </row>
    <row r="186" spans="1:13">
      <c r="A186" s="313" t="s">
        <v>331</v>
      </c>
      <c r="B186" s="312"/>
      <c r="C186" s="312"/>
      <c r="D186" s="312"/>
      <c r="E186" s="312"/>
      <c r="F186" s="312"/>
      <c r="G186" s="312"/>
      <c r="H186" s="311"/>
      <c r="I186" s="590" t="s">
        <v>35</v>
      </c>
      <c r="J186" s="591"/>
      <c r="K186" s="625">
        <v>1.4</v>
      </c>
      <c r="L186" s="626"/>
      <c r="M186" s="291">
        <f>K186*12*I165</f>
        <v>3460.7999999999993</v>
      </c>
    </row>
    <row r="187" spans="1:13">
      <c r="A187" s="323" t="s">
        <v>330</v>
      </c>
      <c r="B187" s="322"/>
      <c r="C187" s="322"/>
      <c r="D187" s="322"/>
      <c r="E187" s="322"/>
      <c r="F187" s="322"/>
      <c r="G187" s="322"/>
      <c r="H187" s="321"/>
      <c r="I187" s="334"/>
      <c r="J187" s="333"/>
      <c r="K187" s="327"/>
      <c r="L187" s="292"/>
      <c r="M187" s="291"/>
    </row>
    <row r="188" spans="1:13">
      <c r="A188" s="313" t="s">
        <v>329</v>
      </c>
      <c r="B188" s="312"/>
      <c r="C188" s="312"/>
      <c r="D188" s="312"/>
      <c r="E188" s="312"/>
      <c r="F188" s="312"/>
      <c r="G188" s="312"/>
      <c r="H188" s="311"/>
      <c r="I188" s="598" t="s">
        <v>328</v>
      </c>
      <c r="J188" s="599"/>
      <c r="K188" s="327"/>
      <c r="L188" s="292"/>
      <c r="M188" s="291"/>
    </row>
    <row r="189" spans="1:13">
      <c r="A189" s="313" t="s">
        <v>327</v>
      </c>
      <c r="B189" s="312"/>
      <c r="C189" s="312"/>
      <c r="D189" s="312"/>
      <c r="E189" s="312"/>
      <c r="F189" s="312"/>
      <c r="G189" s="312"/>
      <c r="H189" s="311"/>
      <c r="I189" s="590" t="s">
        <v>326</v>
      </c>
      <c r="J189" s="591"/>
      <c r="K189" s="351"/>
      <c r="L189" s="350"/>
      <c r="M189" s="349"/>
    </row>
    <row r="190" spans="1:13" ht="15.75" thickBot="1">
      <c r="A190" s="323"/>
      <c r="B190" s="322"/>
      <c r="C190" s="322"/>
      <c r="D190" s="322"/>
      <c r="E190" s="322"/>
      <c r="F190" s="322"/>
      <c r="G190" s="322"/>
      <c r="H190" s="321"/>
      <c r="I190" s="606" t="s">
        <v>325</v>
      </c>
      <c r="J190" s="607"/>
      <c r="K190" s="348"/>
      <c r="L190" s="347"/>
      <c r="M190" s="346"/>
    </row>
    <row r="191" spans="1:13">
      <c r="A191" s="345" t="s">
        <v>324</v>
      </c>
      <c r="B191" s="344"/>
      <c r="C191" s="344"/>
      <c r="D191" s="344"/>
      <c r="E191" s="344"/>
      <c r="F191" s="344"/>
      <c r="G191" s="343"/>
      <c r="H191" s="342"/>
      <c r="I191" s="341"/>
      <c r="J191" s="340"/>
      <c r="K191" s="648">
        <f>K193+K197</f>
        <v>1.6500000000000001</v>
      </c>
      <c r="L191" s="628"/>
      <c r="M191" s="286">
        <f>M193+M197</f>
        <v>4078.8</v>
      </c>
    </row>
    <row r="192" spans="1:13" ht="15.75" thickBot="1">
      <c r="A192" s="339"/>
      <c r="B192" s="338"/>
      <c r="C192" s="338"/>
      <c r="D192" s="338"/>
      <c r="E192" s="338"/>
      <c r="F192" s="338"/>
      <c r="G192" s="338"/>
      <c r="H192" s="337"/>
      <c r="I192" s="336"/>
      <c r="J192" s="282"/>
      <c r="K192" s="281"/>
      <c r="L192" s="280"/>
      <c r="M192" s="279"/>
    </row>
    <row r="193" spans="1:13" ht="15.75" thickBot="1">
      <c r="A193" s="603" t="s">
        <v>424</v>
      </c>
      <c r="B193" s="604"/>
      <c r="C193" s="604"/>
      <c r="D193" s="604"/>
      <c r="E193" s="604"/>
      <c r="F193" s="604"/>
      <c r="G193" s="604"/>
      <c r="H193" s="605"/>
      <c r="I193" s="305"/>
      <c r="J193" s="304"/>
      <c r="K193" s="642">
        <v>1.58</v>
      </c>
      <c r="L193" s="643"/>
      <c r="M193" s="303">
        <f>K193*12*I165</f>
        <v>3905.76</v>
      </c>
    </row>
    <row r="194" spans="1:13">
      <c r="A194" s="301" t="s">
        <v>294</v>
      </c>
      <c r="B194" s="300"/>
      <c r="C194" s="300"/>
      <c r="D194" s="300"/>
      <c r="E194" s="300"/>
      <c r="F194" s="300"/>
      <c r="G194" s="300"/>
      <c r="H194" s="298"/>
      <c r="I194" s="621" t="s">
        <v>293</v>
      </c>
      <c r="J194" s="622"/>
      <c r="K194" s="297"/>
      <c r="L194" s="314"/>
      <c r="M194" s="291"/>
    </row>
    <row r="195" spans="1:13">
      <c r="A195" s="301" t="s">
        <v>292</v>
      </c>
      <c r="B195" s="300"/>
      <c r="C195" s="300"/>
      <c r="D195" s="300"/>
      <c r="E195" s="300"/>
      <c r="F195" s="300"/>
      <c r="G195" s="300"/>
      <c r="H195" s="298"/>
      <c r="I195" s="295"/>
      <c r="J195" s="294"/>
      <c r="K195" s="297"/>
      <c r="L195" s="314"/>
      <c r="M195" s="291"/>
    </row>
    <row r="196" spans="1:13" ht="15.75" thickBot="1">
      <c r="A196" s="301" t="s">
        <v>291</v>
      </c>
      <c r="B196" s="300"/>
      <c r="C196" s="300"/>
      <c r="D196" s="300"/>
      <c r="E196" s="300"/>
      <c r="F196" s="300"/>
      <c r="G196" s="300"/>
      <c r="H196" s="298"/>
      <c r="I196" s="310"/>
      <c r="J196" s="294"/>
      <c r="K196" s="297"/>
      <c r="L196" s="314"/>
      <c r="M196" s="291"/>
    </row>
    <row r="197" spans="1:13" ht="15.75" thickBot="1">
      <c r="A197" s="309" t="s">
        <v>425</v>
      </c>
      <c r="B197" s="308"/>
      <c r="C197" s="308"/>
      <c r="D197" s="308"/>
      <c r="E197" s="308"/>
      <c r="F197" s="308"/>
      <c r="G197" s="308"/>
      <c r="H197" s="307"/>
      <c r="I197" s="305"/>
      <c r="J197" s="304"/>
      <c r="K197" s="642">
        <v>7.0000000000000007E-2</v>
      </c>
      <c r="L197" s="643"/>
      <c r="M197" s="303">
        <f>K197*12*I165</f>
        <v>173.04000000000002</v>
      </c>
    </row>
    <row r="198" spans="1:13">
      <c r="A198" s="301" t="s">
        <v>289</v>
      </c>
      <c r="B198" s="300"/>
      <c r="C198" s="300"/>
      <c r="D198" s="300"/>
      <c r="E198" s="300"/>
      <c r="F198" s="300"/>
      <c r="G198" s="300"/>
      <c r="H198" s="298"/>
      <c r="I198" s="621" t="s">
        <v>19</v>
      </c>
      <c r="J198" s="622"/>
      <c r="K198" s="315"/>
      <c r="L198" s="314"/>
      <c r="M198" s="291"/>
    </row>
    <row r="199" spans="1:13" ht="15.75" thickBot="1">
      <c r="A199" s="301" t="s">
        <v>288</v>
      </c>
      <c r="B199" s="300"/>
      <c r="C199" s="300"/>
      <c r="D199" s="300"/>
      <c r="E199" s="300"/>
      <c r="F199" s="300"/>
      <c r="G199" s="300"/>
      <c r="H199" s="298"/>
      <c r="I199" s="295"/>
      <c r="J199" s="294"/>
      <c r="K199" s="315"/>
      <c r="L199" s="314"/>
      <c r="M199" s="291"/>
    </row>
    <row r="200" spans="1:13" ht="15.75" thickBot="1">
      <c r="A200" s="603" t="s">
        <v>287</v>
      </c>
      <c r="B200" s="604"/>
      <c r="C200" s="604"/>
      <c r="D200" s="604"/>
      <c r="E200" s="604"/>
      <c r="F200" s="604"/>
      <c r="G200" s="604"/>
      <c r="H200" s="605"/>
      <c r="I200" s="305"/>
      <c r="J200" s="304"/>
      <c r="K200" s="642">
        <v>4.2</v>
      </c>
      <c r="L200" s="643"/>
      <c r="M200" s="303">
        <f>K200*12*I165</f>
        <v>10382.400000000001</v>
      </c>
    </row>
    <row r="201" spans="1:13">
      <c r="A201" s="301" t="s">
        <v>286</v>
      </c>
      <c r="B201" s="299"/>
      <c r="C201" s="299"/>
      <c r="D201" s="299"/>
      <c r="E201" s="299"/>
      <c r="F201" s="300"/>
      <c r="G201" s="299"/>
      <c r="H201" s="298"/>
      <c r="I201" s="598" t="s">
        <v>285</v>
      </c>
      <c r="J201" s="599"/>
      <c r="K201" s="297"/>
      <c r="L201" s="314"/>
      <c r="M201" s="291"/>
    </row>
    <row r="202" spans="1:13">
      <c r="A202" s="301" t="s">
        <v>284</v>
      </c>
      <c r="B202" s="299"/>
      <c r="C202" s="299"/>
      <c r="D202" s="299"/>
      <c r="E202" s="299"/>
      <c r="F202" s="300"/>
      <c r="G202" s="299"/>
      <c r="H202" s="298"/>
      <c r="I202" s="598" t="s">
        <v>283</v>
      </c>
      <c r="J202" s="599"/>
      <c r="K202" s="297"/>
      <c r="L202" s="314"/>
      <c r="M202" s="291"/>
    </row>
    <row r="203" spans="1:13">
      <c r="A203" s="301" t="s">
        <v>282</v>
      </c>
      <c r="B203" s="299"/>
      <c r="C203" s="299"/>
      <c r="D203" s="299"/>
      <c r="E203" s="299"/>
      <c r="F203" s="300"/>
      <c r="G203" s="299"/>
      <c r="H203" s="298"/>
      <c r="I203" s="598" t="s">
        <v>281</v>
      </c>
      <c r="J203" s="599"/>
      <c r="K203" s="297"/>
      <c r="L203" s="314"/>
      <c r="M203" s="291"/>
    </row>
    <row r="204" spans="1:13">
      <c r="A204" s="301" t="s">
        <v>280</v>
      </c>
      <c r="B204" s="299"/>
      <c r="C204" s="299"/>
      <c r="D204" s="299"/>
      <c r="E204" s="299"/>
      <c r="F204" s="300"/>
      <c r="G204" s="299"/>
      <c r="H204" s="298"/>
      <c r="I204" s="598" t="s">
        <v>279</v>
      </c>
      <c r="J204" s="599"/>
      <c r="K204" s="297"/>
      <c r="L204" s="314"/>
      <c r="M204" s="291"/>
    </row>
    <row r="205" spans="1:13">
      <c r="A205" s="301" t="s">
        <v>278</v>
      </c>
      <c r="B205" s="299"/>
      <c r="C205" s="299"/>
      <c r="D205" s="299"/>
      <c r="E205" s="299"/>
      <c r="F205" s="300"/>
      <c r="G205" s="299"/>
      <c r="H205" s="298"/>
      <c r="I205" s="598" t="s">
        <v>277</v>
      </c>
      <c r="J205" s="599"/>
      <c r="K205" s="297"/>
      <c r="L205" s="314"/>
      <c r="M205" s="291"/>
    </row>
    <row r="206" spans="1:13">
      <c r="A206" s="301" t="s">
        <v>276</v>
      </c>
      <c r="B206" s="299"/>
      <c r="C206" s="299"/>
      <c r="D206" s="299"/>
      <c r="E206" s="299"/>
      <c r="F206" s="300"/>
      <c r="G206" s="299"/>
      <c r="H206" s="298"/>
      <c r="I206" s="295"/>
      <c r="J206" s="294"/>
      <c r="K206" s="297"/>
      <c r="L206" s="302"/>
      <c r="M206" s="291"/>
    </row>
    <row r="207" spans="1:13">
      <c r="A207" s="301" t="s">
        <v>275</v>
      </c>
      <c r="B207" s="299"/>
      <c r="C207" s="299"/>
      <c r="D207" s="299"/>
      <c r="E207" s="299"/>
      <c r="F207" s="300"/>
      <c r="G207" s="299"/>
      <c r="H207" s="298"/>
      <c r="I207" s="295"/>
      <c r="J207" s="294"/>
      <c r="K207" s="297"/>
      <c r="L207" s="314"/>
      <c r="M207" s="291"/>
    </row>
    <row r="208" spans="1:13">
      <c r="A208" s="301" t="s">
        <v>274</v>
      </c>
      <c r="B208" s="299"/>
      <c r="C208" s="299"/>
      <c r="D208" s="299"/>
      <c r="E208" s="299"/>
      <c r="F208" s="300"/>
      <c r="G208" s="299"/>
      <c r="H208" s="298"/>
      <c r="I208" s="295"/>
      <c r="J208" s="294"/>
      <c r="K208" s="297"/>
      <c r="L208" s="314"/>
      <c r="M208" s="291"/>
    </row>
    <row r="209" spans="1:13">
      <c r="A209" s="301" t="s">
        <v>273</v>
      </c>
      <c r="B209" s="299"/>
      <c r="C209" s="299"/>
      <c r="D209" s="299"/>
      <c r="E209" s="299"/>
      <c r="F209" s="300"/>
      <c r="G209" s="299"/>
      <c r="H209" s="298"/>
      <c r="I209" s="295"/>
      <c r="J209" s="294"/>
      <c r="K209" s="297"/>
      <c r="L209" s="314"/>
      <c r="M209" s="291"/>
    </row>
    <row r="210" spans="1:13">
      <c r="A210" s="301" t="s">
        <v>272</v>
      </c>
      <c r="B210" s="299"/>
      <c r="C210" s="299"/>
      <c r="D210" s="299"/>
      <c r="E210" s="299"/>
      <c r="F210" s="300"/>
      <c r="G210" s="299"/>
      <c r="H210" s="298"/>
      <c r="I210" s="295"/>
      <c r="J210" s="294"/>
      <c r="K210" s="297"/>
      <c r="L210" s="314"/>
      <c r="M210" s="291"/>
    </row>
    <row r="211" spans="1:13" ht="15.75" thickBot="1">
      <c r="A211" s="616" t="s">
        <v>271</v>
      </c>
      <c r="B211" s="617"/>
      <c r="C211" s="617"/>
      <c r="D211" s="617"/>
      <c r="E211" s="617"/>
      <c r="F211" s="617"/>
      <c r="G211" s="617"/>
      <c r="H211" s="618"/>
      <c r="I211" s="295"/>
      <c r="J211" s="294"/>
      <c r="K211" s="293"/>
      <c r="L211" s="292"/>
      <c r="M211" s="291"/>
    </row>
    <row r="212" spans="1:13" ht="15.75" thickBot="1">
      <c r="A212" s="652" t="s">
        <v>268</v>
      </c>
      <c r="B212" s="653"/>
      <c r="C212" s="653"/>
      <c r="D212" s="653"/>
      <c r="E212" s="653"/>
      <c r="F212" s="653"/>
      <c r="G212" s="653"/>
      <c r="H212" s="653"/>
      <c r="I212" s="278"/>
      <c r="J212" s="277"/>
      <c r="K212" s="610">
        <f>K166+K176+K191+K200</f>
        <v>17.07</v>
      </c>
      <c r="L212" s="611"/>
      <c r="M212" s="276">
        <f>M166+M176+M191+M200</f>
        <v>42197.039999999994</v>
      </c>
    </row>
    <row r="214" spans="1:13" ht="15.75">
      <c r="A214" s="601" t="s">
        <v>0</v>
      </c>
      <c r="B214" s="601"/>
      <c r="C214" s="601"/>
      <c r="D214" s="601"/>
      <c r="E214" s="601"/>
      <c r="F214" s="601"/>
      <c r="G214" s="601"/>
      <c r="H214" s="601"/>
      <c r="I214" s="601"/>
      <c r="J214" s="601"/>
      <c r="K214" s="601"/>
      <c r="L214" s="601"/>
      <c r="M214" s="327"/>
    </row>
    <row r="215" spans="1:13" ht="15.75">
      <c r="A215" s="600" t="s">
        <v>353</v>
      </c>
      <c r="B215" s="600"/>
      <c r="C215" s="600"/>
      <c r="D215" s="600"/>
      <c r="E215" s="600"/>
      <c r="F215" s="600"/>
      <c r="G215" s="600"/>
      <c r="H215" s="600"/>
      <c r="I215" s="600"/>
      <c r="J215" s="600"/>
      <c r="K215" s="600"/>
      <c r="L215" s="600"/>
      <c r="M215" s="327"/>
    </row>
    <row r="216" spans="1:13" ht="15.75">
      <c r="A216" s="370"/>
      <c r="B216" s="370"/>
      <c r="C216" s="370"/>
      <c r="D216" s="370"/>
      <c r="E216" s="370"/>
      <c r="F216" s="370" t="s">
        <v>426</v>
      </c>
      <c r="G216" s="370"/>
      <c r="H216" s="370"/>
      <c r="I216" s="370"/>
      <c r="J216" s="370"/>
      <c r="K216" s="370"/>
      <c r="L216" s="370"/>
      <c r="M216" s="327"/>
    </row>
    <row r="217" spans="1:13">
      <c r="A217" s="329"/>
      <c r="B217" s="328"/>
      <c r="C217" s="602" t="s">
        <v>351</v>
      </c>
      <c r="D217" s="602"/>
      <c r="E217" s="602"/>
      <c r="F217" s="328"/>
      <c r="G217" s="328"/>
      <c r="H217" s="368"/>
      <c r="I217" s="590" t="s">
        <v>3</v>
      </c>
      <c r="J217" s="591"/>
      <c r="K217" s="592" t="s">
        <v>4</v>
      </c>
      <c r="L217" s="593"/>
      <c r="M217" s="382"/>
    </row>
    <row r="218" spans="1:13">
      <c r="A218" s="381"/>
      <c r="B218" s="355"/>
      <c r="C218" s="355"/>
      <c r="D218" s="355"/>
      <c r="E218" s="355"/>
      <c r="F218" s="355"/>
      <c r="G218" s="355"/>
      <c r="H218" s="356"/>
      <c r="I218" s="295"/>
      <c r="J218" s="294"/>
      <c r="K218" s="594" t="s">
        <v>5</v>
      </c>
      <c r="L218" s="595"/>
      <c r="M218" s="380" t="s">
        <v>6</v>
      </c>
    </row>
    <row r="219" spans="1:13">
      <c r="A219" s="381"/>
      <c r="B219" s="355"/>
      <c r="C219" s="355"/>
      <c r="D219" s="355"/>
      <c r="E219" s="355"/>
      <c r="F219" s="355"/>
      <c r="G219" s="355"/>
      <c r="H219" s="356"/>
      <c r="I219" s="598" t="s">
        <v>7</v>
      </c>
      <c r="J219" s="599"/>
      <c r="K219" s="623" t="s">
        <v>8</v>
      </c>
      <c r="L219" s="624"/>
      <c r="M219" s="380" t="s">
        <v>9</v>
      </c>
    </row>
    <row r="220" spans="1:13" ht="16.5" thickBot="1">
      <c r="A220" s="379"/>
      <c r="B220" s="351"/>
      <c r="C220" s="351"/>
      <c r="D220" s="351"/>
      <c r="E220" s="351"/>
      <c r="F220" s="351"/>
      <c r="G220" s="351"/>
      <c r="H220" s="350"/>
      <c r="I220" s="631">
        <v>355.5</v>
      </c>
      <c r="J220" s="632"/>
      <c r="K220" s="633"/>
      <c r="L220" s="634"/>
      <c r="M220" s="378"/>
    </row>
    <row r="221" spans="1:13">
      <c r="A221" s="367" t="s">
        <v>350</v>
      </c>
      <c r="B221" s="344"/>
      <c r="C221" s="344"/>
      <c r="D221" s="344"/>
      <c r="E221" s="344"/>
      <c r="F221" s="344"/>
      <c r="G221" s="344"/>
      <c r="H221" s="377"/>
      <c r="I221" s="341"/>
      <c r="J221" s="340"/>
      <c r="K221" s="635">
        <f>K224+K227</f>
        <v>6.17</v>
      </c>
      <c r="L221" s="628"/>
      <c r="M221" s="286">
        <f>K221*12*I220</f>
        <v>26321.219999999998</v>
      </c>
    </row>
    <row r="222" spans="1:13">
      <c r="A222" s="376" t="s">
        <v>349</v>
      </c>
      <c r="B222" s="375"/>
      <c r="C222" s="375"/>
      <c r="D222" s="375"/>
      <c r="E222" s="375"/>
      <c r="F222" s="375"/>
      <c r="G222" s="375"/>
      <c r="H222" s="374"/>
      <c r="I222" s="295"/>
      <c r="J222" s="294"/>
      <c r="K222" s="293"/>
      <c r="L222" s="292"/>
      <c r="M222" s="373"/>
    </row>
    <row r="223" spans="1:13" ht="15.75" thickBot="1">
      <c r="A223" s="363" t="s">
        <v>348</v>
      </c>
      <c r="B223" s="372"/>
      <c r="C223" s="372"/>
      <c r="D223" s="372"/>
      <c r="E223" s="372"/>
      <c r="F223" s="372"/>
      <c r="G223" s="372"/>
      <c r="H223" s="371"/>
      <c r="I223" s="336"/>
      <c r="J223" s="282"/>
      <c r="K223" s="281"/>
      <c r="L223" s="280"/>
      <c r="M223" s="279"/>
    </row>
    <row r="224" spans="1:13">
      <c r="A224" s="323" t="s">
        <v>347</v>
      </c>
      <c r="B224" s="331"/>
      <c r="C224" s="331"/>
      <c r="D224" s="331"/>
      <c r="E224" s="331"/>
      <c r="F224" s="331"/>
      <c r="G224" s="331"/>
      <c r="H224" s="357"/>
      <c r="I224" s="596" t="s">
        <v>19</v>
      </c>
      <c r="J224" s="597"/>
      <c r="K224" s="629">
        <v>3.7</v>
      </c>
      <c r="L224" s="630"/>
      <c r="M224" s="291">
        <f>K224*12*I220</f>
        <v>15784.200000000003</v>
      </c>
    </row>
    <row r="225" spans="1:13">
      <c r="A225" s="301" t="s">
        <v>338</v>
      </c>
      <c r="B225" s="355"/>
      <c r="C225" s="355"/>
      <c r="D225" s="355"/>
      <c r="E225" s="355"/>
      <c r="F225" s="355"/>
      <c r="G225" s="355"/>
      <c r="H225" s="356"/>
      <c r="I225" s="598" t="s">
        <v>328</v>
      </c>
      <c r="J225" s="599"/>
      <c r="K225" s="327"/>
      <c r="L225" s="292"/>
      <c r="M225" s="291"/>
    </row>
    <row r="226" spans="1:13">
      <c r="A226" s="323" t="s">
        <v>337</v>
      </c>
      <c r="B226" s="331"/>
      <c r="C226" s="331"/>
      <c r="D226" s="331"/>
      <c r="E226" s="331"/>
      <c r="F226" s="331"/>
      <c r="G226" s="331"/>
      <c r="H226" s="357"/>
      <c r="I226" s="596"/>
      <c r="J226" s="597"/>
      <c r="K226" s="327"/>
      <c r="L226" s="292"/>
      <c r="M226" s="291"/>
    </row>
    <row r="227" spans="1:13">
      <c r="A227" s="323" t="s">
        <v>346</v>
      </c>
      <c r="B227" s="331"/>
      <c r="C227" s="331"/>
      <c r="D227" s="331"/>
      <c r="E227" s="331"/>
      <c r="F227" s="331"/>
      <c r="G227" s="331"/>
      <c r="H227" s="357"/>
      <c r="I227" s="608" t="s">
        <v>35</v>
      </c>
      <c r="J227" s="609"/>
      <c r="K227" s="625">
        <v>2.4700000000000002</v>
      </c>
      <c r="L227" s="626"/>
      <c r="M227" s="291">
        <f>K227*12*I220</f>
        <v>10537.02</v>
      </c>
    </row>
    <row r="228" spans="1:13" ht="15.75">
      <c r="A228" s="320" t="s">
        <v>345</v>
      </c>
      <c r="B228" s="354"/>
      <c r="C228" s="354"/>
      <c r="D228" s="354"/>
      <c r="E228" s="354"/>
      <c r="F228" s="354"/>
      <c r="G228" s="354"/>
      <c r="H228" s="353"/>
      <c r="I228" s="598" t="s">
        <v>328</v>
      </c>
      <c r="J228" s="599"/>
      <c r="K228" s="370"/>
      <c r="L228" s="369"/>
      <c r="M228" s="291"/>
    </row>
    <row r="229" spans="1:13">
      <c r="A229" s="313" t="s">
        <v>344</v>
      </c>
      <c r="B229" s="328"/>
      <c r="C229" s="328"/>
      <c r="D229" s="328"/>
      <c r="E229" s="328"/>
      <c r="F229" s="328"/>
      <c r="G229" s="328"/>
      <c r="H229" s="368"/>
      <c r="I229" s="598"/>
      <c r="J229" s="599"/>
      <c r="K229" s="352"/>
      <c r="L229" s="292"/>
      <c r="M229" s="291"/>
    </row>
    <row r="230" spans="1:13" ht="15.75" thickBot="1">
      <c r="A230" s="323" t="s">
        <v>343</v>
      </c>
      <c r="B230" s="322"/>
      <c r="C230" s="322"/>
      <c r="D230" s="322"/>
      <c r="E230" s="322"/>
      <c r="F230" s="322"/>
      <c r="G230" s="322"/>
      <c r="H230" s="321"/>
      <c r="I230" s="334"/>
      <c r="J230" s="333"/>
      <c r="K230" s="636"/>
      <c r="L230" s="637"/>
      <c r="M230" s="291"/>
    </row>
    <row r="231" spans="1:13">
      <c r="A231" s="367" t="s">
        <v>342</v>
      </c>
      <c r="B231" s="366"/>
      <c r="C231" s="366"/>
      <c r="D231" s="366"/>
      <c r="E231" s="366"/>
      <c r="F231" s="366"/>
      <c r="G231" s="366"/>
      <c r="H231" s="365"/>
      <c r="I231" s="341"/>
      <c r="J231" s="364"/>
      <c r="K231" s="627">
        <f>K233+K238+K241</f>
        <v>5.05</v>
      </c>
      <c r="L231" s="628"/>
      <c r="M231" s="286">
        <f>K231*12*I220</f>
        <v>21543.3</v>
      </c>
    </row>
    <row r="232" spans="1:13" ht="15.75" thickBot="1">
      <c r="A232" s="363" t="s">
        <v>341</v>
      </c>
      <c r="B232" s="362"/>
      <c r="C232" s="362"/>
      <c r="D232" s="362"/>
      <c r="E232" s="362"/>
      <c r="F232" s="362"/>
      <c r="G232" s="362"/>
      <c r="H232" s="361"/>
      <c r="I232" s="336"/>
      <c r="J232" s="360"/>
      <c r="K232" s="281"/>
      <c r="L232" s="280"/>
      <c r="M232" s="279"/>
    </row>
    <row r="233" spans="1:13">
      <c r="A233" s="301" t="s">
        <v>340</v>
      </c>
      <c r="B233" s="300"/>
      <c r="C233" s="300"/>
      <c r="D233" s="300"/>
      <c r="E233" s="300"/>
      <c r="F233" s="300"/>
      <c r="G233" s="300"/>
      <c r="H233" s="298"/>
      <c r="I233" s="598" t="s">
        <v>19</v>
      </c>
      <c r="J233" s="599"/>
      <c r="K233" s="629">
        <v>2.5299999999999998</v>
      </c>
      <c r="L233" s="630"/>
      <c r="M233" s="291">
        <f>K233*12*I220</f>
        <v>10792.98</v>
      </c>
    </row>
    <row r="234" spans="1:13">
      <c r="A234" s="323" t="s">
        <v>339</v>
      </c>
      <c r="B234" s="322"/>
      <c r="C234" s="322"/>
      <c r="D234" s="322"/>
      <c r="E234" s="322"/>
      <c r="F234" s="322"/>
      <c r="G234" s="322"/>
      <c r="H234" s="321"/>
      <c r="I234" s="359"/>
      <c r="J234" s="358"/>
      <c r="K234" s="327"/>
      <c r="L234" s="292"/>
      <c r="M234" s="291"/>
    </row>
    <row r="235" spans="1:13">
      <c r="A235" s="301" t="s">
        <v>338</v>
      </c>
      <c r="B235" s="355"/>
      <c r="C235" s="355"/>
      <c r="D235" s="355"/>
      <c r="E235" s="355"/>
      <c r="F235" s="355"/>
      <c r="G235" s="355"/>
      <c r="H235" s="356"/>
      <c r="I235" s="598" t="s">
        <v>328</v>
      </c>
      <c r="J235" s="599"/>
      <c r="K235" s="327"/>
      <c r="L235" s="292"/>
      <c r="M235" s="291"/>
    </row>
    <row r="236" spans="1:13">
      <c r="A236" s="323" t="s">
        <v>337</v>
      </c>
      <c r="B236" s="331"/>
      <c r="C236" s="331"/>
      <c r="D236" s="331"/>
      <c r="E236" s="331"/>
      <c r="F236" s="331"/>
      <c r="G236" s="331"/>
      <c r="H236" s="357"/>
      <c r="I236" s="596"/>
      <c r="J236" s="597"/>
      <c r="K236" s="327"/>
      <c r="L236" s="292"/>
      <c r="M236" s="291"/>
    </row>
    <row r="237" spans="1:13">
      <c r="A237" s="320" t="s">
        <v>336</v>
      </c>
      <c r="B237" s="354"/>
      <c r="C237" s="353"/>
      <c r="D237" s="355"/>
      <c r="E237" s="355"/>
      <c r="F237" s="355"/>
      <c r="G237" s="355"/>
      <c r="H237" s="356"/>
      <c r="I237" s="598" t="s">
        <v>328</v>
      </c>
      <c r="J237" s="599"/>
      <c r="K237" s="327"/>
      <c r="L237" s="292"/>
      <c r="M237" s="291"/>
    </row>
    <row r="238" spans="1:13">
      <c r="A238" s="301" t="s">
        <v>335</v>
      </c>
      <c r="B238" s="355"/>
      <c r="C238" s="355"/>
      <c r="D238" s="354"/>
      <c r="E238" s="354"/>
      <c r="F238" s="354"/>
      <c r="G238" s="354"/>
      <c r="H238" s="353"/>
      <c r="I238" s="608" t="s">
        <v>35</v>
      </c>
      <c r="J238" s="609"/>
      <c r="K238" s="625">
        <v>1.1200000000000001</v>
      </c>
      <c r="L238" s="626"/>
      <c r="M238" s="291">
        <f>K238*12*I220</f>
        <v>4777.92</v>
      </c>
    </row>
    <row r="239" spans="1:13">
      <c r="A239" s="313" t="s">
        <v>334</v>
      </c>
      <c r="B239" s="312"/>
      <c r="C239" s="312"/>
      <c r="D239" s="312"/>
      <c r="E239" s="312"/>
      <c r="F239" s="312"/>
      <c r="G239" s="312"/>
      <c r="H239" s="311"/>
      <c r="I239" s="590" t="s">
        <v>333</v>
      </c>
      <c r="J239" s="591"/>
      <c r="K239" s="327"/>
      <c r="L239" s="292"/>
      <c r="M239" s="291"/>
    </row>
    <row r="240" spans="1:13">
      <c r="A240" s="323"/>
      <c r="B240" s="322"/>
      <c r="C240" s="322"/>
      <c r="D240" s="322"/>
      <c r="E240" s="322"/>
      <c r="F240" s="322"/>
      <c r="G240" s="322"/>
      <c r="H240" s="321"/>
      <c r="I240" s="334" t="s">
        <v>332</v>
      </c>
      <c r="J240" s="333"/>
      <c r="K240" s="352"/>
      <c r="L240" s="292"/>
      <c r="M240" s="291"/>
    </row>
    <row r="241" spans="1:13">
      <c r="A241" s="313" t="s">
        <v>331</v>
      </c>
      <c r="B241" s="312"/>
      <c r="C241" s="312"/>
      <c r="D241" s="312"/>
      <c r="E241" s="312"/>
      <c r="F241" s="312"/>
      <c r="G241" s="312"/>
      <c r="H241" s="311"/>
      <c r="I241" s="590" t="s">
        <v>35</v>
      </c>
      <c r="J241" s="591"/>
      <c r="K241" s="625">
        <v>1.4</v>
      </c>
      <c r="L241" s="626"/>
      <c r="M241" s="291">
        <f>K241*12*I220</f>
        <v>5972.3999999999987</v>
      </c>
    </row>
    <row r="242" spans="1:13">
      <c r="A242" s="323" t="s">
        <v>330</v>
      </c>
      <c r="B242" s="322"/>
      <c r="C242" s="322"/>
      <c r="D242" s="322"/>
      <c r="E242" s="322"/>
      <c r="F242" s="322"/>
      <c r="G242" s="322"/>
      <c r="H242" s="321"/>
      <c r="I242" s="334"/>
      <c r="J242" s="333"/>
      <c r="K242" s="327"/>
      <c r="L242" s="292"/>
      <c r="M242" s="291"/>
    </row>
    <row r="243" spans="1:13">
      <c r="A243" s="313" t="s">
        <v>329</v>
      </c>
      <c r="B243" s="312"/>
      <c r="C243" s="312"/>
      <c r="D243" s="312"/>
      <c r="E243" s="312"/>
      <c r="F243" s="312"/>
      <c r="G243" s="312"/>
      <c r="H243" s="311"/>
      <c r="I243" s="598" t="s">
        <v>328</v>
      </c>
      <c r="J243" s="599"/>
      <c r="K243" s="327"/>
      <c r="L243" s="292"/>
      <c r="M243" s="291"/>
    </row>
    <row r="244" spans="1:13">
      <c r="A244" s="313" t="s">
        <v>327</v>
      </c>
      <c r="B244" s="312"/>
      <c r="C244" s="312"/>
      <c r="D244" s="312"/>
      <c r="E244" s="312"/>
      <c r="F244" s="312"/>
      <c r="G244" s="312"/>
      <c r="H244" s="311"/>
      <c r="I244" s="590" t="s">
        <v>326</v>
      </c>
      <c r="J244" s="591"/>
      <c r="K244" s="351"/>
      <c r="L244" s="350"/>
      <c r="M244" s="349"/>
    </row>
    <row r="245" spans="1:13" ht="15.75" thickBot="1">
      <c r="A245" s="323"/>
      <c r="B245" s="322"/>
      <c r="C245" s="322"/>
      <c r="D245" s="322"/>
      <c r="E245" s="322"/>
      <c r="F245" s="322"/>
      <c r="G245" s="322"/>
      <c r="H245" s="321"/>
      <c r="I245" s="606" t="s">
        <v>325</v>
      </c>
      <c r="J245" s="607"/>
      <c r="K245" s="348"/>
      <c r="L245" s="347"/>
      <c r="M245" s="346"/>
    </row>
    <row r="246" spans="1:13">
      <c r="A246" s="345" t="s">
        <v>324</v>
      </c>
      <c r="B246" s="344"/>
      <c r="C246" s="344"/>
      <c r="D246" s="344"/>
      <c r="E246" s="344"/>
      <c r="F246" s="344"/>
      <c r="G246" s="343"/>
      <c r="H246" s="342"/>
      <c r="I246" s="341"/>
      <c r="J246" s="340"/>
      <c r="K246" s="648">
        <f>K248+K255+K263+K267+K268+K272</f>
        <v>26.54</v>
      </c>
      <c r="L246" s="628"/>
      <c r="M246" s="286">
        <f>M248+M255+M263+M267+M268+M272</f>
        <v>113219.63999999998</v>
      </c>
    </row>
    <row r="247" spans="1:13" ht="15.75" thickBot="1">
      <c r="A247" s="339"/>
      <c r="B247" s="338"/>
      <c r="C247" s="338"/>
      <c r="D247" s="338"/>
      <c r="E247" s="338"/>
      <c r="F247" s="338"/>
      <c r="G247" s="338"/>
      <c r="H247" s="337"/>
      <c r="I247" s="336"/>
      <c r="J247" s="282"/>
      <c r="K247" s="281"/>
      <c r="L247" s="280"/>
      <c r="M247" s="279"/>
    </row>
    <row r="248" spans="1:13" ht="15.75" thickBot="1">
      <c r="A248" s="603" t="s">
        <v>323</v>
      </c>
      <c r="B248" s="604"/>
      <c r="C248" s="604"/>
      <c r="D248" s="604"/>
      <c r="E248" s="604"/>
      <c r="F248" s="604"/>
      <c r="G248" s="604"/>
      <c r="H248" s="605"/>
      <c r="I248" s="305"/>
      <c r="J248" s="304"/>
      <c r="K248" s="646">
        <f>K249+K250+K251+K253+K254</f>
        <v>2.3299999999999996</v>
      </c>
      <c r="L248" s="647"/>
      <c r="M248" s="303">
        <f>K248*12*I220</f>
        <v>9939.779999999997</v>
      </c>
    </row>
    <row r="249" spans="1:13">
      <c r="A249" s="323" t="s">
        <v>322</v>
      </c>
      <c r="B249" s="322"/>
      <c r="C249" s="322"/>
      <c r="D249" s="322"/>
      <c r="E249" s="322"/>
      <c r="F249" s="322"/>
      <c r="G249" s="322"/>
      <c r="H249" s="321"/>
      <c r="I249" s="596" t="s">
        <v>321</v>
      </c>
      <c r="J249" s="597"/>
      <c r="K249" s="629">
        <v>0.63</v>
      </c>
      <c r="L249" s="630"/>
      <c r="M249" s="291">
        <f>K249*12*I220</f>
        <v>2687.5800000000004</v>
      </c>
    </row>
    <row r="250" spans="1:13">
      <c r="A250" s="320" t="s">
        <v>320</v>
      </c>
      <c r="B250" s="319"/>
      <c r="C250" s="319"/>
      <c r="D250" s="319"/>
      <c r="E250" s="319"/>
      <c r="F250" s="319"/>
      <c r="G250" s="319"/>
      <c r="H250" s="318"/>
      <c r="I250" s="608" t="s">
        <v>57</v>
      </c>
      <c r="J250" s="609"/>
      <c r="K250" s="625">
        <v>1.48</v>
      </c>
      <c r="L250" s="626"/>
      <c r="M250" s="291">
        <f>K250*12*I220</f>
        <v>6313.6799999999994</v>
      </c>
    </row>
    <row r="251" spans="1:13">
      <c r="A251" s="313" t="s">
        <v>319</v>
      </c>
      <c r="B251" s="312"/>
      <c r="C251" s="312"/>
      <c r="D251" s="312"/>
      <c r="E251" s="312"/>
      <c r="F251" s="312"/>
      <c r="G251" s="312"/>
      <c r="H251" s="311"/>
      <c r="I251" s="590" t="s">
        <v>35</v>
      </c>
      <c r="J251" s="591"/>
      <c r="K251" s="625">
        <v>0.17</v>
      </c>
      <c r="L251" s="626"/>
      <c r="M251" s="291">
        <f>K251*12*I220</f>
        <v>725.22</v>
      </c>
    </row>
    <row r="252" spans="1:13">
      <c r="A252" s="335" t="s">
        <v>318</v>
      </c>
      <c r="B252" s="331"/>
      <c r="C252" s="331"/>
      <c r="D252" s="331"/>
      <c r="E252" s="322"/>
      <c r="F252" s="322"/>
      <c r="G252" s="322"/>
      <c r="H252" s="321"/>
      <c r="I252" s="334"/>
      <c r="J252" s="333"/>
      <c r="K252" s="293"/>
      <c r="L252" s="292"/>
      <c r="M252" s="291"/>
    </row>
    <row r="253" spans="1:13">
      <c r="A253" s="320" t="s">
        <v>317</v>
      </c>
      <c r="B253" s="319"/>
      <c r="C253" s="319"/>
      <c r="D253" s="319"/>
      <c r="E253" s="319"/>
      <c r="F253" s="319"/>
      <c r="G253" s="319"/>
      <c r="H253" s="318"/>
      <c r="I253" s="608" t="s">
        <v>19</v>
      </c>
      <c r="J253" s="609"/>
      <c r="K253" s="625">
        <v>0.05</v>
      </c>
      <c r="L253" s="626"/>
      <c r="M253" s="291">
        <f>K253*12*I220</f>
        <v>213.30000000000004</v>
      </c>
    </row>
    <row r="254" spans="1:13" ht="15.75" thickBot="1">
      <c r="A254" s="313" t="s">
        <v>316</v>
      </c>
      <c r="B254" s="312"/>
      <c r="C254" s="312"/>
      <c r="D254" s="312"/>
      <c r="E254" s="312"/>
      <c r="F254" s="312"/>
      <c r="G254" s="312"/>
      <c r="H254" s="311"/>
      <c r="I254" s="614" t="s">
        <v>19</v>
      </c>
      <c r="J254" s="615"/>
      <c r="K254" s="650"/>
      <c r="L254" s="651"/>
      <c r="M254" s="291"/>
    </row>
    <row r="255" spans="1:13" ht="15.75" thickBot="1">
      <c r="A255" s="654" t="s">
        <v>315</v>
      </c>
      <c r="B255" s="655"/>
      <c r="C255" s="655"/>
      <c r="D255" s="655"/>
      <c r="E255" s="655"/>
      <c r="F255" s="655"/>
      <c r="G255" s="655"/>
      <c r="H255" s="656"/>
      <c r="I255" s="305"/>
      <c r="J255" s="304"/>
      <c r="K255" s="642">
        <f>K256+K257+K259+K260+K261+K262</f>
        <v>1.35</v>
      </c>
      <c r="L255" s="647"/>
      <c r="M255" s="303">
        <f>K255*12*I220</f>
        <v>5759.1000000000013</v>
      </c>
    </row>
    <row r="256" spans="1:13">
      <c r="A256" s="332" t="s">
        <v>314</v>
      </c>
      <c r="B256" s="331"/>
      <c r="C256" s="331"/>
      <c r="D256" s="331"/>
      <c r="E256" s="331"/>
      <c r="F256" s="322"/>
      <c r="G256" s="322"/>
      <c r="H256" s="321"/>
      <c r="I256" s="330"/>
      <c r="J256" s="294"/>
      <c r="K256" s="629">
        <v>0.08</v>
      </c>
      <c r="L256" s="630"/>
      <c r="M256" s="291">
        <f>K256*12*I220</f>
        <v>341.28</v>
      </c>
    </row>
    <row r="257" spans="1:13">
      <c r="A257" s="329" t="s">
        <v>313</v>
      </c>
      <c r="B257" s="328"/>
      <c r="C257" s="328"/>
      <c r="D257" s="328"/>
      <c r="E257" s="328"/>
      <c r="F257" s="312"/>
      <c r="G257" s="312"/>
      <c r="H257" s="311"/>
      <c r="I257" s="598" t="s">
        <v>312</v>
      </c>
      <c r="J257" s="599"/>
      <c r="K257" s="625">
        <v>0.65</v>
      </c>
      <c r="L257" s="626"/>
      <c r="M257" s="291">
        <f>K257*12*I220</f>
        <v>2772.9</v>
      </c>
    </row>
    <row r="258" spans="1:13">
      <c r="A258" s="323" t="s">
        <v>311</v>
      </c>
      <c r="B258" s="322"/>
      <c r="C258" s="322"/>
      <c r="D258" s="322"/>
      <c r="E258" s="322"/>
      <c r="F258" s="322"/>
      <c r="G258" s="322"/>
      <c r="H258" s="321"/>
      <c r="I258" s="596" t="s">
        <v>310</v>
      </c>
      <c r="J258" s="597"/>
      <c r="K258" s="327"/>
      <c r="L258" s="292"/>
      <c r="M258" s="291"/>
    </row>
    <row r="259" spans="1:13">
      <c r="A259" s="320" t="s">
        <v>309</v>
      </c>
      <c r="B259" s="319"/>
      <c r="C259" s="319"/>
      <c r="D259" s="319"/>
      <c r="E259" s="319"/>
      <c r="F259" s="319"/>
      <c r="G259" s="319"/>
      <c r="H259" s="318"/>
      <c r="I259" s="608" t="s">
        <v>308</v>
      </c>
      <c r="J259" s="609"/>
      <c r="K259" s="625">
        <v>0.4</v>
      </c>
      <c r="L259" s="626"/>
      <c r="M259" s="291">
        <f>K259*12*I220</f>
        <v>1706.4000000000003</v>
      </c>
    </row>
    <row r="260" spans="1:13">
      <c r="A260" s="320" t="s">
        <v>307</v>
      </c>
      <c r="B260" s="319"/>
      <c r="C260" s="319"/>
      <c r="D260" s="319"/>
      <c r="E260" s="319"/>
      <c r="F260" s="319"/>
      <c r="G260" s="319"/>
      <c r="H260" s="318"/>
      <c r="I260" s="608" t="s">
        <v>306</v>
      </c>
      <c r="J260" s="609"/>
      <c r="K260" s="625">
        <v>0.1</v>
      </c>
      <c r="L260" s="626"/>
      <c r="M260" s="291">
        <f>K260*12*I220</f>
        <v>426.60000000000008</v>
      </c>
    </row>
    <row r="261" spans="1:13">
      <c r="A261" s="313" t="s">
        <v>299</v>
      </c>
      <c r="B261" s="312"/>
      <c r="C261" s="312"/>
      <c r="D261" s="312"/>
      <c r="E261" s="312"/>
      <c r="F261" s="312"/>
      <c r="G261" s="312"/>
      <c r="H261" s="311"/>
      <c r="I261" s="608" t="s">
        <v>298</v>
      </c>
      <c r="J261" s="609"/>
      <c r="K261" s="636">
        <v>0.05</v>
      </c>
      <c r="L261" s="637"/>
      <c r="M261" s="291">
        <f>K261*12*I220</f>
        <v>213.30000000000004</v>
      </c>
    </row>
    <row r="262" spans="1:13" ht="15.75" thickBot="1">
      <c r="A262" s="313" t="s">
        <v>305</v>
      </c>
      <c r="B262" s="312"/>
      <c r="C262" s="312"/>
      <c r="D262" s="312"/>
      <c r="E262" s="312"/>
      <c r="F262" s="312"/>
      <c r="G262" s="312"/>
      <c r="H262" s="311"/>
      <c r="I262" s="614" t="s">
        <v>88</v>
      </c>
      <c r="J262" s="615"/>
      <c r="K262" s="638">
        <v>7.0000000000000007E-2</v>
      </c>
      <c r="L262" s="639"/>
      <c r="M262" s="326">
        <f>K262*12*I220</f>
        <v>298.62</v>
      </c>
    </row>
    <row r="263" spans="1:13" ht="15.75" thickBot="1">
      <c r="A263" s="654" t="s">
        <v>304</v>
      </c>
      <c r="B263" s="655"/>
      <c r="C263" s="655"/>
      <c r="D263" s="655"/>
      <c r="E263" s="655"/>
      <c r="F263" s="655"/>
      <c r="G263" s="655"/>
      <c r="H263" s="656"/>
      <c r="I263" s="325"/>
      <c r="J263" s="324"/>
      <c r="K263" s="649">
        <f>K264+K265+K266</f>
        <v>0.88</v>
      </c>
      <c r="L263" s="643"/>
      <c r="M263" s="303">
        <f>K263*12*I220</f>
        <v>3754.0800000000004</v>
      </c>
    </row>
    <row r="264" spans="1:13">
      <c r="A264" s="323" t="s">
        <v>303</v>
      </c>
      <c r="B264" s="322"/>
      <c r="C264" s="322"/>
      <c r="D264" s="322"/>
      <c r="E264" s="322"/>
      <c r="F264" s="322"/>
      <c r="G264" s="322"/>
      <c r="H264" s="321"/>
      <c r="I264" s="612" t="s">
        <v>302</v>
      </c>
      <c r="J264" s="613"/>
      <c r="K264" s="644">
        <v>0.42</v>
      </c>
      <c r="L264" s="645"/>
      <c r="M264" s="291">
        <f>K264*12*I220</f>
        <v>1791.72</v>
      </c>
    </row>
    <row r="265" spans="1:13">
      <c r="A265" s="320" t="s">
        <v>301</v>
      </c>
      <c r="B265" s="319"/>
      <c r="C265" s="319"/>
      <c r="D265" s="319"/>
      <c r="E265" s="319"/>
      <c r="F265" s="319"/>
      <c r="G265" s="319"/>
      <c r="H265" s="318"/>
      <c r="I265" s="317" t="s">
        <v>300</v>
      </c>
      <c r="J265" s="316"/>
      <c r="K265" s="636">
        <v>0.37</v>
      </c>
      <c r="L265" s="637"/>
      <c r="M265" s="291">
        <f>K265*12*I220</f>
        <v>1578.4199999999998</v>
      </c>
    </row>
    <row r="266" spans="1:13" ht="15.75" thickBot="1">
      <c r="A266" s="313" t="s">
        <v>299</v>
      </c>
      <c r="B266" s="312"/>
      <c r="C266" s="312"/>
      <c r="D266" s="312"/>
      <c r="E266" s="312"/>
      <c r="F266" s="312"/>
      <c r="G266" s="312"/>
      <c r="H266" s="311"/>
      <c r="I266" s="614" t="s">
        <v>298</v>
      </c>
      <c r="J266" s="615"/>
      <c r="K266" s="638">
        <v>0.09</v>
      </c>
      <c r="L266" s="639"/>
      <c r="M266" s="291">
        <f>K266*12*I220</f>
        <v>383.94</v>
      </c>
    </row>
    <row r="267" spans="1:13" ht="15.75" thickBot="1">
      <c r="A267" s="309" t="s">
        <v>297</v>
      </c>
      <c r="B267" s="308"/>
      <c r="C267" s="308"/>
      <c r="D267" s="308"/>
      <c r="E267" s="308"/>
      <c r="F267" s="308"/>
      <c r="G267" s="308"/>
      <c r="H267" s="307"/>
      <c r="I267" s="619" t="s">
        <v>296</v>
      </c>
      <c r="J267" s="620"/>
      <c r="K267" s="640">
        <v>20.329999999999998</v>
      </c>
      <c r="L267" s="641"/>
      <c r="M267" s="303">
        <f>K267*12*I220</f>
        <v>86727.78</v>
      </c>
    </row>
    <row r="268" spans="1:13" ht="15.75" thickBot="1">
      <c r="A268" s="603" t="s">
        <v>295</v>
      </c>
      <c r="B268" s="604"/>
      <c r="C268" s="604"/>
      <c r="D268" s="604"/>
      <c r="E268" s="604"/>
      <c r="F268" s="604"/>
      <c r="G268" s="604"/>
      <c r="H268" s="605"/>
      <c r="I268" s="305"/>
      <c r="J268" s="304"/>
      <c r="K268" s="642">
        <v>1.58</v>
      </c>
      <c r="L268" s="643"/>
      <c r="M268" s="303">
        <f>K268*12*I220</f>
        <v>6740.2800000000007</v>
      </c>
    </row>
    <row r="269" spans="1:13">
      <c r="A269" s="301" t="s">
        <v>294</v>
      </c>
      <c r="B269" s="300"/>
      <c r="C269" s="300"/>
      <c r="D269" s="300"/>
      <c r="E269" s="300"/>
      <c r="F269" s="300"/>
      <c r="G269" s="300"/>
      <c r="H269" s="298"/>
      <c r="I269" s="621" t="s">
        <v>293</v>
      </c>
      <c r="J269" s="622"/>
      <c r="K269" s="297"/>
      <c r="L269" s="314"/>
      <c r="M269" s="291"/>
    </row>
    <row r="270" spans="1:13">
      <c r="A270" s="301" t="s">
        <v>292</v>
      </c>
      <c r="B270" s="300"/>
      <c r="C270" s="300"/>
      <c r="D270" s="300"/>
      <c r="E270" s="300"/>
      <c r="F270" s="300"/>
      <c r="G270" s="300"/>
      <c r="H270" s="298"/>
      <c r="I270" s="295"/>
      <c r="J270" s="294"/>
      <c r="K270" s="297"/>
      <c r="L270" s="314"/>
      <c r="M270" s="291"/>
    </row>
    <row r="271" spans="1:13" ht="15.75" thickBot="1">
      <c r="A271" s="301" t="s">
        <v>291</v>
      </c>
      <c r="B271" s="300"/>
      <c r="C271" s="300"/>
      <c r="D271" s="300"/>
      <c r="E271" s="300"/>
      <c r="F271" s="300"/>
      <c r="G271" s="300"/>
      <c r="H271" s="298"/>
      <c r="I271" s="310"/>
      <c r="J271" s="294"/>
      <c r="K271" s="297"/>
      <c r="L271" s="314"/>
      <c r="M271" s="291"/>
    </row>
    <row r="272" spans="1:13" ht="15.75" thickBot="1">
      <c r="A272" s="309" t="s">
        <v>290</v>
      </c>
      <c r="B272" s="308"/>
      <c r="C272" s="308"/>
      <c r="D272" s="308"/>
      <c r="E272" s="308"/>
      <c r="F272" s="308"/>
      <c r="G272" s="308"/>
      <c r="H272" s="307"/>
      <c r="I272" s="305"/>
      <c r="J272" s="304"/>
      <c r="K272" s="642">
        <v>7.0000000000000007E-2</v>
      </c>
      <c r="L272" s="643"/>
      <c r="M272" s="303">
        <f>K272*12*I220</f>
        <v>298.62</v>
      </c>
    </row>
    <row r="273" spans="1:13">
      <c r="A273" s="301" t="s">
        <v>289</v>
      </c>
      <c r="B273" s="300"/>
      <c r="C273" s="300"/>
      <c r="D273" s="300"/>
      <c r="E273" s="300"/>
      <c r="F273" s="300"/>
      <c r="G273" s="300"/>
      <c r="H273" s="298"/>
      <c r="I273" s="621" t="s">
        <v>19</v>
      </c>
      <c r="J273" s="622"/>
      <c r="K273" s="315"/>
      <c r="L273" s="314"/>
      <c r="M273" s="291"/>
    </row>
    <row r="274" spans="1:13" ht="15.75" thickBot="1">
      <c r="A274" s="301" t="s">
        <v>288</v>
      </c>
      <c r="B274" s="300"/>
      <c r="C274" s="300"/>
      <c r="D274" s="300"/>
      <c r="E274" s="300"/>
      <c r="F274" s="300"/>
      <c r="G274" s="300"/>
      <c r="H274" s="298"/>
      <c r="I274" s="295"/>
      <c r="J274" s="294"/>
      <c r="K274" s="315"/>
      <c r="L274" s="314"/>
      <c r="M274" s="291"/>
    </row>
    <row r="275" spans="1:13" ht="15.75" thickBot="1">
      <c r="A275" s="603" t="s">
        <v>287</v>
      </c>
      <c r="B275" s="604"/>
      <c r="C275" s="604"/>
      <c r="D275" s="604"/>
      <c r="E275" s="604"/>
      <c r="F275" s="604"/>
      <c r="G275" s="604"/>
      <c r="H275" s="605"/>
      <c r="I275" s="305"/>
      <c r="J275" s="304"/>
      <c r="K275" s="642">
        <v>6</v>
      </c>
      <c r="L275" s="643"/>
      <c r="M275" s="303">
        <f>K275*12*I220</f>
        <v>25596</v>
      </c>
    </row>
    <row r="276" spans="1:13">
      <c r="A276" s="301" t="s">
        <v>286</v>
      </c>
      <c r="B276" s="299"/>
      <c r="C276" s="299"/>
      <c r="D276" s="299"/>
      <c r="E276" s="299"/>
      <c r="F276" s="300"/>
      <c r="G276" s="299"/>
      <c r="H276" s="298"/>
      <c r="I276" s="598" t="s">
        <v>285</v>
      </c>
      <c r="J276" s="599"/>
      <c r="K276" s="297"/>
      <c r="L276" s="314"/>
      <c r="M276" s="291"/>
    </row>
    <row r="277" spans="1:13">
      <c r="A277" s="301" t="s">
        <v>284</v>
      </c>
      <c r="B277" s="299"/>
      <c r="C277" s="299"/>
      <c r="D277" s="299"/>
      <c r="E277" s="299"/>
      <c r="F277" s="300"/>
      <c r="G277" s="299"/>
      <c r="H277" s="298"/>
      <c r="I277" s="598" t="s">
        <v>283</v>
      </c>
      <c r="J277" s="599"/>
      <c r="K277" s="297"/>
      <c r="L277" s="314"/>
      <c r="M277" s="291"/>
    </row>
    <row r="278" spans="1:13">
      <c r="A278" s="301" t="s">
        <v>282</v>
      </c>
      <c r="B278" s="299"/>
      <c r="C278" s="299"/>
      <c r="D278" s="299"/>
      <c r="E278" s="299"/>
      <c r="F278" s="300"/>
      <c r="G278" s="299"/>
      <c r="H278" s="298"/>
      <c r="I278" s="598" t="s">
        <v>281</v>
      </c>
      <c r="J278" s="599"/>
      <c r="K278" s="297"/>
      <c r="L278" s="314"/>
      <c r="M278" s="291"/>
    </row>
    <row r="279" spans="1:13">
      <c r="A279" s="301" t="s">
        <v>280</v>
      </c>
      <c r="B279" s="299"/>
      <c r="C279" s="299"/>
      <c r="D279" s="299"/>
      <c r="E279" s="299"/>
      <c r="F279" s="300"/>
      <c r="G279" s="299"/>
      <c r="H279" s="298"/>
      <c r="I279" s="598" t="s">
        <v>279</v>
      </c>
      <c r="J279" s="599"/>
      <c r="K279" s="297"/>
      <c r="L279" s="314"/>
      <c r="M279" s="291"/>
    </row>
    <row r="280" spans="1:13">
      <c r="A280" s="301" t="s">
        <v>278</v>
      </c>
      <c r="B280" s="299"/>
      <c r="C280" s="299"/>
      <c r="D280" s="299"/>
      <c r="E280" s="299"/>
      <c r="F280" s="300"/>
      <c r="G280" s="299"/>
      <c r="H280" s="298"/>
      <c r="I280" s="598" t="s">
        <v>277</v>
      </c>
      <c r="J280" s="599"/>
      <c r="K280" s="297"/>
      <c r="L280" s="314"/>
      <c r="M280" s="291"/>
    </row>
    <row r="281" spans="1:13">
      <c r="A281" s="301" t="s">
        <v>276</v>
      </c>
      <c r="B281" s="299"/>
      <c r="C281" s="299"/>
      <c r="D281" s="299"/>
      <c r="E281" s="299"/>
      <c r="F281" s="300"/>
      <c r="G281" s="299"/>
      <c r="H281" s="298"/>
      <c r="I281" s="295"/>
      <c r="J281" s="294"/>
      <c r="K281" s="297"/>
      <c r="L281" s="302"/>
      <c r="M281" s="291"/>
    </row>
    <row r="282" spans="1:13">
      <c r="A282" s="301" t="s">
        <v>275</v>
      </c>
      <c r="B282" s="299"/>
      <c r="C282" s="299"/>
      <c r="D282" s="299"/>
      <c r="E282" s="299"/>
      <c r="F282" s="300"/>
      <c r="G282" s="299"/>
      <c r="H282" s="298"/>
      <c r="I282" s="295"/>
      <c r="J282" s="294"/>
      <c r="K282" s="297"/>
      <c r="L282" s="314"/>
      <c r="M282" s="291"/>
    </row>
    <row r="283" spans="1:13">
      <c r="A283" s="301" t="s">
        <v>274</v>
      </c>
      <c r="B283" s="299"/>
      <c r="C283" s="299"/>
      <c r="D283" s="299"/>
      <c r="E283" s="299"/>
      <c r="F283" s="300"/>
      <c r="G283" s="299"/>
      <c r="H283" s="298"/>
      <c r="I283" s="295"/>
      <c r="J283" s="294"/>
      <c r="K283" s="297"/>
      <c r="L283" s="314"/>
      <c r="M283" s="291"/>
    </row>
    <row r="284" spans="1:13">
      <c r="A284" s="301" t="s">
        <v>273</v>
      </c>
      <c r="B284" s="299"/>
      <c r="C284" s="299"/>
      <c r="D284" s="299"/>
      <c r="E284" s="299"/>
      <c r="F284" s="300"/>
      <c r="G284" s="299"/>
      <c r="H284" s="298"/>
      <c r="I284" s="295"/>
      <c r="J284" s="294"/>
      <c r="K284" s="297"/>
      <c r="L284" s="314"/>
      <c r="M284" s="291"/>
    </row>
    <row r="285" spans="1:13">
      <c r="A285" s="301" t="s">
        <v>272</v>
      </c>
      <c r="B285" s="299"/>
      <c r="C285" s="299"/>
      <c r="D285" s="299"/>
      <c r="E285" s="299"/>
      <c r="F285" s="300"/>
      <c r="G285" s="299"/>
      <c r="H285" s="298"/>
      <c r="I285" s="295"/>
      <c r="J285" s="294"/>
      <c r="K285" s="297"/>
      <c r="L285" s="314"/>
      <c r="M285" s="291"/>
    </row>
    <row r="286" spans="1:13" ht="15.75" thickBot="1">
      <c r="A286" s="616" t="s">
        <v>271</v>
      </c>
      <c r="B286" s="617"/>
      <c r="C286" s="617"/>
      <c r="D286" s="617"/>
      <c r="E286" s="617"/>
      <c r="F286" s="617"/>
      <c r="G286" s="617"/>
      <c r="H286" s="618"/>
      <c r="I286" s="295"/>
      <c r="J286" s="294"/>
      <c r="K286" s="293"/>
      <c r="L286" s="292"/>
      <c r="M286" s="291"/>
    </row>
    <row r="287" spans="1:13">
      <c r="A287" s="290" t="s">
        <v>270</v>
      </c>
      <c r="B287" s="289"/>
      <c r="C287" s="289"/>
      <c r="D287" s="289"/>
      <c r="E287" s="289"/>
      <c r="F287" s="289"/>
      <c r="G287" s="289"/>
      <c r="H287" s="289"/>
      <c r="I287" s="621" t="s">
        <v>55</v>
      </c>
      <c r="J287" s="622"/>
      <c r="K287" s="288"/>
      <c r="L287" s="287"/>
      <c r="M287" s="286"/>
    </row>
    <row r="288" spans="1:13" ht="15.75" thickBot="1">
      <c r="A288" s="285" t="s">
        <v>269</v>
      </c>
      <c r="B288" s="284"/>
      <c r="C288" s="284"/>
      <c r="D288" s="284"/>
      <c r="E288" s="284"/>
      <c r="F288" s="284"/>
      <c r="G288" s="284"/>
      <c r="H288" s="284"/>
      <c r="I288" s="283"/>
      <c r="J288" s="282"/>
      <c r="K288" s="281"/>
      <c r="L288" s="280"/>
      <c r="M288" s="279"/>
    </row>
    <row r="289" spans="1:13" ht="15.75" thickBot="1">
      <c r="A289" s="603" t="s">
        <v>355</v>
      </c>
      <c r="B289" s="604"/>
      <c r="C289" s="604"/>
      <c r="D289" s="604"/>
      <c r="E289" s="604"/>
      <c r="F289" s="604"/>
      <c r="G289" s="604"/>
      <c r="H289" s="657"/>
      <c r="I289" s="658" t="s">
        <v>32</v>
      </c>
      <c r="J289" s="659"/>
      <c r="K289" s="660">
        <v>1.46</v>
      </c>
      <c r="L289" s="661"/>
      <c r="M289" s="276">
        <f>K289*12*I220</f>
        <v>6228.36</v>
      </c>
    </row>
    <row r="290" spans="1:13" ht="15.75" thickBot="1">
      <c r="A290" s="386" t="s">
        <v>354</v>
      </c>
      <c r="B290" s="385"/>
      <c r="C290" s="385"/>
      <c r="D290" s="385"/>
      <c r="E290" s="385"/>
      <c r="F290" s="385"/>
      <c r="G290" s="385"/>
      <c r="H290" s="385"/>
      <c r="I290" s="387"/>
      <c r="J290" s="383"/>
      <c r="K290" s="660"/>
      <c r="L290" s="661"/>
      <c r="M290" s="276"/>
    </row>
    <row r="291" spans="1:13" ht="15.75" thickBot="1">
      <c r="A291" s="652" t="s">
        <v>268</v>
      </c>
      <c r="B291" s="653"/>
      <c r="C291" s="653"/>
      <c r="D291" s="653"/>
      <c r="E291" s="653"/>
      <c r="F291" s="653"/>
      <c r="G291" s="653"/>
      <c r="H291" s="653"/>
      <c r="I291" s="278"/>
      <c r="J291" s="277"/>
      <c r="K291" s="610">
        <f>K221+K231+K246+K275+K289+K290</f>
        <v>45.22</v>
      </c>
      <c r="L291" s="611"/>
      <c r="M291" s="276">
        <f>M221+M231+M246+M275+M289+M290</f>
        <v>192908.51999999996</v>
      </c>
    </row>
    <row r="293" spans="1:13" ht="15.75">
      <c r="A293" s="601" t="s">
        <v>0</v>
      </c>
      <c r="B293" s="601"/>
      <c r="C293" s="601"/>
      <c r="D293" s="601"/>
      <c r="E293" s="601"/>
      <c r="F293" s="601"/>
      <c r="G293" s="601"/>
      <c r="H293" s="601"/>
      <c r="I293" s="601"/>
      <c r="J293" s="601"/>
      <c r="K293" s="601"/>
      <c r="L293" s="601"/>
      <c r="M293" s="327"/>
    </row>
    <row r="294" spans="1:13" ht="15.75">
      <c r="A294" s="600" t="s">
        <v>353</v>
      </c>
      <c r="B294" s="600"/>
      <c r="C294" s="600"/>
      <c r="D294" s="600"/>
      <c r="E294" s="600"/>
      <c r="F294" s="600"/>
      <c r="G294" s="600"/>
      <c r="H294" s="600"/>
      <c r="I294" s="600"/>
      <c r="J294" s="600"/>
      <c r="K294" s="600"/>
      <c r="L294" s="600"/>
      <c r="M294" s="327"/>
    </row>
    <row r="295" spans="1:13" ht="15.75">
      <c r="A295" s="370"/>
      <c r="B295" s="370"/>
      <c r="C295" s="370"/>
      <c r="D295" s="370"/>
      <c r="E295" s="370"/>
      <c r="F295" s="370" t="s">
        <v>427</v>
      </c>
      <c r="G295" s="370"/>
      <c r="H295" s="370"/>
      <c r="I295" s="370"/>
      <c r="J295" s="370"/>
      <c r="K295" s="370"/>
      <c r="L295" s="370"/>
      <c r="M295" s="327"/>
    </row>
    <row r="296" spans="1:13">
      <c r="A296" s="329"/>
      <c r="B296" s="328"/>
      <c r="C296" s="602" t="s">
        <v>351</v>
      </c>
      <c r="D296" s="602"/>
      <c r="E296" s="602"/>
      <c r="F296" s="328"/>
      <c r="G296" s="328"/>
      <c r="H296" s="368"/>
      <c r="I296" s="590" t="s">
        <v>3</v>
      </c>
      <c r="J296" s="591"/>
      <c r="K296" s="592" t="s">
        <v>4</v>
      </c>
      <c r="L296" s="593"/>
      <c r="M296" s="382"/>
    </row>
    <row r="297" spans="1:13">
      <c r="A297" s="381"/>
      <c r="B297" s="355"/>
      <c r="C297" s="355"/>
      <c r="D297" s="355"/>
      <c r="E297" s="355"/>
      <c r="F297" s="355"/>
      <c r="G297" s="355"/>
      <c r="H297" s="356"/>
      <c r="I297" s="295"/>
      <c r="J297" s="294"/>
      <c r="K297" s="594" t="s">
        <v>5</v>
      </c>
      <c r="L297" s="595"/>
      <c r="M297" s="380" t="s">
        <v>6</v>
      </c>
    </row>
    <row r="298" spans="1:13">
      <c r="A298" s="381"/>
      <c r="B298" s="355"/>
      <c r="C298" s="355"/>
      <c r="D298" s="355"/>
      <c r="E298" s="355"/>
      <c r="F298" s="355"/>
      <c r="G298" s="355"/>
      <c r="H298" s="356"/>
      <c r="I298" s="598" t="s">
        <v>7</v>
      </c>
      <c r="J298" s="599"/>
      <c r="K298" s="623" t="s">
        <v>8</v>
      </c>
      <c r="L298" s="624"/>
      <c r="M298" s="380" t="s">
        <v>9</v>
      </c>
    </row>
    <row r="299" spans="1:13" ht="16.5" thickBot="1">
      <c r="A299" s="379"/>
      <c r="B299" s="351"/>
      <c r="C299" s="351"/>
      <c r="D299" s="351"/>
      <c r="E299" s="351"/>
      <c r="F299" s="351"/>
      <c r="G299" s="351"/>
      <c r="H299" s="350"/>
      <c r="I299" s="631">
        <v>1285.8</v>
      </c>
      <c r="J299" s="632"/>
      <c r="K299" s="633"/>
      <c r="L299" s="634"/>
      <c r="M299" s="378"/>
    </row>
    <row r="300" spans="1:13">
      <c r="A300" s="367" t="s">
        <v>350</v>
      </c>
      <c r="B300" s="344"/>
      <c r="C300" s="344"/>
      <c r="D300" s="344"/>
      <c r="E300" s="344"/>
      <c r="F300" s="344"/>
      <c r="G300" s="344"/>
      <c r="H300" s="377"/>
      <c r="I300" s="341"/>
      <c r="J300" s="340"/>
      <c r="K300" s="635">
        <f>K303+K306</f>
        <v>6.17</v>
      </c>
      <c r="L300" s="628"/>
      <c r="M300" s="286">
        <f>K300*12*I299</f>
        <v>95200.631999999983</v>
      </c>
    </row>
    <row r="301" spans="1:13">
      <c r="A301" s="376" t="s">
        <v>349</v>
      </c>
      <c r="B301" s="375"/>
      <c r="C301" s="375"/>
      <c r="D301" s="375"/>
      <c r="E301" s="375"/>
      <c r="F301" s="375"/>
      <c r="G301" s="375"/>
      <c r="H301" s="374"/>
      <c r="I301" s="295"/>
      <c r="J301" s="294"/>
      <c r="K301" s="293"/>
      <c r="L301" s="292"/>
      <c r="M301" s="373"/>
    </row>
    <row r="302" spans="1:13" ht="15.75" thickBot="1">
      <c r="A302" s="363" t="s">
        <v>348</v>
      </c>
      <c r="B302" s="372"/>
      <c r="C302" s="372"/>
      <c r="D302" s="372"/>
      <c r="E302" s="372"/>
      <c r="F302" s="372"/>
      <c r="G302" s="372"/>
      <c r="H302" s="371"/>
      <c r="I302" s="336"/>
      <c r="J302" s="282"/>
      <c r="K302" s="281"/>
      <c r="L302" s="280"/>
      <c r="M302" s="279"/>
    </row>
    <row r="303" spans="1:13">
      <c r="A303" s="323" t="s">
        <v>347</v>
      </c>
      <c r="B303" s="331"/>
      <c r="C303" s="331"/>
      <c r="D303" s="331"/>
      <c r="E303" s="331"/>
      <c r="F303" s="331"/>
      <c r="G303" s="331"/>
      <c r="H303" s="357"/>
      <c r="I303" s="596" t="s">
        <v>19</v>
      </c>
      <c r="J303" s="597"/>
      <c r="K303" s="629">
        <v>3.7</v>
      </c>
      <c r="L303" s="630"/>
      <c r="M303" s="291">
        <f>K303*12*I299</f>
        <v>57089.520000000004</v>
      </c>
    </row>
    <row r="304" spans="1:13">
      <c r="A304" s="301" t="s">
        <v>338</v>
      </c>
      <c r="B304" s="355"/>
      <c r="C304" s="355"/>
      <c r="D304" s="355"/>
      <c r="E304" s="355"/>
      <c r="F304" s="355"/>
      <c r="G304" s="355"/>
      <c r="H304" s="356"/>
      <c r="I304" s="598" t="s">
        <v>328</v>
      </c>
      <c r="J304" s="599"/>
      <c r="K304" s="327"/>
      <c r="L304" s="292"/>
      <c r="M304" s="291"/>
    </row>
    <row r="305" spans="1:13">
      <c r="A305" s="323" t="s">
        <v>337</v>
      </c>
      <c r="B305" s="331"/>
      <c r="C305" s="331"/>
      <c r="D305" s="331"/>
      <c r="E305" s="331"/>
      <c r="F305" s="331"/>
      <c r="G305" s="331"/>
      <c r="H305" s="357"/>
      <c r="I305" s="596"/>
      <c r="J305" s="597"/>
      <c r="K305" s="327"/>
      <c r="L305" s="292"/>
      <c r="M305" s="291"/>
    </row>
    <row r="306" spans="1:13">
      <c r="A306" s="323" t="s">
        <v>346</v>
      </c>
      <c r="B306" s="331"/>
      <c r="C306" s="331"/>
      <c r="D306" s="331"/>
      <c r="E306" s="331"/>
      <c r="F306" s="331"/>
      <c r="G306" s="331"/>
      <c r="H306" s="357"/>
      <c r="I306" s="608" t="s">
        <v>35</v>
      </c>
      <c r="J306" s="609"/>
      <c r="K306" s="625">
        <v>2.4700000000000002</v>
      </c>
      <c r="L306" s="626"/>
      <c r="M306" s="291">
        <f>K306*12*I299</f>
        <v>38111.112000000001</v>
      </c>
    </row>
    <row r="307" spans="1:13" ht="15.75">
      <c r="A307" s="320" t="s">
        <v>345</v>
      </c>
      <c r="B307" s="354"/>
      <c r="C307" s="354"/>
      <c r="D307" s="354"/>
      <c r="E307" s="354"/>
      <c r="F307" s="354"/>
      <c r="G307" s="354"/>
      <c r="H307" s="353"/>
      <c r="I307" s="598" t="s">
        <v>328</v>
      </c>
      <c r="J307" s="599"/>
      <c r="K307" s="370"/>
      <c r="L307" s="369"/>
      <c r="M307" s="291"/>
    </row>
    <row r="308" spans="1:13">
      <c r="A308" s="313" t="s">
        <v>344</v>
      </c>
      <c r="B308" s="328"/>
      <c r="C308" s="328"/>
      <c r="D308" s="328"/>
      <c r="E308" s="328"/>
      <c r="F308" s="328"/>
      <c r="G308" s="328"/>
      <c r="H308" s="368"/>
      <c r="I308" s="598"/>
      <c r="J308" s="599"/>
      <c r="K308" s="352"/>
      <c r="L308" s="292"/>
      <c r="M308" s="291"/>
    </row>
    <row r="309" spans="1:13" ht="15.75" thickBot="1">
      <c r="A309" s="323" t="s">
        <v>343</v>
      </c>
      <c r="B309" s="322"/>
      <c r="C309" s="322"/>
      <c r="D309" s="322"/>
      <c r="E309" s="322"/>
      <c r="F309" s="322"/>
      <c r="G309" s="322"/>
      <c r="H309" s="321"/>
      <c r="I309" s="334"/>
      <c r="J309" s="333"/>
      <c r="K309" s="636"/>
      <c r="L309" s="637"/>
      <c r="M309" s="291"/>
    </row>
    <row r="310" spans="1:13">
      <c r="A310" s="367" t="s">
        <v>342</v>
      </c>
      <c r="B310" s="366"/>
      <c r="C310" s="366"/>
      <c r="D310" s="366"/>
      <c r="E310" s="366"/>
      <c r="F310" s="366"/>
      <c r="G310" s="366"/>
      <c r="H310" s="365"/>
      <c r="I310" s="341"/>
      <c r="J310" s="364"/>
      <c r="K310" s="627">
        <f>K312+K317+K320</f>
        <v>5.05</v>
      </c>
      <c r="L310" s="628"/>
      <c r="M310" s="286">
        <f>K310*12*I299</f>
        <v>77919.48</v>
      </c>
    </row>
    <row r="311" spans="1:13" ht="15.75" thickBot="1">
      <c r="A311" s="363" t="s">
        <v>341</v>
      </c>
      <c r="B311" s="362"/>
      <c r="C311" s="362"/>
      <c r="D311" s="362"/>
      <c r="E311" s="362"/>
      <c r="F311" s="362"/>
      <c r="G311" s="362"/>
      <c r="H311" s="361"/>
      <c r="I311" s="336"/>
      <c r="J311" s="360"/>
      <c r="K311" s="281"/>
      <c r="L311" s="280"/>
      <c r="M311" s="279"/>
    </row>
    <row r="312" spans="1:13">
      <c r="A312" s="301" t="s">
        <v>340</v>
      </c>
      <c r="B312" s="300"/>
      <c r="C312" s="300"/>
      <c r="D312" s="300"/>
      <c r="E312" s="300"/>
      <c r="F312" s="300"/>
      <c r="G312" s="300"/>
      <c r="H312" s="298"/>
      <c r="I312" s="598" t="s">
        <v>19</v>
      </c>
      <c r="J312" s="599"/>
      <c r="K312" s="629">
        <v>2.5299999999999998</v>
      </c>
      <c r="L312" s="630"/>
      <c r="M312" s="291">
        <f>K312*12*I299</f>
        <v>39036.887999999999</v>
      </c>
    </row>
    <row r="313" spans="1:13">
      <c r="A313" s="323" t="s">
        <v>339</v>
      </c>
      <c r="B313" s="322"/>
      <c r="C313" s="322"/>
      <c r="D313" s="322"/>
      <c r="E313" s="322"/>
      <c r="F313" s="322"/>
      <c r="G313" s="322"/>
      <c r="H313" s="321"/>
      <c r="I313" s="359"/>
      <c r="J313" s="358"/>
      <c r="K313" s="327"/>
      <c r="L313" s="292"/>
      <c r="M313" s="291"/>
    </row>
    <row r="314" spans="1:13">
      <c r="A314" s="301" t="s">
        <v>338</v>
      </c>
      <c r="B314" s="355"/>
      <c r="C314" s="355"/>
      <c r="D314" s="355"/>
      <c r="E314" s="355"/>
      <c r="F314" s="355"/>
      <c r="G314" s="355"/>
      <c r="H314" s="356"/>
      <c r="I314" s="598" t="s">
        <v>328</v>
      </c>
      <c r="J314" s="599"/>
      <c r="K314" s="327"/>
      <c r="L314" s="292"/>
      <c r="M314" s="291"/>
    </row>
    <row r="315" spans="1:13">
      <c r="A315" s="323" t="s">
        <v>337</v>
      </c>
      <c r="B315" s="331"/>
      <c r="C315" s="331"/>
      <c r="D315" s="331"/>
      <c r="E315" s="331"/>
      <c r="F315" s="331"/>
      <c r="G315" s="331"/>
      <c r="H315" s="357"/>
      <c r="I315" s="596"/>
      <c r="J315" s="597"/>
      <c r="K315" s="327"/>
      <c r="L315" s="292"/>
      <c r="M315" s="291"/>
    </row>
    <row r="316" spans="1:13">
      <c r="A316" s="320" t="s">
        <v>336</v>
      </c>
      <c r="B316" s="354"/>
      <c r="C316" s="353"/>
      <c r="D316" s="355"/>
      <c r="E316" s="355"/>
      <c r="F316" s="355"/>
      <c r="G316" s="355"/>
      <c r="H316" s="356"/>
      <c r="I316" s="598" t="s">
        <v>328</v>
      </c>
      <c r="J316" s="599"/>
      <c r="K316" s="327"/>
      <c r="L316" s="292"/>
      <c r="M316" s="291"/>
    </row>
    <row r="317" spans="1:13">
      <c r="A317" s="301" t="s">
        <v>335</v>
      </c>
      <c r="B317" s="355"/>
      <c r="C317" s="355"/>
      <c r="D317" s="354"/>
      <c r="E317" s="354"/>
      <c r="F317" s="354"/>
      <c r="G317" s="354"/>
      <c r="H317" s="353"/>
      <c r="I317" s="608" t="s">
        <v>35</v>
      </c>
      <c r="J317" s="609"/>
      <c r="K317" s="625">
        <v>1.1200000000000001</v>
      </c>
      <c r="L317" s="626"/>
      <c r="M317" s="291">
        <f>K317*12*I299</f>
        <v>17281.152000000002</v>
      </c>
    </row>
    <row r="318" spans="1:13">
      <c r="A318" s="313" t="s">
        <v>334</v>
      </c>
      <c r="B318" s="312"/>
      <c r="C318" s="312"/>
      <c r="D318" s="312"/>
      <c r="E318" s="312"/>
      <c r="F318" s="312"/>
      <c r="G318" s="312"/>
      <c r="H318" s="311"/>
      <c r="I318" s="590" t="s">
        <v>333</v>
      </c>
      <c r="J318" s="591"/>
      <c r="K318" s="327"/>
      <c r="L318" s="292"/>
      <c r="M318" s="291"/>
    </row>
    <row r="319" spans="1:13">
      <c r="A319" s="323"/>
      <c r="B319" s="322"/>
      <c r="C319" s="322"/>
      <c r="D319" s="322"/>
      <c r="E319" s="322"/>
      <c r="F319" s="322"/>
      <c r="G319" s="322"/>
      <c r="H319" s="321"/>
      <c r="I319" s="334" t="s">
        <v>332</v>
      </c>
      <c r="J319" s="333"/>
      <c r="K319" s="352"/>
      <c r="L319" s="292"/>
      <c r="M319" s="291"/>
    </row>
    <row r="320" spans="1:13">
      <c r="A320" s="313" t="s">
        <v>331</v>
      </c>
      <c r="B320" s="312"/>
      <c r="C320" s="312"/>
      <c r="D320" s="312"/>
      <c r="E320" s="312"/>
      <c r="F320" s="312"/>
      <c r="G320" s="312"/>
      <c r="H320" s="311"/>
      <c r="I320" s="590" t="s">
        <v>35</v>
      </c>
      <c r="J320" s="591"/>
      <c r="K320" s="625">
        <v>1.4</v>
      </c>
      <c r="L320" s="626"/>
      <c r="M320" s="291">
        <f>K320*12*I299</f>
        <v>21601.439999999995</v>
      </c>
    </row>
    <row r="321" spans="1:13">
      <c r="A321" s="323" t="s">
        <v>330</v>
      </c>
      <c r="B321" s="322"/>
      <c r="C321" s="322"/>
      <c r="D321" s="322"/>
      <c r="E321" s="322"/>
      <c r="F321" s="322"/>
      <c r="G321" s="322"/>
      <c r="H321" s="321"/>
      <c r="I321" s="334"/>
      <c r="J321" s="333"/>
      <c r="K321" s="327"/>
      <c r="L321" s="292"/>
      <c r="M321" s="291"/>
    </row>
    <row r="322" spans="1:13">
      <c r="A322" s="313" t="s">
        <v>329</v>
      </c>
      <c r="B322" s="312"/>
      <c r="C322" s="312"/>
      <c r="D322" s="312"/>
      <c r="E322" s="312"/>
      <c r="F322" s="312"/>
      <c r="G322" s="312"/>
      <c r="H322" s="311"/>
      <c r="I322" s="598" t="s">
        <v>328</v>
      </c>
      <c r="J322" s="599"/>
      <c r="K322" s="327"/>
      <c r="L322" s="292"/>
      <c r="M322" s="291"/>
    </row>
    <row r="323" spans="1:13">
      <c r="A323" s="313" t="s">
        <v>327</v>
      </c>
      <c r="B323" s="312"/>
      <c r="C323" s="312"/>
      <c r="D323" s="312"/>
      <c r="E323" s="312"/>
      <c r="F323" s="312"/>
      <c r="G323" s="312"/>
      <c r="H323" s="311"/>
      <c r="I323" s="590" t="s">
        <v>326</v>
      </c>
      <c r="J323" s="591"/>
      <c r="K323" s="351"/>
      <c r="L323" s="350"/>
      <c r="M323" s="349"/>
    </row>
    <row r="324" spans="1:13" ht="15.75" thickBot="1">
      <c r="A324" s="323"/>
      <c r="B324" s="322"/>
      <c r="C324" s="322"/>
      <c r="D324" s="322"/>
      <c r="E324" s="322"/>
      <c r="F324" s="322"/>
      <c r="G324" s="322"/>
      <c r="H324" s="321"/>
      <c r="I324" s="606" t="s">
        <v>325</v>
      </c>
      <c r="J324" s="607"/>
      <c r="K324" s="348"/>
      <c r="L324" s="347"/>
      <c r="M324" s="346"/>
    </row>
    <row r="325" spans="1:13">
      <c r="A325" s="345" t="s">
        <v>324</v>
      </c>
      <c r="B325" s="344"/>
      <c r="C325" s="344"/>
      <c r="D325" s="344"/>
      <c r="E325" s="344"/>
      <c r="F325" s="344"/>
      <c r="G325" s="343"/>
      <c r="H325" s="342"/>
      <c r="I325" s="341"/>
      <c r="J325" s="340"/>
      <c r="K325" s="648">
        <f>K327+K334+K342+K346+K347+K351</f>
        <v>30.53</v>
      </c>
      <c r="L325" s="628"/>
      <c r="M325" s="286">
        <f>M327+M334+M342+M346+M347+M351</f>
        <v>471065.68799999991</v>
      </c>
    </row>
    <row r="326" spans="1:13" ht="15.75" thickBot="1">
      <c r="A326" s="339"/>
      <c r="B326" s="338"/>
      <c r="C326" s="338"/>
      <c r="D326" s="338"/>
      <c r="E326" s="338"/>
      <c r="F326" s="338"/>
      <c r="G326" s="338"/>
      <c r="H326" s="337"/>
      <c r="I326" s="336"/>
      <c r="J326" s="282"/>
      <c r="K326" s="281"/>
      <c r="L326" s="280"/>
      <c r="M326" s="279"/>
    </row>
    <row r="327" spans="1:13" ht="15.75" thickBot="1">
      <c r="A327" s="603" t="s">
        <v>323</v>
      </c>
      <c r="B327" s="604"/>
      <c r="C327" s="604"/>
      <c r="D327" s="604"/>
      <c r="E327" s="604"/>
      <c r="F327" s="604"/>
      <c r="G327" s="604"/>
      <c r="H327" s="605"/>
      <c r="I327" s="305"/>
      <c r="J327" s="304"/>
      <c r="K327" s="646">
        <f>K328+K329+K330+K332+K333</f>
        <v>4.82</v>
      </c>
      <c r="L327" s="647"/>
      <c r="M327" s="303">
        <f>K327*12*I299</f>
        <v>74370.672000000006</v>
      </c>
    </row>
    <row r="328" spans="1:13">
      <c r="A328" s="323" t="s">
        <v>322</v>
      </c>
      <c r="B328" s="322"/>
      <c r="C328" s="322"/>
      <c r="D328" s="322"/>
      <c r="E328" s="322"/>
      <c r="F328" s="322"/>
      <c r="G328" s="322"/>
      <c r="H328" s="321"/>
      <c r="I328" s="596" t="s">
        <v>321</v>
      </c>
      <c r="J328" s="597"/>
      <c r="K328" s="629">
        <v>0.63</v>
      </c>
      <c r="L328" s="630"/>
      <c r="M328" s="291">
        <f>K328*12*I299</f>
        <v>9720.648000000001</v>
      </c>
    </row>
    <row r="329" spans="1:13">
      <c r="A329" s="320" t="s">
        <v>320</v>
      </c>
      <c r="B329" s="319"/>
      <c r="C329" s="319"/>
      <c r="D329" s="319"/>
      <c r="E329" s="319"/>
      <c r="F329" s="319"/>
      <c r="G329" s="319"/>
      <c r="H329" s="318"/>
      <c r="I329" s="608" t="s">
        <v>57</v>
      </c>
      <c r="J329" s="609"/>
      <c r="K329" s="625">
        <v>1.48</v>
      </c>
      <c r="L329" s="626"/>
      <c r="M329" s="291">
        <f>K329*12*I299</f>
        <v>22835.807999999997</v>
      </c>
    </row>
    <row r="330" spans="1:13">
      <c r="A330" s="313" t="s">
        <v>319</v>
      </c>
      <c r="B330" s="312"/>
      <c r="C330" s="312"/>
      <c r="D330" s="312"/>
      <c r="E330" s="312"/>
      <c r="F330" s="312"/>
      <c r="G330" s="312"/>
      <c r="H330" s="311"/>
      <c r="I330" s="590" t="s">
        <v>35</v>
      </c>
      <c r="J330" s="591"/>
      <c r="K330" s="625">
        <v>0.17</v>
      </c>
      <c r="L330" s="626"/>
      <c r="M330" s="291">
        <f>K330*12*I299</f>
        <v>2623.0320000000002</v>
      </c>
    </row>
    <row r="331" spans="1:13">
      <c r="A331" s="335" t="s">
        <v>318</v>
      </c>
      <c r="B331" s="331"/>
      <c r="C331" s="331"/>
      <c r="D331" s="331"/>
      <c r="E331" s="322"/>
      <c r="F331" s="322"/>
      <c r="G331" s="322"/>
      <c r="H331" s="321"/>
      <c r="I331" s="334"/>
      <c r="J331" s="333"/>
      <c r="K331" s="293"/>
      <c r="L331" s="292"/>
      <c r="M331" s="291"/>
    </row>
    <row r="332" spans="1:13">
      <c r="A332" s="320" t="s">
        <v>317</v>
      </c>
      <c r="B332" s="319"/>
      <c r="C332" s="319"/>
      <c r="D332" s="319"/>
      <c r="E332" s="319"/>
      <c r="F332" s="319"/>
      <c r="G332" s="319"/>
      <c r="H332" s="318"/>
      <c r="I332" s="608" t="s">
        <v>19</v>
      </c>
      <c r="J332" s="609"/>
      <c r="K332" s="625">
        <v>0.05</v>
      </c>
      <c r="L332" s="626"/>
      <c r="M332" s="291">
        <f>K332*12*I299</f>
        <v>771.48000000000013</v>
      </c>
    </row>
    <row r="333" spans="1:13" ht="15.75" thickBot="1">
      <c r="A333" s="313" t="s">
        <v>316</v>
      </c>
      <c r="B333" s="312"/>
      <c r="C333" s="312"/>
      <c r="D333" s="312"/>
      <c r="E333" s="312"/>
      <c r="F333" s="312"/>
      <c r="G333" s="312"/>
      <c r="H333" s="311"/>
      <c r="I333" s="614" t="s">
        <v>19</v>
      </c>
      <c r="J333" s="615"/>
      <c r="K333" s="650">
        <v>2.4900000000000002</v>
      </c>
      <c r="L333" s="651"/>
      <c r="M333" s="291">
        <f>K333*12*I299</f>
        <v>38419.704000000005</v>
      </c>
    </row>
    <row r="334" spans="1:13" ht="15.75" thickBot="1">
      <c r="A334" s="654" t="s">
        <v>315</v>
      </c>
      <c r="B334" s="655"/>
      <c r="C334" s="655"/>
      <c r="D334" s="655"/>
      <c r="E334" s="655"/>
      <c r="F334" s="655"/>
      <c r="G334" s="655"/>
      <c r="H334" s="656"/>
      <c r="I334" s="305"/>
      <c r="J334" s="304"/>
      <c r="K334" s="642">
        <f>K335+K336+K338+K339+K340+K341</f>
        <v>1.35</v>
      </c>
      <c r="L334" s="647"/>
      <c r="M334" s="303">
        <f>K334*12*I299</f>
        <v>20829.960000000003</v>
      </c>
    </row>
    <row r="335" spans="1:13">
      <c r="A335" s="332" t="s">
        <v>314</v>
      </c>
      <c r="B335" s="331"/>
      <c r="C335" s="331"/>
      <c r="D335" s="331"/>
      <c r="E335" s="331"/>
      <c r="F335" s="322"/>
      <c r="G335" s="322"/>
      <c r="H335" s="321"/>
      <c r="I335" s="330"/>
      <c r="J335" s="294"/>
      <c r="K335" s="629">
        <v>0.08</v>
      </c>
      <c r="L335" s="630"/>
      <c r="M335" s="291">
        <f>K335*12*I299</f>
        <v>1234.3679999999999</v>
      </c>
    </row>
    <row r="336" spans="1:13">
      <c r="A336" s="329" t="s">
        <v>313</v>
      </c>
      <c r="B336" s="328"/>
      <c r="C336" s="328"/>
      <c r="D336" s="328"/>
      <c r="E336" s="328"/>
      <c r="F336" s="312"/>
      <c r="G336" s="312"/>
      <c r="H336" s="311"/>
      <c r="I336" s="598" t="s">
        <v>312</v>
      </c>
      <c r="J336" s="599"/>
      <c r="K336" s="625">
        <v>0.65</v>
      </c>
      <c r="L336" s="626"/>
      <c r="M336" s="291">
        <f>K336*12*I299</f>
        <v>10029.24</v>
      </c>
    </row>
    <row r="337" spans="1:13">
      <c r="A337" s="323" t="s">
        <v>311</v>
      </c>
      <c r="B337" s="322"/>
      <c r="C337" s="322"/>
      <c r="D337" s="322"/>
      <c r="E337" s="322"/>
      <c r="F337" s="322"/>
      <c r="G337" s="322"/>
      <c r="H337" s="321"/>
      <c r="I337" s="596" t="s">
        <v>310</v>
      </c>
      <c r="J337" s="597"/>
      <c r="K337" s="327"/>
      <c r="L337" s="292"/>
      <c r="M337" s="291"/>
    </row>
    <row r="338" spans="1:13">
      <c r="A338" s="320" t="s">
        <v>309</v>
      </c>
      <c r="B338" s="319"/>
      <c r="C338" s="319"/>
      <c r="D338" s="319"/>
      <c r="E338" s="319"/>
      <c r="F338" s="319"/>
      <c r="G338" s="319"/>
      <c r="H338" s="318"/>
      <c r="I338" s="608" t="s">
        <v>308</v>
      </c>
      <c r="J338" s="609"/>
      <c r="K338" s="625">
        <v>0.4</v>
      </c>
      <c r="L338" s="626"/>
      <c r="M338" s="291">
        <f>K338*12*I299</f>
        <v>6171.8400000000011</v>
      </c>
    </row>
    <row r="339" spans="1:13">
      <c r="A339" s="320" t="s">
        <v>307</v>
      </c>
      <c r="B339" s="319"/>
      <c r="C339" s="319"/>
      <c r="D339" s="319"/>
      <c r="E339" s="319"/>
      <c r="F339" s="319"/>
      <c r="G339" s="319"/>
      <c r="H339" s="318"/>
      <c r="I339" s="608" t="s">
        <v>306</v>
      </c>
      <c r="J339" s="609"/>
      <c r="K339" s="625">
        <v>0.1</v>
      </c>
      <c r="L339" s="626"/>
      <c r="M339" s="291">
        <f>K339*12*I299</f>
        <v>1542.9600000000003</v>
      </c>
    </row>
    <row r="340" spans="1:13">
      <c r="A340" s="313" t="s">
        <v>299</v>
      </c>
      <c r="B340" s="312"/>
      <c r="C340" s="312"/>
      <c r="D340" s="312"/>
      <c r="E340" s="312"/>
      <c r="F340" s="312"/>
      <c r="G340" s="312"/>
      <c r="H340" s="311"/>
      <c r="I340" s="608" t="s">
        <v>298</v>
      </c>
      <c r="J340" s="609"/>
      <c r="K340" s="636">
        <v>0.05</v>
      </c>
      <c r="L340" s="637"/>
      <c r="M340" s="291">
        <f>K340*12*I299</f>
        <v>771.48000000000013</v>
      </c>
    </row>
    <row r="341" spans="1:13" ht="15.75" thickBot="1">
      <c r="A341" s="313" t="s">
        <v>305</v>
      </c>
      <c r="B341" s="312"/>
      <c r="C341" s="312"/>
      <c r="D341" s="312"/>
      <c r="E341" s="312"/>
      <c r="F341" s="312"/>
      <c r="G341" s="312"/>
      <c r="H341" s="311"/>
      <c r="I341" s="614" t="s">
        <v>88</v>
      </c>
      <c r="J341" s="615"/>
      <c r="K341" s="638">
        <v>7.0000000000000007E-2</v>
      </c>
      <c r="L341" s="639"/>
      <c r="M341" s="326">
        <f>K341*12*I299</f>
        <v>1080.0720000000001</v>
      </c>
    </row>
    <row r="342" spans="1:13" ht="15.75" thickBot="1">
      <c r="A342" s="654" t="s">
        <v>304</v>
      </c>
      <c r="B342" s="655"/>
      <c r="C342" s="655"/>
      <c r="D342" s="655"/>
      <c r="E342" s="655"/>
      <c r="F342" s="655"/>
      <c r="G342" s="655"/>
      <c r="H342" s="656"/>
      <c r="I342" s="325"/>
      <c r="J342" s="324"/>
      <c r="K342" s="649">
        <f>K343+K344+K345</f>
        <v>0.88</v>
      </c>
      <c r="L342" s="643"/>
      <c r="M342" s="303">
        <f>K342*12*I299</f>
        <v>13578.048000000001</v>
      </c>
    </row>
    <row r="343" spans="1:13">
      <c r="A343" s="323" t="s">
        <v>303</v>
      </c>
      <c r="B343" s="322"/>
      <c r="C343" s="322"/>
      <c r="D343" s="322"/>
      <c r="E343" s="322"/>
      <c r="F343" s="322"/>
      <c r="G343" s="322"/>
      <c r="H343" s="321"/>
      <c r="I343" s="612" t="s">
        <v>302</v>
      </c>
      <c r="J343" s="613"/>
      <c r="K343" s="644">
        <v>0.42</v>
      </c>
      <c r="L343" s="645"/>
      <c r="M343" s="291">
        <f>K343*12*I299</f>
        <v>6480.4319999999998</v>
      </c>
    </row>
    <row r="344" spans="1:13">
      <c r="A344" s="320" t="s">
        <v>301</v>
      </c>
      <c r="B344" s="319"/>
      <c r="C344" s="319"/>
      <c r="D344" s="319"/>
      <c r="E344" s="319"/>
      <c r="F344" s="319"/>
      <c r="G344" s="319"/>
      <c r="H344" s="318"/>
      <c r="I344" s="317" t="s">
        <v>300</v>
      </c>
      <c r="J344" s="316"/>
      <c r="K344" s="636">
        <v>0.37</v>
      </c>
      <c r="L344" s="637"/>
      <c r="M344" s="291">
        <f>K344*12*I299</f>
        <v>5708.9519999999993</v>
      </c>
    </row>
    <row r="345" spans="1:13" ht="15.75" thickBot="1">
      <c r="A345" s="313" t="s">
        <v>299</v>
      </c>
      <c r="B345" s="312"/>
      <c r="C345" s="312"/>
      <c r="D345" s="312"/>
      <c r="E345" s="312"/>
      <c r="F345" s="312"/>
      <c r="G345" s="312"/>
      <c r="H345" s="311"/>
      <c r="I345" s="614" t="s">
        <v>298</v>
      </c>
      <c r="J345" s="615"/>
      <c r="K345" s="638">
        <v>0.09</v>
      </c>
      <c r="L345" s="639"/>
      <c r="M345" s="291">
        <f>K345*12*I299</f>
        <v>1388.664</v>
      </c>
    </row>
    <row r="346" spans="1:13" ht="15.75" thickBot="1">
      <c r="A346" s="309" t="s">
        <v>297</v>
      </c>
      <c r="B346" s="308"/>
      <c r="C346" s="308"/>
      <c r="D346" s="308"/>
      <c r="E346" s="308"/>
      <c r="F346" s="308"/>
      <c r="G346" s="308"/>
      <c r="H346" s="307"/>
      <c r="I346" s="619" t="s">
        <v>296</v>
      </c>
      <c r="J346" s="620"/>
      <c r="K346" s="640">
        <v>21.83</v>
      </c>
      <c r="L346" s="641"/>
      <c r="M346" s="303">
        <f>K346*12*I299</f>
        <v>336828.16799999995</v>
      </c>
    </row>
    <row r="347" spans="1:13" ht="15.75" thickBot="1">
      <c r="A347" s="603" t="s">
        <v>295</v>
      </c>
      <c r="B347" s="604"/>
      <c r="C347" s="604"/>
      <c r="D347" s="604"/>
      <c r="E347" s="604"/>
      <c r="F347" s="604"/>
      <c r="G347" s="604"/>
      <c r="H347" s="605"/>
      <c r="I347" s="305"/>
      <c r="J347" s="304"/>
      <c r="K347" s="642">
        <v>1.58</v>
      </c>
      <c r="L347" s="643"/>
      <c r="M347" s="303">
        <f>K347*12*I299</f>
        <v>24378.768</v>
      </c>
    </row>
    <row r="348" spans="1:13">
      <c r="A348" s="301" t="s">
        <v>294</v>
      </c>
      <c r="B348" s="300"/>
      <c r="C348" s="300"/>
      <c r="D348" s="300"/>
      <c r="E348" s="300"/>
      <c r="F348" s="300"/>
      <c r="G348" s="300"/>
      <c r="H348" s="298"/>
      <c r="I348" s="621" t="s">
        <v>293</v>
      </c>
      <c r="J348" s="622"/>
      <c r="K348" s="297"/>
      <c r="L348" s="314"/>
      <c r="M348" s="291"/>
    </row>
    <row r="349" spans="1:13">
      <c r="A349" s="301" t="s">
        <v>292</v>
      </c>
      <c r="B349" s="300"/>
      <c r="C349" s="300"/>
      <c r="D349" s="300"/>
      <c r="E349" s="300"/>
      <c r="F349" s="300"/>
      <c r="G349" s="300"/>
      <c r="H349" s="298"/>
      <c r="I349" s="295"/>
      <c r="J349" s="294"/>
      <c r="K349" s="297"/>
      <c r="L349" s="314"/>
      <c r="M349" s="291"/>
    </row>
    <row r="350" spans="1:13" ht="15.75" thickBot="1">
      <c r="A350" s="301" t="s">
        <v>291</v>
      </c>
      <c r="B350" s="300"/>
      <c r="C350" s="300"/>
      <c r="D350" s="300"/>
      <c r="E350" s="300"/>
      <c r="F350" s="300"/>
      <c r="G350" s="300"/>
      <c r="H350" s="298"/>
      <c r="I350" s="310"/>
      <c r="J350" s="294"/>
      <c r="K350" s="297"/>
      <c r="L350" s="314"/>
      <c r="M350" s="291"/>
    </row>
    <row r="351" spans="1:13" ht="15.75" thickBot="1">
      <c r="A351" s="309" t="s">
        <v>290</v>
      </c>
      <c r="B351" s="308"/>
      <c r="C351" s="308"/>
      <c r="D351" s="308"/>
      <c r="E351" s="308"/>
      <c r="F351" s="308"/>
      <c r="G351" s="308"/>
      <c r="H351" s="307"/>
      <c r="I351" s="305"/>
      <c r="J351" s="304"/>
      <c r="K351" s="642">
        <v>7.0000000000000007E-2</v>
      </c>
      <c r="L351" s="643"/>
      <c r="M351" s="303">
        <f>K351*12*I299</f>
        <v>1080.0720000000001</v>
      </c>
    </row>
    <row r="352" spans="1:13">
      <c r="A352" s="301" t="s">
        <v>289</v>
      </c>
      <c r="B352" s="300"/>
      <c r="C352" s="300"/>
      <c r="D352" s="300"/>
      <c r="E352" s="300"/>
      <c r="F352" s="300"/>
      <c r="G352" s="300"/>
      <c r="H352" s="298"/>
      <c r="I352" s="621" t="s">
        <v>19</v>
      </c>
      <c r="J352" s="622"/>
      <c r="K352" s="315"/>
      <c r="L352" s="314"/>
      <c r="M352" s="291"/>
    </row>
    <row r="353" spans="1:13" ht="15.75" thickBot="1">
      <c r="A353" s="301" t="s">
        <v>288</v>
      </c>
      <c r="B353" s="300"/>
      <c r="C353" s="300"/>
      <c r="D353" s="300"/>
      <c r="E353" s="300"/>
      <c r="F353" s="300"/>
      <c r="G353" s="300"/>
      <c r="H353" s="298"/>
      <c r="I353" s="295"/>
      <c r="J353" s="294"/>
      <c r="K353" s="315"/>
      <c r="L353" s="314"/>
      <c r="M353" s="291"/>
    </row>
    <row r="354" spans="1:13" ht="15.75" thickBot="1">
      <c r="A354" s="603" t="s">
        <v>287</v>
      </c>
      <c r="B354" s="604"/>
      <c r="C354" s="604"/>
      <c r="D354" s="604"/>
      <c r="E354" s="604"/>
      <c r="F354" s="604"/>
      <c r="G354" s="604"/>
      <c r="H354" s="605"/>
      <c r="I354" s="305"/>
      <c r="J354" s="304"/>
      <c r="K354" s="642">
        <v>6</v>
      </c>
      <c r="L354" s="643"/>
      <c r="M354" s="303">
        <f>K354*12*I299</f>
        <v>92577.599999999991</v>
      </c>
    </row>
    <row r="355" spans="1:13">
      <c r="A355" s="301" t="s">
        <v>286</v>
      </c>
      <c r="B355" s="299"/>
      <c r="C355" s="299"/>
      <c r="D355" s="299"/>
      <c r="E355" s="299"/>
      <c r="F355" s="300"/>
      <c r="G355" s="299"/>
      <c r="H355" s="298"/>
      <c r="I355" s="598" t="s">
        <v>285</v>
      </c>
      <c r="J355" s="599"/>
      <c r="K355" s="297"/>
      <c r="L355" s="314"/>
      <c r="M355" s="291"/>
    </row>
    <row r="356" spans="1:13">
      <c r="A356" s="301" t="s">
        <v>284</v>
      </c>
      <c r="B356" s="299"/>
      <c r="C356" s="299"/>
      <c r="D356" s="299"/>
      <c r="E356" s="299"/>
      <c r="F356" s="300"/>
      <c r="G356" s="299"/>
      <c r="H356" s="298"/>
      <c r="I356" s="598" t="s">
        <v>283</v>
      </c>
      <c r="J356" s="599"/>
      <c r="K356" s="297"/>
      <c r="L356" s="314"/>
      <c r="M356" s="291"/>
    </row>
    <row r="357" spans="1:13">
      <c r="A357" s="301" t="s">
        <v>282</v>
      </c>
      <c r="B357" s="299"/>
      <c r="C357" s="299"/>
      <c r="D357" s="299"/>
      <c r="E357" s="299"/>
      <c r="F357" s="300"/>
      <c r="G357" s="299"/>
      <c r="H357" s="298"/>
      <c r="I357" s="598" t="s">
        <v>281</v>
      </c>
      <c r="J357" s="599"/>
      <c r="K357" s="297"/>
      <c r="L357" s="314"/>
      <c r="M357" s="291"/>
    </row>
    <row r="358" spans="1:13">
      <c r="A358" s="301" t="s">
        <v>280</v>
      </c>
      <c r="B358" s="299"/>
      <c r="C358" s="299"/>
      <c r="D358" s="299"/>
      <c r="E358" s="299"/>
      <c r="F358" s="300"/>
      <c r="G358" s="299"/>
      <c r="H358" s="298"/>
      <c r="I358" s="598" t="s">
        <v>279</v>
      </c>
      <c r="J358" s="599"/>
      <c r="K358" s="297"/>
      <c r="L358" s="314"/>
      <c r="M358" s="291"/>
    </row>
    <row r="359" spans="1:13">
      <c r="A359" s="301" t="s">
        <v>278</v>
      </c>
      <c r="B359" s="299"/>
      <c r="C359" s="299"/>
      <c r="D359" s="299"/>
      <c r="E359" s="299"/>
      <c r="F359" s="300"/>
      <c r="G359" s="299"/>
      <c r="H359" s="298"/>
      <c r="I359" s="598" t="s">
        <v>277</v>
      </c>
      <c r="J359" s="599"/>
      <c r="K359" s="297"/>
      <c r="L359" s="314"/>
      <c r="M359" s="291"/>
    </row>
    <row r="360" spans="1:13">
      <c r="A360" s="301" t="s">
        <v>276</v>
      </c>
      <c r="B360" s="299"/>
      <c r="C360" s="299"/>
      <c r="D360" s="299"/>
      <c r="E360" s="299"/>
      <c r="F360" s="300"/>
      <c r="G360" s="299"/>
      <c r="H360" s="298"/>
      <c r="I360" s="295"/>
      <c r="J360" s="294"/>
      <c r="K360" s="297"/>
      <c r="L360" s="302"/>
      <c r="M360" s="291"/>
    </row>
    <row r="361" spans="1:13">
      <c r="A361" s="301" t="s">
        <v>275</v>
      </c>
      <c r="B361" s="299"/>
      <c r="C361" s="299"/>
      <c r="D361" s="299"/>
      <c r="E361" s="299"/>
      <c r="F361" s="300"/>
      <c r="G361" s="299"/>
      <c r="H361" s="298"/>
      <c r="I361" s="295"/>
      <c r="J361" s="294"/>
      <c r="K361" s="297"/>
      <c r="L361" s="314"/>
      <c r="M361" s="291"/>
    </row>
    <row r="362" spans="1:13">
      <c r="A362" s="301" t="s">
        <v>274</v>
      </c>
      <c r="B362" s="299"/>
      <c r="C362" s="299"/>
      <c r="D362" s="299"/>
      <c r="E362" s="299"/>
      <c r="F362" s="300"/>
      <c r="G362" s="299"/>
      <c r="H362" s="298"/>
      <c r="I362" s="295"/>
      <c r="J362" s="294"/>
      <c r="K362" s="297"/>
      <c r="L362" s="314"/>
      <c r="M362" s="291"/>
    </row>
    <row r="363" spans="1:13">
      <c r="A363" s="301" t="s">
        <v>273</v>
      </c>
      <c r="B363" s="299"/>
      <c r="C363" s="299"/>
      <c r="D363" s="299"/>
      <c r="E363" s="299"/>
      <c r="F363" s="300"/>
      <c r="G363" s="299"/>
      <c r="H363" s="298"/>
      <c r="I363" s="295"/>
      <c r="J363" s="294"/>
      <c r="K363" s="297"/>
      <c r="L363" s="314"/>
      <c r="M363" s="291"/>
    </row>
    <row r="364" spans="1:13">
      <c r="A364" s="301" t="s">
        <v>272</v>
      </c>
      <c r="B364" s="299"/>
      <c r="C364" s="299"/>
      <c r="D364" s="299"/>
      <c r="E364" s="299"/>
      <c r="F364" s="300"/>
      <c r="G364" s="299"/>
      <c r="H364" s="298"/>
      <c r="I364" s="295"/>
      <c r="J364" s="294"/>
      <c r="K364" s="297"/>
      <c r="L364" s="314"/>
      <c r="M364" s="291"/>
    </row>
    <row r="365" spans="1:13" ht="15.75" thickBot="1">
      <c r="A365" s="616" t="s">
        <v>271</v>
      </c>
      <c r="B365" s="617"/>
      <c r="C365" s="617"/>
      <c r="D365" s="617"/>
      <c r="E365" s="617"/>
      <c r="F365" s="617"/>
      <c r="G365" s="617"/>
      <c r="H365" s="618"/>
      <c r="I365" s="295"/>
      <c r="J365" s="294"/>
      <c r="K365" s="293"/>
      <c r="L365" s="292"/>
      <c r="M365" s="291"/>
    </row>
    <row r="366" spans="1:13">
      <c r="A366" s="290" t="s">
        <v>270</v>
      </c>
      <c r="B366" s="289"/>
      <c r="C366" s="289"/>
      <c r="D366" s="289"/>
      <c r="E366" s="289"/>
      <c r="F366" s="289"/>
      <c r="G366" s="289"/>
      <c r="H366" s="289"/>
      <c r="I366" s="621" t="s">
        <v>55</v>
      </c>
      <c r="J366" s="622"/>
      <c r="K366" s="288"/>
      <c r="L366" s="287"/>
      <c r="M366" s="286"/>
    </row>
    <row r="367" spans="1:13" ht="15.75" thickBot="1">
      <c r="A367" s="285" t="s">
        <v>269</v>
      </c>
      <c r="B367" s="284"/>
      <c r="C367" s="284"/>
      <c r="D367" s="284"/>
      <c r="E367" s="284"/>
      <c r="F367" s="284"/>
      <c r="G367" s="284"/>
      <c r="H367" s="284"/>
      <c r="I367" s="283"/>
      <c r="J367" s="282"/>
      <c r="K367" s="281"/>
      <c r="L367" s="280"/>
      <c r="M367" s="279"/>
    </row>
    <row r="368" spans="1:13" ht="15.75" thickBot="1">
      <c r="A368" s="603" t="s">
        <v>355</v>
      </c>
      <c r="B368" s="604"/>
      <c r="C368" s="604"/>
      <c r="D368" s="604"/>
      <c r="E368" s="604"/>
      <c r="F368" s="604"/>
      <c r="G368" s="604"/>
      <c r="H368" s="657"/>
      <c r="I368" s="658" t="s">
        <v>32</v>
      </c>
      <c r="J368" s="659"/>
      <c r="K368" s="660">
        <v>1.46</v>
      </c>
      <c r="L368" s="661"/>
      <c r="M368" s="276">
        <f>K368*12*I299</f>
        <v>22527.216</v>
      </c>
    </row>
    <row r="369" spans="1:13" ht="15.75" thickBot="1">
      <c r="A369" s="386" t="s">
        <v>354</v>
      </c>
      <c r="B369" s="385"/>
      <c r="C369" s="385"/>
      <c r="D369" s="385"/>
      <c r="E369" s="385"/>
      <c r="F369" s="385"/>
      <c r="G369" s="385"/>
      <c r="H369" s="385"/>
      <c r="I369" s="387"/>
      <c r="J369" s="383"/>
      <c r="K369" s="660"/>
      <c r="L369" s="661"/>
      <c r="M369" s="276"/>
    </row>
    <row r="370" spans="1:13" ht="15.75" thickBot="1">
      <c r="A370" s="652" t="s">
        <v>268</v>
      </c>
      <c r="B370" s="653"/>
      <c r="C370" s="653"/>
      <c r="D370" s="653"/>
      <c r="E370" s="653"/>
      <c r="F370" s="653"/>
      <c r="G370" s="653"/>
      <c r="H370" s="653"/>
      <c r="I370" s="278"/>
      <c r="J370" s="277"/>
      <c r="K370" s="610">
        <f>K300+K310+K325+K354+K368+K369</f>
        <v>49.21</v>
      </c>
      <c r="L370" s="611"/>
      <c r="M370" s="276">
        <f>M300+M310+M325+M354+M368+M369</f>
        <v>759290.61599999981</v>
      </c>
    </row>
    <row r="372" spans="1:13" ht="15.75">
      <c r="A372" s="601" t="s">
        <v>0</v>
      </c>
      <c r="B372" s="601"/>
      <c r="C372" s="601"/>
      <c r="D372" s="601"/>
      <c r="E372" s="601"/>
      <c r="F372" s="601"/>
      <c r="G372" s="601"/>
      <c r="H372" s="601"/>
      <c r="I372" s="601"/>
      <c r="J372" s="601"/>
      <c r="K372" s="601"/>
      <c r="L372" s="601"/>
      <c r="M372" s="327"/>
    </row>
    <row r="373" spans="1:13" ht="15.75">
      <c r="A373" s="600" t="s">
        <v>353</v>
      </c>
      <c r="B373" s="600"/>
      <c r="C373" s="600"/>
      <c r="D373" s="600"/>
      <c r="E373" s="600"/>
      <c r="F373" s="600"/>
      <c r="G373" s="600"/>
      <c r="H373" s="600"/>
      <c r="I373" s="600"/>
      <c r="J373" s="600"/>
      <c r="K373" s="600"/>
      <c r="L373" s="600"/>
      <c r="M373" s="327"/>
    </row>
    <row r="374" spans="1:13" ht="15.75">
      <c r="A374" s="370"/>
      <c r="B374" s="370"/>
      <c r="C374" s="370"/>
      <c r="D374" s="370"/>
      <c r="E374" s="370"/>
      <c r="F374" s="370" t="s">
        <v>428</v>
      </c>
      <c r="G374" s="370"/>
      <c r="H374" s="370"/>
      <c r="I374" s="370"/>
      <c r="J374" s="370"/>
      <c r="K374" s="370"/>
      <c r="L374" s="370"/>
      <c r="M374" s="327"/>
    </row>
    <row r="375" spans="1:13">
      <c r="A375" s="329"/>
      <c r="B375" s="328"/>
      <c r="C375" s="602" t="s">
        <v>351</v>
      </c>
      <c r="D375" s="602"/>
      <c r="E375" s="602"/>
      <c r="F375" s="328"/>
      <c r="G375" s="328"/>
      <c r="H375" s="368"/>
      <c r="I375" s="590" t="s">
        <v>3</v>
      </c>
      <c r="J375" s="591"/>
      <c r="K375" s="592" t="s">
        <v>4</v>
      </c>
      <c r="L375" s="593"/>
      <c r="M375" s="382"/>
    </row>
    <row r="376" spans="1:13">
      <c r="A376" s="381"/>
      <c r="B376" s="355"/>
      <c r="C376" s="355"/>
      <c r="D376" s="355"/>
      <c r="E376" s="355"/>
      <c r="F376" s="355"/>
      <c r="G376" s="355"/>
      <c r="H376" s="356"/>
      <c r="I376" s="295"/>
      <c r="J376" s="294"/>
      <c r="K376" s="594" t="s">
        <v>5</v>
      </c>
      <c r="L376" s="595"/>
      <c r="M376" s="380" t="s">
        <v>6</v>
      </c>
    </row>
    <row r="377" spans="1:13">
      <c r="A377" s="381"/>
      <c r="B377" s="355"/>
      <c r="C377" s="355"/>
      <c r="D377" s="355"/>
      <c r="E377" s="355"/>
      <c r="F377" s="355"/>
      <c r="G377" s="355"/>
      <c r="H377" s="356"/>
      <c r="I377" s="598" t="s">
        <v>7</v>
      </c>
      <c r="J377" s="599"/>
      <c r="K377" s="623" t="s">
        <v>8</v>
      </c>
      <c r="L377" s="624"/>
      <c r="M377" s="380" t="s">
        <v>9</v>
      </c>
    </row>
    <row r="378" spans="1:13" ht="16.5" thickBot="1">
      <c r="A378" s="379"/>
      <c r="B378" s="351"/>
      <c r="C378" s="351"/>
      <c r="D378" s="351"/>
      <c r="E378" s="351"/>
      <c r="F378" s="351"/>
      <c r="G378" s="351"/>
      <c r="H378" s="350"/>
      <c r="I378" s="631">
        <v>1655.94</v>
      </c>
      <c r="J378" s="632"/>
      <c r="K378" s="633"/>
      <c r="L378" s="634"/>
      <c r="M378" s="378"/>
    </row>
    <row r="379" spans="1:13">
      <c r="A379" s="367" t="s">
        <v>350</v>
      </c>
      <c r="B379" s="344"/>
      <c r="C379" s="344"/>
      <c r="D379" s="344"/>
      <c r="E379" s="344"/>
      <c r="F379" s="344"/>
      <c r="G379" s="344"/>
      <c r="H379" s="377"/>
      <c r="I379" s="341"/>
      <c r="J379" s="340"/>
      <c r="K379" s="635">
        <f>K382+K385</f>
        <v>6.17</v>
      </c>
      <c r="L379" s="628"/>
      <c r="M379" s="286">
        <f>K379*12*I378</f>
        <v>122605.79759999999</v>
      </c>
    </row>
    <row r="380" spans="1:13">
      <c r="A380" s="376" t="s">
        <v>349</v>
      </c>
      <c r="B380" s="375"/>
      <c r="C380" s="375"/>
      <c r="D380" s="375"/>
      <c r="E380" s="375"/>
      <c r="F380" s="375"/>
      <c r="G380" s="375"/>
      <c r="H380" s="374"/>
      <c r="I380" s="295"/>
      <c r="J380" s="294"/>
      <c r="K380" s="293"/>
      <c r="L380" s="292"/>
      <c r="M380" s="373"/>
    </row>
    <row r="381" spans="1:13" ht="15.75" thickBot="1">
      <c r="A381" s="363" t="s">
        <v>348</v>
      </c>
      <c r="B381" s="372"/>
      <c r="C381" s="372"/>
      <c r="D381" s="372"/>
      <c r="E381" s="372"/>
      <c r="F381" s="372"/>
      <c r="G381" s="372"/>
      <c r="H381" s="371"/>
      <c r="I381" s="336"/>
      <c r="J381" s="282"/>
      <c r="K381" s="281"/>
      <c r="L381" s="280"/>
      <c r="M381" s="279"/>
    </row>
    <row r="382" spans="1:13">
      <c r="A382" s="323" t="s">
        <v>347</v>
      </c>
      <c r="B382" s="331"/>
      <c r="C382" s="331"/>
      <c r="D382" s="331"/>
      <c r="E382" s="331"/>
      <c r="F382" s="331"/>
      <c r="G382" s="331"/>
      <c r="H382" s="357"/>
      <c r="I382" s="596" t="s">
        <v>19</v>
      </c>
      <c r="J382" s="597"/>
      <c r="K382" s="629">
        <v>3.7</v>
      </c>
      <c r="L382" s="630"/>
      <c r="M382" s="291">
        <f>K382*12*I378</f>
        <v>73523.736000000019</v>
      </c>
    </row>
    <row r="383" spans="1:13">
      <c r="A383" s="301" t="s">
        <v>338</v>
      </c>
      <c r="B383" s="355"/>
      <c r="C383" s="355"/>
      <c r="D383" s="355"/>
      <c r="E383" s="355"/>
      <c r="F383" s="355"/>
      <c r="G383" s="355"/>
      <c r="H383" s="356"/>
      <c r="I383" s="598" t="s">
        <v>328</v>
      </c>
      <c r="J383" s="599"/>
      <c r="K383" s="327"/>
      <c r="L383" s="292"/>
      <c r="M383" s="291"/>
    </row>
    <row r="384" spans="1:13">
      <c r="A384" s="323" t="s">
        <v>337</v>
      </c>
      <c r="B384" s="331"/>
      <c r="C384" s="331"/>
      <c r="D384" s="331"/>
      <c r="E384" s="331"/>
      <c r="F384" s="331"/>
      <c r="G384" s="331"/>
      <c r="H384" s="357"/>
      <c r="I384" s="596"/>
      <c r="J384" s="597"/>
      <c r="K384" s="327"/>
      <c r="L384" s="292"/>
      <c r="M384" s="291"/>
    </row>
    <row r="385" spans="1:13">
      <c r="A385" s="323" t="s">
        <v>346</v>
      </c>
      <c r="B385" s="331"/>
      <c r="C385" s="331"/>
      <c r="D385" s="331"/>
      <c r="E385" s="331"/>
      <c r="F385" s="331"/>
      <c r="G385" s="331"/>
      <c r="H385" s="357"/>
      <c r="I385" s="608" t="s">
        <v>35</v>
      </c>
      <c r="J385" s="609"/>
      <c r="K385" s="625">
        <v>2.4700000000000002</v>
      </c>
      <c r="L385" s="626"/>
      <c r="M385" s="291">
        <f>K385*12*I378</f>
        <v>49082.061600000001</v>
      </c>
    </row>
    <row r="386" spans="1:13" ht="15.75">
      <c r="A386" s="320" t="s">
        <v>345</v>
      </c>
      <c r="B386" s="354"/>
      <c r="C386" s="354"/>
      <c r="D386" s="354"/>
      <c r="E386" s="354"/>
      <c r="F386" s="354"/>
      <c r="G386" s="354"/>
      <c r="H386" s="353"/>
      <c r="I386" s="598" t="s">
        <v>328</v>
      </c>
      <c r="J386" s="599"/>
      <c r="K386" s="370"/>
      <c r="L386" s="369"/>
      <c r="M386" s="291"/>
    </row>
    <row r="387" spans="1:13">
      <c r="A387" s="313" t="s">
        <v>344</v>
      </c>
      <c r="B387" s="328"/>
      <c r="C387" s="328"/>
      <c r="D387" s="328"/>
      <c r="E387" s="328"/>
      <c r="F387" s="328"/>
      <c r="G387" s="328"/>
      <c r="H387" s="368"/>
      <c r="I387" s="598"/>
      <c r="J387" s="599"/>
      <c r="K387" s="352"/>
      <c r="L387" s="292"/>
      <c r="M387" s="291"/>
    </row>
    <row r="388" spans="1:13" ht="15.75" thickBot="1">
      <c r="A388" s="323" t="s">
        <v>343</v>
      </c>
      <c r="B388" s="322"/>
      <c r="C388" s="322"/>
      <c r="D388" s="322"/>
      <c r="E388" s="322"/>
      <c r="F388" s="322"/>
      <c r="G388" s="322"/>
      <c r="H388" s="321"/>
      <c r="I388" s="334"/>
      <c r="J388" s="333"/>
      <c r="K388" s="636"/>
      <c r="L388" s="637"/>
      <c r="M388" s="291"/>
    </row>
    <row r="389" spans="1:13">
      <c r="A389" s="367" t="s">
        <v>342</v>
      </c>
      <c r="B389" s="366"/>
      <c r="C389" s="366"/>
      <c r="D389" s="366"/>
      <c r="E389" s="366"/>
      <c r="F389" s="366"/>
      <c r="G389" s="366"/>
      <c r="H389" s="365"/>
      <c r="I389" s="341"/>
      <c r="J389" s="364"/>
      <c r="K389" s="627">
        <f>K391+K396+K399</f>
        <v>5.05</v>
      </c>
      <c r="L389" s="628"/>
      <c r="M389" s="286">
        <f>K389*12*I378</f>
        <v>100349.96399999999</v>
      </c>
    </row>
    <row r="390" spans="1:13" ht="15.75" thickBot="1">
      <c r="A390" s="363" t="s">
        <v>341</v>
      </c>
      <c r="B390" s="362"/>
      <c r="C390" s="362"/>
      <c r="D390" s="362"/>
      <c r="E390" s="362"/>
      <c r="F390" s="362"/>
      <c r="G390" s="362"/>
      <c r="H390" s="361"/>
      <c r="I390" s="336"/>
      <c r="J390" s="360"/>
      <c r="K390" s="281"/>
      <c r="L390" s="280"/>
      <c r="M390" s="279"/>
    </row>
    <row r="391" spans="1:13">
      <c r="A391" s="301" t="s">
        <v>340</v>
      </c>
      <c r="B391" s="300"/>
      <c r="C391" s="300"/>
      <c r="D391" s="300"/>
      <c r="E391" s="300"/>
      <c r="F391" s="300"/>
      <c r="G391" s="300"/>
      <c r="H391" s="298"/>
      <c r="I391" s="598" t="s">
        <v>19</v>
      </c>
      <c r="J391" s="599"/>
      <c r="K391" s="629">
        <v>2.5299999999999998</v>
      </c>
      <c r="L391" s="630"/>
      <c r="M391" s="291">
        <f>K391*12*I378</f>
        <v>50274.338400000001</v>
      </c>
    </row>
    <row r="392" spans="1:13">
      <c r="A392" s="323" t="s">
        <v>339</v>
      </c>
      <c r="B392" s="322"/>
      <c r="C392" s="322"/>
      <c r="D392" s="322"/>
      <c r="E392" s="322"/>
      <c r="F392" s="322"/>
      <c r="G392" s="322"/>
      <c r="H392" s="321"/>
      <c r="I392" s="359"/>
      <c r="J392" s="358"/>
      <c r="K392" s="327"/>
      <c r="L392" s="292"/>
      <c r="M392" s="291"/>
    </row>
    <row r="393" spans="1:13">
      <c r="A393" s="301" t="s">
        <v>338</v>
      </c>
      <c r="B393" s="355"/>
      <c r="C393" s="355"/>
      <c r="D393" s="355"/>
      <c r="E393" s="355"/>
      <c r="F393" s="355"/>
      <c r="G393" s="355"/>
      <c r="H393" s="356"/>
      <c r="I393" s="598" t="s">
        <v>328</v>
      </c>
      <c r="J393" s="599"/>
      <c r="K393" s="327"/>
      <c r="L393" s="292"/>
      <c r="M393" s="291"/>
    </row>
    <row r="394" spans="1:13">
      <c r="A394" s="323" t="s">
        <v>337</v>
      </c>
      <c r="B394" s="331"/>
      <c r="C394" s="331"/>
      <c r="D394" s="331"/>
      <c r="E394" s="331"/>
      <c r="F394" s="331"/>
      <c r="G394" s="331"/>
      <c r="H394" s="357"/>
      <c r="I394" s="596"/>
      <c r="J394" s="597"/>
      <c r="K394" s="327"/>
      <c r="L394" s="292"/>
      <c r="M394" s="291"/>
    </row>
    <row r="395" spans="1:13">
      <c r="A395" s="320" t="s">
        <v>336</v>
      </c>
      <c r="B395" s="354"/>
      <c r="C395" s="353"/>
      <c r="D395" s="355"/>
      <c r="E395" s="355"/>
      <c r="F395" s="355"/>
      <c r="G395" s="355"/>
      <c r="H395" s="356"/>
      <c r="I395" s="598" t="s">
        <v>328</v>
      </c>
      <c r="J395" s="599"/>
      <c r="K395" s="327"/>
      <c r="L395" s="292"/>
      <c r="M395" s="291"/>
    </row>
    <row r="396" spans="1:13">
      <c r="A396" s="301" t="s">
        <v>335</v>
      </c>
      <c r="B396" s="355"/>
      <c r="C396" s="355"/>
      <c r="D396" s="354"/>
      <c r="E396" s="354"/>
      <c r="F396" s="354"/>
      <c r="G396" s="354"/>
      <c r="H396" s="353"/>
      <c r="I396" s="608" t="s">
        <v>35</v>
      </c>
      <c r="J396" s="609"/>
      <c r="K396" s="625">
        <v>1.1200000000000001</v>
      </c>
      <c r="L396" s="626"/>
      <c r="M396" s="291">
        <f>K396*12*I378</f>
        <v>22255.833600000002</v>
      </c>
    </row>
    <row r="397" spans="1:13">
      <c r="A397" s="313" t="s">
        <v>334</v>
      </c>
      <c r="B397" s="312"/>
      <c r="C397" s="312"/>
      <c r="D397" s="312"/>
      <c r="E397" s="312"/>
      <c r="F397" s="312"/>
      <c r="G397" s="312"/>
      <c r="H397" s="311"/>
      <c r="I397" s="590" t="s">
        <v>333</v>
      </c>
      <c r="J397" s="591"/>
      <c r="K397" s="327"/>
      <c r="L397" s="292"/>
      <c r="M397" s="291"/>
    </row>
    <row r="398" spans="1:13">
      <c r="A398" s="323"/>
      <c r="B398" s="322"/>
      <c r="C398" s="322"/>
      <c r="D398" s="322"/>
      <c r="E398" s="322"/>
      <c r="F398" s="322"/>
      <c r="G398" s="322"/>
      <c r="H398" s="321"/>
      <c r="I398" s="334" t="s">
        <v>332</v>
      </c>
      <c r="J398" s="333"/>
      <c r="K398" s="352"/>
      <c r="L398" s="292"/>
      <c r="M398" s="291"/>
    </row>
    <row r="399" spans="1:13">
      <c r="A399" s="313" t="s">
        <v>331</v>
      </c>
      <c r="B399" s="312"/>
      <c r="C399" s="312"/>
      <c r="D399" s="312"/>
      <c r="E399" s="312"/>
      <c r="F399" s="312"/>
      <c r="G399" s="312"/>
      <c r="H399" s="311"/>
      <c r="I399" s="590" t="s">
        <v>35</v>
      </c>
      <c r="J399" s="591"/>
      <c r="K399" s="625">
        <v>1.4</v>
      </c>
      <c r="L399" s="626"/>
      <c r="M399" s="291">
        <f>K399*12*I378</f>
        <v>27819.791999999998</v>
      </c>
    </row>
    <row r="400" spans="1:13">
      <c r="A400" s="323" t="s">
        <v>330</v>
      </c>
      <c r="B400" s="322"/>
      <c r="C400" s="322"/>
      <c r="D400" s="322"/>
      <c r="E400" s="322"/>
      <c r="F400" s="322"/>
      <c r="G400" s="322"/>
      <c r="H400" s="321"/>
      <c r="I400" s="334"/>
      <c r="J400" s="333"/>
      <c r="K400" s="327"/>
      <c r="L400" s="292"/>
      <c r="M400" s="291"/>
    </row>
    <row r="401" spans="1:13">
      <c r="A401" s="313" t="s">
        <v>329</v>
      </c>
      <c r="B401" s="312"/>
      <c r="C401" s="312"/>
      <c r="D401" s="312"/>
      <c r="E401" s="312"/>
      <c r="F401" s="312"/>
      <c r="G401" s="312"/>
      <c r="H401" s="311"/>
      <c r="I401" s="598" t="s">
        <v>328</v>
      </c>
      <c r="J401" s="599"/>
      <c r="K401" s="327"/>
      <c r="L401" s="292"/>
      <c r="M401" s="291"/>
    </row>
    <row r="402" spans="1:13">
      <c r="A402" s="313" t="s">
        <v>327</v>
      </c>
      <c r="B402" s="312"/>
      <c r="C402" s="312"/>
      <c r="D402" s="312"/>
      <c r="E402" s="312"/>
      <c r="F402" s="312"/>
      <c r="G402" s="312"/>
      <c r="H402" s="311"/>
      <c r="I402" s="590" t="s">
        <v>326</v>
      </c>
      <c r="J402" s="591"/>
      <c r="K402" s="351"/>
      <c r="L402" s="350"/>
      <c r="M402" s="349"/>
    </row>
    <row r="403" spans="1:13" ht="15.75" thickBot="1">
      <c r="A403" s="323"/>
      <c r="B403" s="322"/>
      <c r="C403" s="322"/>
      <c r="D403" s="322"/>
      <c r="E403" s="322"/>
      <c r="F403" s="322"/>
      <c r="G403" s="322"/>
      <c r="H403" s="321"/>
      <c r="I403" s="606" t="s">
        <v>325</v>
      </c>
      <c r="J403" s="607"/>
      <c r="K403" s="348"/>
      <c r="L403" s="347"/>
      <c r="M403" s="346"/>
    </row>
    <row r="404" spans="1:13">
      <c r="A404" s="345" t="s">
        <v>324</v>
      </c>
      <c r="B404" s="344"/>
      <c r="C404" s="344"/>
      <c r="D404" s="344"/>
      <c r="E404" s="344"/>
      <c r="F404" s="344"/>
      <c r="G404" s="343"/>
      <c r="H404" s="342"/>
      <c r="I404" s="341"/>
      <c r="J404" s="340"/>
      <c r="K404" s="648">
        <f>K406+K413+K421+K425+K426+K430</f>
        <v>27.75</v>
      </c>
      <c r="L404" s="628"/>
      <c r="M404" s="286">
        <f>M406+M413+M421+M425+M426+M430</f>
        <v>551428.0199999999</v>
      </c>
    </row>
    <row r="405" spans="1:13" ht="15.75" thickBot="1">
      <c r="A405" s="339"/>
      <c r="B405" s="338"/>
      <c r="C405" s="338"/>
      <c r="D405" s="338"/>
      <c r="E405" s="338"/>
      <c r="F405" s="338"/>
      <c r="G405" s="338"/>
      <c r="H405" s="337"/>
      <c r="I405" s="336"/>
      <c r="J405" s="282"/>
      <c r="K405" s="281"/>
      <c r="L405" s="280"/>
      <c r="M405" s="279"/>
    </row>
    <row r="406" spans="1:13" ht="15.75" thickBot="1">
      <c r="A406" s="603" t="s">
        <v>323</v>
      </c>
      <c r="B406" s="604"/>
      <c r="C406" s="604"/>
      <c r="D406" s="604"/>
      <c r="E406" s="604"/>
      <c r="F406" s="604"/>
      <c r="G406" s="604"/>
      <c r="H406" s="605"/>
      <c r="I406" s="305"/>
      <c r="J406" s="304"/>
      <c r="K406" s="646">
        <f>K407+K408+K409+K411+K412</f>
        <v>4.3099999999999996</v>
      </c>
      <c r="L406" s="647"/>
      <c r="M406" s="303">
        <f>K406*12*I378</f>
        <v>85645.216799999995</v>
      </c>
    </row>
    <row r="407" spans="1:13">
      <c r="A407" s="323" t="s">
        <v>322</v>
      </c>
      <c r="B407" s="322"/>
      <c r="C407" s="322"/>
      <c r="D407" s="322"/>
      <c r="E407" s="322"/>
      <c r="F407" s="322"/>
      <c r="G407" s="322"/>
      <c r="H407" s="321"/>
      <c r="I407" s="596" t="s">
        <v>321</v>
      </c>
      <c r="J407" s="597"/>
      <c r="K407" s="629">
        <v>0.63</v>
      </c>
      <c r="L407" s="630"/>
      <c r="M407" s="291">
        <f>K407*12*I378</f>
        <v>12518.906400000002</v>
      </c>
    </row>
    <row r="408" spans="1:13">
      <c r="A408" s="320" t="s">
        <v>320</v>
      </c>
      <c r="B408" s="319"/>
      <c r="C408" s="319"/>
      <c r="D408" s="319"/>
      <c r="E408" s="319"/>
      <c r="F408" s="319"/>
      <c r="G408" s="319"/>
      <c r="H408" s="318"/>
      <c r="I408" s="608" t="s">
        <v>57</v>
      </c>
      <c r="J408" s="609"/>
      <c r="K408" s="625">
        <v>1.48</v>
      </c>
      <c r="L408" s="626"/>
      <c r="M408" s="291">
        <f>K408*12*I378</f>
        <v>29409.494399999996</v>
      </c>
    </row>
    <row r="409" spans="1:13">
      <c r="A409" s="313" t="s">
        <v>319</v>
      </c>
      <c r="B409" s="312"/>
      <c r="C409" s="312"/>
      <c r="D409" s="312"/>
      <c r="E409" s="312"/>
      <c r="F409" s="312"/>
      <c r="G409" s="312"/>
      <c r="H409" s="311"/>
      <c r="I409" s="590" t="s">
        <v>35</v>
      </c>
      <c r="J409" s="591"/>
      <c r="K409" s="625">
        <v>0.17</v>
      </c>
      <c r="L409" s="626"/>
      <c r="M409" s="291">
        <f>K409*12*I378</f>
        <v>3378.1176</v>
      </c>
    </row>
    <row r="410" spans="1:13">
      <c r="A410" s="335" t="s">
        <v>318</v>
      </c>
      <c r="B410" s="331"/>
      <c r="C410" s="331"/>
      <c r="D410" s="331"/>
      <c r="E410" s="322"/>
      <c r="F410" s="322"/>
      <c r="G410" s="322"/>
      <c r="H410" s="321"/>
      <c r="I410" s="334"/>
      <c r="J410" s="333"/>
      <c r="K410" s="293"/>
      <c r="L410" s="292"/>
      <c r="M410" s="291"/>
    </row>
    <row r="411" spans="1:13">
      <c r="A411" s="320" t="s">
        <v>317</v>
      </c>
      <c r="B411" s="319"/>
      <c r="C411" s="319"/>
      <c r="D411" s="319"/>
      <c r="E411" s="319"/>
      <c r="F411" s="319"/>
      <c r="G411" s="319"/>
      <c r="H411" s="318"/>
      <c r="I411" s="608" t="s">
        <v>19</v>
      </c>
      <c r="J411" s="609"/>
      <c r="K411" s="625">
        <v>0.05</v>
      </c>
      <c r="L411" s="626"/>
      <c r="M411" s="291">
        <f>K411*12*I378</f>
        <v>993.56400000000019</v>
      </c>
    </row>
    <row r="412" spans="1:13" ht="15.75" thickBot="1">
      <c r="A412" s="313" t="s">
        <v>316</v>
      </c>
      <c r="B412" s="312"/>
      <c r="C412" s="312"/>
      <c r="D412" s="312"/>
      <c r="E412" s="312"/>
      <c r="F412" s="312"/>
      <c r="G412" s="312"/>
      <c r="H412" s="311"/>
      <c r="I412" s="614" t="s">
        <v>19</v>
      </c>
      <c r="J412" s="615"/>
      <c r="K412" s="650">
        <v>1.98</v>
      </c>
      <c r="L412" s="651"/>
      <c r="M412" s="291">
        <f>K412*12*I378</f>
        <v>39345.134399999995</v>
      </c>
    </row>
    <row r="413" spans="1:13" ht="15.75" thickBot="1">
      <c r="A413" s="654" t="s">
        <v>315</v>
      </c>
      <c r="B413" s="655"/>
      <c r="C413" s="655"/>
      <c r="D413" s="655"/>
      <c r="E413" s="655"/>
      <c r="F413" s="655"/>
      <c r="G413" s="655"/>
      <c r="H413" s="656"/>
      <c r="I413" s="305"/>
      <c r="J413" s="304"/>
      <c r="K413" s="642">
        <f>K414+K415+K417+K418+K419+K420</f>
        <v>1.35</v>
      </c>
      <c r="L413" s="647"/>
      <c r="M413" s="303">
        <f>K413*12*I378</f>
        <v>26826.228000000006</v>
      </c>
    </row>
    <row r="414" spans="1:13">
      <c r="A414" s="332" t="s">
        <v>314</v>
      </c>
      <c r="B414" s="331"/>
      <c r="C414" s="331"/>
      <c r="D414" s="331"/>
      <c r="E414" s="331"/>
      <c r="F414" s="322"/>
      <c r="G414" s="322"/>
      <c r="H414" s="321"/>
      <c r="I414" s="330"/>
      <c r="J414" s="294"/>
      <c r="K414" s="629">
        <v>0.08</v>
      </c>
      <c r="L414" s="630"/>
      <c r="M414" s="291">
        <f>K414*12*I378</f>
        <v>1589.7023999999999</v>
      </c>
    </row>
    <row r="415" spans="1:13">
      <c r="A415" s="329" t="s">
        <v>313</v>
      </c>
      <c r="B415" s="328"/>
      <c r="C415" s="328"/>
      <c r="D415" s="328"/>
      <c r="E415" s="328"/>
      <c r="F415" s="312"/>
      <c r="G415" s="312"/>
      <c r="H415" s="311"/>
      <c r="I415" s="598" t="s">
        <v>312</v>
      </c>
      <c r="J415" s="599"/>
      <c r="K415" s="625">
        <v>0.65</v>
      </c>
      <c r="L415" s="626"/>
      <c r="M415" s="291">
        <f>K415*12*I378</f>
        <v>12916.332000000002</v>
      </c>
    </row>
    <row r="416" spans="1:13">
      <c r="A416" s="323" t="s">
        <v>311</v>
      </c>
      <c r="B416" s="322"/>
      <c r="C416" s="322"/>
      <c r="D416" s="322"/>
      <c r="E416" s="322"/>
      <c r="F416" s="322"/>
      <c r="G416" s="322"/>
      <c r="H416" s="321"/>
      <c r="I416" s="596" t="s">
        <v>310</v>
      </c>
      <c r="J416" s="597"/>
      <c r="K416" s="327"/>
      <c r="L416" s="292"/>
      <c r="M416" s="291"/>
    </row>
    <row r="417" spans="1:13">
      <c r="A417" s="320" t="s">
        <v>309</v>
      </c>
      <c r="B417" s="319"/>
      <c r="C417" s="319"/>
      <c r="D417" s="319"/>
      <c r="E417" s="319"/>
      <c r="F417" s="319"/>
      <c r="G417" s="319"/>
      <c r="H417" s="318"/>
      <c r="I417" s="608" t="s">
        <v>308</v>
      </c>
      <c r="J417" s="609"/>
      <c r="K417" s="625">
        <v>0.4</v>
      </c>
      <c r="L417" s="626"/>
      <c r="M417" s="291">
        <f>K417*12*I378</f>
        <v>7948.5120000000015</v>
      </c>
    </row>
    <row r="418" spans="1:13">
      <c r="A418" s="320" t="s">
        <v>307</v>
      </c>
      <c r="B418" s="319"/>
      <c r="C418" s="319"/>
      <c r="D418" s="319"/>
      <c r="E418" s="319"/>
      <c r="F418" s="319"/>
      <c r="G418" s="319"/>
      <c r="H418" s="318"/>
      <c r="I418" s="608" t="s">
        <v>306</v>
      </c>
      <c r="J418" s="609"/>
      <c r="K418" s="625">
        <v>0.1</v>
      </c>
      <c r="L418" s="626"/>
      <c r="M418" s="291">
        <f>K418*12*I378</f>
        <v>1987.1280000000004</v>
      </c>
    </row>
    <row r="419" spans="1:13">
      <c r="A419" s="313" t="s">
        <v>299</v>
      </c>
      <c r="B419" s="312"/>
      <c r="C419" s="312"/>
      <c r="D419" s="312"/>
      <c r="E419" s="312"/>
      <c r="F419" s="312"/>
      <c r="G419" s="312"/>
      <c r="H419" s="311"/>
      <c r="I419" s="608" t="s">
        <v>298</v>
      </c>
      <c r="J419" s="609"/>
      <c r="K419" s="636">
        <v>0.05</v>
      </c>
      <c r="L419" s="637"/>
      <c r="M419" s="291">
        <f>K419*12*I378</f>
        <v>993.56400000000019</v>
      </c>
    </row>
    <row r="420" spans="1:13" ht="15.75" thickBot="1">
      <c r="A420" s="313" t="s">
        <v>305</v>
      </c>
      <c r="B420" s="312"/>
      <c r="C420" s="312"/>
      <c r="D420" s="312"/>
      <c r="E420" s="312"/>
      <c r="F420" s="312"/>
      <c r="G420" s="312"/>
      <c r="H420" s="311"/>
      <c r="I420" s="614" t="s">
        <v>88</v>
      </c>
      <c r="J420" s="615"/>
      <c r="K420" s="638">
        <v>7.0000000000000007E-2</v>
      </c>
      <c r="L420" s="639"/>
      <c r="M420" s="326">
        <f>K420*12*I378</f>
        <v>1390.9896000000001</v>
      </c>
    </row>
    <row r="421" spans="1:13" ht="15.75" thickBot="1">
      <c r="A421" s="654" t="s">
        <v>304</v>
      </c>
      <c r="B421" s="655"/>
      <c r="C421" s="655"/>
      <c r="D421" s="655"/>
      <c r="E421" s="655"/>
      <c r="F421" s="655"/>
      <c r="G421" s="655"/>
      <c r="H421" s="656"/>
      <c r="I421" s="325"/>
      <c r="J421" s="324"/>
      <c r="K421" s="649">
        <f>K422+K423+K424</f>
        <v>0.88</v>
      </c>
      <c r="L421" s="643"/>
      <c r="M421" s="303">
        <f>K421*12*I378</f>
        <v>17486.726400000003</v>
      </c>
    </row>
    <row r="422" spans="1:13">
      <c r="A422" s="323" t="s">
        <v>303</v>
      </c>
      <c r="B422" s="322"/>
      <c r="C422" s="322"/>
      <c r="D422" s="322"/>
      <c r="E422" s="322"/>
      <c r="F422" s="322"/>
      <c r="G422" s="322"/>
      <c r="H422" s="321"/>
      <c r="I422" s="612" t="s">
        <v>302</v>
      </c>
      <c r="J422" s="613"/>
      <c r="K422" s="644">
        <v>0.42</v>
      </c>
      <c r="L422" s="645"/>
      <c r="M422" s="291">
        <f>K422*12*I378</f>
        <v>8345.9376000000011</v>
      </c>
    </row>
    <row r="423" spans="1:13">
      <c r="A423" s="320" t="s">
        <v>301</v>
      </c>
      <c r="B423" s="319"/>
      <c r="C423" s="319"/>
      <c r="D423" s="319"/>
      <c r="E423" s="319"/>
      <c r="F423" s="319"/>
      <c r="G423" s="319"/>
      <c r="H423" s="318"/>
      <c r="I423" s="317" t="s">
        <v>300</v>
      </c>
      <c r="J423" s="316"/>
      <c r="K423" s="636">
        <v>0.37</v>
      </c>
      <c r="L423" s="637"/>
      <c r="M423" s="291">
        <f>K423*12*I378</f>
        <v>7352.373599999999</v>
      </c>
    </row>
    <row r="424" spans="1:13" ht="15.75" thickBot="1">
      <c r="A424" s="313" t="s">
        <v>299</v>
      </c>
      <c r="B424" s="312"/>
      <c r="C424" s="312"/>
      <c r="D424" s="312"/>
      <c r="E424" s="312"/>
      <c r="F424" s="312"/>
      <c r="G424" s="312"/>
      <c r="H424" s="311"/>
      <c r="I424" s="614" t="s">
        <v>298</v>
      </c>
      <c r="J424" s="615"/>
      <c r="K424" s="638">
        <v>0.09</v>
      </c>
      <c r="L424" s="639"/>
      <c r="M424" s="291">
        <f>K424*12*I378</f>
        <v>1788.4152000000001</v>
      </c>
    </row>
    <row r="425" spans="1:13" ht="15.75" thickBot="1">
      <c r="A425" s="309" t="s">
        <v>297</v>
      </c>
      <c r="B425" s="308"/>
      <c r="C425" s="308"/>
      <c r="D425" s="308"/>
      <c r="E425" s="308"/>
      <c r="F425" s="308"/>
      <c r="G425" s="308"/>
      <c r="H425" s="307"/>
      <c r="I425" s="619" t="s">
        <v>296</v>
      </c>
      <c r="J425" s="620"/>
      <c r="K425" s="640">
        <v>19.559999999999999</v>
      </c>
      <c r="L425" s="641"/>
      <c r="M425" s="303">
        <f>K425*12*I378</f>
        <v>388682.23679999996</v>
      </c>
    </row>
    <row r="426" spans="1:13" ht="15.75" thickBot="1">
      <c r="A426" s="603" t="s">
        <v>295</v>
      </c>
      <c r="B426" s="604"/>
      <c r="C426" s="604"/>
      <c r="D426" s="604"/>
      <c r="E426" s="604"/>
      <c r="F426" s="604"/>
      <c r="G426" s="604"/>
      <c r="H426" s="605"/>
      <c r="I426" s="305"/>
      <c r="J426" s="304"/>
      <c r="K426" s="642">
        <v>1.58</v>
      </c>
      <c r="L426" s="643"/>
      <c r="M426" s="303">
        <f>K426*12*I378</f>
        <v>31396.622400000004</v>
      </c>
    </row>
    <row r="427" spans="1:13">
      <c r="A427" s="301" t="s">
        <v>294</v>
      </c>
      <c r="B427" s="300"/>
      <c r="C427" s="300"/>
      <c r="D427" s="300"/>
      <c r="E427" s="300"/>
      <c r="F427" s="300"/>
      <c r="G427" s="300"/>
      <c r="H427" s="298"/>
      <c r="I427" s="621" t="s">
        <v>293</v>
      </c>
      <c r="J427" s="622"/>
      <c r="K427" s="297"/>
      <c r="L427" s="314"/>
      <c r="M427" s="291"/>
    </row>
    <row r="428" spans="1:13">
      <c r="A428" s="301" t="s">
        <v>292</v>
      </c>
      <c r="B428" s="300"/>
      <c r="C428" s="300"/>
      <c r="D428" s="300"/>
      <c r="E428" s="300"/>
      <c r="F428" s="300"/>
      <c r="G428" s="300"/>
      <c r="H428" s="298"/>
      <c r="I428" s="295"/>
      <c r="J428" s="294"/>
      <c r="K428" s="297"/>
      <c r="L428" s="314"/>
      <c r="M428" s="291"/>
    </row>
    <row r="429" spans="1:13" ht="15.75" thickBot="1">
      <c r="A429" s="301" t="s">
        <v>291</v>
      </c>
      <c r="B429" s="300"/>
      <c r="C429" s="300"/>
      <c r="D429" s="300"/>
      <c r="E429" s="300"/>
      <c r="F429" s="300"/>
      <c r="G429" s="300"/>
      <c r="H429" s="298"/>
      <c r="I429" s="310"/>
      <c r="J429" s="294"/>
      <c r="K429" s="297"/>
      <c r="L429" s="314"/>
      <c r="M429" s="291"/>
    </row>
    <row r="430" spans="1:13" ht="15.75" thickBot="1">
      <c r="A430" s="309" t="s">
        <v>290</v>
      </c>
      <c r="B430" s="308"/>
      <c r="C430" s="308"/>
      <c r="D430" s="308"/>
      <c r="E430" s="308"/>
      <c r="F430" s="308"/>
      <c r="G430" s="308"/>
      <c r="H430" s="307"/>
      <c r="I430" s="305"/>
      <c r="J430" s="304"/>
      <c r="K430" s="642">
        <v>7.0000000000000007E-2</v>
      </c>
      <c r="L430" s="643"/>
      <c r="M430" s="303">
        <f>K430*12*I378</f>
        <v>1390.9896000000001</v>
      </c>
    </row>
    <row r="431" spans="1:13">
      <c r="A431" s="301" t="s">
        <v>289</v>
      </c>
      <c r="B431" s="300"/>
      <c r="C431" s="300"/>
      <c r="D431" s="300"/>
      <c r="E431" s="300"/>
      <c r="F431" s="300"/>
      <c r="G431" s="300"/>
      <c r="H431" s="298"/>
      <c r="I431" s="621" t="s">
        <v>19</v>
      </c>
      <c r="J431" s="622"/>
      <c r="K431" s="315"/>
      <c r="L431" s="314"/>
      <c r="M431" s="291"/>
    </row>
    <row r="432" spans="1:13" ht="15.75" thickBot="1">
      <c r="A432" s="301" t="s">
        <v>288</v>
      </c>
      <c r="B432" s="300"/>
      <c r="C432" s="300"/>
      <c r="D432" s="300"/>
      <c r="E432" s="300"/>
      <c r="F432" s="300"/>
      <c r="G432" s="300"/>
      <c r="H432" s="298"/>
      <c r="I432" s="295"/>
      <c r="J432" s="294"/>
      <c r="K432" s="315"/>
      <c r="L432" s="314"/>
      <c r="M432" s="291"/>
    </row>
    <row r="433" spans="1:13" ht="15.75" thickBot="1">
      <c r="A433" s="603" t="s">
        <v>287</v>
      </c>
      <c r="B433" s="604"/>
      <c r="C433" s="604"/>
      <c r="D433" s="604"/>
      <c r="E433" s="604"/>
      <c r="F433" s="604"/>
      <c r="G433" s="604"/>
      <c r="H433" s="605"/>
      <c r="I433" s="305"/>
      <c r="J433" s="304"/>
      <c r="K433" s="642">
        <v>6</v>
      </c>
      <c r="L433" s="643"/>
      <c r="M433" s="303">
        <f>K433*12*I378</f>
        <v>119227.68000000001</v>
      </c>
    </row>
    <row r="434" spans="1:13">
      <c r="A434" s="301" t="s">
        <v>286</v>
      </c>
      <c r="B434" s="299"/>
      <c r="C434" s="299"/>
      <c r="D434" s="299"/>
      <c r="E434" s="299"/>
      <c r="F434" s="300"/>
      <c r="G434" s="299"/>
      <c r="H434" s="298"/>
      <c r="I434" s="598" t="s">
        <v>285</v>
      </c>
      <c r="J434" s="599"/>
      <c r="K434" s="297"/>
      <c r="L434" s="314"/>
      <c r="M434" s="291"/>
    </row>
    <row r="435" spans="1:13">
      <c r="A435" s="301" t="s">
        <v>284</v>
      </c>
      <c r="B435" s="299"/>
      <c r="C435" s="299"/>
      <c r="D435" s="299"/>
      <c r="E435" s="299"/>
      <c r="F435" s="300"/>
      <c r="G435" s="299"/>
      <c r="H435" s="298"/>
      <c r="I435" s="598" t="s">
        <v>283</v>
      </c>
      <c r="J435" s="599"/>
      <c r="K435" s="297"/>
      <c r="L435" s="314"/>
      <c r="M435" s="291"/>
    </row>
    <row r="436" spans="1:13">
      <c r="A436" s="301" t="s">
        <v>282</v>
      </c>
      <c r="B436" s="299"/>
      <c r="C436" s="299"/>
      <c r="D436" s="299"/>
      <c r="E436" s="299"/>
      <c r="F436" s="300"/>
      <c r="G436" s="299"/>
      <c r="H436" s="298"/>
      <c r="I436" s="598" t="s">
        <v>281</v>
      </c>
      <c r="J436" s="599"/>
      <c r="K436" s="297"/>
      <c r="L436" s="314"/>
      <c r="M436" s="291"/>
    </row>
    <row r="437" spans="1:13">
      <c r="A437" s="301" t="s">
        <v>280</v>
      </c>
      <c r="B437" s="299"/>
      <c r="C437" s="299"/>
      <c r="D437" s="299"/>
      <c r="E437" s="299"/>
      <c r="F437" s="300"/>
      <c r="G437" s="299"/>
      <c r="H437" s="298"/>
      <c r="I437" s="598" t="s">
        <v>279</v>
      </c>
      <c r="J437" s="599"/>
      <c r="K437" s="297"/>
      <c r="L437" s="314"/>
      <c r="M437" s="291"/>
    </row>
    <row r="438" spans="1:13">
      <c r="A438" s="301" t="s">
        <v>278</v>
      </c>
      <c r="B438" s="299"/>
      <c r="C438" s="299"/>
      <c r="D438" s="299"/>
      <c r="E438" s="299"/>
      <c r="F438" s="300"/>
      <c r="G438" s="299"/>
      <c r="H438" s="298"/>
      <c r="I438" s="598" t="s">
        <v>277</v>
      </c>
      <c r="J438" s="599"/>
      <c r="K438" s="297"/>
      <c r="L438" s="314"/>
      <c r="M438" s="291"/>
    </row>
    <row r="439" spans="1:13">
      <c r="A439" s="301" t="s">
        <v>276</v>
      </c>
      <c r="B439" s="299"/>
      <c r="C439" s="299"/>
      <c r="D439" s="299"/>
      <c r="E439" s="299"/>
      <c r="F439" s="300"/>
      <c r="G439" s="299"/>
      <c r="H439" s="298"/>
      <c r="I439" s="295"/>
      <c r="J439" s="294"/>
      <c r="K439" s="297"/>
      <c r="L439" s="302"/>
      <c r="M439" s="291"/>
    </row>
    <row r="440" spans="1:13">
      <c r="A440" s="301" t="s">
        <v>275</v>
      </c>
      <c r="B440" s="299"/>
      <c r="C440" s="299"/>
      <c r="D440" s="299"/>
      <c r="E440" s="299"/>
      <c r="F440" s="300"/>
      <c r="G440" s="299"/>
      <c r="H440" s="298"/>
      <c r="I440" s="295"/>
      <c r="J440" s="294"/>
      <c r="K440" s="297"/>
      <c r="L440" s="314"/>
      <c r="M440" s="291"/>
    </row>
    <row r="441" spans="1:13">
      <c r="A441" s="301" t="s">
        <v>274</v>
      </c>
      <c r="B441" s="299"/>
      <c r="C441" s="299"/>
      <c r="D441" s="299"/>
      <c r="E441" s="299"/>
      <c r="F441" s="300"/>
      <c r="G441" s="299"/>
      <c r="H441" s="298"/>
      <c r="I441" s="295"/>
      <c r="J441" s="294"/>
      <c r="K441" s="297"/>
      <c r="L441" s="314"/>
      <c r="M441" s="291"/>
    </row>
    <row r="442" spans="1:13">
      <c r="A442" s="301" t="s">
        <v>273</v>
      </c>
      <c r="B442" s="299"/>
      <c r="C442" s="299"/>
      <c r="D442" s="299"/>
      <c r="E442" s="299"/>
      <c r="F442" s="300"/>
      <c r="G442" s="299"/>
      <c r="H442" s="298"/>
      <c r="I442" s="295"/>
      <c r="J442" s="294"/>
      <c r="K442" s="297"/>
      <c r="L442" s="314"/>
      <c r="M442" s="291"/>
    </row>
    <row r="443" spans="1:13">
      <c r="A443" s="301" t="s">
        <v>272</v>
      </c>
      <c r="B443" s="299"/>
      <c r="C443" s="299"/>
      <c r="D443" s="299"/>
      <c r="E443" s="299"/>
      <c r="F443" s="300"/>
      <c r="G443" s="299"/>
      <c r="H443" s="298"/>
      <c r="I443" s="295"/>
      <c r="J443" s="294"/>
      <c r="K443" s="297"/>
      <c r="L443" s="314"/>
      <c r="M443" s="291"/>
    </row>
    <row r="444" spans="1:13" ht="15.75" thickBot="1">
      <c r="A444" s="616" t="s">
        <v>271</v>
      </c>
      <c r="B444" s="617"/>
      <c r="C444" s="617"/>
      <c r="D444" s="617"/>
      <c r="E444" s="617"/>
      <c r="F444" s="617"/>
      <c r="G444" s="617"/>
      <c r="H444" s="618"/>
      <c r="I444" s="295"/>
      <c r="J444" s="294"/>
      <c r="K444" s="293"/>
      <c r="L444" s="292"/>
      <c r="M444" s="291"/>
    </row>
    <row r="445" spans="1:13">
      <c r="A445" s="290" t="s">
        <v>270</v>
      </c>
      <c r="B445" s="289"/>
      <c r="C445" s="289"/>
      <c r="D445" s="289"/>
      <c r="E445" s="289"/>
      <c r="F445" s="289"/>
      <c r="G445" s="289"/>
      <c r="H445" s="289"/>
      <c r="I445" s="621" t="s">
        <v>55</v>
      </c>
      <c r="J445" s="622"/>
      <c r="K445" s="288"/>
      <c r="L445" s="287"/>
      <c r="M445" s="286"/>
    </row>
    <row r="446" spans="1:13" ht="15.75" thickBot="1">
      <c r="A446" s="285" t="s">
        <v>269</v>
      </c>
      <c r="B446" s="284"/>
      <c r="C446" s="284"/>
      <c r="D446" s="284"/>
      <c r="E446" s="284"/>
      <c r="F446" s="284"/>
      <c r="G446" s="284"/>
      <c r="H446" s="284"/>
      <c r="I446" s="283"/>
      <c r="J446" s="282"/>
      <c r="K446" s="281"/>
      <c r="L446" s="280"/>
      <c r="M446" s="279"/>
    </row>
    <row r="447" spans="1:13" ht="15.75" thickBot="1">
      <c r="A447" s="603" t="s">
        <v>355</v>
      </c>
      <c r="B447" s="604"/>
      <c r="C447" s="604"/>
      <c r="D447" s="604"/>
      <c r="E447" s="604"/>
      <c r="F447" s="604"/>
      <c r="G447" s="604"/>
      <c r="H447" s="657"/>
      <c r="I447" s="658" t="s">
        <v>32</v>
      </c>
      <c r="J447" s="659"/>
      <c r="K447" s="660">
        <v>1.46</v>
      </c>
      <c r="L447" s="661"/>
      <c r="M447" s="276">
        <f>K447*12*I378</f>
        <v>29012.068800000001</v>
      </c>
    </row>
    <row r="448" spans="1:13" ht="15.75" thickBot="1">
      <c r="A448" s="386" t="s">
        <v>354</v>
      </c>
      <c r="B448" s="385"/>
      <c r="C448" s="385"/>
      <c r="D448" s="385"/>
      <c r="E448" s="385"/>
      <c r="F448" s="385"/>
      <c r="G448" s="385"/>
      <c r="H448" s="385"/>
      <c r="I448" s="387"/>
      <c r="J448" s="383"/>
      <c r="K448" s="660"/>
      <c r="L448" s="661"/>
      <c r="M448" s="276"/>
    </row>
    <row r="449" spans="1:13" ht="15.75" thickBot="1">
      <c r="A449" s="652" t="s">
        <v>268</v>
      </c>
      <c r="B449" s="653"/>
      <c r="C449" s="653"/>
      <c r="D449" s="653"/>
      <c r="E449" s="653"/>
      <c r="F449" s="653"/>
      <c r="G449" s="653"/>
      <c r="H449" s="653"/>
      <c r="I449" s="278"/>
      <c r="J449" s="277"/>
      <c r="K449" s="610">
        <f>K379+K389+K404+K433+K447+K448</f>
        <v>46.43</v>
      </c>
      <c r="L449" s="611"/>
      <c r="M449" s="276">
        <f>M379+M389+M404+M433+M447+M448</f>
        <v>922623.53039999993</v>
      </c>
    </row>
    <row r="451" spans="1:13" ht="15.75">
      <c r="A451" s="601" t="s">
        <v>0</v>
      </c>
      <c r="B451" s="601"/>
      <c r="C451" s="601"/>
      <c r="D451" s="601"/>
      <c r="E451" s="601"/>
      <c r="F451" s="601"/>
      <c r="G451" s="601"/>
      <c r="H451" s="601"/>
      <c r="I451" s="601"/>
      <c r="J451" s="601"/>
      <c r="K451" s="601"/>
      <c r="L451" s="601"/>
      <c r="M451" s="327"/>
    </row>
    <row r="452" spans="1:13" ht="15.75">
      <c r="A452" s="600" t="s">
        <v>353</v>
      </c>
      <c r="B452" s="600"/>
      <c r="C452" s="600"/>
      <c r="D452" s="600"/>
      <c r="E452" s="600"/>
      <c r="F452" s="600"/>
      <c r="G452" s="600"/>
      <c r="H452" s="600"/>
      <c r="I452" s="600"/>
      <c r="J452" s="600"/>
      <c r="K452" s="600"/>
      <c r="L452" s="600"/>
      <c r="M452" s="327"/>
    </row>
    <row r="453" spans="1:13" ht="15.75">
      <c r="A453" s="370"/>
      <c r="B453" s="370"/>
      <c r="C453" s="370"/>
      <c r="D453" s="370"/>
      <c r="E453" s="370"/>
      <c r="F453" s="370" t="s">
        <v>429</v>
      </c>
      <c r="G453" s="370"/>
      <c r="H453" s="370"/>
      <c r="I453" s="370"/>
      <c r="J453" s="370"/>
      <c r="K453" s="370"/>
      <c r="L453" s="370"/>
      <c r="M453" s="327"/>
    </row>
    <row r="454" spans="1:13">
      <c r="A454" s="329"/>
      <c r="B454" s="328"/>
      <c r="C454" s="602" t="s">
        <v>351</v>
      </c>
      <c r="D454" s="602"/>
      <c r="E454" s="602"/>
      <c r="F454" s="328"/>
      <c r="G454" s="328"/>
      <c r="H454" s="368"/>
      <c r="I454" s="590" t="s">
        <v>3</v>
      </c>
      <c r="J454" s="591"/>
      <c r="K454" s="592" t="s">
        <v>4</v>
      </c>
      <c r="L454" s="593"/>
      <c r="M454" s="382"/>
    </row>
    <row r="455" spans="1:13">
      <c r="A455" s="381"/>
      <c r="B455" s="355"/>
      <c r="C455" s="355"/>
      <c r="D455" s="355"/>
      <c r="E455" s="355"/>
      <c r="F455" s="355"/>
      <c r="G455" s="355"/>
      <c r="H455" s="356"/>
      <c r="I455" s="295"/>
      <c r="J455" s="294"/>
      <c r="K455" s="594" t="s">
        <v>5</v>
      </c>
      <c r="L455" s="595"/>
      <c r="M455" s="380" t="s">
        <v>6</v>
      </c>
    </row>
    <row r="456" spans="1:13">
      <c r="A456" s="381"/>
      <c r="B456" s="355"/>
      <c r="C456" s="355"/>
      <c r="D456" s="355"/>
      <c r="E456" s="355"/>
      <c r="F456" s="355"/>
      <c r="G456" s="355"/>
      <c r="H456" s="356"/>
      <c r="I456" s="598" t="s">
        <v>7</v>
      </c>
      <c r="J456" s="599"/>
      <c r="K456" s="623" t="s">
        <v>8</v>
      </c>
      <c r="L456" s="624"/>
      <c r="M456" s="380" t="s">
        <v>9</v>
      </c>
    </row>
    <row r="457" spans="1:13" ht="16.5" thickBot="1">
      <c r="A457" s="379"/>
      <c r="B457" s="351"/>
      <c r="C457" s="351"/>
      <c r="D457" s="351"/>
      <c r="E457" s="351"/>
      <c r="F457" s="351"/>
      <c r="G457" s="351"/>
      <c r="H457" s="350"/>
      <c r="I457" s="631">
        <v>573.79999999999995</v>
      </c>
      <c r="J457" s="632"/>
      <c r="K457" s="633"/>
      <c r="L457" s="634"/>
      <c r="M457" s="378"/>
    </row>
    <row r="458" spans="1:13">
      <c r="A458" s="367" t="s">
        <v>350</v>
      </c>
      <c r="B458" s="344"/>
      <c r="C458" s="344"/>
      <c r="D458" s="344"/>
      <c r="E458" s="344"/>
      <c r="F458" s="344"/>
      <c r="G458" s="344"/>
      <c r="H458" s="377"/>
      <c r="I458" s="341"/>
      <c r="J458" s="340"/>
      <c r="K458" s="635">
        <f>K461+K464</f>
        <v>6.17</v>
      </c>
      <c r="L458" s="628"/>
      <c r="M458" s="286">
        <f>K458*12*I457</f>
        <v>42484.151999999995</v>
      </c>
    </row>
    <row r="459" spans="1:13">
      <c r="A459" s="376" t="s">
        <v>349</v>
      </c>
      <c r="B459" s="375"/>
      <c r="C459" s="375"/>
      <c r="D459" s="375"/>
      <c r="E459" s="375"/>
      <c r="F459" s="375"/>
      <c r="G459" s="375"/>
      <c r="H459" s="374"/>
      <c r="I459" s="295"/>
      <c r="J459" s="294"/>
      <c r="K459" s="293"/>
      <c r="L459" s="292"/>
      <c r="M459" s="373"/>
    </row>
    <row r="460" spans="1:13" ht="15.75" thickBot="1">
      <c r="A460" s="363" t="s">
        <v>348</v>
      </c>
      <c r="B460" s="372"/>
      <c r="C460" s="372"/>
      <c r="D460" s="372"/>
      <c r="E460" s="372"/>
      <c r="F460" s="372"/>
      <c r="G460" s="372"/>
      <c r="H460" s="371"/>
      <c r="I460" s="336"/>
      <c r="J460" s="282"/>
      <c r="K460" s="281"/>
      <c r="L460" s="280"/>
      <c r="M460" s="279"/>
    </row>
    <row r="461" spans="1:13">
      <c r="A461" s="323" t="s">
        <v>347</v>
      </c>
      <c r="B461" s="331"/>
      <c r="C461" s="331"/>
      <c r="D461" s="331"/>
      <c r="E461" s="331"/>
      <c r="F461" s="331"/>
      <c r="G461" s="331"/>
      <c r="H461" s="357"/>
      <c r="I461" s="596" t="s">
        <v>19</v>
      </c>
      <c r="J461" s="597"/>
      <c r="K461" s="629">
        <v>3.7</v>
      </c>
      <c r="L461" s="630"/>
      <c r="M461" s="291">
        <f>K461*12*I457</f>
        <v>25476.720000000001</v>
      </c>
    </row>
    <row r="462" spans="1:13">
      <c r="A462" s="301" t="s">
        <v>338</v>
      </c>
      <c r="B462" s="355"/>
      <c r="C462" s="355"/>
      <c r="D462" s="355"/>
      <c r="E462" s="355"/>
      <c r="F462" s="355"/>
      <c r="G462" s="355"/>
      <c r="H462" s="356"/>
      <c r="I462" s="598" t="s">
        <v>328</v>
      </c>
      <c r="J462" s="599"/>
      <c r="K462" s="327"/>
      <c r="L462" s="292"/>
      <c r="M462" s="291"/>
    </row>
    <row r="463" spans="1:13">
      <c r="A463" s="323" t="s">
        <v>337</v>
      </c>
      <c r="B463" s="331"/>
      <c r="C463" s="331"/>
      <c r="D463" s="331"/>
      <c r="E463" s="331"/>
      <c r="F463" s="331"/>
      <c r="G463" s="331"/>
      <c r="H463" s="357"/>
      <c r="I463" s="596"/>
      <c r="J463" s="597"/>
      <c r="K463" s="327"/>
      <c r="L463" s="292"/>
      <c r="M463" s="291"/>
    </row>
    <row r="464" spans="1:13">
      <c r="A464" s="323" t="s">
        <v>346</v>
      </c>
      <c r="B464" s="331"/>
      <c r="C464" s="331"/>
      <c r="D464" s="331"/>
      <c r="E464" s="331"/>
      <c r="F464" s="331"/>
      <c r="G464" s="331"/>
      <c r="H464" s="357"/>
      <c r="I464" s="608" t="s">
        <v>35</v>
      </c>
      <c r="J464" s="609"/>
      <c r="K464" s="625">
        <v>2.4700000000000002</v>
      </c>
      <c r="L464" s="626"/>
      <c r="M464" s="291">
        <f>K464*12*I457</f>
        <v>17007.432000000001</v>
      </c>
    </row>
    <row r="465" spans="1:13" ht="15.75">
      <c r="A465" s="320" t="s">
        <v>345</v>
      </c>
      <c r="B465" s="354"/>
      <c r="C465" s="354"/>
      <c r="D465" s="354"/>
      <c r="E465" s="354"/>
      <c r="F465" s="354"/>
      <c r="G465" s="354"/>
      <c r="H465" s="353"/>
      <c r="I465" s="598" t="s">
        <v>328</v>
      </c>
      <c r="J465" s="599"/>
      <c r="K465" s="370"/>
      <c r="L465" s="369"/>
      <c r="M465" s="291"/>
    </row>
    <row r="466" spans="1:13">
      <c r="A466" s="313" t="s">
        <v>344</v>
      </c>
      <c r="B466" s="328"/>
      <c r="C466" s="328"/>
      <c r="D466" s="328"/>
      <c r="E466" s="328"/>
      <c r="F466" s="328"/>
      <c r="G466" s="328"/>
      <c r="H466" s="368"/>
      <c r="I466" s="598"/>
      <c r="J466" s="599"/>
      <c r="K466" s="352"/>
      <c r="L466" s="292"/>
      <c r="M466" s="291"/>
    </row>
    <row r="467" spans="1:13" ht="15.75" thickBot="1">
      <c r="A467" s="323" t="s">
        <v>343</v>
      </c>
      <c r="B467" s="322"/>
      <c r="C467" s="322"/>
      <c r="D467" s="322"/>
      <c r="E467" s="322"/>
      <c r="F467" s="322"/>
      <c r="G467" s="322"/>
      <c r="H467" s="321"/>
      <c r="I467" s="334"/>
      <c r="J467" s="333"/>
      <c r="K467" s="636"/>
      <c r="L467" s="637"/>
      <c r="M467" s="291"/>
    </row>
    <row r="468" spans="1:13">
      <c r="A468" s="367" t="s">
        <v>342</v>
      </c>
      <c r="B468" s="366"/>
      <c r="C468" s="366"/>
      <c r="D468" s="366"/>
      <c r="E468" s="366"/>
      <c r="F468" s="366"/>
      <c r="G468" s="366"/>
      <c r="H468" s="365"/>
      <c r="I468" s="341"/>
      <c r="J468" s="364"/>
      <c r="K468" s="627">
        <f>K470+K475+K478</f>
        <v>5.05</v>
      </c>
      <c r="L468" s="628"/>
      <c r="M468" s="286">
        <f>K468*12*I457</f>
        <v>34772.279999999992</v>
      </c>
    </row>
    <row r="469" spans="1:13" ht="15.75" thickBot="1">
      <c r="A469" s="363" t="s">
        <v>341</v>
      </c>
      <c r="B469" s="362"/>
      <c r="C469" s="362"/>
      <c r="D469" s="362"/>
      <c r="E469" s="362"/>
      <c r="F469" s="362"/>
      <c r="G469" s="362"/>
      <c r="H469" s="361"/>
      <c r="I469" s="336"/>
      <c r="J469" s="360"/>
      <c r="K469" s="281"/>
      <c r="L469" s="280"/>
      <c r="M469" s="279"/>
    </row>
    <row r="470" spans="1:13">
      <c r="A470" s="301" t="s">
        <v>340</v>
      </c>
      <c r="B470" s="300"/>
      <c r="C470" s="300"/>
      <c r="D470" s="300"/>
      <c r="E470" s="300"/>
      <c r="F470" s="300"/>
      <c r="G470" s="300"/>
      <c r="H470" s="298"/>
      <c r="I470" s="598" t="s">
        <v>19</v>
      </c>
      <c r="J470" s="599"/>
      <c r="K470" s="629">
        <v>2.5299999999999998</v>
      </c>
      <c r="L470" s="630"/>
      <c r="M470" s="291">
        <f>K470*12*I457</f>
        <v>17420.567999999999</v>
      </c>
    </row>
    <row r="471" spans="1:13">
      <c r="A471" s="323" t="s">
        <v>339</v>
      </c>
      <c r="B471" s="322"/>
      <c r="C471" s="322"/>
      <c r="D471" s="322"/>
      <c r="E471" s="322"/>
      <c r="F471" s="322"/>
      <c r="G471" s="322"/>
      <c r="H471" s="321"/>
      <c r="I471" s="359"/>
      <c r="J471" s="358"/>
      <c r="K471" s="327"/>
      <c r="L471" s="292"/>
      <c r="M471" s="291"/>
    </row>
    <row r="472" spans="1:13">
      <c r="A472" s="301" t="s">
        <v>338</v>
      </c>
      <c r="B472" s="355"/>
      <c r="C472" s="355"/>
      <c r="D472" s="355"/>
      <c r="E472" s="355"/>
      <c r="F472" s="355"/>
      <c r="G472" s="355"/>
      <c r="H472" s="356"/>
      <c r="I472" s="598" t="s">
        <v>328</v>
      </c>
      <c r="J472" s="599"/>
      <c r="K472" s="327"/>
      <c r="L472" s="292"/>
      <c r="M472" s="291"/>
    </row>
    <row r="473" spans="1:13">
      <c r="A473" s="323" t="s">
        <v>337</v>
      </c>
      <c r="B473" s="331"/>
      <c r="C473" s="331"/>
      <c r="D473" s="331"/>
      <c r="E473" s="331"/>
      <c r="F473" s="331"/>
      <c r="G473" s="331"/>
      <c r="H473" s="357"/>
      <c r="I473" s="596"/>
      <c r="J473" s="597"/>
      <c r="K473" s="327"/>
      <c r="L473" s="292"/>
      <c r="M473" s="291"/>
    </row>
    <row r="474" spans="1:13">
      <c r="A474" s="320" t="s">
        <v>336</v>
      </c>
      <c r="B474" s="354"/>
      <c r="C474" s="353"/>
      <c r="D474" s="355"/>
      <c r="E474" s="355"/>
      <c r="F474" s="355"/>
      <c r="G474" s="355"/>
      <c r="H474" s="356"/>
      <c r="I474" s="598" t="s">
        <v>328</v>
      </c>
      <c r="J474" s="599"/>
      <c r="K474" s="327"/>
      <c r="L474" s="292"/>
      <c r="M474" s="291"/>
    </row>
    <row r="475" spans="1:13">
      <c r="A475" s="301" t="s">
        <v>335</v>
      </c>
      <c r="B475" s="355"/>
      <c r="C475" s="355"/>
      <c r="D475" s="354"/>
      <c r="E475" s="354"/>
      <c r="F475" s="354"/>
      <c r="G475" s="354"/>
      <c r="H475" s="353"/>
      <c r="I475" s="608" t="s">
        <v>35</v>
      </c>
      <c r="J475" s="609"/>
      <c r="K475" s="625">
        <v>1.1200000000000001</v>
      </c>
      <c r="L475" s="626"/>
      <c r="M475" s="291">
        <f>K475*12*I457</f>
        <v>7711.8720000000003</v>
      </c>
    </row>
    <row r="476" spans="1:13">
      <c r="A476" s="313" t="s">
        <v>334</v>
      </c>
      <c r="B476" s="312"/>
      <c r="C476" s="312"/>
      <c r="D476" s="312"/>
      <c r="E476" s="312"/>
      <c r="F476" s="312"/>
      <c r="G476" s="312"/>
      <c r="H476" s="311"/>
      <c r="I476" s="590" t="s">
        <v>333</v>
      </c>
      <c r="J476" s="591"/>
      <c r="K476" s="327"/>
      <c r="L476" s="292"/>
      <c r="M476" s="291"/>
    </row>
    <row r="477" spans="1:13">
      <c r="A477" s="323"/>
      <c r="B477" s="322"/>
      <c r="C477" s="322"/>
      <c r="D477" s="322"/>
      <c r="E477" s="322"/>
      <c r="F477" s="322"/>
      <c r="G477" s="322"/>
      <c r="H477" s="321"/>
      <c r="I477" s="334" t="s">
        <v>332</v>
      </c>
      <c r="J477" s="333"/>
      <c r="K477" s="352"/>
      <c r="L477" s="292"/>
      <c r="M477" s="291"/>
    </row>
    <row r="478" spans="1:13">
      <c r="A478" s="313" t="s">
        <v>331</v>
      </c>
      <c r="B478" s="312"/>
      <c r="C478" s="312"/>
      <c r="D478" s="312"/>
      <c r="E478" s="312"/>
      <c r="F478" s="312"/>
      <c r="G478" s="312"/>
      <c r="H478" s="311"/>
      <c r="I478" s="590" t="s">
        <v>35</v>
      </c>
      <c r="J478" s="591"/>
      <c r="K478" s="625">
        <v>1.4</v>
      </c>
      <c r="L478" s="626"/>
      <c r="M478" s="291">
        <f>K478*12*I457</f>
        <v>9639.8399999999983</v>
      </c>
    </row>
    <row r="479" spans="1:13">
      <c r="A479" s="323" t="s">
        <v>330</v>
      </c>
      <c r="B479" s="322"/>
      <c r="C479" s="322"/>
      <c r="D479" s="322"/>
      <c r="E479" s="322"/>
      <c r="F479" s="322"/>
      <c r="G479" s="322"/>
      <c r="H479" s="321"/>
      <c r="I479" s="334"/>
      <c r="J479" s="333"/>
      <c r="K479" s="327"/>
      <c r="L479" s="292"/>
      <c r="M479" s="291"/>
    </row>
    <row r="480" spans="1:13">
      <c r="A480" s="313" t="s">
        <v>329</v>
      </c>
      <c r="B480" s="312"/>
      <c r="C480" s="312"/>
      <c r="D480" s="312"/>
      <c r="E480" s="312"/>
      <c r="F480" s="312"/>
      <c r="G480" s="312"/>
      <c r="H480" s="311"/>
      <c r="I480" s="598" t="s">
        <v>328</v>
      </c>
      <c r="J480" s="599"/>
      <c r="K480" s="327"/>
      <c r="L480" s="292"/>
      <c r="M480" s="291"/>
    </row>
    <row r="481" spans="1:13">
      <c r="A481" s="313" t="s">
        <v>327</v>
      </c>
      <c r="B481" s="312"/>
      <c r="C481" s="312"/>
      <c r="D481" s="312"/>
      <c r="E481" s="312"/>
      <c r="F481" s="312"/>
      <c r="G481" s="312"/>
      <c r="H481" s="311"/>
      <c r="I481" s="590" t="s">
        <v>326</v>
      </c>
      <c r="J481" s="591"/>
      <c r="K481" s="351"/>
      <c r="L481" s="350"/>
      <c r="M481" s="349"/>
    </row>
    <row r="482" spans="1:13" ht="15.75" thickBot="1">
      <c r="A482" s="323"/>
      <c r="B482" s="322"/>
      <c r="C482" s="322"/>
      <c r="D482" s="322"/>
      <c r="E482" s="322"/>
      <c r="F482" s="322"/>
      <c r="G482" s="322"/>
      <c r="H482" s="321"/>
      <c r="I482" s="606" t="s">
        <v>325</v>
      </c>
      <c r="J482" s="607"/>
      <c r="K482" s="348"/>
      <c r="L482" s="347"/>
      <c r="M482" s="346"/>
    </row>
    <row r="483" spans="1:13">
      <c r="A483" s="345" t="s">
        <v>324</v>
      </c>
      <c r="B483" s="344"/>
      <c r="C483" s="344"/>
      <c r="D483" s="344"/>
      <c r="E483" s="344"/>
      <c r="F483" s="344"/>
      <c r="G483" s="343"/>
      <c r="H483" s="342"/>
      <c r="I483" s="341"/>
      <c r="J483" s="340"/>
      <c r="K483" s="648">
        <f>K485+K492+K500+K504+K505+K509</f>
        <v>18.5</v>
      </c>
      <c r="L483" s="628"/>
      <c r="M483" s="286">
        <f>M485+M492+M500+M504+M505+M509</f>
        <v>127383.59999999998</v>
      </c>
    </row>
    <row r="484" spans="1:13" ht="15.75" thickBot="1">
      <c r="A484" s="339"/>
      <c r="B484" s="338"/>
      <c r="C484" s="338"/>
      <c r="D484" s="338"/>
      <c r="E484" s="338"/>
      <c r="F484" s="338"/>
      <c r="G484" s="338"/>
      <c r="H484" s="337"/>
      <c r="I484" s="336"/>
      <c r="J484" s="282"/>
      <c r="K484" s="281"/>
      <c r="L484" s="280"/>
      <c r="M484" s="279"/>
    </row>
    <row r="485" spans="1:13" ht="15.75" thickBot="1">
      <c r="A485" s="603" t="s">
        <v>323</v>
      </c>
      <c r="B485" s="604"/>
      <c r="C485" s="604"/>
      <c r="D485" s="604"/>
      <c r="E485" s="604"/>
      <c r="F485" s="604"/>
      <c r="G485" s="604"/>
      <c r="H485" s="605"/>
      <c r="I485" s="305"/>
      <c r="J485" s="304"/>
      <c r="K485" s="646">
        <f>K486+K487+K488+K490+K491</f>
        <v>5.07</v>
      </c>
      <c r="L485" s="647"/>
      <c r="M485" s="303">
        <f>K485*12*I457</f>
        <v>34909.991999999998</v>
      </c>
    </row>
    <row r="486" spans="1:13">
      <c r="A486" s="323" t="s">
        <v>322</v>
      </c>
      <c r="B486" s="322"/>
      <c r="C486" s="322"/>
      <c r="D486" s="322"/>
      <c r="E486" s="322"/>
      <c r="F486" s="322"/>
      <c r="G486" s="322"/>
      <c r="H486" s="321"/>
      <c r="I486" s="596" t="s">
        <v>321</v>
      </c>
      <c r="J486" s="597"/>
      <c r="K486" s="629">
        <v>0.63</v>
      </c>
      <c r="L486" s="630"/>
      <c r="M486" s="291">
        <f>K486*12*I457</f>
        <v>4337.9279999999999</v>
      </c>
    </row>
    <row r="487" spans="1:13">
      <c r="A487" s="320" t="s">
        <v>320</v>
      </c>
      <c r="B487" s="319"/>
      <c r="C487" s="319"/>
      <c r="D487" s="319"/>
      <c r="E487" s="319"/>
      <c r="F487" s="319"/>
      <c r="G487" s="319"/>
      <c r="H487" s="318"/>
      <c r="I487" s="608" t="s">
        <v>57</v>
      </c>
      <c r="J487" s="609"/>
      <c r="K487" s="625">
        <v>1.48</v>
      </c>
      <c r="L487" s="626"/>
      <c r="M487" s="291">
        <f>K487*12*I457</f>
        <v>10190.687999999998</v>
      </c>
    </row>
    <row r="488" spans="1:13">
      <c r="A488" s="313" t="s">
        <v>319</v>
      </c>
      <c r="B488" s="312"/>
      <c r="C488" s="312"/>
      <c r="D488" s="312"/>
      <c r="E488" s="312"/>
      <c r="F488" s="312"/>
      <c r="G488" s="312"/>
      <c r="H488" s="311"/>
      <c r="I488" s="590" t="s">
        <v>35</v>
      </c>
      <c r="J488" s="591"/>
      <c r="K488" s="625">
        <v>0.17</v>
      </c>
      <c r="L488" s="626"/>
      <c r="M488" s="291">
        <f>K488*12*I457</f>
        <v>1170.5519999999999</v>
      </c>
    </row>
    <row r="489" spans="1:13">
      <c r="A489" s="335" t="s">
        <v>318</v>
      </c>
      <c r="B489" s="331"/>
      <c r="C489" s="331"/>
      <c r="D489" s="331"/>
      <c r="E489" s="322"/>
      <c r="F489" s="322"/>
      <c r="G489" s="322"/>
      <c r="H489" s="321"/>
      <c r="I489" s="334"/>
      <c r="J489" s="333"/>
      <c r="K489" s="293"/>
      <c r="L489" s="292"/>
      <c r="M489" s="291"/>
    </row>
    <row r="490" spans="1:13">
      <c r="A490" s="320" t="s">
        <v>317</v>
      </c>
      <c r="B490" s="319"/>
      <c r="C490" s="319"/>
      <c r="D490" s="319"/>
      <c r="E490" s="319"/>
      <c r="F490" s="319"/>
      <c r="G490" s="319"/>
      <c r="H490" s="318"/>
      <c r="I490" s="608" t="s">
        <v>19</v>
      </c>
      <c r="J490" s="609"/>
      <c r="K490" s="625">
        <v>0.05</v>
      </c>
      <c r="L490" s="626"/>
      <c r="M490" s="291">
        <f>K490*12*I457</f>
        <v>344.28000000000003</v>
      </c>
    </row>
    <row r="491" spans="1:13" ht="15.75" thickBot="1">
      <c r="A491" s="313" t="s">
        <v>316</v>
      </c>
      <c r="B491" s="312"/>
      <c r="C491" s="312"/>
      <c r="D491" s="312"/>
      <c r="E491" s="312"/>
      <c r="F491" s="312"/>
      <c r="G491" s="312"/>
      <c r="H491" s="311"/>
      <c r="I491" s="614" t="s">
        <v>19</v>
      </c>
      <c r="J491" s="615"/>
      <c r="K491" s="650">
        <v>2.74</v>
      </c>
      <c r="L491" s="651"/>
      <c r="M491" s="291">
        <f>K491*12*I457</f>
        <v>18866.544000000002</v>
      </c>
    </row>
    <row r="492" spans="1:13" ht="15.75" thickBot="1">
      <c r="A492" s="654" t="s">
        <v>315</v>
      </c>
      <c r="B492" s="655"/>
      <c r="C492" s="655"/>
      <c r="D492" s="655"/>
      <c r="E492" s="655"/>
      <c r="F492" s="655"/>
      <c r="G492" s="655"/>
      <c r="H492" s="656"/>
      <c r="I492" s="305"/>
      <c r="J492" s="304"/>
      <c r="K492" s="642">
        <f>K493+K494+K496+K497+K498+K499</f>
        <v>1.35</v>
      </c>
      <c r="L492" s="647"/>
      <c r="M492" s="303">
        <f>K492*12*I457</f>
        <v>9295.5600000000013</v>
      </c>
    </row>
    <row r="493" spans="1:13">
      <c r="A493" s="332" t="s">
        <v>314</v>
      </c>
      <c r="B493" s="331"/>
      <c r="C493" s="331"/>
      <c r="D493" s="331"/>
      <c r="E493" s="331"/>
      <c r="F493" s="322"/>
      <c r="G493" s="322"/>
      <c r="H493" s="321"/>
      <c r="I493" s="330"/>
      <c r="J493" s="294"/>
      <c r="K493" s="629">
        <v>0.08</v>
      </c>
      <c r="L493" s="630"/>
      <c r="M493" s="291">
        <f>K493*12*I457</f>
        <v>550.84799999999996</v>
      </c>
    </row>
    <row r="494" spans="1:13">
      <c r="A494" s="329" t="s">
        <v>313</v>
      </c>
      <c r="B494" s="328"/>
      <c r="C494" s="328"/>
      <c r="D494" s="328"/>
      <c r="E494" s="328"/>
      <c r="F494" s="312"/>
      <c r="G494" s="312"/>
      <c r="H494" s="311"/>
      <c r="I494" s="598" t="s">
        <v>312</v>
      </c>
      <c r="J494" s="599"/>
      <c r="K494" s="625">
        <v>0.65</v>
      </c>
      <c r="L494" s="626"/>
      <c r="M494" s="291">
        <f>K494*12*I457</f>
        <v>4475.6400000000003</v>
      </c>
    </row>
    <row r="495" spans="1:13">
      <c r="A495" s="323" t="s">
        <v>311</v>
      </c>
      <c r="B495" s="322"/>
      <c r="C495" s="322"/>
      <c r="D495" s="322"/>
      <c r="E495" s="322"/>
      <c r="F495" s="322"/>
      <c r="G495" s="322"/>
      <c r="H495" s="321"/>
      <c r="I495" s="596" t="s">
        <v>310</v>
      </c>
      <c r="J495" s="597"/>
      <c r="K495" s="327"/>
      <c r="L495" s="292"/>
      <c r="M495" s="291"/>
    </row>
    <row r="496" spans="1:13">
      <c r="A496" s="320" t="s">
        <v>309</v>
      </c>
      <c r="B496" s="319"/>
      <c r="C496" s="319"/>
      <c r="D496" s="319"/>
      <c r="E496" s="319"/>
      <c r="F496" s="319"/>
      <c r="G496" s="319"/>
      <c r="H496" s="318"/>
      <c r="I496" s="608" t="s">
        <v>308</v>
      </c>
      <c r="J496" s="609"/>
      <c r="K496" s="625">
        <v>0.4</v>
      </c>
      <c r="L496" s="626"/>
      <c r="M496" s="291">
        <f>K496*12*I457</f>
        <v>2754.2400000000002</v>
      </c>
    </row>
    <row r="497" spans="1:13">
      <c r="A497" s="320" t="s">
        <v>307</v>
      </c>
      <c r="B497" s="319"/>
      <c r="C497" s="319"/>
      <c r="D497" s="319"/>
      <c r="E497" s="319"/>
      <c r="F497" s="319"/>
      <c r="G497" s="319"/>
      <c r="H497" s="318"/>
      <c r="I497" s="608" t="s">
        <v>306</v>
      </c>
      <c r="J497" s="609"/>
      <c r="K497" s="625">
        <v>0.1</v>
      </c>
      <c r="L497" s="626"/>
      <c r="M497" s="291">
        <f>K497*12*I457</f>
        <v>688.56000000000006</v>
      </c>
    </row>
    <row r="498" spans="1:13">
      <c r="A498" s="313" t="s">
        <v>299</v>
      </c>
      <c r="B498" s="312"/>
      <c r="C498" s="312"/>
      <c r="D498" s="312"/>
      <c r="E498" s="312"/>
      <c r="F498" s="312"/>
      <c r="G498" s="312"/>
      <c r="H498" s="311"/>
      <c r="I498" s="608" t="s">
        <v>298</v>
      </c>
      <c r="J498" s="609"/>
      <c r="K498" s="636">
        <v>0.05</v>
      </c>
      <c r="L498" s="637"/>
      <c r="M498" s="291">
        <f>K498*12*I457</f>
        <v>344.28000000000003</v>
      </c>
    </row>
    <row r="499" spans="1:13" ht="15.75" thickBot="1">
      <c r="A499" s="313" t="s">
        <v>305</v>
      </c>
      <c r="B499" s="312"/>
      <c r="C499" s="312"/>
      <c r="D499" s="312"/>
      <c r="E499" s="312"/>
      <c r="F499" s="312"/>
      <c r="G499" s="312"/>
      <c r="H499" s="311"/>
      <c r="I499" s="614" t="s">
        <v>88</v>
      </c>
      <c r="J499" s="615"/>
      <c r="K499" s="638">
        <v>7.0000000000000007E-2</v>
      </c>
      <c r="L499" s="639"/>
      <c r="M499" s="326">
        <f>K499*12*I457</f>
        <v>481.99200000000002</v>
      </c>
    </row>
    <row r="500" spans="1:13" ht="15.75" thickBot="1">
      <c r="A500" s="654" t="s">
        <v>304</v>
      </c>
      <c r="B500" s="655"/>
      <c r="C500" s="655"/>
      <c r="D500" s="655"/>
      <c r="E500" s="655"/>
      <c r="F500" s="655"/>
      <c r="G500" s="655"/>
      <c r="H500" s="656"/>
      <c r="I500" s="325"/>
      <c r="J500" s="324"/>
      <c r="K500" s="649">
        <f>K501+K502+K503</f>
        <v>0.88</v>
      </c>
      <c r="L500" s="643"/>
      <c r="M500" s="303">
        <f>K500*12*I457</f>
        <v>6059.3279999999995</v>
      </c>
    </row>
    <row r="501" spans="1:13">
      <c r="A501" s="323" t="s">
        <v>303</v>
      </c>
      <c r="B501" s="322"/>
      <c r="C501" s="322"/>
      <c r="D501" s="322"/>
      <c r="E501" s="322"/>
      <c r="F501" s="322"/>
      <c r="G501" s="322"/>
      <c r="H501" s="321"/>
      <c r="I501" s="612" t="s">
        <v>302</v>
      </c>
      <c r="J501" s="613"/>
      <c r="K501" s="644">
        <v>0.42</v>
      </c>
      <c r="L501" s="645"/>
      <c r="M501" s="291">
        <f>K501*12*I457</f>
        <v>2891.9519999999998</v>
      </c>
    </row>
    <row r="502" spans="1:13">
      <c r="A502" s="320" t="s">
        <v>301</v>
      </c>
      <c r="B502" s="319"/>
      <c r="C502" s="319"/>
      <c r="D502" s="319"/>
      <c r="E502" s="319"/>
      <c r="F502" s="319"/>
      <c r="G502" s="319"/>
      <c r="H502" s="318"/>
      <c r="I502" s="317" t="s">
        <v>300</v>
      </c>
      <c r="J502" s="316"/>
      <c r="K502" s="636">
        <v>0.37</v>
      </c>
      <c r="L502" s="637"/>
      <c r="M502" s="291">
        <f>K502*12*I457</f>
        <v>2547.6719999999996</v>
      </c>
    </row>
    <row r="503" spans="1:13" ht="15.75" thickBot="1">
      <c r="A503" s="313" t="s">
        <v>299</v>
      </c>
      <c r="B503" s="312"/>
      <c r="C503" s="312"/>
      <c r="D503" s="312"/>
      <c r="E503" s="312"/>
      <c r="F503" s="312"/>
      <c r="G503" s="312"/>
      <c r="H503" s="311"/>
      <c r="I503" s="614" t="s">
        <v>298</v>
      </c>
      <c r="J503" s="615"/>
      <c r="K503" s="638">
        <v>0.09</v>
      </c>
      <c r="L503" s="639"/>
      <c r="M503" s="291">
        <f>K503*12*I457</f>
        <v>619.70399999999995</v>
      </c>
    </row>
    <row r="504" spans="1:13" ht="15.75" thickBot="1">
      <c r="A504" s="309" t="s">
        <v>297</v>
      </c>
      <c r="B504" s="308"/>
      <c r="C504" s="308"/>
      <c r="D504" s="308"/>
      <c r="E504" s="308"/>
      <c r="F504" s="308"/>
      <c r="G504" s="308"/>
      <c r="H504" s="307"/>
      <c r="I504" s="619" t="s">
        <v>296</v>
      </c>
      <c r="J504" s="620"/>
      <c r="K504" s="640">
        <v>9.5500000000000007</v>
      </c>
      <c r="L504" s="641"/>
      <c r="M504" s="303">
        <f>K504*12*I457</f>
        <v>65757.48</v>
      </c>
    </row>
    <row r="505" spans="1:13" ht="15.75" thickBot="1">
      <c r="A505" s="603" t="s">
        <v>295</v>
      </c>
      <c r="B505" s="604"/>
      <c r="C505" s="604"/>
      <c r="D505" s="604"/>
      <c r="E505" s="604"/>
      <c r="F505" s="604"/>
      <c r="G505" s="604"/>
      <c r="H505" s="605"/>
      <c r="I505" s="305"/>
      <c r="J505" s="304"/>
      <c r="K505" s="642">
        <v>1.58</v>
      </c>
      <c r="L505" s="643"/>
      <c r="M505" s="303">
        <f>K505*12*I457</f>
        <v>10879.248</v>
      </c>
    </row>
    <row r="506" spans="1:13">
      <c r="A506" s="301" t="s">
        <v>294</v>
      </c>
      <c r="B506" s="300"/>
      <c r="C506" s="300"/>
      <c r="D506" s="300"/>
      <c r="E506" s="300"/>
      <c r="F506" s="300"/>
      <c r="G506" s="300"/>
      <c r="H506" s="298"/>
      <c r="I506" s="621" t="s">
        <v>293</v>
      </c>
      <c r="J506" s="622"/>
      <c r="K506" s="297"/>
      <c r="L506" s="314"/>
      <c r="M506" s="291"/>
    </row>
    <row r="507" spans="1:13">
      <c r="A507" s="301" t="s">
        <v>292</v>
      </c>
      <c r="B507" s="300"/>
      <c r="C507" s="300"/>
      <c r="D507" s="300"/>
      <c r="E507" s="300"/>
      <c r="F507" s="300"/>
      <c r="G507" s="300"/>
      <c r="H507" s="298"/>
      <c r="I507" s="295"/>
      <c r="J507" s="294"/>
      <c r="K507" s="297"/>
      <c r="L507" s="314"/>
      <c r="M507" s="291"/>
    </row>
    <row r="508" spans="1:13" ht="15.75" thickBot="1">
      <c r="A508" s="301" t="s">
        <v>291</v>
      </c>
      <c r="B508" s="300"/>
      <c r="C508" s="300"/>
      <c r="D508" s="300"/>
      <c r="E508" s="300"/>
      <c r="F508" s="300"/>
      <c r="G508" s="300"/>
      <c r="H508" s="298"/>
      <c r="I508" s="310"/>
      <c r="J508" s="294"/>
      <c r="K508" s="297"/>
      <c r="L508" s="314"/>
      <c r="M508" s="291"/>
    </row>
    <row r="509" spans="1:13" ht="15.75" thickBot="1">
      <c r="A509" s="309" t="s">
        <v>290</v>
      </c>
      <c r="B509" s="308"/>
      <c r="C509" s="308"/>
      <c r="D509" s="308"/>
      <c r="E509" s="308"/>
      <c r="F509" s="308"/>
      <c r="G509" s="308"/>
      <c r="H509" s="307"/>
      <c r="I509" s="305"/>
      <c r="J509" s="304"/>
      <c r="K509" s="642">
        <v>7.0000000000000007E-2</v>
      </c>
      <c r="L509" s="643"/>
      <c r="M509" s="303">
        <f>K509*12*I457</f>
        <v>481.99200000000002</v>
      </c>
    </row>
    <row r="510" spans="1:13">
      <c r="A510" s="301" t="s">
        <v>289</v>
      </c>
      <c r="B510" s="300"/>
      <c r="C510" s="300"/>
      <c r="D510" s="300"/>
      <c r="E510" s="300"/>
      <c r="F510" s="300"/>
      <c r="G510" s="300"/>
      <c r="H510" s="298"/>
      <c r="I510" s="621" t="s">
        <v>19</v>
      </c>
      <c r="J510" s="622"/>
      <c r="K510" s="315"/>
      <c r="L510" s="314"/>
      <c r="M510" s="291"/>
    </row>
    <row r="511" spans="1:13" ht="15.75" thickBot="1">
      <c r="A511" s="301" t="s">
        <v>288</v>
      </c>
      <c r="B511" s="300"/>
      <c r="C511" s="300"/>
      <c r="D511" s="300"/>
      <c r="E511" s="300"/>
      <c r="F511" s="300"/>
      <c r="G511" s="300"/>
      <c r="H511" s="298"/>
      <c r="I511" s="295"/>
      <c r="J511" s="294"/>
      <c r="K511" s="315"/>
      <c r="L511" s="314"/>
      <c r="M511" s="291"/>
    </row>
    <row r="512" spans="1:13" ht="15.75" thickBot="1">
      <c r="A512" s="603" t="s">
        <v>287</v>
      </c>
      <c r="B512" s="604"/>
      <c r="C512" s="604"/>
      <c r="D512" s="604"/>
      <c r="E512" s="604"/>
      <c r="F512" s="604"/>
      <c r="G512" s="604"/>
      <c r="H512" s="605"/>
      <c r="I512" s="305"/>
      <c r="J512" s="304"/>
      <c r="K512" s="642">
        <v>6</v>
      </c>
      <c r="L512" s="643"/>
      <c r="M512" s="303">
        <f>K512*12*I457</f>
        <v>41313.599999999999</v>
      </c>
    </row>
    <row r="513" spans="1:13">
      <c r="A513" s="301" t="s">
        <v>286</v>
      </c>
      <c r="B513" s="299"/>
      <c r="C513" s="299"/>
      <c r="D513" s="299"/>
      <c r="E513" s="299"/>
      <c r="F513" s="300"/>
      <c r="G513" s="299"/>
      <c r="H513" s="298"/>
      <c r="I513" s="598" t="s">
        <v>285</v>
      </c>
      <c r="J513" s="599"/>
      <c r="K513" s="297"/>
      <c r="L513" s="314"/>
      <c r="M513" s="291"/>
    </row>
    <row r="514" spans="1:13">
      <c r="A514" s="301" t="s">
        <v>284</v>
      </c>
      <c r="B514" s="299"/>
      <c r="C514" s="299"/>
      <c r="D514" s="299"/>
      <c r="E514" s="299"/>
      <c r="F514" s="300"/>
      <c r="G514" s="299"/>
      <c r="H514" s="298"/>
      <c r="I514" s="598" t="s">
        <v>283</v>
      </c>
      <c r="J514" s="599"/>
      <c r="K514" s="297"/>
      <c r="L514" s="314"/>
      <c r="M514" s="291"/>
    </row>
    <row r="515" spans="1:13">
      <c r="A515" s="301" t="s">
        <v>282</v>
      </c>
      <c r="B515" s="299"/>
      <c r="C515" s="299"/>
      <c r="D515" s="299"/>
      <c r="E515" s="299"/>
      <c r="F515" s="300"/>
      <c r="G515" s="299"/>
      <c r="H515" s="298"/>
      <c r="I515" s="598" t="s">
        <v>281</v>
      </c>
      <c r="J515" s="599"/>
      <c r="K515" s="297"/>
      <c r="L515" s="314"/>
      <c r="M515" s="291"/>
    </row>
    <row r="516" spans="1:13">
      <c r="A516" s="301" t="s">
        <v>280</v>
      </c>
      <c r="B516" s="299"/>
      <c r="C516" s="299"/>
      <c r="D516" s="299"/>
      <c r="E516" s="299"/>
      <c r="F516" s="300"/>
      <c r="G516" s="299"/>
      <c r="H516" s="298"/>
      <c r="I516" s="598" t="s">
        <v>279</v>
      </c>
      <c r="J516" s="599"/>
      <c r="K516" s="297"/>
      <c r="L516" s="314"/>
      <c r="M516" s="291"/>
    </row>
    <row r="517" spans="1:13">
      <c r="A517" s="301" t="s">
        <v>278</v>
      </c>
      <c r="B517" s="299"/>
      <c r="C517" s="299"/>
      <c r="D517" s="299"/>
      <c r="E517" s="299"/>
      <c r="F517" s="300"/>
      <c r="G517" s="299"/>
      <c r="H517" s="298"/>
      <c r="I517" s="598" t="s">
        <v>277</v>
      </c>
      <c r="J517" s="599"/>
      <c r="K517" s="297"/>
      <c r="L517" s="314"/>
      <c r="M517" s="291"/>
    </row>
    <row r="518" spans="1:13">
      <c r="A518" s="301" t="s">
        <v>276</v>
      </c>
      <c r="B518" s="299"/>
      <c r="C518" s="299"/>
      <c r="D518" s="299"/>
      <c r="E518" s="299"/>
      <c r="F518" s="300"/>
      <c r="G518" s="299"/>
      <c r="H518" s="298"/>
      <c r="I518" s="295"/>
      <c r="J518" s="294"/>
      <c r="K518" s="297"/>
      <c r="L518" s="302"/>
      <c r="M518" s="291"/>
    </row>
    <row r="519" spans="1:13">
      <c r="A519" s="301" t="s">
        <v>275</v>
      </c>
      <c r="B519" s="299"/>
      <c r="C519" s="299"/>
      <c r="D519" s="299"/>
      <c r="E519" s="299"/>
      <c r="F519" s="300"/>
      <c r="G519" s="299"/>
      <c r="H519" s="298"/>
      <c r="I519" s="295"/>
      <c r="J519" s="294"/>
      <c r="K519" s="297"/>
      <c r="L519" s="314"/>
      <c r="M519" s="291"/>
    </row>
    <row r="520" spans="1:13">
      <c r="A520" s="301" t="s">
        <v>274</v>
      </c>
      <c r="B520" s="299"/>
      <c r="C520" s="299"/>
      <c r="D520" s="299"/>
      <c r="E520" s="299"/>
      <c r="F520" s="300"/>
      <c r="G520" s="299"/>
      <c r="H520" s="298"/>
      <c r="I520" s="295"/>
      <c r="J520" s="294"/>
      <c r="K520" s="297"/>
      <c r="L520" s="314"/>
      <c r="M520" s="291"/>
    </row>
    <row r="521" spans="1:13">
      <c r="A521" s="301" t="s">
        <v>273</v>
      </c>
      <c r="B521" s="299"/>
      <c r="C521" s="299"/>
      <c r="D521" s="299"/>
      <c r="E521" s="299"/>
      <c r="F521" s="300"/>
      <c r="G521" s="299"/>
      <c r="H521" s="298"/>
      <c r="I521" s="295"/>
      <c r="J521" s="294"/>
      <c r="K521" s="297"/>
      <c r="L521" s="314"/>
      <c r="M521" s="291"/>
    </row>
    <row r="522" spans="1:13">
      <c r="A522" s="301" t="s">
        <v>272</v>
      </c>
      <c r="B522" s="299"/>
      <c r="C522" s="299"/>
      <c r="D522" s="299"/>
      <c r="E522" s="299"/>
      <c r="F522" s="300"/>
      <c r="G522" s="299"/>
      <c r="H522" s="298"/>
      <c r="I522" s="295"/>
      <c r="J522" s="294"/>
      <c r="K522" s="297"/>
      <c r="L522" s="314"/>
      <c r="M522" s="291"/>
    </row>
    <row r="523" spans="1:13" ht="15.75" thickBot="1">
      <c r="A523" s="616" t="s">
        <v>271</v>
      </c>
      <c r="B523" s="617"/>
      <c r="C523" s="617"/>
      <c r="D523" s="617"/>
      <c r="E523" s="617"/>
      <c r="F523" s="617"/>
      <c r="G523" s="617"/>
      <c r="H523" s="618"/>
      <c r="I523" s="295"/>
      <c r="J523" s="294"/>
      <c r="K523" s="293"/>
      <c r="L523" s="292"/>
      <c r="M523" s="291"/>
    </row>
    <row r="524" spans="1:13">
      <c r="A524" s="290" t="s">
        <v>270</v>
      </c>
      <c r="B524" s="289"/>
      <c r="C524" s="289"/>
      <c r="D524" s="289"/>
      <c r="E524" s="289"/>
      <c r="F524" s="289"/>
      <c r="G524" s="289"/>
      <c r="H524" s="289"/>
      <c r="I524" s="621" t="s">
        <v>55</v>
      </c>
      <c r="J524" s="622"/>
      <c r="K524" s="288"/>
      <c r="L524" s="287"/>
      <c r="M524" s="286"/>
    </row>
    <row r="525" spans="1:13" ht="15.75" thickBot="1">
      <c r="A525" s="285" t="s">
        <v>269</v>
      </c>
      <c r="B525" s="284"/>
      <c r="C525" s="284"/>
      <c r="D525" s="284"/>
      <c r="E525" s="284"/>
      <c r="F525" s="284"/>
      <c r="G525" s="284"/>
      <c r="H525" s="284"/>
      <c r="I525" s="283"/>
      <c r="J525" s="282"/>
      <c r="K525" s="281"/>
      <c r="L525" s="280"/>
      <c r="M525" s="279"/>
    </row>
    <row r="526" spans="1:13" ht="15.75" thickBot="1">
      <c r="A526" s="603" t="s">
        <v>355</v>
      </c>
      <c r="B526" s="604"/>
      <c r="C526" s="604"/>
      <c r="D526" s="604"/>
      <c r="E526" s="604"/>
      <c r="F526" s="604"/>
      <c r="G526" s="604"/>
      <c r="H526" s="657"/>
      <c r="I526" s="658" t="s">
        <v>32</v>
      </c>
      <c r="J526" s="659"/>
      <c r="K526" s="660">
        <v>1.46</v>
      </c>
      <c r="L526" s="661"/>
      <c r="M526" s="276">
        <f>K526*12*I457</f>
        <v>10052.975999999999</v>
      </c>
    </row>
    <row r="527" spans="1:13" ht="15.75" thickBot="1">
      <c r="A527" s="386" t="s">
        <v>354</v>
      </c>
      <c r="B527" s="385"/>
      <c r="C527" s="385"/>
      <c r="D527" s="385"/>
      <c r="E527" s="385"/>
      <c r="F527" s="385"/>
      <c r="G527" s="385"/>
      <c r="H527" s="385"/>
      <c r="I527" s="387"/>
      <c r="J527" s="383"/>
      <c r="K527" s="660"/>
      <c r="L527" s="661"/>
      <c r="M527" s="276"/>
    </row>
    <row r="528" spans="1:13" ht="15.75" thickBot="1">
      <c r="A528" s="652" t="s">
        <v>268</v>
      </c>
      <c r="B528" s="653"/>
      <c r="C528" s="653"/>
      <c r="D528" s="653"/>
      <c r="E528" s="653"/>
      <c r="F528" s="653"/>
      <c r="G528" s="653"/>
      <c r="H528" s="653"/>
      <c r="I528" s="278"/>
      <c r="J528" s="277"/>
      <c r="K528" s="610">
        <f>K458+K468+K483+K512+K526+K527</f>
        <v>37.18</v>
      </c>
      <c r="L528" s="611"/>
      <c r="M528" s="276">
        <f>M458+M468+M483+M512+M526+M527</f>
        <v>256006.60799999995</v>
      </c>
    </row>
    <row r="530" spans="1:13" ht="15.75">
      <c r="A530" s="601" t="s">
        <v>0</v>
      </c>
      <c r="B530" s="601"/>
      <c r="C530" s="601"/>
      <c r="D530" s="601"/>
      <c r="E530" s="601"/>
      <c r="F530" s="601"/>
      <c r="G530" s="601"/>
      <c r="H530" s="601"/>
      <c r="I530" s="601"/>
      <c r="J530" s="601"/>
      <c r="K530" s="601"/>
      <c r="L530" s="601"/>
      <c r="M530" s="327"/>
    </row>
    <row r="531" spans="1:13" ht="15.75">
      <c r="A531" s="600" t="s">
        <v>353</v>
      </c>
      <c r="B531" s="600"/>
      <c r="C531" s="600"/>
      <c r="D531" s="600"/>
      <c r="E531" s="600"/>
      <c r="F531" s="600"/>
      <c r="G531" s="600"/>
      <c r="H531" s="600"/>
      <c r="I531" s="600"/>
      <c r="J531" s="600"/>
      <c r="K531" s="600"/>
      <c r="L531" s="600"/>
      <c r="M531" s="327"/>
    </row>
    <row r="532" spans="1:13" ht="15.75">
      <c r="A532" s="370"/>
      <c r="B532" s="370"/>
      <c r="C532" s="370"/>
      <c r="D532" s="370"/>
      <c r="E532" s="370"/>
      <c r="F532" s="370" t="s">
        <v>430</v>
      </c>
      <c r="G532" s="370"/>
      <c r="H532" s="370"/>
      <c r="I532" s="370"/>
      <c r="J532" s="370"/>
      <c r="K532" s="370"/>
      <c r="L532" s="370"/>
      <c r="M532" s="327"/>
    </row>
    <row r="533" spans="1:13">
      <c r="A533" s="329"/>
      <c r="B533" s="328"/>
      <c r="C533" s="602" t="s">
        <v>351</v>
      </c>
      <c r="D533" s="602"/>
      <c r="E533" s="602"/>
      <c r="F533" s="328"/>
      <c r="G533" s="328"/>
      <c r="H533" s="368"/>
      <c r="I533" s="590" t="s">
        <v>3</v>
      </c>
      <c r="J533" s="591"/>
      <c r="K533" s="592" t="s">
        <v>4</v>
      </c>
      <c r="L533" s="593"/>
      <c r="M533" s="382"/>
    </row>
    <row r="534" spans="1:13">
      <c r="A534" s="381"/>
      <c r="B534" s="355"/>
      <c r="C534" s="355"/>
      <c r="D534" s="355"/>
      <c r="E534" s="355"/>
      <c r="F534" s="355"/>
      <c r="G534" s="355"/>
      <c r="H534" s="356"/>
      <c r="I534" s="295"/>
      <c r="J534" s="294"/>
      <c r="K534" s="594" t="s">
        <v>5</v>
      </c>
      <c r="L534" s="595"/>
      <c r="M534" s="380" t="s">
        <v>6</v>
      </c>
    </row>
    <row r="535" spans="1:13">
      <c r="A535" s="381"/>
      <c r="B535" s="355"/>
      <c r="C535" s="355"/>
      <c r="D535" s="355"/>
      <c r="E535" s="355"/>
      <c r="F535" s="355"/>
      <c r="G535" s="355"/>
      <c r="H535" s="356"/>
      <c r="I535" s="598" t="s">
        <v>7</v>
      </c>
      <c r="J535" s="599"/>
      <c r="K535" s="623" t="s">
        <v>8</v>
      </c>
      <c r="L535" s="624"/>
      <c r="M535" s="380" t="s">
        <v>9</v>
      </c>
    </row>
    <row r="536" spans="1:13" ht="16.5" thickBot="1">
      <c r="A536" s="379"/>
      <c r="B536" s="351"/>
      <c r="C536" s="351"/>
      <c r="D536" s="351"/>
      <c r="E536" s="351"/>
      <c r="F536" s="351"/>
      <c r="G536" s="351"/>
      <c r="H536" s="350"/>
      <c r="I536" s="631">
        <v>773.1</v>
      </c>
      <c r="J536" s="632"/>
      <c r="K536" s="633"/>
      <c r="L536" s="634"/>
      <c r="M536" s="378"/>
    </row>
    <row r="537" spans="1:13">
      <c r="A537" s="367" t="s">
        <v>350</v>
      </c>
      <c r="B537" s="344"/>
      <c r="C537" s="344"/>
      <c r="D537" s="344"/>
      <c r="E537" s="344"/>
      <c r="F537" s="344"/>
      <c r="G537" s="344"/>
      <c r="H537" s="377"/>
      <c r="I537" s="341"/>
      <c r="J537" s="340"/>
      <c r="K537" s="635">
        <f>K540+K543</f>
        <v>6.17</v>
      </c>
      <c r="L537" s="628"/>
      <c r="M537" s="286">
        <f>K537*12*I536</f>
        <v>57240.323999999993</v>
      </c>
    </row>
    <row r="538" spans="1:13">
      <c r="A538" s="376" t="s">
        <v>349</v>
      </c>
      <c r="B538" s="375"/>
      <c r="C538" s="375"/>
      <c r="D538" s="375"/>
      <c r="E538" s="375"/>
      <c r="F538" s="375"/>
      <c r="G538" s="375"/>
      <c r="H538" s="374"/>
      <c r="I538" s="295"/>
      <c r="J538" s="294"/>
      <c r="K538" s="293"/>
      <c r="L538" s="292"/>
      <c r="M538" s="373"/>
    </row>
    <row r="539" spans="1:13" ht="15.75" thickBot="1">
      <c r="A539" s="363" t="s">
        <v>348</v>
      </c>
      <c r="B539" s="372"/>
      <c r="C539" s="372"/>
      <c r="D539" s="372"/>
      <c r="E539" s="372"/>
      <c r="F539" s="372"/>
      <c r="G539" s="372"/>
      <c r="H539" s="371"/>
      <c r="I539" s="336"/>
      <c r="J539" s="282"/>
      <c r="K539" s="281"/>
      <c r="L539" s="280"/>
      <c r="M539" s="279"/>
    </row>
    <row r="540" spans="1:13">
      <c r="A540" s="323" t="s">
        <v>347</v>
      </c>
      <c r="B540" s="331"/>
      <c r="C540" s="331"/>
      <c r="D540" s="331"/>
      <c r="E540" s="331"/>
      <c r="F540" s="331"/>
      <c r="G540" s="331"/>
      <c r="H540" s="357"/>
      <c r="I540" s="596" t="s">
        <v>19</v>
      </c>
      <c r="J540" s="597"/>
      <c r="K540" s="629">
        <v>3.7</v>
      </c>
      <c r="L540" s="630"/>
      <c r="M540" s="291">
        <f>K540*12*I536</f>
        <v>34325.640000000007</v>
      </c>
    </row>
    <row r="541" spans="1:13">
      <c r="A541" s="301" t="s">
        <v>338</v>
      </c>
      <c r="B541" s="355"/>
      <c r="C541" s="355"/>
      <c r="D541" s="355"/>
      <c r="E541" s="355"/>
      <c r="F541" s="355"/>
      <c r="G541" s="355"/>
      <c r="H541" s="356"/>
      <c r="I541" s="598" t="s">
        <v>328</v>
      </c>
      <c r="J541" s="599"/>
      <c r="K541" s="327"/>
      <c r="L541" s="292"/>
      <c r="M541" s="291"/>
    </row>
    <row r="542" spans="1:13">
      <c r="A542" s="323" t="s">
        <v>337</v>
      </c>
      <c r="B542" s="331"/>
      <c r="C542" s="331"/>
      <c r="D542" s="331"/>
      <c r="E542" s="331"/>
      <c r="F542" s="331"/>
      <c r="G542" s="331"/>
      <c r="H542" s="357"/>
      <c r="I542" s="596"/>
      <c r="J542" s="597"/>
      <c r="K542" s="327"/>
      <c r="L542" s="292"/>
      <c r="M542" s="291"/>
    </row>
    <row r="543" spans="1:13">
      <c r="A543" s="323" t="s">
        <v>346</v>
      </c>
      <c r="B543" s="331"/>
      <c r="C543" s="331"/>
      <c r="D543" s="331"/>
      <c r="E543" s="331"/>
      <c r="F543" s="331"/>
      <c r="G543" s="331"/>
      <c r="H543" s="357"/>
      <c r="I543" s="608" t="s">
        <v>35</v>
      </c>
      <c r="J543" s="609"/>
      <c r="K543" s="625">
        <v>2.4700000000000002</v>
      </c>
      <c r="L543" s="626"/>
      <c r="M543" s="291">
        <f>K543*12*I536</f>
        <v>22914.684000000001</v>
      </c>
    </row>
    <row r="544" spans="1:13" ht="15.75">
      <c r="A544" s="320" t="s">
        <v>345</v>
      </c>
      <c r="B544" s="354"/>
      <c r="C544" s="354"/>
      <c r="D544" s="354"/>
      <c r="E544" s="354"/>
      <c r="F544" s="354"/>
      <c r="G544" s="354"/>
      <c r="H544" s="353"/>
      <c r="I544" s="598" t="s">
        <v>328</v>
      </c>
      <c r="J544" s="599"/>
      <c r="K544" s="370"/>
      <c r="L544" s="369"/>
      <c r="M544" s="291"/>
    </row>
    <row r="545" spans="1:13">
      <c r="A545" s="313" t="s">
        <v>344</v>
      </c>
      <c r="B545" s="328"/>
      <c r="C545" s="328"/>
      <c r="D545" s="328"/>
      <c r="E545" s="328"/>
      <c r="F545" s="328"/>
      <c r="G545" s="328"/>
      <c r="H545" s="368"/>
      <c r="I545" s="598"/>
      <c r="J545" s="599"/>
      <c r="K545" s="352"/>
      <c r="L545" s="292"/>
      <c r="M545" s="291"/>
    </row>
    <row r="546" spans="1:13" ht="15.75" thickBot="1">
      <c r="A546" s="323" t="s">
        <v>343</v>
      </c>
      <c r="B546" s="322"/>
      <c r="C546" s="322"/>
      <c r="D546" s="322"/>
      <c r="E546" s="322"/>
      <c r="F546" s="322"/>
      <c r="G546" s="322"/>
      <c r="H546" s="321"/>
      <c r="I546" s="334"/>
      <c r="J546" s="333"/>
      <c r="K546" s="636"/>
      <c r="L546" s="637"/>
      <c r="M546" s="291"/>
    </row>
    <row r="547" spans="1:13">
      <c r="A547" s="367" t="s">
        <v>342</v>
      </c>
      <c r="B547" s="366"/>
      <c r="C547" s="366"/>
      <c r="D547" s="366"/>
      <c r="E547" s="366"/>
      <c r="F547" s="366"/>
      <c r="G547" s="366"/>
      <c r="H547" s="365"/>
      <c r="I547" s="341"/>
      <c r="J547" s="364"/>
      <c r="K547" s="627">
        <f>K549+K554+K557</f>
        <v>5.05</v>
      </c>
      <c r="L547" s="628"/>
      <c r="M547" s="286">
        <f>K547*12*I536</f>
        <v>46849.86</v>
      </c>
    </row>
    <row r="548" spans="1:13" ht="15.75" thickBot="1">
      <c r="A548" s="363" t="s">
        <v>341</v>
      </c>
      <c r="B548" s="362"/>
      <c r="C548" s="362"/>
      <c r="D548" s="362"/>
      <c r="E548" s="362"/>
      <c r="F548" s="362"/>
      <c r="G548" s="362"/>
      <c r="H548" s="361"/>
      <c r="I548" s="336"/>
      <c r="J548" s="360"/>
      <c r="K548" s="281"/>
      <c r="L548" s="280"/>
      <c r="M548" s="279"/>
    </row>
    <row r="549" spans="1:13">
      <c r="A549" s="301" t="s">
        <v>340</v>
      </c>
      <c r="B549" s="300"/>
      <c r="C549" s="300"/>
      <c r="D549" s="300"/>
      <c r="E549" s="300"/>
      <c r="F549" s="300"/>
      <c r="G549" s="300"/>
      <c r="H549" s="298"/>
      <c r="I549" s="598" t="s">
        <v>19</v>
      </c>
      <c r="J549" s="599"/>
      <c r="K549" s="629">
        <v>2.5299999999999998</v>
      </c>
      <c r="L549" s="630"/>
      <c r="M549" s="291">
        <f>K549*12*I536</f>
        <v>23471.315999999999</v>
      </c>
    </row>
    <row r="550" spans="1:13">
      <c r="A550" s="323" t="s">
        <v>339</v>
      </c>
      <c r="B550" s="322"/>
      <c r="C550" s="322"/>
      <c r="D550" s="322"/>
      <c r="E550" s="322"/>
      <c r="F550" s="322"/>
      <c r="G550" s="322"/>
      <c r="H550" s="321"/>
      <c r="I550" s="359"/>
      <c r="J550" s="358"/>
      <c r="K550" s="327"/>
      <c r="L550" s="292"/>
      <c r="M550" s="291"/>
    </row>
    <row r="551" spans="1:13">
      <c r="A551" s="301" t="s">
        <v>338</v>
      </c>
      <c r="B551" s="355"/>
      <c r="C551" s="355"/>
      <c r="D551" s="355"/>
      <c r="E551" s="355"/>
      <c r="F551" s="355"/>
      <c r="G551" s="355"/>
      <c r="H551" s="356"/>
      <c r="I551" s="598" t="s">
        <v>328</v>
      </c>
      <c r="J551" s="599"/>
      <c r="K551" s="327"/>
      <c r="L551" s="292"/>
      <c r="M551" s="291"/>
    </row>
    <row r="552" spans="1:13">
      <c r="A552" s="323" t="s">
        <v>337</v>
      </c>
      <c r="B552" s="331"/>
      <c r="C552" s="331"/>
      <c r="D552" s="331"/>
      <c r="E552" s="331"/>
      <c r="F552" s="331"/>
      <c r="G552" s="331"/>
      <c r="H552" s="357"/>
      <c r="I552" s="596"/>
      <c r="J552" s="597"/>
      <c r="K552" s="327"/>
      <c r="L552" s="292"/>
      <c r="M552" s="291"/>
    </row>
    <row r="553" spans="1:13">
      <c r="A553" s="320" t="s">
        <v>336</v>
      </c>
      <c r="B553" s="354"/>
      <c r="C553" s="353"/>
      <c r="D553" s="355"/>
      <c r="E553" s="355"/>
      <c r="F553" s="355"/>
      <c r="G553" s="355"/>
      <c r="H553" s="356"/>
      <c r="I553" s="598" t="s">
        <v>328</v>
      </c>
      <c r="J553" s="599"/>
      <c r="K553" s="327"/>
      <c r="L553" s="292"/>
      <c r="M553" s="291"/>
    </row>
    <row r="554" spans="1:13">
      <c r="A554" s="301" t="s">
        <v>335</v>
      </c>
      <c r="B554" s="355"/>
      <c r="C554" s="355"/>
      <c r="D554" s="354"/>
      <c r="E554" s="354"/>
      <c r="F554" s="354"/>
      <c r="G554" s="354"/>
      <c r="H554" s="353"/>
      <c r="I554" s="608" t="s">
        <v>35</v>
      </c>
      <c r="J554" s="609"/>
      <c r="K554" s="625">
        <v>1.1200000000000001</v>
      </c>
      <c r="L554" s="626"/>
      <c r="M554" s="291">
        <f>K554*12*I536</f>
        <v>10390.464000000002</v>
      </c>
    </row>
    <row r="555" spans="1:13">
      <c r="A555" s="313" t="s">
        <v>334</v>
      </c>
      <c r="B555" s="312"/>
      <c r="C555" s="312"/>
      <c r="D555" s="312"/>
      <c r="E555" s="312"/>
      <c r="F555" s="312"/>
      <c r="G555" s="312"/>
      <c r="H555" s="311"/>
      <c r="I555" s="590" t="s">
        <v>333</v>
      </c>
      <c r="J555" s="591"/>
      <c r="K555" s="327"/>
      <c r="L555" s="292"/>
      <c r="M555" s="291"/>
    </row>
    <row r="556" spans="1:13">
      <c r="A556" s="323"/>
      <c r="B556" s="322"/>
      <c r="C556" s="322"/>
      <c r="D556" s="322"/>
      <c r="E556" s="322"/>
      <c r="F556" s="322"/>
      <c r="G556" s="322"/>
      <c r="H556" s="321"/>
      <c r="I556" s="334" t="s">
        <v>332</v>
      </c>
      <c r="J556" s="333"/>
      <c r="K556" s="352"/>
      <c r="L556" s="292"/>
      <c r="M556" s="291"/>
    </row>
    <row r="557" spans="1:13">
      <c r="A557" s="313" t="s">
        <v>331</v>
      </c>
      <c r="B557" s="312"/>
      <c r="C557" s="312"/>
      <c r="D557" s="312"/>
      <c r="E557" s="312"/>
      <c r="F557" s="312"/>
      <c r="G557" s="312"/>
      <c r="H557" s="311"/>
      <c r="I557" s="590" t="s">
        <v>35</v>
      </c>
      <c r="J557" s="591"/>
      <c r="K557" s="625">
        <v>1.4</v>
      </c>
      <c r="L557" s="626"/>
      <c r="M557" s="291">
        <f>K557*12*I536</f>
        <v>12988.079999999998</v>
      </c>
    </row>
    <row r="558" spans="1:13">
      <c r="A558" s="323" t="s">
        <v>330</v>
      </c>
      <c r="B558" s="322"/>
      <c r="C558" s="322"/>
      <c r="D558" s="322"/>
      <c r="E558" s="322"/>
      <c r="F558" s="322"/>
      <c r="G558" s="322"/>
      <c r="H558" s="321"/>
      <c r="I558" s="334"/>
      <c r="J558" s="333"/>
      <c r="K558" s="327"/>
      <c r="L558" s="292"/>
      <c r="M558" s="291"/>
    </row>
    <row r="559" spans="1:13">
      <c r="A559" s="313" t="s">
        <v>329</v>
      </c>
      <c r="B559" s="312"/>
      <c r="C559" s="312"/>
      <c r="D559" s="312"/>
      <c r="E559" s="312"/>
      <c r="F559" s="312"/>
      <c r="G559" s="312"/>
      <c r="H559" s="311"/>
      <c r="I559" s="598" t="s">
        <v>328</v>
      </c>
      <c r="J559" s="599"/>
      <c r="K559" s="327"/>
      <c r="L559" s="292"/>
      <c r="M559" s="291"/>
    </row>
    <row r="560" spans="1:13">
      <c r="A560" s="313" t="s">
        <v>327</v>
      </c>
      <c r="B560" s="312"/>
      <c r="C560" s="312"/>
      <c r="D560" s="312"/>
      <c r="E560" s="312"/>
      <c r="F560" s="312"/>
      <c r="G560" s="312"/>
      <c r="H560" s="311"/>
      <c r="I560" s="590" t="s">
        <v>326</v>
      </c>
      <c r="J560" s="591"/>
      <c r="K560" s="351"/>
      <c r="L560" s="350"/>
      <c r="M560" s="349"/>
    </row>
    <row r="561" spans="1:13" ht="15.75" thickBot="1">
      <c r="A561" s="323"/>
      <c r="B561" s="322"/>
      <c r="C561" s="322"/>
      <c r="D561" s="322"/>
      <c r="E561" s="322"/>
      <c r="F561" s="322"/>
      <c r="G561" s="322"/>
      <c r="H561" s="321"/>
      <c r="I561" s="606" t="s">
        <v>325</v>
      </c>
      <c r="J561" s="607"/>
      <c r="K561" s="348"/>
      <c r="L561" s="347"/>
      <c r="M561" s="346"/>
    </row>
    <row r="562" spans="1:13">
      <c r="A562" s="345" t="s">
        <v>324</v>
      </c>
      <c r="B562" s="344"/>
      <c r="C562" s="344"/>
      <c r="D562" s="344"/>
      <c r="E562" s="344"/>
      <c r="F562" s="344"/>
      <c r="G562" s="343"/>
      <c r="H562" s="342"/>
      <c r="I562" s="341"/>
      <c r="J562" s="340"/>
      <c r="K562" s="648">
        <f>K564+K571+K579+K583+K584+K588</f>
        <v>31.4</v>
      </c>
      <c r="L562" s="628"/>
      <c r="M562" s="286">
        <f>M564+M571+M579+M583+M584+M588</f>
        <v>291304.08</v>
      </c>
    </row>
    <row r="563" spans="1:13" ht="15.75" thickBot="1">
      <c r="A563" s="339"/>
      <c r="B563" s="338"/>
      <c r="C563" s="338"/>
      <c r="D563" s="338"/>
      <c r="E563" s="338"/>
      <c r="F563" s="338"/>
      <c r="G563" s="338"/>
      <c r="H563" s="337"/>
      <c r="I563" s="336"/>
      <c r="J563" s="282"/>
      <c r="K563" s="281"/>
      <c r="L563" s="280"/>
      <c r="M563" s="279"/>
    </row>
    <row r="564" spans="1:13" ht="15.75" thickBot="1">
      <c r="A564" s="603" t="s">
        <v>323</v>
      </c>
      <c r="B564" s="604"/>
      <c r="C564" s="604"/>
      <c r="D564" s="604"/>
      <c r="E564" s="604"/>
      <c r="F564" s="604"/>
      <c r="G564" s="604"/>
      <c r="H564" s="605"/>
      <c r="I564" s="305"/>
      <c r="J564" s="304"/>
      <c r="K564" s="646">
        <f>K565+K566+K567+K569+K570</f>
        <v>4.379999999999999</v>
      </c>
      <c r="L564" s="647"/>
      <c r="M564" s="303">
        <f>K564*12*I536</f>
        <v>40634.135999999991</v>
      </c>
    </row>
    <row r="565" spans="1:13">
      <c r="A565" s="323" t="s">
        <v>322</v>
      </c>
      <c r="B565" s="322"/>
      <c r="C565" s="322"/>
      <c r="D565" s="322"/>
      <c r="E565" s="322"/>
      <c r="F565" s="322"/>
      <c r="G565" s="322"/>
      <c r="H565" s="321"/>
      <c r="I565" s="596" t="s">
        <v>321</v>
      </c>
      <c r="J565" s="597"/>
      <c r="K565" s="629">
        <v>0.63</v>
      </c>
      <c r="L565" s="630"/>
      <c r="M565" s="291">
        <f>K565*12*I536</f>
        <v>5844.6360000000004</v>
      </c>
    </row>
    <row r="566" spans="1:13">
      <c r="A566" s="320" t="s">
        <v>320</v>
      </c>
      <c r="B566" s="319"/>
      <c r="C566" s="319"/>
      <c r="D566" s="319"/>
      <c r="E566" s="319"/>
      <c r="F566" s="319"/>
      <c r="G566" s="319"/>
      <c r="H566" s="318"/>
      <c r="I566" s="608" t="s">
        <v>57</v>
      </c>
      <c r="J566" s="609"/>
      <c r="K566" s="625">
        <v>1.48</v>
      </c>
      <c r="L566" s="626"/>
      <c r="M566" s="291">
        <f>K566*12*I536</f>
        <v>13730.255999999999</v>
      </c>
    </row>
    <row r="567" spans="1:13">
      <c r="A567" s="313" t="s">
        <v>319</v>
      </c>
      <c r="B567" s="312"/>
      <c r="C567" s="312"/>
      <c r="D567" s="312"/>
      <c r="E567" s="312"/>
      <c r="F567" s="312"/>
      <c r="G567" s="312"/>
      <c r="H567" s="311"/>
      <c r="I567" s="590" t="s">
        <v>35</v>
      </c>
      <c r="J567" s="591"/>
      <c r="K567" s="625">
        <v>0.17</v>
      </c>
      <c r="L567" s="626"/>
      <c r="M567" s="291">
        <f>K567*12*I536</f>
        <v>1577.124</v>
      </c>
    </row>
    <row r="568" spans="1:13">
      <c r="A568" s="335" t="s">
        <v>318</v>
      </c>
      <c r="B568" s="331"/>
      <c r="C568" s="331"/>
      <c r="D568" s="331"/>
      <c r="E568" s="322"/>
      <c r="F568" s="322"/>
      <c r="G568" s="322"/>
      <c r="H568" s="321"/>
      <c r="I568" s="334"/>
      <c r="J568" s="333"/>
      <c r="K568" s="293"/>
      <c r="L568" s="292"/>
      <c r="M568" s="291"/>
    </row>
    <row r="569" spans="1:13">
      <c r="A569" s="320" t="s">
        <v>317</v>
      </c>
      <c r="B569" s="319"/>
      <c r="C569" s="319"/>
      <c r="D569" s="319"/>
      <c r="E569" s="319"/>
      <c r="F569" s="319"/>
      <c r="G569" s="319"/>
      <c r="H569" s="318"/>
      <c r="I569" s="608" t="s">
        <v>19</v>
      </c>
      <c r="J569" s="609"/>
      <c r="K569" s="625">
        <v>0.05</v>
      </c>
      <c r="L569" s="626"/>
      <c r="M569" s="291">
        <f>K569*12*I536</f>
        <v>463.86000000000007</v>
      </c>
    </row>
    <row r="570" spans="1:13" ht="15.75" thickBot="1">
      <c r="A570" s="313" t="s">
        <v>316</v>
      </c>
      <c r="B570" s="312"/>
      <c r="C570" s="312"/>
      <c r="D570" s="312"/>
      <c r="E570" s="312"/>
      <c r="F570" s="312"/>
      <c r="G570" s="312"/>
      <c r="H570" s="311"/>
      <c r="I570" s="614" t="s">
        <v>19</v>
      </c>
      <c r="J570" s="615"/>
      <c r="K570" s="650">
        <v>2.0499999999999998</v>
      </c>
      <c r="L570" s="651"/>
      <c r="M570" s="291">
        <f>K570*12*I536</f>
        <v>19018.259999999998</v>
      </c>
    </row>
    <row r="571" spans="1:13" ht="15.75" thickBot="1">
      <c r="A571" s="654" t="s">
        <v>315</v>
      </c>
      <c r="B571" s="655"/>
      <c r="C571" s="655"/>
      <c r="D571" s="655"/>
      <c r="E571" s="655"/>
      <c r="F571" s="655"/>
      <c r="G571" s="655"/>
      <c r="H571" s="656"/>
      <c r="I571" s="305"/>
      <c r="J571" s="304"/>
      <c r="K571" s="642">
        <f>K572+K573+K575+K576+K577+K578</f>
        <v>1.35</v>
      </c>
      <c r="L571" s="647"/>
      <c r="M571" s="303">
        <f>K571*12*I536</f>
        <v>12524.220000000003</v>
      </c>
    </row>
    <row r="572" spans="1:13">
      <c r="A572" s="332" t="s">
        <v>314</v>
      </c>
      <c r="B572" s="331"/>
      <c r="C572" s="331"/>
      <c r="D572" s="331"/>
      <c r="E572" s="331"/>
      <c r="F572" s="322"/>
      <c r="G572" s="322"/>
      <c r="H572" s="321"/>
      <c r="I572" s="330"/>
      <c r="J572" s="294"/>
      <c r="K572" s="629">
        <v>0.08</v>
      </c>
      <c r="L572" s="630"/>
      <c r="M572" s="291">
        <f>K572*12*I536</f>
        <v>742.17600000000004</v>
      </c>
    </row>
    <row r="573" spans="1:13">
      <c r="A573" s="329" t="s">
        <v>313</v>
      </c>
      <c r="B573" s="328"/>
      <c r="C573" s="328"/>
      <c r="D573" s="328"/>
      <c r="E573" s="328"/>
      <c r="F573" s="312"/>
      <c r="G573" s="312"/>
      <c r="H573" s="311"/>
      <c r="I573" s="598" t="s">
        <v>312</v>
      </c>
      <c r="J573" s="599"/>
      <c r="K573" s="625">
        <v>0.65</v>
      </c>
      <c r="L573" s="626"/>
      <c r="M573" s="291">
        <f>K573*12*I536</f>
        <v>6030.18</v>
      </c>
    </row>
    <row r="574" spans="1:13">
      <c r="A574" s="323" t="s">
        <v>311</v>
      </c>
      <c r="B574" s="322"/>
      <c r="C574" s="322"/>
      <c r="D574" s="322"/>
      <c r="E574" s="322"/>
      <c r="F574" s="322"/>
      <c r="G574" s="322"/>
      <c r="H574" s="321"/>
      <c r="I574" s="596" t="s">
        <v>310</v>
      </c>
      <c r="J574" s="597"/>
      <c r="K574" s="327"/>
      <c r="L574" s="292"/>
      <c r="M574" s="291"/>
    </row>
    <row r="575" spans="1:13">
      <c r="A575" s="320" t="s">
        <v>309</v>
      </c>
      <c r="B575" s="319"/>
      <c r="C575" s="319"/>
      <c r="D575" s="319"/>
      <c r="E575" s="319"/>
      <c r="F575" s="319"/>
      <c r="G575" s="319"/>
      <c r="H575" s="318"/>
      <c r="I575" s="608" t="s">
        <v>308</v>
      </c>
      <c r="J575" s="609"/>
      <c r="K575" s="625">
        <v>0.4</v>
      </c>
      <c r="L575" s="626"/>
      <c r="M575" s="291">
        <f>K575*12*I536</f>
        <v>3710.8800000000006</v>
      </c>
    </row>
    <row r="576" spans="1:13">
      <c r="A576" s="320" t="s">
        <v>307</v>
      </c>
      <c r="B576" s="319"/>
      <c r="C576" s="319"/>
      <c r="D576" s="319"/>
      <c r="E576" s="319"/>
      <c r="F576" s="319"/>
      <c r="G576" s="319"/>
      <c r="H576" s="318"/>
      <c r="I576" s="608" t="s">
        <v>306</v>
      </c>
      <c r="J576" s="609"/>
      <c r="K576" s="625">
        <v>0.1</v>
      </c>
      <c r="L576" s="626"/>
      <c r="M576" s="291">
        <f>K576*12*I536</f>
        <v>927.72000000000014</v>
      </c>
    </row>
    <row r="577" spans="1:13">
      <c r="A577" s="313" t="s">
        <v>299</v>
      </c>
      <c r="B577" s="312"/>
      <c r="C577" s="312"/>
      <c r="D577" s="312"/>
      <c r="E577" s="312"/>
      <c r="F577" s="312"/>
      <c r="G577" s="312"/>
      <c r="H577" s="311"/>
      <c r="I577" s="608" t="s">
        <v>298</v>
      </c>
      <c r="J577" s="609"/>
      <c r="K577" s="636">
        <v>0.05</v>
      </c>
      <c r="L577" s="637"/>
      <c r="M577" s="291">
        <f>K577*12*I536</f>
        <v>463.86000000000007</v>
      </c>
    </row>
    <row r="578" spans="1:13" ht="15.75" thickBot="1">
      <c r="A578" s="313" t="s">
        <v>305</v>
      </c>
      <c r="B578" s="312"/>
      <c r="C578" s="312"/>
      <c r="D578" s="312"/>
      <c r="E578" s="312"/>
      <c r="F578" s="312"/>
      <c r="G578" s="312"/>
      <c r="H578" s="311"/>
      <c r="I578" s="614" t="s">
        <v>88</v>
      </c>
      <c r="J578" s="615"/>
      <c r="K578" s="638">
        <v>7.0000000000000007E-2</v>
      </c>
      <c r="L578" s="639"/>
      <c r="M578" s="326">
        <f>K578*12*I536</f>
        <v>649.40400000000011</v>
      </c>
    </row>
    <row r="579" spans="1:13" ht="15.75" thickBot="1">
      <c r="A579" s="654" t="s">
        <v>304</v>
      </c>
      <c r="B579" s="655"/>
      <c r="C579" s="655"/>
      <c r="D579" s="655"/>
      <c r="E579" s="655"/>
      <c r="F579" s="655"/>
      <c r="G579" s="655"/>
      <c r="H579" s="656"/>
      <c r="I579" s="325"/>
      <c r="J579" s="324"/>
      <c r="K579" s="649">
        <f>K580+K581+K582</f>
        <v>0.88</v>
      </c>
      <c r="L579" s="643"/>
      <c r="M579" s="303">
        <f>K579*12*I536</f>
        <v>8163.9360000000006</v>
      </c>
    </row>
    <row r="580" spans="1:13">
      <c r="A580" s="323" t="s">
        <v>303</v>
      </c>
      <c r="B580" s="322"/>
      <c r="C580" s="322"/>
      <c r="D580" s="322"/>
      <c r="E580" s="322"/>
      <c r="F580" s="322"/>
      <c r="G580" s="322"/>
      <c r="H580" s="321"/>
      <c r="I580" s="612" t="s">
        <v>302</v>
      </c>
      <c r="J580" s="613"/>
      <c r="K580" s="644">
        <v>0.42</v>
      </c>
      <c r="L580" s="645"/>
      <c r="M580" s="291">
        <f>K580*12*I536</f>
        <v>3896.424</v>
      </c>
    </row>
    <row r="581" spans="1:13">
      <c r="A581" s="320" t="s">
        <v>301</v>
      </c>
      <c r="B581" s="319"/>
      <c r="C581" s="319"/>
      <c r="D581" s="319"/>
      <c r="E581" s="319"/>
      <c r="F581" s="319"/>
      <c r="G581" s="319"/>
      <c r="H581" s="318"/>
      <c r="I581" s="317" t="s">
        <v>300</v>
      </c>
      <c r="J581" s="316"/>
      <c r="K581" s="636">
        <v>0.37</v>
      </c>
      <c r="L581" s="637"/>
      <c r="M581" s="291">
        <f>K581*12*I536</f>
        <v>3432.5639999999999</v>
      </c>
    </row>
    <row r="582" spans="1:13" ht="15.75" thickBot="1">
      <c r="A582" s="313" t="s">
        <v>299</v>
      </c>
      <c r="B582" s="312"/>
      <c r="C582" s="312"/>
      <c r="D582" s="312"/>
      <c r="E582" s="312"/>
      <c r="F582" s="312"/>
      <c r="G582" s="312"/>
      <c r="H582" s="311"/>
      <c r="I582" s="614" t="s">
        <v>298</v>
      </c>
      <c r="J582" s="615"/>
      <c r="K582" s="638">
        <v>0.09</v>
      </c>
      <c r="L582" s="639"/>
      <c r="M582" s="291">
        <f>K582*12*I536</f>
        <v>834.94800000000009</v>
      </c>
    </row>
    <row r="583" spans="1:13" ht="15.75" thickBot="1">
      <c r="A583" s="309" t="s">
        <v>297</v>
      </c>
      <c r="B583" s="308"/>
      <c r="C583" s="308"/>
      <c r="D583" s="308"/>
      <c r="E583" s="308"/>
      <c r="F583" s="308"/>
      <c r="G583" s="308"/>
      <c r="H583" s="307"/>
      <c r="I583" s="619" t="s">
        <v>296</v>
      </c>
      <c r="J583" s="620"/>
      <c r="K583" s="640">
        <v>23.14</v>
      </c>
      <c r="L583" s="641"/>
      <c r="M583" s="303">
        <f>K583*12*I536</f>
        <v>214674.40800000002</v>
      </c>
    </row>
    <row r="584" spans="1:13" ht="15.75" thickBot="1">
      <c r="A584" s="603" t="s">
        <v>295</v>
      </c>
      <c r="B584" s="604"/>
      <c r="C584" s="604"/>
      <c r="D584" s="604"/>
      <c r="E584" s="604"/>
      <c r="F584" s="604"/>
      <c r="G584" s="604"/>
      <c r="H584" s="605"/>
      <c r="I584" s="305"/>
      <c r="J584" s="304"/>
      <c r="K584" s="642">
        <v>1.58</v>
      </c>
      <c r="L584" s="643"/>
      <c r="M584" s="303">
        <f>K584*12*I536</f>
        <v>14657.976000000001</v>
      </c>
    </row>
    <row r="585" spans="1:13">
      <c r="A585" s="301" t="s">
        <v>294</v>
      </c>
      <c r="B585" s="300"/>
      <c r="C585" s="300"/>
      <c r="D585" s="300"/>
      <c r="E585" s="300"/>
      <c r="F585" s="300"/>
      <c r="G585" s="300"/>
      <c r="H585" s="298"/>
      <c r="I585" s="621" t="s">
        <v>293</v>
      </c>
      <c r="J585" s="622"/>
      <c r="K585" s="297"/>
      <c r="L585" s="314"/>
      <c r="M585" s="291"/>
    </row>
    <row r="586" spans="1:13">
      <c r="A586" s="301" t="s">
        <v>292</v>
      </c>
      <c r="B586" s="300"/>
      <c r="C586" s="300"/>
      <c r="D586" s="300"/>
      <c r="E586" s="300"/>
      <c r="F586" s="300"/>
      <c r="G586" s="300"/>
      <c r="H586" s="298"/>
      <c r="I586" s="295"/>
      <c r="J586" s="294"/>
      <c r="K586" s="297"/>
      <c r="L586" s="314"/>
      <c r="M586" s="291"/>
    </row>
    <row r="587" spans="1:13" ht="15.75" thickBot="1">
      <c r="A587" s="301" t="s">
        <v>291</v>
      </c>
      <c r="B587" s="300"/>
      <c r="C587" s="300"/>
      <c r="D587" s="300"/>
      <c r="E587" s="300"/>
      <c r="F587" s="300"/>
      <c r="G587" s="300"/>
      <c r="H587" s="298"/>
      <c r="I587" s="310"/>
      <c r="J587" s="294"/>
      <c r="K587" s="297"/>
      <c r="L587" s="314"/>
      <c r="M587" s="291"/>
    </row>
    <row r="588" spans="1:13" ht="15.75" thickBot="1">
      <c r="A588" s="309" t="s">
        <v>290</v>
      </c>
      <c r="B588" s="308"/>
      <c r="C588" s="308"/>
      <c r="D588" s="308"/>
      <c r="E588" s="308"/>
      <c r="F588" s="308"/>
      <c r="G588" s="308"/>
      <c r="H588" s="307"/>
      <c r="I588" s="305"/>
      <c r="J588" s="304"/>
      <c r="K588" s="642">
        <v>7.0000000000000007E-2</v>
      </c>
      <c r="L588" s="643"/>
      <c r="M588" s="303">
        <f>K588*12*I536</f>
        <v>649.40400000000011</v>
      </c>
    </row>
    <row r="589" spans="1:13">
      <c r="A589" s="301" t="s">
        <v>289</v>
      </c>
      <c r="B589" s="300"/>
      <c r="C589" s="300"/>
      <c r="D589" s="300"/>
      <c r="E589" s="300"/>
      <c r="F589" s="300"/>
      <c r="G589" s="300"/>
      <c r="H589" s="298"/>
      <c r="I589" s="621" t="s">
        <v>19</v>
      </c>
      <c r="J589" s="622"/>
      <c r="K589" s="315"/>
      <c r="L589" s="314"/>
      <c r="M589" s="291"/>
    </row>
    <row r="590" spans="1:13" ht="15.75" thickBot="1">
      <c r="A590" s="301" t="s">
        <v>288</v>
      </c>
      <c r="B590" s="300"/>
      <c r="C590" s="300"/>
      <c r="D590" s="300"/>
      <c r="E590" s="300"/>
      <c r="F590" s="300"/>
      <c r="G590" s="300"/>
      <c r="H590" s="298"/>
      <c r="I590" s="295"/>
      <c r="J590" s="294"/>
      <c r="K590" s="315"/>
      <c r="L590" s="314"/>
      <c r="M590" s="291"/>
    </row>
    <row r="591" spans="1:13" ht="15.75" thickBot="1">
      <c r="A591" s="603" t="s">
        <v>287</v>
      </c>
      <c r="B591" s="604"/>
      <c r="C591" s="604"/>
      <c r="D591" s="604"/>
      <c r="E591" s="604"/>
      <c r="F591" s="604"/>
      <c r="G591" s="604"/>
      <c r="H591" s="605"/>
      <c r="I591" s="305"/>
      <c r="J591" s="304"/>
      <c r="K591" s="642">
        <v>6</v>
      </c>
      <c r="L591" s="643"/>
      <c r="M591" s="303">
        <f>K591*12*I536</f>
        <v>55663.200000000004</v>
      </c>
    </row>
    <row r="592" spans="1:13">
      <c r="A592" s="301" t="s">
        <v>286</v>
      </c>
      <c r="B592" s="299"/>
      <c r="C592" s="299"/>
      <c r="D592" s="299"/>
      <c r="E592" s="299"/>
      <c r="F592" s="300"/>
      <c r="G592" s="299"/>
      <c r="H592" s="298"/>
      <c r="I592" s="598" t="s">
        <v>285</v>
      </c>
      <c r="J592" s="599"/>
      <c r="K592" s="297"/>
      <c r="L592" s="314"/>
      <c r="M592" s="291"/>
    </row>
    <row r="593" spans="1:13">
      <c r="A593" s="301" t="s">
        <v>284</v>
      </c>
      <c r="B593" s="299"/>
      <c r="C593" s="299"/>
      <c r="D593" s="299"/>
      <c r="E593" s="299"/>
      <c r="F593" s="300"/>
      <c r="G593" s="299"/>
      <c r="H593" s="298"/>
      <c r="I593" s="598" t="s">
        <v>283</v>
      </c>
      <c r="J593" s="599"/>
      <c r="K593" s="297"/>
      <c r="L593" s="314"/>
      <c r="M593" s="291"/>
    </row>
    <row r="594" spans="1:13">
      <c r="A594" s="301" t="s">
        <v>282</v>
      </c>
      <c r="B594" s="299"/>
      <c r="C594" s="299"/>
      <c r="D594" s="299"/>
      <c r="E594" s="299"/>
      <c r="F594" s="300"/>
      <c r="G594" s="299"/>
      <c r="H594" s="298"/>
      <c r="I594" s="598" t="s">
        <v>281</v>
      </c>
      <c r="J594" s="599"/>
      <c r="K594" s="297"/>
      <c r="L594" s="314"/>
      <c r="M594" s="291"/>
    </row>
    <row r="595" spans="1:13">
      <c r="A595" s="301" t="s">
        <v>280</v>
      </c>
      <c r="B595" s="299"/>
      <c r="C595" s="299"/>
      <c r="D595" s="299"/>
      <c r="E595" s="299"/>
      <c r="F595" s="300"/>
      <c r="G595" s="299"/>
      <c r="H595" s="298"/>
      <c r="I595" s="598" t="s">
        <v>279</v>
      </c>
      <c r="J595" s="599"/>
      <c r="K595" s="297"/>
      <c r="L595" s="314"/>
      <c r="M595" s="291"/>
    </row>
    <row r="596" spans="1:13">
      <c r="A596" s="301" t="s">
        <v>278</v>
      </c>
      <c r="B596" s="299"/>
      <c r="C596" s="299"/>
      <c r="D596" s="299"/>
      <c r="E596" s="299"/>
      <c r="F596" s="300"/>
      <c r="G596" s="299"/>
      <c r="H596" s="298"/>
      <c r="I596" s="598" t="s">
        <v>277</v>
      </c>
      <c r="J596" s="599"/>
      <c r="K596" s="297"/>
      <c r="L596" s="314"/>
      <c r="M596" s="291"/>
    </row>
    <row r="597" spans="1:13">
      <c r="A597" s="301" t="s">
        <v>276</v>
      </c>
      <c r="B597" s="299"/>
      <c r="C597" s="299"/>
      <c r="D597" s="299"/>
      <c r="E597" s="299"/>
      <c r="F597" s="300"/>
      <c r="G597" s="299"/>
      <c r="H597" s="298"/>
      <c r="I597" s="295"/>
      <c r="J597" s="294"/>
      <c r="K597" s="297"/>
      <c r="L597" s="302"/>
      <c r="M597" s="291"/>
    </row>
    <row r="598" spans="1:13">
      <c r="A598" s="301" t="s">
        <v>275</v>
      </c>
      <c r="B598" s="299"/>
      <c r="C598" s="299"/>
      <c r="D598" s="299"/>
      <c r="E598" s="299"/>
      <c r="F598" s="300"/>
      <c r="G598" s="299"/>
      <c r="H598" s="298"/>
      <c r="I598" s="295"/>
      <c r="J598" s="294"/>
      <c r="K598" s="297"/>
      <c r="L598" s="314"/>
      <c r="M598" s="291"/>
    </row>
    <row r="599" spans="1:13">
      <c r="A599" s="301" t="s">
        <v>274</v>
      </c>
      <c r="B599" s="299"/>
      <c r="C599" s="299"/>
      <c r="D599" s="299"/>
      <c r="E599" s="299"/>
      <c r="F599" s="300"/>
      <c r="G599" s="299"/>
      <c r="H599" s="298"/>
      <c r="I599" s="295"/>
      <c r="J599" s="294"/>
      <c r="K599" s="297"/>
      <c r="L599" s="314"/>
      <c r="M599" s="291"/>
    </row>
    <row r="600" spans="1:13">
      <c r="A600" s="301" t="s">
        <v>273</v>
      </c>
      <c r="B600" s="299"/>
      <c r="C600" s="299"/>
      <c r="D600" s="299"/>
      <c r="E600" s="299"/>
      <c r="F600" s="300"/>
      <c r="G600" s="299"/>
      <c r="H600" s="298"/>
      <c r="I600" s="295"/>
      <c r="J600" s="294"/>
      <c r="K600" s="297"/>
      <c r="L600" s="314"/>
      <c r="M600" s="291"/>
    </row>
    <row r="601" spans="1:13">
      <c r="A601" s="301" t="s">
        <v>272</v>
      </c>
      <c r="B601" s="299"/>
      <c r="C601" s="299"/>
      <c r="D601" s="299"/>
      <c r="E601" s="299"/>
      <c r="F601" s="300"/>
      <c r="G601" s="299"/>
      <c r="H601" s="298"/>
      <c r="I601" s="295"/>
      <c r="J601" s="294"/>
      <c r="K601" s="297"/>
      <c r="L601" s="314"/>
      <c r="M601" s="291"/>
    </row>
    <row r="602" spans="1:13" ht="15.75" thickBot="1">
      <c r="A602" s="616" t="s">
        <v>271</v>
      </c>
      <c r="B602" s="617"/>
      <c r="C602" s="617"/>
      <c r="D602" s="617"/>
      <c r="E602" s="617"/>
      <c r="F602" s="617"/>
      <c r="G602" s="617"/>
      <c r="H602" s="618"/>
      <c r="I602" s="295"/>
      <c r="J602" s="294"/>
      <c r="K602" s="293"/>
      <c r="L602" s="292"/>
      <c r="M602" s="291"/>
    </row>
    <row r="603" spans="1:13">
      <c r="A603" s="290" t="s">
        <v>270</v>
      </c>
      <c r="B603" s="289"/>
      <c r="C603" s="289"/>
      <c r="D603" s="289"/>
      <c r="E603" s="289"/>
      <c r="F603" s="289"/>
      <c r="G603" s="289"/>
      <c r="H603" s="289"/>
      <c r="I603" s="621" t="s">
        <v>55</v>
      </c>
      <c r="J603" s="622"/>
      <c r="K603" s="288"/>
      <c r="L603" s="287"/>
      <c r="M603" s="286"/>
    </row>
    <row r="604" spans="1:13" ht="15.75" thickBot="1">
      <c r="A604" s="285" t="s">
        <v>269</v>
      </c>
      <c r="B604" s="284"/>
      <c r="C604" s="284"/>
      <c r="D604" s="284"/>
      <c r="E604" s="284"/>
      <c r="F604" s="284"/>
      <c r="G604" s="284"/>
      <c r="H604" s="284"/>
      <c r="I604" s="283"/>
      <c r="J604" s="282"/>
      <c r="K604" s="281"/>
      <c r="L604" s="280"/>
      <c r="M604" s="279"/>
    </row>
    <row r="605" spans="1:13" ht="15.75" thickBot="1">
      <c r="A605" s="652" t="s">
        <v>268</v>
      </c>
      <c r="B605" s="653"/>
      <c r="C605" s="653"/>
      <c r="D605" s="653"/>
      <c r="E605" s="653"/>
      <c r="F605" s="653"/>
      <c r="G605" s="653"/>
      <c r="H605" s="653"/>
      <c r="I605" s="278"/>
      <c r="J605" s="277"/>
      <c r="K605" s="610">
        <f>K537+K547+K562+K591</f>
        <v>48.62</v>
      </c>
      <c r="L605" s="611"/>
      <c r="M605" s="276">
        <f>M537+M547+M562+M591</f>
        <v>451057.46400000004</v>
      </c>
    </row>
    <row r="607" spans="1:13" ht="15.75">
      <c r="A607" s="601" t="s">
        <v>0</v>
      </c>
      <c r="B607" s="601"/>
      <c r="C607" s="601"/>
      <c r="D607" s="601"/>
      <c r="E607" s="601"/>
      <c r="F607" s="601"/>
      <c r="G607" s="601"/>
      <c r="H607" s="601"/>
      <c r="I607" s="601"/>
      <c r="J607" s="601"/>
      <c r="K607" s="601"/>
      <c r="L607" s="601"/>
      <c r="M607" s="327"/>
    </row>
    <row r="608" spans="1:13" ht="15.75">
      <c r="A608" s="600" t="s">
        <v>353</v>
      </c>
      <c r="B608" s="600"/>
      <c r="C608" s="600"/>
      <c r="D608" s="600"/>
      <c r="E608" s="600"/>
      <c r="F608" s="600"/>
      <c r="G608" s="600"/>
      <c r="H608" s="600"/>
      <c r="I608" s="600"/>
      <c r="J608" s="600"/>
      <c r="K608" s="600"/>
      <c r="L608" s="600"/>
      <c r="M608" s="327"/>
    </row>
    <row r="609" spans="1:13" ht="15.75">
      <c r="A609" s="370"/>
      <c r="B609" s="370"/>
      <c r="C609" s="370"/>
      <c r="D609" s="370"/>
      <c r="E609" s="370"/>
      <c r="F609" s="370" t="s">
        <v>431</v>
      </c>
      <c r="G609" s="370"/>
      <c r="H609" s="370"/>
      <c r="I609" s="370"/>
      <c r="J609" s="370"/>
      <c r="K609" s="370"/>
      <c r="L609" s="370"/>
      <c r="M609" s="327"/>
    </row>
    <row r="610" spans="1:13">
      <c r="A610" s="329"/>
      <c r="B610" s="328"/>
      <c r="C610" s="602" t="s">
        <v>351</v>
      </c>
      <c r="D610" s="602"/>
      <c r="E610" s="602"/>
      <c r="F610" s="328"/>
      <c r="G610" s="328"/>
      <c r="H610" s="368"/>
      <c r="I610" s="590" t="s">
        <v>3</v>
      </c>
      <c r="J610" s="591"/>
      <c r="K610" s="592" t="s">
        <v>4</v>
      </c>
      <c r="L610" s="593"/>
      <c r="M610" s="382"/>
    </row>
    <row r="611" spans="1:13">
      <c r="A611" s="381"/>
      <c r="B611" s="355"/>
      <c r="C611" s="355"/>
      <c r="D611" s="355"/>
      <c r="E611" s="355"/>
      <c r="F611" s="355"/>
      <c r="G611" s="355"/>
      <c r="H611" s="356"/>
      <c r="I611" s="295"/>
      <c r="J611" s="294"/>
      <c r="K611" s="594" t="s">
        <v>5</v>
      </c>
      <c r="L611" s="595"/>
      <c r="M611" s="380" t="s">
        <v>6</v>
      </c>
    </row>
    <row r="612" spans="1:13">
      <c r="A612" s="381"/>
      <c r="B612" s="355"/>
      <c r="C612" s="355"/>
      <c r="D612" s="355"/>
      <c r="E612" s="355"/>
      <c r="F612" s="355"/>
      <c r="G612" s="355"/>
      <c r="H612" s="356"/>
      <c r="I612" s="598" t="s">
        <v>7</v>
      </c>
      <c r="J612" s="599"/>
      <c r="K612" s="623" t="s">
        <v>8</v>
      </c>
      <c r="L612" s="624"/>
      <c r="M612" s="380" t="s">
        <v>9</v>
      </c>
    </row>
    <row r="613" spans="1:13" ht="16.5" thickBot="1">
      <c r="A613" s="379"/>
      <c r="B613" s="351"/>
      <c r="C613" s="351"/>
      <c r="D613" s="351"/>
      <c r="E613" s="351"/>
      <c r="F613" s="351"/>
      <c r="G613" s="351"/>
      <c r="H613" s="350"/>
      <c r="I613" s="631">
        <v>285.39999999999998</v>
      </c>
      <c r="J613" s="632"/>
      <c r="K613" s="633"/>
      <c r="L613" s="634"/>
      <c r="M613" s="378"/>
    </row>
    <row r="614" spans="1:13">
      <c r="A614" s="367" t="s">
        <v>350</v>
      </c>
      <c r="B614" s="344"/>
      <c r="C614" s="344"/>
      <c r="D614" s="344"/>
      <c r="E614" s="344"/>
      <c r="F614" s="344"/>
      <c r="G614" s="344"/>
      <c r="H614" s="377"/>
      <c r="I614" s="341"/>
      <c r="J614" s="340"/>
      <c r="K614" s="635">
        <f>K617+K620</f>
        <v>6.17</v>
      </c>
      <c r="L614" s="628"/>
      <c r="M614" s="286">
        <f>K614*12*I613</f>
        <v>21131.015999999996</v>
      </c>
    </row>
    <row r="615" spans="1:13">
      <c r="A615" s="376" t="s">
        <v>349</v>
      </c>
      <c r="B615" s="375"/>
      <c r="C615" s="375"/>
      <c r="D615" s="375"/>
      <c r="E615" s="375"/>
      <c r="F615" s="375"/>
      <c r="G615" s="375"/>
      <c r="H615" s="374"/>
      <c r="I615" s="295"/>
      <c r="J615" s="294"/>
      <c r="K615" s="293"/>
      <c r="L615" s="292"/>
      <c r="M615" s="373"/>
    </row>
    <row r="616" spans="1:13" ht="15.75" thickBot="1">
      <c r="A616" s="363" t="s">
        <v>348</v>
      </c>
      <c r="B616" s="372"/>
      <c r="C616" s="372"/>
      <c r="D616" s="372"/>
      <c r="E616" s="372"/>
      <c r="F616" s="372"/>
      <c r="G616" s="372"/>
      <c r="H616" s="371"/>
      <c r="I616" s="336"/>
      <c r="J616" s="282"/>
      <c r="K616" s="281"/>
      <c r="L616" s="280"/>
      <c r="M616" s="279"/>
    </row>
    <row r="617" spans="1:13">
      <c r="A617" s="323" t="s">
        <v>347</v>
      </c>
      <c r="B617" s="331"/>
      <c r="C617" s="331"/>
      <c r="D617" s="331"/>
      <c r="E617" s="331"/>
      <c r="F617" s="331"/>
      <c r="G617" s="331"/>
      <c r="H617" s="357"/>
      <c r="I617" s="596" t="s">
        <v>19</v>
      </c>
      <c r="J617" s="597"/>
      <c r="K617" s="629">
        <v>3.7</v>
      </c>
      <c r="L617" s="630"/>
      <c r="M617" s="291">
        <f>K617*12*I613</f>
        <v>12671.76</v>
      </c>
    </row>
    <row r="618" spans="1:13">
      <c r="A618" s="301" t="s">
        <v>338</v>
      </c>
      <c r="B618" s="355"/>
      <c r="C618" s="355"/>
      <c r="D618" s="355"/>
      <c r="E618" s="355"/>
      <c r="F618" s="355"/>
      <c r="G618" s="355"/>
      <c r="H618" s="356"/>
      <c r="I618" s="598" t="s">
        <v>328</v>
      </c>
      <c r="J618" s="599"/>
      <c r="K618" s="327"/>
      <c r="L618" s="292"/>
      <c r="M618" s="291"/>
    </row>
    <row r="619" spans="1:13">
      <c r="A619" s="323" t="s">
        <v>337</v>
      </c>
      <c r="B619" s="331"/>
      <c r="C619" s="331"/>
      <c r="D619" s="331"/>
      <c r="E619" s="331"/>
      <c r="F619" s="331"/>
      <c r="G619" s="331"/>
      <c r="H619" s="357"/>
      <c r="I619" s="596"/>
      <c r="J619" s="597"/>
      <c r="K619" s="327"/>
      <c r="L619" s="292"/>
      <c r="M619" s="291"/>
    </row>
    <row r="620" spans="1:13">
      <c r="A620" s="323" t="s">
        <v>346</v>
      </c>
      <c r="B620" s="331"/>
      <c r="C620" s="331"/>
      <c r="D620" s="331"/>
      <c r="E620" s="331"/>
      <c r="F620" s="331"/>
      <c r="G620" s="331"/>
      <c r="H620" s="357"/>
      <c r="I620" s="608" t="s">
        <v>35</v>
      </c>
      <c r="J620" s="609"/>
      <c r="K620" s="625">
        <v>2.4700000000000002</v>
      </c>
      <c r="L620" s="626"/>
      <c r="M620" s="291">
        <f>K620*12*I613</f>
        <v>8459.2559999999994</v>
      </c>
    </row>
    <row r="621" spans="1:13" ht="15.75">
      <c r="A621" s="320" t="s">
        <v>345</v>
      </c>
      <c r="B621" s="354"/>
      <c r="C621" s="354"/>
      <c r="D621" s="354"/>
      <c r="E621" s="354"/>
      <c r="F621" s="354"/>
      <c r="G621" s="354"/>
      <c r="H621" s="353"/>
      <c r="I621" s="598" t="s">
        <v>328</v>
      </c>
      <c r="J621" s="599"/>
      <c r="K621" s="370"/>
      <c r="L621" s="369"/>
      <c r="M621" s="291"/>
    </row>
    <row r="622" spans="1:13">
      <c r="A622" s="313" t="s">
        <v>344</v>
      </c>
      <c r="B622" s="328"/>
      <c r="C622" s="328"/>
      <c r="D622" s="328"/>
      <c r="E622" s="328"/>
      <c r="F622" s="328"/>
      <c r="G622" s="328"/>
      <c r="H622" s="368"/>
      <c r="I622" s="598"/>
      <c r="J622" s="599"/>
      <c r="K622" s="352"/>
      <c r="L622" s="292"/>
      <c r="M622" s="291"/>
    </row>
    <row r="623" spans="1:13" ht="15.75" thickBot="1">
      <c r="A623" s="323" t="s">
        <v>343</v>
      </c>
      <c r="B623" s="322"/>
      <c r="C623" s="322"/>
      <c r="D623" s="322"/>
      <c r="E623" s="322"/>
      <c r="F623" s="322"/>
      <c r="G623" s="322"/>
      <c r="H623" s="321"/>
      <c r="I623" s="334"/>
      <c r="J623" s="333"/>
      <c r="K623" s="636"/>
      <c r="L623" s="637"/>
      <c r="M623" s="291"/>
    </row>
    <row r="624" spans="1:13">
      <c r="A624" s="367" t="s">
        <v>342</v>
      </c>
      <c r="B624" s="366"/>
      <c r="C624" s="366"/>
      <c r="D624" s="366"/>
      <c r="E624" s="366"/>
      <c r="F624" s="366"/>
      <c r="G624" s="366"/>
      <c r="H624" s="365"/>
      <c r="I624" s="341"/>
      <c r="J624" s="364"/>
      <c r="K624" s="627">
        <f>K626+K631+K634</f>
        <v>5.05</v>
      </c>
      <c r="L624" s="628"/>
      <c r="M624" s="286">
        <f>K624*12*I613</f>
        <v>17295.239999999998</v>
      </c>
    </row>
    <row r="625" spans="1:13" ht="15.75" thickBot="1">
      <c r="A625" s="363" t="s">
        <v>341</v>
      </c>
      <c r="B625" s="362"/>
      <c r="C625" s="362"/>
      <c r="D625" s="362"/>
      <c r="E625" s="362"/>
      <c r="F625" s="362"/>
      <c r="G625" s="362"/>
      <c r="H625" s="361"/>
      <c r="I625" s="336"/>
      <c r="J625" s="360"/>
      <c r="K625" s="281"/>
      <c r="L625" s="280"/>
      <c r="M625" s="279"/>
    </row>
    <row r="626" spans="1:13">
      <c r="A626" s="301" t="s">
        <v>340</v>
      </c>
      <c r="B626" s="300"/>
      <c r="C626" s="300"/>
      <c r="D626" s="300"/>
      <c r="E626" s="300"/>
      <c r="F626" s="300"/>
      <c r="G626" s="300"/>
      <c r="H626" s="298"/>
      <c r="I626" s="598" t="s">
        <v>19</v>
      </c>
      <c r="J626" s="599"/>
      <c r="K626" s="629">
        <v>2.5299999999999998</v>
      </c>
      <c r="L626" s="630"/>
      <c r="M626" s="291">
        <f>K626*12*I613</f>
        <v>8664.7439999999988</v>
      </c>
    </row>
    <row r="627" spans="1:13">
      <c r="A627" s="323" t="s">
        <v>339</v>
      </c>
      <c r="B627" s="322"/>
      <c r="C627" s="322"/>
      <c r="D627" s="322"/>
      <c r="E627" s="322"/>
      <c r="F627" s="322"/>
      <c r="G627" s="322"/>
      <c r="H627" s="321"/>
      <c r="I627" s="359"/>
      <c r="J627" s="358"/>
      <c r="K627" s="327"/>
      <c r="L627" s="292"/>
      <c r="M627" s="291"/>
    </row>
    <row r="628" spans="1:13">
      <c r="A628" s="301" t="s">
        <v>338</v>
      </c>
      <c r="B628" s="355"/>
      <c r="C628" s="355"/>
      <c r="D628" s="355"/>
      <c r="E628" s="355"/>
      <c r="F628" s="355"/>
      <c r="G628" s="355"/>
      <c r="H628" s="356"/>
      <c r="I628" s="598" t="s">
        <v>328</v>
      </c>
      <c r="J628" s="599"/>
      <c r="K628" s="327"/>
      <c r="L628" s="292"/>
      <c r="M628" s="291"/>
    </row>
    <row r="629" spans="1:13">
      <c r="A629" s="323" t="s">
        <v>337</v>
      </c>
      <c r="B629" s="331"/>
      <c r="C629" s="331"/>
      <c r="D629" s="331"/>
      <c r="E629" s="331"/>
      <c r="F629" s="331"/>
      <c r="G629" s="331"/>
      <c r="H629" s="357"/>
      <c r="I629" s="596"/>
      <c r="J629" s="597"/>
      <c r="K629" s="327"/>
      <c r="L629" s="292"/>
      <c r="M629" s="291"/>
    </row>
    <row r="630" spans="1:13">
      <c r="A630" s="320" t="s">
        <v>336</v>
      </c>
      <c r="B630" s="354"/>
      <c r="C630" s="353"/>
      <c r="D630" s="355"/>
      <c r="E630" s="355"/>
      <c r="F630" s="355"/>
      <c r="G630" s="355"/>
      <c r="H630" s="356"/>
      <c r="I630" s="598" t="s">
        <v>328</v>
      </c>
      <c r="J630" s="599"/>
      <c r="K630" s="327"/>
      <c r="L630" s="292"/>
      <c r="M630" s="291"/>
    </row>
    <row r="631" spans="1:13">
      <c r="A631" s="301" t="s">
        <v>335</v>
      </c>
      <c r="B631" s="355"/>
      <c r="C631" s="355"/>
      <c r="D631" s="354"/>
      <c r="E631" s="354"/>
      <c r="F631" s="354"/>
      <c r="G631" s="354"/>
      <c r="H631" s="353"/>
      <c r="I631" s="608" t="s">
        <v>35</v>
      </c>
      <c r="J631" s="609"/>
      <c r="K631" s="625">
        <v>1.1200000000000001</v>
      </c>
      <c r="L631" s="626"/>
      <c r="M631" s="291">
        <f>K631*12*I613</f>
        <v>3835.7759999999998</v>
      </c>
    </row>
    <row r="632" spans="1:13">
      <c r="A632" s="313" t="s">
        <v>334</v>
      </c>
      <c r="B632" s="312"/>
      <c r="C632" s="312"/>
      <c r="D632" s="312"/>
      <c r="E632" s="312"/>
      <c r="F632" s="312"/>
      <c r="G632" s="312"/>
      <c r="H632" s="311"/>
      <c r="I632" s="590" t="s">
        <v>333</v>
      </c>
      <c r="J632" s="591"/>
      <c r="K632" s="327"/>
      <c r="L632" s="292"/>
      <c r="M632" s="291"/>
    </row>
    <row r="633" spans="1:13">
      <c r="A633" s="323"/>
      <c r="B633" s="322"/>
      <c r="C633" s="322"/>
      <c r="D633" s="322"/>
      <c r="E633" s="322"/>
      <c r="F633" s="322"/>
      <c r="G633" s="322"/>
      <c r="H633" s="321"/>
      <c r="I633" s="334" t="s">
        <v>332</v>
      </c>
      <c r="J633" s="333"/>
      <c r="K633" s="352"/>
      <c r="L633" s="292"/>
      <c r="M633" s="291"/>
    </row>
    <row r="634" spans="1:13">
      <c r="A634" s="313" t="s">
        <v>331</v>
      </c>
      <c r="B634" s="312"/>
      <c r="C634" s="312"/>
      <c r="D634" s="312"/>
      <c r="E634" s="312"/>
      <c r="F634" s="312"/>
      <c r="G634" s="312"/>
      <c r="H634" s="311"/>
      <c r="I634" s="590" t="s">
        <v>35</v>
      </c>
      <c r="J634" s="591"/>
      <c r="K634" s="625">
        <v>1.4</v>
      </c>
      <c r="L634" s="626"/>
      <c r="M634" s="291">
        <f>K634*12*I613</f>
        <v>4794.7199999999984</v>
      </c>
    </row>
    <row r="635" spans="1:13">
      <c r="A635" s="323" t="s">
        <v>330</v>
      </c>
      <c r="B635" s="322"/>
      <c r="C635" s="322"/>
      <c r="D635" s="322"/>
      <c r="E635" s="322"/>
      <c r="F635" s="322"/>
      <c r="G635" s="322"/>
      <c r="H635" s="321"/>
      <c r="I635" s="334"/>
      <c r="J635" s="333"/>
      <c r="K635" s="327"/>
      <c r="L635" s="292"/>
      <c r="M635" s="291"/>
    </row>
    <row r="636" spans="1:13">
      <c r="A636" s="313" t="s">
        <v>329</v>
      </c>
      <c r="B636" s="312"/>
      <c r="C636" s="312"/>
      <c r="D636" s="312"/>
      <c r="E636" s="312"/>
      <c r="F636" s="312"/>
      <c r="G636" s="312"/>
      <c r="H636" s="311"/>
      <c r="I636" s="598" t="s">
        <v>328</v>
      </c>
      <c r="J636" s="599"/>
      <c r="K636" s="327"/>
      <c r="L636" s="292"/>
      <c r="M636" s="291"/>
    </row>
    <row r="637" spans="1:13">
      <c r="A637" s="313" t="s">
        <v>327</v>
      </c>
      <c r="B637" s="312"/>
      <c r="C637" s="312"/>
      <c r="D637" s="312"/>
      <c r="E637" s="312"/>
      <c r="F637" s="312"/>
      <c r="G637" s="312"/>
      <c r="H637" s="311"/>
      <c r="I637" s="590" t="s">
        <v>326</v>
      </c>
      <c r="J637" s="591"/>
      <c r="K637" s="351"/>
      <c r="L637" s="350"/>
      <c r="M637" s="349"/>
    </row>
    <row r="638" spans="1:13" ht="15.75" thickBot="1">
      <c r="A638" s="323"/>
      <c r="B638" s="322"/>
      <c r="C638" s="322"/>
      <c r="D638" s="322"/>
      <c r="E638" s="322"/>
      <c r="F638" s="322"/>
      <c r="G638" s="322"/>
      <c r="H638" s="321"/>
      <c r="I638" s="606" t="s">
        <v>325</v>
      </c>
      <c r="J638" s="607"/>
      <c r="K638" s="348"/>
      <c r="L638" s="347"/>
      <c r="M638" s="346"/>
    </row>
    <row r="639" spans="1:13">
      <c r="A639" s="345" t="s">
        <v>324</v>
      </c>
      <c r="B639" s="344"/>
      <c r="C639" s="344"/>
      <c r="D639" s="344"/>
      <c r="E639" s="344"/>
      <c r="F639" s="344"/>
      <c r="G639" s="343"/>
      <c r="H639" s="342"/>
      <c r="I639" s="341"/>
      <c r="J639" s="340"/>
      <c r="K639" s="648">
        <f>K641+K648+K656+K660+K661+K665</f>
        <v>16.850000000000001</v>
      </c>
      <c r="L639" s="628"/>
      <c r="M639" s="286">
        <f>M641+M648+M656+M660+M661+M665</f>
        <v>57707.87999999999</v>
      </c>
    </row>
    <row r="640" spans="1:13" ht="15.75" thickBot="1">
      <c r="A640" s="339"/>
      <c r="B640" s="338"/>
      <c r="C640" s="338"/>
      <c r="D640" s="338"/>
      <c r="E640" s="338"/>
      <c r="F640" s="338"/>
      <c r="G640" s="338"/>
      <c r="H640" s="337"/>
      <c r="I640" s="336"/>
      <c r="J640" s="282"/>
      <c r="K640" s="281"/>
      <c r="L640" s="280"/>
      <c r="M640" s="279"/>
    </row>
    <row r="641" spans="1:13" ht="15.75" thickBot="1">
      <c r="A641" s="603" t="s">
        <v>323</v>
      </c>
      <c r="B641" s="604"/>
      <c r="C641" s="604"/>
      <c r="D641" s="604"/>
      <c r="E641" s="604"/>
      <c r="F641" s="604"/>
      <c r="G641" s="604"/>
      <c r="H641" s="605"/>
      <c r="I641" s="305"/>
      <c r="J641" s="304"/>
      <c r="K641" s="646">
        <f>K642+K643+K644+K646+K647</f>
        <v>2.3299999999999996</v>
      </c>
      <c r="L641" s="647"/>
      <c r="M641" s="303">
        <f>K641*12*I613</f>
        <v>7979.7839999999978</v>
      </c>
    </row>
    <row r="642" spans="1:13">
      <c r="A642" s="323" t="s">
        <v>322</v>
      </c>
      <c r="B642" s="322"/>
      <c r="C642" s="322"/>
      <c r="D642" s="322"/>
      <c r="E642" s="322"/>
      <c r="F642" s="322"/>
      <c r="G642" s="322"/>
      <c r="H642" s="321"/>
      <c r="I642" s="596" t="s">
        <v>321</v>
      </c>
      <c r="J642" s="597"/>
      <c r="K642" s="629">
        <v>0.63</v>
      </c>
      <c r="L642" s="630"/>
      <c r="M642" s="291">
        <f>K642*12*I613</f>
        <v>2157.6239999999998</v>
      </c>
    </row>
    <row r="643" spans="1:13">
      <c r="A643" s="320" t="s">
        <v>320</v>
      </c>
      <c r="B643" s="319"/>
      <c r="C643" s="319"/>
      <c r="D643" s="319"/>
      <c r="E643" s="319"/>
      <c r="F643" s="319"/>
      <c r="G643" s="319"/>
      <c r="H643" s="318"/>
      <c r="I643" s="608" t="s">
        <v>57</v>
      </c>
      <c r="J643" s="609"/>
      <c r="K643" s="625">
        <v>1.48</v>
      </c>
      <c r="L643" s="626"/>
      <c r="M643" s="291">
        <f>K643*12*I613</f>
        <v>5068.7039999999988</v>
      </c>
    </row>
    <row r="644" spans="1:13">
      <c r="A644" s="313" t="s">
        <v>319</v>
      </c>
      <c r="B644" s="312"/>
      <c r="C644" s="312"/>
      <c r="D644" s="312"/>
      <c r="E644" s="312"/>
      <c r="F644" s="312"/>
      <c r="G644" s="312"/>
      <c r="H644" s="311"/>
      <c r="I644" s="590" t="s">
        <v>35</v>
      </c>
      <c r="J644" s="591"/>
      <c r="K644" s="625">
        <v>0.17</v>
      </c>
      <c r="L644" s="626"/>
      <c r="M644" s="291">
        <f>K644*12*I613</f>
        <v>582.21600000000001</v>
      </c>
    </row>
    <row r="645" spans="1:13">
      <c r="A645" s="335" t="s">
        <v>318</v>
      </c>
      <c r="B645" s="331"/>
      <c r="C645" s="331"/>
      <c r="D645" s="331"/>
      <c r="E645" s="322"/>
      <c r="F645" s="322"/>
      <c r="G645" s="322"/>
      <c r="H645" s="321"/>
      <c r="I645" s="334"/>
      <c r="J645" s="333"/>
      <c r="K645" s="293"/>
      <c r="L645" s="292"/>
      <c r="M645" s="291"/>
    </row>
    <row r="646" spans="1:13">
      <c r="A646" s="320" t="s">
        <v>317</v>
      </c>
      <c r="B646" s="319"/>
      <c r="C646" s="319"/>
      <c r="D646" s="319"/>
      <c r="E646" s="319"/>
      <c r="F646" s="319"/>
      <c r="G646" s="319"/>
      <c r="H646" s="318"/>
      <c r="I646" s="608" t="s">
        <v>19</v>
      </c>
      <c r="J646" s="609"/>
      <c r="K646" s="625">
        <v>0.05</v>
      </c>
      <c r="L646" s="626"/>
      <c r="M646" s="291">
        <f>K646*12*I613</f>
        <v>171.24</v>
      </c>
    </row>
    <row r="647" spans="1:13" ht="15.75" thickBot="1">
      <c r="A647" s="313" t="s">
        <v>316</v>
      </c>
      <c r="B647" s="312"/>
      <c r="C647" s="312"/>
      <c r="D647" s="312"/>
      <c r="E647" s="312"/>
      <c r="F647" s="312"/>
      <c r="G647" s="312"/>
      <c r="H647" s="311"/>
      <c r="I647" s="614" t="s">
        <v>19</v>
      </c>
      <c r="J647" s="615"/>
      <c r="K647" s="650"/>
      <c r="L647" s="651"/>
      <c r="M647" s="291"/>
    </row>
    <row r="648" spans="1:13" ht="15.75" thickBot="1">
      <c r="A648" s="654" t="s">
        <v>315</v>
      </c>
      <c r="B648" s="655"/>
      <c r="C648" s="655"/>
      <c r="D648" s="655"/>
      <c r="E648" s="655"/>
      <c r="F648" s="655"/>
      <c r="G648" s="655"/>
      <c r="H648" s="656"/>
      <c r="I648" s="305"/>
      <c r="J648" s="304"/>
      <c r="K648" s="642">
        <f>K649+K650+K652+K653+K654+K655</f>
        <v>1.35</v>
      </c>
      <c r="L648" s="647"/>
      <c r="M648" s="303">
        <f>K648*12*I613</f>
        <v>4623.4800000000005</v>
      </c>
    </row>
    <row r="649" spans="1:13">
      <c r="A649" s="332" t="s">
        <v>314</v>
      </c>
      <c r="B649" s="331"/>
      <c r="C649" s="331"/>
      <c r="D649" s="331"/>
      <c r="E649" s="331"/>
      <c r="F649" s="322"/>
      <c r="G649" s="322"/>
      <c r="H649" s="321"/>
      <c r="I649" s="330"/>
      <c r="J649" s="294"/>
      <c r="K649" s="629">
        <v>0.08</v>
      </c>
      <c r="L649" s="630"/>
      <c r="M649" s="291">
        <f>K649*12*I613</f>
        <v>273.98399999999998</v>
      </c>
    </row>
    <row r="650" spans="1:13">
      <c r="A650" s="329" t="s">
        <v>313</v>
      </c>
      <c r="B650" s="328"/>
      <c r="C650" s="328"/>
      <c r="D650" s="328"/>
      <c r="E650" s="328"/>
      <c r="F650" s="312"/>
      <c r="G650" s="312"/>
      <c r="H650" s="311"/>
      <c r="I650" s="598" t="s">
        <v>312</v>
      </c>
      <c r="J650" s="599"/>
      <c r="K650" s="625">
        <v>0.65</v>
      </c>
      <c r="L650" s="626"/>
      <c r="M650" s="291">
        <f>K650*12*I613</f>
        <v>2226.12</v>
      </c>
    </row>
    <row r="651" spans="1:13">
      <c r="A651" s="323" t="s">
        <v>311</v>
      </c>
      <c r="B651" s="322"/>
      <c r="C651" s="322"/>
      <c r="D651" s="322"/>
      <c r="E651" s="322"/>
      <c r="F651" s="322"/>
      <c r="G651" s="322"/>
      <c r="H651" s="321"/>
      <c r="I651" s="596" t="s">
        <v>310</v>
      </c>
      <c r="J651" s="597"/>
      <c r="K651" s="327"/>
      <c r="L651" s="292"/>
      <c r="M651" s="291"/>
    </row>
    <row r="652" spans="1:13">
      <c r="A652" s="320" t="s">
        <v>309</v>
      </c>
      <c r="B652" s="319"/>
      <c r="C652" s="319"/>
      <c r="D652" s="319"/>
      <c r="E652" s="319"/>
      <c r="F652" s="319"/>
      <c r="G652" s="319"/>
      <c r="H652" s="318"/>
      <c r="I652" s="608" t="s">
        <v>308</v>
      </c>
      <c r="J652" s="609"/>
      <c r="K652" s="625">
        <v>0.4</v>
      </c>
      <c r="L652" s="626"/>
      <c r="M652" s="291">
        <f>K652*12*I613</f>
        <v>1369.92</v>
      </c>
    </row>
    <row r="653" spans="1:13">
      <c r="A653" s="320" t="s">
        <v>307</v>
      </c>
      <c r="B653" s="319"/>
      <c r="C653" s="319"/>
      <c r="D653" s="319"/>
      <c r="E653" s="319"/>
      <c r="F653" s="319"/>
      <c r="G653" s="319"/>
      <c r="H653" s="318"/>
      <c r="I653" s="608" t="s">
        <v>306</v>
      </c>
      <c r="J653" s="609"/>
      <c r="K653" s="625">
        <v>0.1</v>
      </c>
      <c r="L653" s="626"/>
      <c r="M653" s="291">
        <f>K653*12*I613</f>
        <v>342.48</v>
      </c>
    </row>
    <row r="654" spans="1:13">
      <c r="A654" s="313" t="s">
        <v>299</v>
      </c>
      <c r="B654" s="312"/>
      <c r="C654" s="312"/>
      <c r="D654" s="312"/>
      <c r="E654" s="312"/>
      <c r="F654" s="312"/>
      <c r="G654" s="312"/>
      <c r="H654" s="311"/>
      <c r="I654" s="608" t="s">
        <v>298</v>
      </c>
      <c r="J654" s="609"/>
      <c r="K654" s="636">
        <v>0.05</v>
      </c>
      <c r="L654" s="637"/>
      <c r="M654" s="291">
        <f>K654*12*I613</f>
        <v>171.24</v>
      </c>
    </row>
    <row r="655" spans="1:13" ht="15.75" thickBot="1">
      <c r="A655" s="313" t="s">
        <v>305</v>
      </c>
      <c r="B655" s="312"/>
      <c r="C655" s="312"/>
      <c r="D655" s="312"/>
      <c r="E655" s="312"/>
      <c r="F655" s="312"/>
      <c r="G655" s="312"/>
      <c r="H655" s="311"/>
      <c r="I655" s="614" t="s">
        <v>88</v>
      </c>
      <c r="J655" s="615"/>
      <c r="K655" s="638">
        <v>7.0000000000000007E-2</v>
      </c>
      <c r="L655" s="639"/>
      <c r="M655" s="326">
        <f>K655*12*I613</f>
        <v>239.73599999999999</v>
      </c>
    </row>
    <row r="656" spans="1:13" ht="15.75" thickBot="1">
      <c r="A656" s="654" t="s">
        <v>304</v>
      </c>
      <c r="B656" s="655"/>
      <c r="C656" s="655"/>
      <c r="D656" s="655"/>
      <c r="E656" s="655"/>
      <c r="F656" s="655"/>
      <c r="G656" s="655"/>
      <c r="H656" s="656"/>
      <c r="I656" s="325"/>
      <c r="J656" s="324"/>
      <c r="K656" s="649">
        <f>K657+K658+K659</f>
        <v>0.88</v>
      </c>
      <c r="L656" s="643"/>
      <c r="M656" s="303">
        <f>K656*12*I613</f>
        <v>3013.8240000000001</v>
      </c>
    </row>
    <row r="657" spans="1:13">
      <c r="A657" s="323" t="s">
        <v>303</v>
      </c>
      <c r="B657" s="322"/>
      <c r="C657" s="322"/>
      <c r="D657" s="322"/>
      <c r="E657" s="322"/>
      <c r="F657" s="322"/>
      <c r="G657" s="322"/>
      <c r="H657" s="321"/>
      <c r="I657" s="612" t="s">
        <v>302</v>
      </c>
      <c r="J657" s="613"/>
      <c r="K657" s="644">
        <v>0.42</v>
      </c>
      <c r="L657" s="645"/>
      <c r="M657" s="291">
        <f>K657*12*I613</f>
        <v>1438.4159999999999</v>
      </c>
    </row>
    <row r="658" spans="1:13">
      <c r="A658" s="320" t="s">
        <v>301</v>
      </c>
      <c r="B658" s="319"/>
      <c r="C658" s="319"/>
      <c r="D658" s="319"/>
      <c r="E658" s="319"/>
      <c r="F658" s="319"/>
      <c r="G658" s="319"/>
      <c r="H658" s="318"/>
      <c r="I658" s="317" t="s">
        <v>300</v>
      </c>
      <c r="J658" s="316"/>
      <c r="K658" s="636">
        <v>0.37</v>
      </c>
      <c r="L658" s="637"/>
      <c r="M658" s="291">
        <f>K658*12*I613</f>
        <v>1267.1759999999997</v>
      </c>
    </row>
    <row r="659" spans="1:13" ht="15.75" thickBot="1">
      <c r="A659" s="313" t="s">
        <v>299</v>
      </c>
      <c r="B659" s="312"/>
      <c r="C659" s="312"/>
      <c r="D659" s="312"/>
      <c r="E659" s="312"/>
      <c r="F659" s="312"/>
      <c r="G659" s="312"/>
      <c r="H659" s="311"/>
      <c r="I659" s="614" t="s">
        <v>298</v>
      </c>
      <c r="J659" s="615"/>
      <c r="K659" s="638">
        <v>0.09</v>
      </c>
      <c r="L659" s="639"/>
      <c r="M659" s="291">
        <f>K659*12*I613</f>
        <v>308.23199999999997</v>
      </c>
    </row>
    <row r="660" spans="1:13" ht="15.75" thickBot="1">
      <c r="A660" s="309" t="s">
        <v>297</v>
      </c>
      <c r="B660" s="308"/>
      <c r="C660" s="308"/>
      <c r="D660" s="308"/>
      <c r="E660" s="308"/>
      <c r="F660" s="308"/>
      <c r="G660" s="308"/>
      <c r="H660" s="307"/>
      <c r="I660" s="619" t="s">
        <v>296</v>
      </c>
      <c r="J660" s="620"/>
      <c r="K660" s="640">
        <v>10.64</v>
      </c>
      <c r="L660" s="641"/>
      <c r="M660" s="303">
        <f>K660*12*I613</f>
        <v>36439.871999999996</v>
      </c>
    </row>
    <row r="661" spans="1:13" ht="15.75" thickBot="1">
      <c r="A661" s="603" t="s">
        <v>295</v>
      </c>
      <c r="B661" s="604"/>
      <c r="C661" s="604"/>
      <c r="D661" s="604"/>
      <c r="E661" s="604"/>
      <c r="F661" s="604"/>
      <c r="G661" s="604"/>
      <c r="H661" s="605"/>
      <c r="I661" s="305"/>
      <c r="J661" s="304"/>
      <c r="K661" s="642">
        <v>1.58</v>
      </c>
      <c r="L661" s="643"/>
      <c r="M661" s="303">
        <f>K661*12*I613</f>
        <v>5411.1840000000002</v>
      </c>
    </row>
    <row r="662" spans="1:13">
      <c r="A662" s="301" t="s">
        <v>294</v>
      </c>
      <c r="B662" s="300"/>
      <c r="C662" s="300"/>
      <c r="D662" s="300"/>
      <c r="E662" s="300"/>
      <c r="F662" s="300"/>
      <c r="G662" s="300"/>
      <c r="H662" s="298"/>
      <c r="I662" s="621" t="s">
        <v>293</v>
      </c>
      <c r="J662" s="622"/>
      <c r="K662" s="297"/>
      <c r="L662" s="314"/>
      <c r="M662" s="291"/>
    </row>
    <row r="663" spans="1:13">
      <c r="A663" s="301" t="s">
        <v>292</v>
      </c>
      <c r="B663" s="300"/>
      <c r="C663" s="300"/>
      <c r="D663" s="300"/>
      <c r="E663" s="300"/>
      <c r="F663" s="300"/>
      <c r="G663" s="300"/>
      <c r="H663" s="298"/>
      <c r="I663" s="295"/>
      <c r="J663" s="294"/>
      <c r="K663" s="297"/>
      <c r="L663" s="314"/>
      <c r="M663" s="291"/>
    </row>
    <row r="664" spans="1:13" ht="15.75" thickBot="1">
      <c r="A664" s="301" t="s">
        <v>291</v>
      </c>
      <c r="B664" s="300"/>
      <c r="C664" s="300"/>
      <c r="D664" s="300"/>
      <c r="E664" s="300"/>
      <c r="F664" s="300"/>
      <c r="G664" s="300"/>
      <c r="H664" s="298"/>
      <c r="I664" s="310"/>
      <c r="J664" s="294"/>
      <c r="K664" s="297"/>
      <c r="L664" s="314"/>
      <c r="M664" s="291"/>
    </row>
    <row r="665" spans="1:13" ht="15.75" thickBot="1">
      <c r="A665" s="309" t="s">
        <v>290</v>
      </c>
      <c r="B665" s="308"/>
      <c r="C665" s="308"/>
      <c r="D665" s="308"/>
      <c r="E665" s="308"/>
      <c r="F665" s="308"/>
      <c r="G665" s="308"/>
      <c r="H665" s="307"/>
      <c r="I665" s="305"/>
      <c r="J665" s="304"/>
      <c r="K665" s="642">
        <v>7.0000000000000007E-2</v>
      </c>
      <c r="L665" s="643"/>
      <c r="M665" s="303">
        <f>K665*12*I613</f>
        <v>239.73599999999999</v>
      </c>
    </row>
    <row r="666" spans="1:13">
      <c r="A666" s="301" t="s">
        <v>289</v>
      </c>
      <c r="B666" s="300"/>
      <c r="C666" s="300"/>
      <c r="D666" s="300"/>
      <c r="E666" s="300"/>
      <c r="F666" s="300"/>
      <c r="G666" s="300"/>
      <c r="H666" s="298"/>
      <c r="I666" s="621" t="s">
        <v>19</v>
      </c>
      <c r="J666" s="622"/>
      <c r="K666" s="315"/>
      <c r="L666" s="314"/>
      <c r="M666" s="291"/>
    </row>
    <row r="667" spans="1:13" ht="15.75" thickBot="1">
      <c r="A667" s="301" t="s">
        <v>288</v>
      </c>
      <c r="B667" s="300"/>
      <c r="C667" s="300"/>
      <c r="D667" s="300"/>
      <c r="E667" s="300"/>
      <c r="F667" s="300"/>
      <c r="G667" s="300"/>
      <c r="H667" s="298"/>
      <c r="I667" s="295"/>
      <c r="J667" s="294"/>
      <c r="K667" s="315"/>
      <c r="L667" s="314"/>
      <c r="M667" s="291"/>
    </row>
    <row r="668" spans="1:13" ht="15.75" thickBot="1">
      <c r="A668" s="603" t="s">
        <v>287</v>
      </c>
      <c r="B668" s="604"/>
      <c r="C668" s="604"/>
      <c r="D668" s="604"/>
      <c r="E668" s="604"/>
      <c r="F668" s="604"/>
      <c r="G668" s="604"/>
      <c r="H668" s="605"/>
      <c r="I668" s="305"/>
      <c r="J668" s="304"/>
      <c r="K668" s="642">
        <v>6</v>
      </c>
      <c r="L668" s="643"/>
      <c r="M668" s="303">
        <f>K668*12*I613</f>
        <v>20548.8</v>
      </c>
    </row>
    <row r="669" spans="1:13">
      <c r="A669" s="301" t="s">
        <v>286</v>
      </c>
      <c r="B669" s="299"/>
      <c r="C669" s="299"/>
      <c r="D669" s="299"/>
      <c r="E669" s="299"/>
      <c r="F669" s="300"/>
      <c r="G669" s="299"/>
      <c r="H669" s="298"/>
      <c r="I669" s="598" t="s">
        <v>285</v>
      </c>
      <c r="J669" s="599"/>
      <c r="K669" s="297"/>
      <c r="L669" s="314"/>
      <c r="M669" s="291"/>
    </row>
    <row r="670" spans="1:13">
      <c r="A670" s="301" t="s">
        <v>284</v>
      </c>
      <c r="B670" s="299"/>
      <c r="C670" s="299"/>
      <c r="D670" s="299"/>
      <c r="E670" s="299"/>
      <c r="F670" s="300"/>
      <c r="G670" s="299"/>
      <c r="H670" s="298"/>
      <c r="I670" s="598" t="s">
        <v>283</v>
      </c>
      <c r="J670" s="599"/>
      <c r="K670" s="297"/>
      <c r="L670" s="314"/>
      <c r="M670" s="291"/>
    </row>
    <row r="671" spans="1:13">
      <c r="A671" s="301" t="s">
        <v>282</v>
      </c>
      <c r="B671" s="299"/>
      <c r="C671" s="299"/>
      <c r="D671" s="299"/>
      <c r="E671" s="299"/>
      <c r="F671" s="300"/>
      <c r="G671" s="299"/>
      <c r="H671" s="298"/>
      <c r="I671" s="598" t="s">
        <v>281</v>
      </c>
      <c r="J671" s="599"/>
      <c r="K671" s="297"/>
      <c r="L671" s="314"/>
      <c r="M671" s="291"/>
    </row>
    <row r="672" spans="1:13">
      <c r="A672" s="301" t="s">
        <v>280</v>
      </c>
      <c r="B672" s="299"/>
      <c r="C672" s="299"/>
      <c r="D672" s="299"/>
      <c r="E672" s="299"/>
      <c r="F672" s="300"/>
      <c r="G672" s="299"/>
      <c r="H672" s="298"/>
      <c r="I672" s="598" t="s">
        <v>279</v>
      </c>
      <c r="J672" s="599"/>
      <c r="K672" s="297"/>
      <c r="L672" s="314"/>
      <c r="M672" s="291"/>
    </row>
    <row r="673" spans="1:13">
      <c r="A673" s="301" t="s">
        <v>278</v>
      </c>
      <c r="B673" s="299"/>
      <c r="C673" s="299"/>
      <c r="D673" s="299"/>
      <c r="E673" s="299"/>
      <c r="F673" s="300"/>
      <c r="G673" s="299"/>
      <c r="H673" s="298"/>
      <c r="I673" s="598" t="s">
        <v>277</v>
      </c>
      <c r="J673" s="599"/>
      <c r="K673" s="297"/>
      <c r="L673" s="314"/>
      <c r="M673" s="291"/>
    </row>
    <row r="674" spans="1:13">
      <c r="A674" s="301" t="s">
        <v>276</v>
      </c>
      <c r="B674" s="299"/>
      <c r="C674" s="299"/>
      <c r="D674" s="299"/>
      <c r="E674" s="299"/>
      <c r="F674" s="300"/>
      <c r="G674" s="299"/>
      <c r="H674" s="298"/>
      <c r="I674" s="295"/>
      <c r="J674" s="294"/>
      <c r="K674" s="297"/>
      <c r="L674" s="302"/>
      <c r="M674" s="291"/>
    </row>
    <row r="675" spans="1:13">
      <c r="A675" s="301" t="s">
        <v>275</v>
      </c>
      <c r="B675" s="299"/>
      <c r="C675" s="299"/>
      <c r="D675" s="299"/>
      <c r="E675" s="299"/>
      <c r="F675" s="300"/>
      <c r="G675" s="299"/>
      <c r="H675" s="298"/>
      <c r="I675" s="295"/>
      <c r="J675" s="294"/>
      <c r="K675" s="297"/>
      <c r="L675" s="314"/>
      <c r="M675" s="291"/>
    </row>
    <row r="676" spans="1:13">
      <c r="A676" s="301" t="s">
        <v>274</v>
      </c>
      <c r="B676" s="299"/>
      <c r="C676" s="299"/>
      <c r="D676" s="299"/>
      <c r="E676" s="299"/>
      <c r="F676" s="300"/>
      <c r="G676" s="299"/>
      <c r="H676" s="298"/>
      <c r="I676" s="295"/>
      <c r="J676" s="294"/>
      <c r="K676" s="297"/>
      <c r="L676" s="314"/>
      <c r="M676" s="291"/>
    </row>
    <row r="677" spans="1:13">
      <c r="A677" s="301" t="s">
        <v>273</v>
      </c>
      <c r="B677" s="299"/>
      <c r="C677" s="299"/>
      <c r="D677" s="299"/>
      <c r="E677" s="299"/>
      <c r="F677" s="300"/>
      <c r="G677" s="299"/>
      <c r="H677" s="298"/>
      <c r="I677" s="295"/>
      <c r="J677" s="294"/>
      <c r="K677" s="297"/>
      <c r="L677" s="314"/>
      <c r="M677" s="291"/>
    </row>
    <row r="678" spans="1:13">
      <c r="A678" s="301" t="s">
        <v>272</v>
      </c>
      <c r="B678" s="299"/>
      <c r="C678" s="299"/>
      <c r="D678" s="299"/>
      <c r="E678" s="299"/>
      <c r="F678" s="300"/>
      <c r="G678" s="299"/>
      <c r="H678" s="298"/>
      <c r="I678" s="295"/>
      <c r="J678" s="294"/>
      <c r="K678" s="297"/>
      <c r="L678" s="314"/>
      <c r="M678" s="291"/>
    </row>
    <row r="679" spans="1:13" ht="15.75" thickBot="1">
      <c r="A679" s="616" t="s">
        <v>271</v>
      </c>
      <c r="B679" s="617"/>
      <c r="C679" s="617"/>
      <c r="D679" s="617"/>
      <c r="E679" s="617"/>
      <c r="F679" s="617"/>
      <c r="G679" s="617"/>
      <c r="H679" s="618"/>
      <c r="I679" s="295"/>
      <c r="J679" s="294"/>
      <c r="K679" s="293"/>
      <c r="L679" s="292"/>
      <c r="M679" s="291"/>
    </row>
    <row r="680" spans="1:13">
      <c r="A680" s="290" t="s">
        <v>270</v>
      </c>
      <c r="B680" s="289"/>
      <c r="C680" s="289"/>
      <c r="D680" s="289"/>
      <c r="E680" s="289"/>
      <c r="F680" s="289"/>
      <c r="G680" s="289"/>
      <c r="H680" s="289"/>
      <c r="I680" s="621" t="s">
        <v>55</v>
      </c>
      <c r="J680" s="622"/>
      <c r="K680" s="288"/>
      <c r="L680" s="287"/>
      <c r="M680" s="286"/>
    </row>
    <row r="681" spans="1:13" ht="15.75" thickBot="1">
      <c r="A681" s="285" t="s">
        <v>269</v>
      </c>
      <c r="B681" s="284"/>
      <c r="C681" s="284"/>
      <c r="D681" s="284"/>
      <c r="E681" s="284"/>
      <c r="F681" s="284"/>
      <c r="G681" s="284"/>
      <c r="H681" s="284"/>
      <c r="I681" s="283"/>
      <c r="J681" s="282"/>
      <c r="K681" s="281"/>
      <c r="L681" s="280"/>
      <c r="M681" s="279"/>
    </row>
    <row r="682" spans="1:13" ht="15.75" thickBot="1">
      <c r="A682" s="603" t="s">
        <v>355</v>
      </c>
      <c r="B682" s="604"/>
      <c r="C682" s="604"/>
      <c r="D682" s="604"/>
      <c r="E682" s="604"/>
      <c r="F682" s="604"/>
      <c r="G682" s="604"/>
      <c r="H682" s="657"/>
      <c r="I682" s="658" t="s">
        <v>32</v>
      </c>
      <c r="J682" s="659"/>
      <c r="K682" s="660">
        <v>1.46</v>
      </c>
      <c r="L682" s="661"/>
      <c r="M682" s="276">
        <f>K682*12*I613</f>
        <v>5000.2079999999996</v>
      </c>
    </row>
    <row r="683" spans="1:13" ht="15.75" thickBot="1">
      <c r="A683" s="386" t="s">
        <v>354</v>
      </c>
      <c r="B683" s="385"/>
      <c r="C683" s="385"/>
      <c r="D683" s="385"/>
      <c r="E683" s="385"/>
      <c r="F683" s="385"/>
      <c r="G683" s="385"/>
      <c r="H683" s="385"/>
      <c r="I683" s="387"/>
      <c r="J683" s="383"/>
      <c r="K683" s="660">
        <v>3.83</v>
      </c>
      <c r="L683" s="661"/>
      <c r="M683" s="276">
        <f>K683*12*I613</f>
        <v>13116.983999999999</v>
      </c>
    </row>
    <row r="684" spans="1:13" ht="15.75" thickBot="1">
      <c r="A684" s="652" t="s">
        <v>268</v>
      </c>
      <c r="B684" s="653"/>
      <c r="C684" s="653"/>
      <c r="D684" s="653"/>
      <c r="E684" s="653"/>
      <c r="F684" s="653"/>
      <c r="G684" s="653"/>
      <c r="H684" s="653"/>
      <c r="I684" s="278"/>
      <c r="J684" s="277"/>
      <c r="K684" s="610">
        <f>K614+K624+K639+K668+K682+K683</f>
        <v>39.36</v>
      </c>
      <c r="L684" s="611"/>
      <c r="M684" s="276">
        <f>M614+M624+M639+M668+M682+M683</f>
        <v>134800.128</v>
      </c>
    </row>
    <row r="686" spans="1:13" ht="15.75">
      <c r="A686" s="601" t="s">
        <v>0</v>
      </c>
      <c r="B686" s="601"/>
      <c r="C686" s="601"/>
      <c r="D686" s="601"/>
      <c r="E686" s="601"/>
      <c r="F686" s="601"/>
      <c r="G686" s="601"/>
      <c r="H686" s="601"/>
      <c r="I686" s="601"/>
      <c r="J686" s="601"/>
      <c r="K686" s="601"/>
      <c r="L686" s="601"/>
      <c r="M686" s="327"/>
    </row>
    <row r="687" spans="1:13" ht="15.75">
      <c r="A687" s="600" t="s">
        <v>353</v>
      </c>
      <c r="B687" s="600"/>
      <c r="C687" s="600"/>
      <c r="D687" s="600"/>
      <c r="E687" s="600"/>
      <c r="F687" s="600"/>
      <c r="G687" s="600"/>
      <c r="H687" s="600"/>
      <c r="I687" s="600"/>
      <c r="J687" s="600"/>
      <c r="K687" s="600"/>
      <c r="L687" s="600"/>
      <c r="M687" s="327"/>
    </row>
    <row r="688" spans="1:13" ht="15.75">
      <c r="A688" s="370"/>
      <c r="B688" s="370"/>
      <c r="C688" s="370"/>
      <c r="D688" s="370"/>
      <c r="E688" s="370"/>
      <c r="F688" s="370" t="s">
        <v>432</v>
      </c>
      <c r="G688" s="370"/>
      <c r="H688" s="370"/>
      <c r="I688" s="370"/>
      <c r="J688" s="370"/>
      <c r="K688" s="370"/>
      <c r="L688" s="370"/>
      <c r="M688" s="327"/>
    </row>
    <row r="689" spans="1:13">
      <c r="A689" s="329"/>
      <c r="B689" s="328"/>
      <c r="C689" s="602" t="s">
        <v>351</v>
      </c>
      <c r="D689" s="602"/>
      <c r="E689" s="602"/>
      <c r="F689" s="328"/>
      <c r="G689" s="328"/>
      <c r="H689" s="368"/>
      <c r="I689" s="590" t="s">
        <v>3</v>
      </c>
      <c r="J689" s="591"/>
      <c r="K689" s="592" t="s">
        <v>4</v>
      </c>
      <c r="L689" s="593"/>
      <c r="M689" s="382"/>
    </row>
    <row r="690" spans="1:13">
      <c r="A690" s="381"/>
      <c r="B690" s="355"/>
      <c r="C690" s="355"/>
      <c r="D690" s="355"/>
      <c r="E690" s="355"/>
      <c r="F690" s="355"/>
      <c r="G690" s="355"/>
      <c r="H690" s="356"/>
      <c r="I690" s="295"/>
      <c r="J690" s="294"/>
      <c r="K690" s="594" t="s">
        <v>5</v>
      </c>
      <c r="L690" s="595"/>
      <c r="M690" s="380" t="s">
        <v>6</v>
      </c>
    </row>
    <row r="691" spans="1:13">
      <c r="A691" s="381"/>
      <c r="B691" s="355"/>
      <c r="C691" s="355"/>
      <c r="D691" s="355"/>
      <c r="E691" s="355"/>
      <c r="F691" s="355"/>
      <c r="G691" s="355"/>
      <c r="H691" s="356"/>
      <c r="I691" s="598" t="s">
        <v>7</v>
      </c>
      <c r="J691" s="599"/>
      <c r="K691" s="623" t="s">
        <v>8</v>
      </c>
      <c r="L691" s="624"/>
      <c r="M691" s="380" t="s">
        <v>9</v>
      </c>
    </row>
    <row r="692" spans="1:13" ht="16.5" thickBot="1">
      <c r="A692" s="379"/>
      <c r="B692" s="351"/>
      <c r="C692" s="351"/>
      <c r="D692" s="351"/>
      <c r="E692" s="351"/>
      <c r="F692" s="351"/>
      <c r="G692" s="351"/>
      <c r="H692" s="350"/>
      <c r="I692" s="631">
        <v>339.1</v>
      </c>
      <c r="J692" s="632"/>
      <c r="K692" s="633"/>
      <c r="L692" s="634"/>
      <c r="M692" s="378"/>
    </row>
    <row r="693" spans="1:13">
      <c r="A693" s="367" t="s">
        <v>350</v>
      </c>
      <c r="B693" s="344"/>
      <c r="C693" s="344"/>
      <c r="D693" s="344"/>
      <c r="E693" s="344"/>
      <c r="F693" s="344"/>
      <c r="G693" s="344"/>
      <c r="H693" s="377"/>
      <c r="I693" s="341"/>
      <c r="J693" s="340"/>
      <c r="K693" s="635">
        <f>K696+K699</f>
        <v>6.17</v>
      </c>
      <c r="L693" s="628"/>
      <c r="M693" s="286">
        <f>K693*12*I692</f>
        <v>25106.964</v>
      </c>
    </row>
    <row r="694" spans="1:13">
      <c r="A694" s="376" t="s">
        <v>349</v>
      </c>
      <c r="B694" s="375"/>
      <c r="C694" s="375"/>
      <c r="D694" s="375"/>
      <c r="E694" s="375"/>
      <c r="F694" s="375"/>
      <c r="G694" s="375"/>
      <c r="H694" s="374"/>
      <c r="I694" s="295"/>
      <c r="J694" s="294"/>
      <c r="K694" s="293"/>
      <c r="L694" s="292"/>
      <c r="M694" s="373"/>
    </row>
    <row r="695" spans="1:13" ht="15.75" thickBot="1">
      <c r="A695" s="363" t="s">
        <v>348</v>
      </c>
      <c r="B695" s="372"/>
      <c r="C695" s="372"/>
      <c r="D695" s="372"/>
      <c r="E695" s="372"/>
      <c r="F695" s="372"/>
      <c r="G695" s="372"/>
      <c r="H695" s="371"/>
      <c r="I695" s="336"/>
      <c r="J695" s="282"/>
      <c r="K695" s="281"/>
      <c r="L695" s="280"/>
      <c r="M695" s="279"/>
    </row>
    <row r="696" spans="1:13">
      <c r="A696" s="323" t="s">
        <v>347</v>
      </c>
      <c r="B696" s="331"/>
      <c r="C696" s="331"/>
      <c r="D696" s="331"/>
      <c r="E696" s="331"/>
      <c r="F696" s="331"/>
      <c r="G696" s="331"/>
      <c r="H696" s="357"/>
      <c r="I696" s="596" t="s">
        <v>19</v>
      </c>
      <c r="J696" s="597"/>
      <c r="K696" s="629">
        <v>3.7</v>
      </c>
      <c r="L696" s="630"/>
      <c r="M696" s="291">
        <f>K696*12*I692</f>
        <v>15056.040000000003</v>
      </c>
    </row>
    <row r="697" spans="1:13">
      <c r="A697" s="301" t="s">
        <v>338</v>
      </c>
      <c r="B697" s="355"/>
      <c r="C697" s="355"/>
      <c r="D697" s="355"/>
      <c r="E697" s="355"/>
      <c r="F697" s="355"/>
      <c r="G697" s="355"/>
      <c r="H697" s="356"/>
      <c r="I697" s="598" t="s">
        <v>328</v>
      </c>
      <c r="J697" s="599"/>
      <c r="K697" s="327"/>
      <c r="L697" s="292"/>
      <c r="M697" s="291"/>
    </row>
    <row r="698" spans="1:13">
      <c r="A698" s="323" t="s">
        <v>337</v>
      </c>
      <c r="B698" s="331"/>
      <c r="C698" s="331"/>
      <c r="D698" s="331"/>
      <c r="E698" s="331"/>
      <c r="F698" s="331"/>
      <c r="G698" s="331"/>
      <c r="H698" s="357"/>
      <c r="I698" s="596"/>
      <c r="J698" s="597"/>
      <c r="K698" s="327"/>
      <c r="L698" s="292"/>
      <c r="M698" s="291"/>
    </row>
    <row r="699" spans="1:13">
      <c r="A699" s="323" t="s">
        <v>346</v>
      </c>
      <c r="B699" s="331"/>
      <c r="C699" s="331"/>
      <c r="D699" s="331"/>
      <c r="E699" s="331"/>
      <c r="F699" s="331"/>
      <c r="G699" s="331"/>
      <c r="H699" s="357"/>
      <c r="I699" s="608" t="s">
        <v>35</v>
      </c>
      <c r="J699" s="609"/>
      <c r="K699" s="625">
        <v>2.4700000000000002</v>
      </c>
      <c r="L699" s="626"/>
      <c r="M699" s="291">
        <f>K699*12*I692</f>
        <v>10050.924000000001</v>
      </c>
    </row>
    <row r="700" spans="1:13" ht="15.75">
      <c r="A700" s="320" t="s">
        <v>345</v>
      </c>
      <c r="B700" s="354"/>
      <c r="C700" s="354"/>
      <c r="D700" s="354"/>
      <c r="E700" s="354"/>
      <c r="F700" s="354"/>
      <c r="G700" s="354"/>
      <c r="H700" s="353"/>
      <c r="I700" s="598" t="s">
        <v>328</v>
      </c>
      <c r="J700" s="599"/>
      <c r="K700" s="370"/>
      <c r="L700" s="369"/>
      <c r="M700" s="291"/>
    </row>
    <row r="701" spans="1:13">
      <c r="A701" s="313" t="s">
        <v>344</v>
      </c>
      <c r="B701" s="328"/>
      <c r="C701" s="328"/>
      <c r="D701" s="328"/>
      <c r="E701" s="328"/>
      <c r="F701" s="328"/>
      <c r="G701" s="328"/>
      <c r="H701" s="368"/>
      <c r="I701" s="598"/>
      <c r="J701" s="599"/>
      <c r="K701" s="352"/>
      <c r="L701" s="292"/>
      <c r="M701" s="291"/>
    </row>
    <row r="702" spans="1:13" ht="15.75" thickBot="1">
      <c r="A702" s="323" t="s">
        <v>343</v>
      </c>
      <c r="B702" s="322"/>
      <c r="C702" s="322"/>
      <c r="D702" s="322"/>
      <c r="E702" s="322"/>
      <c r="F702" s="322"/>
      <c r="G702" s="322"/>
      <c r="H702" s="321"/>
      <c r="I702" s="334"/>
      <c r="J702" s="333"/>
      <c r="K702" s="636"/>
      <c r="L702" s="637"/>
      <c r="M702" s="291"/>
    </row>
    <row r="703" spans="1:13">
      <c r="A703" s="367" t="s">
        <v>342</v>
      </c>
      <c r="B703" s="366"/>
      <c r="C703" s="366"/>
      <c r="D703" s="366"/>
      <c r="E703" s="366"/>
      <c r="F703" s="366"/>
      <c r="G703" s="366"/>
      <c r="H703" s="365"/>
      <c r="I703" s="341"/>
      <c r="J703" s="364"/>
      <c r="K703" s="627">
        <f>K705+K710+K713</f>
        <v>5.05</v>
      </c>
      <c r="L703" s="628"/>
      <c r="M703" s="286">
        <f>K703*12*I692</f>
        <v>20549.46</v>
      </c>
    </row>
    <row r="704" spans="1:13" ht="15.75" thickBot="1">
      <c r="A704" s="363" t="s">
        <v>341</v>
      </c>
      <c r="B704" s="362"/>
      <c r="C704" s="362"/>
      <c r="D704" s="362"/>
      <c r="E704" s="362"/>
      <c r="F704" s="362"/>
      <c r="G704" s="362"/>
      <c r="H704" s="361"/>
      <c r="I704" s="336"/>
      <c r="J704" s="360"/>
      <c r="K704" s="281"/>
      <c r="L704" s="280"/>
      <c r="M704" s="279"/>
    </row>
    <row r="705" spans="1:13">
      <c r="A705" s="301" t="s">
        <v>340</v>
      </c>
      <c r="B705" s="300"/>
      <c r="C705" s="300"/>
      <c r="D705" s="300"/>
      <c r="E705" s="300"/>
      <c r="F705" s="300"/>
      <c r="G705" s="300"/>
      <c r="H705" s="298"/>
      <c r="I705" s="598" t="s">
        <v>19</v>
      </c>
      <c r="J705" s="599"/>
      <c r="K705" s="629">
        <v>2.5299999999999998</v>
      </c>
      <c r="L705" s="630"/>
      <c r="M705" s="291">
        <f>K705*12*I692</f>
        <v>10295.076000000001</v>
      </c>
    </row>
    <row r="706" spans="1:13">
      <c r="A706" s="323" t="s">
        <v>339</v>
      </c>
      <c r="B706" s="322"/>
      <c r="C706" s="322"/>
      <c r="D706" s="322"/>
      <c r="E706" s="322"/>
      <c r="F706" s="322"/>
      <c r="G706" s="322"/>
      <c r="H706" s="321"/>
      <c r="I706" s="359"/>
      <c r="J706" s="358"/>
      <c r="K706" s="327"/>
      <c r="L706" s="292"/>
      <c r="M706" s="291"/>
    </row>
    <row r="707" spans="1:13">
      <c r="A707" s="301" t="s">
        <v>338</v>
      </c>
      <c r="B707" s="355"/>
      <c r="C707" s="355"/>
      <c r="D707" s="355"/>
      <c r="E707" s="355"/>
      <c r="F707" s="355"/>
      <c r="G707" s="355"/>
      <c r="H707" s="356"/>
      <c r="I707" s="598" t="s">
        <v>328</v>
      </c>
      <c r="J707" s="599"/>
      <c r="K707" s="327"/>
      <c r="L707" s="292"/>
      <c r="M707" s="291"/>
    </row>
    <row r="708" spans="1:13">
      <c r="A708" s="323" t="s">
        <v>337</v>
      </c>
      <c r="B708" s="331"/>
      <c r="C708" s="331"/>
      <c r="D708" s="331"/>
      <c r="E708" s="331"/>
      <c r="F708" s="331"/>
      <c r="G708" s="331"/>
      <c r="H708" s="357"/>
      <c r="I708" s="596"/>
      <c r="J708" s="597"/>
      <c r="K708" s="327"/>
      <c r="L708" s="292"/>
      <c r="M708" s="291"/>
    </row>
    <row r="709" spans="1:13">
      <c r="A709" s="320" t="s">
        <v>336</v>
      </c>
      <c r="B709" s="354"/>
      <c r="C709" s="353"/>
      <c r="D709" s="355"/>
      <c r="E709" s="355"/>
      <c r="F709" s="355"/>
      <c r="G709" s="355"/>
      <c r="H709" s="356"/>
      <c r="I709" s="598" t="s">
        <v>328</v>
      </c>
      <c r="J709" s="599"/>
      <c r="K709" s="327"/>
      <c r="L709" s="292"/>
      <c r="M709" s="291"/>
    </row>
    <row r="710" spans="1:13">
      <c r="A710" s="301" t="s">
        <v>335</v>
      </c>
      <c r="B710" s="355"/>
      <c r="C710" s="355"/>
      <c r="D710" s="354"/>
      <c r="E710" s="354"/>
      <c r="F710" s="354"/>
      <c r="G710" s="354"/>
      <c r="H710" s="353"/>
      <c r="I710" s="608" t="s">
        <v>35</v>
      </c>
      <c r="J710" s="609"/>
      <c r="K710" s="625">
        <v>1.1200000000000001</v>
      </c>
      <c r="L710" s="626"/>
      <c r="M710" s="291">
        <f>K710*12*I692</f>
        <v>4557.5040000000008</v>
      </c>
    </row>
    <row r="711" spans="1:13">
      <c r="A711" s="313" t="s">
        <v>334</v>
      </c>
      <c r="B711" s="312"/>
      <c r="C711" s="312"/>
      <c r="D711" s="312"/>
      <c r="E711" s="312"/>
      <c r="F711" s="312"/>
      <c r="G711" s="312"/>
      <c r="H711" s="311"/>
      <c r="I711" s="590" t="s">
        <v>333</v>
      </c>
      <c r="J711" s="591"/>
      <c r="K711" s="327"/>
      <c r="L711" s="292"/>
      <c r="M711" s="291"/>
    </row>
    <row r="712" spans="1:13">
      <c r="A712" s="323"/>
      <c r="B712" s="322"/>
      <c r="C712" s="322"/>
      <c r="D712" s="322"/>
      <c r="E712" s="322"/>
      <c r="F712" s="322"/>
      <c r="G712" s="322"/>
      <c r="H712" s="321"/>
      <c r="I712" s="334" t="s">
        <v>332</v>
      </c>
      <c r="J712" s="333"/>
      <c r="K712" s="352"/>
      <c r="L712" s="292"/>
      <c r="M712" s="291"/>
    </row>
    <row r="713" spans="1:13">
      <c r="A713" s="313" t="s">
        <v>331</v>
      </c>
      <c r="B713" s="312"/>
      <c r="C713" s="312"/>
      <c r="D713" s="312"/>
      <c r="E713" s="312"/>
      <c r="F713" s="312"/>
      <c r="G713" s="312"/>
      <c r="H713" s="311"/>
      <c r="I713" s="590" t="s">
        <v>35</v>
      </c>
      <c r="J713" s="591"/>
      <c r="K713" s="625">
        <v>1.4</v>
      </c>
      <c r="L713" s="626"/>
      <c r="M713" s="291">
        <f>K713*12*I692</f>
        <v>5696.8799999999992</v>
      </c>
    </row>
    <row r="714" spans="1:13">
      <c r="A714" s="323" t="s">
        <v>330</v>
      </c>
      <c r="B714" s="322"/>
      <c r="C714" s="322"/>
      <c r="D714" s="322"/>
      <c r="E714" s="322"/>
      <c r="F714" s="322"/>
      <c r="G714" s="322"/>
      <c r="H714" s="321"/>
      <c r="I714" s="334"/>
      <c r="J714" s="333"/>
      <c r="K714" s="327"/>
      <c r="L714" s="292"/>
      <c r="M714" s="291"/>
    </row>
    <row r="715" spans="1:13">
      <c r="A715" s="313" t="s">
        <v>329</v>
      </c>
      <c r="B715" s="312"/>
      <c r="C715" s="312"/>
      <c r="D715" s="312"/>
      <c r="E715" s="312"/>
      <c r="F715" s="312"/>
      <c r="G715" s="312"/>
      <c r="H715" s="311"/>
      <c r="I715" s="598" t="s">
        <v>328</v>
      </c>
      <c r="J715" s="599"/>
      <c r="K715" s="327"/>
      <c r="L715" s="292"/>
      <c r="M715" s="291"/>
    </row>
    <row r="716" spans="1:13">
      <c r="A716" s="313" t="s">
        <v>327</v>
      </c>
      <c r="B716" s="312"/>
      <c r="C716" s="312"/>
      <c r="D716" s="312"/>
      <c r="E716" s="312"/>
      <c r="F716" s="312"/>
      <c r="G716" s="312"/>
      <c r="H716" s="311"/>
      <c r="I716" s="590" t="s">
        <v>326</v>
      </c>
      <c r="J716" s="591"/>
      <c r="K716" s="351"/>
      <c r="L716" s="350"/>
      <c r="M716" s="349"/>
    </row>
    <row r="717" spans="1:13" ht="15.75" thickBot="1">
      <c r="A717" s="323"/>
      <c r="B717" s="322"/>
      <c r="C717" s="322"/>
      <c r="D717" s="322"/>
      <c r="E717" s="322"/>
      <c r="F717" s="322"/>
      <c r="G717" s="322"/>
      <c r="H717" s="321"/>
      <c r="I717" s="606" t="s">
        <v>325</v>
      </c>
      <c r="J717" s="607"/>
      <c r="K717" s="348"/>
      <c r="L717" s="347"/>
      <c r="M717" s="346"/>
    </row>
    <row r="718" spans="1:13">
      <c r="A718" s="345" t="s">
        <v>324</v>
      </c>
      <c r="B718" s="344"/>
      <c r="C718" s="344"/>
      <c r="D718" s="344"/>
      <c r="E718" s="344"/>
      <c r="F718" s="344"/>
      <c r="G718" s="343"/>
      <c r="H718" s="342"/>
      <c r="I718" s="341"/>
      <c r="J718" s="340"/>
      <c r="K718" s="648">
        <f>K720+K727+K735+K739+K740+K744</f>
        <v>29.119999999999997</v>
      </c>
      <c r="L718" s="628"/>
      <c r="M718" s="286">
        <f>M720+M727+M735+M739+M740+M744</f>
        <v>118495.10400000001</v>
      </c>
    </row>
    <row r="719" spans="1:13" ht="15.75" thickBot="1">
      <c r="A719" s="339"/>
      <c r="B719" s="338"/>
      <c r="C719" s="338"/>
      <c r="D719" s="338"/>
      <c r="E719" s="338"/>
      <c r="F719" s="338"/>
      <c r="G719" s="338"/>
      <c r="H719" s="337"/>
      <c r="I719" s="336"/>
      <c r="J719" s="282"/>
      <c r="K719" s="281"/>
      <c r="L719" s="280"/>
      <c r="M719" s="279"/>
    </row>
    <row r="720" spans="1:13" ht="15.75" thickBot="1">
      <c r="A720" s="603" t="s">
        <v>323</v>
      </c>
      <c r="B720" s="604"/>
      <c r="C720" s="604"/>
      <c r="D720" s="604"/>
      <c r="E720" s="604"/>
      <c r="F720" s="604"/>
      <c r="G720" s="604"/>
      <c r="H720" s="605"/>
      <c r="I720" s="305"/>
      <c r="J720" s="304"/>
      <c r="K720" s="646">
        <f>K721+K722+K723+K725+K726</f>
        <v>2.3299999999999996</v>
      </c>
      <c r="L720" s="647"/>
      <c r="M720" s="303">
        <f>K720*12*I692</f>
        <v>9481.235999999999</v>
      </c>
    </row>
    <row r="721" spans="1:13">
      <c r="A721" s="323" t="s">
        <v>322</v>
      </c>
      <c r="B721" s="322"/>
      <c r="C721" s="322"/>
      <c r="D721" s="322"/>
      <c r="E721" s="322"/>
      <c r="F721" s="322"/>
      <c r="G721" s="322"/>
      <c r="H721" s="321"/>
      <c r="I721" s="596" t="s">
        <v>321</v>
      </c>
      <c r="J721" s="597"/>
      <c r="K721" s="629">
        <v>0.63</v>
      </c>
      <c r="L721" s="630"/>
      <c r="M721" s="291">
        <f>K721*12*I692</f>
        <v>2563.5960000000005</v>
      </c>
    </row>
    <row r="722" spans="1:13">
      <c r="A722" s="320" t="s">
        <v>320</v>
      </c>
      <c r="B722" s="319"/>
      <c r="C722" s="319"/>
      <c r="D722" s="319"/>
      <c r="E722" s="319"/>
      <c r="F722" s="319"/>
      <c r="G722" s="319"/>
      <c r="H722" s="318"/>
      <c r="I722" s="608" t="s">
        <v>57</v>
      </c>
      <c r="J722" s="609"/>
      <c r="K722" s="625">
        <v>1.48</v>
      </c>
      <c r="L722" s="626"/>
      <c r="M722" s="291">
        <f>K722*12*I692</f>
        <v>6022.4160000000002</v>
      </c>
    </row>
    <row r="723" spans="1:13">
      <c r="A723" s="313" t="s">
        <v>319</v>
      </c>
      <c r="B723" s="312"/>
      <c r="C723" s="312"/>
      <c r="D723" s="312"/>
      <c r="E723" s="312"/>
      <c r="F723" s="312"/>
      <c r="G723" s="312"/>
      <c r="H723" s="311"/>
      <c r="I723" s="590" t="s">
        <v>35</v>
      </c>
      <c r="J723" s="591"/>
      <c r="K723" s="625">
        <v>0.17</v>
      </c>
      <c r="L723" s="626"/>
      <c r="M723" s="291">
        <f>K723*12*I692</f>
        <v>691.76400000000001</v>
      </c>
    </row>
    <row r="724" spans="1:13">
      <c r="A724" s="335" t="s">
        <v>318</v>
      </c>
      <c r="B724" s="331"/>
      <c r="C724" s="331"/>
      <c r="D724" s="331"/>
      <c r="E724" s="322"/>
      <c r="F724" s="322"/>
      <c r="G724" s="322"/>
      <c r="H724" s="321"/>
      <c r="I724" s="334"/>
      <c r="J724" s="333"/>
      <c r="K724" s="293"/>
      <c r="L724" s="292"/>
      <c r="M724" s="291"/>
    </row>
    <row r="725" spans="1:13">
      <c r="A725" s="320" t="s">
        <v>317</v>
      </c>
      <c r="B725" s="319"/>
      <c r="C725" s="319"/>
      <c r="D725" s="319"/>
      <c r="E725" s="319"/>
      <c r="F725" s="319"/>
      <c r="G725" s="319"/>
      <c r="H725" s="318"/>
      <c r="I725" s="608" t="s">
        <v>19</v>
      </c>
      <c r="J725" s="609"/>
      <c r="K725" s="625">
        <v>0.05</v>
      </c>
      <c r="L725" s="626"/>
      <c r="M725" s="291">
        <f>K725*12*I692</f>
        <v>203.46000000000004</v>
      </c>
    </row>
    <row r="726" spans="1:13" ht="15.75" thickBot="1">
      <c r="A726" s="313" t="s">
        <v>316</v>
      </c>
      <c r="B726" s="312"/>
      <c r="C726" s="312"/>
      <c r="D726" s="312"/>
      <c r="E726" s="312"/>
      <c r="F726" s="312"/>
      <c r="G726" s="312"/>
      <c r="H726" s="311"/>
      <c r="I726" s="614" t="s">
        <v>19</v>
      </c>
      <c r="J726" s="615"/>
      <c r="K726" s="650"/>
      <c r="L726" s="651"/>
      <c r="M726" s="291"/>
    </row>
    <row r="727" spans="1:13" ht="15.75" thickBot="1">
      <c r="A727" s="654" t="s">
        <v>315</v>
      </c>
      <c r="B727" s="655"/>
      <c r="C727" s="655"/>
      <c r="D727" s="655"/>
      <c r="E727" s="655"/>
      <c r="F727" s="655"/>
      <c r="G727" s="655"/>
      <c r="H727" s="656"/>
      <c r="I727" s="305"/>
      <c r="J727" s="304"/>
      <c r="K727" s="642">
        <f>K728+K729+K731+K732+K733+K734</f>
        <v>1.35</v>
      </c>
      <c r="L727" s="647"/>
      <c r="M727" s="303">
        <f>K727*12*I692</f>
        <v>5493.420000000001</v>
      </c>
    </row>
    <row r="728" spans="1:13">
      <c r="A728" s="332" t="s">
        <v>314</v>
      </c>
      <c r="B728" s="331"/>
      <c r="C728" s="331"/>
      <c r="D728" s="331"/>
      <c r="E728" s="331"/>
      <c r="F728" s="322"/>
      <c r="G728" s="322"/>
      <c r="H728" s="321"/>
      <c r="I728" s="330"/>
      <c r="J728" s="294"/>
      <c r="K728" s="629">
        <v>0.08</v>
      </c>
      <c r="L728" s="630"/>
      <c r="M728" s="291">
        <f>K728*12*I692</f>
        <v>325.536</v>
      </c>
    </row>
    <row r="729" spans="1:13">
      <c r="A729" s="329" t="s">
        <v>313</v>
      </c>
      <c r="B729" s="328"/>
      <c r="C729" s="328"/>
      <c r="D729" s="328"/>
      <c r="E729" s="328"/>
      <c r="F729" s="312"/>
      <c r="G729" s="312"/>
      <c r="H729" s="311"/>
      <c r="I729" s="598" t="s">
        <v>312</v>
      </c>
      <c r="J729" s="599"/>
      <c r="K729" s="625">
        <v>0.65</v>
      </c>
      <c r="L729" s="626"/>
      <c r="M729" s="291">
        <f>K729*12*I692</f>
        <v>2644.9800000000005</v>
      </c>
    </row>
    <row r="730" spans="1:13">
      <c r="A730" s="323" t="s">
        <v>311</v>
      </c>
      <c r="B730" s="322"/>
      <c r="C730" s="322"/>
      <c r="D730" s="322"/>
      <c r="E730" s="322"/>
      <c r="F730" s="322"/>
      <c r="G730" s="322"/>
      <c r="H730" s="321"/>
      <c r="I730" s="596" t="s">
        <v>310</v>
      </c>
      <c r="J730" s="597"/>
      <c r="K730" s="327"/>
      <c r="L730" s="292"/>
      <c r="M730" s="291"/>
    </row>
    <row r="731" spans="1:13">
      <c r="A731" s="320" t="s">
        <v>309</v>
      </c>
      <c r="B731" s="319"/>
      <c r="C731" s="319"/>
      <c r="D731" s="319"/>
      <c r="E731" s="319"/>
      <c r="F731" s="319"/>
      <c r="G731" s="319"/>
      <c r="H731" s="318"/>
      <c r="I731" s="608" t="s">
        <v>308</v>
      </c>
      <c r="J731" s="609"/>
      <c r="K731" s="625">
        <v>0.4</v>
      </c>
      <c r="L731" s="626"/>
      <c r="M731" s="291">
        <f>K731*12*I692</f>
        <v>1627.6800000000003</v>
      </c>
    </row>
    <row r="732" spans="1:13">
      <c r="A732" s="320" t="s">
        <v>307</v>
      </c>
      <c r="B732" s="319"/>
      <c r="C732" s="319"/>
      <c r="D732" s="319"/>
      <c r="E732" s="319"/>
      <c r="F732" s="319"/>
      <c r="G732" s="319"/>
      <c r="H732" s="318"/>
      <c r="I732" s="608" t="s">
        <v>306</v>
      </c>
      <c r="J732" s="609"/>
      <c r="K732" s="625">
        <v>0.1</v>
      </c>
      <c r="L732" s="626"/>
      <c r="M732" s="291">
        <f>K732*12*I692</f>
        <v>406.92000000000007</v>
      </c>
    </row>
    <row r="733" spans="1:13">
      <c r="A733" s="313" t="s">
        <v>299</v>
      </c>
      <c r="B733" s="312"/>
      <c r="C733" s="312"/>
      <c r="D733" s="312"/>
      <c r="E733" s="312"/>
      <c r="F733" s="312"/>
      <c r="G733" s="312"/>
      <c r="H733" s="311"/>
      <c r="I733" s="608" t="s">
        <v>298</v>
      </c>
      <c r="J733" s="609"/>
      <c r="K733" s="636">
        <v>0.05</v>
      </c>
      <c r="L733" s="637"/>
      <c r="M733" s="291">
        <f>K733*12*I692</f>
        <v>203.46000000000004</v>
      </c>
    </row>
    <row r="734" spans="1:13" ht="15.75" thickBot="1">
      <c r="A734" s="313" t="s">
        <v>305</v>
      </c>
      <c r="B734" s="312"/>
      <c r="C734" s="312"/>
      <c r="D734" s="312"/>
      <c r="E734" s="312"/>
      <c r="F734" s="312"/>
      <c r="G734" s="312"/>
      <c r="H734" s="311"/>
      <c r="I734" s="614" t="s">
        <v>88</v>
      </c>
      <c r="J734" s="615"/>
      <c r="K734" s="638">
        <v>7.0000000000000007E-2</v>
      </c>
      <c r="L734" s="639"/>
      <c r="M734" s="326">
        <f>K734*12*I692</f>
        <v>284.84400000000005</v>
      </c>
    </row>
    <row r="735" spans="1:13" ht="15.75" thickBot="1">
      <c r="A735" s="654" t="s">
        <v>304</v>
      </c>
      <c r="B735" s="655"/>
      <c r="C735" s="655"/>
      <c r="D735" s="655"/>
      <c r="E735" s="655"/>
      <c r="F735" s="655"/>
      <c r="G735" s="655"/>
      <c r="H735" s="656"/>
      <c r="I735" s="325"/>
      <c r="J735" s="324"/>
      <c r="K735" s="649">
        <f>K736+K737+K738</f>
        <v>0.88</v>
      </c>
      <c r="L735" s="643"/>
      <c r="M735" s="303">
        <f>K735*12*I692</f>
        <v>3580.8960000000002</v>
      </c>
    </row>
    <row r="736" spans="1:13">
      <c r="A736" s="323" t="s">
        <v>303</v>
      </c>
      <c r="B736" s="322"/>
      <c r="C736" s="322"/>
      <c r="D736" s="322"/>
      <c r="E736" s="322"/>
      <c r="F736" s="322"/>
      <c r="G736" s="322"/>
      <c r="H736" s="321"/>
      <c r="I736" s="612" t="s">
        <v>302</v>
      </c>
      <c r="J736" s="613"/>
      <c r="K736" s="644">
        <v>0.42</v>
      </c>
      <c r="L736" s="645"/>
      <c r="M736" s="291">
        <f>K736*12*I692</f>
        <v>1709.0640000000001</v>
      </c>
    </row>
    <row r="737" spans="1:13">
      <c r="A737" s="320" t="s">
        <v>301</v>
      </c>
      <c r="B737" s="319"/>
      <c r="C737" s="319"/>
      <c r="D737" s="319"/>
      <c r="E737" s="319"/>
      <c r="F737" s="319"/>
      <c r="G737" s="319"/>
      <c r="H737" s="318"/>
      <c r="I737" s="317" t="s">
        <v>300</v>
      </c>
      <c r="J737" s="316"/>
      <c r="K737" s="636">
        <v>0.37</v>
      </c>
      <c r="L737" s="637"/>
      <c r="M737" s="291">
        <f>K737*12*I692</f>
        <v>1505.604</v>
      </c>
    </row>
    <row r="738" spans="1:13" ht="15.75" thickBot="1">
      <c r="A738" s="313" t="s">
        <v>299</v>
      </c>
      <c r="B738" s="312"/>
      <c r="C738" s="312"/>
      <c r="D738" s="312"/>
      <c r="E738" s="312"/>
      <c r="F738" s="312"/>
      <c r="G738" s="312"/>
      <c r="H738" s="311"/>
      <c r="I738" s="614" t="s">
        <v>298</v>
      </c>
      <c r="J738" s="615"/>
      <c r="K738" s="638">
        <v>0.09</v>
      </c>
      <c r="L738" s="639"/>
      <c r="M738" s="291">
        <f>K738*12*I692</f>
        <v>366.22800000000007</v>
      </c>
    </row>
    <row r="739" spans="1:13" ht="15.75" thickBot="1">
      <c r="A739" s="309" t="s">
        <v>297</v>
      </c>
      <c r="B739" s="308"/>
      <c r="C739" s="308"/>
      <c r="D739" s="308"/>
      <c r="E739" s="308"/>
      <c r="F739" s="308"/>
      <c r="G739" s="308"/>
      <c r="H739" s="307"/>
      <c r="I739" s="619" t="s">
        <v>296</v>
      </c>
      <c r="J739" s="620"/>
      <c r="K739" s="640">
        <v>22.91</v>
      </c>
      <c r="L739" s="641"/>
      <c r="M739" s="303">
        <f>K739*12*I692</f>
        <v>93225.372000000018</v>
      </c>
    </row>
    <row r="740" spans="1:13" ht="15.75" thickBot="1">
      <c r="A740" s="603" t="s">
        <v>295</v>
      </c>
      <c r="B740" s="604"/>
      <c r="C740" s="604"/>
      <c r="D740" s="604"/>
      <c r="E740" s="604"/>
      <c r="F740" s="604"/>
      <c r="G740" s="604"/>
      <c r="H740" s="605"/>
      <c r="I740" s="305"/>
      <c r="J740" s="304"/>
      <c r="K740" s="642">
        <v>1.58</v>
      </c>
      <c r="L740" s="643"/>
      <c r="M740" s="303">
        <f>K740*12*I692</f>
        <v>6429.3360000000011</v>
      </c>
    </row>
    <row r="741" spans="1:13">
      <c r="A741" s="301" t="s">
        <v>294</v>
      </c>
      <c r="B741" s="300"/>
      <c r="C741" s="300"/>
      <c r="D741" s="300"/>
      <c r="E741" s="300"/>
      <c r="F741" s="300"/>
      <c r="G741" s="300"/>
      <c r="H741" s="298"/>
      <c r="I741" s="621" t="s">
        <v>293</v>
      </c>
      <c r="J741" s="622"/>
      <c r="K741" s="297"/>
      <c r="L741" s="314"/>
      <c r="M741" s="291"/>
    </row>
    <row r="742" spans="1:13">
      <c r="A742" s="301" t="s">
        <v>292</v>
      </c>
      <c r="B742" s="300"/>
      <c r="C742" s="300"/>
      <c r="D742" s="300"/>
      <c r="E742" s="300"/>
      <c r="F742" s="300"/>
      <c r="G742" s="300"/>
      <c r="H742" s="298"/>
      <c r="I742" s="295"/>
      <c r="J742" s="294"/>
      <c r="K742" s="297"/>
      <c r="L742" s="314"/>
      <c r="M742" s="291"/>
    </row>
    <row r="743" spans="1:13" ht="15.75" thickBot="1">
      <c r="A743" s="301" t="s">
        <v>291</v>
      </c>
      <c r="B743" s="300"/>
      <c r="C743" s="300"/>
      <c r="D743" s="300"/>
      <c r="E743" s="300"/>
      <c r="F743" s="300"/>
      <c r="G743" s="300"/>
      <c r="H743" s="298"/>
      <c r="I743" s="310"/>
      <c r="J743" s="294"/>
      <c r="K743" s="297"/>
      <c r="L743" s="314"/>
      <c r="M743" s="291"/>
    </row>
    <row r="744" spans="1:13" ht="15.75" thickBot="1">
      <c r="A744" s="309" t="s">
        <v>290</v>
      </c>
      <c r="B744" s="308"/>
      <c r="C744" s="308"/>
      <c r="D744" s="308"/>
      <c r="E744" s="308"/>
      <c r="F744" s="308"/>
      <c r="G744" s="308"/>
      <c r="H744" s="307"/>
      <c r="I744" s="305"/>
      <c r="J744" s="304"/>
      <c r="K744" s="642">
        <v>7.0000000000000007E-2</v>
      </c>
      <c r="L744" s="643"/>
      <c r="M744" s="303">
        <f>K744*12*I692</f>
        <v>284.84400000000005</v>
      </c>
    </row>
    <row r="745" spans="1:13">
      <c r="A745" s="301" t="s">
        <v>289</v>
      </c>
      <c r="B745" s="300"/>
      <c r="C745" s="300"/>
      <c r="D745" s="300"/>
      <c r="E745" s="300"/>
      <c r="F745" s="300"/>
      <c r="G745" s="300"/>
      <c r="H745" s="298"/>
      <c r="I745" s="621" t="s">
        <v>19</v>
      </c>
      <c r="J745" s="622"/>
      <c r="K745" s="315"/>
      <c r="L745" s="314"/>
      <c r="M745" s="291"/>
    </row>
    <row r="746" spans="1:13" ht="15.75" thickBot="1">
      <c r="A746" s="301" t="s">
        <v>288</v>
      </c>
      <c r="B746" s="300"/>
      <c r="C746" s="300"/>
      <c r="D746" s="300"/>
      <c r="E746" s="300"/>
      <c r="F746" s="300"/>
      <c r="G746" s="300"/>
      <c r="H746" s="298"/>
      <c r="I746" s="295"/>
      <c r="J746" s="294"/>
      <c r="K746" s="315"/>
      <c r="L746" s="314"/>
      <c r="M746" s="291"/>
    </row>
    <row r="747" spans="1:13" ht="15.75" thickBot="1">
      <c r="A747" s="603" t="s">
        <v>287</v>
      </c>
      <c r="B747" s="604"/>
      <c r="C747" s="604"/>
      <c r="D747" s="604"/>
      <c r="E747" s="604"/>
      <c r="F747" s="604"/>
      <c r="G747" s="604"/>
      <c r="H747" s="605"/>
      <c r="I747" s="305"/>
      <c r="J747" s="304"/>
      <c r="K747" s="642">
        <v>6</v>
      </c>
      <c r="L747" s="643"/>
      <c r="M747" s="303">
        <f>K747*12*I692</f>
        <v>24415.200000000001</v>
      </c>
    </row>
    <row r="748" spans="1:13">
      <c r="A748" s="301" t="s">
        <v>286</v>
      </c>
      <c r="B748" s="299"/>
      <c r="C748" s="299"/>
      <c r="D748" s="299"/>
      <c r="E748" s="299"/>
      <c r="F748" s="300"/>
      <c r="G748" s="299"/>
      <c r="H748" s="298"/>
      <c r="I748" s="598" t="s">
        <v>285</v>
      </c>
      <c r="J748" s="599"/>
      <c r="K748" s="297"/>
      <c r="L748" s="314"/>
      <c r="M748" s="291"/>
    </row>
    <row r="749" spans="1:13">
      <c r="A749" s="301" t="s">
        <v>284</v>
      </c>
      <c r="B749" s="299"/>
      <c r="C749" s="299"/>
      <c r="D749" s="299"/>
      <c r="E749" s="299"/>
      <c r="F749" s="300"/>
      <c r="G749" s="299"/>
      <c r="H749" s="298"/>
      <c r="I749" s="598" t="s">
        <v>283</v>
      </c>
      <c r="J749" s="599"/>
      <c r="K749" s="297"/>
      <c r="L749" s="314"/>
      <c r="M749" s="291"/>
    </row>
    <row r="750" spans="1:13">
      <c r="A750" s="301" t="s">
        <v>282</v>
      </c>
      <c r="B750" s="299"/>
      <c r="C750" s="299"/>
      <c r="D750" s="299"/>
      <c r="E750" s="299"/>
      <c r="F750" s="300"/>
      <c r="G750" s="299"/>
      <c r="H750" s="298"/>
      <c r="I750" s="598" t="s">
        <v>281</v>
      </c>
      <c r="J750" s="599"/>
      <c r="K750" s="297"/>
      <c r="L750" s="314"/>
      <c r="M750" s="291"/>
    </row>
    <row r="751" spans="1:13">
      <c r="A751" s="301" t="s">
        <v>280</v>
      </c>
      <c r="B751" s="299"/>
      <c r="C751" s="299"/>
      <c r="D751" s="299"/>
      <c r="E751" s="299"/>
      <c r="F751" s="300"/>
      <c r="G751" s="299"/>
      <c r="H751" s="298"/>
      <c r="I751" s="598" t="s">
        <v>279</v>
      </c>
      <c r="J751" s="599"/>
      <c r="K751" s="297"/>
      <c r="L751" s="314"/>
      <c r="M751" s="291"/>
    </row>
    <row r="752" spans="1:13">
      <c r="A752" s="301" t="s">
        <v>278</v>
      </c>
      <c r="B752" s="299"/>
      <c r="C752" s="299"/>
      <c r="D752" s="299"/>
      <c r="E752" s="299"/>
      <c r="F752" s="300"/>
      <c r="G752" s="299"/>
      <c r="H752" s="298"/>
      <c r="I752" s="598" t="s">
        <v>277</v>
      </c>
      <c r="J752" s="599"/>
      <c r="K752" s="297"/>
      <c r="L752" s="314"/>
      <c r="M752" s="291"/>
    </row>
    <row r="753" spans="1:13">
      <c r="A753" s="301" t="s">
        <v>276</v>
      </c>
      <c r="B753" s="299"/>
      <c r="C753" s="299"/>
      <c r="D753" s="299"/>
      <c r="E753" s="299"/>
      <c r="F753" s="300"/>
      <c r="G753" s="299"/>
      <c r="H753" s="298"/>
      <c r="I753" s="295"/>
      <c r="J753" s="294"/>
      <c r="K753" s="297"/>
      <c r="L753" s="302"/>
      <c r="M753" s="291"/>
    </row>
    <row r="754" spans="1:13">
      <c r="A754" s="301" t="s">
        <v>275</v>
      </c>
      <c r="B754" s="299"/>
      <c r="C754" s="299"/>
      <c r="D754" s="299"/>
      <c r="E754" s="299"/>
      <c r="F754" s="300"/>
      <c r="G754" s="299"/>
      <c r="H754" s="298"/>
      <c r="I754" s="295"/>
      <c r="J754" s="294"/>
      <c r="K754" s="297"/>
      <c r="L754" s="314"/>
      <c r="M754" s="291"/>
    </row>
    <row r="755" spans="1:13">
      <c r="A755" s="301" t="s">
        <v>274</v>
      </c>
      <c r="B755" s="299"/>
      <c r="C755" s="299"/>
      <c r="D755" s="299"/>
      <c r="E755" s="299"/>
      <c r="F755" s="300"/>
      <c r="G755" s="299"/>
      <c r="H755" s="298"/>
      <c r="I755" s="295"/>
      <c r="J755" s="294"/>
      <c r="K755" s="297"/>
      <c r="L755" s="314"/>
      <c r="M755" s="291"/>
    </row>
    <row r="756" spans="1:13">
      <c r="A756" s="301" t="s">
        <v>273</v>
      </c>
      <c r="B756" s="299"/>
      <c r="C756" s="299"/>
      <c r="D756" s="299"/>
      <c r="E756" s="299"/>
      <c r="F756" s="300"/>
      <c r="G756" s="299"/>
      <c r="H756" s="298"/>
      <c r="I756" s="295"/>
      <c r="J756" s="294"/>
      <c r="K756" s="297"/>
      <c r="L756" s="314"/>
      <c r="M756" s="291"/>
    </row>
    <row r="757" spans="1:13">
      <c r="A757" s="301" t="s">
        <v>272</v>
      </c>
      <c r="B757" s="299"/>
      <c r="C757" s="299"/>
      <c r="D757" s="299"/>
      <c r="E757" s="299"/>
      <c r="F757" s="300"/>
      <c r="G757" s="299"/>
      <c r="H757" s="298"/>
      <c r="I757" s="295"/>
      <c r="J757" s="294"/>
      <c r="K757" s="297"/>
      <c r="L757" s="314"/>
      <c r="M757" s="291"/>
    </row>
    <row r="758" spans="1:13" ht="15.75" thickBot="1">
      <c r="A758" s="616" t="s">
        <v>271</v>
      </c>
      <c r="B758" s="617"/>
      <c r="C758" s="617"/>
      <c r="D758" s="617"/>
      <c r="E758" s="617"/>
      <c r="F758" s="617"/>
      <c r="G758" s="617"/>
      <c r="H758" s="618"/>
      <c r="I758" s="295"/>
      <c r="J758" s="294"/>
      <c r="K758" s="293"/>
      <c r="L758" s="292"/>
      <c r="M758" s="291"/>
    </row>
    <row r="759" spans="1:13">
      <c r="A759" s="290" t="s">
        <v>270</v>
      </c>
      <c r="B759" s="289"/>
      <c r="C759" s="289"/>
      <c r="D759" s="289"/>
      <c r="E759" s="289"/>
      <c r="F759" s="289"/>
      <c r="G759" s="289"/>
      <c r="H759" s="289"/>
      <c r="I759" s="621" t="s">
        <v>55</v>
      </c>
      <c r="J759" s="622"/>
      <c r="K759" s="288"/>
      <c r="L759" s="287"/>
      <c r="M759" s="286"/>
    </row>
    <row r="760" spans="1:13" ht="15.75" thickBot="1">
      <c r="A760" s="285" t="s">
        <v>269</v>
      </c>
      <c r="B760" s="284"/>
      <c r="C760" s="284"/>
      <c r="D760" s="284"/>
      <c r="E760" s="284"/>
      <c r="F760" s="284"/>
      <c r="G760" s="284"/>
      <c r="H760" s="284"/>
      <c r="I760" s="283"/>
      <c r="J760" s="282"/>
      <c r="K760" s="281"/>
      <c r="L760" s="280"/>
      <c r="M760" s="279"/>
    </row>
    <row r="761" spans="1:13" ht="15.75" thickBot="1">
      <c r="A761" s="652" t="s">
        <v>268</v>
      </c>
      <c r="B761" s="653"/>
      <c r="C761" s="653"/>
      <c r="D761" s="653"/>
      <c r="E761" s="653"/>
      <c r="F761" s="653"/>
      <c r="G761" s="653"/>
      <c r="H761" s="653"/>
      <c r="I761" s="278"/>
      <c r="J761" s="277"/>
      <c r="K761" s="610">
        <f>K693+K703+K718+K747</f>
        <v>46.339999999999996</v>
      </c>
      <c r="L761" s="611"/>
      <c r="M761" s="276">
        <f>M693+M703+M718+M747</f>
        <v>188566.728</v>
      </c>
    </row>
    <row r="763" spans="1:13" ht="15.75">
      <c r="A763" s="601" t="s">
        <v>0</v>
      </c>
      <c r="B763" s="601"/>
      <c r="C763" s="601"/>
      <c r="D763" s="601"/>
      <c r="E763" s="601"/>
      <c r="F763" s="601"/>
      <c r="G763" s="601"/>
      <c r="H763" s="601"/>
      <c r="I763" s="601"/>
      <c r="J763" s="601"/>
      <c r="K763" s="601"/>
      <c r="L763" s="601"/>
      <c r="M763" s="327"/>
    </row>
    <row r="764" spans="1:13" ht="15.75">
      <c r="A764" s="600" t="s">
        <v>353</v>
      </c>
      <c r="B764" s="600"/>
      <c r="C764" s="600"/>
      <c r="D764" s="600"/>
      <c r="E764" s="600"/>
      <c r="F764" s="600"/>
      <c r="G764" s="600"/>
      <c r="H764" s="600"/>
      <c r="I764" s="600"/>
      <c r="J764" s="600"/>
      <c r="K764" s="600"/>
      <c r="L764" s="600"/>
      <c r="M764" s="327"/>
    </row>
    <row r="765" spans="1:13" ht="15.75">
      <c r="A765" s="370"/>
      <c r="B765" s="370"/>
      <c r="C765" s="370"/>
      <c r="D765" s="370"/>
      <c r="E765" s="370"/>
      <c r="F765" s="370" t="s">
        <v>433</v>
      </c>
      <c r="G765" s="370"/>
      <c r="H765" s="370"/>
      <c r="I765" s="370"/>
      <c r="J765" s="370"/>
      <c r="K765" s="370"/>
      <c r="L765" s="370"/>
      <c r="M765" s="327"/>
    </row>
    <row r="766" spans="1:13">
      <c r="A766" s="329"/>
      <c r="B766" s="328"/>
      <c r="C766" s="602" t="s">
        <v>351</v>
      </c>
      <c r="D766" s="602"/>
      <c r="E766" s="602"/>
      <c r="F766" s="328"/>
      <c r="G766" s="328"/>
      <c r="H766" s="368"/>
      <c r="I766" s="590" t="s">
        <v>3</v>
      </c>
      <c r="J766" s="591"/>
      <c r="K766" s="592" t="s">
        <v>4</v>
      </c>
      <c r="L766" s="593"/>
      <c r="M766" s="382"/>
    </row>
    <row r="767" spans="1:13">
      <c r="A767" s="381"/>
      <c r="B767" s="355"/>
      <c r="C767" s="355"/>
      <c r="D767" s="355"/>
      <c r="E767" s="355"/>
      <c r="F767" s="355"/>
      <c r="G767" s="355"/>
      <c r="H767" s="356"/>
      <c r="I767" s="295"/>
      <c r="J767" s="294"/>
      <c r="K767" s="594" t="s">
        <v>5</v>
      </c>
      <c r="L767" s="595"/>
      <c r="M767" s="380" t="s">
        <v>6</v>
      </c>
    </row>
    <row r="768" spans="1:13">
      <c r="A768" s="381"/>
      <c r="B768" s="355"/>
      <c r="C768" s="355"/>
      <c r="D768" s="355"/>
      <c r="E768" s="355"/>
      <c r="F768" s="355"/>
      <c r="G768" s="355"/>
      <c r="H768" s="356"/>
      <c r="I768" s="598" t="s">
        <v>7</v>
      </c>
      <c r="J768" s="599"/>
      <c r="K768" s="623" t="s">
        <v>8</v>
      </c>
      <c r="L768" s="624"/>
      <c r="M768" s="380" t="s">
        <v>9</v>
      </c>
    </row>
    <row r="769" spans="1:13" ht="16.5" thickBot="1">
      <c r="A769" s="379"/>
      <c r="B769" s="351"/>
      <c r="C769" s="351"/>
      <c r="D769" s="351"/>
      <c r="E769" s="351"/>
      <c r="F769" s="351"/>
      <c r="G769" s="351"/>
      <c r="H769" s="350"/>
      <c r="I769" s="631">
        <v>331.2</v>
      </c>
      <c r="J769" s="632"/>
      <c r="K769" s="633"/>
      <c r="L769" s="634"/>
      <c r="M769" s="378"/>
    </row>
    <row r="770" spans="1:13">
      <c r="A770" s="367" t="s">
        <v>350</v>
      </c>
      <c r="B770" s="344"/>
      <c r="C770" s="344"/>
      <c r="D770" s="344"/>
      <c r="E770" s="344"/>
      <c r="F770" s="344"/>
      <c r="G770" s="344"/>
      <c r="H770" s="377"/>
      <c r="I770" s="341"/>
      <c r="J770" s="340"/>
      <c r="K770" s="635">
        <f>K773+K776</f>
        <v>6.17</v>
      </c>
      <c r="L770" s="628"/>
      <c r="M770" s="286">
        <f>K770*12*I769</f>
        <v>24522.047999999995</v>
      </c>
    </row>
    <row r="771" spans="1:13">
      <c r="A771" s="376" t="s">
        <v>349</v>
      </c>
      <c r="B771" s="375"/>
      <c r="C771" s="375"/>
      <c r="D771" s="375"/>
      <c r="E771" s="375"/>
      <c r="F771" s="375"/>
      <c r="G771" s="375"/>
      <c r="H771" s="374"/>
      <c r="I771" s="295"/>
      <c r="J771" s="294"/>
      <c r="K771" s="293"/>
      <c r="L771" s="292"/>
      <c r="M771" s="373"/>
    </row>
    <row r="772" spans="1:13" ht="15.75" thickBot="1">
      <c r="A772" s="363" t="s">
        <v>348</v>
      </c>
      <c r="B772" s="372"/>
      <c r="C772" s="372"/>
      <c r="D772" s="372"/>
      <c r="E772" s="372"/>
      <c r="F772" s="372"/>
      <c r="G772" s="372"/>
      <c r="H772" s="371"/>
      <c r="I772" s="336"/>
      <c r="J772" s="282"/>
      <c r="K772" s="281"/>
      <c r="L772" s="280"/>
      <c r="M772" s="279"/>
    </row>
    <row r="773" spans="1:13">
      <c r="A773" s="323" t="s">
        <v>347</v>
      </c>
      <c r="B773" s="331"/>
      <c r="C773" s="331"/>
      <c r="D773" s="331"/>
      <c r="E773" s="331"/>
      <c r="F773" s="331"/>
      <c r="G773" s="331"/>
      <c r="H773" s="357"/>
      <c r="I773" s="596" t="s">
        <v>19</v>
      </c>
      <c r="J773" s="597"/>
      <c r="K773" s="629">
        <v>3.7</v>
      </c>
      <c r="L773" s="630"/>
      <c r="M773" s="291">
        <f>K773*12*I769</f>
        <v>14705.28</v>
      </c>
    </row>
    <row r="774" spans="1:13">
      <c r="A774" s="301" t="s">
        <v>338</v>
      </c>
      <c r="B774" s="355"/>
      <c r="C774" s="355"/>
      <c r="D774" s="355"/>
      <c r="E774" s="355"/>
      <c r="F774" s="355"/>
      <c r="G774" s="355"/>
      <c r="H774" s="356"/>
      <c r="I774" s="598" t="s">
        <v>328</v>
      </c>
      <c r="J774" s="599"/>
      <c r="K774" s="327"/>
      <c r="L774" s="292"/>
      <c r="M774" s="291"/>
    </row>
    <row r="775" spans="1:13">
      <c r="A775" s="323" t="s">
        <v>337</v>
      </c>
      <c r="B775" s="331"/>
      <c r="C775" s="331"/>
      <c r="D775" s="331"/>
      <c r="E775" s="331"/>
      <c r="F775" s="331"/>
      <c r="G775" s="331"/>
      <c r="H775" s="357"/>
      <c r="I775" s="596"/>
      <c r="J775" s="597"/>
      <c r="K775" s="327"/>
      <c r="L775" s="292"/>
      <c r="M775" s="291"/>
    </row>
    <row r="776" spans="1:13">
      <c r="A776" s="323" t="s">
        <v>346</v>
      </c>
      <c r="B776" s="331"/>
      <c r="C776" s="331"/>
      <c r="D776" s="331"/>
      <c r="E776" s="331"/>
      <c r="F776" s="331"/>
      <c r="G776" s="331"/>
      <c r="H776" s="357"/>
      <c r="I776" s="608" t="s">
        <v>35</v>
      </c>
      <c r="J776" s="609"/>
      <c r="K776" s="625">
        <v>2.4700000000000002</v>
      </c>
      <c r="L776" s="626"/>
      <c r="M776" s="291">
        <f>K776*12*I769</f>
        <v>9816.768</v>
      </c>
    </row>
    <row r="777" spans="1:13" ht="15.75">
      <c r="A777" s="320" t="s">
        <v>345</v>
      </c>
      <c r="B777" s="354"/>
      <c r="C777" s="354"/>
      <c r="D777" s="354"/>
      <c r="E777" s="354"/>
      <c r="F777" s="354"/>
      <c r="G777" s="354"/>
      <c r="H777" s="353"/>
      <c r="I777" s="598" t="s">
        <v>328</v>
      </c>
      <c r="J777" s="599"/>
      <c r="K777" s="370"/>
      <c r="L777" s="369"/>
      <c r="M777" s="291"/>
    </row>
    <row r="778" spans="1:13">
      <c r="A778" s="313" t="s">
        <v>344</v>
      </c>
      <c r="B778" s="328"/>
      <c r="C778" s="328"/>
      <c r="D778" s="328"/>
      <c r="E778" s="328"/>
      <c r="F778" s="328"/>
      <c r="G778" s="328"/>
      <c r="H778" s="368"/>
      <c r="I778" s="598"/>
      <c r="J778" s="599"/>
      <c r="K778" s="352"/>
      <c r="L778" s="292"/>
      <c r="M778" s="291"/>
    </row>
    <row r="779" spans="1:13" ht="15.75" thickBot="1">
      <c r="A779" s="323" t="s">
        <v>343</v>
      </c>
      <c r="B779" s="322"/>
      <c r="C779" s="322"/>
      <c r="D779" s="322"/>
      <c r="E779" s="322"/>
      <c r="F779" s="322"/>
      <c r="G779" s="322"/>
      <c r="H779" s="321"/>
      <c r="I779" s="334"/>
      <c r="J779" s="333"/>
      <c r="K779" s="636"/>
      <c r="L779" s="637"/>
      <c r="M779" s="291"/>
    </row>
    <row r="780" spans="1:13">
      <c r="A780" s="367" t="s">
        <v>342</v>
      </c>
      <c r="B780" s="366"/>
      <c r="C780" s="366"/>
      <c r="D780" s="366"/>
      <c r="E780" s="366"/>
      <c r="F780" s="366"/>
      <c r="G780" s="366"/>
      <c r="H780" s="365"/>
      <c r="I780" s="341"/>
      <c r="J780" s="364"/>
      <c r="K780" s="627">
        <f>K782+K787+K790</f>
        <v>5.05</v>
      </c>
      <c r="L780" s="628"/>
      <c r="M780" s="286">
        <f>K780*12*I769</f>
        <v>20070.719999999998</v>
      </c>
    </row>
    <row r="781" spans="1:13" ht="15.75" thickBot="1">
      <c r="A781" s="363" t="s">
        <v>341</v>
      </c>
      <c r="B781" s="362"/>
      <c r="C781" s="362"/>
      <c r="D781" s="362"/>
      <c r="E781" s="362"/>
      <c r="F781" s="362"/>
      <c r="G781" s="362"/>
      <c r="H781" s="361"/>
      <c r="I781" s="336"/>
      <c r="J781" s="360"/>
      <c r="K781" s="281"/>
      <c r="L781" s="280"/>
      <c r="M781" s="279"/>
    </row>
    <row r="782" spans="1:13">
      <c r="A782" s="301" t="s">
        <v>340</v>
      </c>
      <c r="B782" s="300"/>
      <c r="C782" s="300"/>
      <c r="D782" s="300"/>
      <c r="E782" s="300"/>
      <c r="F782" s="300"/>
      <c r="G782" s="300"/>
      <c r="H782" s="298"/>
      <c r="I782" s="598" t="s">
        <v>19</v>
      </c>
      <c r="J782" s="599"/>
      <c r="K782" s="629">
        <v>2.5299999999999998</v>
      </c>
      <c r="L782" s="630"/>
      <c r="M782" s="291">
        <f>K782*12*I769</f>
        <v>10055.232</v>
      </c>
    </row>
    <row r="783" spans="1:13">
      <c r="A783" s="323" t="s">
        <v>339</v>
      </c>
      <c r="B783" s="322"/>
      <c r="C783" s="322"/>
      <c r="D783" s="322"/>
      <c r="E783" s="322"/>
      <c r="F783" s="322"/>
      <c r="G783" s="322"/>
      <c r="H783" s="321"/>
      <c r="I783" s="359"/>
      <c r="J783" s="358"/>
      <c r="K783" s="327"/>
      <c r="L783" s="292"/>
      <c r="M783" s="291"/>
    </row>
    <row r="784" spans="1:13">
      <c r="A784" s="301" t="s">
        <v>338</v>
      </c>
      <c r="B784" s="355"/>
      <c r="C784" s="355"/>
      <c r="D784" s="355"/>
      <c r="E784" s="355"/>
      <c r="F784" s="355"/>
      <c r="G784" s="355"/>
      <c r="H784" s="356"/>
      <c r="I784" s="598" t="s">
        <v>328</v>
      </c>
      <c r="J784" s="599"/>
      <c r="K784" s="327"/>
      <c r="L784" s="292"/>
      <c r="M784" s="291"/>
    </row>
    <row r="785" spans="1:13">
      <c r="A785" s="323" t="s">
        <v>337</v>
      </c>
      <c r="B785" s="331"/>
      <c r="C785" s="331"/>
      <c r="D785" s="331"/>
      <c r="E785" s="331"/>
      <c r="F785" s="331"/>
      <c r="G785" s="331"/>
      <c r="H785" s="357"/>
      <c r="I785" s="596"/>
      <c r="J785" s="597"/>
      <c r="K785" s="327"/>
      <c r="L785" s="292"/>
      <c r="M785" s="291"/>
    </row>
    <row r="786" spans="1:13">
      <c r="A786" s="320" t="s">
        <v>336</v>
      </c>
      <c r="B786" s="354"/>
      <c r="C786" s="353"/>
      <c r="D786" s="355"/>
      <c r="E786" s="355"/>
      <c r="F786" s="355"/>
      <c r="G786" s="355"/>
      <c r="H786" s="356"/>
      <c r="I786" s="598" t="s">
        <v>328</v>
      </c>
      <c r="J786" s="599"/>
      <c r="K786" s="327"/>
      <c r="L786" s="292"/>
      <c r="M786" s="291"/>
    </row>
    <row r="787" spans="1:13">
      <c r="A787" s="301" t="s">
        <v>335</v>
      </c>
      <c r="B787" s="355"/>
      <c r="C787" s="355"/>
      <c r="D787" s="354"/>
      <c r="E787" s="354"/>
      <c r="F787" s="354"/>
      <c r="G787" s="354"/>
      <c r="H787" s="353"/>
      <c r="I787" s="608" t="s">
        <v>35</v>
      </c>
      <c r="J787" s="609"/>
      <c r="K787" s="625">
        <v>1.1200000000000001</v>
      </c>
      <c r="L787" s="626"/>
      <c r="M787" s="291">
        <f>K787*12*I769</f>
        <v>4451.3280000000004</v>
      </c>
    </row>
    <row r="788" spans="1:13">
      <c r="A788" s="313" t="s">
        <v>334</v>
      </c>
      <c r="B788" s="312"/>
      <c r="C788" s="312"/>
      <c r="D788" s="312"/>
      <c r="E788" s="312"/>
      <c r="F788" s="312"/>
      <c r="G788" s="312"/>
      <c r="H788" s="311"/>
      <c r="I788" s="590" t="s">
        <v>333</v>
      </c>
      <c r="J788" s="591"/>
      <c r="K788" s="327"/>
      <c r="L788" s="292"/>
      <c r="M788" s="291"/>
    </row>
    <row r="789" spans="1:13">
      <c r="A789" s="323"/>
      <c r="B789" s="322"/>
      <c r="C789" s="322"/>
      <c r="D789" s="322"/>
      <c r="E789" s="322"/>
      <c r="F789" s="322"/>
      <c r="G789" s="322"/>
      <c r="H789" s="321"/>
      <c r="I789" s="334" t="s">
        <v>332</v>
      </c>
      <c r="J789" s="333"/>
      <c r="K789" s="352"/>
      <c r="L789" s="292"/>
      <c r="M789" s="291"/>
    </row>
    <row r="790" spans="1:13">
      <c r="A790" s="313" t="s">
        <v>331</v>
      </c>
      <c r="B790" s="312"/>
      <c r="C790" s="312"/>
      <c r="D790" s="312"/>
      <c r="E790" s="312"/>
      <c r="F790" s="312"/>
      <c r="G790" s="312"/>
      <c r="H790" s="311"/>
      <c r="I790" s="590" t="s">
        <v>35</v>
      </c>
      <c r="J790" s="591"/>
      <c r="K790" s="625">
        <v>1.4</v>
      </c>
      <c r="L790" s="626"/>
      <c r="M790" s="291">
        <f>K790*12*I769</f>
        <v>5564.1599999999989</v>
      </c>
    </row>
    <row r="791" spans="1:13">
      <c r="A791" s="323" t="s">
        <v>330</v>
      </c>
      <c r="B791" s="322"/>
      <c r="C791" s="322"/>
      <c r="D791" s="322"/>
      <c r="E791" s="322"/>
      <c r="F791" s="322"/>
      <c r="G791" s="322"/>
      <c r="H791" s="321"/>
      <c r="I791" s="334"/>
      <c r="J791" s="333"/>
      <c r="K791" s="327"/>
      <c r="L791" s="292"/>
      <c r="M791" s="291"/>
    </row>
    <row r="792" spans="1:13">
      <c r="A792" s="313" t="s">
        <v>329</v>
      </c>
      <c r="B792" s="312"/>
      <c r="C792" s="312"/>
      <c r="D792" s="312"/>
      <c r="E792" s="312"/>
      <c r="F792" s="312"/>
      <c r="G792" s="312"/>
      <c r="H792" s="311"/>
      <c r="I792" s="598" t="s">
        <v>328</v>
      </c>
      <c r="J792" s="599"/>
      <c r="K792" s="327"/>
      <c r="L792" s="292"/>
      <c r="M792" s="291"/>
    </row>
    <row r="793" spans="1:13">
      <c r="A793" s="313" t="s">
        <v>327</v>
      </c>
      <c r="B793" s="312"/>
      <c r="C793" s="312"/>
      <c r="D793" s="312"/>
      <c r="E793" s="312"/>
      <c r="F793" s="312"/>
      <c r="G793" s="312"/>
      <c r="H793" s="311"/>
      <c r="I793" s="590" t="s">
        <v>326</v>
      </c>
      <c r="J793" s="591"/>
      <c r="K793" s="351"/>
      <c r="L793" s="350"/>
      <c r="M793" s="349"/>
    </row>
    <row r="794" spans="1:13" ht="15.75" thickBot="1">
      <c r="A794" s="323"/>
      <c r="B794" s="322"/>
      <c r="C794" s="322"/>
      <c r="D794" s="322"/>
      <c r="E794" s="322"/>
      <c r="F794" s="322"/>
      <c r="G794" s="322"/>
      <c r="H794" s="321"/>
      <c r="I794" s="606" t="s">
        <v>325</v>
      </c>
      <c r="J794" s="607"/>
      <c r="K794" s="348"/>
      <c r="L794" s="347"/>
      <c r="M794" s="346"/>
    </row>
    <row r="795" spans="1:13">
      <c r="A795" s="345" t="s">
        <v>324</v>
      </c>
      <c r="B795" s="344"/>
      <c r="C795" s="344"/>
      <c r="D795" s="344"/>
      <c r="E795" s="344"/>
      <c r="F795" s="344"/>
      <c r="G795" s="343"/>
      <c r="H795" s="342"/>
      <c r="I795" s="341"/>
      <c r="J795" s="340"/>
      <c r="K795" s="648">
        <f>K797+K804+K812+K816+K817+K821</f>
        <v>20.07</v>
      </c>
      <c r="L795" s="628"/>
      <c r="M795" s="286">
        <f>M797+M804+M812+M816+M817+M821</f>
        <v>79766.207999999984</v>
      </c>
    </row>
    <row r="796" spans="1:13" ht="15.75" thickBot="1">
      <c r="A796" s="339"/>
      <c r="B796" s="338"/>
      <c r="C796" s="338"/>
      <c r="D796" s="338"/>
      <c r="E796" s="338"/>
      <c r="F796" s="338"/>
      <c r="G796" s="338"/>
      <c r="H796" s="337"/>
      <c r="I796" s="336"/>
      <c r="J796" s="282"/>
      <c r="K796" s="281"/>
      <c r="L796" s="280"/>
      <c r="M796" s="279"/>
    </row>
    <row r="797" spans="1:13" ht="15.75" thickBot="1">
      <c r="A797" s="603" t="s">
        <v>323</v>
      </c>
      <c r="B797" s="604"/>
      <c r="C797" s="604"/>
      <c r="D797" s="604"/>
      <c r="E797" s="604"/>
      <c r="F797" s="604"/>
      <c r="G797" s="604"/>
      <c r="H797" s="605"/>
      <c r="I797" s="305"/>
      <c r="J797" s="304"/>
      <c r="K797" s="646">
        <f>K798+K799+K800+K802+K803</f>
        <v>2.3299999999999996</v>
      </c>
      <c r="L797" s="647"/>
      <c r="M797" s="303">
        <f>K797*12*I769</f>
        <v>9260.3519999999971</v>
      </c>
    </row>
    <row r="798" spans="1:13">
      <c r="A798" s="323" t="s">
        <v>322</v>
      </c>
      <c r="B798" s="322"/>
      <c r="C798" s="322"/>
      <c r="D798" s="322"/>
      <c r="E798" s="322"/>
      <c r="F798" s="322"/>
      <c r="G798" s="322"/>
      <c r="H798" s="321"/>
      <c r="I798" s="596" t="s">
        <v>321</v>
      </c>
      <c r="J798" s="597"/>
      <c r="K798" s="629">
        <v>0.63</v>
      </c>
      <c r="L798" s="630"/>
      <c r="M798" s="291">
        <f>K798*12*I769</f>
        <v>2503.8720000000003</v>
      </c>
    </row>
    <row r="799" spans="1:13">
      <c r="A799" s="320" t="s">
        <v>320</v>
      </c>
      <c r="B799" s="319"/>
      <c r="C799" s="319"/>
      <c r="D799" s="319"/>
      <c r="E799" s="319"/>
      <c r="F799" s="319"/>
      <c r="G799" s="319"/>
      <c r="H799" s="318"/>
      <c r="I799" s="608" t="s">
        <v>57</v>
      </c>
      <c r="J799" s="609"/>
      <c r="K799" s="625">
        <v>1.48</v>
      </c>
      <c r="L799" s="626"/>
      <c r="M799" s="291">
        <f>K799*12*I769</f>
        <v>5882.1119999999992</v>
      </c>
    </row>
    <row r="800" spans="1:13">
      <c r="A800" s="313" t="s">
        <v>319</v>
      </c>
      <c r="B800" s="312"/>
      <c r="C800" s="312"/>
      <c r="D800" s="312"/>
      <c r="E800" s="312"/>
      <c r="F800" s="312"/>
      <c r="G800" s="312"/>
      <c r="H800" s="311"/>
      <c r="I800" s="590" t="s">
        <v>35</v>
      </c>
      <c r="J800" s="591"/>
      <c r="K800" s="625">
        <v>0.17</v>
      </c>
      <c r="L800" s="626"/>
      <c r="M800" s="291">
        <f>K800*12*I769</f>
        <v>675.64800000000002</v>
      </c>
    </row>
    <row r="801" spans="1:13">
      <c r="A801" s="335" t="s">
        <v>318</v>
      </c>
      <c r="B801" s="331"/>
      <c r="C801" s="331"/>
      <c r="D801" s="331"/>
      <c r="E801" s="322"/>
      <c r="F801" s="322"/>
      <c r="G801" s="322"/>
      <c r="H801" s="321"/>
      <c r="I801" s="334"/>
      <c r="J801" s="333"/>
      <c r="K801" s="293"/>
      <c r="L801" s="292"/>
      <c r="M801" s="291"/>
    </row>
    <row r="802" spans="1:13">
      <c r="A802" s="320" t="s">
        <v>317</v>
      </c>
      <c r="B802" s="319"/>
      <c r="C802" s="319"/>
      <c r="D802" s="319"/>
      <c r="E802" s="319"/>
      <c r="F802" s="319"/>
      <c r="G802" s="319"/>
      <c r="H802" s="318"/>
      <c r="I802" s="608" t="s">
        <v>19</v>
      </c>
      <c r="J802" s="609"/>
      <c r="K802" s="625">
        <v>0.05</v>
      </c>
      <c r="L802" s="626"/>
      <c r="M802" s="291">
        <f>K802*12*I769</f>
        <v>198.72000000000003</v>
      </c>
    </row>
    <row r="803" spans="1:13" ht="15.75" thickBot="1">
      <c r="A803" s="313" t="s">
        <v>316</v>
      </c>
      <c r="B803" s="312"/>
      <c r="C803" s="312"/>
      <c r="D803" s="312"/>
      <c r="E803" s="312"/>
      <c r="F803" s="312"/>
      <c r="G803" s="312"/>
      <c r="H803" s="311"/>
      <c r="I803" s="614" t="s">
        <v>19</v>
      </c>
      <c r="J803" s="615"/>
      <c r="K803" s="650"/>
      <c r="L803" s="651"/>
      <c r="M803" s="291"/>
    </row>
    <row r="804" spans="1:13" ht="15.75" thickBot="1">
      <c r="A804" s="654" t="s">
        <v>315</v>
      </c>
      <c r="B804" s="655"/>
      <c r="C804" s="655"/>
      <c r="D804" s="655"/>
      <c r="E804" s="655"/>
      <c r="F804" s="655"/>
      <c r="G804" s="655"/>
      <c r="H804" s="656"/>
      <c r="I804" s="305"/>
      <c r="J804" s="304"/>
      <c r="K804" s="642">
        <f>K805+K806+K808+K809+K810+K811</f>
        <v>1.35</v>
      </c>
      <c r="L804" s="647"/>
      <c r="M804" s="303">
        <f>K804*12*I769</f>
        <v>5365.4400000000005</v>
      </c>
    </row>
    <row r="805" spans="1:13">
      <c r="A805" s="332" t="s">
        <v>314</v>
      </c>
      <c r="B805" s="331"/>
      <c r="C805" s="331"/>
      <c r="D805" s="331"/>
      <c r="E805" s="331"/>
      <c r="F805" s="322"/>
      <c r="G805" s="322"/>
      <c r="H805" s="321"/>
      <c r="I805" s="330"/>
      <c r="J805" s="294"/>
      <c r="K805" s="629">
        <v>0.08</v>
      </c>
      <c r="L805" s="630"/>
      <c r="M805" s="291">
        <f>K805*12*I769</f>
        <v>317.952</v>
      </c>
    </row>
    <row r="806" spans="1:13">
      <c r="A806" s="329" t="s">
        <v>313</v>
      </c>
      <c r="B806" s="328"/>
      <c r="C806" s="328"/>
      <c r="D806" s="328"/>
      <c r="E806" s="328"/>
      <c r="F806" s="312"/>
      <c r="G806" s="312"/>
      <c r="H806" s="311"/>
      <c r="I806" s="598" t="s">
        <v>312</v>
      </c>
      <c r="J806" s="599"/>
      <c r="K806" s="625">
        <v>0.65</v>
      </c>
      <c r="L806" s="626"/>
      <c r="M806" s="291">
        <f>K806*12*I769</f>
        <v>2583.36</v>
      </c>
    </row>
    <row r="807" spans="1:13">
      <c r="A807" s="323" t="s">
        <v>311</v>
      </c>
      <c r="B807" s="322"/>
      <c r="C807" s="322"/>
      <c r="D807" s="322"/>
      <c r="E807" s="322"/>
      <c r="F807" s="322"/>
      <c r="G807" s="322"/>
      <c r="H807" s="321"/>
      <c r="I807" s="596" t="s">
        <v>310</v>
      </c>
      <c r="J807" s="597"/>
      <c r="K807" s="327"/>
      <c r="L807" s="292"/>
      <c r="M807" s="291"/>
    </row>
    <row r="808" spans="1:13">
      <c r="A808" s="320" t="s">
        <v>309</v>
      </c>
      <c r="B808" s="319"/>
      <c r="C808" s="319"/>
      <c r="D808" s="319"/>
      <c r="E808" s="319"/>
      <c r="F808" s="319"/>
      <c r="G808" s="319"/>
      <c r="H808" s="318"/>
      <c r="I808" s="608" t="s">
        <v>308</v>
      </c>
      <c r="J808" s="609"/>
      <c r="K808" s="625">
        <v>0.4</v>
      </c>
      <c r="L808" s="626"/>
      <c r="M808" s="291">
        <f>K808*12*I769</f>
        <v>1589.7600000000002</v>
      </c>
    </row>
    <row r="809" spans="1:13">
      <c r="A809" s="320" t="s">
        <v>307</v>
      </c>
      <c r="B809" s="319"/>
      <c r="C809" s="319"/>
      <c r="D809" s="319"/>
      <c r="E809" s="319"/>
      <c r="F809" s="319"/>
      <c r="G809" s="319"/>
      <c r="H809" s="318"/>
      <c r="I809" s="608" t="s">
        <v>306</v>
      </c>
      <c r="J809" s="609"/>
      <c r="K809" s="625">
        <v>0.1</v>
      </c>
      <c r="L809" s="626"/>
      <c r="M809" s="291">
        <f>K809*12*I769</f>
        <v>397.44000000000005</v>
      </c>
    </row>
    <row r="810" spans="1:13">
      <c r="A810" s="313" t="s">
        <v>299</v>
      </c>
      <c r="B810" s="312"/>
      <c r="C810" s="312"/>
      <c r="D810" s="312"/>
      <c r="E810" s="312"/>
      <c r="F810" s="312"/>
      <c r="G810" s="312"/>
      <c r="H810" s="311"/>
      <c r="I810" s="608" t="s">
        <v>298</v>
      </c>
      <c r="J810" s="609"/>
      <c r="K810" s="636">
        <v>0.05</v>
      </c>
      <c r="L810" s="637"/>
      <c r="M810" s="291">
        <f>K810*12*I769</f>
        <v>198.72000000000003</v>
      </c>
    </row>
    <row r="811" spans="1:13" ht="15.75" thickBot="1">
      <c r="A811" s="313" t="s">
        <v>305</v>
      </c>
      <c r="B811" s="312"/>
      <c r="C811" s="312"/>
      <c r="D811" s="312"/>
      <c r="E811" s="312"/>
      <c r="F811" s="312"/>
      <c r="G811" s="312"/>
      <c r="H811" s="311"/>
      <c r="I811" s="614" t="s">
        <v>88</v>
      </c>
      <c r="J811" s="615"/>
      <c r="K811" s="638">
        <v>7.0000000000000007E-2</v>
      </c>
      <c r="L811" s="639"/>
      <c r="M811" s="326">
        <f>K811*12*I769</f>
        <v>278.20800000000003</v>
      </c>
    </row>
    <row r="812" spans="1:13" ht="15.75" thickBot="1">
      <c r="A812" s="654" t="s">
        <v>304</v>
      </c>
      <c r="B812" s="655"/>
      <c r="C812" s="655"/>
      <c r="D812" s="655"/>
      <c r="E812" s="655"/>
      <c r="F812" s="655"/>
      <c r="G812" s="655"/>
      <c r="H812" s="656"/>
      <c r="I812" s="325"/>
      <c r="J812" s="324"/>
      <c r="K812" s="649">
        <f>K813+K814+K815</f>
        <v>0.88</v>
      </c>
      <c r="L812" s="643"/>
      <c r="M812" s="303">
        <f>K812*12*I769</f>
        <v>3497.4720000000002</v>
      </c>
    </row>
    <row r="813" spans="1:13">
      <c r="A813" s="323" t="s">
        <v>303</v>
      </c>
      <c r="B813" s="322"/>
      <c r="C813" s="322"/>
      <c r="D813" s="322"/>
      <c r="E813" s="322"/>
      <c r="F813" s="322"/>
      <c r="G813" s="322"/>
      <c r="H813" s="321"/>
      <c r="I813" s="612" t="s">
        <v>302</v>
      </c>
      <c r="J813" s="613"/>
      <c r="K813" s="644">
        <v>0.42</v>
      </c>
      <c r="L813" s="645"/>
      <c r="M813" s="291">
        <f>K813*12*I769</f>
        <v>1669.248</v>
      </c>
    </row>
    <row r="814" spans="1:13">
      <c r="A814" s="320" t="s">
        <v>301</v>
      </c>
      <c r="B814" s="319"/>
      <c r="C814" s="319"/>
      <c r="D814" s="319"/>
      <c r="E814" s="319"/>
      <c r="F814" s="319"/>
      <c r="G814" s="319"/>
      <c r="H814" s="318"/>
      <c r="I814" s="317" t="s">
        <v>300</v>
      </c>
      <c r="J814" s="316"/>
      <c r="K814" s="636">
        <v>0.37</v>
      </c>
      <c r="L814" s="637"/>
      <c r="M814" s="291">
        <f>K814*12*I769</f>
        <v>1470.5279999999998</v>
      </c>
    </row>
    <row r="815" spans="1:13" ht="15.75" thickBot="1">
      <c r="A815" s="313" t="s">
        <v>299</v>
      </c>
      <c r="B815" s="312"/>
      <c r="C815" s="312"/>
      <c r="D815" s="312"/>
      <c r="E815" s="312"/>
      <c r="F815" s="312"/>
      <c r="G815" s="312"/>
      <c r="H815" s="311"/>
      <c r="I815" s="614" t="s">
        <v>298</v>
      </c>
      <c r="J815" s="615"/>
      <c r="K815" s="638">
        <v>0.09</v>
      </c>
      <c r="L815" s="639"/>
      <c r="M815" s="291">
        <f>K815*12*I769</f>
        <v>357.69600000000003</v>
      </c>
    </row>
    <row r="816" spans="1:13" ht="15.75" thickBot="1">
      <c r="A816" s="309" t="s">
        <v>297</v>
      </c>
      <c r="B816" s="308"/>
      <c r="C816" s="308"/>
      <c r="D816" s="308"/>
      <c r="E816" s="308"/>
      <c r="F816" s="308"/>
      <c r="G816" s="308"/>
      <c r="H816" s="307"/>
      <c r="I816" s="619" t="s">
        <v>296</v>
      </c>
      <c r="J816" s="620"/>
      <c r="K816" s="640">
        <v>13.86</v>
      </c>
      <c r="L816" s="641"/>
      <c r="M816" s="303">
        <f>K816*12*I769</f>
        <v>55085.183999999994</v>
      </c>
    </row>
    <row r="817" spans="1:13" ht="15.75" thickBot="1">
      <c r="A817" s="603" t="s">
        <v>295</v>
      </c>
      <c r="B817" s="604"/>
      <c r="C817" s="604"/>
      <c r="D817" s="604"/>
      <c r="E817" s="604"/>
      <c r="F817" s="604"/>
      <c r="G817" s="604"/>
      <c r="H817" s="605"/>
      <c r="I817" s="305"/>
      <c r="J817" s="304"/>
      <c r="K817" s="642">
        <v>1.58</v>
      </c>
      <c r="L817" s="643"/>
      <c r="M817" s="303">
        <f>K817*12*I769</f>
        <v>6279.5519999999997</v>
      </c>
    </row>
    <row r="818" spans="1:13">
      <c r="A818" s="301" t="s">
        <v>294</v>
      </c>
      <c r="B818" s="300"/>
      <c r="C818" s="300"/>
      <c r="D818" s="300"/>
      <c r="E818" s="300"/>
      <c r="F818" s="300"/>
      <c r="G818" s="300"/>
      <c r="H818" s="298"/>
      <c r="I818" s="621" t="s">
        <v>293</v>
      </c>
      <c r="J818" s="622"/>
      <c r="K818" s="297"/>
      <c r="L818" s="314"/>
      <c r="M818" s="291"/>
    </row>
    <row r="819" spans="1:13">
      <c r="A819" s="301" t="s">
        <v>292</v>
      </c>
      <c r="B819" s="300"/>
      <c r="C819" s="300"/>
      <c r="D819" s="300"/>
      <c r="E819" s="300"/>
      <c r="F819" s="300"/>
      <c r="G819" s="300"/>
      <c r="H819" s="298"/>
      <c r="I819" s="295"/>
      <c r="J819" s="294"/>
      <c r="K819" s="297"/>
      <c r="L819" s="314"/>
      <c r="M819" s="291"/>
    </row>
    <row r="820" spans="1:13" ht="15.75" thickBot="1">
      <c r="A820" s="301" t="s">
        <v>291</v>
      </c>
      <c r="B820" s="300"/>
      <c r="C820" s="300"/>
      <c r="D820" s="300"/>
      <c r="E820" s="300"/>
      <c r="F820" s="300"/>
      <c r="G820" s="300"/>
      <c r="H820" s="298"/>
      <c r="I820" s="310"/>
      <c r="J820" s="294"/>
      <c r="K820" s="297"/>
      <c r="L820" s="314"/>
      <c r="M820" s="291"/>
    </row>
    <row r="821" spans="1:13" ht="15.75" thickBot="1">
      <c r="A821" s="309" t="s">
        <v>290</v>
      </c>
      <c r="B821" s="308"/>
      <c r="C821" s="308"/>
      <c r="D821" s="308"/>
      <c r="E821" s="308"/>
      <c r="F821" s="308"/>
      <c r="G821" s="308"/>
      <c r="H821" s="307"/>
      <c r="I821" s="305"/>
      <c r="J821" s="304"/>
      <c r="K821" s="642">
        <v>7.0000000000000007E-2</v>
      </c>
      <c r="L821" s="643"/>
      <c r="M821" s="303">
        <f>K821*12*I769</f>
        <v>278.20800000000003</v>
      </c>
    </row>
    <row r="822" spans="1:13">
      <c r="A822" s="301" t="s">
        <v>289</v>
      </c>
      <c r="B822" s="300"/>
      <c r="C822" s="300"/>
      <c r="D822" s="300"/>
      <c r="E822" s="300"/>
      <c r="F822" s="300"/>
      <c r="G822" s="300"/>
      <c r="H822" s="298"/>
      <c r="I822" s="621" t="s">
        <v>19</v>
      </c>
      <c r="J822" s="622"/>
      <c r="K822" s="315"/>
      <c r="L822" s="314"/>
      <c r="M822" s="291"/>
    </row>
    <row r="823" spans="1:13" ht="15.75" thickBot="1">
      <c r="A823" s="301" t="s">
        <v>288</v>
      </c>
      <c r="B823" s="300"/>
      <c r="C823" s="300"/>
      <c r="D823" s="300"/>
      <c r="E823" s="300"/>
      <c r="F823" s="300"/>
      <c r="G823" s="300"/>
      <c r="H823" s="298"/>
      <c r="I823" s="295"/>
      <c r="J823" s="294"/>
      <c r="K823" s="315"/>
      <c r="L823" s="314"/>
      <c r="M823" s="291"/>
    </row>
    <row r="824" spans="1:13" ht="15.75" thickBot="1">
      <c r="A824" s="603" t="s">
        <v>287</v>
      </c>
      <c r="B824" s="604"/>
      <c r="C824" s="604"/>
      <c r="D824" s="604"/>
      <c r="E824" s="604"/>
      <c r="F824" s="604"/>
      <c r="G824" s="604"/>
      <c r="H824" s="605"/>
      <c r="I824" s="305"/>
      <c r="J824" s="304"/>
      <c r="K824" s="642">
        <v>6</v>
      </c>
      <c r="L824" s="643"/>
      <c r="M824" s="303">
        <f>K824*12*I769</f>
        <v>23846.399999999998</v>
      </c>
    </row>
    <row r="825" spans="1:13">
      <c r="A825" s="301" t="s">
        <v>286</v>
      </c>
      <c r="B825" s="299"/>
      <c r="C825" s="299"/>
      <c r="D825" s="299"/>
      <c r="E825" s="299"/>
      <c r="F825" s="300"/>
      <c r="G825" s="299"/>
      <c r="H825" s="298"/>
      <c r="I825" s="598" t="s">
        <v>285</v>
      </c>
      <c r="J825" s="599"/>
      <c r="K825" s="297"/>
      <c r="L825" s="314"/>
      <c r="M825" s="291"/>
    </row>
    <row r="826" spans="1:13">
      <c r="A826" s="301" t="s">
        <v>284</v>
      </c>
      <c r="B826" s="299"/>
      <c r="C826" s="299"/>
      <c r="D826" s="299"/>
      <c r="E826" s="299"/>
      <c r="F826" s="300"/>
      <c r="G826" s="299"/>
      <c r="H826" s="298"/>
      <c r="I826" s="598" t="s">
        <v>283</v>
      </c>
      <c r="J826" s="599"/>
      <c r="K826" s="297"/>
      <c r="L826" s="314"/>
      <c r="M826" s="291"/>
    </row>
    <row r="827" spans="1:13">
      <c r="A827" s="301" t="s">
        <v>282</v>
      </c>
      <c r="B827" s="299"/>
      <c r="C827" s="299"/>
      <c r="D827" s="299"/>
      <c r="E827" s="299"/>
      <c r="F827" s="300"/>
      <c r="G827" s="299"/>
      <c r="H827" s="298"/>
      <c r="I827" s="598" t="s">
        <v>281</v>
      </c>
      <c r="J827" s="599"/>
      <c r="K827" s="297"/>
      <c r="L827" s="314"/>
      <c r="M827" s="291"/>
    </row>
    <row r="828" spans="1:13">
      <c r="A828" s="301" t="s">
        <v>280</v>
      </c>
      <c r="B828" s="299"/>
      <c r="C828" s="299"/>
      <c r="D828" s="299"/>
      <c r="E828" s="299"/>
      <c r="F828" s="300"/>
      <c r="G828" s="299"/>
      <c r="H828" s="298"/>
      <c r="I828" s="598" t="s">
        <v>279</v>
      </c>
      <c r="J828" s="599"/>
      <c r="K828" s="297"/>
      <c r="L828" s="314"/>
      <c r="M828" s="291"/>
    </row>
    <row r="829" spans="1:13">
      <c r="A829" s="301" t="s">
        <v>278</v>
      </c>
      <c r="B829" s="299"/>
      <c r="C829" s="299"/>
      <c r="D829" s="299"/>
      <c r="E829" s="299"/>
      <c r="F829" s="300"/>
      <c r="G829" s="299"/>
      <c r="H829" s="298"/>
      <c r="I829" s="598" t="s">
        <v>277</v>
      </c>
      <c r="J829" s="599"/>
      <c r="K829" s="297"/>
      <c r="L829" s="314"/>
      <c r="M829" s="291"/>
    </row>
    <row r="830" spans="1:13">
      <c r="A830" s="301" t="s">
        <v>276</v>
      </c>
      <c r="B830" s="299"/>
      <c r="C830" s="299"/>
      <c r="D830" s="299"/>
      <c r="E830" s="299"/>
      <c r="F830" s="300"/>
      <c r="G830" s="299"/>
      <c r="H830" s="298"/>
      <c r="I830" s="295"/>
      <c r="J830" s="294"/>
      <c r="K830" s="297"/>
      <c r="L830" s="302"/>
      <c r="M830" s="291"/>
    </row>
    <row r="831" spans="1:13">
      <c r="A831" s="301" t="s">
        <v>275</v>
      </c>
      <c r="B831" s="299"/>
      <c r="C831" s="299"/>
      <c r="D831" s="299"/>
      <c r="E831" s="299"/>
      <c r="F831" s="300"/>
      <c r="G831" s="299"/>
      <c r="H831" s="298"/>
      <c r="I831" s="295"/>
      <c r="J831" s="294"/>
      <c r="K831" s="297"/>
      <c r="L831" s="314"/>
      <c r="M831" s="291"/>
    </row>
    <row r="832" spans="1:13">
      <c r="A832" s="301" t="s">
        <v>274</v>
      </c>
      <c r="B832" s="299"/>
      <c r="C832" s="299"/>
      <c r="D832" s="299"/>
      <c r="E832" s="299"/>
      <c r="F832" s="300"/>
      <c r="G832" s="299"/>
      <c r="H832" s="298"/>
      <c r="I832" s="295"/>
      <c r="J832" s="294"/>
      <c r="K832" s="297"/>
      <c r="L832" s="314"/>
      <c r="M832" s="291"/>
    </row>
    <row r="833" spans="1:13">
      <c r="A833" s="301" t="s">
        <v>273</v>
      </c>
      <c r="B833" s="299"/>
      <c r="C833" s="299"/>
      <c r="D833" s="299"/>
      <c r="E833" s="299"/>
      <c r="F833" s="300"/>
      <c r="G833" s="299"/>
      <c r="H833" s="298"/>
      <c r="I833" s="295"/>
      <c r="J833" s="294"/>
      <c r="K833" s="297"/>
      <c r="L833" s="314"/>
      <c r="M833" s="291"/>
    </row>
    <row r="834" spans="1:13">
      <c r="A834" s="301" t="s">
        <v>272</v>
      </c>
      <c r="B834" s="299"/>
      <c r="C834" s="299"/>
      <c r="D834" s="299"/>
      <c r="E834" s="299"/>
      <c r="F834" s="300"/>
      <c r="G834" s="299"/>
      <c r="H834" s="298"/>
      <c r="I834" s="295"/>
      <c r="J834" s="294"/>
      <c r="K834" s="297"/>
      <c r="L834" s="314"/>
      <c r="M834" s="291"/>
    </row>
    <row r="835" spans="1:13" ht="15.75" thickBot="1">
      <c r="A835" s="616" t="s">
        <v>271</v>
      </c>
      <c r="B835" s="617"/>
      <c r="C835" s="617"/>
      <c r="D835" s="617"/>
      <c r="E835" s="617"/>
      <c r="F835" s="617"/>
      <c r="G835" s="617"/>
      <c r="H835" s="618"/>
      <c r="I835" s="295"/>
      <c r="J835" s="294"/>
      <c r="K835" s="293"/>
      <c r="L835" s="292"/>
      <c r="M835" s="291"/>
    </row>
    <row r="836" spans="1:13">
      <c r="A836" s="290" t="s">
        <v>270</v>
      </c>
      <c r="B836" s="289"/>
      <c r="C836" s="289"/>
      <c r="D836" s="289"/>
      <c r="E836" s="289"/>
      <c r="F836" s="289"/>
      <c r="G836" s="289"/>
      <c r="H836" s="289"/>
      <c r="I836" s="621" t="s">
        <v>55</v>
      </c>
      <c r="J836" s="622"/>
      <c r="K836" s="288"/>
      <c r="L836" s="287"/>
      <c r="M836" s="286"/>
    </row>
    <row r="837" spans="1:13" ht="15.75" thickBot="1">
      <c r="A837" s="285" t="s">
        <v>269</v>
      </c>
      <c r="B837" s="284"/>
      <c r="C837" s="284"/>
      <c r="D837" s="284"/>
      <c r="E837" s="284"/>
      <c r="F837" s="284"/>
      <c r="G837" s="284"/>
      <c r="H837" s="284"/>
      <c r="I837" s="283"/>
      <c r="J837" s="282"/>
      <c r="K837" s="281"/>
      <c r="L837" s="280"/>
      <c r="M837" s="279"/>
    </row>
    <row r="838" spans="1:13" ht="15.75" thickBot="1">
      <c r="A838" s="603" t="s">
        <v>355</v>
      </c>
      <c r="B838" s="604"/>
      <c r="C838" s="604"/>
      <c r="D838" s="604"/>
      <c r="E838" s="604"/>
      <c r="F838" s="604"/>
      <c r="G838" s="604"/>
      <c r="H838" s="657"/>
      <c r="I838" s="658" t="s">
        <v>32</v>
      </c>
      <c r="J838" s="659"/>
      <c r="K838" s="660">
        <v>1.46</v>
      </c>
      <c r="L838" s="661"/>
      <c r="M838" s="276">
        <f>K838*12*I769</f>
        <v>5802.6239999999998</v>
      </c>
    </row>
    <row r="839" spans="1:13" ht="15.75" thickBot="1">
      <c r="A839" s="386" t="s">
        <v>354</v>
      </c>
      <c r="B839" s="385"/>
      <c r="C839" s="385"/>
      <c r="D839" s="385"/>
      <c r="E839" s="385"/>
      <c r="F839" s="385"/>
      <c r="G839" s="385"/>
      <c r="H839" s="385"/>
      <c r="I839" s="387"/>
      <c r="J839" s="383"/>
      <c r="K839" s="660"/>
      <c r="L839" s="661"/>
      <c r="M839" s="276"/>
    </row>
    <row r="840" spans="1:13" ht="15.75" thickBot="1">
      <c r="A840" s="652" t="s">
        <v>268</v>
      </c>
      <c r="B840" s="653"/>
      <c r="C840" s="653"/>
      <c r="D840" s="653"/>
      <c r="E840" s="653"/>
      <c r="F840" s="653"/>
      <c r="G840" s="653"/>
      <c r="H840" s="653"/>
      <c r="I840" s="278"/>
      <c r="J840" s="277"/>
      <c r="K840" s="610">
        <f>K770+K780+K795+K824+K838+K839</f>
        <v>38.75</v>
      </c>
      <c r="L840" s="611"/>
      <c r="M840" s="276">
        <f>M770+M780+M795+M824+M838+M839</f>
        <v>154008</v>
      </c>
    </row>
    <row r="842" spans="1:13" ht="15.75">
      <c r="A842" s="601" t="s">
        <v>0</v>
      </c>
      <c r="B842" s="601"/>
      <c r="C842" s="601"/>
      <c r="D842" s="601"/>
      <c r="E842" s="601"/>
      <c r="F842" s="601"/>
      <c r="G842" s="601"/>
      <c r="H842" s="601"/>
      <c r="I842" s="601"/>
      <c r="J842" s="601"/>
      <c r="K842" s="601"/>
      <c r="L842" s="601"/>
      <c r="M842" s="327"/>
    </row>
    <row r="843" spans="1:13" ht="15.75">
      <c r="A843" s="600" t="s">
        <v>353</v>
      </c>
      <c r="B843" s="600"/>
      <c r="C843" s="600"/>
      <c r="D843" s="600"/>
      <c r="E843" s="600"/>
      <c r="F843" s="600"/>
      <c r="G843" s="600"/>
      <c r="H843" s="600"/>
      <c r="I843" s="600"/>
      <c r="J843" s="600"/>
      <c r="K843" s="600"/>
      <c r="L843" s="600"/>
      <c r="M843" s="327"/>
    </row>
    <row r="844" spans="1:13" ht="15.75">
      <c r="A844" s="370"/>
      <c r="B844" s="370"/>
      <c r="C844" s="370"/>
      <c r="D844" s="370"/>
      <c r="E844" s="370"/>
      <c r="F844" s="370" t="s">
        <v>434</v>
      </c>
      <c r="G844" s="370"/>
      <c r="H844" s="370"/>
      <c r="I844" s="370"/>
      <c r="J844" s="370"/>
      <c r="K844" s="370"/>
      <c r="L844" s="370"/>
      <c r="M844" s="327"/>
    </row>
    <row r="845" spans="1:13">
      <c r="A845" s="329"/>
      <c r="B845" s="328"/>
      <c r="C845" s="602" t="s">
        <v>351</v>
      </c>
      <c r="D845" s="602"/>
      <c r="E845" s="602"/>
      <c r="F845" s="328"/>
      <c r="G845" s="328"/>
      <c r="H845" s="368"/>
      <c r="I845" s="590" t="s">
        <v>3</v>
      </c>
      <c r="J845" s="591"/>
      <c r="K845" s="592" t="s">
        <v>4</v>
      </c>
      <c r="L845" s="593"/>
      <c r="M845" s="382"/>
    </row>
    <row r="846" spans="1:13">
      <c r="A846" s="381"/>
      <c r="B846" s="355"/>
      <c r="C846" s="355"/>
      <c r="D846" s="355"/>
      <c r="E846" s="355"/>
      <c r="F846" s="355"/>
      <c r="G846" s="355"/>
      <c r="H846" s="356"/>
      <c r="I846" s="295"/>
      <c r="J846" s="294"/>
      <c r="K846" s="594" t="s">
        <v>5</v>
      </c>
      <c r="L846" s="595"/>
      <c r="M846" s="380" t="s">
        <v>6</v>
      </c>
    </row>
    <row r="847" spans="1:13">
      <c r="A847" s="381"/>
      <c r="B847" s="355"/>
      <c r="C847" s="355"/>
      <c r="D847" s="355"/>
      <c r="E847" s="355"/>
      <c r="F847" s="355"/>
      <c r="G847" s="355"/>
      <c r="H847" s="356"/>
      <c r="I847" s="598" t="s">
        <v>7</v>
      </c>
      <c r="J847" s="599"/>
      <c r="K847" s="623" t="s">
        <v>8</v>
      </c>
      <c r="L847" s="624"/>
      <c r="M847" s="380" t="s">
        <v>9</v>
      </c>
    </row>
    <row r="848" spans="1:13" ht="16.5" thickBot="1">
      <c r="A848" s="379"/>
      <c r="B848" s="351"/>
      <c r="C848" s="351"/>
      <c r="D848" s="351"/>
      <c r="E848" s="351"/>
      <c r="F848" s="351"/>
      <c r="G848" s="351"/>
      <c r="H848" s="350"/>
      <c r="I848" s="631">
        <v>710.3</v>
      </c>
      <c r="J848" s="632"/>
      <c r="K848" s="633"/>
      <c r="L848" s="634"/>
      <c r="M848" s="378"/>
    </row>
    <row r="849" spans="1:13">
      <c r="A849" s="367" t="s">
        <v>350</v>
      </c>
      <c r="B849" s="344"/>
      <c r="C849" s="344"/>
      <c r="D849" s="344"/>
      <c r="E849" s="344"/>
      <c r="F849" s="344"/>
      <c r="G849" s="344"/>
      <c r="H849" s="377"/>
      <c r="I849" s="341"/>
      <c r="J849" s="340"/>
      <c r="K849" s="635">
        <f>K852+K855</f>
        <v>7.17</v>
      </c>
      <c r="L849" s="628"/>
      <c r="M849" s="286">
        <f>K849*12*I848</f>
        <v>61114.211999999992</v>
      </c>
    </row>
    <row r="850" spans="1:13">
      <c r="A850" s="376" t="s">
        <v>349</v>
      </c>
      <c r="B850" s="375"/>
      <c r="C850" s="375"/>
      <c r="D850" s="375"/>
      <c r="E850" s="375"/>
      <c r="F850" s="375"/>
      <c r="G850" s="375"/>
      <c r="H850" s="374"/>
      <c r="I850" s="295"/>
      <c r="J850" s="294"/>
      <c r="K850" s="293"/>
      <c r="L850" s="292"/>
      <c r="M850" s="373"/>
    </row>
    <row r="851" spans="1:13" ht="15.75" thickBot="1">
      <c r="A851" s="363" t="s">
        <v>348</v>
      </c>
      <c r="B851" s="372"/>
      <c r="C851" s="372"/>
      <c r="D851" s="372"/>
      <c r="E851" s="372"/>
      <c r="F851" s="372"/>
      <c r="G851" s="372"/>
      <c r="H851" s="371"/>
      <c r="I851" s="336"/>
      <c r="J851" s="282"/>
      <c r="K851" s="281"/>
      <c r="L851" s="280"/>
      <c r="M851" s="279"/>
    </row>
    <row r="852" spans="1:13">
      <c r="A852" s="323" t="s">
        <v>347</v>
      </c>
      <c r="B852" s="331"/>
      <c r="C852" s="331"/>
      <c r="D852" s="331"/>
      <c r="E852" s="331"/>
      <c r="F852" s="331"/>
      <c r="G852" s="331"/>
      <c r="H852" s="357"/>
      <c r="I852" s="596" t="s">
        <v>19</v>
      </c>
      <c r="J852" s="597"/>
      <c r="K852" s="629">
        <v>4.7</v>
      </c>
      <c r="L852" s="630"/>
      <c r="M852" s="291">
        <f>K852*12*I848</f>
        <v>40060.92</v>
      </c>
    </row>
    <row r="853" spans="1:13">
      <c r="A853" s="301" t="s">
        <v>338</v>
      </c>
      <c r="B853" s="355"/>
      <c r="C853" s="355"/>
      <c r="D853" s="355"/>
      <c r="E853" s="355"/>
      <c r="F853" s="355"/>
      <c r="G853" s="355"/>
      <c r="H853" s="356"/>
      <c r="I853" s="598" t="s">
        <v>328</v>
      </c>
      <c r="J853" s="599"/>
      <c r="K853" s="327"/>
      <c r="L853" s="292"/>
      <c r="M853" s="291"/>
    </row>
    <row r="854" spans="1:13">
      <c r="A854" s="323" t="s">
        <v>337</v>
      </c>
      <c r="B854" s="331"/>
      <c r="C854" s="331"/>
      <c r="D854" s="331"/>
      <c r="E854" s="331"/>
      <c r="F854" s="331"/>
      <c r="G854" s="331"/>
      <c r="H854" s="357"/>
      <c r="I854" s="596"/>
      <c r="J854" s="597"/>
      <c r="K854" s="327"/>
      <c r="L854" s="292"/>
      <c r="M854" s="291"/>
    </row>
    <row r="855" spans="1:13">
      <c r="A855" s="323" t="s">
        <v>346</v>
      </c>
      <c r="B855" s="331"/>
      <c r="C855" s="331"/>
      <c r="D855" s="331"/>
      <c r="E855" s="331"/>
      <c r="F855" s="331"/>
      <c r="G855" s="331"/>
      <c r="H855" s="357"/>
      <c r="I855" s="608" t="s">
        <v>35</v>
      </c>
      <c r="J855" s="609"/>
      <c r="K855" s="625">
        <v>2.4700000000000002</v>
      </c>
      <c r="L855" s="626"/>
      <c r="M855" s="291">
        <f>K855*12*I848</f>
        <v>21053.291999999998</v>
      </c>
    </row>
    <row r="856" spans="1:13" ht="15.75">
      <c r="A856" s="320" t="s">
        <v>345</v>
      </c>
      <c r="B856" s="354"/>
      <c r="C856" s="354"/>
      <c r="D856" s="354"/>
      <c r="E856" s="354"/>
      <c r="F856" s="354"/>
      <c r="G856" s="354"/>
      <c r="H856" s="353"/>
      <c r="I856" s="598" t="s">
        <v>328</v>
      </c>
      <c r="J856" s="599"/>
      <c r="K856" s="370"/>
      <c r="L856" s="369"/>
      <c r="M856" s="291"/>
    </row>
    <row r="857" spans="1:13">
      <c r="A857" s="313" t="s">
        <v>344</v>
      </c>
      <c r="B857" s="328"/>
      <c r="C857" s="328"/>
      <c r="D857" s="328"/>
      <c r="E857" s="328"/>
      <c r="F857" s="328"/>
      <c r="G857" s="328"/>
      <c r="H857" s="368"/>
      <c r="I857" s="598"/>
      <c r="J857" s="599"/>
      <c r="K857" s="352"/>
      <c r="L857" s="292"/>
      <c r="M857" s="291"/>
    </row>
    <row r="858" spans="1:13" ht="15.75" thickBot="1">
      <c r="A858" s="323" t="s">
        <v>343</v>
      </c>
      <c r="B858" s="322"/>
      <c r="C858" s="322"/>
      <c r="D858" s="322"/>
      <c r="E858" s="322"/>
      <c r="F858" s="322"/>
      <c r="G858" s="322"/>
      <c r="H858" s="321"/>
      <c r="I858" s="334"/>
      <c r="J858" s="333"/>
      <c r="K858" s="636"/>
      <c r="L858" s="637"/>
      <c r="M858" s="291"/>
    </row>
    <row r="859" spans="1:13">
      <c r="A859" s="367" t="s">
        <v>342</v>
      </c>
      <c r="B859" s="366"/>
      <c r="C859" s="366"/>
      <c r="D859" s="366"/>
      <c r="E859" s="366"/>
      <c r="F859" s="366"/>
      <c r="G859" s="366"/>
      <c r="H859" s="365"/>
      <c r="I859" s="341"/>
      <c r="J859" s="364"/>
      <c r="K859" s="627">
        <f>K861+K866+K869</f>
        <v>6.4700000000000006</v>
      </c>
      <c r="L859" s="628"/>
      <c r="M859" s="286">
        <f>K859*12*I848</f>
        <v>55147.69200000001</v>
      </c>
    </row>
    <row r="860" spans="1:13" ht="15.75" thickBot="1">
      <c r="A860" s="363" t="s">
        <v>341</v>
      </c>
      <c r="B860" s="362"/>
      <c r="C860" s="362"/>
      <c r="D860" s="362"/>
      <c r="E860" s="362"/>
      <c r="F860" s="362"/>
      <c r="G860" s="362"/>
      <c r="H860" s="361"/>
      <c r="I860" s="336"/>
      <c r="J860" s="360"/>
      <c r="K860" s="281"/>
      <c r="L860" s="280"/>
      <c r="M860" s="279"/>
    </row>
    <row r="861" spans="1:13">
      <c r="A861" s="301" t="s">
        <v>340</v>
      </c>
      <c r="B861" s="300"/>
      <c r="C861" s="300"/>
      <c r="D861" s="300"/>
      <c r="E861" s="300"/>
      <c r="F861" s="300"/>
      <c r="G861" s="300"/>
      <c r="H861" s="298"/>
      <c r="I861" s="598" t="s">
        <v>19</v>
      </c>
      <c r="J861" s="599"/>
      <c r="K861" s="629">
        <v>3.53</v>
      </c>
      <c r="L861" s="630"/>
      <c r="M861" s="291">
        <f>K861*12*I848</f>
        <v>30088.307999999997</v>
      </c>
    </row>
    <row r="862" spans="1:13">
      <c r="A862" s="323" t="s">
        <v>339</v>
      </c>
      <c r="B862" s="322"/>
      <c r="C862" s="322"/>
      <c r="D862" s="322"/>
      <c r="E862" s="322"/>
      <c r="F862" s="322"/>
      <c r="G862" s="322"/>
      <c r="H862" s="321"/>
      <c r="I862" s="359"/>
      <c r="J862" s="358"/>
      <c r="K862" s="327"/>
      <c r="L862" s="292"/>
      <c r="M862" s="291"/>
    </row>
    <row r="863" spans="1:13">
      <c r="A863" s="301" t="s">
        <v>338</v>
      </c>
      <c r="B863" s="355"/>
      <c r="C863" s="355"/>
      <c r="D863" s="355"/>
      <c r="E863" s="355"/>
      <c r="F863" s="355"/>
      <c r="G863" s="355"/>
      <c r="H863" s="356"/>
      <c r="I863" s="598" t="s">
        <v>328</v>
      </c>
      <c r="J863" s="599"/>
      <c r="K863" s="327"/>
      <c r="L863" s="292"/>
      <c r="M863" s="291"/>
    </row>
    <row r="864" spans="1:13">
      <c r="A864" s="323" t="s">
        <v>337</v>
      </c>
      <c r="B864" s="331"/>
      <c r="C864" s="331"/>
      <c r="D864" s="331"/>
      <c r="E864" s="331"/>
      <c r="F864" s="331"/>
      <c r="G864" s="331"/>
      <c r="H864" s="357"/>
      <c r="I864" s="596"/>
      <c r="J864" s="597"/>
      <c r="K864" s="327"/>
      <c r="L864" s="292"/>
      <c r="M864" s="291"/>
    </row>
    <row r="865" spans="1:13">
      <c r="A865" s="320" t="s">
        <v>336</v>
      </c>
      <c r="B865" s="354"/>
      <c r="C865" s="353"/>
      <c r="D865" s="355"/>
      <c r="E865" s="355"/>
      <c r="F865" s="355"/>
      <c r="G865" s="355"/>
      <c r="H865" s="356"/>
      <c r="I865" s="598" t="s">
        <v>328</v>
      </c>
      <c r="J865" s="599"/>
      <c r="K865" s="327"/>
      <c r="L865" s="292"/>
      <c r="M865" s="291"/>
    </row>
    <row r="866" spans="1:13">
      <c r="A866" s="301" t="s">
        <v>335</v>
      </c>
      <c r="B866" s="355"/>
      <c r="C866" s="355"/>
      <c r="D866" s="354"/>
      <c r="E866" s="354"/>
      <c r="F866" s="354"/>
      <c r="G866" s="354"/>
      <c r="H866" s="353"/>
      <c r="I866" s="608" t="s">
        <v>35</v>
      </c>
      <c r="J866" s="609"/>
      <c r="K866" s="625">
        <v>1.54</v>
      </c>
      <c r="L866" s="626"/>
      <c r="M866" s="291">
        <f>K866*12*I848</f>
        <v>13126.343999999999</v>
      </c>
    </row>
    <row r="867" spans="1:13">
      <c r="A867" s="313" t="s">
        <v>334</v>
      </c>
      <c r="B867" s="312"/>
      <c r="C867" s="312"/>
      <c r="D867" s="312"/>
      <c r="E867" s="312"/>
      <c r="F867" s="312"/>
      <c r="G867" s="312"/>
      <c r="H867" s="311"/>
      <c r="I867" s="590" t="s">
        <v>333</v>
      </c>
      <c r="J867" s="591"/>
      <c r="K867" s="327"/>
      <c r="L867" s="292"/>
      <c r="M867" s="291"/>
    </row>
    <row r="868" spans="1:13">
      <c r="A868" s="323"/>
      <c r="B868" s="322"/>
      <c r="C868" s="322"/>
      <c r="D868" s="322"/>
      <c r="E868" s="322"/>
      <c r="F868" s="322"/>
      <c r="G868" s="322"/>
      <c r="H868" s="321"/>
      <c r="I868" s="334" t="s">
        <v>332</v>
      </c>
      <c r="J868" s="333"/>
      <c r="K868" s="352"/>
      <c r="L868" s="292"/>
      <c r="M868" s="291"/>
    </row>
    <row r="869" spans="1:13">
      <c r="A869" s="313" t="s">
        <v>331</v>
      </c>
      <c r="B869" s="312"/>
      <c r="C869" s="312"/>
      <c r="D869" s="312"/>
      <c r="E869" s="312"/>
      <c r="F869" s="312"/>
      <c r="G869" s="312"/>
      <c r="H869" s="311"/>
      <c r="I869" s="590" t="s">
        <v>35</v>
      </c>
      <c r="J869" s="591"/>
      <c r="K869" s="625">
        <v>1.4</v>
      </c>
      <c r="L869" s="626"/>
      <c r="M869" s="291">
        <f>K869*12*I848</f>
        <v>11933.039999999997</v>
      </c>
    </row>
    <row r="870" spans="1:13">
      <c r="A870" s="323" t="s">
        <v>330</v>
      </c>
      <c r="B870" s="322"/>
      <c r="C870" s="322"/>
      <c r="D870" s="322"/>
      <c r="E870" s="322"/>
      <c r="F870" s="322"/>
      <c r="G870" s="322"/>
      <c r="H870" s="321"/>
      <c r="I870" s="334"/>
      <c r="J870" s="333"/>
      <c r="K870" s="327"/>
      <c r="L870" s="292"/>
      <c r="M870" s="291"/>
    </row>
    <row r="871" spans="1:13">
      <c r="A871" s="313" t="s">
        <v>329</v>
      </c>
      <c r="B871" s="312"/>
      <c r="C871" s="312"/>
      <c r="D871" s="312"/>
      <c r="E871" s="312"/>
      <c r="F871" s="312"/>
      <c r="G871" s="312"/>
      <c r="H871" s="311"/>
      <c r="I871" s="598" t="s">
        <v>328</v>
      </c>
      <c r="J871" s="599"/>
      <c r="K871" s="327"/>
      <c r="L871" s="292"/>
      <c r="M871" s="291"/>
    </row>
    <row r="872" spans="1:13">
      <c r="A872" s="313" t="s">
        <v>327</v>
      </c>
      <c r="B872" s="312"/>
      <c r="C872" s="312"/>
      <c r="D872" s="312"/>
      <c r="E872" s="312"/>
      <c r="F872" s="312"/>
      <c r="G872" s="312"/>
      <c r="H872" s="311"/>
      <c r="I872" s="590" t="s">
        <v>326</v>
      </c>
      <c r="J872" s="591"/>
      <c r="K872" s="351"/>
      <c r="L872" s="350"/>
      <c r="M872" s="349"/>
    </row>
    <row r="873" spans="1:13" ht="15.75" thickBot="1">
      <c r="A873" s="323"/>
      <c r="B873" s="322"/>
      <c r="C873" s="322"/>
      <c r="D873" s="322"/>
      <c r="E873" s="322"/>
      <c r="F873" s="322"/>
      <c r="G873" s="322"/>
      <c r="H873" s="321"/>
      <c r="I873" s="606" t="s">
        <v>325</v>
      </c>
      <c r="J873" s="607"/>
      <c r="K873" s="348"/>
      <c r="L873" s="347"/>
      <c r="M873" s="346"/>
    </row>
    <row r="874" spans="1:13">
      <c r="A874" s="345" t="s">
        <v>324</v>
      </c>
      <c r="B874" s="344"/>
      <c r="C874" s="344"/>
      <c r="D874" s="344"/>
      <c r="E874" s="344"/>
      <c r="F874" s="344"/>
      <c r="G874" s="343"/>
      <c r="H874" s="342"/>
      <c r="I874" s="341"/>
      <c r="J874" s="340"/>
      <c r="K874" s="648">
        <f>K876+K883+K891+K895+K896+K900</f>
        <v>17.829999999999998</v>
      </c>
      <c r="L874" s="628"/>
      <c r="M874" s="286">
        <f>M876+M883+M891+M895+M896+M900</f>
        <v>151975.788</v>
      </c>
    </row>
    <row r="875" spans="1:13" ht="15.75" thickBot="1">
      <c r="A875" s="339"/>
      <c r="B875" s="338"/>
      <c r="C875" s="338"/>
      <c r="D875" s="338"/>
      <c r="E875" s="338"/>
      <c r="F875" s="338"/>
      <c r="G875" s="338"/>
      <c r="H875" s="337"/>
      <c r="I875" s="336"/>
      <c r="J875" s="282"/>
      <c r="K875" s="281"/>
      <c r="L875" s="280"/>
      <c r="M875" s="279"/>
    </row>
    <row r="876" spans="1:13" ht="15.75" thickBot="1">
      <c r="A876" s="603" t="s">
        <v>323</v>
      </c>
      <c r="B876" s="604"/>
      <c r="C876" s="604"/>
      <c r="D876" s="604"/>
      <c r="E876" s="604"/>
      <c r="F876" s="604"/>
      <c r="G876" s="604"/>
      <c r="H876" s="605"/>
      <c r="I876" s="305"/>
      <c r="J876" s="304"/>
      <c r="K876" s="646">
        <f>K877+K878+K879+K881+K882</f>
        <v>3.0399999999999996</v>
      </c>
      <c r="L876" s="647"/>
      <c r="M876" s="303">
        <f>K876*12*I848</f>
        <v>25911.743999999995</v>
      </c>
    </row>
    <row r="877" spans="1:13">
      <c r="A877" s="323" t="s">
        <v>322</v>
      </c>
      <c r="B877" s="322"/>
      <c r="C877" s="322"/>
      <c r="D877" s="322"/>
      <c r="E877" s="322"/>
      <c r="F877" s="322"/>
      <c r="G877" s="322"/>
      <c r="H877" s="321"/>
      <c r="I877" s="596" t="s">
        <v>321</v>
      </c>
      <c r="J877" s="597"/>
      <c r="K877" s="629">
        <v>0.63</v>
      </c>
      <c r="L877" s="630"/>
      <c r="M877" s="291">
        <f>K877*12*I848</f>
        <v>5369.8680000000004</v>
      </c>
    </row>
    <row r="878" spans="1:13">
      <c r="A878" s="320" t="s">
        <v>320</v>
      </c>
      <c r="B878" s="319"/>
      <c r="C878" s="319"/>
      <c r="D878" s="319"/>
      <c r="E878" s="319"/>
      <c r="F878" s="319"/>
      <c r="G878" s="319"/>
      <c r="H878" s="318"/>
      <c r="I878" s="608" t="s">
        <v>57</v>
      </c>
      <c r="J878" s="609"/>
      <c r="K878" s="625">
        <v>1.48</v>
      </c>
      <c r="L878" s="626"/>
      <c r="M878" s="291">
        <f>K878*12*I848</f>
        <v>12614.927999999998</v>
      </c>
    </row>
    <row r="879" spans="1:13">
      <c r="A879" s="313" t="s">
        <v>319</v>
      </c>
      <c r="B879" s="312"/>
      <c r="C879" s="312"/>
      <c r="D879" s="312"/>
      <c r="E879" s="312"/>
      <c r="F879" s="312"/>
      <c r="G879" s="312"/>
      <c r="H879" s="311"/>
      <c r="I879" s="590" t="s">
        <v>35</v>
      </c>
      <c r="J879" s="591"/>
      <c r="K879" s="625">
        <v>0.17</v>
      </c>
      <c r="L879" s="626"/>
      <c r="M879" s="291">
        <f>K879*12*I848</f>
        <v>1449.0119999999999</v>
      </c>
    </row>
    <row r="880" spans="1:13">
      <c r="A880" s="335" t="s">
        <v>318</v>
      </c>
      <c r="B880" s="331"/>
      <c r="C880" s="331"/>
      <c r="D880" s="331"/>
      <c r="E880" s="322"/>
      <c r="F880" s="322"/>
      <c r="G880" s="322"/>
      <c r="H880" s="321"/>
      <c r="I880" s="334"/>
      <c r="J880" s="333"/>
      <c r="K880" s="293"/>
      <c r="L880" s="292"/>
      <c r="M880" s="291"/>
    </row>
    <row r="881" spans="1:13">
      <c r="A881" s="320" t="s">
        <v>317</v>
      </c>
      <c r="B881" s="319"/>
      <c r="C881" s="319"/>
      <c r="D881" s="319"/>
      <c r="E881" s="319"/>
      <c r="F881" s="319"/>
      <c r="G881" s="319"/>
      <c r="H881" s="318"/>
      <c r="I881" s="608" t="s">
        <v>19</v>
      </c>
      <c r="J881" s="609"/>
      <c r="K881" s="625">
        <v>0.05</v>
      </c>
      <c r="L881" s="626"/>
      <c r="M881" s="291">
        <f>K881*12*I848</f>
        <v>426.18000000000006</v>
      </c>
    </row>
    <row r="882" spans="1:13" ht="15.75" thickBot="1">
      <c r="A882" s="313" t="s">
        <v>316</v>
      </c>
      <c r="B882" s="312"/>
      <c r="C882" s="312"/>
      <c r="D882" s="312"/>
      <c r="E882" s="312"/>
      <c r="F882" s="312"/>
      <c r="G882" s="312"/>
      <c r="H882" s="311"/>
      <c r="I882" s="614" t="s">
        <v>19</v>
      </c>
      <c r="J882" s="615"/>
      <c r="K882" s="650">
        <v>0.71</v>
      </c>
      <c r="L882" s="651"/>
      <c r="M882" s="291">
        <f>K882*12*I848</f>
        <v>6051.7559999999994</v>
      </c>
    </row>
    <row r="883" spans="1:13" ht="15.75" thickBot="1">
      <c r="A883" s="654" t="s">
        <v>315</v>
      </c>
      <c r="B883" s="655"/>
      <c r="C883" s="655"/>
      <c r="D883" s="655"/>
      <c r="E883" s="655"/>
      <c r="F883" s="655"/>
      <c r="G883" s="655"/>
      <c r="H883" s="656"/>
      <c r="I883" s="305"/>
      <c r="J883" s="304"/>
      <c r="K883" s="642">
        <f>K884+K885+K887+K888+K889+K890</f>
        <v>1.35</v>
      </c>
      <c r="L883" s="647"/>
      <c r="M883" s="303">
        <f>K883*12*I848</f>
        <v>11506.86</v>
      </c>
    </row>
    <row r="884" spans="1:13">
      <c r="A884" s="332" t="s">
        <v>314</v>
      </c>
      <c r="B884" s="331"/>
      <c r="C884" s="331"/>
      <c r="D884" s="331"/>
      <c r="E884" s="331"/>
      <c r="F884" s="322"/>
      <c r="G884" s="322"/>
      <c r="H884" s="321"/>
      <c r="I884" s="330"/>
      <c r="J884" s="294"/>
      <c r="K884" s="629">
        <v>0.08</v>
      </c>
      <c r="L884" s="630"/>
      <c r="M884" s="291">
        <f>K884*12*I848</f>
        <v>681.88799999999992</v>
      </c>
    </row>
    <row r="885" spans="1:13">
      <c r="A885" s="329" t="s">
        <v>313</v>
      </c>
      <c r="B885" s="328"/>
      <c r="C885" s="328"/>
      <c r="D885" s="328"/>
      <c r="E885" s="328"/>
      <c r="F885" s="312"/>
      <c r="G885" s="312"/>
      <c r="H885" s="311"/>
      <c r="I885" s="598" t="s">
        <v>312</v>
      </c>
      <c r="J885" s="599"/>
      <c r="K885" s="625">
        <v>0.65</v>
      </c>
      <c r="L885" s="626"/>
      <c r="M885" s="291">
        <f>K885*12*I848</f>
        <v>5540.34</v>
      </c>
    </row>
    <row r="886" spans="1:13">
      <c r="A886" s="323" t="s">
        <v>311</v>
      </c>
      <c r="B886" s="322"/>
      <c r="C886" s="322"/>
      <c r="D886" s="322"/>
      <c r="E886" s="322"/>
      <c r="F886" s="322"/>
      <c r="G886" s="322"/>
      <c r="H886" s="321"/>
      <c r="I886" s="596" t="s">
        <v>310</v>
      </c>
      <c r="J886" s="597"/>
      <c r="K886" s="327"/>
      <c r="L886" s="292"/>
      <c r="M886" s="291"/>
    </row>
    <row r="887" spans="1:13">
      <c r="A887" s="320" t="s">
        <v>309</v>
      </c>
      <c r="B887" s="319"/>
      <c r="C887" s="319"/>
      <c r="D887" s="319"/>
      <c r="E887" s="319"/>
      <c r="F887" s="319"/>
      <c r="G887" s="319"/>
      <c r="H887" s="318"/>
      <c r="I887" s="608" t="s">
        <v>308</v>
      </c>
      <c r="J887" s="609"/>
      <c r="K887" s="625">
        <v>0.4</v>
      </c>
      <c r="L887" s="626"/>
      <c r="M887" s="291">
        <f>K887*12*I848</f>
        <v>3409.4400000000005</v>
      </c>
    </row>
    <row r="888" spans="1:13">
      <c r="A888" s="320" t="s">
        <v>307</v>
      </c>
      <c r="B888" s="319"/>
      <c r="C888" s="319"/>
      <c r="D888" s="319"/>
      <c r="E888" s="319"/>
      <c r="F888" s="319"/>
      <c r="G888" s="319"/>
      <c r="H888" s="318"/>
      <c r="I888" s="608" t="s">
        <v>306</v>
      </c>
      <c r="J888" s="609"/>
      <c r="K888" s="625">
        <v>0.1</v>
      </c>
      <c r="L888" s="626"/>
      <c r="M888" s="291">
        <f>K888*12*I848</f>
        <v>852.36000000000013</v>
      </c>
    </row>
    <row r="889" spans="1:13">
      <c r="A889" s="313" t="s">
        <v>299</v>
      </c>
      <c r="B889" s="312"/>
      <c r="C889" s="312"/>
      <c r="D889" s="312"/>
      <c r="E889" s="312"/>
      <c r="F889" s="312"/>
      <c r="G889" s="312"/>
      <c r="H889" s="311"/>
      <c r="I889" s="608" t="s">
        <v>298</v>
      </c>
      <c r="J889" s="609"/>
      <c r="K889" s="636">
        <v>0.05</v>
      </c>
      <c r="L889" s="637"/>
      <c r="M889" s="291">
        <f>K889*12*I848</f>
        <v>426.18000000000006</v>
      </c>
    </row>
    <row r="890" spans="1:13" ht="15.75" thickBot="1">
      <c r="A890" s="313" t="s">
        <v>305</v>
      </c>
      <c r="B890" s="312"/>
      <c r="C890" s="312"/>
      <c r="D890" s="312"/>
      <c r="E890" s="312"/>
      <c r="F890" s="312"/>
      <c r="G890" s="312"/>
      <c r="H890" s="311"/>
      <c r="I890" s="614" t="s">
        <v>88</v>
      </c>
      <c r="J890" s="615"/>
      <c r="K890" s="638">
        <v>7.0000000000000007E-2</v>
      </c>
      <c r="L890" s="639"/>
      <c r="M890" s="326">
        <f>K890*12*I848</f>
        <v>596.65200000000004</v>
      </c>
    </row>
    <row r="891" spans="1:13" ht="15.75" thickBot="1">
      <c r="A891" s="654" t="s">
        <v>304</v>
      </c>
      <c r="B891" s="655"/>
      <c r="C891" s="655"/>
      <c r="D891" s="655"/>
      <c r="E891" s="655"/>
      <c r="F891" s="655"/>
      <c r="G891" s="655"/>
      <c r="H891" s="656"/>
      <c r="I891" s="325"/>
      <c r="J891" s="324"/>
      <c r="K891" s="649">
        <f>K892+K893+K894</f>
        <v>0.88</v>
      </c>
      <c r="L891" s="643"/>
      <c r="M891" s="303">
        <f>K891*12*I848</f>
        <v>7500.768</v>
      </c>
    </row>
    <row r="892" spans="1:13">
      <c r="A892" s="323" t="s">
        <v>303</v>
      </c>
      <c r="B892" s="322"/>
      <c r="C892" s="322"/>
      <c r="D892" s="322"/>
      <c r="E892" s="322"/>
      <c r="F892" s="322"/>
      <c r="G892" s="322"/>
      <c r="H892" s="321"/>
      <c r="I892" s="612" t="s">
        <v>302</v>
      </c>
      <c r="J892" s="613"/>
      <c r="K892" s="644">
        <v>0.42</v>
      </c>
      <c r="L892" s="645"/>
      <c r="M892" s="291">
        <f>K892*12*I848</f>
        <v>3579.9119999999998</v>
      </c>
    </row>
    <row r="893" spans="1:13">
      <c r="A893" s="320" t="s">
        <v>301</v>
      </c>
      <c r="B893" s="319"/>
      <c r="C893" s="319"/>
      <c r="D893" s="319"/>
      <c r="E893" s="319"/>
      <c r="F893" s="319"/>
      <c r="G893" s="319"/>
      <c r="H893" s="318"/>
      <c r="I893" s="317" t="s">
        <v>300</v>
      </c>
      <c r="J893" s="316"/>
      <c r="K893" s="636">
        <v>0.37</v>
      </c>
      <c r="L893" s="637"/>
      <c r="M893" s="291">
        <f>K893*12*I848</f>
        <v>3153.7319999999995</v>
      </c>
    </row>
    <row r="894" spans="1:13" ht="15.75" thickBot="1">
      <c r="A894" s="313" t="s">
        <v>299</v>
      </c>
      <c r="B894" s="312"/>
      <c r="C894" s="312"/>
      <c r="D894" s="312"/>
      <c r="E894" s="312"/>
      <c r="F894" s="312"/>
      <c r="G894" s="312"/>
      <c r="H894" s="311"/>
      <c r="I894" s="614" t="s">
        <v>298</v>
      </c>
      <c r="J894" s="615"/>
      <c r="K894" s="638">
        <v>0.09</v>
      </c>
      <c r="L894" s="639"/>
      <c r="M894" s="291">
        <f>K894*12*I848</f>
        <v>767.12400000000002</v>
      </c>
    </row>
    <row r="895" spans="1:13" ht="15.75" thickBot="1">
      <c r="A895" s="309" t="s">
        <v>297</v>
      </c>
      <c r="B895" s="308"/>
      <c r="C895" s="308"/>
      <c r="D895" s="308"/>
      <c r="E895" s="308"/>
      <c r="F895" s="308"/>
      <c r="G895" s="308"/>
      <c r="H895" s="307"/>
      <c r="I895" s="619" t="s">
        <v>296</v>
      </c>
      <c r="J895" s="620"/>
      <c r="K895" s="640">
        <v>10.91</v>
      </c>
      <c r="L895" s="641"/>
      <c r="M895" s="303">
        <f>K895*12*I848</f>
        <v>92992.47600000001</v>
      </c>
    </row>
    <row r="896" spans="1:13" ht="15.75" thickBot="1">
      <c r="A896" s="603" t="s">
        <v>295</v>
      </c>
      <c r="B896" s="604"/>
      <c r="C896" s="604"/>
      <c r="D896" s="604"/>
      <c r="E896" s="604"/>
      <c r="F896" s="604"/>
      <c r="G896" s="604"/>
      <c r="H896" s="605"/>
      <c r="I896" s="305"/>
      <c r="J896" s="304"/>
      <c r="K896" s="642">
        <v>1.58</v>
      </c>
      <c r="L896" s="643"/>
      <c r="M896" s="303">
        <f>K896*12*I848</f>
        <v>13467.288</v>
      </c>
    </row>
    <row r="897" spans="1:13">
      <c r="A897" s="301" t="s">
        <v>294</v>
      </c>
      <c r="B897" s="300"/>
      <c r="C897" s="300"/>
      <c r="D897" s="300"/>
      <c r="E897" s="300"/>
      <c r="F897" s="300"/>
      <c r="G897" s="300"/>
      <c r="H897" s="298"/>
      <c r="I897" s="621" t="s">
        <v>293</v>
      </c>
      <c r="J897" s="622"/>
      <c r="K897" s="297"/>
      <c r="L897" s="314"/>
      <c r="M897" s="291"/>
    </row>
    <row r="898" spans="1:13">
      <c r="A898" s="301" t="s">
        <v>292</v>
      </c>
      <c r="B898" s="300"/>
      <c r="C898" s="300"/>
      <c r="D898" s="300"/>
      <c r="E898" s="300"/>
      <c r="F898" s="300"/>
      <c r="G898" s="300"/>
      <c r="H898" s="298"/>
      <c r="I898" s="295"/>
      <c r="J898" s="294"/>
      <c r="K898" s="297"/>
      <c r="L898" s="314"/>
      <c r="M898" s="291"/>
    </row>
    <row r="899" spans="1:13" ht="15.75" thickBot="1">
      <c r="A899" s="301" t="s">
        <v>291</v>
      </c>
      <c r="B899" s="300"/>
      <c r="C899" s="300"/>
      <c r="D899" s="300"/>
      <c r="E899" s="300"/>
      <c r="F899" s="300"/>
      <c r="G899" s="300"/>
      <c r="H899" s="298"/>
      <c r="I899" s="310"/>
      <c r="J899" s="294"/>
      <c r="K899" s="297"/>
      <c r="L899" s="314"/>
      <c r="M899" s="291"/>
    </row>
    <row r="900" spans="1:13" ht="15.75" thickBot="1">
      <c r="A900" s="309" t="s">
        <v>290</v>
      </c>
      <c r="B900" s="308"/>
      <c r="C900" s="308"/>
      <c r="D900" s="308"/>
      <c r="E900" s="308"/>
      <c r="F900" s="308"/>
      <c r="G900" s="308"/>
      <c r="H900" s="307"/>
      <c r="I900" s="305"/>
      <c r="J900" s="304"/>
      <c r="K900" s="642">
        <v>7.0000000000000007E-2</v>
      </c>
      <c r="L900" s="643"/>
      <c r="M900" s="303">
        <f>K900*12*I848</f>
        <v>596.65200000000004</v>
      </c>
    </row>
    <row r="901" spans="1:13">
      <c r="A901" s="301" t="s">
        <v>289</v>
      </c>
      <c r="B901" s="300"/>
      <c r="C901" s="300"/>
      <c r="D901" s="300"/>
      <c r="E901" s="300"/>
      <c r="F901" s="300"/>
      <c r="G901" s="300"/>
      <c r="H901" s="298"/>
      <c r="I901" s="621" t="s">
        <v>19</v>
      </c>
      <c r="J901" s="622"/>
      <c r="K901" s="315"/>
      <c r="L901" s="314"/>
      <c r="M901" s="291"/>
    </row>
    <row r="902" spans="1:13" ht="15.75" thickBot="1">
      <c r="A902" s="301" t="s">
        <v>288</v>
      </c>
      <c r="B902" s="300"/>
      <c r="C902" s="300"/>
      <c r="D902" s="300"/>
      <c r="E902" s="300"/>
      <c r="F902" s="300"/>
      <c r="G902" s="300"/>
      <c r="H902" s="298"/>
      <c r="I902" s="295"/>
      <c r="J902" s="294"/>
      <c r="K902" s="315"/>
      <c r="L902" s="314"/>
      <c r="M902" s="291"/>
    </row>
    <row r="903" spans="1:13" ht="15.75" thickBot="1">
      <c r="A903" s="603" t="s">
        <v>287</v>
      </c>
      <c r="B903" s="604"/>
      <c r="C903" s="604"/>
      <c r="D903" s="604"/>
      <c r="E903" s="604"/>
      <c r="F903" s="604"/>
      <c r="G903" s="604"/>
      <c r="H903" s="605"/>
      <c r="I903" s="305"/>
      <c r="J903" s="304"/>
      <c r="K903" s="642">
        <v>6</v>
      </c>
      <c r="L903" s="643"/>
      <c r="M903" s="303">
        <f>K903*12*I848</f>
        <v>51141.599999999999</v>
      </c>
    </row>
    <row r="904" spans="1:13">
      <c r="A904" s="301" t="s">
        <v>286</v>
      </c>
      <c r="B904" s="299"/>
      <c r="C904" s="299"/>
      <c r="D904" s="299"/>
      <c r="E904" s="299"/>
      <c r="F904" s="300"/>
      <c r="G904" s="299"/>
      <c r="H904" s="298"/>
      <c r="I904" s="598" t="s">
        <v>285</v>
      </c>
      <c r="J904" s="599"/>
      <c r="K904" s="297"/>
      <c r="L904" s="314"/>
      <c r="M904" s="291"/>
    </row>
    <row r="905" spans="1:13">
      <c r="A905" s="301" t="s">
        <v>284</v>
      </c>
      <c r="B905" s="299"/>
      <c r="C905" s="299"/>
      <c r="D905" s="299"/>
      <c r="E905" s="299"/>
      <c r="F905" s="300"/>
      <c r="G905" s="299"/>
      <c r="H905" s="298"/>
      <c r="I905" s="598" t="s">
        <v>283</v>
      </c>
      <c r="J905" s="599"/>
      <c r="K905" s="297"/>
      <c r="L905" s="314"/>
      <c r="M905" s="291"/>
    </row>
    <row r="906" spans="1:13">
      <c r="A906" s="301" t="s">
        <v>282</v>
      </c>
      <c r="B906" s="299"/>
      <c r="C906" s="299"/>
      <c r="D906" s="299"/>
      <c r="E906" s="299"/>
      <c r="F906" s="300"/>
      <c r="G906" s="299"/>
      <c r="H906" s="298"/>
      <c r="I906" s="598" t="s">
        <v>281</v>
      </c>
      <c r="J906" s="599"/>
      <c r="K906" s="297"/>
      <c r="L906" s="314"/>
      <c r="M906" s="291"/>
    </row>
    <row r="907" spans="1:13">
      <c r="A907" s="301" t="s">
        <v>280</v>
      </c>
      <c r="B907" s="299"/>
      <c r="C907" s="299"/>
      <c r="D907" s="299"/>
      <c r="E907" s="299"/>
      <c r="F907" s="300"/>
      <c r="G907" s="299"/>
      <c r="H907" s="298"/>
      <c r="I907" s="598" t="s">
        <v>279</v>
      </c>
      <c r="J907" s="599"/>
      <c r="K907" s="297"/>
      <c r="L907" s="314"/>
      <c r="M907" s="291"/>
    </row>
    <row r="908" spans="1:13">
      <c r="A908" s="301" t="s">
        <v>278</v>
      </c>
      <c r="B908" s="299"/>
      <c r="C908" s="299"/>
      <c r="D908" s="299"/>
      <c r="E908" s="299"/>
      <c r="F908" s="300"/>
      <c r="G908" s="299"/>
      <c r="H908" s="298"/>
      <c r="I908" s="598" t="s">
        <v>277</v>
      </c>
      <c r="J908" s="599"/>
      <c r="K908" s="297"/>
      <c r="L908" s="314"/>
      <c r="M908" s="291"/>
    </row>
    <row r="909" spans="1:13">
      <c r="A909" s="301" t="s">
        <v>276</v>
      </c>
      <c r="B909" s="299"/>
      <c r="C909" s="299"/>
      <c r="D909" s="299"/>
      <c r="E909" s="299"/>
      <c r="F909" s="300"/>
      <c r="G909" s="299"/>
      <c r="H909" s="298"/>
      <c r="I909" s="295"/>
      <c r="J909" s="294"/>
      <c r="K909" s="297"/>
      <c r="L909" s="302"/>
      <c r="M909" s="291"/>
    </row>
    <row r="910" spans="1:13">
      <c r="A910" s="301" t="s">
        <v>275</v>
      </c>
      <c r="B910" s="299"/>
      <c r="C910" s="299"/>
      <c r="D910" s="299"/>
      <c r="E910" s="299"/>
      <c r="F910" s="300"/>
      <c r="G910" s="299"/>
      <c r="H910" s="298"/>
      <c r="I910" s="295"/>
      <c r="J910" s="294"/>
      <c r="K910" s="297"/>
      <c r="L910" s="314"/>
      <c r="M910" s="291"/>
    </row>
    <row r="911" spans="1:13">
      <c r="A911" s="301" t="s">
        <v>274</v>
      </c>
      <c r="B911" s="299"/>
      <c r="C911" s="299"/>
      <c r="D911" s="299"/>
      <c r="E911" s="299"/>
      <c r="F911" s="300"/>
      <c r="G911" s="299"/>
      <c r="H911" s="298"/>
      <c r="I911" s="295"/>
      <c r="J911" s="294"/>
      <c r="K911" s="297"/>
      <c r="L911" s="314"/>
      <c r="M911" s="291"/>
    </row>
    <row r="912" spans="1:13">
      <c r="A912" s="301" t="s">
        <v>273</v>
      </c>
      <c r="B912" s="299"/>
      <c r="C912" s="299"/>
      <c r="D912" s="299"/>
      <c r="E912" s="299"/>
      <c r="F912" s="300"/>
      <c r="G912" s="299"/>
      <c r="H912" s="298"/>
      <c r="I912" s="295"/>
      <c r="J912" s="294"/>
      <c r="K912" s="297"/>
      <c r="L912" s="314"/>
      <c r="M912" s="291"/>
    </row>
    <row r="913" spans="1:13">
      <c r="A913" s="301" t="s">
        <v>272</v>
      </c>
      <c r="B913" s="299"/>
      <c r="C913" s="299"/>
      <c r="D913" s="299"/>
      <c r="E913" s="299"/>
      <c r="F913" s="300"/>
      <c r="G913" s="299"/>
      <c r="H913" s="298"/>
      <c r="I913" s="295"/>
      <c r="J913" s="294"/>
      <c r="K913" s="297"/>
      <c r="L913" s="314"/>
      <c r="M913" s="291"/>
    </row>
    <row r="914" spans="1:13" ht="15.75" thickBot="1">
      <c r="A914" s="616" t="s">
        <v>271</v>
      </c>
      <c r="B914" s="617"/>
      <c r="C914" s="617"/>
      <c r="D914" s="617"/>
      <c r="E914" s="617"/>
      <c r="F914" s="617"/>
      <c r="G914" s="617"/>
      <c r="H914" s="618"/>
      <c r="I914" s="295"/>
      <c r="J914" s="294"/>
      <c r="K914" s="293"/>
      <c r="L914" s="292"/>
      <c r="M914" s="291"/>
    </row>
    <row r="915" spans="1:13">
      <c r="A915" s="290" t="s">
        <v>270</v>
      </c>
      <c r="B915" s="289"/>
      <c r="C915" s="289"/>
      <c r="D915" s="289"/>
      <c r="E915" s="289"/>
      <c r="F915" s="289"/>
      <c r="G915" s="289"/>
      <c r="H915" s="289"/>
      <c r="I915" s="621" t="s">
        <v>55</v>
      </c>
      <c r="J915" s="622"/>
      <c r="K915" s="288"/>
      <c r="L915" s="287"/>
      <c r="M915" s="286"/>
    </row>
    <row r="916" spans="1:13" ht="15.75" thickBot="1">
      <c r="A916" s="285" t="s">
        <v>269</v>
      </c>
      <c r="B916" s="284"/>
      <c r="C916" s="284"/>
      <c r="D916" s="284"/>
      <c r="E916" s="284"/>
      <c r="F916" s="284"/>
      <c r="G916" s="284"/>
      <c r="H916" s="284"/>
      <c r="I916" s="283"/>
      <c r="J916" s="282"/>
      <c r="K916" s="281"/>
      <c r="L916" s="280"/>
      <c r="M916" s="279"/>
    </row>
    <row r="917" spans="1:13" ht="15.75" thickBot="1">
      <c r="A917" s="603" t="s">
        <v>355</v>
      </c>
      <c r="B917" s="604"/>
      <c r="C917" s="604"/>
      <c r="D917" s="604"/>
      <c r="E917" s="604"/>
      <c r="F917" s="604"/>
      <c r="G917" s="604"/>
      <c r="H917" s="657"/>
      <c r="I917" s="658" t="s">
        <v>32</v>
      </c>
      <c r="J917" s="659"/>
      <c r="K917" s="660">
        <v>1.46</v>
      </c>
      <c r="L917" s="661"/>
      <c r="M917" s="276">
        <f>K917*12*I848</f>
        <v>12444.455999999998</v>
      </c>
    </row>
    <row r="918" spans="1:13" ht="15.75" thickBot="1">
      <c r="A918" s="386" t="s">
        <v>354</v>
      </c>
      <c r="B918" s="385"/>
      <c r="C918" s="385"/>
      <c r="D918" s="385"/>
      <c r="E918" s="385"/>
      <c r="F918" s="385"/>
      <c r="G918" s="385"/>
      <c r="H918" s="385"/>
      <c r="I918" s="387"/>
      <c r="J918" s="383"/>
      <c r="K918" s="660"/>
      <c r="L918" s="661"/>
      <c r="M918" s="276"/>
    </row>
    <row r="919" spans="1:13" ht="15.75" thickBot="1">
      <c r="A919" s="652" t="s">
        <v>268</v>
      </c>
      <c r="B919" s="653"/>
      <c r="C919" s="653"/>
      <c r="D919" s="653"/>
      <c r="E919" s="653"/>
      <c r="F919" s="653"/>
      <c r="G919" s="653"/>
      <c r="H919" s="653"/>
      <c r="I919" s="278"/>
      <c r="J919" s="277"/>
      <c r="K919" s="610">
        <f>K849+K859+K874+K903+K917+K918</f>
        <v>38.93</v>
      </c>
      <c r="L919" s="611"/>
      <c r="M919" s="276">
        <f>M849+M859+M874+M903+M917+M918</f>
        <v>331823.74800000002</v>
      </c>
    </row>
    <row r="921" spans="1:13" ht="15.75">
      <c r="A921" s="601" t="s">
        <v>0</v>
      </c>
      <c r="B921" s="601"/>
      <c r="C921" s="601"/>
      <c r="D921" s="601"/>
      <c r="E921" s="601"/>
      <c r="F921" s="601"/>
      <c r="G921" s="601"/>
      <c r="H921" s="601"/>
      <c r="I921" s="601"/>
      <c r="J921" s="601"/>
      <c r="K921" s="601"/>
      <c r="L921" s="601"/>
      <c r="M921" s="327"/>
    </row>
    <row r="922" spans="1:13" ht="15.75">
      <c r="A922" s="600" t="s">
        <v>353</v>
      </c>
      <c r="B922" s="600"/>
      <c r="C922" s="600"/>
      <c r="D922" s="600"/>
      <c r="E922" s="600"/>
      <c r="F922" s="600"/>
      <c r="G922" s="600"/>
      <c r="H922" s="600"/>
      <c r="I922" s="600"/>
      <c r="J922" s="600"/>
      <c r="K922" s="600"/>
      <c r="L922" s="600"/>
      <c r="M922" s="327"/>
    </row>
    <row r="923" spans="1:13" ht="15.75">
      <c r="A923" s="370"/>
      <c r="B923" s="370"/>
      <c r="C923" s="370"/>
      <c r="D923" s="370"/>
      <c r="E923" s="370"/>
      <c r="F923" s="370" t="s">
        <v>435</v>
      </c>
      <c r="G923" s="370"/>
      <c r="H923" s="370"/>
      <c r="I923" s="370"/>
      <c r="J923" s="370"/>
      <c r="K923" s="370"/>
      <c r="L923" s="370"/>
      <c r="M923" s="327"/>
    </row>
    <row r="924" spans="1:13">
      <c r="A924" s="329"/>
      <c r="B924" s="328"/>
      <c r="C924" s="602" t="s">
        <v>351</v>
      </c>
      <c r="D924" s="602"/>
      <c r="E924" s="602"/>
      <c r="F924" s="328"/>
      <c r="G924" s="328"/>
      <c r="H924" s="368"/>
      <c r="I924" s="590" t="s">
        <v>3</v>
      </c>
      <c r="J924" s="591"/>
      <c r="K924" s="592" t="s">
        <v>4</v>
      </c>
      <c r="L924" s="593"/>
      <c r="M924" s="382"/>
    </row>
    <row r="925" spans="1:13">
      <c r="A925" s="381"/>
      <c r="B925" s="355"/>
      <c r="C925" s="355"/>
      <c r="D925" s="355"/>
      <c r="E925" s="355"/>
      <c r="F925" s="355"/>
      <c r="G925" s="355"/>
      <c r="H925" s="356"/>
      <c r="I925" s="295"/>
      <c r="J925" s="294"/>
      <c r="K925" s="594" t="s">
        <v>5</v>
      </c>
      <c r="L925" s="595"/>
      <c r="M925" s="380" t="s">
        <v>6</v>
      </c>
    </row>
    <row r="926" spans="1:13">
      <c r="A926" s="381"/>
      <c r="B926" s="355"/>
      <c r="C926" s="355"/>
      <c r="D926" s="355"/>
      <c r="E926" s="355"/>
      <c r="F926" s="355"/>
      <c r="G926" s="355"/>
      <c r="H926" s="356"/>
      <c r="I926" s="598" t="s">
        <v>7</v>
      </c>
      <c r="J926" s="599"/>
      <c r="K926" s="623" t="s">
        <v>8</v>
      </c>
      <c r="L926" s="624"/>
      <c r="M926" s="380" t="s">
        <v>9</v>
      </c>
    </row>
    <row r="927" spans="1:13" ht="16.5" thickBot="1">
      <c r="A927" s="379"/>
      <c r="B927" s="351"/>
      <c r="C927" s="351"/>
      <c r="D927" s="351"/>
      <c r="E927" s="351"/>
      <c r="F927" s="351"/>
      <c r="G927" s="351"/>
      <c r="H927" s="350"/>
      <c r="I927" s="631">
        <v>1055.7</v>
      </c>
      <c r="J927" s="632"/>
      <c r="K927" s="633"/>
      <c r="L927" s="634"/>
      <c r="M927" s="378"/>
    </row>
    <row r="928" spans="1:13">
      <c r="A928" s="367" t="s">
        <v>350</v>
      </c>
      <c r="B928" s="344"/>
      <c r="C928" s="344"/>
      <c r="D928" s="344"/>
      <c r="E928" s="344"/>
      <c r="F928" s="344"/>
      <c r="G928" s="344"/>
      <c r="H928" s="377"/>
      <c r="I928" s="341"/>
      <c r="J928" s="340"/>
      <c r="K928" s="635">
        <f>K931+K934</f>
        <v>6.17</v>
      </c>
      <c r="L928" s="628"/>
      <c r="M928" s="286">
        <f>K928*12*I927</f>
        <v>78164.027999999991</v>
      </c>
    </row>
    <row r="929" spans="1:13">
      <c r="A929" s="376" t="s">
        <v>349</v>
      </c>
      <c r="B929" s="375"/>
      <c r="C929" s="375"/>
      <c r="D929" s="375"/>
      <c r="E929" s="375"/>
      <c r="F929" s="375"/>
      <c r="G929" s="375"/>
      <c r="H929" s="374"/>
      <c r="I929" s="295"/>
      <c r="J929" s="294"/>
      <c r="K929" s="293"/>
      <c r="L929" s="292"/>
      <c r="M929" s="373"/>
    </row>
    <row r="930" spans="1:13" ht="15.75" thickBot="1">
      <c r="A930" s="363" t="s">
        <v>348</v>
      </c>
      <c r="B930" s="372"/>
      <c r="C930" s="372"/>
      <c r="D930" s="372"/>
      <c r="E930" s="372"/>
      <c r="F930" s="372"/>
      <c r="G930" s="372"/>
      <c r="H930" s="371"/>
      <c r="I930" s="336"/>
      <c r="J930" s="282"/>
      <c r="K930" s="281"/>
      <c r="L930" s="280"/>
      <c r="M930" s="279"/>
    </row>
    <row r="931" spans="1:13">
      <c r="A931" s="323" t="s">
        <v>347</v>
      </c>
      <c r="B931" s="331"/>
      <c r="C931" s="331"/>
      <c r="D931" s="331"/>
      <c r="E931" s="331"/>
      <c r="F931" s="331"/>
      <c r="G931" s="331"/>
      <c r="H931" s="357"/>
      <c r="I931" s="596" t="s">
        <v>19</v>
      </c>
      <c r="J931" s="597"/>
      <c r="K931" s="629">
        <v>3.7</v>
      </c>
      <c r="L931" s="630"/>
      <c r="M931" s="291">
        <f>K931*12*I927</f>
        <v>46873.080000000009</v>
      </c>
    </row>
    <row r="932" spans="1:13">
      <c r="A932" s="301" t="s">
        <v>338</v>
      </c>
      <c r="B932" s="355"/>
      <c r="C932" s="355"/>
      <c r="D932" s="355"/>
      <c r="E932" s="355"/>
      <c r="F932" s="355"/>
      <c r="G932" s="355"/>
      <c r="H932" s="356"/>
      <c r="I932" s="598" t="s">
        <v>328</v>
      </c>
      <c r="J932" s="599"/>
      <c r="K932" s="327"/>
      <c r="L932" s="292"/>
      <c r="M932" s="291"/>
    </row>
    <row r="933" spans="1:13">
      <c r="A933" s="323" t="s">
        <v>337</v>
      </c>
      <c r="B933" s="331"/>
      <c r="C933" s="331"/>
      <c r="D933" s="331"/>
      <c r="E933" s="331"/>
      <c r="F933" s="331"/>
      <c r="G933" s="331"/>
      <c r="H933" s="357"/>
      <c r="I933" s="596"/>
      <c r="J933" s="597"/>
      <c r="K933" s="327"/>
      <c r="L933" s="292"/>
      <c r="M933" s="291"/>
    </row>
    <row r="934" spans="1:13">
      <c r="A934" s="323" t="s">
        <v>346</v>
      </c>
      <c r="B934" s="331"/>
      <c r="C934" s="331"/>
      <c r="D934" s="331"/>
      <c r="E934" s="331"/>
      <c r="F934" s="331"/>
      <c r="G934" s="331"/>
      <c r="H934" s="357"/>
      <c r="I934" s="608" t="s">
        <v>35</v>
      </c>
      <c r="J934" s="609"/>
      <c r="K934" s="625">
        <v>2.4700000000000002</v>
      </c>
      <c r="L934" s="626"/>
      <c r="M934" s="291">
        <f>K934*12*I927</f>
        <v>31290.948</v>
      </c>
    </row>
    <row r="935" spans="1:13" ht="15.75">
      <c r="A935" s="320" t="s">
        <v>345</v>
      </c>
      <c r="B935" s="354"/>
      <c r="C935" s="354"/>
      <c r="D935" s="354"/>
      <c r="E935" s="354"/>
      <c r="F935" s="354"/>
      <c r="G935" s="354"/>
      <c r="H935" s="353"/>
      <c r="I935" s="598" t="s">
        <v>328</v>
      </c>
      <c r="J935" s="599"/>
      <c r="K935" s="370"/>
      <c r="L935" s="369"/>
      <c r="M935" s="291"/>
    </row>
    <row r="936" spans="1:13">
      <c r="A936" s="313" t="s">
        <v>344</v>
      </c>
      <c r="B936" s="328"/>
      <c r="C936" s="328"/>
      <c r="D936" s="328"/>
      <c r="E936" s="328"/>
      <c r="F936" s="328"/>
      <c r="G936" s="328"/>
      <c r="H936" s="368"/>
      <c r="I936" s="598"/>
      <c r="J936" s="599"/>
      <c r="K936" s="352"/>
      <c r="L936" s="292"/>
      <c r="M936" s="291"/>
    </row>
    <row r="937" spans="1:13" ht="15.75" thickBot="1">
      <c r="A937" s="323" t="s">
        <v>343</v>
      </c>
      <c r="B937" s="322"/>
      <c r="C937" s="322"/>
      <c r="D937" s="322"/>
      <c r="E937" s="322"/>
      <c r="F937" s="322"/>
      <c r="G937" s="322"/>
      <c r="H937" s="321"/>
      <c r="I937" s="334"/>
      <c r="J937" s="333"/>
      <c r="K937" s="636"/>
      <c r="L937" s="637"/>
      <c r="M937" s="291"/>
    </row>
    <row r="938" spans="1:13">
      <c r="A938" s="367" t="s">
        <v>342</v>
      </c>
      <c r="B938" s="366"/>
      <c r="C938" s="366"/>
      <c r="D938" s="366"/>
      <c r="E938" s="366"/>
      <c r="F938" s="366"/>
      <c r="G938" s="366"/>
      <c r="H938" s="365"/>
      <c r="I938" s="341"/>
      <c r="J938" s="364"/>
      <c r="K938" s="627">
        <f>K940+K945+K948</f>
        <v>5.05</v>
      </c>
      <c r="L938" s="628"/>
      <c r="M938" s="286">
        <f>K938*12*I927</f>
        <v>63975.42</v>
      </c>
    </row>
    <row r="939" spans="1:13" ht="15.75" thickBot="1">
      <c r="A939" s="363" t="s">
        <v>341</v>
      </c>
      <c r="B939" s="362"/>
      <c r="C939" s="362"/>
      <c r="D939" s="362"/>
      <c r="E939" s="362"/>
      <c r="F939" s="362"/>
      <c r="G939" s="362"/>
      <c r="H939" s="361"/>
      <c r="I939" s="336"/>
      <c r="J939" s="360"/>
      <c r="K939" s="281"/>
      <c r="L939" s="280"/>
      <c r="M939" s="279"/>
    </row>
    <row r="940" spans="1:13">
      <c r="A940" s="301" t="s">
        <v>340</v>
      </c>
      <c r="B940" s="300"/>
      <c r="C940" s="300"/>
      <c r="D940" s="300"/>
      <c r="E940" s="300"/>
      <c r="F940" s="300"/>
      <c r="G940" s="300"/>
      <c r="H940" s="298"/>
      <c r="I940" s="598" t="s">
        <v>19</v>
      </c>
      <c r="J940" s="599"/>
      <c r="K940" s="629">
        <v>2.5299999999999998</v>
      </c>
      <c r="L940" s="630"/>
      <c r="M940" s="291">
        <f>K940*12*I927</f>
        <v>32051.052</v>
      </c>
    </row>
    <row r="941" spans="1:13">
      <c r="A941" s="323" t="s">
        <v>339</v>
      </c>
      <c r="B941" s="322"/>
      <c r="C941" s="322"/>
      <c r="D941" s="322"/>
      <c r="E941" s="322"/>
      <c r="F941" s="322"/>
      <c r="G941" s="322"/>
      <c r="H941" s="321"/>
      <c r="I941" s="359"/>
      <c r="J941" s="358"/>
      <c r="K941" s="327"/>
      <c r="L941" s="292"/>
      <c r="M941" s="291"/>
    </row>
    <row r="942" spans="1:13">
      <c r="A942" s="301" t="s">
        <v>338</v>
      </c>
      <c r="B942" s="355"/>
      <c r="C942" s="355"/>
      <c r="D942" s="355"/>
      <c r="E942" s="355"/>
      <c r="F942" s="355"/>
      <c r="G942" s="355"/>
      <c r="H942" s="356"/>
      <c r="I942" s="598" t="s">
        <v>328</v>
      </c>
      <c r="J942" s="599"/>
      <c r="K942" s="327"/>
      <c r="L942" s="292"/>
      <c r="M942" s="291"/>
    </row>
    <row r="943" spans="1:13">
      <c r="A943" s="323" t="s">
        <v>337</v>
      </c>
      <c r="B943" s="331"/>
      <c r="C943" s="331"/>
      <c r="D943" s="331"/>
      <c r="E943" s="331"/>
      <c r="F943" s="331"/>
      <c r="G943" s="331"/>
      <c r="H943" s="357"/>
      <c r="I943" s="596"/>
      <c r="J943" s="597"/>
      <c r="K943" s="327"/>
      <c r="L943" s="292"/>
      <c r="M943" s="291"/>
    </row>
    <row r="944" spans="1:13">
      <c r="A944" s="320" t="s">
        <v>336</v>
      </c>
      <c r="B944" s="354"/>
      <c r="C944" s="353"/>
      <c r="D944" s="355"/>
      <c r="E944" s="355"/>
      <c r="F944" s="355"/>
      <c r="G944" s="355"/>
      <c r="H944" s="356"/>
      <c r="I944" s="598" t="s">
        <v>328</v>
      </c>
      <c r="J944" s="599"/>
      <c r="K944" s="327"/>
      <c r="L944" s="292"/>
      <c r="M944" s="291"/>
    </row>
    <row r="945" spans="1:13">
      <c r="A945" s="301" t="s">
        <v>335</v>
      </c>
      <c r="B945" s="355"/>
      <c r="C945" s="355"/>
      <c r="D945" s="354"/>
      <c r="E945" s="354"/>
      <c r="F945" s="354"/>
      <c r="G945" s="354"/>
      <c r="H945" s="353"/>
      <c r="I945" s="608" t="s">
        <v>35</v>
      </c>
      <c r="J945" s="609"/>
      <c r="K945" s="625">
        <v>1.1200000000000001</v>
      </c>
      <c r="L945" s="626"/>
      <c r="M945" s="291">
        <f>K945*12*I927</f>
        <v>14188.608000000002</v>
      </c>
    </row>
    <row r="946" spans="1:13">
      <c r="A946" s="313" t="s">
        <v>334</v>
      </c>
      <c r="B946" s="312"/>
      <c r="C946" s="312"/>
      <c r="D946" s="312"/>
      <c r="E946" s="312"/>
      <c r="F946" s="312"/>
      <c r="G946" s="312"/>
      <c r="H946" s="311"/>
      <c r="I946" s="590" t="s">
        <v>333</v>
      </c>
      <c r="J946" s="591"/>
      <c r="K946" s="327"/>
      <c r="L946" s="292"/>
      <c r="M946" s="291"/>
    </row>
    <row r="947" spans="1:13">
      <c r="A947" s="323"/>
      <c r="B947" s="322"/>
      <c r="C947" s="322"/>
      <c r="D947" s="322"/>
      <c r="E947" s="322"/>
      <c r="F947" s="322"/>
      <c r="G947" s="322"/>
      <c r="H947" s="321"/>
      <c r="I947" s="334" t="s">
        <v>332</v>
      </c>
      <c r="J947" s="333"/>
      <c r="K947" s="352"/>
      <c r="L947" s="292"/>
      <c r="M947" s="291"/>
    </row>
    <row r="948" spans="1:13">
      <c r="A948" s="313" t="s">
        <v>331</v>
      </c>
      <c r="B948" s="312"/>
      <c r="C948" s="312"/>
      <c r="D948" s="312"/>
      <c r="E948" s="312"/>
      <c r="F948" s="312"/>
      <c r="G948" s="312"/>
      <c r="H948" s="311"/>
      <c r="I948" s="590" t="s">
        <v>35</v>
      </c>
      <c r="J948" s="591"/>
      <c r="K948" s="625">
        <v>1.4</v>
      </c>
      <c r="L948" s="626"/>
      <c r="M948" s="291">
        <f>K948*12*I927</f>
        <v>17735.759999999998</v>
      </c>
    </row>
    <row r="949" spans="1:13">
      <c r="A949" s="323" t="s">
        <v>330</v>
      </c>
      <c r="B949" s="322"/>
      <c r="C949" s="322"/>
      <c r="D949" s="322"/>
      <c r="E949" s="322"/>
      <c r="F949" s="322"/>
      <c r="G949" s="322"/>
      <c r="H949" s="321"/>
      <c r="I949" s="334"/>
      <c r="J949" s="333"/>
      <c r="K949" s="327"/>
      <c r="L949" s="292"/>
      <c r="M949" s="291"/>
    </row>
    <row r="950" spans="1:13">
      <c r="A950" s="313" t="s">
        <v>329</v>
      </c>
      <c r="B950" s="312"/>
      <c r="C950" s="312"/>
      <c r="D950" s="312"/>
      <c r="E950" s="312"/>
      <c r="F950" s="312"/>
      <c r="G950" s="312"/>
      <c r="H950" s="311"/>
      <c r="I950" s="598" t="s">
        <v>328</v>
      </c>
      <c r="J950" s="599"/>
      <c r="K950" s="327"/>
      <c r="L950" s="292"/>
      <c r="M950" s="291"/>
    </row>
    <row r="951" spans="1:13">
      <c r="A951" s="313" t="s">
        <v>327</v>
      </c>
      <c r="B951" s="312"/>
      <c r="C951" s="312"/>
      <c r="D951" s="312"/>
      <c r="E951" s="312"/>
      <c r="F951" s="312"/>
      <c r="G951" s="312"/>
      <c r="H951" s="311"/>
      <c r="I951" s="590" t="s">
        <v>326</v>
      </c>
      <c r="J951" s="591"/>
      <c r="K951" s="351"/>
      <c r="L951" s="350"/>
      <c r="M951" s="349"/>
    </row>
    <row r="952" spans="1:13" ht="15.75" thickBot="1">
      <c r="A952" s="323"/>
      <c r="B952" s="322"/>
      <c r="C952" s="322"/>
      <c r="D952" s="322"/>
      <c r="E952" s="322"/>
      <c r="F952" s="322"/>
      <c r="G952" s="322"/>
      <c r="H952" s="321"/>
      <c r="I952" s="606" t="s">
        <v>325</v>
      </c>
      <c r="J952" s="607"/>
      <c r="K952" s="348"/>
      <c r="L952" s="347"/>
      <c r="M952" s="346"/>
    </row>
    <row r="953" spans="1:13">
      <c r="A953" s="345" t="s">
        <v>324</v>
      </c>
      <c r="B953" s="344"/>
      <c r="C953" s="344"/>
      <c r="D953" s="344"/>
      <c r="E953" s="344"/>
      <c r="F953" s="344"/>
      <c r="G953" s="343"/>
      <c r="H953" s="342"/>
      <c r="I953" s="341"/>
      <c r="J953" s="340"/>
      <c r="K953" s="648">
        <f>K955+K962+K970+K974+K975+K979</f>
        <v>18.630000000000003</v>
      </c>
      <c r="L953" s="628"/>
      <c r="M953" s="286">
        <f>M955+M962+M970+M974+M975+M979</f>
        <v>236012.29199999996</v>
      </c>
    </row>
    <row r="954" spans="1:13" ht="15.75" thickBot="1">
      <c r="A954" s="339"/>
      <c r="B954" s="338"/>
      <c r="C954" s="338"/>
      <c r="D954" s="338"/>
      <c r="E954" s="338"/>
      <c r="F954" s="338"/>
      <c r="G954" s="338"/>
      <c r="H954" s="337"/>
      <c r="I954" s="336"/>
      <c r="J954" s="282"/>
      <c r="K954" s="281"/>
      <c r="L954" s="280"/>
      <c r="M954" s="279"/>
    </row>
    <row r="955" spans="1:13" ht="15.75" thickBot="1">
      <c r="A955" s="603" t="s">
        <v>323</v>
      </c>
      <c r="B955" s="604"/>
      <c r="C955" s="604"/>
      <c r="D955" s="604"/>
      <c r="E955" s="604"/>
      <c r="F955" s="604"/>
      <c r="G955" s="604"/>
      <c r="H955" s="605"/>
      <c r="I955" s="305"/>
      <c r="J955" s="304"/>
      <c r="K955" s="646">
        <f>K956+K957+K958+K960+K961</f>
        <v>4.51</v>
      </c>
      <c r="L955" s="647"/>
      <c r="M955" s="303">
        <f>K955*12*I927</f>
        <v>57134.483999999997</v>
      </c>
    </row>
    <row r="956" spans="1:13">
      <c r="A956" s="323" t="s">
        <v>322</v>
      </c>
      <c r="B956" s="322"/>
      <c r="C956" s="322"/>
      <c r="D956" s="322"/>
      <c r="E956" s="322"/>
      <c r="F956" s="322"/>
      <c r="G956" s="322"/>
      <c r="H956" s="321"/>
      <c r="I956" s="596" t="s">
        <v>321</v>
      </c>
      <c r="J956" s="597"/>
      <c r="K956" s="629">
        <v>0.63</v>
      </c>
      <c r="L956" s="630"/>
      <c r="M956" s="291">
        <f>K956*12*I927</f>
        <v>7981.0920000000006</v>
      </c>
    </row>
    <row r="957" spans="1:13">
      <c r="A957" s="320" t="s">
        <v>320</v>
      </c>
      <c r="B957" s="319"/>
      <c r="C957" s="319"/>
      <c r="D957" s="319"/>
      <c r="E957" s="319"/>
      <c r="F957" s="319"/>
      <c r="G957" s="319"/>
      <c r="H957" s="318"/>
      <c r="I957" s="608" t="s">
        <v>57</v>
      </c>
      <c r="J957" s="609"/>
      <c r="K957" s="625">
        <v>1.48</v>
      </c>
      <c r="L957" s="626"/>
      <c r="M957" s="291">
        <f>K957*12*I927</f>
        <v>18749.232</v>
      </c>
    </row>
    <row r="958" spans="1:13">
      <c r="A958" s="313" t="s">
        <v>319</v>
      </c>
      <c r="B958" s="312"/>
      <c r="C958" s="312"/>
      <c r="D958" s="312"/>
      <c r="E958" s="312"/>
      <c r="F958" s="312"/>
      <c r="G958" s="312"/>
      <c r="H958" s="311"/>
      <c r="I958" s="590" t="s">
        <v>35</v>
      </c>
      <c r="J958" s="591"/>
      <c r="K958" s="625">
        <v>0.17</v>
      </c>
      <c r="L958" s="626"/>
      <c r="M958" s="291">
        <f>K958*12*I927</f>
        <v>2153.6280000000002</v>
      </c>
    </row>
    <row r="959" spans="1:13">
      <c r="A959" s="335" t="s">
        <v>318</v>
      </c>
      <c r="B959" s="331"/>
      <c r="C959" s="331"/>
      <c r="D959" s="331"/>
      <c r="E959" s="322"/>
      <c r="F959" s="322"/>
      <c r="G959" s="322"/>
      <c r="H959" s="321"/>
      <c r="I959" s="334"/>
      <c r="J959" s="333"/>
      <c r="K959" s="293"/>
      <c r="L959" s="292"/>
      <c r="M959" s="291"/>
    </row>
    <row r="960" spans="1:13">
      <c r="A960" s="320" t="s">
        <v>317</v>
      </c>
      <c r="B960" s="319"/>
      <c r="C960" s="319"/>
      <c r="D960" s="319"/>
      <c r="E960" s="319"/>
      <c r="F960" s="319"/>
      <c r="G960" s="319"/>
      <c r="H960" s="318"/>
      <c r="I960" s="608" t="s">
        <v>19</v>
      </c>
      <c r="J960" s="609"/>
      <c r="K960" s="625">
        <v>0.05</v>
      </c>
      <c r="L960" s="626"/>
      <c r="M960" s="291">
        <f>K960*12*I927</f>
        <v>633.42000000000007</v>
      </c>
    </row>
    <row r="961" spans="1:13" ht="15.75" thickBot="1">
      <c r="A961" s="313" t="s">
        <v>316</v>
      </c>
      <c r="B961" s="312"/>
      <c r="C961" s="312"/>
      <c r="D961" s="312"/>
      <c r="E961" s="312"/>
      <c r="F961" s="312"/>
      <c r="G961" s="312"/>
      <c r="H961" s="311"/>
      <c r="I961" s="614" t="s">
        <v>19</v>
      </c>
      <c r="J961" s="615"/>
      <c r="K961" s="650">
        <v>2.1800000000000002</v>
      </c>
      <c r="L961" s="651"/>
      <c r="M961" s="291">
        <f>K961*12*I927</f>
        <v>27617.112000000005</v>
      </c>
    </row>
    <row r="962" spans="1:13" ht="15.75" thickBot="1">
      <c r="A962" s="654" t="s">
        <v>315</v>
      </c>
      <c r="B962" s="655"/>
      <c r="C962" s="655"/>
      <c r="D962" s="655"/>
      <c r="E962" s="655"/>
      <c r="F962" s="655"/>
      <c r="G962" s="655"/>
      <c r="H962" s="656"/>
      <c r="I962" s="305"/>
      <c r="J962" s="304"/>
      <c r="K962" s="642">
        <f>K963+K964+K966+K967+K968+K969</f>
        <v>1.35</v>
      </c>
      <c r="L962" s="647"/>
      <c r="M962" s="303">
        <f>K962*12*I927</f>
        <v>17102.340000000004</v>
      </c>
    </row>
    <row r="963" spans="1:13">
      <c r="A963" s="332" t="s">
        <v>314</v>
      </c>
      <c r="B963" s="331"/>
      <c r="C963" s="331"/>
      <c r="D963" s="331"/>
      <c r="E963" s="331"/>
      <c r="F963" s="322"/>
      <c r="G963" s="322"/>
      <c r="H963" s="321"/>
      <c r="I963" s="330"/>
      <c r="J963" s="294"/>
      <c r="K963" s="629">
        <v>0.08</v>
      </c>
      <c r="L963" s="630"/>
      <c r="M963" s="291">
        <f>K963*12*I927</f>
        <v>1013.472</v>
      </c>
    </row>
    <row r="964" spans="1:13">
      <c r="A964" s="329" t="s">
        <v>313</v>
      </c>
      <c r="B964" s="328"/>
      <c r="C964" s="328"/>
      <c r="D964" s="328"/>
      <c r="E964" s="328"/>
      <c r="F964" s="312"/>
      <c r="G964" s="312"/>
      <c r="H964" s="311"/>
      <c r="I964" s="598" t="s">
        <v>312</v>
      </c>
      <c r="J964" s="599"/>
      <c r="K964" s="625">
        <v>0.65</v>
      </c>
      <c r="L964" s="626"/>
      <c r="M964" s="291">
        <f>K964*12*I927</f>
        <v>8234.4600000000009</v>
      </c>
    </row>
    <row r="965" spans="1:13">
      <c r="A965" s="323" t="s">
        <v>311</v>
      </c>
      <c r="B965" s="322"/>
      <c r="C965" s="322"/>
      <c r="D965" s="322"/>
      <c r="E965" s="322"/>
      <c r="F965" s="322"/>
      <c r="G965" s="322"/>
      <c r="H965" s="321"/>
      <c r="I965" s="596" t="s">
        <v>310</v>
      </c>
      <c r="J965" s="597"/>
      <c r="K965" s="327"/>
      <c r="L965" s="292"/>
      <c r="M965" s="291"/>
    </row>
    <row r="966" spans="1:13">
      <c r="A966" s="320" t="s">
        <v>309</v>
      </c>
      <c r="B966" s="319"/>
      <c r="C966" s="319"/>
      <c r="D966" s="319"/>
      <c r="E966" s="319"/>
      <c r="F966" s="319"/>
      <c r="G966" s="319"/>
      <c r="H966" s="318"/>
      <c r="I966" s="608" t="s">
        <v>308</v>
      </c>
      <c r="J966" s="609"/>
      <c r="K966" s="625">
        <v>0.4</v>
      </c>
      <c r="L966" s="626"/>
      <c r="M966" s="291">
        <f>K966*12*I927</f>
        <v>5067.3600000000006</v>
      </c>
    </row>
    <row r="967" spans="1:13">
      <c r="A967" s="320" t="s">
        <v>307</v>
      </c>
      <c r="B967" s="319"/>
      <c r="C967" s="319"/>
      <c r="D967" s="319"/>
      <c r="E967" s="319"/>
      <c r="F967" s="319"/>
      <c r="G967" s="319"/>
      <c r="H967" s="318"/>
      <c r="I967" s="608" t="s">
        <v>306</v>
      </c>
      <c r="J967" s="609"/>
      <c r="K967" s="625">
        <v>0.1</v>
      </c>
      <c r="L967" s="626"/>
      <c r="M967" s="291">
        <f>K967*12*I927</f>
        <v>1266.8400000000001</v>
      </c>
    </row>
    <row r="968" spans="1:13">
      <c r="A968" s="313" t="s">
        <v>299</v>
      </c>
      <c r="B968" s="312"/>
      <c r="C968" s="312"/>
      <c r="D968" s="312"/>
      <c r="E968" s="312"/>
      <c r="F968" s="312"/>
      <c r="G968" s="312"/>
      <c r="H968" s="311"/>
      <c r="I968" s="608" t="s">
        <v>298</v>
      </c>
      <c r="J968" s="609"/>
      <c r="K968" s="636">
        <v>0.05</v>
      </c>
      <c r="L968" s="637"/>
      <c r="M968" s="291">
        <f>K968*12*I927</f>
        <v>633.42000000000007</v>
      </c>
    </row>
    <row r="969" spans="1:13" ht="15.75" thickBot="1">
      <c r="A969" s="313" t="s">
        <v>305</v>
      </c>
      <c r="B969" s="312"/>
      <c r="C969" s="312"/>
      <c r="D969" s="312"/>
      <c r="E969" s="312"/>
      <c r="F969" s="312"/>
      <c r="G969" s="312"/>
      <c r="H969" s="311"/>
      <c r="I969" s="614" t="s">
        <v>88</v>
      </c>
      <c r="J969" s="615"/>
      <c r="K969" s="638">
        <v>7.0000000000000007E-2</v>
      </c>
      <c r="L969" s="639"/>
      <c r="M969" s="326">
        <f>K969*12*I927</f>
        <v>886.78800000000012</v>
      </c>
    </row>
    <row r="970" spans="1:13" ht="15.75" thickBot="1">
      <c r="A970" s="654" t="s">
        <v>304</v>
      </c>
      <c r="B970" s="655"/>
      <c r="C970" s="655"/>
      <c r="D970" s="655"/>
      <c r="E970" s="655"/>
      <c r="F970" s="655"/>
      <c r="G970" s="655"/>
      <c r="H970" s="656"/>
      <c r="I970" s="325"/>
      <c r="J970" s="324"/>
      <c r="K970" s="649">
        <f>K971+K972+K973</f>
        <v>0.88</v>
      </c>
      <c r="L970" s="643"/>
      <c r="M970" s="303">
        <f>K970*12*I927</f>
        <v>11148.192000000001</v>
      </c>
    </row>
    <row r="971" spans="1:13">
      <c r="A971" s="323" t="s">
        <v>303</v>
      </c>
      <c r="B971" s="322"/>
      <c r="C971" s="322"/>
      <c r="D971" s="322"/>
      <c r="E971" s="322"/>
      <c r="F971" s="322"/>
      <c r="G971" s="322"/>
      <c r="H971" s="321"/>
      <c r="I971" s="612" t="s">
        <v>302</v>
      </c>
      <c r="J971" s="613"/>
      <c r="K971" s="644">
        <v>0.42</v>
      </c>
      <c r="L971" s="645"/>
      <c r="M971" s="291">
        <f>K971*12*I927</f>
        <v>5320.7280000000001</v>
      </c>
    </row>
    <row r="972" spans="1:13">
      <c r="A972" s="320" t="s">
        <v>301</v>
      </c>
      <c r="B972" s="319"/>
      <c r="C972" s="319"/>
      <c r="D972" s="319"/>
      <c r="E972" s="319"/>
      <c r="F972" s="319"/>
      <c r="G972" s="319"/>
      <c r="H972" s="318"/>
      <c r="I972" s="317" t="s">
        <v>300</v>
      </c>
      <c r="J972" s="316"/>
      <c r="K972" s="636">
        <v>0.37</v>
      </c>
      <c r="L972" s="637"/>
      <c r="M972" s="291">
        <f>K972*12*I927</f>
        <v>4687.308</v>
      </c>
    </row>
    <row r="973" spans="1:13" ht="15.75" thickBot="1">
      <c r="A973" s="313" t="s">
        <v>299</v>
      </c>
      <c r="B973" s="312"/>
      <c r="C973" s="312"/>
      <c r="D973" s="312"/>
      <c r="E973" s="312"/>
      <c r="F973" s="312"/>
      <c r="G973" s="312"/>
      <c r="H973" s="311"/>
      <c r="I973" s="614" t="s">
        <v>298</v>
      </c>
      <c r="J973" s="615"/>
      <c r="K973" s="638">
        <v>0.09</v>
      </c>
      <c r="L973" s="639"/>
      <c r="M973" s="291">
        <f>K973*12*I927</f>
        <v>1140.1560000000002</v>
      </c>
    </row>
    <row r="974" spans="1:13" ht="15.75" thickBot="1">
      <c r="A974" s="309" t="s">
        <v>297</v>
      </c>
      <c r="B974" s="308"/>
      <c r="C974" s="308"/>
      <c r="D974" s="308"/>
      <c r="E974" s="308"/>
      <c r="F974" s="308"/>
      <c r="G974" s="308"/>
      <c r="H974" s="307"/>
      <c r="I974" s="619" t="s">
        <v>296</v>
      </c>
      <c r="J974" s="620"/>
      <c r="K974" s="640">
        <v>10.24</v>
      </c>
      <c r="L974" s="641"/>
      <c r="M974" s="303">
        <f>K974*12*I927</f>
        <v>129724.416</v>
      </c>
    </row>
    <row r="975" spans="1:13" ht="15.75" thickBot="1">
      <c r="A975" s="603" t="s">
        <v>295</v>
      </c>
      <c r="B975" s="604"/>
      <c r="C975" s="604"/>
      <c r="D975" s="604"/>
      <c r="E975" s="604"/>
      <c r="F975" s="604"/>
      <c r="G975" s="604"/>
      <c r="H975" s="605"/>
      <c r="I975" s="305"/>
      <c r="J975" s="304"/>
      <c r="K975" s="642">
        <v>1.58</v>
      </c>
      <c r="L975" s="643"/>
      <c r="M975" s="303">
        <f>K975*12*I927</f>
        <v>20016.072</v>
      </c>
    </row>
    <row r="976" spans="1:13">
      <c r="A976" s="301" t="s">
        <v>294</v>
      </c>
      <c r="B976" s="300"/>
      <c r="C976" s="300"/>
      <c r="D976" s="300"/>
      <c r="E976" s="300"/>
      <c r="F976" s="300"/>
      <c r="G976" s="300"/>
      <c r="H976" s="298"/>
      <c r="I976" s="621" t="s">
        <v>293</v>
      </c>
      <c r="J976" s="622"/>
      <c r="K976" s="297"/>
      <c r="L976" s="314"/>
      <c r="M976" s="291"/>
    </row>
    <row r="977" spans="1:13">
      <c r="A977" s="301" t="s">
        <v>292</v>
      </c>
      <c r="B977" s="300"/>
      <c r="C977" s="300"/>
      <c r="D977" s="300"/>
      <c r="E977" s="300"/>
      <c r="F977" s="300"/>
      <c r="G977" s="300"/>
      <c r="H977" s="298"/>
      <c r="I977" s="295"/>
      <c r="J977" s="294"/>
      <c r="K977" s="297"/>
      <c r="L977" s="314"/>
      <c r="M977" s="291"/>
    </row>
    <row r="978" spans="1:13" ht="15.75" thickBot="1">
      <c r="A978" s="301" t="s">
        <v>291</v>
      </c>
      <c r="B978" s="300"/>
      <c r="C978" s="300"/>
      <c r="D978" s="300"/>
      <c r="E978" s="300"/>
      <c r="F978" s="300"/>
      <c r="G978" s="300"/>
      <c r="H978" s="298"/>
      <c r="I978" s="310"/>
      <c r="J978" s="294"/>
      <c r="K978" s="297"/>
      <c r="L978" s="314"/>
      <c r="M978" s="291"/>
    </row>
    <row r="979" spans="1:13" ht="15.75" thickBot="1">
      <c r="A979" s="309" t="s">
        <v>290</v>
      </c>
      <c r="B979" s="308"/>
      <c r="C979" s="308"/>
      <c r="D979" s="308"/>
      <c r="E979" s="308"/>
      <c r="F979" s="308"/>
      <c r="G979" s="308"/>
      <c r="H979" s="307"/>
      <c r="I979" s="305"/>
      <c r="J979" s="304"/>
      <c r="K979" s="642">
        <v>7.0000000000000007E-2</v>
      </c>
      <c r="L979" s="643"/>
      <c r="M979" s="303">
        <f>K979*12*I927</f>
        <v>886.78800000000012</v>
      </c>
    </row>
    <row r="980" spans="1:13">
      <c r="A980" s="301" t="s">
        <v>289</v>
      </c>
      <c r="B980" s="300"/>
      <c r="C980" s="300"/>
      <c r="D980" s="300"/>
      <c r="E980" s="300"/>
      <c r="F980" s="300"/>
      <c r="G980" s="300"/>
      <c r="H980" s="298"/>
      <c r="I980" s="621" t="s">
        <v>19</v>
      </c>
      <c r="J980" s="622"/>
      <c r="K980" s="315"/>
      <c r="L980" s="314"/>
      <c r="M980" s="291"/>
    </row>
    <row r="981" spans="1:13" ht="15.75" thickBot="1">
      <c r="A981" s="301" t="s">
        <v>288</v>
      </c>
      <c r="B981" s="300"/>
      <c r="C981" s="300"/>
      <c r="D981" s="300"/>
      <c r="E981" s="300"/>
      <c r="F981" s="300"/>
      <c r="G981" s="300"/>
      <c r="H981" s="298"/>
      <c r="I981" s="295"/>
      <c r="J981" s="294"/>
      <c r="K981" s="315"/>
      <c r="L981" s="314"/>
      <c r="M981" s="291"/>
    </row>
    <row r="982" spans="1:13" ht="15.75" thickBot="1">
      <c r="A982" s="603" t="s">
        <v>287</v>
      </c>
      <c r="B982" s="604"/>
      <c r="C982" s="604"/>
      <c r="D982" s="604"/>
      <c r="E982" s="604"/>
      <c r="F982" s="604"/>
      <c r="G982" s="604"/>
      <c r="H982" s="605"/>
      <c r="I982" s="305"/>
      <c r="J982" s="304"/>
      <c r="K982" s="642">
        <v>6</v>
      </c>
      <c r="L982" s="643"/>
      <c r="M982" s="303">
        <f>K982*12*I927</f>
        <v>76010.400000000009</v>
      </c>
    </row>
    <row r="983" spans="1:13">
      <c r="A983" s="301" t="s">
        <v>286</v>
      </c>
      <c r="B983" s="299"/>
      <c r="C983" s="299"/>
      <c r="D983" s="299"/>
      <c r="E983" s="299"/>
      <c r="F983" s="300"/>
      <c r="G983" s="299"/>
      <c r="H983" s="298"/>
      <c r="I983" s="598" t="s">
        <v>285</v>
      </c>
      <c r="J983" s="599"/>
      <c r="K983" s="297"/>
      <c r="L983" s="314"/>
      <c r="M983" s="291"/>
    </row>
    <row r="984" spans="1:13">
      <c r="A984" s="301" t="s">
        <v>284</v>
      </c>
      <c r="B984" s="299"/>
      <c r="C984" s="299"/>
      <c r="D984" s="299"/>
      <c r="E984" s="299"/>
      <c r="F984" s="300"/>
      <c r="G984" s="299"/>
      <c r="H984" s="298"/>
      <c r="I984" s="598" t="s">
        <v>283</v>
      </c>
      <c r="J984" s="599"/>
      <c r="K984" s="297"/>
      <c r="L984" s="314"/>
      <c r="M984" s="291"/>
    </row>
    <row r="985" spans="1:13">
      <c r="A985" s="301" t="s">
        <v>282</v>
      </c>
      <c r="B985" s="299"/>
      <c r="C985" s="299"/>
      <c r="D985" s="299"/>
      <c r="E985" s="299"/>
      <c r="F985" s="300"/>
      <c r="G985" s="299"/>
      <c r="H985" s="298"/>
      <c r="I985" s="598" t="s">
        <v>281</v>
      </c>
      <c r="J985" s="599"/>
      <c r="K985" s="297"/>
      <c r="L985" s="314"/>
      <c r="M985" s="291"/>
    </row>
    <row r="986" spans="1:13">
      <c r="A986" s="301" t="s">
        <v>280</v>
      </c>
      <c r="B986" s="299"/>
      <c r="C986" s="299"/>
      <c r="D986" s="299"/>
      <c r="E986" s="299"/>
      <c r="F986" s="300"/>
      <c r="G986" s="299"/>
      <c r="H986" s="298"/>
      <c r="I986" s="598" t="s">
        <v>279</v>
      </c>
      <c r="J986" s="599"/>
      <c r="K986" s="297"/>
      <c r="L986" s="314"/>
      <c r="M986" s="291"/>
    </row>
    <row r="987" spans="1:13">
      <c r="A987" s="301" t="s">
        <v>278</v>
      </c>
      <c r="B987" s="299"/>
      <c r="C987" s="299"/>
      <c r="D987" s="299"/>
      <c r="E987" s="299"/>
      <c r="F987" s="300"/>
      <c r="G987" s="299"/>
      <c r="H987" s="298"/>
      <c r="I987" s="598" t="s">
        <v>277</v>
      </c>
      <c r="J987" s="599"/>
      <c r="K987" s="297"/>
      <c r="L987" s="314"/>
      <c r="M987" s="291"/>
    </row>
    <row r="988" spans="1:13">
      <c r="A988" s="301" t="s">
        <v>276</v>
      </c>
      <c r="B988" s="299"/>
      <c r="C988" s="299"/>
      <c r="D988" s="299"/>
      <c r="E988" s="299"/>
      <c r="F988" s="300"/>
      <c r="G988" s="299"/>
      <c r="H988" s="298"/>
      <c r="I988" s="295"/>
      <c r="J988" s="294"/>
      <c r="K988" s="297"/>
      <c r="L988" s="302"/>
      <c r="M988" s="291"/>
    </row>
    <row r="989" spans="1:13">
      <c r="A989" s="301" t="s">
        <v>275</v>
      </c>
      <c r="B989" s="299"/>
      <c r="C989" s="299"/>
      <c r="D989" s="299"/>
      <c r="E989" s="299"/>
      <c r="F989" s="300"/>
      <c r="G989" s="299"/>
      <c r="H989" s="298"/>
      <c r="I989" s="295"/>
      <c r="J989" s="294"/>
      <c r="K989" s="297"/>
      <c r="L989" s="314"/>
      <c r="M989" s="291"/>
    </row>
    <row r="990" spans="1:13">
      <c r="A990" s="301" t="s">
        <v>274</v>
      </c>
      <c r="B990" s="299"/>
      <c r="C990" s="299"/>
      <c r="D990" s="299"/>
      <c r="E990" s="299"/>
      <c r="F990" s="300"/>
      <c r="G990" s="299"/>
      <c r="H990" s="298"/>
      <c r="I990" s="295"/>
      <c r="J990" s="294"/>
      <c r="K990" s="297"/>
      <c r="L990" s="314"/>
      <c r="M990" s="291"/>
    </row>
    <row r="991" spans="1:13">
      <c r="A991" s="301" t="s">
        <v>273</v>
      </c>
      <c r="B991" s="299"/>
      <c r="C991" s="299"/>
      <c r="D991" s="299"/>
      <c r="E991" s="299"/>
      <c r="F991" s="300"/>
      <c r="G991" s="299"/>
      <c r="H991" s="298"/>
      <c r="I991" s="295"/>
      <c r="J991" s="294"/>
      <c r="K991" s="297"/>
      <c r="L991" s="314"/>
      <c r="M991" s="291"/>
    </row>
    <row r="992" spans="1:13">
      <c r="A992" s="301" t="s">
        <v>272</v>
      </c>
      <c r="B992" s="299"/>
      <c r="C992" s="299"/>
      <c r="D992" s="299"/>
      <c r="E992" s="299"/>
      <c r="F992" s="300"/>
      <c r="G992" s="299"/>
      <c r="H992" s="298"/>
      <c r="I992" s="295"/>
      <c r="J992" s="294"/>
      <c r="K992" s="297"/>
      <c r="L992" s="314"/>
      <c r="M992" s="291"/>
    </row>
    <row r="993" spans="1:13" ht="15.75" thickBot="1">
      <c r="A993" s="616" t="s">
        <v>271</v>
      </c>
      <c r="B993" s="617"/>
      <c r="C993" s="617"/>
      <c r="D993" s="617"/>
      <c r="E993" s="617"/>
      <c r="F993" s="617"/>
      <c r="G993" s="617"/>
      <c r="H993" s="618"/>
      <c r="I993" s="295"/>
      <c r="J993" s="294"/>
      <c r="K993" s="293"/>
      <c r="L993" s="292"/>
      <c r="M993" s="291"/>
    </row>
    <row r="994" spans="1:13">
      <c r="A994" s="290" t="s">
        <v>270</v>
      </c>
      <c r="B994" s="289"/>
      <c r="C994" s="289"/>
      <c r="D994" s="289"/>
      <c r="E994" s="289"/>
      <c r="F994" s="289"/>
      <c r="G994" s="289"/>
      <c r="H994" s="289"/>
      <c r="I994" s="621" t="s">
        <v>55</v>
      </c>
      <c r="J994" s="622"/>
      <c r="K994" s="288"/>
      <c r="L994" s="287"/>
      <c r="M994" s="286"/>
    </row>
    <row r="995" spans="1:13" ht="15.75" thickBot="1">
      <c r="A995" s="285" t="s">
        <v>269</v>
      </c>
      <c r="B995" s="284"/>
      <c r="C995" s="284"/>
      <c r="D995" s="284"/>
      <c r="E995" s="284"/>
      <c r="F995" s="284"/>
      <c r="G995" s="284"/>
      <c r="H995" s="284"/>
      <c r="I995" s="283"/>
      <c r="J995" s="282"/>
      <c r="K995" s="281"/>
      <c r="L995" s="280"/>
      <c r="M995" s="279"/>
    </row>
    <row r="996" spans="1:13" ht="15.75" thickBot="1">
      <c r="A996" s="603" t="s">
        <v>355</v>
      </c>
      <c r="B996" s="604"/>
      <c r="C996" s="604"/>
      <c r="D996" s="604"/>
      <c r="E996" s="604"/>
      <c r="F996" s="604"/>
      <c r="G996" s="604"/>
      <c r="H996" s="657"/>
      <c r="I996" s="658" t="s">
        <v>32</v>
      </c>
      <c r="J996" s="659"/>
      <c r="K996" s="660">
        <v>1.46</v>
      </c>
      <c r="L996" s="661"/>
      <c r="M996" s="276">
        <f>K996*12*I927</f>
        <v>18495.864000000001</v>
      </c>
    </row>
    <row r="997" spans="1:13" ht="15.75" thickBot="1">
      <c r="A997" s="386" t="s">
        <v>354</v>
      </c>
      <c r="B997" s="385"/>
      <c r="C997" s="385"/>
      <c r="D997" s="385"/>
      <c r="E997" s="385"/>
      <c r="F997" s="385"/>
      <c r="G997" s="385"/>
      <c r="H997" s="385"/>
      <c r="I997" s="387"/>
      <c r="J997" s="383"/>
      <c r="K997" s="660"/>
      <c r="L997" s="661"/>
      <c r="M997" s="276"/>
    </row>
    <row r="998" spans="1:13" ht="15.75" thickBot="1">
      <c r="A998" s="652" t="s">
        <v>268</v>
      </c>
      <c r="B998" s="653"/>
      <c r="C998" s="653"/>
      <c r="D998" s="653"/>
      <c r="E998" s="653"/>
      <c r="F998" s="653"/>
      <c r="G998" s="653"/>
      <c r="H998" s="653"/>
      <c r="I998" s="278"/>
      <c r="J998" s="277"/>
      <c r="K998" s="610">
        <f>K928+K938+K953+K982+K996+K997</f>
        <v>37.31</v>
      </c>
      <c r="L998" s="611"/>
      <c r="M998" s="276">
        <f>M928+M938+M953+M982+M996+M997</f>
        <v>472658.00399999996</v>
      </c>
    </row>
    <row r="1000" spans="1:13" ht="15.75">
      <c r="A1000" s="601" t="s">
        <v>0</v>
      </c>
      <c r="B1000" s="601"/>
      <c r="C1000" s="601"/>
      <c r="D1000" s="601"/>
      <c r="E1000" s="601"/>
      <c r="F1000" s="601"/>
      <c r="G1000" s="601"/>
      <c r="H1000" s="601"/>
      <c r="I1000" s="601"/>
      <c r="J1000" s="601"/>
      <c r="K1000" s="601"/>
      <c r="L1000" s="601"/>
      <c r="M1000" s="327"/>
    </row>
    <row r="1001" spans="1:13" ht="15.75">
      <c r="A1001" s="600" t="s">
        <v>353</v>
      </c>
      <c r="B1001" s="600"/>
      <c r="C1001" s="600"/>
      <c r="D1001" s="600"/>
      <c r="E1001" s="600"/>
      <c r="F1001" s="600"/>
      <c r="G1001" s="600"/>
      <c r="H1001" s="600"/>
      <c r="I1001" s="600"/>
      <c r="J1001" s="600"/>
      <c r="K1001" s="600"/>
      <c r="L1001" s="600"/>
      <c r="M1001" s="327"/>
    </row>
    <row r="1002" spans="1:13" ht="15.75">
      <c r="A1002" s="370"/>
      <c r="B1002" s="370"/>
      <c r="C1002" s="370"/>
      <c r="D1002" s="370"/>
      <c r="E1002" s="370"/>
      <c r="F1002" s="370" t="s">
        <v>436</v>
      </c>
      <c r="G1002" s="370"/>
      <c r="H1002" s="370"/>
      <c r="I1002" s="370"/>
      <c r="J1002" s="370"/>
      <c r="K1002" s="370"/>
      <c r="L1002" s="370"/>
      <c r="M1002" s="327"/>
    </row>
    <row r="1003" spans="1:13">
      <c r="A1003" s="329"/>
      <c r="B1003" s="328"/>
      <c r="C1003" s="602" t="s">
        <v>351</v>
      </c>
      <c r="D1003" s="602"/>
      <c r="E1003" s="602"/>
      <c r="F1003" s="328"/>
      <c r="G1003" s="328"/>
      <c r="H1003" s="368"/>
      <c r="I1003" s="590" t="s">
        <v>3</v>
      </c>
      <c r="J1003" s="591"/>
      <c r="K1003" s="592" t="s">
        <v>4</v>
      </c>
      <c r="L1003" s="593"/>
      <c r="M1003" s="382"/>
    </row>
    <row r="1004" spans="1:13">
      <c r="A1004" s="381"/>
      <c r="B1004" s="355"/>
      <c r="C1004" s="355"/>
      <c r="D1004" s="355"/>
      <c r="E1004" s="355"/>
      <c r="F1004" s="355"/>
      <c r="G1004" s="355"/>
      <c r="H1004" s="356"/>
      <c r="I1004" s="295"/>
      <c r="J1004" s="294"/>
      <c r="K1004" s="594" t="s">
        <v>5</v>
      </c>
      <c r="L1004" s="595"/>
      <c r="M1004" s="380" t="s">
        <v>6</v>
      </c>
    </row>
    <row r="1005" spans="1:13">
      <c r="A1005" s="381"/>
      <c r="B1005" s="355"/>
      <c r="C1005" s="355"/>
      <c r="D1005" s="355"/>
      <c r="E1005" s="355"/>
      <c r="F1005" s="355"/>
      <c r="G1005" s="355"/>
      <c r="H1005" s="356"/>
      <c r="I1005" s="598" t="s">
        <v>7</v>
      </c>
      <c r="J1005" s="599"/>
      <c r="K1005" s="623" t="s">
        <v>8</v>
      </c>
      <c r="L1005" s="624"/>
      <c r="M1005" s="380" t="s">
        <v>9</v>
      </c>
    </row>
    <row r="1006" spans="1:13" ht="16.5" thickBot="1">
      <c r="A1006" s="379"/>
      <c r="B1006" s="351"/>
      <c r="C1006" s="351"/>
      <c r="D1006" s="351"/>
      <c r="E1006" s="351"/>
      <c r="F1006" s="351"/>
      <c r="G1006" s="351"/>
      <c r="H1006" s="350"/>
      <c r="I1006" s="631">
        <v>1297.5</v>
      </c>
      <c r="J1006" s="632"/>
      <c r="K1006" s="633"/>
      <c r="L1006" s="634"/>
      <c r="M1006" s="378"/>
    </row>
    <row r="1007" spans="1:13">
      <c r="A1007" s="367" t="s">
        <v>350</v>
      </c>
      <c r="B1007" s="344"/>
      <c r="C1007" s="344"/>
      <c r="D1007" s="344"/>
      <c r="E1007" s="344"/>
      <c r="F1007" s="344"/>
      <c r="G1007" s="344"/>
      <c r="H1007" s="377"/>
      <c r="I1007" s="341"/>
      <c r="J1007" s="340"/>
      <c r="K1007" s="635">
        <f>K1010+K1013</f>
        <v>6.17</v>
      </c>
      <c r="L1007" s="628"/>
      <c r="M1007" s="286">
        <f>K1007*12*I1006</f>
        <v>96066.9</v>
      </c>
    </row>
    <row r="1008" spans="1:13">
      <c r="A1008" s="376" t="s">
        <v>349</v>
      </c>
      <c r="B1008" s="375"/>
      <c r="C1008" s="375"/>
      <c r="D1008" s="375"/>
      <c r="E1008" s="375"/>
      <c r="F1008" s="375"/>
      <c r="G1008" s="375"/>
      <c r="H1008" s="374"/>
      <c r="I1008" s="295"/>
      <c r="J1008" s="294"/>
      <c r="K1008" s="293"/>
      <c r="L1008" s="292"/>
      <c r="M1008" s="373"/>
    </row>
    <row r="1009" spans="1:13" ht="15.75" thickBot="1">
      <c r="A1009" s="363" t="s">
        <v>348</v>
      </c>
      <c r="B1009" s="372"/>
      <c r="C1009" s="372"/>
      <c r="D1009" s="372"/>
      <c r="E1009" s="372"/>
      <c r="F1009" s="372"/>
      <c r="G1009" s="372"/>
      <c r="H1009" s="371"/>
      <c r="I1009" s="336"/>
      <c r="J1009" s="282"/>
      <c r="K1009" s="281"/>
      <c r="L1009" s="280"/>
      <c r="M1009" s="279"/>
    </row>
    <row r="1010" spans="1:13">
      <c r="A1010" s="323" t="s">
        <v>347</v>
      </c>
      <c r="B1010" s="331"/>
      <c r="C1010" s="331"/>
      <c r="D1010" s="331"/>
      <c r="E1010" s="331"/>
      <c r="F1010" s="331"/>
      <c r="G1010" s="331"/>
      <c r="H1010" s="357"/>
      <c r="I1010" s="596" t="s">
        <v>19</v>
      </c>
      <c r="J1010" s="597"/>
      <c r="K1010" s="629">
        <v>3.7</v>
      </c>
      <c r="L1010" s="630"/>
      <c r="M1010" s="291">
        <f>K1010*12*I1006</f>
        <v>57609.000000000007</v>
      </c>
    </row>
    <row r="1011" spans="1:13">
      <c r="A1011" s="301" t="s">
        <v>338</v>
      </c>
      <c r="B1011" s="355"/>
      <c r="C1011" s="355"/>
      <c r="D1011" s="355"/>
      <c r="E1011" s="355"/>
      <c r="F1011" s="355"/>
      <c r="G1011" s="355"/>
      <c r="H1011" s="356"/>
      <c r="I1011" s="598" t="s">
        <v>328</v>
      </c>
      <c r="J1011" s="599"/>
      <c r="K1011" s="327"/>
      <c r="L1011" s="292"/>
      <c r="M1011" s="291"/>
    </row>
    <row r="1012" spans="1:13">
      <c r="A1012" s="323" t="s">
        <v>337</v>
      </c>
      <c r="B1012" s="331"/>
      <c r="C1012" s="331"/>
      <c r="D1012" s="331"/>
      <c r="E1012" s="331"/>
      <c r="F1012" s="331"/>
      <c r="G1012" s="331"/>
      <c r="H1012" s="357"/>
      <c r="I1012" s="596"/>
      <c r="J1012" s="597"/>
      <c r="K1012" s="327"/>
      <c r="L1012" s="292"/>
      <c r="M1012" s="291"/>
    </row>
    <row r="1013" spans="1:13">
      <c r="A1013" s="323" t="s">
        <v>346</v>
      </c>
      <c r="B1013" s="331"/>
      <c r="C1013" s="331"/>
      <c r="D1013" s="331"/>
      <c r="E1013" s="331"/>
      <c r="F1013" s="331"/>
      <c r="G1013" s="331"/>
      <c r="H1013" s="357"/>
      <c r="I1013" s="608" t="s">
        <v>35</v>
      </c>
      <c r="J1013" s="609"/>
      <c r="K1013" s="625">
        <v>2.4700000000000002</v>
      </c>
      <c r="L1013" s="626"/>
      <c r="M1013" s="291">
        <f>K1013*12*I1006</f>
        <v>38457.9</v>
      </c>
    </row>
    <row r="1014" spans="1:13" ht="15.75">
      <c r="A1014" s="320" t="s">
        <v>345</v>
      </c>
      <c r="B1014" s="354"/>
      <c r="C1014" s="354"/>
      <c r="D1014" s="354"/>
      <c r="E1014" s="354"/>
      <c r="F1014" s="354"/>
      <c r="G1014" s="354"/>
      <c r="H1014" s="353"/>
      <c r="I1014" s="598" t="s">
        <v>328</v>
      </c>
      <c r="J1014" s="599"/>
      <c r="K1014" s="370"/>
      <c r="L1014" s="369"/>
      <c r="M1014" s="291"/>
    </row>
    <row r="1015" spans="1:13">
      <c r="A1015" s="313" t="s">
        <v>344</v>
      </c>
      <c r="B1015" s="328"/>
      <c r="C1015" s="328"/>
      <c r="D1015" s="328"/>
      <c r="E1015" s="328"/>
      <c r="F1015" s="328"/>
      <c r="G1015" s="328"/>
      <c r="H1015" s="368"/>
      <c r="I1015" s="598"/>
      <c r="J1015" s="599"/>
      <c r="K1015" s="352"/>
      <c r="L1015" s="292"/>
      <c r="M1015" s="291"/>
    </row>
    <row r="1016" spans="1:13" ht="15.75" thickBot="1">
      <c r="A1016" s="323" t="s">
        <v>343</v>
      </c>
      <c r="B1016" s="322"/>
      <c r="C1016" s="322"/>
      <c r="D1016" s="322"/>
      <c r="E1016" s="322"/>
      <c r="F1016" s="322"/>
      <c r="G1016" s="322"/>
      <c r="H1016" s="321"/>
      <c r="I1016" s="334"/>
      <c r="J1016" s="333"/>
      <c r="K1016" s="636"/>
      <c r="L1016" s="637"/>
      <c r="M1016" s="291"/>
    </row>
    <row r="1017" spans="1:13">
      <c r="A1017" s="367" t="s">
        <v>342</v>
      </c>
      <c r="B1017" s="366"/>
      <c r="C1017" s="366"/>
      <c r="D1017" s="366"/>
      <c r="E1017" s="366"/>
      <c r="F1017" s="366"/>
      <c r="G1017" s="366"/>
      <c r="H1017" s="365"/>
      <c r="I1017" s="341"/>
      <c r="J1017" s="364"/>
      <c r="K1017" s="627">
        <f>K1019+K1024+K1027</f>
        <v>5.05</v>
      </c>
      <c r="L1017" s="628"/>
      <c r="M1017" s="286">
        <f>K1017*12*I1006</f>
        <v>78628.499999999985</v>
      </c>
    </row>
    <row r="1018" spans="1:13" ht="15.75" thickBot="1">
      <c r="A1018" s="363" t="s">
        <v>341</v>
      </c>
      <c r="B1018" s="362"/>
      <c r="C1018" s="362"/>
      <c r="D1018" s="362"/>
      <c r="E1018" s="362"/>
      <c r="F1018" s="362"/>
      <c r="G1018" s="362"/>
      <c r="H1018" s="361"/>
      <c r="I1018" s="336"/>
      <c r="J1018" s="360"/>
      <c r="K1018" s="281"/>
      <c r="L1018" s="280"/>
      <c r="M1018" s="279"/>
    </row>
    <row r="1019" spans="1:13">
      <c r="A1019" s="301" t="s">
        <v>340</v>
      </c>
      <c r="B1019" s="300"/>
      <c r="C1019" s="300"/>
      <c r="D1019" s="300"/>
      <c r="E1019" s="300"/>
      <c r="F1019" s="300"/>
      <c r="G1019" s="300"/>
      <c r="H1019" s="298"/>
      <c r="I1019" s="598" t="s">
        <v>19</v>
      </c>
      <c r="J1019" s="599"/>
      <c r="K1019" s="629">
        <v>2.5299999999999998</v>
      </c>
      <c r="L1019" s="630"/>
      <c r="M1019" s="291">
        <f>K1019*12*I1006</f>
        <v>39392.1</v>
      </c>
    </row>
    <row r="1020" spans="1:13">
      <c r="A1020" s="323" t="s">
        <v>339</v>
      </c>
      <c r="B1020" s="322"/>
      <c r="C1020" s="322"/>
      <c r="D1020" s="322"/>
      <c r="E1020" s="322"/>
      <c r="F1020" s="322"/>
      <c r="G1020" s="322"/>
      <c r="H1020" s="321"/>
      <c r="I1020" s="359"/>
      <c r="J1020" s="358"/>
      <c r="K1020" s="327"/>
      <c r="L1020" s="292"/>
      <c r="M1020" s="291"/>
    </row>
    <row r="1021" spans="1:13">
      <c r="A1021" s="301" t="s">
        <v>338</v>
      </c>
      <c r="B1021" s="355"/>
      <c r="C1021" s="355"/>
      <c r="D1021" s="355"/>
      <c r="E1021" s="355"/>
      <c r="F1021" s="355"/>
      <c r="G1021" s="355"/>
      <c r="H1021" s="356"/>
      <c r="I1021" s="598" t="s">
        <v>328</v>
      </c>
      <c r="J1021" s="599"/>
      <c r="K1021" s="327"/>
      <c r="L1021" s="292"/>
      <c r="M1021" s="291"/>
    </row>
    <row r="1022" spans="1:13">
      <c r="A1022" s="323" t="s">
        <v>337</v>
      </c>
      <c r="B1022" s="331"/>
      <c r="C1022" s="331"/>
      <c r="D1022" s="331"/>
      <c r="E1022" s="331"/>
      <c r="F1022" s="331"/>
      <c r="G1022" s="331"/>
      <c r="H1022" s="357"/>
      <c r="I1022" s="596"/>
      <c r="J1022" s="597"/>
      <c r="K1022" s="327"/>
      <c r="L1022" s="292"/>
      <c r="M1022" s="291"/>
    </row>
    <row r="1023" spans="1:13">
      <c r="A1023" s="320" t="s">
        <v>336</v>
      </c>
      <c r="B1023" s="354"/>
      <c r="C1023" s="353"/>
      <c r="D1023" s="355"/>
      <c r="E1023" s="355"/>
      <c r="F1023" s="355"/>
      <c r="G1023" s="355"/>
      <c r="H1023" s="356"/>
      <c r="I1023" s="598" t="s">
        <v>328</v>
      </c>
      <c r="J1023" s="599"/>
      <c r="K1023" s="327"/>
      <c r="L1023" s="292"/>
      <c r="M1023" s="291"/>
    </row>
    <row r="1024" spans="1:13">
      <c r="A1024" s="301" t="s">
        <v>335</v>
      </c>
      <c r="B1024" s="355"/>
      <c r="C1024" s="355"/>
      <c r="D1024" s="354"/>
      <c r="E1024" s="354"/>
      <c r="F1024" s="354"/>
      <c r="G1024" s="354"/>
      <c r="H1024" s="353"/>
      <c r="I1024" s="608" t="s">
        <v>35</v>
      </c>
      <c r="J1024" s="609"/>
      <c r="K1024" s="625">
        <v>1.1200000000000001</v>
      </c>
      <c r="L1024" s="626"/>
      <c r="M1024" s="291">
        <f>K1024*12*I1006</f>
        <v>17438.400000000001</v>
      </c>
    </row>
    <row r="1025" spans="1:13">
      <c r="A1025" s="313" t="s">
        <v>334</v>
      </c>
      <c r="B1025" s="312"/>
      <c r="C1025" s="312"/>
      <c r="D1025" s="312"/>
      <c r="E1025" s="312"/>
      <c r="F1025" s="312"/>
      <c r="G1025" s="312"/>
      <c r="H1025" s="311"/>
      <c r="I1025" s="590" t="s">
        <v>333</v>
      </c>
      <c r="J1025" s="591"/>
      <c r="K1025" s="327"/>
      <c r="L1025" s="292"/>
      <c r="M1025" s="291"/>
    </row>
    <row r="1026" spans="1:13">
      <c r="A1026" s="323"/>
      <c r="B1026" s="322"/>
      <c r="C1026" s="322"/>
      <c r="D1026" s="322"/>
      <c r="E1026" s="322"/>
      <c r="F1026" s="322"/>
      <c r="G1026" s="322"/>
      <c r="H1026" s="321"/>
      <c r="I1026" s="334" t="s">
        <v>332</v>
      </c>
      <c r="J1026" s="333"/>
      <c r="K1026" s="352"/>
      <c r="L1026" s="292"/>
      <c r="M1026" s="291"/>
    </row>
    <row r="1027" spans="1:13">
      <c r="A1027" s="313" t="s">
        <v>331</v>
      </c>
      <c r="B1027" s="312"/>
      <c r="C1027" s="312"/>
      <c r="D1027" s="312"/>
      <c r="E1027" s="312"/>
      <c r="F1027" s="312"/>
      <c r="G1027" s="312"/>
      <c r="H1027" s="311"/>
      <c r="I1027" s="590" t="s">
        <v>35</v>
      </c>
      <c r="J1027" s="591"/>
      <c r="K1027" s="625">
        <v>1.4</v>
      </c>
      <c r="L1027" s="626"/>
      <c r="M1027" s="291">
        <f>K1027*12*I1006</f>
        <v>21797.999999999996</v>
      </c>
    </row>
    <row r="1028" spans="1:13">
      <c r="A1028" s="323" t="s">
        <v>330</v>
      </c>
      <c r="B1028" s="322"/>
      <c r="C1028" s="322"/>
      <c r="D1028" s="322"/>
      <c r="E1028" s="322"/>
      <c r="F1028" s="322"/>
      <c r="G1028" s="322"/>
      <c r="H1028" s="321"/>
      <c r="I1028" s="334"/>
      <c r="J1028" s="333"/>
      <c r="K1028" s="327"/>
      <c r="L1028" s="292"/>
      <c r="M1028" s="291"/>
    </row>
    <row r="1029" spans="1:13">
      <c r="A1029" s="313" t="s">
        <v>329</v>
      </c>
      <c r="B1029" s="312"/>
      <c r="C1029" s="312"/>
      <c r="D1029" s="312"/>
      <c r="E1029" s="312"/>
      <c r="F1029" s="312"/>
      <c r="G1029" s="312"/>
      <c r="H1029" s="311"/>
      <c r="I1029" s="598" t="s">
        <v>328</v>
      </c>
      <c r="J1029" s="599"/>
      <c r="K1029" s="327"/>
      <c r="L1029" s="292"/>
      <c r="M1029" s="291"/>
    </row>
    <row r="1030" spans="1:13">
      <c r="A1030" s="313" t="s">
        <v>327</v>
      </c>
      <c r="B1030" s="312"/>
      <c r="C1030" s="312"/>
      <c r="D1030" s="312"/>
      <c r="E1030" s="312"/>
      <c r="F1030" s="312"/>
      <c r="G1030" s="312"/>
      <c r="H1030" s="311"/>
      <c r="I1030" s="590" t="s">
        <v>326</v>
      </c>
      <c r="J1030" s="591"/>
      <c r="K1030" s="351"/>
      <c r="L1030" s="350"/>
      <c r="M1030" s="349"/>
    </row>
    <row r="1031" spans="1:13" ht="15.75" thickBot="1">
      <c r="A1031" s="323"/>
      <c r="B1031" s="322"/>
      <c r="C1031" s="322"/>
      <c r="D1031" s="322"/>
      <c r="E1031" s="322"/>
      <c r="F1031" s="322"/>
      <c r="G1031" s="322"/>
      <c r="H1031" s="321"/>
      <c r="I1031" s="606" t="s">
        <v>325</v>
      </c>
      <c r="J1031" s="607"/>
      <c r="K1031" s="348"/>
      <c r="L1031" s="347"/>
      <c r="M1031" s="346"/>
    </row>
    <row r="1032" spans="1:13">
      <c r="A1032" s="345" t="s">
        <v>324</v>
      </c>
      <c r="B1032" s="344"/>
      <c r="C1032" s="344"/>
      <c r="D1032" s="344"/>
      <c r="E1032" s="344"/>
      <c r="F1032" s="344"/>
      <c r="G1032" s="343"/>
      <c r="H1032" s="342"/>
      <c r="I1032" s="341"/>
      <c r="J1032" s="340"/>
      <c r="K1032" s="648">
        <f>K1034+K1041+K1049+K1053+K1054+K1058</f>
        <v>32.43</v>
      </c>
      <c r="L1032" s="628"/>
      <c r="M1032" s="286">
        <f>M1034+M1041+M1049+M1053+M1054+M1058</f>
        <v>504935.10000000003</v>
      </c>
    </row>
    <row r="1033" spans="1:13" ht="15.75" thickBot="1">
      <c r="A1033" s="339"/>
      <c r="B1033" s="338"/>
      <c r="C1033" s="338"/>
      <c r="D1033" s="338"/>
      <c r="E1033" s="338"/>
      <c r="F1033" s="338"/>
      <c r="G1033" s="338"/>
      <c r="H1033" s="337"/>
      <c r="I1033" s="336"/>
      <c r="J1033" s="282"/>
      <c r="K1033" s="281"/>
      <c r="L1033" s="280"/>
      <c r="M1033" s="279"/>
    </row>
    <row r="1034" spans="1:13" ht="15.75" thickBot="1">
      <c r="A1034" s="603" t="s">
        <v>323</v>
      </c>
      <c r="B1034" s="604"/>
      <c r="C1034" s="604"/>
      <c r="D1034" s="604"/>
      <c r="E1034" s="604"/>
      <c r="F1034" s="604"/>
      <c r="G1034" s="604"/>
      <c r="H1034" s="605"/>
      <c r="I1034" s="305"/>
      <c r="J1034" s="304"/>
      <c r="K1034" s="646">
        <f>K1035+K1036+K1037+K1039+K1040</f>
        <v>4.7799999999999994</v>
      </c>
      <c r="L1034" s="647"/>
      <c r="M1034" s="303">
        <f>K1034*12*I1006</f>
        <v>74424.599999999991</v>
      </c>
    </row>
    <row r="1035" spans="1:13">
      <c r="A1035" s="323" t="s">
        <v>322</v>
      </c>
      <c r="B1035" s="322"/>
      <c r="C1035" s="322"/>
      <c r="D1035" s="322"/>
      <c r="E1035" s="322"/>
      <c r="F1035" s="322"/>
      <c r="G1035" s="322"/>
      <c r="H1035" s="321"/>
      <c r="I1035" s="596" t="s">
        <v>321</v>
      </c>
      <c r="J1035" s="597"/>
      <c r="K1035" s="629">
        <v>0.63</v>
      </c>
      <c r="L1035" s="630"/>
      <c r="M1035" s="291">
        <f>K1035*12*I1006</f>
        <v>9809.1</v>
      </c>
    </row>
    <row r="1036" spans="1:13">
      <c r="A1036" s="320" t="s">
        <v>320</v>
      </c>
      <c r="B1036" s="319"/>
      <c r="C1036" s="319"/>
      <c r="D1036" s="319"/>
      <c r="E1036" s="319"/>
      <c r="F1036" s="319"/>
      <c r="G1036" s="319"/>
      <c r="H1036" s="318"/>
      <c r="I1036" s="608" t="s">
        <v>57</v>
      </c>
      <c r="J1036" s="609"/>
      <c r="K1036" s="625">
        <v>1.48</v>
      </c>
      <c r="L1036" s="626"/>
      <c r="M1036" s="291">
        <f>K1036*12*I1006</f>
        <v>23043.599999999999</v>
      </c>
    </row>
    <row r="1037" spans="1:13">
      <c r="A1037" s="313" t="s">
        <v>319</v>
      </c>
      <c r="B1037" s="312"/>
      <c r="C1037" s="312"/>
      <c r="D1037" s="312"/>
      <c r="E1037" s="312"/>
      <c r="F1037" s="312"/>
      <c r="G1037" s="312"/>
      <c r="H1037" s="311"/>
      <c r="I1037" s="590" t="s">
        <v>35</v>
      </c>
      <c r="J1037" s="591"/>
      <c r="K1037" s="625">
        <v>0.17</v>
      </c>
      <c r="L1037" s="626"/>
      <c r="M1037" s="291">
        <f>K1037*12*I1006</f>
        <v>2646.9</v>
      </c>
    </row>
    <row r="1038" spans="1:13">
      <c r="A1038" s="335" t="s">
        <v>318</v>
      </c>
      <c r="B1038" s="331"/>
      <c r="C1038" s="331"/>
      <c r="D1038" s="331"/>
      <c r="E1038" s="322"/>
      <c r="F1038" s="322"/>
      <c r="G1038" s="322"/>
      <c r="H1038" s="321"/>
      <c r="I1038" s="334"/>
      <c r="J1038" s="333"/>
      <c r="K1038" s="293"/>
      <c r="L1038" s="292"/>
      <c r="M1038" s="291"/>
    </row>
    <row r="1039" spans="1:13">
      <c r="A1039" s="320" t="s">
        <v>317</v>
      </c>
      <c r="B1039" s="319"/>
      <c r="C1039" s="319"/>
      <c r="D1039" s="319"/>
      <c r="E1039" s="319"/>
      <c r="F1039" s="319"/>
      <c r="G1039" s="319"/>
      <c r="H1039" s="318"/>
      <c r="I1039" s="608" t="s">
        <v>19</v>
      </c>
      <c r="J1039" s="609"/>
      <c r="K1039" s="625">
        <v>0.05</v>
      </c>
      <c r="L1039" s="626"/>
      <c r="M1039" s="291">
        <f>K1039*12*I1006</f>
        <v>778.50000000000011</v>
      </c>
    </row>
    <row r="1040" spans="1:13" ht="15.75" thickBot="1">
      <c r="A1040" s="313" t="s">
        <v>316</v>
      </c>
      <c r="B1040" s="312"/>
      <c r="C1040" s="312"/>
      <c r="D1040" s="312"/>
      <c r="E1040" s="312"/>
      <c r="F1040" s="312"/>
      <c r="G1040" s="312"/>
      <c r="H1040" s="311"/>
      <c r="I1040" s="614" t="s">
        <v>19</v>
      </c>
      <c r="J1040" s="615"/>
      <c r="K1040" s="650">
        <v>2.4500000000000002</v>
      </c>
      <c r="L1040" s="651"/>
      <c r="M1040" s="291">
        <f>K1040*12*I1006</f>
        <v>38146.5</v>
      </c>
    </row>
    <row r="1041" spans="1:13" ht="15.75" thickBot="1">
      <c r="A1041" s="654" t="s">
        <v>315</v>
      </c>
      <c r="B1041" s="655"/>
      <c r="C1041" s="655"/>
      <c r="D1041" s="655"/>
      <c r="E1041" s="655"/>
      <c r="F1041" s="655"/>
      <c r="G1041" s="655"/>
      <c r="H1041" s="656"/>
      <c r="I1041" s="305"/>
      <c r="J1041" s="304"/>
      <c r="K1041" s="642">
        <f>K1042+K1043+K1045+K1046+K1047+K1048</f>
        <v>1.35</v>
      </c>
      <c r="L1041" s="647"/>
      <c r="M1041" s="303">
        <f>K1041*12*I1006</f>
        <v>21019.500000000004</v>
      </c>
    </row>
    <row r="1042" spans="1:13">
      <c r="A1042" s="332" t="s">
        <v>314</v>
      </c>
      <c r="B1042" s="331"/>
      <c r="C1042" s="331"/>
      <c r="D1042" s="331"/>
      <c r="E1042" s="331"/>
      <c r="F1042" s="322"/>
      <c r="G1042" s="322"/>
      <c r="H1042" s="321"/>
      <c r="I1042" s="330"/>
      <c r="J1042" s="294"/>
      <c r="K1042" s="629">
        <v>0.08</v>
      </c>
      <c r="L1042" s="630"/>
      <c r="M1042" s="291">
        <f>K1042*12*I1006</f>
        <v>1245.5999999999999</v>
      </c>
    </row>
    <row r="1043" spans="1:13">
      <c r="A1043" s="329" t="s">
        <v>313</v>
      </c>
      <c r="B1043" s="328"/>
      <c r="C1043" s="328"/>
      <c r="D1043" s="328"/>
      <c r="E1043" s="328"/>
      <c r="F1043" s="312"/>
      <c r="G1043" s="312"/>
      <c r="H1043" s="311"/>
      <c r="I1043" s="598" t="s">
        <v>312</v>
      </c>
      <c r="J1043" s="599"/>
      <c r="K1043" s="625">
        <v>0.65</v>
      </c>
      <c r="L1043" s="626"/>
      <c r="M1043" s="291">
        <f>K1043*12*I1006</f>
        <v>10120.500000000002</v>
      </c>
    </row>
    <row r="1044" spans="1:13">
      <c r="A1044" s="323" t="s">
        <v>311</v>
      </c>
      <c r="B1044" s="322"/>
      <c r="C1044" s="322"/>
      <c r="D1044" s="322"/>
      <c r="E1044" s="322"/>
      <c r="F1044" s="322"/>
      <c r="G1044" s="322"/>
      <c r="H1044" s="321"/>
      <c r="I1044" s="596" t="s">
        <v>310</v>
      </c>
      <c r="J1044" s="597"/>
      <c r="K1044" s="327"/>
      <c r="L1044" s="292"/>
      <c r="M1044" s="291"/>
    </row>
    <row r="1045" spans="1:13">
      <c r="A1045" s="320" t="s">
        <v>309</v>
      </c>
      <c r="B1045" s="319"/>
      <c r="C1045" s="319"/>
      <c r="D1045" s="319"/>
      <c r="E1045" s="319"/>
      <c r="F1045" s="319"/>
      <c r="G1045" s="319"/>
      <c r="H1045" s="318"/>
      <c r="I1045" s="608" t="s">
        <v>308</v>
      </c>
      <c r="J1045" s="609"/>
      <c r="K1045" s="625">
        <v>0.4</v>
      </c>
      <c r="L1045" s="626"/>
      <c r="M1045" s="291">
        <f>K1045*12*I1006</f>
        <v>6228.0000000000009</v>
      </c>
    </row>
    <row r="1046" spans="1:13">
      <c r="A1046" s="320" t="s">
        <v>307</v>
      </c>
      <c r="B1046" s="319"/>
      <c r="C1046" s="319"/>
      <c r="D1046" s="319"/>
      <c r="E1046" s="319"/>
      <c r="F1046" s="319"/>
      <c r="G1046" s="319"/>
      <c r="H1046" s="318"/>
      <c r="I1046" s="608" t="s">
        <v>306</v>
      </c>
      <c r="J1046" s="609"/>
      <c r="K1046" s="625">
        <v>0.1</v>
      </c>
      <c r="L1046" s="626"/>
      <c r="M1046" s="291">
        <f>K1046*12*I1006</f>
        <v>1557.0000000000002</v>
      </c>
    </row>
    <row r="1047" spans="1:13">
      <c r="A1047" s="313" t="s">
        <v>299</v>
      </c>
      <c r="B1047" s="312"/>
      <c r="C1047" s="312"/>
      <c r="D1047" s="312"/>
      <c r="E1047" s="312"/>
      <c r="F1047" s="312"/>
      <c r="G1047" s="312"/>
      <c r="H1047" s="311"/>
      <c r="I1047" s="608" t="s">
        <v>298</v>
      </c>
      <c r="J1047" s="609"/>
      <c r="K1047" s="636">
        <v>0.05</v>
      </c>
      <c r="L1047" s="637"/>
      <c r="M1047" s="291">
        <f>K1047*12*I1006</f>
        <v>778.50000000000011</v>
      </c>
    </row>
    <row r="1048" spans="1:13" ht="15.75" thickBot="1">
      <c r="A1048" s="313" t="s">
        <v>305</v>
      </c>
      <c r="B1048" s="312"/>
      <c r="C1048" s="312"/>
      <c r="D1048" s="312"/>
      <c r="E1048" s="312"/>
      <c r="F1048" s="312"/>
      <c r="G1048" s="312"/>
      <c r="H1048" s="311"/>
      <c r="I1048" s="614" t="s">
        <v>88</v>
      </c>
      <c r="J1048" s="615"/>
      <c r="K1048" s="638">
        <v>7.0000000000000007E-2</v>
      </c>
      <c r="L1048" s="639"/>
      <c r="M1048" s="326">
        <f>K1048*12*I1006</f>
        <v>1089.9000000000001</v>
      </c>
    </row>
    <row r="1049" spans="1:13" ht="15.75" thickBot="1">
      <c r="A1049" s="654" t="s">
        <v>304</v>
      </c>
      <c r="B1049" s="655"/>
      <c r="C1049" s="655"/>
      <c r="D1049" s="655"/>
      <c r="E1049" s="655"/>
      <c r="F1049" s="655"/>
      <c r="G1049" s="655"/>
      <c r="H1049" s="656"/>
      <c r="I1049" s="325"/>
      <c r="J1049" s="324"/>
      <c r="K1049" s="649">
        <f>K1050+K1051+K1052</f>
        <v>0.88</v>
      </c>
      <c r="L1049" s="643"/>
      <c r="M1049" s="303">
        <f>K1049*12*I1006</f>
        <v>13701.6</v>
      </c>
    </row>
    <row r="1050" spans="1:13">
      <c r="A1050" s="323" t="s">
        <v>303</v>
      </c>
      <c r="B1050" s="322"/>
      <c r="C1050" s="322"/>
      <c r="D1050" s="322"/>
      <c r="E1050" s="322"/>
      <c r="F1050" s="322"/>
      <c r="G1050" s="322"/>
      <c r="H1050" s="321"/>
      <c r="I1050" s="612" t="s">
        <v>302</v>
      </c>
      <c r="J1050" s="613"/>
      <c r="K1050" s="644">
        <v>0.42</v>
      </c>
      <c r="L1050" s="645"/>
      <c r="M1050" s="291">
        <f>K1050*12*I1006</f>
        <v>6539.4</v>
      </c>
    </row>
    <row r="1051" spans="1:13">
      <c r="A1051" s="320" t="s">
        <v>301</v>
      </c>
      <c r="B1051" s="319"/>
      <c r="C1051" s="319"/>
      <c r="D1051" s="319"/>
      <c r="E1051" s="319"/>
      <c r="F1051" s="319"/>
      <c r="G1051" s="319"/>
      <c r="H1051" s="318"/>
      <c r="I1051" s="317" t="s">
        <v>300</v>
      </c>
      <c r="J1051" s="316"/>
      <c r="K1051" s="636">
        <v>0.37</v>
      </c>
      <c r="L1051" s="637"/>
      <c r="M1051" s="291">
        <f>K1051*12*I1006</f>
        <v>5760.9</v>
      </c>
    </row>
    <row r="1052" spans="1:13" ht="15.75" thickBot="1">
      <c r="A1052" s="313" t="s">
        <v>299</v>
      </c>
      <c r="B1052" s="312"/>
      <c r="C1052" s="312"/>
      <c r="D1052" s="312"/>
      <c r="E1052" s="312"/>
      <c r="F1052" s="312"/>
      <c r="G1052" s="312"/>
      <c r="H1052" s="311"/>
      <c r="I1052" s="614" t="s">
        <v>298</v>
      </c>
      <c r="J1052" s="615"/>
      <c r="K1052" s="638">
        <v>0.09</v>
      </c>
      <c r="L1052" s="639"/>
      <c r="M1052" s="291">
        <f>K1052*12*I1006</f>
        <v>1401.3000000000002</v>
      </c>
    </row>
    <row r="1053" spans="1:13" ht="15.75" thickBot="1">
      <c r="A1053" s="309" t="s">
        <v>297</v>
      </c>
      <c r="B1053" s="308"/>
      <c r="C1053" s="308"/>
      <c r="D1053" s="308"/>
      <c r="E1053" s="308"/>
      <c r="F1053" s="308"/>
      <c r="G1053" s="308"/>
      <c r="H1053" s="307"/>
      <c r="I1053" s="619" t="s">
        <v>296</v>
      </c>
      <c r="J1053" s="620"/>
      <c r="K1053" s="640">
        <v>23.77</v>
      </c>
      <c r="L1053" s="641"/>
      <c r="M1053" s="303">
        <f>K1053*12*I1006</f>
        <v>370098.9</v>
      </c>
    </row>
    <row r="1054" spans="1:13" ht="15.75" thickBot="1">
      <c r="A1054" s="603" t="s">
        <v>295</v>
      </c>
      <c r="B1054" s="604"/>
      <c r="C1054" s="604"/>
      <c r="D1054" s="604"/>
      <c r="E1054" s="604"/>
      <c r="F1054" s="604"/>
      <c r="G1054" s="604"/>
      <c r="H1054" s="605"/>
      <c r="I1054" s="305"/>
      <c r="J1054" s="304"/>
      <c r="K1054" s="642">
        <v>1.58</v>
      </c>
      <c r="L1054" s="643"/>
      <c r="M1054" s="303">
        <f>K1054*12*I1006</f>
        <v>24600.600000000002</v>
      </c>
    </row>
    <row r="1055" spans="1:13">
      <c r="A1055" s="301" t="s">
        <v>294</v>
      </c>
      <c r="B1055" s="300"/>
      <c r="C1055" s="300"/>
      <c r="D1055" s="300"/>
      <c r="E1055" s="300"/>
      <c r="F1055" s="300"/>
      <c r="G1055" s="300"/>
      <c r="H1055" s="298"/>
      <c r="I1055" s="621" t="s">
        <v>293</v>
      </c>
      <c r="J1055" s="622"/>
      <c r="K1055" s="297"/>
      <c r="L1055" s="314"/>
      <c r="M1055" s="291"/>
    </row>
    <row r="1056" spans="1:13">
      <c r="A1056" s="301" t="s">
        <v>292</v>
      </c>
      <c r="B1056" s="300"/>
      <c r="C1056" s="300"/>
      <c r="D1056" s="300"/>
      <c r="E1056" s="300"/>
      <c r="F1056" s="300"/>
      <c r="G1056" s="300"/>
      <c r="H1056" s="298"/>
      <c r="I1056" s="295"/>
      <c r="J1056" s="294"/>
      <c r="K1056" s="297"/>
      <c r="L1056" s="314"/>
      <c r="M1056" s="291"/>
    </row>
    <row r="1057" spans="1:13" ht="15.75" thickBot="1">
      <c r="A1057" s="301" t="s">
        <v>291</v>
      </c>
      <c r="B1057" s="300"/>
      <c r="C1057" s="300"/>
      <c r="D1057" s="300"/>
      <c r="E1057" s="300"/>
      <c r="F1057" s="300"/>
      <c r="G1057" s="300"/>
      <c r="H1057" s="298"/>
      <c r="I1057" s="310"/>
      <c r="J1057" s="294"/>
      <c r="K1057" s="297"/>
      <c r="L1057" s="314"/>
      <c r="M1057" s="291"/>
    </row>
    <row r="1058" spans="1:13" ht="15.75" thickBot="1">
      <c r="A1058" s="309" t="s">
        <v>290</v>
      </c>
      <c r="B1058" s="308"/>
      <c r="C1058" s="308"/>
      <c r="D1058" s="308"/>
      <c r="E1058" s="308"/>
      <c r="F1058" s="308"/>
      <c r="G1058" s="308"/>
      <c r="H1058" s="307"/>
      <c r="I1058" s="305"/>
      <c r="J1058" s="304"/>
      <c r="K1058" s="642">
        <v>7.0000000000000007E-2</v>
      </c>
      <c r="L1058" s="643"/>
      <c r="M1058" s="303">
        <f>K1058*12*I1006</f>
        <v>1089.9000000000001</v>
      </c>
    </row>
    <row r="1059" spans="1:13">
      <c r="A1059" s="301" t="s">
        <v>289</v>
      </c>
      <c r="B1059" s="300"/>
      <c r="C1059" s="300"/>
      <c r="D1059" s="300"/>
      <c r="E1059" s="300"/>
      <c r="F1059" s="300"/>
      <c r="G1059" s="300"/>
      <c r="H1059" s="298"/>
      <c r="I1059" s="621" t="s">
        <v>19</v>
      </c>
      <c r="J1059" s="622"/>
      <c r="K1059" s="315"/>
      <c r="L1059" s="314"/>
      <c r="M1059" s="291"/>
    </row>
    <row r="1060" spans="1:13" ht="15.75" thickBot="1">
      <c r="A1060" s="301" t="s">
        <v>288</v>
      </c>
      <c r="B1060" s="300"/>
      <c r="C1060" s="300"/>
      <c r="D1060" s="300"/>
      <c r="E1060" s="300"/>
      <c r="F1060" s="300"/>
      <c r="G1060" s="300"/>
      <c r="H1060" s="298"/>
      <c r="I1060" s="295"/>
      <c r="J1060" s="294"/>
      <c r="K1060" s="315"/>
      <c r="L1060" s="314"/>
      <c r="M1060" s="291"/>
    </row>
    <row r="1061" spans="1:13" ht="15.75" thickBot="1">
      <c r="A1061" s="603" t="s">
        <v>287</v>
      </c>
      <c r="B1061" s="604"/>
      <c r="C1061" s="604"/>
      <c r="D1061" s="604"/>
      <c r="E1061" s="604"/>
      <c r="F1061" s="604"/>
      <c r="G1061" s="604"/>
      <c r="H1061" s="605"/>
      <c r="I1061" s="305"/>
      <c r="J1061" s="304"/>
      <c r="K1061" s="642">
        <v>6</v>
      </c>
      <c r="L1061" s="643"/>
      <c r="M1061" s="303">
        <f>K1061*12*I1006</f>
        <v>93420</v>
      </c>
    </row>
    <row r="1062" spans="1:13">
      <c r="A1062" s="301" t="s">
        <v>286</v>
      </c>
      <c r="B1062" s="299"/>
      <c r="C1062" s="299"/>
      <c r="D1062" s="299"/>
      <c r="E1062" s="299"/>
      <c r="F1062" s="300"/>
      <c r="G1062" s="299"/>
      <c r="H1062" s="298"/>
      <c r="I1062" s="598" t="s">
        <v>285</v>
      </c>
      <c r="J1062" s="599"/>
      <c r="K1062" s="297"/>
      <c r="L1062" s="314"/>
      <c r="M1062" s="291"/>
    </row>
    <row r="1063" spans="1:13">
      <c r="A1063" s="301" t="s">
        <v>284</v>
      </c>
      <c r="B1063" s="299"/>
      <c r="C1063" s="299"/>
      <c r="D1063" s="299"/>
      <c r="E1063" s="299"/>
      <c r="F1063" s="300"/>
      <c r="G1063" s="299"/>
      <c r="H1063" s="298"/>
      <c r="I1063" s="598" t="s">
        <v>283</v>
      </c>
      <c r="J1063" s="599"/>
      <c r="K1063" s="297"/>
      <c r="L1063" s="314"/>
      <c r="M1063" s="291"/>
    </row>
    <row r="1064" spans="1:13">
      <c r="A1064" s="301" t="s">
        <v>282</v>
      </c>
      <c r="B1064" s="299"/>
      <c r="C1064" s="299"/>
      <c r="D1064" s="299"/>
      <c r="E1064" s="299"/>
      <c r="F1064" s="300"/>
      <c r="G1064" s="299"/>
      <c r="H1064" s="298"/>
      <c r="I1064" s="598" t="s">
        <v>281</v>
      </c>
      <c r="J1064" s="599"/>
      <c r="K1064" s="297"/>
      <c r="L1064" s="314"/>
      <c r="M1064" s="291"/>
    </row>
    <row r="1065" spans="1:13">
      <c r="A1065" s="301" t="s">
        <v>280</v>
      </c>
      <c r="B1065" s="299"/>
      <c r="C1065" s="299"/>
      <c r="D1065" s="299"/>
      <c r="E1065" s="299"/>
      <c r="F1065" s="300"/>
      <c r="G1065" s="299"/>
      <c r="H1065" s="298"/>
      <c r="I1065" s="598" t="s">
        <v>279</v>
      </c>
      <c r="J1065" s="599"/>
      <c r="K1065" s="297"/>
      <c r="L1065" s="314"/>
      <c r="M1065" s="291"/>
    </row>
    <row r="1066" spans="1:13">
      <c r="A1066" s="301" t="s">
        <v>278</v>
      </c>
      <c r="B1066" s="299"/>
      <c r="C1066" s="299"/>
      <c r="D1066" s="299"/>
      <c r="E1066" s="299"/>
      <c r="F1066" s="300"/>
      <c r="G1066" s="299"/>
      <c r="H1066" s="298"/>
      <c r="I1066" s="598" t="s">
        <v>277</v>
      </c>
      <c r="J1066" s="599"/>
      <c r="K1066" s="297"/>
      <c r="L1066" s="314"/>
      <c r="M1066" s="291"/>
    </row>
    <row r="1067" spans="1:13">
      <c r="A1067" s="301" t="s">
        <v>276</v>
      </c>
      <c r="B1067" s="299"/>
      <c r="C1067" s="299"/>
      <c r="D1067" s="299"/>
      <c r="E1067" s="299"/>
      <c r="F1067" s="300"/>
      <c r="G1067" s="299"/>
      <c r="H1067" s="298"/>
      <c r="I1067" s="295"/>
      <c r="J1067" s="294"/>
      <c r="K1067" s="297"/>
      <c r="L1067" s="302"/>
      <c r="M1067" s="291"/>
    </row>
    <row r="1068" spans="1:13">
      <c r="A1068" s="301" t="s">
        <v>275</v>
      </c>
      <c r="B1068" s="299"/>
      <c r="C1068" s="299"/>
      <c r="D1068" s="299"/>
      <c r="E1068" s="299"/>
      <c r="F1068" s="300"/>
      <c r="G1068" s="299"/>
      <c r="H1068" s="298"/>
      <c r="I1068" s="295"/>
      <c r="J1068" s="294"/>
      <c r="K1068" s="297"/>
      <c r="L1068" s="314"/>
      <c r="M1068" s="291"/>
    </row>
    <row r="1069" spans="1:13">
      <c r="A1069" s="301" t="s">
        <v>274</v>
      </c>
      <c r="B1069" s="299"/>
      <c r="C1069" s="299"/>
      <c r="D1069" s="299"/>
      <c r="E1069" s="299"/>
      <c r="F1069" s="300"/>
      <c r="G1069" s="299"/>
      <c r="H1069" s="298"/>
      <c r="I1069" s="295"/>
      <c r="J1069" s="294"/>
      <c r="K1069" s="297"/>
      <c r="L1069" s="314"/>
      <c r="M1069" s="291"/>
    </row>
    <row r="1070" spans="1:13">
      <c r="A1070" s="301" t="s">
        <v>273</v>
      </c>
      <c r="B1070" s="299"/>
      <c r="C1070" s="299"/>
      <c r="D1070" s="299"/>
      <c r="E1070" s="299"/>
      <c r="F1070" s="300"/>
      <c r="G1070" s="299"/>
      <c r="H1070" s="298"/>
      <c r="I1070" s="295"/>
      <c r="J1070" s="294"/>
      <c r="K1070" s="297"/>
      <c r="L1070" s="314"/>
      <c r="M1070" s="291"/>
    </row>
    <row r="1071" spans="1:13">
      <c r="A1071" s="301" t="s">
        <v>272</v>
      </c>
      <c r="B1071" s="299"/>
      <c r="C1071" s="299"/>
      <c r="D1071" s="299"/>
      <c r="E1071" s="299"/>
      <c r="F1071" s="300"/>
      <c r="G1071" s="299"/>
      <c r="H1071" s="298"/>
      <c r="I1071" s="295"/>
      <c r="J1071" s="294"/>
      <c r="K1071" s="297"/>
      <c r="L1071" s="314"/>
      <c r="M1071" s="291"/>
    </row>
    <row r="1072" spans="1:13" ht="15.75" thickBot="1">
      <c r="A1072" s="616" t="s">
        <v>271</v>
      </c>
      <c r="B1072" s="617"/>
      <c r="C1072" s="617"/>
      <c r="D1072" s="617"/>
      <c r="E1072" s="617"/>
      <c r="F1072" s="617"/>
      <c r="G1072" s="617"/>
      <c r="H1072" s="618"/>
      <c r="I1072" s="295"/>
      <c r="J1072" s="294"/>
      <c r="K1072" s="293"/>
      <c r="L1072" s="292"/>
      <c r="M1072" s="291"/>
    </row>
    <row r="1073" spans="1:13">
      <c r="A1073" s="290" t="s">
        <v>270</v>
      </c>
      <c r="B1073" s="289"/>
      <c r="C1073" s="289"/>
      <c r="D1073" s="289"/>
      <c r="E1073" s="289"/>
      <c r="F1073" s="289"/>
      <c r="G1073" s="289"/>
      <c r="H1073" s="289"/>
      <c r="I1073" s="621" t="s">
        <v>55</v>
      </c>
      <c r="J1073" s="622"/>
      <c r="K1073" s="288"/>
      <c r="L1073" s="287"/>
      <c r="M1073" s="286"/>
    </row>
    <row r="1074" spans="1:13" ht="15.75" thickBot="1">
      <c r="A1074" s="285" t="s">
        <v>269</v>
      </c>
      <c r="B1074" s="284"/>
      <c r="C1074" s="284"/>
      <c r="D1074" s="284"/>
      <c r="E1074" s="284"/>
      <c r="F1074" s="284"/>
      <c r="G1074" s="284"/>
      <c r="H1074" s="284"/>
      <c r="I1074" s="283"/>
      <c r="J1074" s="282"/>
      <c r="K1074" s="281"/>
      <c r="L1074" s="280"/>
      <c r="M1074" s="279"/>
    </row>
    <row r="1075" spans="1:13" ht="15.75" thickBot="1">
      <c r="A1075" s="603" t="s">
        <v>355</v>
      </c>
      <c r="B1075" s="604"/>
      <c r="C1075" s="604"/>
      <c r="D1075" s="604"/>
      <c r="E1075" s="604"/>
      <c r="F1075" s="604"/>
      <c r="G1075" s="604"/>
      <c r="H1075" s="657"/>
      <c r="I1075" s="658" t="s">
        <v>32</v>
      </c>
      <c r="J1075" s="659"/>
      <c r="K1075" s="660">
        <v>1.46</v>
      </c>
      <c r="L1075" s="661"/>
      <c r="M1075" s="276">
        <f>K1075*12*I1006</f>
        <v>22732.2</v>
      </c>
    </row>
    <row r="1076" spans="1:13" ht="15.75" thickBot="1">
      <c r="A1076" s="386" t="s">
        <v>354</v>
      </c>
      <c r="B1076" s="385"/>
      <c r="C1076" s="385"/>
      <c r="D1076" s="385"/>
      <c r="E1076" s="385"/>
      <c r="F1076" s="385"/>
      <c r="G1076" s="385"/>
      <c r="H1076" s="385"/>
      <c r="I1076" s="387"/>
      <c r="J1076" s="383"/>
      <c r="K1076" s="660"/>
      <c r="L1076" s="661"/>
      <c r="M1076" s="276"/>
    </row>
    <row r="1077" spans="1:13" ht="15.75" thickBot="1">
      <c r="A1077" s="652" t="s">
        <v>268</v>
      </c>
      <c r="B1077" s="653"/>
      <c r="C1077" s="653"/>
      <c r="D1077" s="653"/>
      <c r="E1077" s="653"/>
      <c r="F1077" s="653"/>
      <c r="G1077" s="653"/>
      <c r="H1077" s="653"/>
      <c r="I1077" s="278"/>
      <c r="J1077" s="277"/>
      <c r="K1077" s="610">
        <f>K1007+K1017+K1032+K1061+K1075+K1076</f>
        <v>51.11</v>
      </c>
      <c r="L1077" s="611"/>
      <c r="M1077" s="276">
        <f>M1007+M1017+M1032+M1061+M1075+M1076</f>
        <v>795782.7</v>
      </c>
    </row>
    <row r="1079" spans="1:13" ht="15.75">
      <c r="A1079" s="601" t="s">
        <v>0</v>
      </c>
      <c r="B1079" s="601"/>
      <c r="C1079" s="601"/>
      <c r="D1079" s="601"/>
      <c r="E1079" s="601"/>
      <c r="F1079" s="601"/>
      <c r="G1079" s="601"/>
      <c r="H1079" s="601"/>
      <c r="I1079" s="601"/>
      <c r="J1079" s="601"/>
      <c r="K1079" s="601"/>
      <c r="L1079" s="601"/>
      <c r="M1079" s="327"/>
    </row>
    <row r="1080" spans="1:13" ht="15.75">
      <c r="A1080" s="600" t="s">
        <v>353</v>
      </c>
      <c r="B1080" s="600"/>
      <c r="C1080" s="600"/>
      <c r="D1080" s="600"/>
      <c r="E1080" s="600"/>
      <c r="F1080" s="600"/>
      <c r="G1080" s="600"/>
      <c r="H1080" s="600"/>
      <c r="I1080" s="600"/>
      <c r="J1080" s="600"/>
      <c r="K1080" s="600"/>
      <c r="L1080" s="600"/>
      <c r="M1080" s="327"/>
    </row>
    <row r="1081" spans="1:13" ht="15.75">
      <c r="A1081" s="370"/>
      <c r="B1081" s="370"/>
      <c r="C1081" s="370"/>
      <c r="D1081" s="370"/>
      <c r="E1081" s="370"/>
      <c r="F1081" s="370" t="s">
        <v>437</v>
      </c>
      <c r="G1081" s="370"/>
      <c r="H1081" s="370"/>
      <c r="I1081" s="370"/>
      <c r="J1081" s="370"/>
      <c r="K1081" s="370"/>
      <c r="L1081" s="370"/>
      <c r="M1081" s="327"/>
    </row>
    <row r="1082" spans="1:13">
      <c r="A1082" s="329"/>
      <c r="B1082" s="328"/>
      <c r="C1082" s="602" t="s">
        <v>351</v>
      </c>
      <c r="D1082" s="602"/>
      <c r="E1082" s="602"/>
      <c r="F1082" s="328"/>
      <c r="G1082" s="328"/>
      <c r="H1082" s="368"/>
      <c r="I1082" s="590" t="s">
        <v>3</v>
      </c>
      <c r="J1082" s="591"/>
      <c r="K1082" s="592" t="s">
        <v>4</v>
      </c>
      <c r="L1082" s="593"/>
      <c r="M1082" s="382"/>
    </row>
    <row r="1083" spans="1:13">
      <c r="A1083" s="381"/>
      <c r="B1083" s="355"/>
      <c r="C1083" s="355"/>
      <c r="D1083" s="355"/>
      <c r="E1083" s="355"/>
      <c r="F1083" s="355"/>
      <c r="G1083" s="355"/>
      <c r="H1083" s="356"/>
      <c r="I1083" s="295"/>
      <c r="J1083" s="294"/>
      <c r="K1083" s="594" t="s">
        <v>5</v>
      </c>
      <c r="L1083" s="595"/>
      <c r="M1083" s="380" t="s">
        <v>6</v>
      </c>
    </row>
    <row r="1084" spans="1:13">
      <c r="A1084" s="381"/>
      <c r="B1084" s="355"/>
      <c r="C1084" s="355"/>
      <c r="D1084" s="355"/>
      <c r="E1084" s="355"/>
      <c r="F1084" s="355"/>
      <c r="G1084" s="355"/>
      <c r="H1084" s="356"/>
      <c r="I1084" s="598" t="s">
        <v>7</v>
      </c>
      <c r="J1084" s="599"/>
      <c r="K1084" s="623" t="s">
        <v>8</v>
      </c>
      <c r="L1084" s="624"/>
      <c r="M1084" s="380" t="s">
        <v>9</v>
      </c>
    </row>
    <row r="1085" spans="1:13" ht="16.5" thickBot="1">
      <c r="A1085" s="379"/>
      <c r="B1085" s="351"/>
      <c r="C1085" s="351"/>
      <c r="D1085" s="351"/>
      <c r="E1085" s="351"/>
      <c r="F1085" s="351"/>
      <c r="G1085" s="351"/>
      <c r="H1085" s="350"/>
      <c r="I1085" s="631">
        <v>1254.9000000000001</v>
      </c>
      <c r="J1085" s="632"/>
      <c r="K1085" s="633"/>
      <c r="L1085" s="634"/>
      <c r="M1085" s="378"/>
    </row>
    <row r="1086" spans="1:13">
      <c r="A1086" s="367" t="s">
        <v>350</v>
      </c>
      <c r="B1086" s="344"/>
      <c r="C1086" s="344"/>
      <c r="D1086" s="344"/>
      <c r="E1086" s="344"/>
      <c r="F1086" s="344"/>
      <c r="G1086" s="344"/>
      <c r="H1086" s="377"/>
      <c r="I1086" s="341"/>
      <c r="J1086" s="340"/>
      <c r="K1086" s="635">
        <f>K1089+K1092</f>
        <v>6.17</v>
      </c>
      <c r="L1086" s="628"/>
      <c r="M1086" s="286">
        <f>K1086*12*I1085</f>
        <v>92912.796000000002</v>
      </c>
    </row>
    <row r="1087" spans="1:13">
      <c r="A1087" s="376" t="s">
        <v>349</v>
      </c>
      <c r="B1087" s="375"/>
      <c r="C1087" s="375"/>
      <c r="D1087" s="375"/>
      <c r="E1087" s="375"/>
      <c r="F1087" s="375"/>
      <c r="G1087" s="375"/>
      <c r="H1087" s="374"/>
      <c r="I1087" s="295"/>
      <c r="J1087" s="294"/>
      <c r="K1087" s="293"/>
      <c r="L1087" s="292"/>
      <c r="M1087" s="373"/>
    </row>
    <row r="1088" spans="1:13" ht="15.75" thickBot="1">
      <c r="A1088" s="363" t="s">
        <v>348</v>
      </c>
      <c r="B1088" s="372"/>
      <c r="C1088" s="372"/>
      <c r="D1088" s="372"/>
      <c r="E1088" s="372"/>
      <c r="F1088" s="372"/>
      <c r="G1088" s="372"/>
      <c r="H1088" s="371"/>
      <c r="I1088" s="336"/>
      <c r="J1088" s="282"/>
      <c r="K1088" s="281"/>
      <c r="L1088" s="280"/>
      <c r="M1088" s="279"/>
    </row>
    <row r="1089" spans="1:13">
      <c r="A1089" s="323" t="s">
        <v>347</v>
      </c>
      <c r="B1089" s="331"/>
      <c r="C1089" s="331"/>
      <c r="D1089" s="331"/>
      <c r="E1089" s="331"/>
      <c r="F1089" s="331"/>
      <c r="G1089" s="331"/>
      <c r="H1089" s="357"/>
      <c r="I1089" s="596" t="s">
        <v>19</v>
      </c>
      <c r="J1089" s="597"/>
      <c r="K1089" s="629">
        <v>3.7</v>
      </c>
      <c r="L1089" s="630"/>
      <c r="M1089" s="291">
        <f>K1089*12*I1085</f>
        <v>55717.560000000012</v>
      </c>
    </row>
    <row r="1090" spans="1:13">
      <c r="A1090" s="301" t="s">
        <v>338</v>
      </c>
      <c r="B1090" s="355"/>
      <c r="C1090" s="355"/>
      <c r="D1090" s="355"/>
      <c r="E1090" s="355"/>
      <c r="F1090" s="355"/>
      <c r="G1090" s="355"/>
      <c r="H1090" s="356"/>
      <c r="I1090" s="598" t="s">
        <v>328</v>
      </c>
      <c r="J1090" s="599"/>
      <c r="K1090" s="327"/>
      <c r="L1090" s="292"/>
      <c r="M1090" s="291"/>
    </row>
    <row r="1091" spans="1:13">
      <c r="A1091" s="323" t="s">
        <v>337</v>
      </c>
      <c r="B1091" s="331"/>
      <c r="C1091" s="331"/>
      <c r="D1091" s="331"/>
      <c r="E1091" s="331"/>
      <c r="F1091" s="331"/>
      <c r="G1091" s="331"/>
      <c r="H1091" s="357"/>
      <c r="I1091" s="596"/>
      <c r="J1091" s="597"/>
      <c r="K1091" s="327"/>
      <c r="L1091" s="292"/>
      <c r="M1091" s="291"/>
    </row>
    <row r="1092" spans="1:13">
      <c r="A1092" s="323" t="s">
        <v>346</v>
      </c>
      <c r="B1092" s="331"/>
      <c r="C1092" s="331"/>
      <c r="D1092" s="331"/>
      <c r="E1092" s="331"/>
      <c r="F1092" s="331"/>
      <c r="G1092" s="331"/>
      <c r="H1092" s="357"/>
      <c r="I1092" s="608" t="s">
        <v>35</v>
      </c>
      <c r="J1092" s="609"/>
      <c r="K1092" s="625">
        <v>2.4700000000000002</v>
      </c>
      <c r="L1092" s="626"/>
      <c r="M1092" s="291">
        <f>K1092*12*I1085</f>
        <v>37195.236000000004</v>
      </c>
    </row>
    <row r="1093" spans="1:13" ht="15.75">
      <c r="A1093" s="320" t="s">
        <v>345</v>
      </c>
      <c r="B1093" s="354"/>
      <c r="C1093" s="354"/>
      <c r="D1093" s="354"/>
      <c r="E1093" s="354"/>
      <c r="F1093" s="354"/>
      <c r="G1093" s="354"/>
      <c r="H1093" s="353"/>
      <c r="I1093" s="598" t="s">
        <v>328</v>
      </c>
      <c r="J1093" s="599"/>
      <c r="K1093" s="370"/>
      <c r="L1093" s="369"/>
      <c r="M1093" s="291"/>
    </row>
    <row r="1094" spans="1:13">
      <c r="A1094" s="313" t="s">
        <v>344</v>
      </c>
      <c r="B1094" s="328"/>
      <c r="C1094" s="328"/>
      <c r="D1094" s="328"/>
      <c r="E1094" s="328"/>
      <c r="F1094" s="328"/>
      <c r="G1094" s="328"/>
      <c r="H1094" s="368"/>
      <c r="I1094" s="598"/>
      <c r="J1094" s="599"/>
      <c r="K1094" s="352"/>
      <c r="L1094" s="292"/>
      <c r="M1094" s="291"/>
    </row>
    <row r="1095" spans="1:13" ht="15.75" thickBot="1">
      <c r="A1095" s="323" t="s">
        <v>343</v>
      </c>
      <c r="B1095" s="322"/>
      <c r="C1095" s="322"/>
      <c r="D1095" s="322"/>
      <c r="E1095" s="322"/>
      <c r="F1095" s="322"/>
      <c r="G1095" s="322"/>
      <c r="H1095" s="321"/>
      <c r="I1095" s="334"/>
      <c r="J1095" s="333"/>
      <c r="K1095" s="636"/>
      <c r="L1095" s="637"/>
      <c r="M1095" s="291"/>
    </row>
    <row r="1096" spans="1:13">
      <c r="A1096" s="367" t="s">
        <v>342</v>
      </c>
      <c r="B1096" s="366"/>
      <c r="C1096" s="366"/>
      <c r="D1096" s="366"/>
      <c r="E1096" s="366"/>
      <c r="F1096" s="366"/>
      <c r="G1096" s="366"/>
      <c r="H1096" s="365"/>
      <c r="I1096" s="341"/>
      <c r="J1096" s="364"/>
      <c r="K1096" s="627">
        <f>K1098+K1103+K1106</f>
        <v>5.05</v>
      </c>
      <c r="L1096" s="628"/>
      <c r="M1096" s="286">
        <f>K1096*12*I1085</f>
        <v>76046.94</v>
      </c>
    </row>
    <row r="1097" spans="1:13" ht="15.75" thickBot="1">
      <c r="A1097" s="363" t="s">
        <v>341</v>
      </c>
      <c r="B1097" s="362"/>
      <c r="C1097" s="362"/>
      <c r="D1097" s="362"/>
      <c r="E1097" s="362"/>
      <c r="F1097" s="362"/>
      <c r="G1097" s="362"/>
      <c r="H1097" s="361"/>
      <c r="I1097" s="336"/>
      <c r="J1097" s="360"/>
      <c r="K1097" s="281"/>
      <c r="L1097" s="280"/>
      <c r="M1097" s="279"/>
    </row>
    <row r="1098" spans="1:13">
      <c r="A1098" s="301" t="s">
        <v>340</v>
      </c>
      <c r="B1098" s="300"/>
      <c r="C1098" s="300"/>
      <c r="D1098" s="300"/>
      <c r="E1098" s="300"/>
      <c r="F1098" s="300"/>
      <c r="G1098" s="300"/>
      <c r="H1098" s="298"/>
      <c r="I1098" s="598" t="s">
        <v>19</v>
      </c>
      <c r="J1098" s="599"/>
      <c r="K1098" s="629">
        <v>2.5299999999999998</v>
      </c>
      <c r="L1098" s="630"/>
      <c r="M1098" s="291">
        <f>K1098*12*I1085</f>
        <v>38098.764000000003</v>
      </c>
    </row>
    <row r="1099" spans="1:13">
      <c r="A1099" s="323" t="s">
        <v>339</v>
      </c>
      <c r="B1099" s="322"/>
      <c r="C1099" s="322"/>
      <c r="D1099" s="322"/>
      <c r="E1099" s="322"/>
      <c r="F1099" s="322"/>
      <c r="G1099" s="322"/>
      <c r="H1099" s="321"/>
      <c r="I1099" s="359"/>
      <c r="J1099" s="358"/>
      <c r="K1099" s="327"/>
      <c r="L1099" s="292"/>
      <c r="M1099" s="291"/>
    </row>
    <row r="1100" spans="1:13">
      <c r="A1100" s="301" t="s">
        <v>338</v>
      </c>
      <c r="B1100" s="355"/>
      <c r="C1100" s="355"/>
      <c r="D1100" s="355"/>
      <c r="E1100" s="355"/>
      <c r="F1100" s="355"/>
      <c r="G1100" s="355"/>
      <c r="H1100" s="356"/>
      <c r="I1100" s="598" t="s">
        <v>328</v>
      </c>
      <c r="J1100" s="599"/>
      <c r="K1100" s="327"/>
      <c r="L1100" s="292"/>
      <c r="M1100" s="291"/>
    </row>
    <row r="1101" spans="1:13">
      <c r="A1101" s="323" t="s">
        <v>337</v>
      </c>
      <c r="B1101" s="331"/>
      <c r="C1101" s="331"/>
      <c r="D1101" s="331"/>
      <c r="E1101" s="331"/>
      <c r="F1101" s="331"/>
      <c r="G1101" s="331"/>
      <c r="H1101" s="357"/>
      <c r="I1101" s="596"/>
      <c r="J1101" s="597"/>
      <c r="K1101" s="327"/>
      <c r="L1101" s="292"/>
      <c r="M1101" s="291"/>
    </row>
    <row r="1102" spans="1:13">
      <c r="A1102" s="320" t="s">
        <v>336</v>
      </c>
      <c r="B1102" s="354"/>
      <c r="C1102" s="353"/>
      <c r="D1102" s="355"/>
      <c r="E1102" s="355"/>
      <c r="F1102" s="355"/>
      <c r="G1102" s="355"/>
      <c r="H1102" s="356"/>
      <c r="I1102" s="598" t="s">
        <v>328</v>
      </c>
      <c r="J1102" s="599"/>
      <c r="K1102" s="327"/>
      <c r="L1102" s="292"/>
      <c r="M1102" s="291"/>
    </row>
    <row r="1103" spans="1:13">
      <c r="A1103" s="301" t="s">
        <v>335</v>
      </c>
      <c r="B1103" s="355"/>
      <c r="C1103" s="355"/>
      <c r="D1103" s="354"/>
      <c r="E1103" s="354"/>
      <c r="F1103" s="354"/>
      <c r="G1103" s="354"/>
      <c r="H1103" s="353"/>
      <c r="I1103" s="608" t="s">
        <v>35</v>
      </c>
      <c r="J1103" s="609"/>
      <c r="K1103" s="625">
        <v>1.1200000000000001</v>
      </c>
      <c r="L1103" s="626"/>
      <c r="M1103" s="291">
        <f>K1103*12*I1085</f>
        <v>16865.856000000003</v>
      </c>
    </row>
    <row r="1104" spans="1:13">
      <c r="A1104" s="313" t="s">
        <v>334</v>
      </c>
      <c r="B1104" s="312"/>
      <c r="C1104" s="312"/>
      <c r="D1104" s="312"/>
      <c r="E1104" s="312"/>
      <c r="F1104" s="312"/>
      <c r="G1104" s="312"/>
      <c r="H1104" s="311"/>
      <c r="I1104" s="590" t="s">
        <v>333</v>
      </c>
      <c r="J1104" s="591"/>
      <c r="K1104" s="327"/>
      <c r="L1104" s="292"/>
      <c r="M1104" s="291"/>
    </row>
    <row r="1105" spans="1:13">
      <c r="A1105" s="323"/>
      <c r="B1105" s="322"/>
      <c r="C1105" s="322"/>
      <c r="D1105" s="322"/>
      <c r="E1105" s="322"/>
      <c r="F1105" s="322"/>
      <c r="G1105" s="322"/>
      <c r="H1105" s="321"/>
      <c r="I1105" s="334" t="s">
        <v>332</v>
      </c>
      <c r="J1105" s="333"/>
      <c r="K1105" s="352"/>
      <c r="L1105" s="292"/>
      <c r="M1105" s="291"/>
    </row>
    <row r="1106" spans="1:13">
      <c r="A1106" s="313" t="s">
        <v>331</v>
      </c>
      <c r="B1106" s="312"/>
      <c r="C1106" s="312"/>
      <c r="D1106" s="312"/>
      <c r="E1106" s="312"/>
      <c r="F1106" s="312"/>
      <c r="G1106" s="312"/>
      <c r="H1106" s="311"/>
      <c r="I1106" s="590" t="s">
        <v>35</v>
      </c>
      <c r="J1106" s="591"/>
      <c r="K1106" s="625">
        <v>1.4</v>
      </c>
      <c r="L1106" s="626"/>
      <c r="M1106" s="291">
        <f>K1106*12*I1085</f>
        <v>21082.32</v>
      </c>
    </row>
    <row r="1107" spans="1:13">
      <c r="A1107" s="323" t="s">
        <v>330</v>
      </c>
      <c r="B1107" s="322"/>
      <c r="C1107" s="322"/>
      <c r="D1107" s="322"/>
      <c r="E1107" s="322"/>
      <c r="F1107" s="322"/>
      <c r="G1107" s="322"/>
      <c r="H1107" s="321"/>
      <c r="I1107" s="334"/>
      <c r="J1107" s="333"/>
      <c r="K1107" s="327"/>
      <c r="L1107" s="292"/>
      <c r="M1107" s="291"/>
    </row>
    <row r="1108" spans="1:13">
      <c r="A1108" s="313" t="s">
        <v>329</v>
      </c>
      <c r="B1108" s="312"/>
      <c r="C1108" s="312"/>
      <c r="D1108" s="312"/>
      <c r="E1108" s="312"/>
      <c r="F1108" s="312"/>
      <c r="G1108" s="312"/>
      <c r="H1108" s="311"/>
      <c r="I1108" s="598" t="s">
        <v>328</v>
      </c>
      <c r="J1108" s="599"/>
      <c r="K1108" s="327"/>
      <c r="L1108" s="292"/>
      <c r="M1108" s="291"/>
    </row>
    <row r="1109" spans="1:13">
      <c r="A1109" s="313" t="s">
        <v>327</v>
      </c>
      <c r="B1109" s="312"/>
      <c r="C1109" s="312"/>
      <c r="D1109" s="312"/>
      <c r="E1109" s="312"/>
      <c r="F1109" s="312"/>
      <c r="G1109" s="312"/>
      <c r="H1109" s="311"/>
      <c r="I1109" s="590" t="s">
        <v>326</v>
      </c>
      <c r="J1109" s="591"/>
      <c r="K1109" s="351"/>
      <c r="L1109" s="350"/>
      <c r="M1109" s="349"/>
    </row>
    <row r="1110" spans="1:13" ht="15.75" thickBot="1">
      <c r="A1110" s="323"/>
      <c r="B1110" s="322"/>
      <c r="C1110" s="322"/>
      <c r="D1110" s="322"/>
      <c r="E1110" s="322"/>
      <c r="F1110" s="322"/>
      <c r="G1110" s="322"/>
      <c r="H1110" s="321"/>
      <c r="I1110" s="606" t="s">
        <v>325</v>
      </c>
      <c r="J1110" s="607"/>
      <c r="K1110" s="348"/>
      <c r="L1110" s="347"/>
      <c r="M1110" s="346"/>
    </row>
    <row r="1111" spans="1:13">
      <c r="A1111" s="345" t="s">
        <v>324</v>
      </c>
      <c r="B1111" s="344"/>
      <c r="C1111" s="344"/>
      <c r="D1111" s="344"/>
      <c r="E1111" s="344"/>
      <c r="F1111" s="344"/>
      <c r="G1111" s="343"/>
      <c r="H1111" s="342"/>
      <c r="I1111" s="341"/>
      <c r="J1111" s="340"/>
      <c r="K1111" s="648">
        <f>K1113+K1120+K1128+K1132+K1133+K1137</f>
        <v>20.299999999999997</v>
      </c>
      <c r="L1111" s="628"/>
      <c r="M1111" s="286">
        <f>M1113+M1120+M1128+M1132+M1133+M1137</f>
        <v>305693.63999999996</v>
      </c>
    </row>
    <row r="1112" spans="1:13" ht="15.75" thickBot="1">
      <c r="A1112" s="339"/>
      <c r="B1112" s="338"/>
      <c r="C1112" s="338"/>
      <c r="D1112" s="338"/>
      <c r="E1112" s="338"/>
      <c r="F1112" s="338"/>
      <c r="G1112" s="338"/>
      <c r="H1112" s="337"/>
      <c r="I1112" s="336"/>
      <c r="J1112" s="282"/>
      <c r="K1112" s="281"/>
      <c r="L1112" s="280"/>
      <c r="M1112" s="279"/>
    </row>
    <row r="1113" spans="1:13" ht="15.75" thickBot="1">
      <c r="A1113" s="603" t="s">
        <v>323</v>
      </c>
      <c r="B1113" s="604"/>
      <c r="C1113" s="604"/>
      <c r="D1113" s="604"/>
      <c r="E1113" s="604"/>
      <c r="F1113" s="604"/>
      <c r="G1113" s="604"/>
      <c r="H1113" s="605"/>
      <c r="I1113" s="305"/>
      <c r="J1113" s="304"/>
      <c r="K1113" s="646">
        <f>K1114+K1115+K1116+K1118+K1119</f>
        <v>4.8599999999999994</v>
      </c>
      <c r="L1113" s="647"/>
      <c r="M1113" s="303">
        <f>K1113*12*I1085</f>
        <v>73185.767999999996</v>
      </c>
    </row>
    <row r="1114" spans="1:13">
      <c r="A1114" s="323" t="s">
        <v>322</v>
      </c>
      <c r="B1114" s="322"/>
      <c r="C1114" s="322"/>
      <c r="D1114" s="322"/>
      <c r="E1114" s="322"/>
      <c r="F1114" s="322"/>
      <c r="G1114" s="322"/>
      <c r="H1114" s="321"/>
      <c r="I1114" s="596" t="s">
        <v>321</v>
      </c>
      <c r="J1114" s="597"/>
      <c r="K1114" s="629">
        <v>0.63</v>
      </c>
      <c r="L1114" s="630"/>
      <c r="M1114" s="291">
        <f>K1114*12*I1085</f>
        <v>9487.0440000000017</v>
      </c>
    </row>
    <row r="1115" spans="1:13">
      <c r="A1115" s="320" t="s">
        <v>320</v>
      </c>
      <c r="B1115" s="319"/>
      <c r="C1115" s="319"/>
      <c r="D1115" s="319"/>
      <c r="E1115" s="319"/>
      <c r="F1115" s="319"/>
      <c r="G1115" s="319"/>
      <c r="H1115" s="318"/>
      <c r="I1115" s="608" t="s">
        <v>57</v>
      </c>
      <c r="J1115" s="609"/>
      <c r="K1115" s="625">
        <v>1.48</v>
      </c>
      <c r="L1115" s="626"/>
      <c r="M1115" s="291">
        <f>K1115*12*I1085</f>
        <v>22287.023999999998</v>
      </c>
    </row>
    <row r="1116" spans="1:13">
      <c r="A1116" s="313" t="s">
        <v>319</v>
      </c>
      <c r="B1116" s="312"/>
      <c r="C1116" s="312"/>
      <c r="D1116" s="312"/>
      <c r="E1116" s="312"/>
      <c r="F1116" s="312"/>
      <c r="G1116" s="312"/>
      <c r="H1116" s="311"/>
      <c r="I1116" s="590" t="s">
        <v>35</v>
      </c>
      <c r="J1116" s="591"/>
      <c r="K1116" s="625">
        <v>0.17</v>
      </c>
      <c r="L1116" s="626"/>
      <c r="M1116" s="291">
        <f>K1116*12*I1085</f>
        <v>2559.9960000000001</v>
      </c>
    </row>
    <row r="1117" spans="1:13">
      <c r="A1117" s="335" t="s">
        <v>318</v>
      </c>
      <c r="B1117" s="331"/>
      <c r="C1117" s="331"/>
      <c r="D1117" s="331"/>
      <c r="E1117" s="322"/>
      <c r="F1117" s="322"/>
      <c r="G1117" s="322"/>
      <c r="H1117" s="321"/>
      <c r="I1117" s="334"/>
      <c r="J1117" s="333"/>
      <c r="K1117" s="293"/>
      <c r="L1117" s="292"/>
      <c r="M1117" s="291"/>
    </row>
    <row r="1118" spans="1:13">
      <c r="A1118" s="320" t="s">
        <v>317</v>
      </c>
      <c r="B1118" s="319"/>
      <c r="C1118" s="319"/>
      <c r="D1118" s="319"/>
      <c r="E1118" s="319"/>
      <c r="F1118" s="319"/>
      <c r="G1118" s="319"/>
      <c r="H1118" s="318"/>
      <c r="I1118" s="608" t="s">
        <v>19</v>
      </c>
      <c r="J1118" s="609"/>
      <c r="K1118" s="625">
        <v>0.05</v>
      </c>
      <c r="L1118" s="626"/>
      <c r="M1118" s="291">
        <f>K1118*12*I1085</f>
        <v>752.94000000000017</v>
      </c>
    </row>
    <row r="1119" spans="1:13" ht="15.75" thickBot="1">
      <c r="A1119" s="313" t="s">
        <v>316</v>
      </c>
      <c r="B1119" s="312"/>
      <c r="C1119" s="312"/>
      <c r="D1119" s="312"/>
      <c r="E1119" s="312"/>
      <c r="F1119" s="312"/>
      <c r="G1119" s="312"/>
      <c r="H1119" s="311"/>
      <c r="I1119" s="614" t="s">
        <v>19</v>
      </c>
      <c r="J1119" s="615"/>
      <c r="K1119" s="650">
        <v>2.5299999999999998</v>
      </c>
      <c r="L1119" s="651"/>
      <c r="M1119" s="291">
        <f>K1119*12*I1085</f>
        <v>38098.764000000003</v>
      </c>
    </row>
    <row r="1120" spans="1:13" ht="15.75" thickBot="1">
      <c r="A1120" s="654" t="s">
        <v>315</v>
      </c>
      <c r="B1120" s="655"/>
      <c r="C1120" s="655"/>
      <c r="D1120" s="655"/>
      <c r="E1120" s="655"/>
      <c r="F1120" s="655"/>
      <c r="G1120" s="655"/>
      <c r="H1120" s="656"/>
      <c r="I1120" s="305"/>
      <c r="J1120" s="304"/>
      <c r="K1120" s="642">
        <f>K1121+K1122+K1124+K1125+K1126+K1127</f>
        <v>1.35</v>
      </c>
      <c r="L1120" s="647"/>
      <c r="M1120" s="303">
        <f>K1120*12*I1085</f>
        <v>20329.380000000005</v>
      </c>
    </row>
    <row r="1121" spans="1:13">
      <c r="A1121" s="332" t="s">
        <v>314</v>
      </c>
      <c r="B1121" s="331"/>
      <c r="C1121" s="331"/>
      <c r="D1121" s="331"/>
      <c r="E1121" s="331"/>
      <c r="F1121" s="322"/>
      <c r="G1121" s="322"/>
      <c r="H1121" s="321"/>
      <c r="I1121" s="330"/>
      <c r="J1121" s="294"/>
      <c r="K1121" s="629">
        <v>0.08</v>
      </c>
      <c r="L1121" s="630"/>
      <c r="M1121" s="291">
        <f>K1121*12*I1085</f>
        <v>1204.704</v>
      </c>
    </row>
    <row r="1122" spans="1:13">
      <c r="A1122" s="329" t="s">
        <v>313</v>
      </c>
      <c r="B1122" s="328"/>
      <c r="C1122" s="328"/>
      <c r="D1122" s="328"/>
      <c r="E1122" s="328"/>
      <c r="F1122" s="312"/>
      <c r="G1122" s="312"/>
      <c r="H1122" s="311"/>
      <c r="I1122" s="598" t="s">
        <v>312</v>
      </c>
      <c r="J1122" s="599"/>
      <c r="K1122" s="625">
        <v>0.65</v>
      </c>
      <c r="L1122" s="626"/>
      <c r="M1122" s="291">
        <f>K1122*12*I1085</f>
        <v>9788.2200000000012</v>
      </c>
    </row>
    <row r="1123" spans="1:13">
      <c r="A1123" s="323" t="s">
        <v>311</v>
      </c>
      <c r="B1123" s="322"/>
      <c r="C1123" s="322"/>
      <c r="D1123" s="322"/>
      <c r="E1123" s="322"/>
      <c r="F1123" s="322"/>
      <c r="G1123" s="322"/>
      <c r="H1123" s="321"/>
      <c r="I1123" s="596" t="s">
        <v>310</v>
      </c>
      <c r="J1123" s="597"/>
      <c r="K1123" s="327"/>
      <c r="L1123" s="292"/>
      <c r="M1123" s="291"/>
    </row>
    <row r="1124" spans="1:13">
      <c r="A1124" s="320" t="s">
        <v>309</v>
      </c>
      <c r="B1124" s="319"/>
      <c r="C1124" s="319"/>
      <c r="D1124" s="319"/>
      <c r="E1124" s="319"/>
      <c r="F1124" s="319"/>
      <c r="G1124" s="319"/>
      <c r="H1124" s="318"/>
      <c r="I1124" s="608" t="s">
        <v>308</v>
      </c>
      <c r="J1124" s="609"/>
      <c r="K1124" s="625">
        <v>0.4</v>
      </c>
      <c r="L1124" s="626"/>
      <c r="M1124" s="291">
        <f>K1124*12*I1085</f>
        <v>6023.5200000000013</v>
      </c>
    </row>
    <row r="1125" spans="1:13">
      <c r="A1125" s="320" t="s">
        <v>307</v>
      </c>
      <c r="B1125" s="319"/>
      <c r="C1125" s="319"/>
      <c r="D1125" s="319"/>
      <c r="E1125" s="319"/>
      <c r="F1125" s="319"/>
      <c r="G1125" s="319"/>
      <c r="H1125" s="318"/>
      <c r="I1125" s="608" t="s">
        <v>306</v>
      </c>
      <c r="J1125" s="609"/>
      <c r="K1125" s="625">
        <v>0.1</v>
      </c>
      <c r="L1125" s="626"/>
      <c r="M1125" s="291">
        <f>K1125*12*I1085</f>
        <v>1505.8800000000003</v>
      </c>
    </row>
    <row r="1126" spans="1:13">
      <c r="A1126" s="313" t="s">
        <v>299</v>
      </c>
      <c r="B1126" s="312"/>
      <c r="C1126" s="312"/>
      <c r="D1126" s="312"/>
      <c r="E1126" s="312"/>
      <c r="F1126" s="312"/>
      <c r="G1126" s="312"/>
      <c r="H1126" s="311"/>
      <c r="I1126" s="608" t="s">
        <v>298</v>
      </c>
      <c r="J1126" s="609"/>
      <c r="K1126" s="636">
        <v>0.05</v>
      </c>
      <c r="L1126" s="637"/>
      <c r="M1126" s="291">
        <f>K1126*12*I1085</f>
        <v>752.94000000000017</v>
      </c>
    </row>
    <row r="1127" spans="1:13" ht="15.75" thickBot="1">
      <c r="A1127" s="313" t="s">
        <v>305</v>
      </c>
      <c r="B1127" s="312"/>
      <c r="C1127" s="312"/>
      <c r="D1127" s="312"/>
      <c r="E1127" s="312"/>
      <c r="F1127" s="312"/>
      <c r="G1127" s="312"/>
      <c r="H1127" s="311"/>
      <c r="I1127" s="614" t="s">
        <v>88</v>
      </c>
      <c r="J1127" s="615"/>
      <c r="K1127" s="638">
        <v>7.0000000000000007E-2</v>
      </c>
      <c r="L1127" s="639"/>
      <c r="M1127" s="326">
        <f>K1127*12*I1085</f>
        <v>1054.1160000000002</v>
      </c>
    </row>
    <row r="1128" spans="1:13" ht="15.75" thickBot="1">
      <c r="A1128" s="654" t="s">
        <v>304</v>
      </c>
      <c r="B1128" s="655"/>
      <c r="C1128" s="655"/>
      <c r="D1128" s="655"/>
      <c r="E1128" s="655"/>
      <c r="F1128" s="655"/>
      <c r="G1128" s="655"/>
      <c r="H1128" s="656"/>
      <c r="I1128" s="325"/>
      <c r="J1128" s="324"/>
      <c r="K1128" s="649">
        <f>K1129+K1130+K1131</f>
        <v>0.88</v>
      </c>
      <c r="L1128" s="643"/>
      <c r="M1128" s="303">
        <f>K1128*12*I1085</f>
        <v>13251.744000000002</v>
      </c>
    </row>
    <row r="1129" spans="1:13">
      <c r="A1129" s="323" t="s">
        <v>303</v>
      </c>
      <c r="B1129" s="322"/>
      <c r="C1129" s="322"/>
      <c r="D1129" s="322"/>
      <c r="E1129" s="322"/>
      <c r="F1129" s="322"/>
      <c r="G1129" s="322"/>
      <c r="H1129" s="321"/>
      <c r="I1129" s="612" t="s">
        <v>302</v>
      </c>
      <c r="J1129" s="613"/>
      <c r="K1129" s="644">
        <v>0.42</v>
      </c>
      <c r="L1129" s="645"/>
      <c r="M1129" s="291">
        <f>K1129*12*I1085</f>
        <v>6324.6960000000008</v>
      </c>
    </row>
    <row r="1130" spans="1:13">
      <c r="A1130" s="320" t="s">
        <v>301</v>
      </c>
      <c r="B1130" s="319"/>
      <c r="C1130" s="319"/>
      <c r="D1130" s="319"/>
      <c r="E1130" s="319"/>
      <c r="F1130" s="319"/>
      <c r="G1130" s="319"/>
      <c r="H1130" s="318"/>
      <c r="I1130" s="317" t="s">
        <v>300</v>
      </c>
      <c r="J1130" s="316"/>
      <c r="K1130" s="636">
        <v>0.37</v>
      </c>
      <c r="L1130" s="637"/>
      <c r="M1130" s="291">
        <f>K1130*12*I1085</f>
        <v>5571.7559999999994</v>
      </c>
    </row>
    <row r="1131" spans="1:13" ht="15.75" thickBot="1">
      <c r="A1131" s="313" t="s">
        <v>299</v>
      </c>
      <c r="B1131" s="312"/>
      <c r="C1131" s="312"/>
      <c r="D1131" s="312"/>
      <c r="E1131" s="312"/>
      <c r="F1131" s="312"/>
      <c r="G1131" s="312"/>
      <c r="H1131" s="311"/>
      <c r="I1131" s="614" t="s">
        <v>298</v>
      </c>
      <c r="J1131" s="615"/>
      <c r="K1131" s="638">
        <v>0.09</v>
      </c>
      <c r="L1131" s="639"/>
      <c r="M1131" s="291">
        <f>K1131*12*I1085</f>
        <v>1355.2920000000001</v>
      </c>
    </row>
    <row r="1132" spans="1:13" ht="15.75" thickBot="1">
      <c r="A1132" s="309" t="s">
        <v>297</v>
      </c>
      <c r="B1132" s="308"/>
      <c r="C1132" s="308"/>
      <c r="D1132" s="308"/>
      <c r="E1132" s="308"/>
      <c r="F1132" s="308"/>
      <c r="G1132" s="308"/>
      <c r="H1132" s="307"/>
      <c r="I1132" s="619" t="s">
        <v>296</v>
      </c>
      <c r="J1132" s="620"/>
      <c r="K1132" s="640">
        <v>11.56</v>
      </c>
      <c r="L1132" s="641"/>
      <c r="M1132" s="303">
        <f>K1132*12*I1085</f>
        <v>174079.728</v>
      </c>
    </row>
    <row r="1133" spans="1:13" ht="15.75" thickBot="1">
      <c r="A1133" s="603" t="s">
        <v>295</v>
      </c>
      <c r="B1133" s="604"/>
      <c r="C1133" s="604"/>
      <c r="D1133" s="604"/>
      <c r="E1133" s="604"/>
      <c r="F1133" s="604"/>
      <c r="G1133" s="604"/>
      <c r="H1133" s="605"/>
      <c r="I1133" s="305"/>
      <c r="J1133" s="304"/>
      <c r="K1133" s="642">
        <v>1.58</v>
      </c>
      <c r="L1133" s="643"/>
      <c r="M1133" s="303">
        <f>K1133*12*I1085</f>
        <v>23792.904000000002</v>
      </c>
    </row>
    <row r="1134" spans="1:13">
      <c r="A1134" s="301" t="s">
        <v>294</v>
      </c>
      <c r="B1134" s="300"/>
      <c r="C1134" s="300"/>
      <c r="D1134" s="300"/>
      <c r="E1134" s="300"/>
      <c r="F1134" s="300"/>
      <c r="G1134" s="300"/>
      <c r="H1134" s="298"/>
      <c r="I1134" s="621" t="s">
        <v>293</v>
      </c>
      <c r="J1134" s="622"/>
      <c r="K1134" s="297"/>
      <c r="L1134" s="314"/>
      <c r="M1134" s="291"/>
    </row>
    <row r="1135" spans="1:13">
      <c r="A1135" s="301" t="s">
        <v>292</v>
      </c>
      <c r="B1135" s="300"/>
      <c r="C1135" s="300"/>
      <c r="D1135" s="300"/>
      <c r="E1135" s="300"/>
      <c r="F1135" s="300"/>
      <c r="G1135" s="300"/>
      <c r="H1135" s="298"/>
      <c r="I1135" s="295"/>
      <c r="J1135" s="294"/>
      <c r="K1135" s="297"/>
      <c r="L1135" s="314"/>
      <c r="M1135" s="291"/>
    </row>
    <row r="1136" spans="1:13" ht="15.75" thickBot="1">
      <c r="A1136" s="301" t="s">
        <v>291</v>
      </c>
      <c r="B1136" s="300"/>
      <c r="C1136" s="300"/>
      <c r="D1136" s="300"/>
      <c r="E1136" s="300"/>
      <c r="F1136" s="300"/>
      <c r="G1136" s="300"/>
      <c r="H1136" s="298"/>
      <c r="I1136" s="310"/>
      <c r="J1136" s="294"/>
      <c r="K1136" s="297"/>
      <c r="L1136" s="314"/>
      <c r="M1136" s="291"/>
    </row>
    <row r="1137" spans="1:13" ht="15.75" thickBot="1">
      <c r="A1137" s="309" t="s">
        <v>290</v>
      </c>
      <c r="B1137" s="308"/>
      <c r="C1137" s="308"/>
      <c r="D1137" s="308"/>
      <c r="E1137" s="308"/>
      <c r="F1137" s="308"/>
      <c r="G1137" s="308"/>
      <c r="H1137" s="307"/>
      <c r="I1137" s="305"/>
      <c r="J1137" s="304"/>
      <c r="K1137" s="642">
        <v>7.0000000000000007E-2</v>
      </c>
      <c r="L1137" s="643"/>
      <c r="M1137" s="303">
        <f>K1137*12*I1085</f>
        <v>1054.1160000000002</v>
      </c>
    </row>
    <row r="1138" spans="1:13">
      <c r="A1138" s="301" t="s">
        <v>289</v>
      </c>
      <c r="B1138" s="300"/>
      <c r="C1138" s="300"/>
      <c r="D1138" s="300"/>
      <c r="E1138" s="300"/>
      <c r="F1138" s="300"/>
      <c r="G1138" s="300"/>
      <c r="H1138" s="298"/>
      <c r="I1138" s="621" t="s">
        <v>19</v>
      </c>
      <c r="J1138" s="622"/>
      <c r="K1138" s="315"/>
      <c r="L1138" s="314"/>
      <c r="M1138" s="291"/>
    </row>
    <row r="1139" spans="1:13" ht="15.75" thickBot="1">
      <c r="A1139" s="301" t="s">
        <v>288</v>
      </c>
      <c r="B1139" s="300"/>
      <c r="C1139" s="300"/>
      <c r="D1139" s="300"/>
      <c r="E1139" s="300"/>
      <c r="F1139" s="300"/>
      <c r="G1139" s="300"/>
      <c r="H1139" s="298"/>
      <c r="I1139" s="295"/>
      <c r="J1139" s="294"/>
      <c r="K1139" s="315"/>
      <c r="L1139" s="314"/>
      <c r="M1139" s="291"/>
    </row>
    <row r="1140" spans="1:13" ht="15.75" thickBot="1">
      <c r="A1140" s="603" t="s">
        <v>287</v>
      </c>
      <c r="B1140" s="604"/>
      <c r="C1140" s="604"/>
      <c r="D1140" s="604"/>
      <c r="E1140" s="604"/>
      <c r="F1140" s="604"/>
      <c r="G1140" s="604"/>
      <c r="H1140" s="605"/>
      <c r="I1140" s="305"/>
      <c r="J1140" s="304"/>
      <c r="K1140" s="642">
        <v>6</v>
      </c>
      <c r="L1140" s="643"/>
      <c r="M1140" s="303">
        <f>K1140*12*I1085</f>
        <v>90352.8</v>
      </c>
    </row>
    <row r="1141" spans="1:13">
      <c r="A1141" s="301" t="s">
        <v>286</v>
      </c>
      <c r="B1141" s="299"/>
      <c r="C1141" s="299"/>
      <c r="D1141" s="299"/>
      <c r="E1141" s="299"/>
      <c r="F1141" s="300"/>
      <c r="G1141" s="299"/>
      <c r="H1141" s="298"/>
      <c r="I1141" s="598" t="s">
        <v>285</v>
      </c>
      <c r="J1141" s="599"/>
      <c r="K1141" s="297"/>
      <c r="L1141" s="314"/>
      <c r="M1141" s="291"/>
    </row>
    <row r="1142" spans="1:13">
      <c r="A1142" s="301" t="s">
        <v>284</v>
      </c>
      <c r="B1142" s="299"/>
      <c r="C1142" s="299"/>
      <c r="D1142" s="299"/>
      <c r="E1142" s="299"/>
      <c r="F1142" s="300"/>
      <c r="G1142" s="299"/>
      <c r="H1142" s="298"/>
      <c r="I1142" s="598" t="s">
        <v>283</v>
      </c>
      <c r="J1142" s="599"/>
      <c r="K1142" s="297"/>
      <c r="L1142" s="314"/>
      <c r="M1142" s="291"/>
    </row>
    <row r="1143" spans="1:13">
      <c r="A1143" s="301" t="s">
        <v>282</v>
      </c>
      <c r="B1143" s="299"/>
      <c r="C1143" s="299"/>
      <c r="D1143" s="299"/>
      <c r="E1143" s="299"/>
      <c r="F1143" s="300"/>
      <c r="G1143" s="299"/>
      <c r="H1143" s="298"/>
      <c r="I1143" s="598" t="s">
        <v>281</v>
      </c>
      <c r="J1143" s="599"/>
      <c r="K1143" s="297"/>
      <c r="L1143" s="314"/>
      <c r="M1143" s="291"/>
    </row>
    <row r="1144" spans="1:13">
      <c r="A1144" s="301" t="s">
        <v>280</v>
      </c>
      <c r="B1144" s="299"/>
      <c r="C1144" s="299"/>
      <c r="D1144" s="299"/>
      <c r="E1144" s="299"/>
      <c r="F1144" s="300"/>
      <c r="G1144" s="299"/>
      <c r="H1144" s="298"/>
      <c r="I1144" s="598" t="s">
        <v>279</v>
      </c>
      <c r="J1144" s="599"/>
      <c r="K1144" s="297"/>
      <c r="L1144" s="314"/>
      <c r="M1144" s="291"/>
    </row>
    <row r="1145" spans="1:13">
      <c r="A1145" s="301" t="s">
        <v>278</v>
      </c>
      <c r="B1145" s="299"/>
      <c r="C1145" s="299"/>
      <c r="D1145" s="299"/>
      <c r="E1145" s="299"/>
      <c r="F1145" s="300"/>
      <c r="G1145" s="299"/>
      <c r="H1145" s="298"/>
      <c r="I1145" s="598" t="s">
        <v>277</v>
      </c>
      <c r="J1145" s="599"/>
      <c r="K1145" s="297"/>
      <c r="L1145" s="314"/>
      <c r="M1145" s="291"/>
    </row>
    <row r="1146" spans="1:13">
      <c r="A1146" s="301" t="s">
        <v>276</v>
      </c>
      <c r="B1146" s="299"/>
      <c r="C1146" s="299"/>
      <c r="D1146" s="299"/>
      <c r="E1146" s="299"/>
      <c r="F1146" s="300"/>
      <c r="G1146" s="299"/>
      <c r="H1146" s="298"/>
      <c r="I1146" s="295"/>
      <c r="J1146" s="294"/>
      <c r="K1146" s="297"/>
      <c r="L1146" s="302"/>
      <c r="M1146" s="291"/>
    </row>
    <row r="1147" spans="1:13">
      <c r="A1147" s="301" t="s">
        <v>275</v>
      </c>
      <c r="B1147" s="299"/>
      <c r="C1147" s="299"/>
      <c r="D1147" s="299"/>
      <c r="E1147" s="299"/>
      <c r="F1147" s="300"/>
      <c r="G1147" s="299"/>
      <c r="H1147" s="298"/>
      <c r="I1147" s="295"/>
      <c r="J1147" s="294"/>
      <c r="K1147" s="297"/>
      <c r="L1147" s="314"/>
      <c r="M1147" s="291"/>
    </row>
    <row r="1148" spans="1:13">
      <c r="A1148" s="301" t="s">
        <v>274</v>
      </c>
      <c r="B1148" s="299"/>
      <c r="C1148" s="299"/>
      <c r="D1148" s="299"/>
      <c r="E1148" s="299"/>
      <c r="F1148" s="300"/>
      <c r="G1148" s="299"/>
      <c r="H1148" s="298"/>
      <c r="I1148" s="295"/>
      <c r="J1148" s="294"/>
      <c r="K1148" s="297"/>
      <c r="L1148" s="314"/>
      <c r="M1148" s="291"/>
    </row>
    <row r="1149" spans="1:13">
      <c r="A1149" s="301" t="s">
        <v>273</v>
      </c>
      <c r="B1149" s="299"/>
      <c r="C1149" s="299"/>
      <c r="D1149" s="299"/>
      <c r="E1149" s="299"/>
      <c r="F1149" s="300"/>
      <c r="G1149" s="299"/>
      <c r="H1149" s="298"/>
      <c r="I1149" s="295"/>
      <c r="J1149" s="294"/>
      <c r="K1149" s="297"/>
      <c r="L1149" s="314"/>
      <c r="M1149" s="291"/>
    </row>
    <row r="1150" spans="1:13">
      <c r="A1150" s="301" t="s">
        <v>272</v>
      </c>
      <c r="B1150" s="299"/>
      <c r="C1150" s="299"/>
      <c r="D1150" s="299"/>
      <c r="E1150" s="299"/>
      <c r="F1150" s="300"/>
      <c r="G1150" s="299"/>
      <c r="H1150" s="298"/>
      <c r="I1150" s="295"/>
      <c r="J1150" s="294"/>
      <c r="K1150" s="297"/>
      <c r="L1150" s="314"/>
      <c r="M1150" s="291"/>
    </row>
    <row r="1151" spans="1:13" ht="15.75" thickBot="1">
      <c r="A1151" s="616" t="s">
        <v>271</v>
      </c>
      <c r="B1151" s="617"/>
      <c r="C1151" s="617"/>
      <c r="D1151" s="617"/>
      <c r="E1151" s="617"/>
      <c r="F1151" s="617"/>
      <c r="G1151" s="617"/>
      <c r="H1151" s="618"/>
      <c r="I1151" s="295"/>
      <c r="J1151" s="294"/>
      <c r="K1151" s="293"/>
      <c r="L1151" s="292"/>
      <c r="M1151" s="291"/>
    </row>
    <row r="1152" spans="1:13">
      <c r="A1152" s="290" t="s">
        <v>270</v>
      </c>
      <c r="B1152" s="289"/>
      <c r="C1152" s="289"/>
      <c r="D1152" s="289"/>
      <c r="E1152" s="289"/>
      <c r="F1152" s="289"/>
      <c r="G1152" s="289"/>
      <c r="H1152" s="289"/>
      <c r="I1152" s="621" t="s">
        <v>55</v>
      </c>
      <c r="J1152" s="622"/>
      <c r="K1152" s="288"/>
      <c r="L1152" s="287"/>
      <c r="M1152" s="286"/>
    </row>
    <row r="1153" spans="1:13" ht="15.75" thickBot="1">
      <c r="A1153" s="285" t="s">
        <v>269</v>
      </c>
      <c r="B1153" s="284"/>
      <c r="C1153" s="284"/>
      <c r="D1153" s="284"/>
      <c r="E1153" s="284"/>
      <c r="F1153" s="284"/>
      <c r="G1153" s="284"/>
      <c r="H1153" s="284"/>
      <c r="I1153" s="283"/>
      <c r="J1153" s="282"/>
      <c r="K1153" s="281"/>
      <c r="L1153" s="280"/>
      <c r="M1153" s="279"/>
    </row>
    <row r="1154" spans="1:13" ht="15.75" thickBot="1">
      <c r="A1154" s="603" t="s">
        <v>355</v>
      </c>
      <c r="B1154" s="604"/>
      <c r="C1154" s="604"/>
      <c r="D1154" s="604"/>
      <c r="E1154" s="604"/>
      <c r="F1154" s="604"/>
      <c r="G1154" s="604"/>
      <c r="H1154" s="657"/>
      <c r="I1154" s="658" t="s">
        <v>32</v>
      </c>
      <c r="J1154" s="659"/>
      <c r="K1154" s="660">
        <v>1.46</v>
      </c>
      <c r="L1154" s="661"/>
      <c r="M1154" s="276">
        <f>K1154*12*I1085</f>
        <v>21985.848000000002</v>
      </c>
    </row>
    <row r="1155" spans="1:13" ht="15.75" thickBot="1">
      <c r="A1155" s="386" t="s">
        <v>354</v>
      </c>
      <c r="B1155" s="385"/>
      <c r="C1155" s="385"/>
      <c r="D1155" s="385"/>
      <c r="E1155" s="385"/>
      <c r="F1155" s="385"/>
      <c r="G1155" s="385"/>
      <c r="H1155" s="385"/>
      <c r="I1155" s="387"/>
      <c r="J1155" s="383"/>
      <c r="K1155" s="660"/>
      <c r="L1155" s="661"/>
      <c r="M1155" s="276"/>
    </row>
    <row r="1156" spans="1:13" ht="15.75" thickBot="1">
      <c r="A1156" s="652" t="s">
        <v>268</v>
      </c>
      <c r="B1156" s="653"/>
      <c r="C1156" s="653"/>
      <c r="D1156" s="653"/>
      <c r="E1156" s="653"/>
      <c r="F1156" s="653"/>
      <c r="G1156" s="653"/>
      <c r="H1156" s="653"/>
      <c r="I1156" s="278"/>
      <c r="J1156" s="277"/>
      <c r="K1156" s="610">
        <f>K1086+K1096+K1111+K1140+K1154+K1155</f>
        <v>38.979999999999997</v>
      </c>
      <c r="L1156" s="611"/>
      <c r="M1156" s="276">
        <f>M1086+M1096+M1111+M1140+M1154+M1155</f>
        <v>586992.02399999998</v>
      </c>
    </row>
    <row r="1158" spans="1:13" ht="15.75">
      <c r="A1158" s="601" t="s">
        <v>0</v>
      </c>
      <c r="B1158" s="601"/>
      <c r="C1158" s="601"/>
      <c r="D1158" s="601"/>
      <c r="E1158" s="601"/>
      <c r="F1158" s="601"/>
      <c r="G1158" s="601"/>
      <c r="H1158" s="601"/>
      <c r="I1158" s="601"/>
      <c r="J1158" s="601"/>
      <c r="K1158" s="601"/>
      <c r="L1158" s="601"/>
      <c r="M1158" s="327"/>
    </row>
    <row r="1159" spans="1:13" ht="15.75">
      <c r="A1159" s="600" t="s">
        <v>353</v>
      </c>
      <c r="B1159" s="600"/>
      <c r="C1159" s="600"/>
      <c r="D1159" s="600"/>
      <c r="E1159" s="600"/>
      <c r="F1159" s="600"/>
      <c r="G1159" s="600"/>
      <c r="H1159" s="600"/>
      <c r="I1159" s="600"/>
      <c r="J1159" s="600"/>
      <c r="K1159" s="600"/>
      <c r="L1159" s="600"/>
      <c r="M1159" s="327"/>
    </row>
    <row r="1160" spans="1:13" ht="15.75">
      <c r="A1160" s="370"/>
      <c r="B1160" s="370"/>
      <c r="C1160" s="370"/>
      <c r="D1160" s="370"/>
      <c r="E1160" s="370"/>
      <c r="F1160" s="370" t="s">
        <v>438</v>
      </c>
      <c r="G1160" s="370"/>
      <c r="H1160" s="370"/>
      <c r="I1160" s="370"/>
      <c r="J1160" s="370"/>
      <c r="K1160" s="370"/>
      <c r="L1160" s="370"/>
      <c r="M1160" s="327"/>
    </row>
    <row r="1161" spans="1:13">
      <c r="A1161" s="329"/>
      <c r="B1161" s="328"/>
      <c r="C1161" s="602" t="s">
        <v>351</v>
      </c>
      <c r="D1161" s="602"/>
      <c r="E1161" s="602"/>
      <c r="F1161" s="328"/>
      <c r="G1161" s="328"/>
      <c r="H1161" s="368"/>
      <c r="I1161" s="590" t="s">
        <v>3</v>
      </c>
      <c r="J1161" s="591"/>
      <c r="K1161" s="592" t="s">
        <v>4</v>
      </c>
      <c r="L1161" s="593"/>
      <c r="M1161" s="382"/>
    </row>
    <row r="1162" spans="1:13">
      <c r="A1162" s="381"/>
      <c r="B1162" s="355"/>
      <c r="C1162" s="355"/>
      <c r="D1162" s="355"/>
      <c r="E1162" s="355"/>
      <c r="F1162" s="355"/>
      <c r="G1162" s="355"/>
      <c r="H1162" s="356"/>
      <c r="I1162" s="295"/>
      <c r="J1162" s="294"/>
      <c r="K1162" s="594" t="s">
        <v>5</v>
      </c>
      <c r="L1162" s="595"/>
      <c r="M1162" s="380" t="s">
        <v>6</v>
      </c>
    </row>
    <row r="1163" spans="1:13">
      <c r="A1163" s="381"/>
      <c r="B1163" s="355"/>
      <c r="C1163" s="355"/>
      <c r="D1163" s="355"/>
      <c r="E1163" s="355"/>
      <c r="F1163" s="355"/>
      <c r="G1163" s="355"/>
      <c r="H1163" s="356"/>
      <c r="I1163" s="598" t="s">
        <v>7</v>
      </c>
      <c r="J1163" s="599"/>
      <c r="K1163" s="623" t="s">
        <v>8</v>
      </c>
      <c r="L1163" s="624"/>
      <c r="M1163" s="380" t="s">
        <v>9</v>
      </c>
    </row>
    <row r="1164" spans="1:13" ht="16.5" thickBot="1">
      <c r="A1164" s="379"/>
      <c r="B1164" s="351"/>
      <c r="C1164" s="351"/>
      <c r="D1164" s="351"/>
      <c r="E1164" s="351"/>
      <c r="F1164" s="351"/>
      <c r="G1164" s="351"/>
      <c r="H1164" s="350"/>
      <c r="I1164" s="631">
        <v>1219.7</v>
      </c>
      <c r="J1164" s="632"/>
      <c r="K1164" s="633"/>
      <c r="L1164" s="634"/>
      <c r="M1164" s="378"/>
    </row>
    <row r="1165" spans="1:13">
      <c r="A1165" s="367" t="s">
        <v>350</v>
      </c>
      <c r="B1165" s="344"/>
      <c r="C1165" s="344"/>
      <c r="D1165" s="344"/>
      <c r="E1165" s="344"/>
      <c r="F1165" s="344"/>
      <c r="G1165" s="344"/>
      <c r="H1165" s="377"/>
      <c r="I1165" s="341"/>
      <c r="J1165" s="340"/>
      <c r="K1165" s="635">
        <f>K1168+K1171</f>
        <v>6.17</v>
      </c>
      <c r="L1165" s="628"/>
      <c r="M1165" s="286">
        <f>K1165*12*I1164</f>
        <v>90306.587999999989</v>
      </c>
    </row>
    <row r="1166" spans="1:13">
      <c r="A1166" s="376" t="s">
        <v>349</v>
      </c>
      <c r="B1166" s="375"/>
      <c r="C1166" s="375"/>
      <c r="D1166" s="375"/>
      <c r="E1166" s="375"/>
      <c r="F1166" s="375"/>
      <c r="G1166" s="375"/>
      <c r="H1166" s="374"/>
      <c r="I1166" s="295"/>
      <c r="J1166" s="294"/>
      <c r="K1166" s="293"/>
      <c r="L1166" s="292"/>
      <c r="M1166" s="373"/>
    </row>
    <row r="1167" spans="1:13" ht="15.75" thickBot="1">
      <c r="A1167" s="363" t="s">
        <v>348</v>
      </c>
      <c r="B1167" s="372"/>
      <c r="C1167" s="372"/>
      <c r="D1167" s="372"/>
      <c r="E1167" s="372"/>
      <c r="F1167" s="372"/>
      <c r="G1167" s="372"/>
      <c r="H1167" s="371"/>
      <c r="I1167" s="336"/>
      <c r="J1167" s="282"/>
      <c r="K1167" s="281"/>
      <c r="L1167" s="280"/>
      <c r="M1167" s="279"/>
    </row>
    <row r="1168" spans="1:13">
      <c r="A1168" s="323" t="s">
        <v>347</v>
      </c>
      <c r="B1168" s="331"/>
      <c r="C1168" s="331"/>
      <c r="D1168" s="331"/>
      <c r="E1168" s="331"/>
      <c r="F1168" s="331"/>
      <c r="G1168" s="331"/>
      <c r="H1168" s="357"/>
      <c r="I1168" s="596" t="s">
        <v>19</v>
      </c>
      <c r="J1168" s="597"/>
      <c r="K1168" s="629">
        <v>3.7</v>
      </c>
      <c r="L1168" s="630"/>
      <c r="M1168" s="291">
        <f>K1168*12*I1164</f>
        <v>54154.680000000008</v>
      </c>
    </row>
    <row r="1169" spans="1:13">
      <c r="A1169" s="301" t="s">
        <v>338</v>
      </c>
      <c r="B1169" s="355"/>
      <c r="C1169" s="355"/>
      <c r="D1169" s="355"/>
      <c r="E1169" s="355"/>
      <c r="F1169" s="355"/>
      <c r="G1169" s="355"/>
      <c r="H1169" s="356"/>
      <c r="I1169" s="598" t="s">
        <v>328</v>
      </c>
      <c r="J1169" s="599"/>
      <c r="K1169" s="327"/>
      <c r="L1169" s="292"/>
      <c r="M1169" s="291"/>
    </row>
    <row r="1170" spans="1:13">
      <c r="A1170" s="323" t="s">
        <v>337</v>
      </c>
      <c r="B1170" s="331"/>
      <c r="C1170" s="331"/>
      <c r="D1170" s="331"/>
      <c r="E1170" s="331"/>
      <c r="F1170" s="331"/>
      <c r="G1170" s="331"/>
      <c r="H1170" s="357"/>
      <c r="I1170" s="596"/>
      <c r="J1170" s="597"/>
      <c r="K1170" s="327"/>
      <c r="L1170" s="292"/>
      <c r="M1170" s="291"/>
    </row>
    <row r="1171" spans="1:13">
      <c r="A1171" s="323" t="s">
        <v>346</v>
      </c>
      <c r="B1171" s="331"/>
      <c r="C1171" s="331"/>
      <c r="D1171" s="331"/>
      <c r="E1171" s="331"/>
      <c r="F1171" s="331"/>
      <c r="G1171" s="331"/>
      <c r="H1171" s="357"/>
      <c r="I1171" s="608" t="s">
        <v>35</v>
      </c>
      <c r="J1171" s="609"/>
      <c r="K1171" s="625">
        <v>2.4700000000000002</v>
      </c>
      <c r="L1171" s="626"/>
      <c r="M1171" s="291">
        <f>K1171*12*I1164</f>
        <v>36151.908000000003</v>
      </c>
    </row>
    <row r="1172" spans="1:13" ht="15.75">
      <c r="A1172" s="320" t="s">
        <v>345</v>
      </c>
      <c r="B1172" s="354"/>
      <c r="C1172" s="354"/>
      <c r="D1172" s="354"/>
      <c r="E1172" s="354"/>
      <c r="F1172" s="354"/>
      <c r="G1172" s="354"/>
      <c r="H1172" s="353"/>
      <c r="I1172" s="598" t="s">
        <v>328</v>
      </c>
      <c r="J1172" s="599"/>
      <c r="K1172" s="370"/>
      <c r="L1172" s="369"/>
      <c r="M1172" s="291"/>
    </row>
    <row r="1173" spans="1:13">
      <c r="A1173" s="313" t="s">
        <v>344</v>
      </c>
      <c r="B1173" s="328"/>
      <c r="C1173" s="328"/>
      <c r="D1173" s="328"/>
      <c r="E1173" s="328"/>
      <c r="F1173" s="328"/>
      <c r="G1173" s="328"/>
      <c r="H1173" s="368"/>
      <c r="I1173" s="598"/>
      <c r="J1173" s="599"/>
      <c r="K1173" s="352"/>
      <c r="L1173" s="292"/>
      <c r="M1173" s="291"/>
    </row>
    <row r="1174" spans="1:13" ht="15.75" thickBot="1">
      <c r="A1174" s="323" t="s">
        <v>343</v>
      </c>
      <c r="B1174" s="322"/>
      <c r="C1174" s="322"/>
      <c r="D1174" s="322"/>
      <c r="E1174" s="322"/>
      <c r="F1174" s="322"/>
      <c r="G1174" s="322"/>
      <c r="H1174" s="321"/>
      <c r="I1174" s="334"/>
      <c r="J1174" s="333"/>
      <c r="K1174" s="636"/>
      <c r="L1174" s="637"/>
      <c r="M1174" s="291"/>
    </row>
    <row r="1175" spans="1:13">
      <c r="A1175" s="367" t="s">
        <v>342</v>
      </c>
      <c r="B1175" s="366"/>
      <c r="C1175" s="366"/>
      <c r="D1175" s="366"/>
      <c r="E1175" s="366"/>
      <c r="F1175" s="366"/>
      <c r="G1175" s="366"/>
      <c r="H1175" s="365"/>
      <c r="I1175" s="341"/>
      <c r="J1175" s="364"/>
      <c r="K1175" s="627">
        <f>K1177+K1182+K1185</f>
        <v>5.05</v>
      </c>
      <c r="L1175" s="628"/>
      <c r="M1175" s="286">
        <f>K1175*12*I1164</f>
        <v>73913.819999999992</v>
      </c>
    </row>
    <row r="1176" spans="1:13" ht="15.75" thickBot="1">
      <c r="A1176" s="363" t="s">
        <v>341</v>
      </c>
      <c r="B1176" s="362"/>
      <c r="C1176" s="362"/>
      <c r="D1176" s="362"/>
      <c r="E1176" s="362"/>
      <c r="F1176" s="362"/>
      <c r="G1176" s="362"/>
      <c r="H1176" s="361"/>
      <c r="I1176" s="336"/>
      <c r="J1176" s="360"/>
      <c r="K1176" s="281"/>
      <c r="L1176" s="280"/>
      <c r="M1176" s="279"/>
    </row>
    <row r="1177" spans="1:13">
      <c r="A1177" s="301" t="s">
        <v>340</v>
      </c>
      <c r="B1177" s="300"/>
      <c r="C1177" s="300"/>
      <c r="D1177" s="300"/>
      <c r="E1177" s="300"/>
      <c r="F1177" s="300"/>
      <c r="G1177" s="300"/>
      <c r="H1177" s="298"/>
      <c r="I1177" s="598" t="s">
        <v>19</v>
      </c>
      <c r="J1177" s="599"/>
      <c r="K1177" s="629">
        <v>2.5299999999999998</v>
      </c>
      <c r="L1177" s="630"/>
      <c r="M1177" s="291">
        <f>K1177*12*I1164</f>
        <v>37030.092000000004</v>
      </c>
    </row>
    <row r="1178" spans="1:13">
      <c r="A1178" s="323" t="s">
        <v>339</v>
      </c>
      <c r="B1178" s="322"/>
      <c r="C1178" s="322"/>
      <c r="D1178" s="322"/>
      <c r="E1178" s="322"/>
      <c r="F1178" s="322"/>
      <c r="G1178" s="322"/>
      <c r="H1178" s="321"/>
      <c r="I1178" s="359"/>
      <c r="J1178" s="358"/>
      <c r="K1178" s="327"/>
      <c r="L1178" s="292"/>
      <c r="M1178" s="291"/>
    </row>
    <row r="1179" spans="1:13">
      <c r="A1179" s="301" t="s">
        <v>338</v>
      </c>
      <c r="B1179" s="355"/>
      <c r="C1179" s="355"/>
      <c r="D1179" s="355"/>
      <c r="E1179" s="355"/>
      <c r="F1179" s="355"/>
      <c r="G1179" s="355"/>
      <c r="H1179" s="356"/>
      <c r="I1179" s="598" t="s">
        <v>328</v>
      </c>
      <c r="J1179" s="599"/>
      <c r="K1179" s="327"/>
      <c r="L1179" s="292"/>
      <c r="M1179" s="291"/>
    </row>
    <row r="1180" spans="1:13">
      <c r="A1180" s="323" t="s">
        <v>337</v>
      </c>
      <c r="B1180" s="331"/>
      <c r="C1180" s="331"/>
      <c r="D1180" s="331"/>
      <c r="E1180" s="331"/>
      <c r="F1180" s="331"/>
      <c r="G1180" s="331"/>
      <c r="H1180" s="357"/>
      <c r="I1180" s="596"/>
      <c r="J1180" s="597"/>
      <c r="K1180" s="327"/>
      <c r="L1180" s="292"/>
      <c r="M1180" s="291"/>
    </row>
    <row r="1181" spans="1:13">
      <c r="A1181" s="320" t="s">
        <v>336</v>
      </c>
      <c r="B1181" s="354"/>
      <c r="C1181" s="353"/>
      <c r="D1181" s="355"/>
      <c r="E1181" s="355"/>
      <c r="F1181" s="355"/>
      <c r="G1181" s="355"/>
      <c r="H1181" s="356"/>
      <c r="I1181" s="598" t="s">
        <v>328</v>
      </c>
      <c r="J1181" s="599"/>
      <c r="K1181" s="327"/>
      <c r="L1181" s="292"/>
      <c r="M1181" s="291"/>
    </row>
    <row r="1182" spans="1:13">
      <c r="A1182" s="301" t="s">
        <v>335</v>
      </c>
      <c r="B1182" s="355"/>
      <c r="C1182" s="355"/>
      <c r="D1182" s="354"/>
      <c r="E1182" s="354"/>
      <c r="F1182" s="354"/>
      <c r="G1182" s="354"/>
      <c r="H1182" s="353"/>
      <c r="I1182" s="608" t="s">
        <v>35</v>
      </c>
      <c r="J1182" s="609"/>
      <c r="K1182" s="625">
        <v>1.1200000000000001</v>
      </c>
      <c r="L1182" s="626"/>
      <c r="M1182" s="291">
        <f>K1182*12*I1164</f>
        <v>16392.768000000004</v>
      </c>
    </row>
    <row r="1183" spans="1:13">
      <c r="A1183" s="313" t="s">
        <v>334</v>
      </c>
      <c r="B1183" s="312"/>
      <c r="C1183" s="312"/>
      <c r="D1183" s="312"/>
      <c r="E1183" s="312"/>
      <c r="F1183" s="312"/>
      <c r="G1183" s="312"/>
      <c r="H1183" s="311"/>
      <c r="I1183" s="590" t="s">
        <v>333</v>
      </c>
      <c r="J1183" s="591"/>
      <c r="K1183" s="327"/>
      <c r="L1183" s="292"/>
      <c r="M1183" s="291"/>
    </row>
    <row r="1184" spans="1:13">
      <c r="A1184" s="323"/>
      <c r="B1184" s="322"/>
      <c r="C1184" s="322"/>
      <c r="D1184" s="322"/>
      <c r="E1184" s="322"/>
      <c r="F1184" s="322"/>
      <c r="G1184" s="322"/>
      <c r="H1184" s="321"/>
      <c r="I1184" s="334" t="s">
        <v>332</v>
      </c>
      <c r="J1184" s="333"/>
      <c r="K1184" s="352"/>
      <c r="L1184" s="292"/>
      <c r="M1184" s="291"/>
    </row>
    <row r="1185" spans="1:13">
      <c r="A1185" s="313" t="s">
        <v>331</v>
      </c>
      <c r="B1185" s="312"/>
      <c r="C1185" s="312"/>
      <c r="D1185" s="312"/>
      <c r="E1185" s="312"/>
      <c r="F1185" s="312"/>
      <c r="G1185" s="312"/>
      <c r="H1185" s="311"/>
      <c r="I1185" s="590" t="s">
        <v>35</v>
      </c>
      <c r="J1185" s="591"/>
      <c r="K1185" s="625">
        <v>1.4</v>
      </c>
      <c r="L1185" s="626"/>
      <c r="M1185" s="291">
        <f>K1185*12*I1164</f>
        <v>20490.959999999995</v>
      </c>
    </row>
    <row r="1186" spans="1:13">
      <c r="A1186" s="323" t="s">
        <v>330</v>
      </c>
      <c r="B1186" s="322"/>
      <c r="C1186" s="322"/>
      <c r="D1186" s="322"/>
      <c r="E1186" s="322"/>
      <c r="F1186" s="322"/>
      <c r="G1186" s="322"/>
      <c r="H1186" s="321"/>
      <c r="I1186" s="334"/>
      <c r="J1186" s="333"/>
      <c r="K1186" s="327"/>
      <c r="L1186" s="292"/>
      <c r="M1186" s="291"/>
    </row>
    <row r="1187" spans="1:13">
      <c r="A1187" s="313" t="s">
        <v>329</v>
      </c>
      <c r="B1187" s="312"/>
      <c r="C1187" s="312"/>
      <c r="D1187" s="312"/>
      <c r="E1187" s="312"/>
      <c r="F1187" s="312"/>
      <c r="G1187" s="312"/>
      <c r="H1187" s="311"/>
      <c r="I1187" s="598" t="s">
        <v>328</v>
      </c>
      <c r="J1187" s="599"/>
      <c r="K1187" s="327"/>
      <c r="L1187" s="292"/>
      <c r="M1187" s="291"/>
    </row>
    <row r="1188" spans="1:13">
      <c r="A1188" s="313" t="s">
        <v>327</v>
      </c>
      <c r="B1188" s="312"/>
      <c r="C1188" s="312"/>
      <c r="D1188" s="312"/>
      <c r="E1188" s="312"/>
      <c r="F1188" s="312"/>
      <c r="G1188" s="312"/>
      <c r="H1188" s="311"/>
      <c r="I1188" s="590" t="s">
        <v>326</v>
      </c>
      <c r="J1188" s="591"/>
      <c r="K1188" s="351"/>
      <c r="L1188" s="350"/>
      <c r="M1188" s="349"/>
    </row>
    <row r="1189" spans="1:13" ht="15.75" thickBot="1">
      <c r="A1189" s="323"/>
      <c r="B1189" s="322"/>
      <c r="C1189" s="322"/>
      <c r="D1189" s="322"/>
      <c r="E1189" s="322"/>
      <c r="F1189" s="322"/>
      <c r="G1189" s="322"/>
      <c r="H1189" s="321"/>
      <c r="I1189" s="606" t="s">
        <v>325</v>
      </c>
      <c r="J1189" s="607"/>
      <c r="K1189" s="348"/>
      <c r="L1189" s="347"/>
      <c r="M1189" s="346"/>
    </row>
    <row r="1190" spans="1:13">
      <c r="A1190" s="345" t="s">
        <v>324</v>
      </c>
      <c r="B1190" s="344"/>
      <c r="C1190" s="344"/>
      <c r="D1190" s="344"/>
      <c r="E1190" s="344"/>
      <c r="F1190" s="344"/>
      <c r="G1190" s="343"/>
      <c r="H1190" s="342"/>
      <c r="I1190" s="341"/>
      <c r="J1190" s="340"/>
      <c r="K1190" s="648">
        <f>K1192+K1199+K1207+K1211+K1212+K1216</f>
        <v>26.96</v>
      </c>
      <c r="L1190" s="628"/>
      <c r="M1190" s="286">
        <f>M1192+M1199+M1207+M1211+M1212+M1216</f>
        <v>394597.34399999998</v>
      </c>
    </row>
    <row r="1191" spans="1:13" ht="15.75" thickBot="1">
      <c r="A1191" s="339"/>
      <c r="B1191" s="338"/>
      <c r="C1191" s="338"/>
      <c r="D1191" s="338"/>
      <c r="E1191" s="338"/>
      <c r="F1191" s="338"/>
      <c r="G1191" s="338"/>
      <c r="H1191" s="337"/>
      <c r="I1191" s="336"/>
      <c r="J1191" s="282"/>
      <c r="K1191" s="281"/>
      <c r="L1191" s="280"/>
      <c r="M1191" s="279"/>
    </row>
    <row r="1192" spans="1:13" ht="15.75" thickBot="1">
      <c r="A1192" s="603" t="s">
        <v>323</v>
      </c>
      <c r="B1192" s="604"/>
      <c r="C1192" s="604"/>
      <c r="D1192" s="604"/>
      <c r="E1192" s="604"/>
      <c r="F1192" s="604"/>
      <c r="G1192" s="604"/>
      <c r="H1192" s="605"/>
      <c r="I1192" s="305"/>
      <c r="J1192" s="304"/>
      <c r="K1192" s="646">
        <f>K1193+K1194+K1195+K1197+K1198</f>
        <v>4.93</v>
      </c>
      <c r="L1192" s="647"/>
      <c r="M1192" s="303">
        <f>K1192*12*I1164</f>
        <v>72157.452000000005</v>
      </c>
    </row>
    <row r="1193" spans="1:13">
      <c r="A1193" s="323" t="s">
        <v>322</v>
      </c>
      <c r="B1193" s="322"/>
      <c r="C1193" s="322"/>
      <c r="D1193" s="322"/>
      <c r="E1193" s="322"/>
      <c r="F1193" s="322"/>
      <c r="G1193" s="322"/>
      <c r="H1193" s="321"/>
      <c r="I1193" s="596" t="s">
        <v>321</v>
      </c>
      <c r="J1193" s="597"/>
      <c r="K1193" s="629">
        <v>0.63</v>
      </c>
      <c r="L1193" s="630"/>
      <c r="M1193" s="291">
        <f>K1193*12*I1164</f>
        <v>9220.9320000000007</v>
      </c>
    </row>
    <row r="1194" spans="1:13">
      <c r="A1194" s="320" t="s">
        <v>320</v>
      </c>
      <c r="B1194" s="319"/>
      <c r="C1194" s="319"/>
      <c r="D1194" s="319"/>
      <c r="E1194" s="319"/>
      <c r="F1194" s="319"/>
      <c r="G1194" s="319"/>
      <c r="H1194" s="318"/>
      <c r="I1194" s="608" t="s">
        <v>57</v>
      </c>
      <c r="J1194" s="609"/>
      <c r="K1194" s="625">
        <v>1.48</v>
      </c>
      <c r="L1194" s="626"/>
      <c r="M1194" s="291">
        <f>K1194*12*I1164</f>
        <v>21661.871999999999</v>
      </c>
    </row>
    <row r="1195" spans="1:13">
      <c r="A1195" s="313" t="s">
        <v>319</v>
      </c>
      <c r="B1195" s="312"/>
      <c r="C1195" s="312"/>
      <c r="D1195" s="312"/>
      <c r="E1195" s="312"/>
      <c r="F1195" s="312"/>
      <c r="G1195" s="312"/>
      <c r="H1195" s="311"/>
      <c r="I1195" s="590" t="s">
        <v>35</v>
      </c>
      <c r="J1195" s="591"/>
      <c r="K1195" s="625">
        <v>0.17</v>
      </c>
      <c r="L1195" s="626"/>
      <c r="M1195" s="291">
        <f>K1195*12*I1164</f>
        <v>2488.1880000000001</v>
      </c>
    </row>
    <row r="1196" spans="1:13">
      <c r="A1196" s="335" t="s">
        <v>318</v>
      </c>
      <c r="B1196" s="331"/>
      <c r="C1196" s="331"/>
      <c r="D1196" s="331"/>
      <c r="E1196" s="322"/>
      <c r="F1196" s="322"/>
      <c r="G1196" s="322"/>
      <c r="H1196" s="321"/>
      <c r="I1196" s="334"/>
      <c r="J1196" s="333"/>
      <c r="K1196" s="293"/>
      <c r="L1196" s="292"/>
      <c r="M1196" s="291"/>
    </row>
    <row r="1197" spans="1:13">
      <c r="A1197" s="320" t="s">
        <v>317</v>
      </c>
      <c r="B1197" s="319"/>
      <c r="C1197" s="319"/>
      <c r="D1197" s="319"/>
      <c r="E1197" s="319"/>
      <c r="F1197" s="319"/>
      <c r="G1197" s="319"/>
      <c r="H1197" s="318"/>
      <c r="I1197" s="608" t="s">
        <v>19</v>
      </c>
      <c r="J1197" s="609"/>
      <c r="K1197" s="625">
        <v>0.05</v>
      </c>
      <c r="L1197" s="626"/>
      <c r="M1197" s="291">
        <f>K1197*12*I1164</f>
        <v>731.82000000000016</v>
      </c>
    </row>
    <row r="1198" spans="1:13" ht="15.75" thickBot="1">
      <c r="A1198" s="313" t="s">
        <v>316</v>
      </c>
      <c r="B1198" s="312"/>
      <c r="C1198" s="312"/>
      <c r="D1198" s="312"/>
      <c r="E1198" s="312"/>
      <c r="F1198" s="312"/>
      <c r="G1198" s="312"/>
      <c r="H1198" s="311"/>
      <c r="I1198" s="614" t="s">
        <v>19</v>
      </c>
      <c r="J1198" s="615"/>
      <c r="K1198" s="650">
        <v>2.6</v>
      </c>
      <c r="L1198" s="651"/>
      <c r="M1198" s="291">
        <f>K1198*12*I1164</f>
        <v>38054.640000000007</v>
      </c>
    </row>
    <row r="1199" spans="1:13" ht="15.75" thickBot="1">
      <c r="A1199" s="654" t="s">
        <v>315</v>
      </c>
      <c r="B1199" s="655"/>
      <c r="C1199" s="655"/>
      <c r="D1199" s="655"/>
      <c r="E1199" s="655"/>
      <c r="F1199" s="655"/>
      <c r="G1199" s="655"/>
      <c r="H1199" s="656"/>
      <c r="I1199" s="305"/>
      <c r="J1199" s="304"/>
      <c r="K1199" s="642">
        <f>K1200+K1201+K1203+K1204+K1205+K1206</f>
        <v>1.35</v>
      </c>
      <c r="L1199" s="647"/>
      <c r="M1199" s="303">
        <f>K1199*12*I1164</f>
        <v>19759.140000000003</v>
      </c>
    </row>
    <row r="1200" spans="1:13">
      <c r="A1200" s="332" t="s">
        <v>314</v>
      </c>
      <c r="B1200" s="331"/>
      <c r="C1200" s="331"/>
      <c r="D1200" s="331"/>
      <c r="E1200" s="331"/>
      <c r="F1200" s="322"/>
      <c r="G1200" s="322"/>
      <c r="H1200" s="321"/>
      <c r="I1200" s="330"/>
      <c r="J1200" s="294"/>
      <c r="K1200" s="629">
        <v>0.08</v>
      </c>
      <c r="L1200" s="630"/>
      <c r="M1200" s="291">
        <f>K1200*12*I1164</f>
        <v>1170.912</v>
      </c>
    </row>
    <row r="1201" spans="1:13">
      <c r="A1201" s="329" t="s">
        <v>313</v>
      </c>
      <c r="B1201" s="328"/>
      <c r="C1201" s="328"/>
      <c r="D1201" s="328"/>
      <c r="E1201" s="328"/>
      <c r="F1201" s="312"/>
      <c r="G1201" s="312"/>
      <c r="H1201" s="311"/>
      <c r="I1201" s="598" t="s">
        <v>312</v>
      </c>
      <c r="J1201" s="599"/>
      <c r="K1201" s="625">
        <v>0.65</v>
      </c>
      <c r="L1201" s="626"/>
      <c r="M1201" s="291">
        <f>K1201*12*I1164</f>
        <v>9513.6600000000017</v>
      </c>
    </row>
    <row r="1202" spans="1:13">
      <c r="A1202" s="323" t="s">
        <v>311</v>
      </c>
      <c r="B1202" s="322"/>
      <c r="C1202" s="322"/>
      <c r="D1202" s="322"/>
      <c r="E1202" s="322"/>
      <c r="F1202" s="322"/>
      <c r="G1202" s="322"/>
      <c r="H1202" s="321"/>
      <c r="I1202" s="596" t="s">
        <v>310</v>
      </c>
      <c r="J1202" s="597"/>
      <c r="K1202" s="327"/>
      <c r="L1202" s="292"/>
      <c r="M1202" s="291"/>
    </row>
    <row r="1203" spans="1:13">
      <c r="A1203" s="320" t="s">
        <v>309</v>
      </c>
      <c r="B1203" s="319"/>
      <c r="C1203" s="319"/>
      <c r="D1203" s="319"/>
      <c r="E1203" s="319"/>
      <c r="F1203" s="319"/>
      <c r="G1203" s="319"/>
      <c r="H1203" s="318"/>
      <c r="I1203" s="608" t="s">
        <v>308</v>
      </c>
      <c r="J1203" s="609"/>
      <c r="K1203" s="625">
        <v>0.4</v>
      </c>
      <c r="L1203" s="626"/>
      <c r="M1203" s="291">
        <f>K1203*12*I1164</f>
        <v>5854.5600000000013</v>
      </c>
    </row>
    <row r="1204" spans="1:13">
      <c r="A1204" s="320" t="s">
        <v>307</v>
      </c>
      <c r="B1204" s="319"/>
      <c r="C1204" s="319"/>
      <c r="D1204" s="319"/>
      <c r="E1204" s="319"/>
      <c r="F1204" s="319"/>
      <c r="G1204" s="319"/>
      <c r="H1204" s="318"/>
      <c r="I1204" s="608" t="s">
        <v>306</v>
      </c>
      <c r="J1204" s="609"/>
      <c r="K1204" s="625">
        <v>0.1</v>
      </c>
      <c r="L1204" s="626"/>
      <c r="M1204" s="291">
        <f>K1204*12*I1164</f>
        <v>1463.6400000000003</v>
      </c>
    </row>
    <row r="1205" spans="1:13">
      <c r="A1205" s="313" t="s">
        <v>299</v>
      </c>
      <c r="B1205" s="312"/>
      <c r="C1205" s="312"/>
      <c r="D1205" s="312"/>
      <c r="E1205" s="312"/>
      <c r="F1205" s="312"/>
      <c r="G1205" s="312"/>
      <c r="H1205" s="311"/>
      <c r="I1205" s="608" t="s">
        <v>298</v>
      </c>
      <c r="J1205" s="609"/>
      <c r="K1205" s="636">
        <v>0.05</v>
      </c>
      <c r="L1205" s="637"/>
      <c r="M1205" s="291">
        <f>K1205*12*I1164</f>
        <v>731.82000000000016</v>
      </c>
    </row>
    <row r="1206" spans="1:13" ht="15.75" thickBot="1">
      <c r="A1206" s="313" t="s">
        <v>305</v>
      </c>
      <c r="B1206" s="312"/>
      <c r="C1206" s="312"/>
      <c r="D1206" s="312"/>
      <c r="E1206" s="312"/>
      <c r="F1206" s="312"/>
      <c r="G1206" s="312"/>
      <c r="H1206" s="311"/>
      <c r="I1206" s="614" t="s">
        <v>88</v>
      </c>
      <c r="J1206" s="615"/>
      <c r="K1206" s="638">
        <v>7.0000000000000007E-2</v>
      </c>
      <c r="L1206" s="639"/>
      <c r="M1206" s="326">
        <f>K1206*12*I1164</f>
        <v>1024.5480000000002</v>
      </c>
    </row>
    <row r="1207" spans="1:13" ht="15.75" thickBot="1">
      <c r="A1207" s="654" t="s">
        <v>304</v>
      </c>
      <c r="B1207" s="655"/>
      <c r="C1207" s="655"/>
      <c r="D1207" s="655"/>
      <c r="E1207" s="655"/>
      <c r="F1207" s="655"/>
      <c r="G1207" s="655"/>
      <c r="H1207" s="656"/>
      <c r="I1207" s="325"/>
      <c r="J1207" s="324"/>
      <c r="K1207" s="649">
        <f>K1208+K1209+K1210</f>
        <v>0.88</v>
      </c>
      <c r="L1207" s="643"/>
      <c r="M1207" s="303">
        <f>K1207*12*I1164</f>
        <v>12880.032000000001</v>
      </c>
    </row>
    <row r="1208" spans="1:13">
      <c r="A1208" s="323" t="s">
        <v>303</v>
      </c>
      <c r="B1208" s="322"/>
      <c r="C1208" s="322"/>
      <c r="D1208" s="322"/>
      <c r="E1208" s="322"/>
      <c r="F1208" s="322"/>
      <c r="G1208" s="322"/>
      <c r="H1208" s="321"/>
      <c r="I1208" s="612" t="s">
        <v>302</v>
      </c>
      <c r="J1208" s="613"/>
      <c r="K1208" s="644">
        <v>0.42</v>
      </c>
      <c r="L1208" s="645"/>
      <c r="M1208" s="291">
        <f>K1208*12*I1164</f>
        <v>6147.2880000000005</v>
      </c>
    </row>
    <row r="1209" spans="1:13">
      <c r="A1209" s="320" t="s">
        <v>301</v>
      </c>
      <c r="B1209" s="319"/>
      <c r="C1209" s="319"/>
      <c r="D1209" s="319"/>
      <c r="E1209" s="319"/>
      <c r="F1209" s="319"/>
      <c r="G1209" s="319"/>
      <c r="H1209" s="318"/>
      <c r="I1209" s="317" t="s">
        <v>300</v>
      </c>
      <c r="J1209" s="316"/>
      <c r="K1209" s="636">
        <v>0.37</v>
      </c>
      <c r="L1209" s="637"/>
      <c r="M1209" s="291">
        <f>K1209*12*I1164</f>
        <v>5415.4679999999998</v>
      </c>
    </row>
    <row r="1210" spans="1:13" ht="15.75" thickBot="1">
      <c r="A1210" s="313" t="s">
        <v>299</v>
      </c>
      <c r="B1210" s="312"/>
      <c r="C1210" s="312"/>
      <c r="D1210" s="312"/>
      <c r="E1210" s="312"/>
      <c r="F1210" s="312"/>
      <c r="G1210" s="312"/>
      <c r="H1210" s="311"/>
      <c r="I1210" s="614" t="s">
        <v>298</v>
      </c>
      <c r="J1210" s="615"/>
      <c r="K1210" s="638">
        <v>0.09</v>
      </c>
      <c r="L1210" s="639"/>
      <c r="M1210" s="291">
        <f>K1210*12*I1164</f>
        <v>1317.2760000000001</v>
      </c>
    </row>
    <row r="1211" spans="1:13" ht="15.75" thickBot="1">
      <c r="A1211" s="309" t="s">
        <v>297</v>
      </c>
      <c r="B1211" s="308"/>
      <c r="C1211" s="308"/>
      <c r="D1211" s="308"/>
      <c r="E1211" s="308"/>
      <c r="F1211" s="308"/>
      <c r="G1211" s="308"/>
      <c r="H1211" s="307"/>
      <c r="I1211" s="619" t="s">
        <v>296</v>
      </c>
      <c r="J1211" s="620"/>
      <c r="K1211" s="640">
        <v>18.149999999999999</v>
      </c>
      <c r="L1211" s="641"/>
      <c r="M1211" s="303">
        <f>K1211*12*I1164</f>
        <v>265650.65999999997</v>
      </c>
    </row>
    <row r="1212" spans="1:13" ht="15.75" thickBot="1">
      <c r="A1212" s="603" t="s">
        <v>295</v>
      </c>
      <c r="B1212" s="604"/>
      <c r="C1212" s="604"/>
      <c r="D1212" s="604"/>
      <c r="E1212" s="604"/>
      <c r="F1212" s="604"/>
      <c r="G1212" s="604"/>
      <c r="H1212" s="605"/>
      <c r="I1212" s="305"/>
      <c r="J1212" s="304"/>
      <c r="K1212" s="642">
        <v>1.58</v>
      </c>
      <c r="L1212" s="643"/>
      <c r="M1212" s="303">
        <f>K1212*12*I1164</f>
        <v>23125.512000000002</v>
      </c>
    </row>
    <row r="1213" spans="1:13">
      <c r="A1213" s="301" t="s">
        <v>294</v>
      </c>
      <c r="B1213" s="300"/>
      <c r="C1213" s="300"/>
      <c r="D1213" s="300"/>
      <c r="E1213" s="300"/>
      <c r="F1213" s="300"/>
      <c r="G1213" s="300"/>
      <c r="H1213" s="298"/>
      <c r="I1213" s="621" t="s">
        <v>293</v>
      </c>
      <c r="J1213" s="622"/>
      <c r="K1213" s="297"/>
      <c r="L1213" s="314"/>
      <c r="M1213" s="291"/>
    </row>
    <row r="1214" spans="1:13">
      <c r="A1214" s="301" t="s">
        <v>292</v>
      </c>
      <c r="B1214" s="300"/>
      <c r="C1214" s="300"/>
      <c r="D1214" s="300"/>
      <c r="E1214" s="300"/>
      <c r="F1214" s="300"/>
      <c r="G1214" s="300"/>
      <c r="H1214" s="298"/>
      <c r="I1214" s="295"/>
      <c r="J1214" s="294"/>
      <c r="K1214" s="297"/>
      <c r="L1214" s="314"/>
      <c r="M1214" s="291"/>
    </row>
    <row r="1215" spans="1:13" ht="15.75" thickBot="1">
      <c r="A1215" s="301" t="s">
        <v>291</v>
      </c>
      <c r="B1215" s="300"/>
      <c r="C1215" s="300"/>
      <c r="D1215" s="300"/>
      <c r="E1215" s="300"/>
      <c r="F1215" s="300"/>
      <c r="G1215" s="300"/>
      <c r="H1215" s="298"/>
      <c r="I1215" s="310"/>
      <c r="J1215" s="294"/>
      <c r="K1215" s="297"/>
      <c r="L1215" s="314"/>
      <c r="M1215" s="291"/>
    </row>
    <row r="1216" spans="1:13" ht="15.75" thickBot="1">
      <c r="A1216" s="309" t="s">
        <v>290</v>
      </c>
      <c r="B1216" s="308"/>
      <c r="C1216" s="308"/>
      <c r="D1216" s="308"/>
      <c r="E1216" s="308"/>
      <c r="F1216" s="308"/>
      <c r="G1216" s="308"/>
      <c r="H1216" s="307"/>
      <c r="I1216" s="305"/>
      <c r="J1216" s="304"/>
      <c r="K1216" s="642">
        <v>7.0000000000000007E-2</v>
      </c>
      <c r="L1216" s="643"/>
      <c r="M1216" s="303">
        <f>K1216*12*I1164</f>
        <v>1024.5480000000002</v>
      </c>
    </row>
    <row r="1217" spans="1:13">
      <c r="A1217" s="301" t="s">
        <v>289</v>
      </c>
      <c r="B1217" s="300"/>
      <c r="C1217" s="300"/>
      <c r="D1217" s="300"/>
      <c r="E1217" s="300"/>
      <c r="F1217" s="300"/>
      <c r="G1217" s="300"/>
      <c r="H1217" s="298"/>
      <c r="I1217" s="621" t="s">
        <v>19</v>
      </c>
      <c r="J1217" s="622"/>
      <c r="K1217" s="315"/>
      <c r="L1217" s="314"/>
      <c r="M1217" s="291"/>
    </row>
    <row r="1218" spans="1:13" ht="15.75" thickBot="1">
      <c r="A1218" s="301" t="s">
        <v>288</v>
      </c>
      <c r="B1218" s="300"/>
      <c r="C1218" s="300"/>
      <c r="D1218" s="300"/>
      <c r="E1218" s="300"/>
      <c r="F1218" s="300"/>
      <c r="G1218" s="300"/>
      <c r="H1218" s="298"/>
      <c r="I1218" s="295"/>
      <c r="J1218" s="294"/>
      <c r="K1218" s="315"/>
      <c r="L1218" s="314"/>
      <c r="M1218" s="291"/>
    </row>
    <row r="1219" spans="1:13" ht="15.75" thickBot="1">
      <c r="A1219" s="603" t="s">
        <v>287</v>
      </c>
      <c r="B1219" s="604"/>
      <c r="C1219" s="604"/>
      <c r="D1219" s="604"/>
      <c r="E1219" s="604"/>
      <c r="F1219" s="604"/>
      <c r="G1219" s="604"/>
      <c r="H1219" s="605"/>
      <c r="I1219" s="305"/>
      <c r="J1219" s="304"/>
      <c r="K1219" s="642">
        <v>6</v>
      </c>
      <c r="L1219" s="643"/>
      <c r="M1219" s="303">
        <f>K1219*12*I1164</f>
        <v>87818.400000000009</v>
      </c>
    </row>
    <row r="1220" spans="1:13">
      <c r="A1220" s="301" t="s">
        <v>286</v>
      </c>
      <c r="B1220" s="299"/>
      <c r="C1220" s="299"/>
      <c r="D1220" s="299"/>
      <c r="E1220" s="299"/>
      <c r="F1220" s="300"/>
      <c r="G1220" s="299"/>
      <c r="H1220" s="298"/>
      <c r="I1220" s="598" t="s">
        <v>285</v>
      </c>
      <c r="J1220" s="599"/>
      <c r="K1220" s="297"/>
      <c r="L1220" s="314"/>
      <c r="M1220" s="291"/>
    </row>
    <row r="1221" spans="1:13">
      <c r="A1221" s="301" t="s">
        <v>284</v>
      </c>
      <c r="B1221" s="299"/>
      <c r="C1221" s="299"/>
      <c r="D1221" s="299"/>
      <c r="E1221" s="299"/>
      <c r="F1221" s="300"/>
      <c r="G1221" s="299"/>
      <c r="H1221" s="298"/>
      <c r="I1221" s="598" t="s">
        <v>283</v>
      </c>
      <c r="J1221" s="599"/>
      <c r="K1221" s="297"/>
      <c r="L1221" s="314"/>
      <c r="M1221" s="291"/>
    </row>
    <row r="1222" spans="1:13">
      <c r="A1222" s="301" t="s">
        <v>282</v>
      </c>
      <c r="B1222" s="299"/>
      <c r="C1222" s="299"/>
      <c r="D1222" s="299"/>
      <c r="E1222" s="299"/>
      <c r="F1222" s="300"/>
      <c r="G1222" s="299"/>
      <c r="H1222" s="298"/>
      <c r="I1222" s="598" t="s">
        <v>281</v>
      </c>
      <c r="J1222" s="599"/>
      <c r="K1222" s="297"/>
      <c r="L1222" s="314"/>
      <c r="M1222" s="291"/>
    </row>
    <row r="1223" spans="1:13">
      <c r="A1223" s="301" t="s">
        <v>280</v>
      </c>
      <c r="B1223" s="299"/>
      <c r="C1223" s="299"/>
      <c r="D1223" s="299"/>
      <c r="E1223" s="299"/>
      <c r="F1223" s="300"/>
      <c r="G1223" s="299"/>
      <c r="H1223" s="298"/>
      <c r="I1223" s="598" t="s">
        <v>279</v>
      </c>
      <c r="J1223" s="599"/>
      <c r="K1223" s="297"/>
      <c r="L1223" s="314"/>
      <c r="M1223" s="291"/>
    </row>
    <row r="1224" spans="1:13">
      <c r="A1224" s="301" t="s">
        <v>278</v>
      </c>
      <c r="B1224" s="299"/>
      <c r="C1224" s="299"/>
      <c r="D1224" s="299"/>
      <c r="E1224" s="299"/>
      <c r="F1224" s="300"/>
      <c r="G1224" s="299"/>
      <c r="H1224" s="298"/>
      <c r="I1224" s="598" t="s">
        <v>277</v>
      </c>
      <c r="J1224" s="599"/>
      <c r="K1224" s="297"/>
      <c r="L1224" s="314"/>
      <c r="M1224" s="291"/>
    </row>
    <row r="1225" spans="1:13">
      <c r="A1225" s="301" t="s">
        <v>276</v>
      </c>
      <c r="B1225" s="299"/>
      <c r="C1225" s="299"/>
      <c r="D1225" s="299"/>
      <c r="E1225" s="299"/>
      <c r="F1225" s="300"/>
      <c r="G1225" s="299"/>
      <c r="H1225" s="298"/>
      <c r="I1225" s="295"/>
      <c r="J1225" s="294"/>
      <c r="K1225" s="297"/>
      <c r="L1225" s="302"/>
      <c r="M1225" s="291"/>
    </row>
    <row r="1226" spans="1:13">
      <c r="A1226" s="301" t="s">
        <v>275</v>
      </c>
      <c r="B1226" s="299"/>
      <c r="C1226" s="299"/>
      <c r="D1226" s="299"/>
      <c r="E1226" s="299"/>
      <c r="F1226" s="300"/>
      <c r="G1226" s="299"/>
      <c r="H1226" s="298"/>
      <c r="I1226" s="295"/>
      <c r="J1226" s="294"/>
      <c r="K1226" s="297"/>
      <c r="L1226" s="314"/>
      <c r="M1226" s="291"/>
    </row>
    <row r="1227" spans="1:13">
      <c r="A1227" s="301" t="s">
        <v>274</v>
      </c>
      <c r="B1227" s="299"/>
      <c r="C1227" s="299"/>
      <c r="D1227" s="299"/>
      <c r="E1227" s="299"/>
      <c r="F1227" s="300"/>
      <c r="G1227" s="299"/>
      <c r="H1227" s="298"/>
      <c r="I1227" s="295"/>
      <c r="J1227" s="294"/>
      <c r="K1227" s="297"/>
      <c r="L1227" s="314"/>
      <c r="M1227" s="291"/>
    </row>
    <row r="1228" spans="1:13">
      <c r="A1228" s="301" t="s">
        <v>273</v>
      </c>
      <c r="B1228" s="299"/>
      <c r="C1228" s="299"/>
      <c r="D1228" s="299"/>
      <c r="E1228" s="299"/>
      <c r="F1228" s="300"/>
      <c r="G1228" s="299"/>
      <c r="H1228" s="298"/>
      <c r="I1228" s="295"/>
      <c r="J1228" s="294"/>
      <c r="K1228" s="297"/>
      <c r="L1228" s="314"/>
      <c r="M1228" s="291"/>
    </row>
    <row r="1229" spans="1:13">
      <c r="A1229" s="301" t="s">
        <v>272</v>
      </c>
      <c r="B1229" s="299"/>
      <c r="C1229" s="299"/>
      <c r="D1229" s="299"/>
      <c r="E1229" s="299"/>
      <c r="F1229" s="300"/>
      <c r="G1229" s="299"/>
      <c r="H1229" s="298"/>
      <c r="I1229" s="295"/>
      <c r="J1229" s="294"/>
      <c r="K1229" s="297"/>
      <c r="L1229" s="314"/>
      <c r="M1229" s="291"/>
    </row>
    <row r="1230" spans="1:13" ht="15.75" thickBot="1">
      <c r="A1230" s="616" t="s">
        <v>271</v>
      </c>
      <c r="B1230" s="617"/>
      <c r="C1230" s="617"/>
      <c r="D1230" s="617"/>
      <c r="E1230" s="617"/>
      <c r="F1230" s="617"/>
      <c r="G1230" s="617"/>
      <c r="H1230" s="618"/>
      <c r="I1230" s="295"/>
      <c r="J1230" s="294"/>
      <c r="K1230" s="293"/>
      <c r="L1230" s="292"/>
      <c r="M1230" s="291"/>
    </row>
    <row r="1231" spans="1:13">
      <c r="A1231" s="290" t="s">
        <v>270</v>
      </c>
      <c r="B1231" s="289"/>
      <c r="C1231" s="289"/>
      <c r="D1231" s="289"/>
      <c r="E1231" s="289"/>
      <c r="F1231" s="289"/>
      <c r="G1231" s="289"/>
      <c r="H1231" s="289"/>
      <c r="I1231" s="621" t="s">
        <v>55</v>
      </c>
      <c r="J1231" s="622"/>
      <c r="K1231" s="288"/>
      <c r="L1231" s="287"/>
      <c r="M1231" s="286"/>
    </row>
    <row r="1232" spans="1:13" ht="15.75" thickBot="1">
      <c r="A1232" s="285" t="s">
        <v>269</v>
      </c>
      <c r="B1232" s="284"/>
      <c r="C1232" s="284"/>
      <c r="D1232" s="284"/>
      <c r="E1232" s="284"/>
      <c r="F1232" s="284"/>
      <c r="G1232" s="284"/>
      <c r="H1232" s="284"/>
      <c r="I1232" s="283"/>
      <c r="J1232" s="282"/>
      <c r="K1232" s="281"/>
      <c r="L1232" s="280"/>
      <c r="M1232" s="279"/>
    </row>
    <row r="1233" spans="1:13" ht="15.75" thickBot="1">
      <c r="A1233" s="603" t="s">
        <v>355</v>
      </c>
      <c r="B1233" s="604"/>
      <c r="C1233" s="604"/>
      <c r="D1233" s="604"/>
      <c r="E1233" s="604"/>
      <c r="F1233" s="604"/>
      <c r="G1233" s="604"/>
      <c r="H1233" s="657"/>
      <c r="I1233" s="658" t="s">
        <v>32</v>
      </c>
      <c r="J1233" s="659"/>
      <c r="K1233" s="660">
        <v>1.46</v>
      </c>
      <c r="L1233" s="661"/>
      <c r="M1233" s="276">
        <f>K1233*12*I1164</f>
        <v>21369.144</v>
      </c>
    </row>
    <row r="1234" spans="1:13" ht="15.75" thickBot="1">
      <c r="A1234" s="386" t="s">
        <v>354</v>
      </c>
      <c r="B1234" s="385"/>
      <c r="C1234" s="385"/>
      <c r="D1234" s="385"/>
      <c r="E1234" s="385"/>
      <c r="F1234" s="385"/>
      <c r="G1234" s="385"/>
      <c r="H1234" s="385"/>
      <c r="I1234" s="387"/>
      <c r="J1234" s="383"/>
      <c r="K1234" s="660"/>
      <c r="L1234" s="661"/>
      <c r="M1234" s="276"/>
    </row>
    <row r="1235" spans="1:13" ht="15.75" thickBot="1">
      <c r="A1235" s="652" t="s">
        <v>268</v>
      </c>
      <c r="B1235" s="653"/>
      <c r="C1235" s="653"/>
      <c r="D1235" s="653"/>
      <c r="E1235" s="653"/>
      <c r="F1235" s="653"/>
      <c r="G1235" s="653"/>
      <c r="H1235" s="653"/>
      <c r="I1235" s="278"/>
      <c r="J1235" s="277"/>
      <c r="K1235" s="610">
        <f>K1165+K1175+K1190+K1219+K1233+K1234</f>
        <v>45.64</v>
      </c>
      <c r="L1235" s="611"/>
      <c r="M1235" s="276">
        <f>M1165+M1175+M1190+M1219+M1233+M1234</f>
        <v>668005.29599999997</v>
      </c>
    </row>
    <row r="1237" spans="1:13" ht="15.75">
      <c r="A1237" s="601" t="s">
        <v>0</v>
      </c>
      <c r="B1237" s="601"/>
      <c r="C1237" s="601"/>
      <c r="D1237" s="601"/>
      <c r="E1237" s="601"/>
      <c r="F1237" s="601"/>
      <c r="G1237" s="601"/>
      <c r="H1237" s="601"/>
      <c r="I1237" s="601"/>
      <c r="J1237" s="601"/>
      <c r="K1237" s="601"/>
      <c r="L1237" s="601"/>
      <c r="M1237" s="327"/>
    </row>
    <row r="1238" spans="1:13" ht="15.75">
      <c r="A1238" s="600" t="s">
        <v>353</v>
      </c>
      <c r="B1238" s="600"/>
      <c r="C1238" s="600"/>
      <c r="D1238" s="600"/>
      <c r="E1238" s="600"/>
      <c r="F1238" s="600"/>
      <c r="G1238" s="600"/>
      <c r="H1238" s="600"/>
      <c r="I1238" s="600"/>
      <c r="J1238" s="600"/>
      <c r="K1238" s="600"/>
      <c r="L1238" s="600"/>
      <c r="M1238" s="327"/>
    </row>
    <row r="1239" spans="1:13" ht="15.75">
      <c r="A1239" s="370"/>
      <c r="B1239" s="370"/>
      <c r="C1239" s="370"/>
      <c r="D1239" s="370"/>
      <c r="E1239" s="370"/>
      <c r="F1239" s="370" t="s">
        <v>439</v>
      </c>
      <c r="G1239" s="370"/>
      <c r="H1239" s="370"/>
      <c r="I1239" s="370"/>
      <c r="J1239" s="370"/>
      <c r="K1239" s="370"/>
      <c r="L1239" s="370"/>
      <c r="M1239" s="327"/>
    </row>
    <row r="1240" spans="1:13">
      <c r="A1240" s="329"/>
      <c r="B1240" s="328"/>
      <c r="C1240" s="602" t="s">
        <v>351</v>
      </c>
      <c r="D1240" s="602"/>
      <c r="E1240" s="602"/>
      <c r="F1240" s="328"/>
      <c r="G1240" s="328"/>
      <c r="H1240" s="368"/>
      <c r="I1240" s="590" t="s">
        <v>3</v>
      </c>
      <c r="J1240" s="591"/>
      <c r="K1240" s="592" t="s">
        <v>4</v>
      </c>
      <c r="L1240" s="593"/>
      <c r="M1240" s="382"/>
    </row>
    <row r="1241" spans="1:13">
      <c r="A1241" s="381"/>
      <c r="B1241" s="355"/>
      <c r="C1241" s="355"/>
      <c r="D1241" s="355"/>
      <c r="E1241" s="355"/>
      <c r="F1241" s="355"/>
      <c r="G1241" s="355"/>
      <c r="H1241" s="356"/>
      <c r="I1241" s="295"/>
      <c r="J1241" s="294"/>
      <c r="K1241" s="594" t="s">
        <v>5</v>
      </c>
      <c r="L1241" s="595"/>
      <c r="M1241" s="380" t="s">
        <v>6</v>
      </c>
    </row>
    <row r="1242" spans="1:13">
      <c r="A1242" s="381"/>
      <c r="B1242" s="355"/>
      <c r="C1242" s="355"/>
      <c r="D1242" s="355"/>
      <c r="E1242" s="355"/>
      <c r="F1242" s="355"/>
      <c r="G1242" s="355"/>
      <c r="H1242" s="356"/>
      <c r="I1242" s="598" t="s">
        <v>7</v>
      </c>
      <c r="J1242" s="599"/>
      <c r="K1242" s="623" t="s">
        <v>8</v>
      </c>
      <c r="L1242" s="624"/>
      <c r="M1242" s="380" t="s">
        <v>9</v>
      </c>
    </row>
    <row r="1243" spans="1:13" ht="16.5" thickBot="1">
      <c r="A1243" s="379"/>
      <c r="B1243" s="351"/>
      <c r="C1243" s="351"/>
      <c r="D1243" s="351"/>
      <c r="E1243" s="351"/>
      <c r="F1243" s="351"/>
      <c r="G1243" s="351"/>
      <c r="H1243" s="350"/>
      <c r="I1243" s="631">
        <v>961.3</v>
      </c>
      <c r="J1243" s="632"/>
      <c r="K1243" s="633"/>
      <c r="L1243" s="634"/>
      <c r="M1243" s="378"/>
    </row>
    <row r="1244" spans="1:13">
      <c r="A1244" s="367" t="s">
        <v>350</v>
      </c>
      <c r="B1244" s="344"/>
      <c r="C1244" s="344"/>
      <c r="D1244" s="344"/>
      <c r="E1244" s="344"/>
      <c r="F1244" s="344"/>
      <c r="G1244" s="344"/>
      <c r="H1244" s="377"/>
      <c r="I1244" s="341"/>
      <c r="J1244" s="340"/>
      <c r="K1244" s="635">
        <f>K1247+K1250</f>
        <v>6.17</v>
      </c>
      <c r="L1244" s="628"/>
      <c r="M1244" s="286">
        <f>K1244*12*I1243</f>
        <v>71174.651999999987</v>
      </c>
    </row>
    <row r="1245" spans="1:13">
      <c r="A1245" s="376" t="s">
        <v>349</v>
      </c>
      <c r="B1245" s="375"/>
      <c r="C1245" s="375"/>
      <c r="D1245" s="375"/>
      <c r="E1245" s="375"/>
      <c r="F1245" s="375"/>
      <c r="G1245" s="375"/>
      <c r="H1245" s="374"/>
      <c r="I1245" s="295"/>
      <c r="J1245" s="294"/>
      <c r="K1245" s="293"/>
      <c r="L1245" s="292"/>
      <c r="M1245" s="373"/>
    </row>
    <row r="1246" spans="1:13" ht="15.75" thickBot="1">
      <c r="A1246" s="363" t="s">
        <v>348</v>
      </c>
      <c r="B1246" s="372"/>
      <c r="C1246" s="372"/>
      <c r="D1246" s="372"/>
      <c r="E1246" s="372"/>
      <c r="F1246" s="372"/>
      <c r="G1246" s="372"/>
      <c r="H1246" s="371"/>
      <c r="I1246" s="336"/>
      <c r="J1246" s="282"/>
      <c r="K1246" s="281"/>
      <c r="L1246" s="280"/>
      <c r="M1246" s="279"/>
    </row>
    <row r="1247" spans="1:13">
      <c r="A1247" s="323" t="s">
        <v>347</v>
      </c>
      <c r="B1247" s="331"/>
      <c r="C1247" s="331"/>
      <c r="D1247" s="331"/>
      <c r="E1247" s="331"/>
      <c r="F1247" s="331"/>
      <c r="G1247" s="331"/>
      <c r="H1247" s="357"/>
      <c r="I1247" s="596" t="s">
        <v>19</v>
      </c>
      <c r="J1247" s="597"/>
      <c r="K1247" s="629">
        <v>3.7</v>
      </c>
      <c r="L1247" s="630"/>
      <c r="M1247" s="291">
        <f>K1247*12*I1243</f>
        <v>42681.72</v>
      </c>
    </row>
    <row r="1248" spans="1:13">
      <c r="A1248" s="301" t="s">
        <v>338</v>
      </c>
      <c r="B1248" s="355"/>
      <c r="C1248" s="355"/>
      <c r="D1248" s="355"/>
      <c r="E1248" s="355"/>
      <c r="F1248" s="355"/>
      <c r="G1248" s="355"/>
      <c r="H1248" s="356"/>
      <c r="I1248" s="598" t="s">
        <v>328</v>
      </c>
      <c r="J1248" s="599"/>
      <c r="K1248" s="327"/>
      <c r="L1248" s="292"/>
      <c r="M1248" s="291"/>
    </row>
    <row r="1249" spans="1:13">
      <c r="A1249" s="323" t="s">
        <v>337</v>
      </c>
      <c r="B1249" s="331"/>
      <c r="C1249" s="331"/>
      <c r="D1249" s="331"/>
      <c r="E1249" s="331"/>
      <c r="F1249" s="331"/>
      <c r="G1249" s="331"/>
      <c r="H1249" s="357"/>
      <c r="I1249" s="596"/>
      <c r="J1249" s="597"/>
      <c r="K1249" s="327"/>
      <c r="L1249" s="292"/>
      <c r="M1249" s="291"/>
    </row>
    <row r="1250" spans="1:13">
      <c r="A1250" s="323" t="s">
        <v>346</v>
      </c>
      <c r="B1250" s="331"/>
      <c r="C1250" s="331"/>
      <c r="D1250" s="331"/>
      <c r="E1250" s="331"/>
      <c r="F1250" s="331"/>
      <c r="G1250" s="331"/>
      <c r="H1250" s="357"/>
      <c r="I1250" s="608" t="s">
        <v>35</v>
      </c>
      <c r="J1250" s="609"/>
      <c r="K1250" s="625">
        <v>2.4700000000000002</v>
      </c>
      <c r="L1250" s="626"/>
      <c r="M1250" s="291">
        <f>K1250*12*I1243</f>
        <v>28492.932000000001</v>
      </c>
    </row>
    <row r="1251" spans="1:13" ht="15.75">
      <c r="A1251" s="320" t="s">
        <v>345</v>
      </c>
      <c r="B1251" s="354"/>
      <c r="C1251" s="354"/>
      <c r="D1251" s="354"/>
      <c r="E1251" s="354"/>
      <c r="F1251" s="354"/>
      <c r="G1251" s="354"/>
      <c r="H1251" s="353"/>
      <c r="I1251" s="598" t="s">
        <v>328</v>
      </c>
      <c r="J1251" s="599"/>
      <c r="K1251" s="370"/>
      <c r="L1251" s="369"/>
      <c r="M1251" s="291"/>
    </row>
    <row r="1252" spans="1:13">
      <c r="A1252" s="313" t="s">
        <v>344</v>
      </c>
      <c r="B1252" s="328"/>
      <c r="C1252" s="328"/>
      <c r="D1252" s="328"/>
      <c r="E1252" s="328"/>
      <c r="F1252" s="328"/>
      <c r="G1252" s="328"/>
      <c r="H1252" s="368"/>
      <c r="I1252" s="598"/>
      <c r="J1252" s="599"/>
      <c r="K1252" s="352"/>
      <c r="L1252" s="292"/>
      <c r="M1252" s="291"/>
    </row>
    <row r="1253" spans="1:13" ht="15.75" thickBot="1">
      <c r="A1253" s="323" t="s">
        <v>343</v>
      </c>
      <c r="B1253" s="322"/>
      <c r="C1253" s="322"/>
      <c r="D1253" s="322"/>
      <c r="E1253" s="322"/>
      <c r="F1253" s="322"/>
      <c r="G1253" s="322"/>
      <c r="H1253" s="321"/>
      <c r="I1253" s="334"/>
      <c r="J1253" s="333"/>
      <c r="K1253" s="636"/>
      <c r="L1253" s="637"/>
      <c r="M1253" s="291"/>
    </row>
    <row r="1254" spans="1:13">
      <c r="A1254" s="367" t="s">
        <v>342</v>
      </c>
      <c r="B1254" s="366"/>
      <c r="C1254" s="366"/>
      <c r="D1254" s="366"/>
      <c r="E1254" s="366"/>
      <c r="F1254" s="366"/>
      <c r="G1254" s="366"/>
      <c r="H1254" s="365"/>
      <c r="I1254" s="341"/>
      <c r="J1254" s="364"/>
      <c r="K1254" s="627">
        <f>K1256+K1261+K1264</f>
        <v>5.05</v>
      </c>
      <c r="L1254" s="628"/>
      <c r="M1254" s="286">
        <f>K1254*12*I1243</f>
        <v>58254.779999999992</v>
      </c>
    </row>
    <row r="1255" spans="1:13" ht="15.75" thickBot="1">
      <c r="A1255" s="363" t="s">
        <v>341</v>
      </c>
      <c r="B1255" s="362"/>
      <c r="C1255" s="362"/>
      <c r="D1255" s="362"/>
      <c r="E1255" s="362"/>
      <c r="F1255" s="362"/>
      <c r="G1255" s="362"/>
      <c r="H1255" s="361"/>
      <c r="I1255" s="336"/>
      <c r="J1255" s="360"/>
      <c r="K1255" s="281"/>
      <c r="L1255" s="280"/>
      <c r="M1255" s="279"/>
    </row>
    <row r="1256" spans="1:13">
      <c r="A1256" s="301" t="s">
        <v>340</v>
      </c>
      <c r="B1256" s="300"/>
      <c r="C1256" s="300"/>
      <c r="D1256" s="300"/>
      <c r="E1256" s="300"/>
      <c r="F1256" s="300"/>
      <c r="G1256" s="300"/>
      <c r="H1256" s="298"/>
      <c r="I1256" s="598" t="s">
        <v>19</v>
      </c>
      <c r="J1256" s="599"/>
      <c r="K1256" s="629">
        <v>2.5299999999999998</v>
      </c>
      <c r="L1256" s="630"/>
      <c r="M1256" s="291">
        <f>K1256*12*I1243</f>
        <v>29185.067999999999</v>
      </c>
    </row>
    <row r="1257" spans="1:13">
      <c r="A1257" s="323" t="s">
        <v>339</v>
      </c>
      <c r="B1257" s="322"/>
      <c r="C1257" s="322"/>
      <c r="D1257" s="322"/>
      <c r="E1257" s="322"/>
      <c r="F1257" s="322"/>
      <c r="G1257" s="322"/>
      <c r="H1257" s="321"/>
      <c r="I1257" s="359"/>
      <c r="J1257" s="358"/>
      <c r="K1257" s="327"/>
      <c r="L1257" s="292"/>
      <c r="M1257" s="291"/>
    </row>
    <row r="1258" spans="1:13">
      <c r="A1258" s="301" t="s">
        <v>338</v>
      </c>
      <c r="B1258" s="355"/>
      <c r="C1258" s="355"/>
      <c r="D1258" s="355"/>
      <c r="E1258" s="355"/>
      <c r="F1258" s="355"/>
      <c r="G1258" s="355"/>
      <c r="H1258" s="356"/>
      <c r="I1258" s="598" t="s">
        <v>328</v>
      </c>
      <c r="J1258" s="599"/>
      <c r="K1258" s="327"/>
      <c r="L1258" s="292"/>
      <c r="M1258" s="291"/>
    </row>
    <row r="1259" spans="1:13">
      <c r="A1259" s="323" t="s">
        <v>337</v>
      </c>
      <c r="B1259" s="331"/>
      <c r="C1259" s="331"/>
      <c r="D1259" s="331"/>
      <c r="E1259" s="331"/>
      <c r="F1259" s="331"/>
      <c r="G1259" s="331"/>
      <c r="H1259" s="357"/>
      <c r="I1259" s="596"/>
      <c r="J1259" s="597"/>
      <c r="K1259" s="327"/>
      <c r="L1259" s="292"/>
      <c r="M1259" s="291"/>
    </row>
    <row r="1260" spans="1:13">
      <c r="A1260" s="320" t="s">
        <v>336</v>
      </c>
      <c r="B1260" s="354"/>
      <c r="C1260" s="353"/>
      <c r="D1260" s="355"/>
      <c r="E1260" s="355"/>
      <c r="F1260" s="355"/>
      <c r="G1260" s="355"/>
      <c r="H1260" s="356"/>
      <c r="I1260" s="598" t="s">
        <v>328</v>
      </c>
      <c r="J1260" s="599"/>
      <c r="K1260" s="327"/>
      <c r="L1260" s="292"/>
      <c r="M1260" s="291"/>
    </row>
    <row r="1261" spans="1:13">
      <c r="A1261" s="301" t="s">
        <v>335</v>
      </c>
      <c r="B1261" s="355"/>
      <c r="C1261" s="355"/>
      <c r="D1261" s="354"/>
      <c r="E1261" s="354"/>
      <c r="F1261" s="354"/>
      <c r="G1261" s="354"/>
      <c r="H1261" s="353"/>
      <c r="I1261" s="608" t="s">
        <v>35</v>
      </c>
      <c r="J1261" s="609"/>
      <c r="K1261" s="625">
        <v>1.1200000000000001</v>
      </c>
      <c r="L1261" s="626"/>
      <c r="M1261" s="291">
        <f>K1261*12*I1243</f>
        <v>12919.872000000001</v>
      </c>
    </row>
    <row r="1262" spans="1:13">
      <c r="A1262" s="313" t="s">
        <v>334</v>
      </c>
      <c r="B1262" s="312"/>
      <c r="C1262" s="312"/>
      <c r="D1262" s="312"/>
      <c r="E1262" s="312"/>
      <c r="F1262" s="312"/>
      <c r="G1262" s="312"/>
      <c r="H1262" s="311"/>
      <c r="I1262" s="590" t="s">
        <v>333</v>
      </c>
      <c r="J1262" s="591"/>
      <c r="K1262" s="327"/>
      <c r="L1262" s="292"/>
      <c r="M1262" s="291"/>
    </row>
    <row r="1263" spans="1:13">
      <c r="A1263" s="323"/>
      <c r="B1263" s="322"/>
      <c r="C1263" s="322"/>
      <c r="D1263" s="322"/>
      <c r="E1263" s="322"/>
      <c r="F1263" s="322"/>
      <c r="G1263" s="322"/>
      <c r="H1263" s="321"/>
      <c r="I1263" s="334" t="s">
        <v>332</v>
      </c>
      <c r="J1263" s="333"/>
      <c r="K1263" s="352"/>
      <c r="L1263" s="292"/>
      <c r="M1263" s="291"/>
    </row>
    <row r="1264" spans="1:13">
      <c r="A1264" s="313" t="s">
        <v>331</v>
      </c>
      <c r="B1264" s="312"/>
      <c r="C1264" s="312"/>
      <c r="D1264" s="312"/>
      <c r="E1264" s="312"/>
      <c r="F1264" s="312"/>
      <c r="G1264" s="312"/>
      <c r="H1264" s="311"/>
      <c r="I1264" s="590" t="s">
        <v>35</v>
      </c>
      <c r="J1264" s="591"/>
      <c r="K1264" s="625">
        <v>1.4</v>
      </c>
      <c r="L1264" s="626"/>
      <c r="M1264" s="291">
        <f>K1264*12*I1243</f>
        <v>16149.839999999997</v>
      </c>
    </row>
    <row r="1265" spans="1:13">
      <c r="A1265" s="323" t="s">
        <v>330</v>
      </c>
      <c r="B1265" s="322"/>
      <c r="C1265" s="322"/>
      <c r="D1265" s="322"/>
      <c r="E1265" s="322"/>
      <c r="F1265" s="322"/>
      <c r="G1265" s="322"/>
      <c r="H1265" s="321"/>
      <c r="I1265" s="334"/>
      <c r="J1265" s="333"/>
      <c r="K1265" s="327"/>
      <c r="L1265" s="292"/>
      <c r="M1265" s="291"/>
    </row>
    <row r="1266" spans="1:13">
      <c r="A1266" s="313" t="s">
        <v>329</v>
      </c>
      <c r="B1266" s="312"/>
      <c r="C1266" s="312"/>
      <c r="D1266" s="312"/>
      <c r="E1266" s="312"/>
      <c r="F1266" s="312"/>
      <c r="G1266" s="312"/>
      <c r="H1266" s="311"/>
      <c r="I1266" s="598" t="s">
        <v>328</v>
      </c>
      <c r="J1266" s="599"/>
      <c r="K1266" s="327"/>
      <c r="L1266" s="292"/>
      <c r="M1266" s="291"/>
    </row>
    <row r="1267" spans="1:13">
      <c r="A1267" s="313" t="s">
        <v>327</v>
      </c>
      <c r="B1267" s="312"/>
      <c r="C1267" s="312"/>
      <c r="D1267" s="312"/>
      <c r="E1267" s="312"/>
      <c r="F1267" s="312"/>
      <c r="G1267" s="312"/>
      <c r="H1267" s="311"/>
      <c r="I1267" s="590" t="s">
        <v>326</v>
      </c>
      <c r="J1267" s="591"/>
      <c r="K1267" s="351"/>
      <c r="L1267" s="350"/>
      <c r="M1267" s="349"/>
    </row>
    <row r="1268" spans="1:13" ht="15.75" thickBot="1">
      <c r="A1268" s="323"/>
      <c r="B1268" s="322"/>
      <c r="C1268" s="322"/>
      <c r="D1268" s="322"/>
      <c r="E1268" s="322"/>
      <c r="F1268" s="322"/>
      <c r="G1268" s="322"/>
      <c r="H1268" s="321"/>
      <c r="I1268" s="606" t="s">
        <v>325</v>
      </c>
      <c r="J1268" s="607"/>
      <c r="K1268" s="348"/>
      <c r="L1268" s="347"/>
      <c r="M1268" s="346"/>
    </row>
    <row r="1269" spans="1:13">
      <c r="A1269" s="345" t="s">
        <v>324</v>
      </c>
      <c r="B1269" s="344"/>
      <c r="C1269" s="344"/>
      <c r="D1269" s="344"/>
      <c r="E1269" s="344"/>
      <c r="F1269" s="344"/>
      <c r="G1269" s="343"/>
      <c r="H1269" s="342"/>
      <c r="I1269" s="341"/>
      <c r="J1269" s="340"/>
      <c r="K1269" s="648">
        <f>K1271+K1278+K1286+K1290+K1291+K1295</f>
        <v>18.229999999999997</v>
      </c>
      <c r="L1269" s="628"/>
      <c r="M1269" s="286">
        <f>M1271+M1278+M1286+M1290+M1291+M1295</f>
        <v>210293.98799999998</v>
      </c>
    </row>
    <row r="1270" spans="1:13" ht="15.75" thickBot="1">
      <c r="A1270" s="339"/>
      <c r="B1270" s="338"/>
      <c r="C1270" s="338"/>
      <c r="D1270" s="338"/>
      <c r="E1270" s="338"/>
      <c r="F1270" s="338"/>
      <c r="G1270" s="338"/>
      <c r="H1270" s="337"/>
      <c r="I1270" s="336"/>
      <c r="J1270" s="282"/>
      <c r="K1270" s="281"/>
      <c r="L1270" s="280"/>
      <c r="M1270" s="279"/>
    </row>
    <row r="1271" spans="1:13" ht="15.75" thickBot="1">
      <c r="A1271" s="603" t="s">
        <v>323</v>
      </c>
      <c r="B1271" s="604"/>
      <c r="C1271" s="604"/>
      <c r="D1271" s="604"/>
      <c r="E1271" s="604"/>
      <c r="F1271" s="604"/>
      <c r="G1271" s="604"/>
      <c r="H1271" s="605"/>
      <c r="I1271" s="305"/>
      <c r="J1271" s="304"/>
      <c r="K1271" s="646">
        <f>K1272+K1273+K1274+K1276+K1277</f>
        <v>2.8599999999999994</v>
      </c>
      <c r="L1271" s="647"/>
      <c r="M1271" s="303">
        <f>K1271*12*I1243</f>
        <v>32991.815999999992</v>
      </c>
    </row>
    <row r="1272" spans="1:13">
      <c r="A1272" s="323" t="s">
        <v>322</v>
      </c>
      <c r="B1272" s="322"/>
      <c r="C1272" s="322"/>
      <c r="D1272" s="322"/>
      <c r="E1272" s="322"/>
      <c r="F1272" s="322"/>
      <c r="G1272" s="322"/>
      <c r="H1272" s="321"/>
      <c r="I1272" s="596" t="s">
        <v>321</v>
      </c>
      <c r="J1272" s="597"/>
      <c r="K1272" s="629">
        <v>0.63</v>
      </c>
      <c r="L1272" s="630"/>
      <c r="M1272" s="291">
        <f>K1272*12*I1243</f>
        <v>7267.4279999999999</v>
      </c>
    </row>
    <row r="1273" spans="1:13">
      <c r="A1273" s="320" t="s">
        <v>320</v>
      </c>
      <c r="B1273" s="319"/>
      <c r="C1273" s="319"/>
      <c r="D1273" s="319"/>
      <c r="E1273" s="319"/>
      <c r="F1273" s="319"/>
      <c r="G1273" s="319"/>
      <c r="H1273" s="318"/>
      <c r="I1273" s="608" t="s">
        <v>57</v>
      </c>
      <c r="J1273" s="609"/>
      <c r="K1273" s="625">
        <v>1.48</v>
      </c>
      <c r="L1273" s="626"/>
      <c r="M1273" s="291">
        <f>K1273*12*I1243</f>
        <v>17072.687999999998</v>
      </c>
    </row>
    <row r="1274" spans="1:13">
      <c r="A1274" s="313" t="s">
        <v>319</v>
      </c>
      <c r="B1274" s="312"/>
      <c r="C1274" s="312"/>
      <c r="D1274" s="312"/>
      <c r="E1274" s="312"/>
      <c r="F1274" s="312"/>
      <c r="G1274" s="312"/>
      <c r="H1274" s="311"/>
      <c r="I1274" s="590" t="s">
        <v>35</v>
      </c>
      <c r="J1274" s="591"/>
      <c r="K1274" s="625">
        <v>0.17</v>
      </c>
      <c r="L1274" s="626"/>
      <c r="M1274" s="291">
        <f>K1274*12*I1243</f>
        <v>1961.0519999999999</v>
      </c>
    </row>
    <row r="1275" spans="1:13">
      <c r="A1275" s="335" t="s">
        <v>318</v>
      </c>
      <c r="B1275" s="331"/>
      <c r="C1275" s="331"/>
      <c r="D1275" s="331"/>
      <c r="E1275" s="322"/>
      <c r="F1275" s="322"/>
      <c r="G1275" s="322"/>
      <c r="H1275" s="321"/>
      <c r="I1275" s="334"/>
      <c r="J1275" s="333"/>
      <c r="K1275" s="293"/>
      <c r="L1275" s="292"/>
      <c r="M1275" s="291"/>
    </row>
    <row r="1276" spans="1:13">
      <c r="A1276" s="320" t="s">
        <v>317</v>
      </c>
      <c r="B1276" s="319"/>
      <c r="C1276" s="319"/>
      <c r="D1276" s="319"/>
      <c r="E1276" s="319"/>
      <c r="F1276" s="319"/>
      <c r="G1276" s="319"/>
      <c r="H1276" s="318"/>
      <c r="I1276" s="608" t="s">
        <v>19</v>
      </c>
      <c r="J1276" s="609"/>
      <c r="K1276" s="625">
        <v>0.05</v>
      </c>
      <c r="L1276" s="626"/>
      <c r="M1276" s="291">
        <f>K1276*12*I1243</f>
        <v>576.78000000000009</v>
      </c>
    </row>
    <row r="1277" spans="1:13" ht="15.75" thickBot="1">
      <c r="A1277" s="313" t="s">
        <v>316</v>
      </c>
      <c r="B1277" s="312"/>
      <c r="C1277" s="312"/>
      <c r="D1277" s="312"/>
      <c r="E1277" s="312"/>
      <c r="F1277" s="312"/>
      <c r="G1277" s="312"/>
      <c r="H1277" s="311"/>
      <c r="I1277" s="614" t="s">
        <v>19</v>
      </c>
      <c r="J1277" s="615"/>
      <c r="K1277" s="650">
        <v>0.53</v>
      </c>
      <c r="L1277" s="651"/>
      <c r="M1277" s="291">
        <f>K1277*12*I1243</f>
        <v>6113.8680000000004</v>
      </c>
    </row>
    <row r="1278" spans="1:13" ht="15.75" thickBot="1">
      <c r="A1278" s="654" t="s">
        <v>315</v>
      </c>
      <c r="B1278" s="655"/>
      <c r="C1278" s="655"/>
      <c r="D1278" s="655"/>
      <c r="E1278" s="655"/>
      <c r="F1278" s="655"/>
      <c r="G1278" s="655"/>
      <c r="H1278" s="656"/>
      <c r="I1278" s="305"/>
      <c r="J1278" s="304"/>
      <c r="K1278" s="642">
        <f>K1279+K1280+K1282+K1283+K1284+K1285</f>
        <v>1.35</v>
      </c>
      <c r="L1278" s="647"/>
      <c r="M1278" s="303">
        <f>K1278*12*I1243</f>
        <v>15573.060000000001</v>
      </c>
    </row>
    <row r="1279" spans="1:13">
      <c r="A1279" s="332" t="s">
        <v>314</v>
      </c>
      <c r="B1279" s="331"/>
      <c r="C1279" s="331"/>
      <c r="D1279" s="331"/>
      <c r="E1279" s="331"/>
      <c r="F1279" s="322"/>
      <c r="G1279" s="322"/>
      <c r="H1279" s="321"/>
      <c r="I1279" s="330"/>
      <c r="J1279" s="294"/>
      <c r="K1279" s="629">
        <v>0.08</v>
      </c>
      <c r="L1279" s="630"/>
      <c r="M1279" s="291">
        <f>K1279*12*I1243</f>
        <v>922.84799999999996</v>
      </c>
    </row>
    <row r="1280" spans="1:13">
      <c r="A1280" s="329" t="s">
        <v>313</v>
      </c>
      <c r="B1280" s="328"/>
      <c r="C1280" s="328"/>
      <c r="D1280" s="328"/>
      <c r="E1280" s="328"/>
      <c r="F1280" s="312"/>
      <c r="G1280" s="312"/>
      <c r="H1280" s="311"/>
      <c r="I1280" s="598" t="s">
        <v>312</v>
      </c>
      <c r="J1280" s="599"/>
      <c r="K1280" s="625">
        <v>0.65</v>
      </c>
      <c r="L1280" s="626"/>
      <c r="M1280" s="291">
        <f>K1280*12*I1243</f>
        <v>7498.14</v>
      </c>
    </row>
    <row r="1281" spans="1:13">
      <c r="A1281" s="323" t="s">
        <v>311</v>
      </c>
      <c r="B1281" s="322"/>
      <c r="C1281" s="322"/>
      <c r="D1281" s="322"/>
      <c r="E1281" s="322"/>
      <c r="F1281" s="322"/>
      <c r="G1281" s="322"/>
      <c r="H1281" s="321"/>
      <c r="I1281" s="596" t="s">
        <v>310</v>
      </c>
      <c r="J1281" s="597"/>
      <c r="K1281" s="327"/>
      <c r="L1281" s="292"/>
      <c r="M1281" s="291"/>
    </row>
    <row r="1282" spans="1:13">
      <c r="A1282" s="320" t="s">
        <v>309</v>
      </c>
      <c r="B1282" s="319"/>
      <c r="C1282" s="319"/>
      <c r="D1282" s="319"/>
      <c r="E1282" s="319"/>
      <c r="F1282" s="319"/>
      <c r="G1282" s="319"/>
      <c r="H1282" s="318"/>
      <c r="I1282" s="608" t="s">
        <v>308</v>
      </c>
      <c r="J1282" s="609"/>
      <c r="K1282" s="625">
        <v>0.4</v>
      </c>
      <c r="L1282" s="626"/>
      <c r="M1282" s="291">
        <f>K1282*12*I1243</f>
        <v>4614.2400000000007</v>
      </c>
    </row>
    <row r="1283" spans="1:13">
      <c r="A1283" s="320" t="s">
        <v>307</v>
      </c>
      <c r="B1283" s="319"/>
      <c r="C1283" s="319"/>
      <c r="D1283" s="319"/>
      <c r="E1283" s="319"/>
      <c r="F1283" s="319"/>
      <c r="G1283" s="319"/>
      <c r="H1283" s="318"/>
      <c r="I1283" s="608" t="s">
        <v>306</v>
      </c>
      <c r="J1283" s="609"/>
      <c r="K1283" s="625">
        <v>0.1</v>
      </c>
      <c r="L1283" s="626"/>
      <c r="M1283" s="291">
        <f>K1283*12*I1243</f>
        <v>1153.5600000000002</v>
      </c>
    </row>
    <row r="1284" spans="1:13">
      <c r="A1284" s="313" t="s">
        <v>299</v>
      </c>
      <c r="B1284" s="312"/>
      <c r="C1284" s="312"/>
      <c r="D1284" s="312"/>
      <c r="E1284" s="312"/>
      <c r="F1284" s="312"/>
      <c r="G1284" s="312"/>
      <c r="H1284" s="311"/>
      <c r="I1284" s="608" t="s">
        <v>298</v>
      </c>
      <c r="J1284" s="609"/>
      <c r="K1284" s="636">
        <v>0.05</v>
      </c>
      <c r="L1284" s="637"/>
      <c r="M1284" s="291">
        <f>K1284*12*I1243</f>
        <v>576.78000000000009</v>
      </c>
    </row>
    <row r="1285" spans="1:13" ht="15.75" thickBot="1">
      <c r="A1285" s="313" t="s">
        <v>305</v>
      </c>
      <c r="B1285" s="312"/>
      <c r="C1285" s="312"/>
      <c r="D1285" s="312"/>
      <c r="E1285" s="312"/>
      <c r="F1285" s="312"/>
      <c r="G1285" s="312"/>
      <c r="H1285" s="311"/>
      <c r="I1285" s="614" t="s">
        <v>88</v>
      </c>
      <c r="J1285" s="615"/>
      <c r="K1285" s="638">
        <v>7.0000000000000007E-2</v>
      </c>
      <c r="L1285" s="639"/>
      <c r="M1285" s="326">
        <f>K1285*12*I1243</f>
        <v>807.49200000000008</v>
      </c>
    </row>
    <row r="1286" spans="1:13" ht="15.75" thickBot="1">
      <c r="A1286" s="654" t="s">
        <v>304</v>
      </c>
      <c r="B1286" s="655"/>
      <c r="C1286" s="655"/>
      <c r="D1286" s="655"/>
      <c r="E1286" s="655"/>
      <c r="F1286" s="655"/>
      <c r="G1286" s="655"/>
      <c r="H1286" s="656"/>
      <c r="I1286" s="325"/>
      <c r="J1286" s="324"/>
      <c r="K1286" s="649">
        <f>K1287+K1288+K1289</f>
        <v>0.88</v>
      </c>
      <c r="L1286" s="643"/>
      <c r="M1286" s="303">
        <f>K1286*12*I1243</f>
        <v>10151.328</v>
      </c>
    </row>
    <row r="1287" spans="1:13">
      <c r="A1287" s="323" t="s">
        <v>303</v>
      </c>
      <c r="B1287" s="322"/>
      <c r="C1287" s="322"/>
      <c r="D1287" s="322"/>
      <c r="E1287" s="322"/>
      <c r="F1287" s="322"/>
      <c r="G1287" s="322"/>
      <c r="H1287" s="321"/>
      <c r="I1287" s="612" t="s">
        <v>302</v>
      </c>
      <c r="J1287" s="613"/>
      <c r="K1287" s="644">
        <v>0.42</v>
      </c>
      <c r="L1287" s="645"/>
      <c r="M1287" s="291">
        <f>K1287*12*I1243</f>
        <v>4844.9520000000002</v>
      </c>
    </row>
    <row r="1288" spans="1:13">
      <c r="A1288" s="320" t="s">
        <v>301</v>
      </c>
      <c r="B1288" s="319"/>
      <c r="C1288" s="319"/>
      <c r="D1288" s="319"/>
      <c r="E1288" s="319"/>
      <c r="F1288" s="319"/>
      <c r="G1288" s="319"/>
      <c r="H1288" s="318"/>
      <c r="I1288" s="317" t="s">
        <v>300</v>
      </c>
      <c r="J1288" s="316"/>
      <c r="K1288" s="636">
        <v>0.37</v>
      </c>
      <c r="L1288" s="637"/>
      <c r="M1288" s="291">
        <f>K1288*12*I1243</f>
        <v>4268.1719999999996</v>
      </c>
    </row>
    <row r="1289" spans="1:13" ht="15.75" thickBot="1">
      <c r="A1289" s="313" t="s">
        <v>299</v>
      </c>
      <c r="B1289" s="312"/>
      <c r="C1289" s="312"/>
      <c r="D1289" s="312"/>
      <c r="E1289" s="312"/>
      <c r="F1289" s="312"/>
      <c r="G1289" s="312"/>
      <c r="H1289" s="311"/>
      <c r="I1289" s="614" t="s">
        <v>298</v>
      </c>
      <c r="J1289" s="615"/>
      <c r="K1289" s="638">
        <v>0.09</v>
      </c>
      <c r="L1289" s="639"/>
      <c r="M1289" s="291">
        <f>K1289*12*I1243</f>
        <v>1038.204</v>
      </c>
    </row>
    <row r="1290" spans="1:13" ht="15.75" thickBot="1">
      <c r="A1290" s="309" t="s">
        <v>297</v>
      </c>
      <c r="B1290" s="308"/>
      <c r="C1290" s="308"/>
      <c r="D1290" s="308"/>
      <c r="E1290" s="308"/>
      <c r="F1290" s="308"/>
      <c r="G1290" s="308"/>
      <c r="H1290" s="307"/>
      <c r="I1290" s="619" t="s">
        <v>296</v>
      </c>
      <c r="J1290" s="620"/>
      <c r="K1290" s="640">
        <v>11.49</v>
      </c>
      <c r="L1290" s="641"/>
      <c r="M1290" s="303">
        <f>K1290*12*I1243</f>
        <v>132544.04399999999</v>
      </c>
    </row>
    <row r="1291" spans="1:13" ht="15.75" thickBot="1">
      <c r="A1291" s="603" t="s">
        <v>295</v>
      </c>
      <c r="B1291" s="604"/>
      <c r="C1291" s="604"/>
      <c r="D1291" s="604"/>
      <c r="E1291" s="604"/>
      <c r="F1291" s="604"/>
      <c r="G1291" s="604"/>
      <c r="H1291" s="605"/>
      <c r="I1291" s="305"/>
      <c r="J1291" s="304"/>
      <c r="K1291" s="642">
        <v>1.58</v>
      </c>
      <c r="L1291" s="643"/>
      <c r="M1291" s="303">
        <f>K1291*12*I1243</f>
        <v>18226.248</v>
      </c>
    </row>
    <row r="1292" spans="1:13">
      <c r="A1292" s="301" t="s">
        <v>294</v>
      </c>
      <c r="B1292" s="300"/>
      <c r="C1292" s="300"/>
      <c r="D1292" s="300"/>
      <c r="E1292" s="300"/>
      <c r="F1292" s="300"/>
      <c r="G1292" s="300"/>
      <c r="H1292" s="298"/>
      <c r="I1292" s="621" t="s">
        <v>293</v>
      </c>
      <c r="J1292" s="622"/>
      <c r="K1292" s="297"/>
      <c r="L1292" s="314"/>
      <c r="M1292" s="291"/>
    </row>
    <row r="1293" spans="1:13">
      <c r="A1293" s="301" t="s">
        <v>292</v>
      </c>
      <c r="B1293" s="300"/>
      <c r="C1293" s="300"/>
      <c r="D1293" s="300"/>
      <c r="E1293" s="300"/>
      <c r="F1293" s="300"/>
      <c r="G1293" s="300"/>
      <c r="H1293" s="298"/>
      <c r="I1293" s="295"/>
      <c r="J1293" s="294"/>
      <c r="K1293" s="297"/>
      <c r="L1293" s="314"/>
      <c r="M1293" s="291"/>
    </row>
    <row r="1294" spans="1:13" ht="15.75" thickBot="1">
      <c r="A1294" s="301" t="s">
        <v>291</v>
      </c>
      <c r="B1294" s="300"/>
      <c r="C1294" s="300"/>
      <c r="D1294" s="300"/>
      <c r="E1294" s="300"/>
      <c r="F1294" s="300"/>
      <c r="G1294" s="300"/>
      <c r="H1294" s="298"/>
      <c r="I1294" s="310"/>
      <c r="J1294" s="294"/>
      <c r="K1294" s="297"/>
      <c r="L1294" s="314"/>
      <c r="M1294" s="291"/>
    </row>
    <row r="1295" spans="1:13" ht="15.75" thickBot="1">
      <c r="A1295" s="309" t="s">
        <v>290</v>
      </c>
      <c r="B1295" s="308"/>
      <c r="C1295" s="308"/>
      <c r="D1295" s="308"/>
      <c r="E1295" s="308"/>
      <c r="F1295" s="308"/>
      <c r="G1295" s="308"/>
      <c r="H1295" s="307"/>
      <c r="I1295" s="305"/>
      <c r="J1295" s="304"/>
      <c r="K1295" s="642">
        <v>7.0000000000000007E-2</v>
      </c>
      <c r="L1295" s="643"/>
      <c r="M1295" s="303">
        <f>K1295*12*I1243</f>
        <v>807.49200000000008</v>
      </c>
    </row>
    <row r="1296" spans="1:13">
      <c r="A1296" s="301" t="s">
        <v>289</v>
      </c>
      <c r="B1296" s="300"/>
      <c r="C1296" s="300"/>
      <c r="D1296" s="300"/>
      <c r="E1296" s="300"/>
      <c r="F1296" s="300"/>
      <c r="G1296" s="300"/>
      <c r="H1296" s="298"/>
      <c r="I1296" s="621" t="s">
        <v>19</v>
      </c>
      <c r="J1296" s="622"/>
      <c r="K1296" s="315"/>
      <c r="L1296" s="314"/>
      <c r="M1296" s="291"/>
    </row>
    <row r="1297" spans="1:13" ht="15.75" thickBot="1">
      <c r="A1297" s="301" t="s">
        <v>288</v>
      </c>
      <c r="B1297" s="300"/>
      <c r="C1297" s="300"/>
      <c r="D1297" s="300"/>
      <c r="E1297" s="300"/>
      <c r="F1297" s="300"/>
      <c r="G1297" s="300"/>
      <c r="H1297" s="298"/>
      <c r="I1297" s="295"/>
      <c r="J1297" s="294"/>
      <c r="K1297" s="315"/>
      <c r="L1297" s="314"/>
      <c r="M1297" s="291"/>
    </row>
    <row r="1298" spans="1:13" ht="15.75" thickBot="1">
      <c r="A1298" s="603" t="s">
        <v>287</v>
      </c>
      <c r="B1298" s="604"/>
      <c r="C1298" s="604"/>
      <c r="D1298" s="604"/>
      <c r="E1298" s="604"/>
      <c r="F1298" s="604"/>
      <c r="G1298" s="604"/>
      <c r="H1298" s="605"/>
      <c r="I1298" s="305"/>
      <c r="J1298" s="304"/>
      <c r="K1298" s="642">
        <v>6</v>
      </c>
      <c r="L1298" s="643"/>
      <c r="M1298" s="303">
        <f>K1298*12*I1243</f>
        <v>69213.599999999991</v>
      </c>
    </row>
    <row r="1299" spans="1:13">
      <c r="A1299" s="301" t="s">
        <v>286</v>
      </c>
      <c r="B1299" s="299"/>
      <c r="C1299" s="299"/>
      <c r="D1299" s="299"/>
      <c r="E1299" s="299"/>
      <c r="F1299" s="300"/>
      <c r="G1299" s="299"/>
      <c r="H1299" s="298"/>
      <c r="I1299" s="598" t="s">
        <v>285</v>
      </c>
      <c r="J1299" s="599"/>
      <c r="K1299" s="297"/>
      <c r="L1299" s="314"/>
      <c r="M1299" s="291"/>
    </row>
    <row r="1300" spans="1:13">
      <c r="A1300" s="301" t="s">
        <v>284</v>
      </c>
      <c r="B1300" s="299"/>
      <c r="C1300" s="299"/>
      <c r="D1300" s="299"/>
      <c r="E1300" s="299"/>
      <c r="F1300" s="300"/>
      <c r="G1300" s="299"/>
      <c r="H1300" s="298"/>
      <c r="I1300" s="598" t="s">
        <v>283</v>
      </c>
      <c r="J1300" s="599"/>
      <c r="K1300" s="297"/>
      <c r="L1300" s="314"/>
      <c r="M1300" s="291"/>
    </row>
    <row r="1301" spans="1:13">
      <c r="A1301" s="301" t="s">
        <v>282</v>
      </c>
      <c r="B1301" s="299"/>
      <c r="C1301" s="299"/>
      <c r="D1301" s="299"/>
      <c r="E1301" s="299"/>
      <c r="F1301" s="300"/>
      <c r="G1301" s="299"/>
      <c r="H1301" s="298"/>
      <c r="I1301" s="598" t="s">
        <v>281</v>
      </c>
      <c r="J1301" s="599"/>
      <c r="K1301" s="297"/>
      <c r="L1301" s="314"/>
      <c r="M1301" s="291"/>
    </row>
    <row r="1302" spans="1:13">
      <c r="A1302" s="301" t="s">
        <v>280</v>
      </c>
      <c r="B1302" s="299"/>
      <c r="C1302" s="299"/>
      <c r="D1302" s="299"/>
      <c r="E1302" s="299"/>
      <c r="F1302" s="300"/>
      <c r="G1302" s="299"/>
      <c r="H1302" s="298"/>
      <c r="I1302" s="598" t="s">
        <v>279</v>
      </c>
      <c r="J1302" s="599"/>
      <c r="K1302" s="297"/>
      <c r="L1302" s="314"/>
      <c r="M1302" s="291"/>
    </row>
    <row r="1303" spans="1:13">
      <c r="A1303" s="301" t="s">
        <v>278</v>
      </c>
      <c r="B1303" s="299"/>
      <c r="C1303" s="299"/>
      <c r="D1303" s="299"/>
      <c r="E1303" s="299"/>
      <c r="F1303" s="300"/>
      <c r="G1303" s="299"/>
      <c r="H1303" s="298"/>
      <c r="I1303" s="598" t="s">
        <v>277</v>
      </c>
      <c r="J1303" s="599"/>
      <c r="K1303" s="297"/>
      <c r="L1303" s="314"/>
      <c r="M1303" s="291"/>
    </row>
    <row r="1304" spans="1:13">
      <c r="A1304" s="301" t="s">
        <v>276</v>
      </c>
      <c r="B1304" s="299"/>
      <c r="C1304" s="299"/>
      <c r="D1304" s="299"/>
      <c r="E1304" s="299"/>
      <c r="F1304" s="300"/>
      <c r="G1304" s="299"/>
      <c r="H1304" s="298"/>
      <c r="I1304" s="295"/>
      <c r="J1304" s="294"/>
      <c r="K1304" s="297"/>
      <c r="L1304" s="302"/>
      <c r="M1304" s="291"/>
    </row>
    <row r="1305" spans="1:13">
      <c r="A1305" s="301" t="s">
        <v>275</v>
      </c>
      <c r="B1305" s="299"/>
      <c r="C1305" s="299"/>
      <c r="D1305" s="299"/>
      <c r="E1305" s="299"/>
      <c r="F1305" s="300"/>
      <c r="G1305" s="299"/>
      <c r="H1305" s="298"/>
      <c r="I1305" s="295"/>
      <c r="J1305" s="294"/>
      <c r="K1305" s="297"/>
      <c r="L1305" s="314"/>
      <c r="M1305" s="291"/>
    </row>
    <row r="1306" spans="1:13">
      <c r="A1306" s="301" t="s">
        <v>274</v>
      </c>
      <c r="B1306" s="299"/>
      <c r="C1306" s="299"/>
      <c r="D1306" s="299"/>
      <c r="E1306" s="299"/>
      <c r="F1306" s="300"/>
      <c r="G1306" s="299"/>
      <c r="H1306" s="298"/>
      <c r="I1306" s="295"/>
      <c r="J1306" s="294"/>
      <c r="K1306" s="297"/>
      <c r="L1306" s="314"/>
      <c r="M1306" s="291"/>
    </row>
    <row r="1307" spans="1:13">
      <c r="A1307" s="301" t="s">
        <v>273</v>
      </c>
      <c r="B1307" s="299"/>
      <c r="C1307" s="299"/>
      <c r="D1307" s="299"/>
      <c r="E1307" s="299"/>
      <c r="F1307" s="300"/>
      <c r="G1307" s="299"/>
      <c r="H1307" s="298"/>
      <c r="I1307" s="295"/>
      <c r="J1307" s="294"/>
      <c r="K1307" s="297"/>
      <c r="L1307" s="314"/>
      <c r="M1307" s="291"/>
    </row>
    <row r="1308" spans="1:13">
      <c r="A1308" s="301" t="s">
        <v>272</v>
      </c>
      <c r="B1308" s="299"/>
      <c r="C1308" s="299"/>
      <c r="D1308" s="299"/>
      <c r="E1308" s="299"/>
      <c r="F1308" s="300"/>
      <c r="G1308" s="299"/>
      <c r="H1308" s="298"/>
      <c r="I1308" s="295"/>
      <c r="J1308" s="294"/>
      <c r="K1308" s="297"/>
      <c r="L1308" s="314"/>
      <c r="M1308" s="291"/>
    </row>
    <row r="1309" spans="1:13" ht="15.75" thickBot="1">
      <c r="A1309" s="616" t="s">
        <v>271</v>
      </c>
      <c r="B1309" s="617"/>
      <c r="C1309" s="617"/>
      <c r="D1309" s="617"/>
      <c r="E1309" s="617"/>
      <c r="F1309" s="617"/>
      <c r="G1309" s="617"/>
      <c r="H1309" s="618"/>
      <c r="I1309" s="295"/>
      <c r="J1309" s="294"/>
      <c r="K1309" s="293"/>
      <c r="L1309" s="292"/>
      <c r="M1309" s="291"/>
    </row>
    <row r="1310" spans="1:13">
      <c r="A1310" s="290" t="s">
        <v>270</v>
      </c>
      <c r="B1310" s="289"/>
      <c r="C1310" s="289"/>
      <c r="D1310" s="289"/>
      <c r="E1310" s="289"/>
      <c r="F1310" s="289"/>
      <c r="G1310" s="289"/>
      <c r="H1310" s="289"/>
      <c r="I1310" s="621" t="s">
        <v>55</v>
      </c>
      <c r="J1310" s="622"/>
      <c r="K1310" s="288"/>
      <c r="L1310" s="287"/>
      <c r="M1310" s="286"/>
    </row>
    <row r="1311" spans="1:13" ht="15.75" thickBot="1">
      <c r="A1311" s="285" t="s">
        <v>269</v>
      </c>
      <c r="B1311" s="284"/>
      <c r="C1311" s="284"/>
      <c r="D1311" s="284"/>
      <c r="E1311" s="284"/>
      <c r="F1311" s="284"/>
      <c r="G1311" s="284"/>
      <c r="H1311" s="284"/>
      <c r="I1311" s="283"/>
      <c r="J1311" s="282"/>
      <c r="K1311" s="281"/>
      <c r="L1311" s="280"/>
      <c r="M1311" s="279"/>
    </row>
    <row r="1312" spans="1:13" ht="15.75" thickBot="1">
      <c r="A1312" s="603" t="s">
        <v>355</v>
      </c>
      <c r="B1312" s="604"/>
      <c r="C1312" s="604"/>
      <c r="D1312" s="604"/>
      <c r="E1312" s="604"/>
      <c r="F1312" s="604"/>
      <c r="G1312" s="604"/>
      <c r="H1312" s="657"/>
      <c r="I1312" s="658" t="s">
        <v>32</v>
      </c>
      <c r="J1312" s="659"/>
      <c r="K1312" s="660">
        <v>1.46</v>
      </c>
      <c r="L1312" s="661"/>
      <c r="M1312" s="276">
        <f>K1312*12*I1243</f>
        <v>16841.975999999999</v>
      </c>
    </row>
    <row r="1313" spans="1:13" ht="15.75" thickBot="1">
      <c r="A1313" s="386" t="s">
        <v>354</v>
      </c>
      <c r="B1313" s="385"/>
      <c r="C1313" s="385"/>
      <c r="D1313" s="385"/>
      <c r="E1313" s="385"/>
      <c r="F1313" s="385"/>
      <c r="G1313" s="385"/>
      <c r="H1313" s="385"/>
      <c r="I1313" s="387"/>
      <c r="J1313" s="383"/>
      <c r="K1313" s="660"/>
      <c r="L1313" s="661"/>
      <c r="M1313" s="276"/>
    </row>
    <row r="1314" spans="1:13" ht="15.75" thickBot="1">
      <c r="A1314" s="652" t="s">
        <v>268</v>
      </c>
      <c r="B1314" s="653"/>
      <c r="C1314" s="653"/>
      <c r="D1314" s="653"/>
      <c r="E1314" s="653"/>
      <c r="F1314" s="653"/>
      <c r="G1314" s="653"/>
      <c r="H1314" s="653"/>
      <c r="I1314" s="278"/>
      <c r="J1314" s="277"/>
      <c r="K1314" s="610">
        <f>K1244+K1254+K1269+K1298+K1312+K1313</f>
        <v>36.909999999999997</v>
      </c>
      <c r="L1314" s="611"/>
      <c r="M1314" s="276">
        <f>M1244+M1254+M1269+M1298+M1312+M1313</f>
        <v>425778.99599999993</v>
      </c>
    </row>
    <row r="1316" spans="1:13" ht="15.75">
      <c r="A1316" s="601" t="s">
        <v>0</v>
      </c>
      <c r="B1316" s="601"/>
      <c r="C1316" s="601"/>
      <c r="D1316" s="601"/>
      <c r="E1316" s="601"/>
      <c r="F1316" s="601"/>
      <c r="G1316" s="601"/>
      <c r="H1316" s="601"/>
      <c r="I1316" s="601"/>
      <c r="J1316" s="601"/>
      <c r="K1316" s="601"/>
      <c r="L1316" s="601"/>
      <c r="M1316" s="327"/>
    </row>
    <row r="1317" spans="1:13" ht="15.75">
      <c r="A1317" s="600" t="s">
        <v>353</v>
      </c>
      <c r="B1317" s="600"/>
      <c r="C1317" s="600"/>
      <c r="D1317" s="600"/>
      <c r="E1317" s="600"/>
      <c r="F1317" s="600"/>
      <c r="G1317" s="600"/>
      <c r="H1317" s="600"/>
      <c r="I1317" s="600"/>
      <c r="J1317" s="600"/>
      <c r="K1317" s="600"/>
      <c r="L1317" s="600"/>
      <c r="M1317" s="327"/>
    </row>
    <row r="1318" spans="1:13" ht="15.75">
      <c r="A1318" s="370"/>
      <c r="B1318" s="370"/>
      <c r="C1318" s="370"/>
      <c r="D1318" s="370"/>
      <c r="E1318" s="370"/>
      <c r="F1318" s="370" t="s">
        <v>440</v>
      </c>
      <c r="G1318" s="370"/>
      <c r="H1318" s="370"/>
      <c r="I1318" s="370"/>
      <c r="J1318" s="370"/>
      <c r="K1318" s="370"/>
      <c r="L1318" s="370"/>
      <c r="M1318" s="327"/>
    </row>
    <row r="1319" spans="1:13">
      <c r="A1319" s="329"/>
      <c r="B1319" s="328"/>
      <c r="C1319" s="602" t="s">
        <v>351</v>
      </c>
      <c r="D1319" s="602"/>
      <c r="E1319" s="602"/>
      <c r="F1319" s="328"/>
      <c r="G1319" s="328"/>
      <c r="H1319" s="368"/>
      <c r="I1319" s="590" t="s">
        <v>3</v>
      </c>
      <c r="J1319" s="591"/>
      <c r="K1319" s="592" t="s">
        <v>4</v>
      </c>
      <c r="L1319" s="593"/>
      <c r="M1319" s="382"/>
    </row>
    <row r="1320" spans="1:13">
      <c r="A1320" s="381"/>
      <c r="B1320" s="355"/>
      <c r="C1320" s="355"/>
      <c r="D1320" s="355"/>
      <c r="E1320" s="355"/>
      <c r="F1320" s="355"/>
      <c r="G1320" s="355"/>
      <c r="H1320" s="356"/>
      <c r="I1320" s="295"/>
      <c r="J1320" s="294"/>
      <c r="K1320" s="594" t="s">
        <v>5</v>
      </c>
      <c r="L1320" s="595"/>
      <c r="M1320" s="380" t="s">
        <v>6</v>
      </c>
    </row>
    <row r="1321" spans="1:13">
      <c r="A1321" s="381"/>
      <c r="B1321" s="355"/>
      <c r="C1321" s="355"/>
      <c r="D1321" s="355"/>
      <c r="E1321" s="355"/>
      <c r="F1321" s="355"/>
      <c r="G1321" s="355"/>
      <c r="H1321" s="356"/>
      <c r="I1321" s="598" t="s">
        <v>7</v>
      </c>
      <c r="J1321" s="599"/>
      <c r="K1321" s="623" t="s">
        <v>8</v>
      </c>
      <c r="L1321" s="624"/>
      <c r="M1321" s="380" t="s">
        <v>9</v>
      </c>
    </row>
    <row r="1322" spans="1:13" ht="16.5" thickBot="1">
      <c r="A1322" s="379"/>
      <c r="B1322" s="351"/>
      <c r="C1322" s="351"/>
      <c r="D1322" s="351"/>
      <c r="E1322" s="351"/>
      <c r="F1322" s="351"/>
      <c r="G1322" s="351"/>
      <c r="H1322" s="350"/>
      <c r="I1322" s="631">
        <v>616.5</v>
      </c>
      <c r="J1322" s="632"/>
      <c r="K1322" s="633"/>
      <c r="L1322" s="634"/>
      <c r="M1322" s="378"/>
    </row>
    <row r="1323" spans="1:13">
      <c r="A1323" s="367" t="s">
        <v>350</v>
      </c>
      <c r="B1323" s="344"/>
      <c r="C1323" s="344"/>
      <c r="D1323" s="344"/>
      <c r="E1323" s="344"/>
      <c r="F1323" s="344"/>
      <c r="G1323" s="344"/>
      <c r="H1323" s="377"/>
      <c r="I1323" s="341"/>
      <c r="J1323" s="340"/>
      <c r="K1323" s="635">
        <f>K1326+K1329</f>
        <v>6.17</v>
      </c>
      <c r="L1323" s="628"/>
      <c r="M1323" s="286">
        <f>K1323*12*I1322</f>
        <v>45645.659999999996</v>
      </c>
    </row>
    <row r="1324" spans="1:13">
      <c r="A1324" s="376" t="s">
        <v>349</v>
      </c>
      <c r="B1324" s="375"/>
      <c r="C1324" s="375"/>
      <c r="D1324" s="375"/>
      <c r="E1324" s="375"/>
      <c r="F1324" s="375"/>
      <c r="G1324" s="375"/>
      <c r="H1324" s="374"/>
      <c r="I1324" s="295"/>
      <c r="J1324" s="294"/>
      <c r="K1324" s="293"/>
      <c r="L1324" s="292"/>
      <c r="M1324" s="373"/>
    </row>
    <row r="1325" spans="1:13" ht="15.75" thickBot="1">
      <c r="A1325" s="363" t="s">
        <v>348</v>
      </c>
      <c r="B1325" s="372"/>
      <c r="C1325" s="372"/>
      <c r="D1325" s="372"/>
      <c r="E1325" s="372"/>
      <c r="F1325" s="372"/>
      <c r="G1325" s="372"/>
      <c r="H1325" s="371"/>
      <c r="I1325" s="336"/>
      <c r="J1325" s="282"/>
      <c r="K1325" s="281"/>
      <c r="L1325" s="280"/>
      <c r="M1325" s="279"/>
    </row>
    <row r="1326" spans="1:13">
      <c r="A1326" s="323" t="s">
        <v>347</v>
      </c>
      <c r="B1326" s="331"/>
      <c r="C1326" s="331"/>
      <c r="D1326" s="331"/>
      <c r="E1326" s="331"/>
      <c r="F1326" s="331"/>
      <c r="G1326" s="331"/>
      <c r="H1326" s="357"/>
      <c r="I1326" s="596" t="s">
        <v>19</v>
      </c>
      <c r="J1326" s="597"/>
      <c r="K1326" s="629">
        <v>3.7</v>
      </c>
      <c r="L1326" s="630"/>
      <c r="M1326" s="291">
        <f>K1326*12*I1322</f>
        <v>27372.600000000002</v>
      </c>
    </row>
    <row r="1327" spans="1:13">
      <c r="A1327" s="301" t="s">
        <v>338</v>
      </c>
      <c r="B1327" s="355"/>
      <c r="C1327" s="355"/>
      <c r="D1327" s="355"/>
      <c r="E1327" s="355"/>
      <c r="F1327" s="355"/>
      <c r="G1327" s="355"/>
      <c r="H1327" s="356"/>
      <c r="I1327" s="598" t="s">
        <v>328</v>
      </c>
      <c r="J1327" s="599"/>
      <c r="K1327" s="327"/>
      <c r="L1327" s="292"/>
      <c r="M1327" s="291"/>
    </row>
    <row r="1328" spans="1:13">
      <c r="A1328" s="323" t="s">
        <v>337</v>
      </c>
      <c r="B1328" s="331"/>
      <c r="C1328" s="331"/>
      <c r="D1328" s="331"/>
      <c r="E1328" s="331"/>
      <c r="F1328" s="331"/>
      <c r="G1328" s="331"/>
      <c r="H1328" s="357"/>
      <c r="I1328" s="596"/>
      <c r="J1328" s="597"/>
      <c r="K1328" s="327"/>
      <c r="L1328" s="292"/>
      <c r="M1328" s="291"/>
    </row>
    <row r="1329" spans="1:13">
      <c r="A1329" s="323" t="s">
        <v>346</v>
      </c>
      <c r="B1329" s="331"/>
      <c r="C1329" s="331"/>
      <c r="D1329" s="331"/>
      <c r="E1329" s="331"/>
      <c r="F1329" s="331"/>
      <c r="G1329" s="331"/>
      <c r="H1329" s="357"/>
      <c r="I1329" s="608" t="s">
        <v>35</v>
      </c>
      <c r="J1329" s="609"/>
      <c r="K1329" s="625">
        <v>2.4700000000000002</v>
      </c>
      <c r="L1329" s="626"/>
      <c r="M1329" s="291">
        <f>K1329*12*I1322</f>
        <v>18273.060000000001</v>
      </c>
    </row>
    <row r="1330" spans="1:13" ht="15.75">
      <c r="A1330" s="320" t="s">
        <v>345</v>
      </c>
      <c r="B1330" s="354"/>
      <c r="C1330" s="354"/>
      <c r="D1330" s="354"/>
      <c r="E1330" s="354"/>
      <c r="F1330" s="354"/>
      <c r="G1330" s="354"/>
      <c r="H1330" s="353"/>
      <c r="I1330" s="598" t="s">
        <v>328</v>
      </c>
      <c r="J1330" s="599"/>
      <c r="K1330" s="370"/>
      <c r="L1330" s="369"/>
      <c r="M1330" s="291"/>
    </row>
    <row r="1331" spans="1:13">
      <c r="A1331" s="313" t="s">
        <v>344</v>
      </c>
      <c r="B1331" s="328"/>
      <c r="C1331" s="328"/>
      <c r="D1331" s="328"/>
      <c r="E1331" s="328"/>
      <c r="F1331" s="328"/>
      <c r="G1331" s="328"/>
      <c r="H1331" s="368"/>
      <c r="I1331" s="598"/>
      <c r="J1331" s="599"/>
      <c r="K1331" s="352"/>
      <c r="L1331" s="292"/>
      <c r="M1331" s="291"/>
    </row>
    <row r="1332" spans="1:13" ht="15.75" thickBot="1">
      <c r="A1332" s="323" t="s">
        <v>343</v>
      </c>
      <c r="B1332" s="322"/>
      <c r="C1332" s="322"/>
      <c r="D1332" s="322"/>
      <c r="E1332" s="322"/>
      <c r="F1332" s="322"/>
      <c r="G1332" s="322"/>
      <c r="H1332" s="321"/>
      <c r="I1332" s="334"/>
      <c r="J1332" s="333"/>
      <c r="K1332" s="636"/>
      <c r="L1332" s="637"/>
      <c r="M1332" s="291"/>
    </row>
    <row r="1333" spans="1:13">
      <c r="A1333" s="367" t="s">
        <v>342</v>
      </c>
      <c r="B1333" s="366"/>
      <c r="C1333" s="366"/>
      <c r="D1333" s="366"/>
      <c r="E1333" s="366"/>
      <c r="F1333" s="366"/>
      <c r="G1333" s="366"/>
      <c r="H1333" s="365"/>
      <c r="I1333" s="341"/>
      <c r="J1333" s="364"/>
      <c r="K1333" s="627">
        <f>K1335+K1340+K1343</f>
        <v>5.05</v>
      </c>
      <c r="L1333" s="628"/>
      <c r="M1333" s="286">
        <f>K1333*12*I1322</f>
        <v>37359.899999999994</v>
      </c>
    </row>
    <row r="1334" spans="1:13" ht="15.75" thickBot="1">
      <c r="A1334" s="363" t="s">
        <v>341</v>
      </c>
      <c r="B1334" s="362"/>
      <c r="C1334" s="362"/>
      <c r="D1334" s="362"/>
      <c r="E1334" s="362"/>
      <c r="F1334" s="362"/>
      <c r="G1334" s="362"/>
      <c r="H1334" s="361"/>
      <c r="I1334" s="336"/>
      <c r="J1334" s="360"/>
      <c r="K1334" s="281"/>
      <c r="L1334" s="280"/>
      <c r="M1334" s="279"/>
    </row>
    <row r="1335" spans="1:13">
      <c r="A1335" s="301" t="s">
        <v>340</v>
      </c>
      <c r="B1335" s="300"/>
      <c r="C1335" s="300"/>
      <c r="D1335" s="300"/>
      <c r="E1335" s="300"/>
      <c r="F1335" s="300"/>
      <c r="G1335" s="300"/>
      <c r="H1335" s="298"/>
      <c r="I1335" s="598" t="s">
        <v>19</v>
      </c>
      <c r="J1335" s="599"/>
      <c r="K1335" s="629">
        <v>2.5299999999999998</v>
      </c>
      <c r="L1335" s="630"/>
      <c r="M1335" s="291">
        <f>K1335*12*I1322</f>
        <v>18716.939999999999</v>
      </c>
    </row>
    <row r="1336" spans="1:13">
      <c r="A1336" s="323" t="s">
        <v>339</v>
      </c>
      <c r="B1336" s="322"/>
      <c r="C1336" s="322"/>
      <c r="D1336" s="322"/>
      <c r="E1336" s="322"/>
      <c r="F1336" s="322"/>
      <c r="G1336" s="322"/>
      <c r="H1336" s="321"/>
      <c r="I1336" s="359"/>
      <c r="J1336" s="358"/>
      <c r="K1336" s="327"/>
      <c r="L1336" s="292"/>
      <c r="M1336" s="291"/>
    </row>
    <row r="1337" spans="1:13">
      <c r="A1337" s="301" t="s">
        <v>338</v>
      </c>
      <c r="B1337" s="355"/>
      <c r="C1337" s="355"/>
      <c r="D1337" s="355"/>
      <c r="E1337" s="355"/>
      <c r="F1337" s="355"/>
      <c r="G1337" s="355"/>
      <c r="H1337" s="356"/>
      <c r="I1337" s="598" t="s">
        <v>328</v>
      </c>
      <c r="J1337" s="599"/>
      <c r="K1337" s="327"/>
      <c r="L1337" s="292"/>
      <c r="M1337" s="291"/>
    </row>
    <row r="1338" spans="1:13">
      <c r="A1338" s="323" t="s">
        <v>337</v>
      </c>
      <c r="B1338" s="331"/>
      <c r="C1338" s="331"/>
      <c r="D1338" s="331"/>
      <c r="E1338" s="331"/>
      <c r="F1338" s="331"/>
      <c r="G1338" s="331"/>
      <c r="H1338" s="357"/>
      <c r="I1338" s="596"/>
      <c r="J1338" s="597"/>
      <c r="K1338" s="327"/>
      <c r="L1338" s="292"/>
      <c r="M1338" s="291"/>
    </row>
    <row r="1339" spans="1:13">
      <c r="A1339" s="320" t="s">
        <v>336</v>
      </c>
      <c r="B1339" s="354"/>
      <c r="C1339" s="353"/>
      <c r="D1339" s="355"/>
      <c r="E1339" s="355"/>
      <c r="F1339" s="355"/>
      <c r="G1339" s="355"/>
      <c r="H1339" s="356"/>
      <c r="I1339" s="598" t="s">
        <v>328</v>
      </c>
      <c r="J1339" s="599"/>
      <c r="K1339" s="327"/>
      <c r="L1339" s="292"/>
      <c r="M1339" s="291"/>
    </row>
    <row r="1340" spans="1:13">
      <c r="A1340" s="301" t="s">
        <v>335</v>
      </c>
      <c r="B1340" s="355"/>
      <c r="C1340" s="355"/>
      <c r="D1340" s="354"/>
      <c r="E1340" s="354"/>
      <c r="F1340" s="354"/>
      <c r="G1340" s="354"/>
      <c r="H1340" s="353"/>
      <c r="I1340" s="608" t="s">
        <v>35</v>
      </c>
      <c r="J1340" s="609"/>
      <c r="K1340" s="625">
        <v>1.1200000000000001</v>
      </c>
      <c r="L1340" s="626"/>
      <c r="M1340" s="291">
        <f>K1340*12*I1322</f>
        <v>8285.76</v>
      </c>
    </row>
    <row r="1341" spans="1:13">
      <c r="A1341" s="313" t="s">
        <v>334</v>
      </c>
      <c r="B1341" s="312"/>
      <c r="C1341" s="312"/>
      <c r="D1341" s="312"/>
      <c r="E1341" s="312"/>
      <c r="F1341" s="312"/>
      <c r="G1341" s="312"/>
      <c r="H1341" s="311"/>
      <c r="I1341" s="590" t="s">
        <v>333</v>
      </c>
      <c r="J1341" s="591"/>
      <c r="K1341" s="327"/>
      <c r="L1341" s="292"/>
      <c r="M1341" s="291"/>
    </row>
    <row r="1342" spans="1:13">
      <c r="A1342" s="323"/>
      <c r="B1342" s="322"/>
      <c r="C1342" s="322"/>
      <c r="D1342" s="322"/>
      <c r="E1342" s="322"/>
      <c r="F1342" s="322"/>
      <c r="G1342" s="322"/>
      <c r="H1342" s="321"/>
      <c r="I1342" s="334" t="s">
        <v>332</v>
      </c>
      <c r="J1342" s="333"/>
      <c r="K1342" s="352"/>
      <c r="L1342" s="292"/>
      <c r="M1342" s="291"/>
    </row>
    <row r="1343" spans="1:13">
      <c r="A1343" s="313" t="s">
        <v>331</v>
      </c>
      <c r="B1343" s="312"/>
      <c r="C1343" s="312"/>
      <c r="D1343" s="312"/>
      <c r="E1343" s="312"/>
      <c r="F1343" s="312"/>
      <c r="G1343" s="312"/>
      <c r="H1343" s="311"/>
      <c r="I1343" s="590" t="s">
        <v>35</v>
      </c>
      <c r="J1343" s="591"/>
      <c r="K1343" s="625">
        <v>1.4</v>
      </c>
      <c r="L1343" s="626"/>
      <c r="M1343" s="291">
        <f>K1343*12*I1322</f>
        <v>10357.199999999999</v>
      </c>
    </row>
    <row r="1344" spans="1:13">
      <c r="A1344" s="323" t="s">
        <v>330</v>
      </c>
      <c r="B1344" s="322"/>
      <c r="C1344" s="322"/>
      <c r="D1344" s="322"/>
      <c r="E1344" s="322"/>
      <c r="F1344" s="322"/>
      <c r="G1344" s="322"/>
      <c r="H1344" s="321"/>
      <c r="I1344" s="334"/>
      <c r="J1344" s="333"/>
      <c r="K1344" s="327"/>
      <c r="L1344" s="292"/>
      <c r="M1344" s="291"/>
    </row>
    <row r="1345" spans="1:13">
      <c r="A1345" s="313" t="s">
        <v>329</v>
      </c>
      <c r="B1345" s="312"/>
      <c r="C1345" s="312"/>
      <c r="D1345" s="312"/>
      <c r="E1345" s="312"/>
      <c r="F1345" s="312"/>
      <c r="G1345" s="312"/>
      <c r="H1345" s="311"/>
      <c r="I1345" s="598" t="s">
        <v>328</v>
      </c>
      <c r="J1345" s="599"/>
      <c r="K1345" s="327"/>
      <c r="L1345" s="292"/>
      <c r="M1345" s="291"/>
    </row>
    <row r="1346" spans="1:13">
      <c r="A1346" s="313" t="s">
        <v>327</v>
      </c>
      <c r="B1346" s="312"/>
      <c r="C1346" s="312"/>
      <c r="D1346" s="312"/>
      <c r="E1346" s="312"/>
      <c r="F1346" s="312"/>
      <c r="G1346" s="312"/>
      <c r="H1346" s="311"/>
      <c r="I1346" s="590" t="s">
        <v>326</v>
      </c>
      <c r="J1346" s="591"/>
      <c r="K1346" s="351"/>
      <c r="L1346" s="350"/>
      <c r="M1346" s="349"/>
    </row>
    <row r="1347" spans="1:13" ht="15.75" thickBot="1">
      <c r="A1347" s="323"/>
      <c r="B1347" s="322"/>
      <c r="C1347" s="322"/>
      <c r="D1347" s="322"/>
      <c r="E1347" s="322"/>
      <c r="F1347" s="322"/>
      <c r="G1347" s="322"/>
      <c r="H1347" s="321"/>
      <c r="I1347" s="606" t="s">
        <v>325</v>
      </c>
      <c r="J1347" s="607"/>
      <c r="K1347" s="348"/>
      <c r="L1347" s="347"/>
      <c r="M1347" s="346"/>
    </row>
    <row r="1348" spans="1:13">
      <c r="A1348" s="345" t="s">
        <v>324</v>
      </c>
      <c r="B1348" s="344"/>
      <c r="C1348" s="344"/>
      <c r="D1348" s="344"/>
      <c r="E1348" s="344"/>
      <c r="F1348" s="344"/>
      <c r="G1348" s="343"/>
      <c r="H1348" s="342"/>
      <c r="I1348" s="341"/>
      <c r="J1348" s="340"/>
      <c r="K1348" s="648">
        <f>K1350+K1357+K1365+K1369+K1370+K1374</f>
        <v>25.96</v>
      </c>
      <c r="L1348" s="628"/>
      <c r="M1348" s="286">
        <f>M1350+M1357+M1365+M1369+M1370+M1374</f>
        <v>192052.08</v>
      </c>
    </row>
    <row r="1349" spans="1:13" ht="15.75" thickBot="1">
      <c r="A1349" s="339"/>
      <c r="B1349" s="338"/>
      <c r="C1349" s="338"/>
      <c r="D1349" s="338"/>
      <c r="E1349" s="338"/>
      <c r="F1349" s="338"/>
      <c r="G1349" s="338"/>
      <c r="H1349" s="337"/>
      <c r="I1349" s="336"/>
      <c r="J1349" s="282"/>
      <c r="K1349" s="281"/>
      <c r="L1349" s="280"/>
      <c r="M1349" s="279"/>
    </row>
    <row r="1350" spans="1:13" ht="15.75" thickBot="1">
      <c r="A1350" s="603" t="s">
        <v>323</v>
      </c>
      <c r="B1350" s="604"/>
      <c r="C1350" s="604"/>
      <c r="D1350" s="604"/>
      <c r="E1350" s="604"/>
      <c r="F1350" s="604"/>
      <c r="G1350" s="604"/>
      <c r="H1350" s="605"/>
      <c r="I1350" s="305"/>
      <c r="J1350" s="304"/>
      <c r="K1350" s="646">
        <f>K1351+K1352+K1353+K1355+K1356</f>
        <v>2.3299999999999996</v>
      </c>
      <c r="L1350" s="647"/>
      <c r="M1350" s="303">
        <f>K1350*12*I1322</f>
        <v>17237.339999999997</v>
      </c>
    </row>
    <row r="1351" spans="1:13">
      <c r="A1351" s="323" t="s">
        <v>322</v>
      </c>
      <c r="B1351" s="322"/>
      <c r="C1351" s="322"/>
      <c r="D1351" s="322"/>
      <c r="E1351" s="322"/>
      <c r="F1351" s="322"/>
      <c r="G1351" s="322"/>
      <c r="H1351" s="321"/>
      <c r="I1351" s="596" t="s">
        <v>321</v>
      </c>
      <c r="J1351" s="597"/>
      <c r="K1351" s="629">
        <v>0.63</v>
      </c>
      <c r="L1351" s="630"/>
      <c r="M1351" s="291">
        <f>K1351*12*I1322</f>
        <v>4660.7400000000007</v>
      </c>
    </row>
    <row r="1352" spans="1:13">
      <c r="A1352" s="320" t="s">
        <v>320</v>
      </c>
      <c r="B1352" s="319"/>
      <c r="C1352" s="319"/>
      <c r="D1352" s="319"/>
      <c r="E1352" s="319"/>
      <c r="F1352" s="319"/>
      <c r="G1352" s="319"/>
      <c r="H1352" s="318"/>
      <c r="I1352" s="608" t="s">
        <v>57</v>
      </c>
      <c r="J1352" s="609"/>
      <c r="K1352" s="625">
        <v>1.48</v>
      </c>
      <c r="L1352" s="626"/>
      <c r="M1352" s="291">
        <f>K1352*12*I1322</f>
        <v>10949.039999999999</v>
      </c>
    </row>
    <row r="1353" spans="1:13">
      <c r="A1353" s="313" t="s">
        <v>319</v>
      </c>
      <c r="B1353" s="312"/>
      <c r="C1353" s="312"/>
      <c r="D1353" s="312"/>
      <c r="E1353" s="312"/>
      <c r="F1353" s="312"/>
      <c r="G1353" s="312"/>
      <c r="H1353" s="311"/>
      <c r="I1353" s="590" t="s">
        <v>35</v>
      </c>
      <c r="J1353" s="591"/>
      <c r="K1353" s="625">
        <v>0.17</v>
      </c>
      <c r="L1353" s="626"/>
      <c r="M1353" s="291">
        <f>K1353*12*I1322</f>
        <v>1257.6600000000001</v>
      </c>
    </row>
    <row r="1354" spans="1:13">
      <c r="A1354" s="335" t="s">
        <v>318</v>
      </c>
      <c r="B1354" s="331"/>
      <c r="C1354" s="331"/>
      <c r="D1354" s="331"/>
      <c r="E1354" s="322"/>
      <c r="F1354" s="322"/>
      <c r="G1354" s="322"/>
      <c r="H1354" s="321"/>
      <c r="I1354" s="334"/>
      <c r="J1354" s="333"/>
      <c r="K1354" s="293"/>
      <c r="L1354" s="292"/>
      <c r="M1354" s="291"/>
    </row>
    <row r="1355" spans="1:13">
      <c r="A1355" s="320" t="s">
        <v>317</v>
      </c>
      <c r="B1355" s="319"/>
      <c r="C1355" s="319"/>
      <c r="D1355" s="319"/>
      <c r="E1355" s="319"/>
      <c r="F1355" s="319"/>
      <c r="G1355" s="319"/>
      <c r="H1355" s="318"/>
      <c r="I1355" s="608" t="s">
        <v>19</v>
      </c>
      <c r="J1355" s="609"/>
      <c r="K1355" s="625">
        <v>0.05</v>
      </c>
      <c r="L1355" s="626"/>
      <c r="M1355" s="291">
        <f>K1355*12*I1322</f>
        <v>369.90000000000003</v>
      </c>
    </row>
    <row r="1356" spans="1:13" ht="15.75" thickBot="1">
      <c r="A1356" s="313" t="s">
        <v>316</v>
      </c>
      <c r="B1356" s="312"/>
      <c r="C1356" s="312"/>
      <c r="D1356" s="312"/>
      <c r="E1356" s="312"/>
      <c r="F1356" s="312"/>
      <c r="G1356" s="312"/>
      <c r="H1356" s="311"/>
      <c r="I1356" s="614" t="s">
        <v>19</v>
      </c>
      <c r="J1356" s="615"/>
      <c r="K1356" s="650"/>
      <c r="L1356" s="651"/>
      <c r="M1356" s="291"/>
    </row>
    <row r="1357" spans="1:13" ht="15.75" thickBot="1">
      <c r="A1357" s="654" t="s">
        <v>315</v>
      </c>
      <c r="B1357" s="655"/>
      <c r="C1357" s="655"/>
      <c r="D1357" s="655"/>
      <c r="E1357" s="655"/>
      <c r="F1357" s="655"/>
      <c r="G1357" s="655"/>
      <c r="H1357" s="656"/>
      <c r="I1357" s="305"/>
      <c r="J1357" s="304"/>
      <c r="K1357" s="642">
        <f>K1358+K1359+K1361+K1362+K1363+K1364</f>
        <v>1.35</v>
      </c>
      <c r="L1357" s="647"/>
      <c r="M1357" s="303">
        <f>K1357*12*I1322</f>
        <v>9987.3000000000011</v>
      </c>
    </row>
    <row r="1358" spans="1:13">
      <c r="A1358" s="332" t="s">
        <v>314</v>
      </c>
      <c r="B1358" s="331"/>
      <c r="C1358" s="331"/>
      <c r="D1358" s="331"/>
      <c r="E1358" s="331"/>
      <c r="F1358" s="322"/>
      <c r="G1358" s="322"/>
      <c r="H1358" s="321"/>
      <c r="I1358" s="330"/>
      <c r="J1358" s="294"/>
      <c r="K1358" s="629">
        <v>0.08</v>
      </c>
      <c r="L1358" s="630"/>
      <c r="M1358" s="291">
        <f>K1358*12*I1322</f>
        <v>591.84</v>
      </c>
    </row>
    <row r="1359" spans="1:13">
      <c r="A1359" s="329" t="s">
        <v>313</v>
      </c>
      <c r="B1359" s="328"/>
      <c r="C1359" s="328"/>
      <c r="D1359" s="328"/>
      <c r="E1359" s="328"/>
      <c r="F1359" s="312"/>
      <c r="G1359" s="312"/>
      <c r="H1359" s="311"/>
      <c r="I1359" s="598" t="s">
        <v>312</v>
      </c>
      <c r="J1359" s="599"/>
      <c r="K1359" s="625">
        <v>0.65</v>
      </c>
      <c r="L1359" s="626"/>
      <c r="M1359" s="291">
        <f>K1359*12*I1322</f>
        <v>4808.7000000000007</v>
      </c>
    </row>
    <row r="1360" spans="1:13">
      <c r="A1360" s="323" t="s">
        <v>311</v>
      </c>
      <c r="B1360" s="322"/>
      <c r="C1360" s="322"/>
      <c r="D1360" s="322"/>
      <c r="E1360" s="322"/>
      <c r="F1360" s="322"/>
      <c r="G1360" s="322"/>
      <c r="H1360" s="321"/>
      <c r="I1360" s="596" t="s">
        <v>310</v>
      </c>
      <c r="J1360" s="597"/>
      <c r="K1360" s="327"/>
      <c r="L1360" s="292"/>
      <c r="M1360" s="291"/>
    </row>
    <row r="1361" spans="1:13">
      <c r="A1361" s="320" t="s">
        <v>309</v>
      </c>
      <c r="B1361" s="319"/>
      <c r="C1361" s="319"/>
      <c r="D1361" s="319"/>
      <c r="E1361" s="319"/>
      <c r="F1361" s="319"/>
      <c r="G1361" s="319"/>
      <c r="H1361" s="318"/>
      <c r="I1361" s="608" t="s">
        <v>308</v>
      </c>
      <c r="J1361" s="609"/>
      <c r="K1361" s="625">
        <v>0.4</v>
      </c>
      <c r="L1361" s="626"/>
      <c r="M1361" s="291">
        <f>K1361*12*I1322</f>
        <v>2959.2000000000003</v>
      </c>
    </row>
    <row r="1362" spans="1:13">
      <c r="A1362" s="320" t="s">
        <v>307</v>
      </c>
      <c r="B1362" s="319"/>
      <c r="C1362" s="319"/>
      <c r="D1362" s="319"/>
      <c r="E1362" s="319"/>
      <c r="F1362" s="319"/>
      <c r="G1362" s="319"/>
      <c r="H1362" s="318"/>
      <c r="I1362" s="608" t="s">
        <v>306</v>
      </c>
      <c r="J1362" s="609"/>
      <c r="K1362" s="625">
        <v>0.1</v>
      </c>
      <c r="L1362" s="626"/>
      <c r="M1362" s="291">
        <f>K1362*12*I1322</f>
        <v>739.80000000000007</v>
      </c>
    </row>
    <row r="1363" spans="1:13">
      <c r="A1363" s="313" t="s">
        <v>299</v>
      </c>
      <c r="B1363" s="312"/>
      <c r="C1363" s="312"/>
      <c r="D1363" s="312"/>
      <c r="E1363" s="312"/>
      <c r="F1363" s="312"/>
      <c r="G1363" s="312"/>
      <c r="H1363" s="311"/>
      <c r="I1363" s="608" t="s">
        <v>298</v>
      </c>
      <c r="J1363" s="609"/>
      <c r="K1363" s="636">
        <v>0.05</v>
      </c>
      <c r="L1363" s="637"/>
      <c r="M1363" s="291">
        <f>K1363*12*I1322</f>
        <v>369.90000000000003</v>
      </c>
    </row>
    <row r="1364" spans="1:13" ht="15.75" thickBot="1">
      <c r="A1364" s="313" t="s">
        <v>305</v>
      </c>
      <c r="B1364" s="312"/>
      <c r="C1364" s="312"/>
      <c r="D1364" s="312"/>
      <c r="E1364" s="312"/>
      <c r="F1364" s="312"/>
      <c r="G1364" s="312"/>
      <c r="H1364" s="311"/>
      <c r="I1364" s="614" t="s">
        <v>88</v>
      </c>
      <c r="J1364" s="615"/>
      <c r="K1364" s="638">
        <v>7.0000000000000007E-2</v>
      </c>
      <c r="L1364" s="639"/>
      <c r="M1364" s="326">
        <f>K1364*12*I1322</f>
        <v>517.86</v>
      </c>
    </row>
    <row r="1365" spans="1:13" ht="15.75" thickBot="1">
      <c r="A1365" s="654" t="s">
        <v>304</v>
      </c>
      <c r="B1365" s="655"/>
      <c r="C1365" s="655"/>
      <c r="D1365" s="655"/>
      <c r="E1365" s="655"/>
      <c r="F1365" s="655"/>
      <c r="G1365" s="655"/>
      <c r="H1365" s="656"/>
      <c r="I1365" s="325"/>
      <c r="J1365" s="324"/>
      <c r="K1365" s="649">
        <f>K1366+K1367+K1368</f>
        <v>0.88</v>
      </c>
      <c r="L1365" s="643"/>
      <c r="M1365" s="303">
        <f>K1365*12*I1322</f>
        <v>6510.2400000000007</v>
      </c>
    </row>
    <row r="1366" spans="1:13">
      <c r="A1366" s="323" t="s">
        <v>303</v>
      </c>
      <c r="B1366" s="322"/>
      <c r="C1366" s="322"/>
      <c r="D1366" s="322"/>
      <c r="E1366" s="322"/>
      <c r="F1366" s="322"/>
      <c r="G1366" s="322"/>
      <c r="H1366" s="321"/>
      <c r="I1366" s="612" t="s">
        <v>302</v>
      </c>
      <c r="J1366" s="613"/>
      <c r="K1366" s="644">
        <v>0.42</v>
      </c>
      <c r="L1366" s="645"/>
      <c r="M1366" s="291">
        <f>K1366*12*I1322</f>
        <v>3107.16</v>
      </c>
    </row>
    <row r="1367" spans="1:13">
      <c r="A1367" s="320" t="s">
        <v>301</v>
      </c>
      <c r="B1367" s="319"/>
      <c r="C1367" s="319"/>
      <c r="D1367" s="319"/>
      <c r="E1367" s="319"/>
      <c r="F1367" s="319"/>
      <c r="G1367" s="319"/>
      <c r="H1367" s="318"/>
      <c r="I1367" s="317" t="s">
        <v>300</v>
      </c>
      <c r="J1367" s="316"/>
      <c r="K1367" s="636">
        <v>0.37</v>
      </c>
      <c r="L1367" s="637"/>
      <c r="M1367" s="291">
        <f>K1367*12*I1322</f>
        <v>2737.2599999999998</v>
      </c>
    </row>
    <row r="1368" spans="1:13" ht="15.75" thickBot="1">
      <c r="A1368" s="313" t="s">
        <v>299</v>
      </c>
      <c r="B1368" s="312"/>
      <c r="C1368" s="312"/>
      <c r="D1368" s="312"/>
      <c r="E1368" s="312"/>
      <c r="F1368" s="312"/>
      <c r="G1368" s="312"/>
      <c r="H1368" s="311"/>
      <c r="I1368" s="614" t="s">
        <v>298</v>
      </c>
      <c r="J1368" s="615"/>
      <c r="K1368" s="638">
        <v>0.09</v>
      </c>
      <c r="L1368" s="639"/>
      <c r="M1368" s="291">
        <f>K1368*12*I1322</f>
        <v>665.82</v>
      </c>
    </row>
    <row r="1369" spans="1:13" ht="15.75" thickBot="1">
      <c r="A1369" s="309" t="s">
        <v>297</v>
      </c>
      <c r="B1369" s="308"/>
      <c r="C1369" s="308"/>
      <c r="D1369" s="308"/>
      <c r="E1369" s="308"/>
      <c r="F1369" s="308"/>
      <c r="G1369" s="308"/>
      <c r="H1369" s="307"/>
      <c r="I1369" s="619" t="s">
        <v>296</v>
      </c>
      <c r="J1369" s="620"/>
      <c r="K1369" s="640">
        <v>19.75</v>
      </c>
      <c r="L1369" s="641"/>
      <c r="M1369" s="303">
        <f>K1369*12*I1322</f>
        <v>146110.5</v>
      </c>
    </row>
    <row r="1370" spans="1:13" ht="15.75" thickBot="1">
      <c r="A1370" s="603" t="s">
        <v>295</v>
      </c>
      <c r="B1370" s="604"/>
      <c r="C1370" s="604"/>
      <c r="D1370" s="604"/>
      <c r="E1370" s="604"/>
      <c r="F1370" s="604"/>
      <c r="G1370" s="604"/>
      <c r="H1370" s="605"/>
      <c r="I1370" s="305"/>
      <c r="J1370" s="304"/>
      <c r="K1370" s="642">
        <v>1.58</v>
      </c>
      <c r="L1370" s="643"/>
      <c r="M1370" s="303">
        <f>K1370*12*I1322</f>
        <v>11688.84</v>
      </c>
    </row>
    <row r="1371" spans="1:13">
      <c r="A1371" s="301" t="s">
        <v>294</v>
      </c>
      <c r="B1371" s="300"/>
      <c r="C1371" s="300"/>
      <c r="D1371" s="300"/>
      <c r="E1371" s="300"/>
      <c r="F1371" s="300"/>
      <c r="G1371" s="300"/>
      <c r="H1371" s="298"/>
      <c r="I1371" s="621" t="s">
        <v>293</v>
      </c>
      <c r="J1371" s="622"/>
      <c r="K1371" s="297"/>
      <c r="L1371" s="314"/>
      <c r="M1371" s="291"/>
    </row>
    <row r="1372" spans="1:13">
      <c r="A1372" s="301" t="s">
        <v>292</v>
      </c>
      <c r="B1372" s="300"/>
      <c r="C1372" s="300"/>
      <c r="D1372" s="300"/>
      <c r="E1372" s="300"/>
      <c r="F1372" s="300"/>
      <c r="G1372" s="300"/>
      <c r="H1372" s="298"/>
      <c r="I1372" s="295"/>
      <c r="J1372" s="294"/>
      <c r="K1372" s="297"/>
      <c r="L1372" s="314"/>
      <c r="M1372" s="291"/>
    </row>
    <row r="1373" spans="1:13" ht="15.75" thickBot="1">
      <c r="A1373" s="301" t="s">
        <v>291</v>
      </c>
      <c r="B1373" s="300"/>
      <c r="C1373" s="300"/>
      <c r="D1373" s="300"/>
      <c r="E1373" s="300"/>
      <c r="F1373" s="300"/>
      <c r="G1373" s="300"/>
      <c r="H1373" s="298"/>
      <c r="I1373" s="310"/>
      <c r="J1373" s="294"/>
      <c r="K1373" s="297"/>
      <c r="L1373" s="314"/>
      <c r="M1373" s="291"/>
    </row>
    <row r="1374" spans="1:13" ht="15.75" thickBot="1">
      <c r="A1374" s="309" t="s">
        <v>290</v>
      </c>
      <c r="B1374" s="308"/>
      <c r="C1374" s="308"/>
      <c r="D1374" s="308"/>
      <c r="E1374" s="308"/>
      <c r="F1374" s="308"/>
      <c r="G1374" s="308"/>
      <c r="H1374" s="307"/>
      <c r="I1374" s="305"/>
      <c r="J1374" s="304"/>
      <c r="K1374" s="642">
        <v>7.0000000000000007E-2</v>
      </c>
      <c r="L1374" s="643"/>
      <c r="M1374" s="303">
        <f>K1374*12*I1322</f>
        <v>517.86</v>
      </c>
    </row>
    <row r="1375" spans="1:13">
      <c r="A1375" s="301" t="s">
        <v>289</v>
      </c>
      <c r="B1375" s="300"/>
      <c r="C1375" s="300"/>
      <c r="D1375" s="300"/>
      <c r="E1375" s="300"/>
      <c r="F1375" s="300"/>
      <c r="G1375" s="300"/>
      <c r="H1375" s="298"/>
      <c r="I1375" s="621" t="s">
        <v>19</v>
      </c>
      <c r="J1375" s="622"/>
      <c r="K1375" s="315"/>
      <c r="L1375" s="314"/>
      <c r="M1375" s="291"/>
    </row>
    <row r="1376" spans="1:13" ht="15.75" thickBot="1">
      <c r="A1376" s="301" t="s">
        <v>288</v>
      </c>
      <c r="B1376" s="300"/>
      <c r="C1376" s="300"/>
      <c r="D1376" s="300"/>
      <c r="E1376" s="300"/>
      <c r="F1376" s="300"/>
      <c r="G1376" s="300"/>
      <c r="H1376" s="298"/>
      <c r="I1376" s="295"/>
      <c r="J1376" s="294"/>
      <c r="K1376" s="315"/>
      <c r="L1376" s="314"/>
      <c r="M1376" s="291"/>
    </row>
    <row r="1377" spans="1:13" ht="15.75" thickBot="1">
      <c r="A1377" s="603" t="s">
        <v>287</v>
      </c>
      <c r="B1377" s="604"/>
      <c r="C1377" s="604"/>
      <c r="D1377" s="604"/>
      <c r="E1377" s="604"/>
      <c r="F1377" s="604"/>
      <c r="G1377" s="604"/>
      <c r="H1377" s="605"/>
      <c r="I1377" s="305"/>
      <c r="J1377" s="304"/>
      <c r="K1377" s="642">
        <v>6</v>
      </c>
      <c r="L1377" s="643"/>
      <c r="M1377" s="303">
        <f>K1377*12*I1322</f>
        <v>44388</v>
      </c>
    </row>
    <row r="1378" spans="1:13">
      <c r="A1378" s="301" t="s">
        <v>286</v>
      </c>
      <c r="B1378" s="299"/>
      <c r="C1378" s="299"/>
      <c r="D1378" s="299"/>
      <c r="E1378" s="299"/>
      <c r="F1378" s="300"/>
      <c r="G1378" s="299"/>
      <c r="H1378" s="298"/>
      <c r="I1378" s="598" t="s">
        <v>285</v>
      </c>
      <c r="J1378" s="599"/>
      <c r="K1378" s="297"/>
      <c r="L1378" s="314"/>
      <c r="M1378" s="291"/>
    </row>
    <row r="1379" spans="1:13">
      <c r="A1379" s="301" t="s">
        <v>284</v>
      </c>
      <c r="B1379" s="299"/>
      <c r="C1379" s="299"/>
      <c r="D1379" s="299"/>
      <c r="E1379" s="299"/>
      <c r="F1379" s="300"/>
      <c r="G1379" s="299"/>
      <c r="H1379" s="298"/>
      <c r="I1379" s="598" t="s">
        <v>283</v>
      </c>
      <c r="J1379" s="599"/>
      <c r="K1379" s="297"/>
      <c r="L1379" s="314"/>
      <c r="M1379" s="291"/>
    </row>
    <row r="1380" spans="1:13">
      <c r="A1380" s="301" t="s">
        <v>282</v>
      </c>
      <c r="B1380" s="299"/>
      <c r="C1380" s="299"/>
      <c r="D1380" s="299"/>
      <c r="E1380" s="299"/>
      <c r="F1380" s="300"/>
      <c r="G1380" s="299"/>
      <c r="H1380" s="298"/>
      <c r="I1380" s="598" t="s">
        <v>281</v>
      </c>
      <c r="J1380" s="599"/>
      <c r="K1380" s="297"/>
      <c r="L1380" s="314"/>
      <c r="M1380" s="291"/>
    </row>
    <row r="1381" spans="1:13">
      <c r="A1381" s="301" t="s">
        <v>280</v>
      </c>
      <c r="B1381" s="299"/>
      <c r="C1381" s="299"/>
      <c r="D1381" s="299"/>
      <c r="E1381" s="299"/>
      <c r="F1381" s="300"/>
      <c r="G1381" s="299"/>
      <c r="H1381" s="298"/>
      <c r="I1381" s="598" t="s">
        <v>279</v>
      </c>
      <c r="J1381" s="599"/>
      <c r="K1381" s="297"/>
      <c r="L1381" s="314"/>
      <c r="M1381" s="291"/>
    </row>
    <row r="1382" spans="1:13">
      <c r="A1382" s="301" t="s">
        <v>278</v>
      </c>
      <c r="B1382" s="299"/>
      <c r="C1382" s="299"/>
      <c r="D1382" s="299"/>
      <c r="E1382" s="299"/>
      <c r="F1382" s="300"/>
      <c r="G1382" s="299"/>
      <c r="H1382" s="298"/>
      <c r="I1382" s="598" t="s">
        <v>277</v>
      </c>
      <c r="J1382" s="599"/>
      <c r="K1382" s="297"/>
      <c r="L1382" s="314"/>
      <c r="M1382" s="291"/>
    </row>
    <row r="1383" spans="1:13">
      <c r="A1383" s="301" t="s">
        <v>276</v>
      </c>
      <c r="B1383" s="299"/>
      <c r="C1383" s="299"/>
      <c r="D1383" s="299"/>
      <c r="E1383" s="299"/>
      <c r="F1383" s="300"/>
      <c r="G1383" s="299"/>
      <c r="H1383" s="298"/>
      <c r="I1383" s="295"/>
      <c r="J1383" s="294"/>
      <c r="K1383" s="297"/>
      <c r="L1383" s="302"/>
      <c r="M1383" s="291"/>
    </row>
    <row r="1384" spans="1:13">
      <c r="A1384" s="301" t="s">
        <v>275</v>
      </c>
      <c r="B1384" s="299"/>
      <c r="C1384" s="299"/>
      <c r="D1384" s="299"/>
      <c r="E1384" s="299"/>
      <c r="F1384" s="300"/>
      <c r="G1384" s="299"/>
      <c r="H1384" s="298"/>
      <c r="I1384" s="295"/>
      <c r="J1384" s="294"/>
      <c r="K1384" s="297"/>
      <c r="L1384" s="314"/>
      <c r="M1384" s="291"/>
    </row>
    <row r="1385" spans="1:13">
      <c r="A1385" s="301" t="s">
        <v>274</v>
      </c>
      <c r="B1385" s="299"/>
      <c r="C1385" s="299"/>
      <c r="D1385" s="299"/>
      <c r="E1385" s="299"/>
      <c r="F1385" s="300"/>
      <c r="G1385" s="299"/>
      <c r="H1385" s="298"/>
      <c r="I1385" s="295"/>
      <c r="J1385" s="294"/>
      <c r="K1385" s="297"/>
      <c r="L1385" s="314"/>
      <c r="M1385" s="291"/>
    </row>
    <row r="1386" spans="1:13">
      <c r="A1386" s="301" t="s">
        <v>273</v>
      </c>
      <c r="B1386" s="299"/>
      <c r="C1386" s="299"/>
      <c r="D1386" s="299"/>
      <c r="E1386" s="299"/>
      <c r="F1386" s="300"/>
      <c r="G1386" s="299"/>
      <c r="H1386" s="298"/>
      <c r="I1386" s="295"/>
      <c r="J1386" s="294"/>
      <c r="K1386" s="297"/>
      <c r="L1386" s="314"/>
      <c r="M1386" s="291"/>
    </row>
    <row r="1387" spans="1:13">
      <c r="A1387" s="301" t="s">
        <v>272</v>
      </c>
      <c r="B1387" s="299"/>
      <c r="C1387" s="299"/>
      <c r="D1387" s="299"/>
      <c r="E1387" s="299"/>
      <c r="F1387" s="300"/>
      <c r="G1387" s="299"/>
      <c r="H1387" s="298"/>
      <c r="I1387" s="295"/>
      <c r="J1387" s="294"/>
      <c r="K1387" s="297"/>
      <c r="L1387" s="314"/>
      <c r="M1387" s="291"/>
    </row>
    <row r="1388" spans="1:13" ht="15.75" thickBot="1">
      <c r="A1388" s="616" t="s">
        <v>271</v>
      </c>
      <c r="B1388" s="617"/>
      <c r="C1388" s="617"/>
      <c r="D1388" s="617"/>
      <c r="E1388" s="617"/>
      <c r="F1388" s="617"/>
      <c r="G1388" s="617"/>
      <c r="H1388" s="618"/>
      <c r="I1388" s="295"/>
      <c r="J1388" s="294"/>
      <c r="K1388" s="293"/>
      <c r="L1388" s="292"/>
      <c r="M1388" s="291"/>
    </row>
    <row r="1389" spans="1:13">
      <c r="A1389" s="290" t="s">
        <v>270</v>
      </c>
      <c r="B1389" s="289"/>
      <c r="C1389" s="289"/>
      <c r="D1389" s="289"/>
      <c r="E1389" s="289"/>
      <c r="F1389" s="289"/>
      <c r="G1389" s="289"/>
      <c r="H1389" s="289"/>
      <c r="I1389" s="621" t="s">
        <v>55</v>
      </c>
      <c r="J1389" s="622"/>
      <c r="K1389" s="288"/>
      <c r="L1389" s="287"/>
      <c r="M1389" s="286"/>
    </row>
    <row r="1390" spans="1:13" ht="15.75" thickBot="1">
      <c r="A1390" s="285" t="s">
        <v>269</v>
      </c>
      <c r="B1390" s="284"/>
      <c r="C1390" s="284"/>
      <c r="D1390" s="284"/>
      <c r="E1390" s="284"/>
      <c r="F1390" s="284"/>
      <c r="G1390" s="284"/>
      <c r="H1390" s="284"/>
      <c r="I1390" s="283"/>
      <c r="J1390" s="282"/>
      <c r="K1390" s="281"/>
      <c r="L1390" s="280"/>
      <c r="M1390" s="279"/>
    </row>
    <row r="1391" spans="1:13" ht="15.75" thickBot="1">
      <c r="A1391" s="603" t="s">
        <v>355</v>
      </c>
      <c r="B1391" s="604"/>
      <c r="C1391" s="604"/>
      <c r="D1391" s="604"/>
      <c r="E1391" s="604"/>
      <c r="F1391" s="604"/>
      <c r="G1391" s="604"/>
      <c r="H1391" s="657"/>
      <c r="I1391" s="658" t="s">
        <v>32</v>
      </c>
      <c r="J1391" s="659"/>
      <c r="K1391" s="660">
        <v>1.46</v>
      </c>
      <c r="L1391" s="661"/>
      <c r="M1391" s="276">
        <f>K1391*12*I1322</f>
        <v>10801.08</v>
      </c>
    </row>
    <row r="1392" spans="1:13" ht="15.75" thickBot="1">
      <c r="A1392" s="386" t="s">
        <v>354</v>
      </c>
      <c r="B1392" s="385"/>
      <c r="C1392" s="385"/>
      <c r="D1392" s="385"/>
      <c r="E1392" s="385"/>
      <c r="F1392" s="385"/>
      <c r="G1392" s="385"/>
      <c r="H1392" s="385"/>
      <c r="I1392" s="387"/>
      <c r="J1392" s="383"/>
      <c r="K1392" s="660"/>
      <c r="L1392" s="661"/>
      <c r="M1392" s="276"/>
    </row>
    <row r="1393" spans="1:13" ht="15.75" thickBot="1">
      <c r="A1393" s="652" t="s">
        <v>268</v>
      </c>
      <c r="B1393" s="653"/>
      <c r="C1393" s="653"/>
      <c r="D1393" s="653"/>
      <c r="E1393" s="653"/>
      <c r="F1393" s="653"/>
      <c r="G1393" s="653"/>
      <c r="H1393" s="653"/>
      <c r="I1393" s="278"/>
      <c r="J1393" s="277"/>
      <c r="K1393" s="610">
        <f>K1323+K1333+K1348+K1377+K1391+K1392</f>
        <v>44.64</v>
      </c>
      <c r="L1393" s="611"/>
      <c r="M1393" s="276">
        <f>M1323+M1333+M1348+M1377+M1391+M1392</f>
        <v>330246.72000000003</v>
      </c>
    </row>
    <row r="1395" spans="1:13" ht="15.75">
      <c r="A1395" s="601" t="s">
        <v>0</v>
      </c>
      <c r="B1395" s="601"/>
      <c r="C1395" s="601"/>
      <c r="D1395" s="601"/>
      <c r="E1395" s="601"/>
      <c r="F1395" s="601"/>
      <c r="G1395" s="601"/>
      <c r="H1395" s="601"/>
      <c r="I1395" s="601"/>
      <c r="J1395" s="601"/>
      <c r="K1395" s="601"/>
      <c r="L1395" s="601"/>
      <c r="M1395" s="327"/>
    </row>
    <row r="1396" spans="1:13" ht="15.75">
      <c r="A1396" s="600" t="s">
        <v>353</v>
      </c>
      <c r="B1396" s="600"/>
      <c r="C1396" s="600"/>
      <c r="D1396" s="600"/>
      <c r="E1396" s="600"/>
      <c r="F1396" s="600"/>
      <c r="G1396" s="600"/>
      <c r="H1396" s="600"/>
      <c r="I1396" s="600"/>
      <c r="J1396" s="600"/>
      <c r="K1396" s="600"/>
      <c r="L1396" s="600"/>
      <c r="M1396" s="327"/>
    </row>
    <row r="1397" spans="1:13" ht="15.75">
      <c r="A1397" s="370"/>
      <c r="B1397" s="370"/>
      <c r="C1397" s="370"/>
      <c r="D1397" s="370"/>
      <c r="E1397" s="370"/>
      <c r="F1397" s="370" t="s">
        <v>441</v>
      </c>
      <c r="G1397" s="370"/>
      <c r="H1397" s="370"/>
      <c r="I1397" s="370"/>
      <c r="J1397" s="370"/>
      <c r="K1397" s="370"/>
      <c r="L1397" s="370"/>
      <c r="M1397" s="327"/>
    </row>
    <row r="1398" spans="1:13">
      <c r="A1398" s="329"/>
      <c r="B1398" s="328"/>
      <c r="C1398" s="602" t="s">
        <v>351</v>
      </c>
      <c r="D1398" s="602"/>
      <c r="E1398" s="602"/>
      <c r="F1398" s="328"/>
      <c r="G1398" s="328"/>
      <c r="H1398" s="368"/>
      <c r="I1398" s="590" t="s">
        <v>3</v>
      </c>
      <c r="J1398" s="591"/>
      <c r="K1398" s="592" t="s">
        <v>4</v>
      </c>
      <c r="L1398" s="593"/>
      <c r="M1398" s="382"/>
    </row>
    <row r="1399" spans="1:13">
      <c r="A1399" s="381"/>
      <c r="B1399" s="355"/>
      <c r="C1399" s="355"/>
      <c r="D1399" s="355"/>
      <c r="E1399" s="355"/>
      <c r="F1399" s="355"/>
      <c r="G1399" s="355"/>
      <c r="H1399" s="356"/>
      <c r="I1399" s="295"/>
      <c r="J1399" s="294"/>
      <c r="K1399" s="594" t="s">
        <v>5</v>
      </c>
      <c r="L1399" s="595"/>
      <c r="M1399" s="380" t="s">
        <v>6</v>
      </c>
    </row>
    <row r="1400" spans="1:13">
      <c r="A1400" s="381"/>
      <c r="B1400" s="355"/>
      <c r="C1400" s="355"/>
      <c r="D1400" s="355"/>
      <c r="E1400" s="355"/>
      <c r="F1400" s="355"/>
      <c r="G1400" s="355"/>
      <c r="H1400" s="356"/>
      <c r="I1400" s="598" t="s">
        <v>7</v>
      </c>
      <c r="J1400" s="599"/>
      <c r="K1400" s="623" t="s">
        <v>8</v>
      </c>
      <c r="L1400" s="624"/>
      <c r="M1400" s="380" t="s">
        <v>9</v>
      </c>
    </row>
    <row r="1401" spans="1:13" ht="16.5" thickBot="1">
      <c r="A1401" s="379"/>
      <c r="B1401" s="351"/>
      <c r="C1401" s="351"/>
      <c r="D1401" s="351"/>
      <c r="E1401" s="351"/>
      <c r="F1401" s="351"/>
      <c r="G1401" s="351"/>
      <c r="H1401" s="350"/>
      <c r="I1401" s="631">
        <v>958.6</v>
      </c>
      <c r="J1401" s="632"/>
      <c r="K1401" s="633"/>
      <c r="L1401" s="634"/>
      <c r="M1401" s="378"/>
    </row>
    <row r="1402" spans="1:13">
      <c r="A1402" s="367" t="s">
        <v>350</v>
      </c>
      <c r="B1402" s="344"/>
      <c r="C1402" s="344"/>
      <c r="D1402" s="344"/>
      <c r="E1402" s="344"/>
      <c r="F1402" s="344"/>
      <c r="G1402" s="344"/>
      <c r="H1402" s="377"/>
      <c r="I1402" s="341"/>
      <c r="J1402" s="340"/>
      <c r="K1402" s="635">
        <f>K1405+K1408</f>
        <v>6.17</v>
      </c>
      <c r="L1402" s="628"/>
      <c r="M1402" s="286">
        <f>K1402*12*I1401</f>
        <v>70974.743999999992</v>
      </c>
    </row>
    <row r="1403" spans="1:13">
      <c r="A1403" s="376" t="s">
        <v>349</v>
      </c>
      <c r="B1403" s="375"/>
      <c r="C1403" s="375"/>
      <c r="D1403" s="375"/>
      <c r="E1403" s="375"/>
      <c r="F1403" s="375"/>
      <c r="G1403" s="375"/>
      <c r="H1403" s="374"/>
      <c r="I1403" s="295"/>
      <c r="J1403" s="294"/>
      <c r="K1403" s="293"/>
      <c r="L1403" s="292"/>
      <c r="M1403" s="373"/>
    </row>
    <row r="1404" spans="1:13" ht="15.75" thickBot="1">
      <c r="A1404" s="363" t="s">
        <v>348</v>
      </c>
      <c r="B1404" s="372"/>
      <c r="C1404" s="372"/>
      <c r="D1404" s="372"/>
      <c r="E1404" s="372"/>
      <c r="F1404" s="372"/>
      <c r="G1404" s="372"/>
      <c r="H1404" s="371"/>
      <c r="I1404" s="336"/>
      <c r="J1404" s="282"/>
      <c r="K1404" s="281"/>
      <c r="L1404" s="280"/>
      <c r="M1404" s="279"/>
    </row>
    <row r="1405" spans="1:13">
      <c r="A1405" s="323" t="s">
        <v>347</v>
      </c>
      <c r="B1405" s="331"/>
      <c r="C1405" s="331"/>
      <c r="D1405" s="331"/>
      <c r="E1405" s="331"/>
      <c r="F1405" s="331"/>
      <c r="G1405" s="331"/>
      <c r="H1405" s="357"/>
      <c r="I1405" s="596" t="s">
        <v>19</v>
      </c>
      <c r="J1405" s="597"/>
      <c r="K1405" s="629">
        <v>3.7</v>
      </c>
      <c r="L1405" s="630"/>
      <c r="M1405" s="291">
        <f>K1405*12*I1401</f>
        <v>42561.840000000004</v>
      </c>
    </row>
    <row r="1406" spans="1:13">
      <c r="A1406" s="301" t="s">
        <v>338</v>
      </c>
      <c r="B1406" s="355"/>
      <c r="C1406" s="355"/>
      <c r="D1406" s="355"/>
      <c r="E1406" s="355"/>
      <c r="F1406" s="355"/>
      <c r="G1406" s="355"/>
      <c r="H1406" s="356"/>
      <c r="I1406" s="598" t="s">
        <v>328</v>
      </c>
      <c r="J1406" s="599"/>
      <c r="K1406" s="327"/>
      <c r="L1406" s="292"/>
      <c r="M1406" s="291"/>
    </row>
    <row r="1407" spans="1:13">
      <c r="A1407" s="323" t="s">
        <v>337</v>
      </c>
      <c r="B1407" s="331"/>
      <c r="C1407" s="331"/>
      <c r="D1407" s="331"/>
      <c r="E1407" s="331"/>
      <c r="F1407" s="331"/>
      <c r="G1407" s="331"/>
      <c r="H1407" s="357"/>
      <c r="I1407" s="596"/>
      <c r="J1407" s="597"/>
      <c r="K1407" s="327"/>
      <c r="L1407" s="292"/>
      <c r="M1407" s="291"/>
    </row>
    <row r="1408" spans="1:13">
      <c r="A1408" s="323" t="s">
        <v>346</v>
      </c>
      <c r="B1408" s="331"/>
      <c r="C1408" s="331"/>
      <c r="D1408" s="331"/>
      <c r="E1408" s="331"/>
      <c r="F1408" s="331"/>
      <c r="G1408" s="331"/>
      <c r="H1408" s="357"/>
      <c r="I1408" s="608" t="s">
        <v>35</v>
      </c>
      <c r="J1408" s="609"/>
      <c r="K1408" s="625">
        <v>2.4700000000000002</v>
      </c>
      <c r="L1408" s="626"/>
      <c r="M1408" s="291">
        <f>K1408*12*I1401</f>
        <v>28412.904000000002</v>
      </c>
    </row>
    <row r="1409" spans="1:13" ht="15.75">
      <c r="A1409" s="320" t="s">
        <v>345</v>
      </c>
      <c r="B1409" s="354"/>
      <c r="C1409" s="354"/>
      <c r="D1409" s="354"/>
      <c r="E1409" s="354"/>
      <c r="F1409" s="354"/>
      <c r="G1409" s="354"/>
      <c r="H1409" s="353"/>
      <c r="I1409" s="598" t="s">
        <v>328</v>
      </c>
      <c r="J1409" s="599"/>
      <c r="K1409" s="370"/>
      <c r="L1409" s="369"/>
      <c r="M1409" s="291"/>
    </row>
    <row r="1410" spans="1:13">
      <c r="A1410" s="313" t="s">
        <v>344</v>
      </c>
      <c r="B1410" s="328"/>
      <c r="C1410" s="328"/>
      <c r="D1410" s="328"/>
      <c r="E1410" s="328"/>
      <c r="F1410" s="328"/>
      <c r="G1410" s="328"/>
      <c r="H1410" s="368"/>
      <c r="I1410" s="598"/>
      <c r="J1410" s="599"/>
      <c r="K1410" s="352"/>
      <c r="L1410" s="292"/>
      <c r="M1410" s="291"/>
    </row>
    <row r="1411" spans="1:13" ht="15.75" thickBot="1">
      <c r="A1411" s="323" t="s">
        <v>343</v>
      </c>
      <c r="B1411" s="322"/>
      <c r="C1411" s="322"/>
      <c r="D1411" s="322"/>
      <c r="E1411" s="322"/>
      <c r="F1411" s="322"/>
      <c r="G1411" s="322"/>
      <c r="H1411" s="321"/>
      <c r="I1411" s="334"/>
      <c r="J1411" s="333"/>
      <c r="K1411" s="636"/>
      <c r="L1411" s="637"/>
      <c r="M1411" s="291"/>
    </row>
    <row r="1412" spans="1:13">
      <c r="A1412" s="367" t="s">
        <v>342</v>
      </c>
      <c r="B1412" s="366"/>
      <c r="C1412" s="366"/>
      <c r="D1412" s="366"/>
      <c r="E1412" s="366"/>
      <c r="F1412" s="366"/>
      <c r="G1412" s="366"/>
      <c r="H1412" s="365"/>
      <c r="I1412" s="341"/>
      <c r="J1412" s="364"/>
      <c r="K1412" s="627">
        <f>K1414+K1419+K1422</f>
        <v>5.05</v>
      </c>
      <c r="L1412" s="628"/>
      <c r="M1412" s="286">
        <f>K1412*12*I1401</f>
        <v>58091.159999999996</v>
      </c>
    </row>
    <row r="1413" spans="1:13" ht="15.75" thickBot="1">
      <c r="A1413" s="363" t="s">
        <v>341</v>
      </c>
      <c r="B1413" s="362"/>
      <c r="C1413" s="362"/>
      <c r="D1413" s="362"/>
      <c r="E1413" s="362"/>
      <c r="F1413" s="362"/>
      <c r="G1413" s="362"/>
      <c r="H1413" s="361"/>
      <c r="I1413" s="336"/>
      <c r="J1413" s="360"/>
      <c r="K1413" s="281"/>
      <c r="L1413" s="280"/>
      <c r="M1413" s="279"/>
    </row>
    <row r="1414" spans="1:13">
      <c r="A1414" s="301" t="s">
        <v>340</v>
      </c>
      <c r="B1414" s="300"/>
      <c r="C1414" s="300"/>
      <c r="D1414" s="300"/>
      <c r="E1414" s="300"/>
      <c r="F1414" s="300"/>
      <c r="G1414" s="300"/>
      <c r="H1414" s="298"/>
      <c r="I1414" s="598" t="s">
        <v>19</v>
      </c>
      <c r="J1414" s="599"/>
      <c r="K1414" s="629">
        <v>2.5299999999999998</v>
      </c>
      <c r="L1414" s="630"/>
      <c r="M1414" s="291">
        <f>K1414*12*I1401</f>
        <v>29103.096000000001</v>
      </c>
    </row>
    <row r="1415" spans="1:13">
      <c r="A1415" s="323" t="s">
        <v>339</v>
      </c>
      <c r="B1415" s="322"/>
      <c r="C1415" s="322"/>
      <c r="D1415" s="322"/>
      <c r="E1415" s="322"/>
      <c r="F1415" s="322"/>
      <c r="G1415" s="322"/>
      <c r="H1415" s="321"/>
      <c r="I1415" s="359"/>
      <c r="J1415" s="358"/>
      <c r="K1415" s="327"/>
      <c r="L1415" s="292"/>
      <c r="M1415" s="291"/>
    </row>
    <row r="1416" spans="1:13">
      <c r="A1416" s="301" t="s">
        <v>338</v>
      </c>
      <c r="B1416" s="355"/>
      <c r="C1416" s="355"/>
      <c r="D1416" s="355"/>
      <c r="E1416" s="355"/>
      <c r="F1416" s="355"/>
      <c r="G1416" s="355"/>
      <c r="H1416" s="356"/>
      <c r="I1416" s="598" t="s">
        <v>328</v>
      </c>
      <c r="J1416" s="599"/>
      <c r="K1416" s="327"/>
      <c r="L1416" s="292"/>
      <c r="M1416" s="291"/>
    </row>
    <row r="1417" spans="1:13">
      <c r="A1417" s="323" t="s">
        <v>337</v>
      </c>
      <c r="B1417" s="331"/>
      <c r="C1417" s="331"/>
      <c r="D1417" s="331"/>
      <c r="E1417" s="331"/>
      <c r="F1417" s="331"/>
      <c r="G1417" s="331"/>
      <c r="H1417" s="357"/>
      <c r="I1417" s="596"/>
      <c r="J1417" s="597"/>
      <c r="K1417" s="327"/>
      <c r="L1417" s="292"/>
      <c r="M1417" s="291"/>
    </row>
    <row r="1418" spans="1:13">
      <c r="A1418" s="320" t="s">
        <v>336</v>
      </c>
      <c r="B1418" s="354"/>
      <c r="C1418" s="353"/>
      <c r="D1418" s="355"/>
      <c r="E1418" s="355"/>
      <c r="F1418" s="355"/>
      <c r="G1418" s="355"/>
      <c r="H1418" s="356"/>
      <c r="I1418" s="598" t="s">
        <v>328</v>
      </c>
      <c r="J1418" s="599"/>
      <c r="K1418" s="327"/>
      <c r="L1418" s="292"/>
      <c r="M1418" s="291"/>
    </row>
    <row r="1419" spans="1:13">
      <c r="A1419" s="301" t="s">
        <v>335</v>
      </c>
      <c r="B1419" s="355"/>
      <c r="C1419" s="355"/>
      <c r="D1419" s="354"/>
      <c r="E1419" s="354"/>
      <c r="F1419" s="354"/>
      <c r="G1419" s="354"/>
      <c r="H1419" s="353"/>
      <c r="I1419" s="608" t="s">
        <v>35</v>
      </c>
      <c r="J1419" s="609"/>
      <c r="K1419" s="625">
        <v>1.1200000000000001</v>
      </c>
      <c r="L1419" s="626"/>
      <c r="M1419" s="291">
        <f>K1419*12*I1401</f>
        <v>12883.584000000001</v>
      </c>
    </row>
    <row r="1420" spans="1:13">
      <c r="A1420" s="313" t="s">
        <v>334</v>
      </c>
      <c r="B1420" s="312"/>
      <c r="C1420" s="312"/>
      <c r="D1420" s="312"/>
      <c r="E1420" s="312"/>
      <c r="F1420" s="312"/>
      <c r="G1420" s="312"/>
      <c r="H1420" s="311"/>
      <c r="I1420" s="590" t="s">
        <v>333</v>
      </c>
      <c r="J1420" s="591"/>
      <c r="K1420" s="327"/>
      <c r="L1420" s="292"/>
      <c r="M1420" s="291"/>
    </row>
    <row r="1421" spans="1:13">
      <c r="A1421" s="323"/>
      <c r="B1421" s="322"/>
      <c r="C1421" s="322"/>
      <c r="D1421" s="322"/>
      <c r="E1421" s="322"/>
      <c r="F1421" s="322"/>
      <c r="G1421" s="322"/>
      <c r="H1421" s="321"/>
      <c r="I1421" s="334" t="s">
        <v>332</v>
      </c>
      <c r="J1421" s="333"/>
      <c r="K1421" s="352"/>
      <c r="L1421" s="292"/>
      <c r="M1421" s="291"/>
    </row>
    <row r="1422" spans="1:13">
      <c r="A1422" s="313" t="s">
        <v>331</v>
      </c>
      <c r="B1422" s="312"/>
      <c r="C1422" s="312"/>
      <c r="D1422" s="312"/>
      <c r="E1422" s="312"/>
      <c r="F1422" s="312"/>
      <c r="G1422" s="312"/>
      <c r="H1422" s="311"/>
      <c r="I1422" s="590" t="s">
        <v>35</v>
      </c>
      <c r="J1422" s="591"/>
      <c r="K1422" s="625">
        <v>1.4</v>
      </c>
      <c r="L1422" s="626"/>
      <c r="M1422" s="291">
        <f>K1422*12*I1401</f>
        <v>16104.479999999998</v>
      </c>
    </row>
    <row r="1423" spans="1:13">
      <c r="A1423" s="323" t="s">
        <v>330</v>
      </c>
      <c r="B1423" s="322"/>
      <c r="C1423" s="322"/>
      <c r="D1423" s="322"/>
      <c r="E1423" s="322"/>
      <c r="F1423" s="322"/>
      <c r="G1423" s="322"/>
      <c r="H1423" s="321"/>
      <c r="I1423" s="334"/>
      <c r="J1423" s="333"/>
      <c r="K1423" s="327"/>
      <c r="L1423" s="292"/>
      <c r="M1423" s="291"/>
    </row>
    <row r="1424" spans="1:13">
      <c r="A1424" s="313" t="s">
        <v>329</v>
      </c>
      <c r="B1424" s="312"/>
      <c r="C1424" s="312"/>
      <c r="D1424" s="312"/>
      <c r="E1424" s="312"/>
      <c r="F1424" s="312"/>
      <c r="G1424" s="312"/>
      <c r="H1424" s="311"/>
      <c r="I1424" s="598" t="s">
        <v>328</v>
      </c>
      <c r="J1424" s="599"/>
      <c r="K1424" s="327"/>
      <c r="L1424" s="292"/>
      <c r="M1424" s="291"/>
    </row>
    <row r="1425" spans="1:13">
      <c r="A1425" s="313" t="s">
        <v>327</v>
      </c>
      <c r="B1425" s="312"/>
      <c r="C1425" s="312"/>
      <c r="D1425" s="312"/>
      <c r="E1425" s="312"/>
      <c r="F1425" s="312"/>
      <c r="G1425" s="312"/>
      <c r="H1425" s="311"/>
      <c r="I1425" s="590" t="s">
        <v>326</v>
      </c>
      <c r="J1425" s="591"/>
      <c r="K1425" s="351"/>
      <c r="L1425" s="350"/>
      <c r="M1425" s="349"/>
    </row>
    <row r="1426" spans="1:13" ht="15.75" thickBot="1">
      <c r="A1426" s="323"/>
      <c r="B1426" s="322"/>
      <c r="C1426" s="322"/>
      <c r="D1426" s="322"/>
      <c r="E1426" s="322"/>
      <c r="F1426" s="322"/>
      <c r="G1426" s="322"/>
      <c r="H1426" s="321"/>
      <c r="I1426" s="606" t="s">
        <v>325</v>
      </c>
      <c r="J1426" s="607"/>
      <c r="K1426" s="348"/>
      <c r="L1426" s="347"/>
      <c r="M1426" s="346"/>
    </row>
    <row r="1427" spans="1:13">
      <c r="A1427" s="345" t="s">
        <v>324</v>
      </c>
      <c r="B1427" s="344"/>
      <c r="C1427" s="344"/>
      <c r="D1427" s="344"/>
      <c r="E1427" s="344"/>
      <c r="F1427" s="344"/>
      <c r="G1427" s="343"/>
      <c r="H1427" s="342"/>
      <c r="I1427" s="341"/>
      <c r="J1427" s="340"/>
      <c r="K1427" s="648">
        <f>K1429+K1436+K1444+K1448+K1449+K1453</f>
        <v>16.89</v>
      </c>
      <c r="L1427" s="628"/>
      <c r="M1427" s="286">
        <f>M1429+M1436+M1444+M1448+M1449+M1453</f>
        <v>194289.04800000001</v>
      </c>
    </row>
    <row r="1428" spans="1:13" ht="15.75" thickBot="1">
      <c r="A1428" s="339"/>
      <c r="B1428" s="338"/>
      <c r="C1428" s="338"/>
      <c r="D1428" s="338"/>
      <c r="E1428" s="338"/>
      <c r="F1428" s="338"/>
      <c r="G1428" s="338"/>
      <c r="H1428" s="337"/>
      <c r="I1428" s="336"/>
      <c r="J1428" s="282"/>
      <c r="K1428" s="281"/>
      <c r="L1428" s="280"/>
      <c r="M1428" s="279"/>
    </row>
    <row r="1429" spans="1:13" ht="15.75" thickBot="1">
      <c r="A1429" s="603" t="s">
        <v>323</v>
      </c>
      <c r="B1429" s="604"/>
      <c r="C1429" s="604"/>
      <c r="D1429" s="604"/>
      <c r="E1429" s="604"/>
      <c r="F1429" s="604"/>
      <c r="G1429" s="604"/>
      <c r="H1429" s="605"/>
      <c r="I1429" s="305"/>
      <c r="J1429" s="304"/>
      <c r="K1429" s="646">
        <f>K1430+K1431+K1432+K1434+K1435</f>
        <v>4.629999999999999</v>
      </c>
      <c r="L1429" s="647"/>
      <c r="M1429" s="303">
        <f>K1429*12*I1401</f>
        <v>53259.815999999992</v>
      </c>
    </row>
    <row r="1430" spans="1:13">
      <c r="A1430" s="323" t="s">
        <v>322</v>
      </c>
      <c r="B1430" s="322"/>
      <c r="C1430" s="322"/>
      <c r="D1430" s="322"/>
      <c r="E1430" s="322"/>
      <c r="F1430" s="322"/>
      <c r="G1430" s="322"/>
      <c r="H1430" s="321"/>
      <c r="I1430" s="596" t="s">
        <v>321</v>
      </c>
      <c r="J1430" s="597"/>
      <c r="K1430" s="629">
        <v>0.63</v>
      </c>
      <c r="L1430" s="630"/>
      <c r="M1430" s="291">
        <f>K1430*12*I1401</f>
        <v>7247.0160000000005</v>
      </c>
    </row>
    <row r="1431" spans="1:13">
      <c r="A1431" s="320" t="s">
        <v>320</v>
      </c>
      <c r="B1431" s="319"/>
      <c r="C1431" s="319"/>
      <c r="D1431" s="319"/>
      <c r="E1431" s="319"/>
      <c r="F1431" s="319"/>
      <c r="G1431" s="319"/>
      <c r="H1431" s="318"/>
      <c r="I1431" s="608" t="s">
        <v>57</v>
      </c>
      <c r="J1431" s="609"/>
      <c r="K1431" s="625">
        <v>1.48</v>
      </c>
      <c r="L1431" s="626"/>
      <c r="M1431" s="291">
        <f>K1431*12*I1401</f>
        <v>17024.735999999997</v>
      </c>
    </row>
    <row r="1432" spans="1:13">
      <c r="A1432" s="313" t="s">
        <v>319</v>
      </c>
      <c r="B1432" s="312"/>
      <c r="C1432" s="312"/>
      <c r="D1432" s="312"/>
      <c r="E1432" s="312"/>
      <c r="F1432" s="312"/>
      <c r="G1432" s="312"/>
      <c r="H1432" s="311"/>
      <c r="I1432" s="590" t="s">
        <v>35</v>
      </c>
      <c r="J1432" s="591"/>
      <c r="K1432" s="625">
        <v>0.17</v>
      </c>
      <c r="L1432" s="626"/>
      <c r="M1432" s="291">
        <f>K1432*12*I1401</f>
        <v>1955.5440000000001</v>
      </c>
    </row>
    <row r="1433" spans="1:13">
      <c r="A1433" s="335" t="s">
        <v>318</v>
      </c>
      <c r="B1433" s="331"/>
      <c r="C1433" s="331"/>
      <c r="D1433" s="331"/>
      <c r="E1433" s="322"/>
      <c r="F1433" s="322"/>
      <c r="G1433" s="322"/>
      <c r="H1433" s="321"/>
      <c r="I1433" s="334"/>
      <c r="J1433" s="333"/>
      <c r="K1433" s="293"/>
      <c r="L1433" s="292"/>
      <c r="M1433" s="291"/>
    </row>
    <row r="1434" spans="1:13">
      <c r="A1434" s="320" t="s">
        <v>317</v>
      </c>
      <c r="B1434" s="319"/>
      <c r="C1434" s="319"/>
      <c r="D1434" s="319"/>
      <c r="E1434" s="319"/>
      <c r="F1434" s="319"/>
      <c r="G1434" s="319"/>
      <c r="H1434" s="318"/>
      <c r="I1434" s="608" t="s">
        <v>19</v>
      </c>
      <c r="J1434" s="609"/>
      <c r="K1434" s="625">
        <v>0.05</v>
      </c>
      <c r="L1434" s="626"/>
      <c r="M1434" s="291">
        <f>K1434*12*I1401</f>
        <v>575.16000000000008</v>
      </c>
    </row>
    <row r="1435" spans="1:13" ht="15.75" thickBot="1">
      <c r="A1435" s="313" t="s">
        <v>316</v>
      </c>
      <c r="B1435" s="312"/>
      <c r="C1435" s="312"/>
      <c r="D1435" s="312"/>
      <c r="E1435" s="312"/>
      <c r="F1435" s="312"/>
      <c r="G1435" s="312"/>
      <c r="H1435" s="311"/>
      <c r="I1435" s="614" t="s">
        <v>19</v>
      </c>
      <c r="J1435" s="615"/>
      <c r="K1435" s="650">
        <v>2.2999999999999998</v>
      </c>
      <c r="L1435" s="651"/>
      <c r="M1435" s="291">
        <f>K1435*12*I1401</f>
        <v>26457.359999999997</v>
      </c>
    </row>
    <row r="1436" spans="1:13" ht="15.75" thickBot="1">
      <c r="A1436" s="654" t="s">
        <v>315</v>
      </c>
      <c r="B1436" s="655"/>
      <c r="C1436" s="655"/>
      <c r="D1436" s="655"/>
      <c r="E1436" s="655"/>
      <c r="F1436" s="655"/>
      <c r="G1436" s="655"/>
      <c r="H1436" s="656"/>
      <c r="I1436" s="305"/>
      <c r="J1436" s="304"/>
      <c r="K1436" s="642">
        <f>K1437+K1438+K1440+K1441+K1442+K1443</f>
        <v>1.35</v>
      </c>
      <c r="L1436" s="647"/>
      <c r="M1436" s="303">
        <f>K1436*12*I1401</f>
        <v>15529.320000000003</v>
      </c>
    </row>
    <row r="1437" spans="1:13">
      <c r="A1437" s="332" t="s">
        <v>314</v>
      </c>
      <c r="B1437" s="331"/>
      <c r="C1437" s="331"/>
      <c r="D1437" s="331"/>
      <c r="E1437" s="331"/>
      <c r="F1437" s="322"/>
      <c r="G1437" s="322"/>
      <c r="H1437" s="321"/>
      <c r="I1437" s="330"/>
      <c r="J1437" s="294"/>
      <c r="K1437" s="629">
        <v>0.08</v>
      </c>
      <c r="L1437" s="630"/>
      <c r="M1437" s="291">
        <f>K1437*12*I1401</f>
        <v>920.25599999999997</v>
      </c>
    </row>
    <row r="1438" spans="1:13">
      <c r="A1438" s="329" t="s">
        <v>313</v>
      </c>
      <c r="B1438" s="328"/>
      <c r="C1438" s="328"/>
      <c r="D1438" s="328"/>
      <c r="E1438" s="328"/>
      <c r="F1438" s="312"/>
      <c r="G1438" s="312"/>
      <c r="H1438" s="311"/>
      <c r="I1438" s="598" t="s">
        <v>312</v>
      </c>
      <c r="J1438" s="599"/>
      <c r="K1438" s="625">
        <v>0.65</v>
      </c>
      <c r="L1438" s="626"/>
      <c r="M1438" s="291">
        <f>K1438*12*I1401</f>
        <v>7477.0800000000008</v>
      </c>
    </row>
    <row r="1439" spans="1:13">
      <c r="A1439" s="323" t="s">
        <v>311</v>
      </c>
      <c r="B1439" s="322"/>
      <c r="C1439" s="322"/>
      <c r="D1439" s="322"/>
      <c r="E1439" s="322"/>
      <c r="F1439" s="322"/>
      <c r="G1439" s="322"/>
      <c r="H1439" s="321"/>
      <c r="I1439" s="596" t="s">
        <v>310</v>
      </c>
      <c r="J1439" s="597"/>
      <c r="K1439" s="327"/>
      <c r="L1439" s="292"/>
      <c r="M1439" s="291"/>
    </row>
    <row r="1440" spans="1:13">
      <c r="A1440" s="320" t="s">
        <v>309</v>
      </c>
      <c r="B1440" s="319"/>
      <c r="C1440" s="319"/>
      <c r="D1440" s="319"/>
      <c r="E1440" s="319"/>
      <c r="F1440" s="319"/>
      <c r="G1440" s="319"/>
      <c r="H1440" s="318"/>
      <c r="I1440" s="608" t="s">
        <v>308</v>
      </c>
      <c r="J1440" s="609"/>
      <c r="K1440" s="625">
        <v>0.4</v>
      </c>
      <c r="L1440" s="626"/>
      <c r="M1440" s="291">
        <f>K1440*12*I1401</f>
        <v>4601.2800000000007</v>
      </c>
    </row>
    <row r="1441" spans="1:13">
      <c r="A1441" s="320" t="s">
        <v>307</v>
      </c>
      <c r="B1441" s="319"/>
      <c r="C1441" s="319"/>
      <c r="D1441" s="319"/>
      <c r="E1441" s="319"/>
      <c r="F1441" s="319"/>
      <c r="G1441" s="319"/>
      <c r="H1441" s="318"/>
      <c r="I1441" s="608" t="s">
        <v>306</v>
      </c>
      <c r="J1441" s="609"/>
      <c r="K1441" s="625">
        <v>0.1</v>
      </c>
      <c r="L1441" s="626"/>
      <c r="M1441" s="291">
        <f>K1441*12*I1401</f>
        <v>1150.3200000000002</v>
      </c>
    </row>
    <row r="1442" spans="1:13">
      <c r="A1442" s="313" t="s">
        <v>299</v>
      </c>
      <c r="B1442" s="312"/>
      <c r="C1442" s="312"/>
      <c r="D1442" s="312"/>
      <c r="E1442" s="312"/>
      <c r="F1442" s="312"/>
      <c r="G1442" s="312"/>
      <c r="H1442" s="311"/>
      <c r="I1442" s="608" t="s">
        <v>298</v>
      </c>
      <c r="J1442" s="609"/>
      <c r="K1442" s="636">
        <v>0.05</v>
      </c>
      <c r="L1442" s="637"/>
      <c r="M1442" s="291">
        <f>K1442*12*I1401</f>
        <v>575.16000000000008</v>
      </c>
    </row>
    <row r="1443" spans="1:13" ht="15.75" thickBot="1">
      <c r="A1443" s="313" t="s">
        <v>305</v>
      </c>
      <c r="B1443" s="312"/>
      <c r="C1443" s="312"/>
      <c r="D1443" s="312"/>
      <c r="E1443" s="312"/>
      <c r="F1443" s="312"/>
      <c r="G1443" s="312"/>
      <c r="H1443" s="311"/>
      <c r="I1443" s="614" t="s">
        <v>88</v>
      </c>
      <c r="J1443" s="615"/>
      <c r="K1443" s="638">
        <v>7.0000000000000007E-2</v>
      </c>
      <c r="L1443" s="639"/>
      <c r="M1443" s="326">
        <f>K1443*12*I1401</f>
        <v>805.22400000000005</v>
      </c>
    </row>
    <row r="1444" spans="1:13" ht="15.75" thickBot="1">
      <c r="A1444" s="654" t="s">
        <v>304</v>
      </c>
      <c r="B1444" s="655"/>
      <c r="C1444" s="655"/>
      <c r="D1444" s="655"/>
      <c r="E1444" s="655"/>
      <c r="F1444" s="655"/>
      <c r="G1444" s="655"/>
      <c r="H1444" s="656"/>
      <c r="I1444" s="325"/>
      <c r="J1444" s="324"/>
      <c r="K1444" s="649">
        <f>K1445+K1446+K1447</f>
        <v>0.88</v>
      </c>
      <c r="L1444" s="643"/>
      <c r="M1444" s="303">
        <f>K1444*12*I1401</f>
        <v>10122.816000000001</v>
      </c>
    </row>
    <row r="1445" spans="1:13">
      <c r="A1445" s="323" t="s">
        <v>303</v>
      </c>
      <c r="B1445" s="322"/>
      <c r="C1445" s="322"/>
      <c r="D1445" s="322"/>
      <c r="E1445" s="322"/>
      <c r="F1445" s="322"/>
      <c r="G1445" s="322"/>
      <c r="H1445" s="321"/>
      <c r="I1445" s="612" t="s">
        <v>302</v>
      </c>
      <c r="J1445" s="613"/>
      <c r="K1445" s="644">
        <v>0.42</v>
      </c>
      <c r="L1445" s="645"/>
      <c r="M1445" s="291">
        <f>K1445*12*I1401</f>
        <v>4831.3440000000001</v>
      </c>
    </row>
    <row r="1446" spans="1:13">
      <c r="A1446" s="320" t="s">
        <v>301</v>
      </c>
      <c r="B1446" s="319"/>
      <c r="C1446" s="319"/>
      <c r="D1446" s="319"/>
      <c r="E1446" s="319"/>
      <c r="F1446" s="319"/>
      <c r="G1446" s="319"/>
      <c r="H1446" s="318"/>
      <c r="I1446" s="317" t="s">
        <v>300</v>
      </c>
      <c r="J1446" s="316"/>
      <c r="K1446" s="636">
        <v>0.37</v>
      </c>
      <c r="L1446" s="637"/>
      <c r="M1446" s="291">
        <f>K1446*12*I1401</f>
        <v>4256.1839999999993</v>
      </c>
    </row>
    <row r="1447" spans="1:13" ht="15.75" thickBot="1">
      <c r="A1447" s="313" t="s">
        <v>299</v>
      </c>
      <c r="B1447" s="312"/>
      <c r="C1447" s="312"/>
      <c r="D1447" s="312"/>
      <c r="E1447" s="312"/>
      <c r="F1447" s="312"/>
      <c r="G1447" s="312"/>
      <c r="H1447" s="311"/>
      <c r="I1447" s="614" t="s">
        <v>298</v>
      </c>
      <c r="J1447" s="615"/>
      <c r="K1447" s="638">
        <v>0.09</v>
      </c>
      <c r="L1447" s="639"/>
      <c r="M1447" s="291">
        <f>K1447*12*I1401</f>
        <v>1035.288</v>
      </c>
    </row>
    <row r="1448" spans="1:13" ht="15.75" thickBot="1">
      <c r="A1448" s="309" t="s">
        <v>297</v>
      </c>
      <c r="B1448" s="308"/>
      <c r="C1448" s="308"/>
      <c r="D1448" s="308"/>
      <c r="E1448" s="308"/>
      <c r="F1448" s="308"/>
      <c r="G1448" s="308"/>
      <c r="H1448" s="307"/>
      <c r="I1448" s="619" t="s">
        <v>296</v>
      </c>
      <c r="J1448" s="620"/>
      <c r="K1448" s="640">
        <v>8.3800000000000008</v>
      </c>
      <c r="L1448" s="641"/>
      <c r="M1448" s="303">
        <f>K1448*12*I1401</f>
        <v>96396.816000000006</v>
      </c>
    </row>
    <row r="1449" spans="1:13" ht="15.75" thickBot="1">
      <c r="A1449" s="603" t="s">
        <v>295</v>
      </c>
      <c r="B1449" s="604"/>
      <c r="C1449" s="604"/>
      <c r="D1449" s="604"/>
      <c r="E1449" s="604"/>
      <c r="F1449" s="604"/>
      <c r="G1449" s="604"/>
      <c r="H1449" s="605"/>
      <c r="I1449" s="305"/>
      <c r="J1449" s="304"/>
      <c r="K1449" s="642">
        <v>1.58</v>
      </c>
      <c r="L1449" s="643"/>
      <c r="M1449" s="303">
        <f>K1449*12*I1401</f>
        <v>18175.056</v>
      </c>
    </row>
    <row r="1450" spans="1:13">
      <c r="A1450" s="301" t="s">
        <v>294</v>
      </c>
      <c r="B1450" s="300"/>
      <c r="C1450" s="300"/>
      <c r="D1450" s="300"/>
      <c r="E1450" s="300"/>
      <c r="F1450" s="300"/>
      <c r="G1450" s="300"/>
      <c r="H1450" s="298"/>
      <c r="I1450" s="621" t="s">
        <v>293</v>
      </c>
      <c r="J1450" s="622"/>
      <c r="K1450" s="297"/>
      <c r="L1450" s="314"/>
      <c r="M1450" s="291"/>
    </row>
    <row r="1451" spans="1:13">
      <c r="A1451" s="301" t="s">
        <v>292</v>
      </c>
      <c r="B1451" s="300"/>
      <c r="C1451" s="300"/>
      <c r="D1451" s="300"/>
      <c r="E1451" s="300"/>
      <c r="F1451" s="300"/>
      <c r="G1451" s="300"/>
      <c r="H1451" s="298"/>
      <c r="I1451" s="295"/>
      <c r="J1451" s="294"/>
      <c r="K1451" s="297"/>
      <c r="L1451" s="314"/>
      <c r="M1451" s="291"/>
    </row>
    <row r="1452" spans="1:13" ht="15.75" thickBot="1">
      <c r="A1452" s="301" t="s">
        <v>291</v>
      </c>
      <c r="B1452" s="300"/>
      <c r="C1452" s="300"/>
      <c r="D1452" s="300"/>
      <c r="E1452" s="300"/>
      <c r="F1452" s="300"/>
      <c r="G1452" s="300"/>
      <c r="H1452" s="298"/>
      <c r="I1452" s="310"/>
      <c r="J1452" s="294"/>
      <c r="K1452" s="297"/>
      <c r="L1452" s="314"/>
      <c r="M1452" s="291"/>
    </row>
    <row r="1453" spans="1:13" ht="15.75" thickBot="1">
      <c r="A1453" s="309" t="s">
        <v>290</v>
      </c>
      <c r="B1453" s="308"/>
      <c r="C1453" s="308"/>
      <c r="D1453" s="308"/>
      <c r="E1453" s="308"/>
      <c r="F1453" s="308"/>
      <c r="G1453" s="308"/>
      <c r="H1453" s="307"/>
      <c r="I1453" s="305"/>
      <c r="J1453" s="304"/>
      <c r="K1453" s="642">
        <v>7.0000000000000007E-2</v>
      </c>
      <c r="L1453" s="643"/>
      <c r="M1453" s="303">
        <f>K1453*12*I1401</f>
        <v>805.22400000000005</v>
      </c>
    </row>
    <row r="1454" spans="1:13">
      <c r="A1454" s="301" t="s">
        <v>289</v>
      </c>
      <c r="B1454" s="300"/>
      <c r="C1454" s="300"/>
      <c r="D1454" s="300"/>
      <c r="E1454" s="300"/>
      <c r="F1454" s="300"/>
      <c r="G1454" s="300"/>
      <c r="H1454" s="298"/>
      <c r="I1454" s="621" t="s">
        <v>19</v>
      </c>
      <c r="J1454" s="622"/>
      <c r="K1454" s="315"/>
      <c r="L1454" s="314"/>
      <c r="M1454" s="291"/>
    </row>
    <row r="1455" spans="1:13" ht="15.75" thickBot="1">
      <c r="A1455" s="301" t="s">
        <v>288</v>
      </c>
      <c r="B1455" s="300"/>
      <c r="C1455" s="300"/>
      <c r="D1455" s="300"/>
      <c r="E1455" s="300"/>
      <c r="F1455" s="300"/>
      <c r="G1455" s="300"/>
      <c r="H1455" s="298"/>
      <c r="I1455" s="295"/>
      <c r="J1455" s="294"/>
      <c r="K1455" s="315"/>
      <c r="L1455" s="314"/>
      <c r="M1455" s="291"/>
    </row>
    <row r="1456" spans="1:13" ht="15.75" thickBot="1">
      <c r="A1456" s="603" t="s">
        <v>287</v>
      </c>
      <c r="B1456" s="604"/>
      <c r="C1456" s="604"/>
      <c r="D1456" s="604"/>
      <c r="E1456" s="604"/>
      <c r="F1456" s="604"/>
      <c r="G1456" s="604"/>
      <c r="H1456" s="605"/>
      <c r="I1456" s="305"/>
      <c r="J1456" s="304"/>
      <c r="K1456" s="642">
        <v>6</v>
      </c>
      <c r="L1456" s="643"/>
      <c r="M1456" s="303">
        <f>K1456*12*I1401</f>
        <v>69019.199999999997</v>
      </c>
    </row>
    <row r="1457" spans="1:13">
      <c r="A1457" s="301" t="s">
        <v>286</v>
      </c>
      <c r="B1457" s="299"/>
      <c r="C1457" s="299"/>
      <c r="D1457" s="299"/>
      <c r="E1457" s="299"/>
      <c r="F1457" s="300"/>
      <c r="G1457" s="299"/>
      <c r="H1457" s="298"/>
      <c r="I1457" s="598" t="s">
        <v>285</v>
      </c>
      <c r="J1457" s="599"/>
      <c r="K1457" s="297"/>
      <c r="L1457" s="314"/>
      <c r="M1457" s="291"/>
    </row>
    <row r="1458" spans="1:13">
      <c r="A1458" s="301" t="s">
        <v>284</v>
      </c>
      <c r="B1458" s="299"/>
      <c r="C1458" s="299"/>
      <c r="D1458" s="299"/>
      <c r="E1458" s="299"/>
      <c r="F1458" s="300"/>
      <c r="G1458" s="299"/>
      <c r="H1458" s="298"/>
      <c r="I1458" s="598" t="s">
        <v>283</v>
      </c>
      <c r="J1458" s="599"/>
      <c r="K1458" s="297"/>
      <c r="L1458" s="314"/>
      <c r="M1458" s="291"/>
    </row>
    <row r="1459" spans="1:13">
      <c r="A1459" s="301" t="s">
        <v>282</v>
      </c>
      <c r="B1459" s="299"/>
      <c r="C1459" s="299"/>
      <c r="D1459" s="299"/>
      <c r="E1459" s="299"/>
      <c r="F1459" s="300"/>
      <c r="G1459" s="299"/>
      <c r="H1459" s="298"/>
      <c r="I1459" s="598" t="s">
        <v>281</v>
      </c>
      <c r="J1459" s="599"/>
      <c r="K1459" s="297"/>
      <c r="L1459" s="314"/>
      <c r="M1459" s="291"/>
    </row>
    <row r="1460" spans="1:13">
      <c r="A1460" s="301" t="s">
        <v>280</v>
      </c>
      <c r="B1460" s="299"/>
      <c r="C1460" s="299"/>
      <c r="D1460" s="299"/>
      <c r="E1460" s="299"/>
      <c r="F1460" s="300"/>
      <c r="G1460" s="299"/>
      <c r="H1460" s="298"/>
      <c r="I1460" s="598" t="s">
        <v>279</v>
      </c>
      <c r="J1460" s="599"/>
      <c r="K1460" s="297"/>
      <c r="L1460" s="314"/>
      <c r="M1460" s="291"/>
    </row>
    <row r="1461" spans="1:13">
      <c r="A1461" s="301" t="s">
        <v>278</v>
      </c>
      <c r="B1461" s="299"/>
      <c r="C1461" s="299"/>
      <c r="D1461" s="299"/>
      <c r="E1461" s="299"/>
      <c r="F1461" s="300"/>
      <c r="G1461" s="299"/>
      <c r="H1461" s="298"/>
      <c r="I1461" s="598" t="s">
        <v>277</v>
      </c>
      <c r="J1461" s="599"/>
      <c r="K1461" s="297"/>
      <c r="L1461" s="314"/>
      <c r="M1461" s="291"/>
    </row>
    <row r="1462" spans="1:13">
      <c r="A1462" s="301" t="s">
        <v>276</v>
      </c>
      <c r="B1462" s="299"/>
      <c r="C1462" s="299"/>
      <c r="D1462" s="299"/>
      <c r="E1462" s="299"/>
      <c r="F1462" s="300"/>
      <c r="G1462" s="299"/>
      <c r="H1462" s="298"/>
      <c r="I1462" s="295"/>
      <c r="J1462" s="294"/>
      <c r="K1462" s="297"/>
      <c r="L1462" s="302"/>
      <c r="M1462" s="291"/>
    </row>
    <row r="1463" spans="1:13">
      <c r="A1463" s="301" t="s">
        <v>275</v>
      </c>
      <c r="B1463" s="299"/>
      <c r="C1463" s="299"/>
      <c r="D1463" s="299"/>
      <c r="E1463" s="299"/>
      <c r="F1463" s="300"/>
      <c r="G1463" s="299"/>
      <c r="H1463" s="298"/>
      <c r="I1463" s="295"/>
      <c r="J1463" s="294"/>
      <c r="K1463" s="297"/>
      <c r="L1463" s="314"/>
      <c r="M1463" s="291"/>
    </row>
    <row r="1464" spans="1:13">
      <c r="A1464" s="301" t="s">
        <v>274</v>
      </c>
      <c r="B1464" s="299"/>
      <c r="C1464" s="299"/>
      <c r="D1464" s="299"/>
      <c r="E1464" s="299"/>
      <c r="F1464" s="300"/>
      <c r="G1464" s="299"/>
      <c r="H1464" s="298"/>
      <c r="I1464" s="295"/>
      <c r="J1464" s="294"/>
      <c r="K1464" s="297"/>
      <c r="L1464" s="314"/>
      <c r="M1464" s="291"/>
    </row>
    <row r="1465" spans="1:13">
      <c r="A1465" s="301" t="s">
        <v>273</v>
      </c>
      <c r="B1465" s="299"/>
      <c r="C1465" s="299"/>
      <c r="D1465" s="299"/>
      <c r="E1465" s="299"/>
      <c r="F1465" s="300"/>
      <c r="G1465" s="299"/>
      <c r="H1465" s="298"/>
      <c r="I1465" s="295"/>
      <c r="J1465" s="294"/>
      <c r="K1465" s="297"/>
      <c r="L1465" s="314"/>
      <c r="M1465" s="291"/>
    </row>
    <row r="1466" spans="1:13">
      <c r="A1466" s="301" t="s">
        <v>272</v>
      </c>
      <c r="B1466" s="299"/>
      <c r="C1466" s="299"/>
      <c r="D1466" s="299"/>
      <c r="E1466" s="299"/>
      <c r="F1466" s="300"/>
      <c r="G1466" s="299"/>
      <c r="H1466" s="298"/>
      <c r="I1466" s="295"/>
      <c r="J1466" s="294"/>
      <c r="K1466" s="297"/>
      <c r="L1466" s="314"/>
      <c r="M1466" s="291"/>
    </row>
    <row r="1467" spans="1:13" ht="15.75" thickBot="1">
      <c r="A1467" s="616" t="s">
        <v>271</v>
      </c>
      <c r="B1467" s="617"/>
      <c r="C1467" s="617"/>
      <c r="D1467" s="617"/>
      <c r="E1467" s="617"/>
      <c r="F1467" s="617"/>
      <c r="G1467" s="617"/>
      <c r="H1467" s="618"/>
      <c r="I1467" s="295"/>
      <c r="J1467" s="294"/>
      <c r="K1467" s="293"/>
      <c r="L1467" s="292"/>
      <c r="M1467" s="291"/>
    </row>
    <row r="1468" spans="1:13">
      <c r="A1468" s="290" t="s">
        <v>270</v>
      </c>
      <c r="B1468" s="289"/>
      <c r="C1468" s="289"/>
      <c r="D1468" s="289"/>
      <c r="E1468" s="289"/>
      <c r="F1468" s="289"/>
      <c r="G1468" s="289"/>
      <c r="H1468" s="289"/>
      <c r="I1468" s="621" t="s">
        <v>55</v>
      </c>
      <c r="J1468" s="622"/>
      <c r="K1468" s="288"/>
      <c r="L1468" s="287"/>
      <c r="M1468" s="286"/>
    </row>
    <row r="1469" spans="1:13" ht="15.75" thickBot="1">
      <c r="A1469" s="285" t="s">
        <v>269</v>
      </c>
      <c r="B1469" s="284"/>
      <c r="C1469" s="284"/>
      <c r="D1469" s="284"/>
      <c r="E1469" s="284"/>
      <c r="F1469" s="284"/>
      <c r="G1469" s="284"/>
      <c r="H1469" s="284"/>
      <c r="I1469" s="283"/>
      <c r="J1469" s="282"/>
      <c r="K1469" s="281"/>
      <c r="L1469" s="280"/>
      <c r="M1469" s="279"/>
    </row>
    <row r="1470" spans="1:13" ht="15.75" thickBot="1">
      <c r="A1470" s="603" t="s">
        <v>355</v>
      </c>
      <c r="B1470" s="604"/>
      <c r="C1470" s="604"/>
      <c r="D1470" s="604"/>
      <c r="E1470" s="604"/>
      <c r="F1470" s="604"/>
      <c r="G1470" s="604"/>
      <c r="H1470" s="657"/>
      <c r="I1470" s="658" t="s">
        <v>32</v>
      </c>
      <c r="J1470" s="659"/>
      <c r="K1470" s="660">
        <v>1.46</v>
      </c>
      <c r="L1470" s="661"/>
      <c r="M1470" s="276">
        <f>K1470*12*I1401</f>
        <v>16794.671999999999</v>
      </c>
    </row>
    <row r="1471" spans="1:13" ht="15.75" thickBot="1">
      <c r="A1471" s="386" t="s">
        <v>354</v>
      </c>
      <c r="B1471" s="385"/>
      <c r="C1471" s="385"/>
      <c r="D1471" s="385"/>
      <c r="E1471" s="385"/>
      <c r="F1471" s="385"/>
      <c r="G1471" s="385"/>
      <c r="H1471" s="385"/>
      <c r="I1471" s="387"/>
      <c r="J1471" s="383"/>
      <c r="K1471" s="660"/>
      <c r="L1471" s="661"/>
      <c r="M1471" s="276"/>
    </row>
    <row r="1472" spans="1:13" ht="15.75" thickBot="1">
      <c r="A1472" s="652" t="s">
        <v>268</v>
      </c>
      <c r="B1472" s="653"/>
      <c r="C1472" s="653"/>
      <c r="D1472" s="653"/>
      <c r="E1472" s="653"/>
      <c r="F1472" s="653"/>
      <c r="G1472" s="653"/>
      <c r="H1472" s="653"/>
      <c r="I1472" s="278"/>
      <c r="J1472" s="277"/>
      <c r="K1472" s="610">
        <f>K1402+K1412+K1427+K1456+K1470+K1471</f>
        <v>35.57</v>
      </c>
      <c r="L1472" s="611"/>
      <c r="M1472" s="276">
        <f>M1402+M1412+M1427+M1456+M1470+M1471</f>
        <v>409168.82400000002</v>
      </c>
    </row>
    <row r="1474" spans="1:13" ht="15.75">
      <c r="A1474" s="601" t="s">
        <v>0</v>
      </c>
      <c r="B1474" s="601"/>
      <c r="C1474" s="601"/>
      <c r="D1474" s="601"/>
      <c r="E1474" s="601"/>
      <c r="F1474" s="601"/>
      <c r="G1474" s="601"/>
      <c r="H1474" s="601"/>
      <c r="I1474" s="601"/>
      <c r="J1474" s="601"/>
      <c r="K1474" s="601"/>
      <c r="L1474" s="601"/>
      <c r="M1474" s="327"/>
    </row>
    <row r="1475" spans="1:13" ht="15.75">
      <c r="A1475" s="600" t="s">
        <v>353</v>
      </c>
      <c r="B1475" s="600"/>
      <c r="C1475" s="600"/>
      <c r="D1475" s="600"/>
      <c r="E1475" s="600"/>
      <c r="F1475" s="600"/>
      <c r="G1475" s="600"/>
      <c r="H1475" s="600"/>
      <c r="I1475" s="600"/>
      <c r="J1475" s="600"/>
      <c r="K1475" s="600"/>
      <c r="L1475" s="600"/>
      <c r="M1475" s="327"/>
    </row>
    <row r="1476" spans="1:13" ht="15.75">
      <c r="A1476" s="370"/>
      <c r="B1476" s="370"/>
      <c r="C1476" s="370"/>
      <c r="D1476" s="370"/>
      <c r="E1476" s="370"/>
      <c r="F1476" s="370" t="s">
        <v>442</v>
      </c>
      <c r="G1476" s="370"/>
      <c r="H1476" s="370"/>
      <c r="I1476" s="370"/>
      <c r="J1476" s="370"/>
      <c r="K1476" s="370"/>
      <c r="L1476" s="370"/>
      <c r="M1476" s="327"/>
    </row>
    <row r="1477" spans="1:13">
      <c r="A1477" s="329"/>
      <c r="B1477" s="328"/>
      <c r="C1477" s="602" t="s">
        <v>351</v>
      </c>
      <c r="D1477" s="602"/>
      <c r="E1477" s="602"/>
      <c r="F1477" s="328"/>
      <c r="G1477" s="328"/>
      <c r="H1477" s="368"/>
      <c r="I1477" s="590" t="s">
        <v>3</v>
      </c>
      <c r="J1477" s="591"/>
      <c r="K1477" s="592" t="s">
        <v>4</v>
      </c>
      <c r="L1477" s="593"/>
      <c r="M1477" s="382"/>
    </row>
    <row r="1478" spans="1:13">
      <c r="A1478" s="381"/>
      <c r="B1478" s="355"/>
      <c r="C1478" s="355"/>
      <c r="D1478" s="355"/>
      <c r="E1478" s="355"/>
      <c r="F1478" s="355"/>
      <c r="G1478" s="355"/>
      <c r="H1478" s="356"/>
      <c r="I1478" s="295"/>
      <c r="J1478" s="294"/>
      <c r="K1478" s="594" t="s">
        <v>5</v>
      </c>
      <c r="L1478" s="595"/>
      <c r="M1478" s="380" t="s">
        <v>6</v>
      </c>
    </row>
    <row r="1479" spans="1:13">
      <c r="A1479" s="381"/>
      <c r="B1479" s="355"/>
      <c r="C1479" s="355"/>
      <c r="D1479" s="355"/>
      <c r="E1479" s="355"/>
      <c r="F1479" s="355"/>
      <c r="G1479" s="355"/>
      <c r="H1479" s="356"/>
      <c r="I1479" s="598" t="s">
        <v>7</v>
      </c>
      <c r="J1479" s="599"/>
      <c r="K1479" s="623" t="s">
        <v>8</v>
      </c>
      <c r="L1479" s="624"/>
      <c r="M1479" s="380" t="s">
        <v>9</v>
      </c>
    </row>
    <row r="1480" spans="1:13" ht="16.5" thickBot="1">
      <c r="A1480" s="379"/>
      <c r="B1480" s="351"/>
      <c r="C1480" s="351"/>
      <c r="D1480" s="351"/>
      <c r="E1480" s="351"/>
      <c r="F1480" s="351"/>
      <c r="G1480" s="351"/>
      <c r="H1480" s="350"/>
      <c r="I1480" s="631">
        <v>920.1</v>
      </c>
      <c r="J1480" s="632"/>
      <c r="K1480" s="633"/>
      <c r="L1480" s="634"/>
      <c r="M1480" s="378"/>
    </row>
    <row r="1481" spans="1:13">
      <c r="A1481" s="367" t="s">
        <v>350</v>
      </c>
      <c r="B1481" s="344"/>
      <c r="C1481" s="344"/>
      <c r="D1481" s="344"/>
      <c r="E1481" s="344"/>
      <c r="F1481" s="344"/>
      <c r="G1481" s="344"/>
      <c r="H1481" s="377"/>
      <c r="I1481" s="341"/>
      <c r="J1481" s="340"/>
      <c r="K1481" s="635">
        <f>K1484+K1487</f>
        <v>6.17</v>
      </c>
      <c r="L1481" s="628"/>
      <c r="M1481" s="286">
        <f>K1481*12*I1480</f>
        <v>68124.203999999998</v>
      </c>
    </row>
    <row r="1482" spans="1:13">
      <c r="A1482" s="376" t="s">
        <v>349</v>
      </c>
      <c r="B1482" s="375"/>
      <c r="C1482" s="375"/>
      <c r="D1482" s="375"/>
      <c r="E1482" s="375"/>
      <c r="F1482" s="375"/>
      <c r="G1482" s="375"/>
      <c r="H1482" s="374"/>
      <c r="I1482" s="295"/>
      <c r="J1482" s="294"/>
      <c r="K1482" s="293"/>
      <c r="L1482" s="292"/>
      <c r="M1482" s="373"/>
    </row>
    <row r="1483" spans="1:13" ht="15.75" thickBot="1">
      <c r="A1483" s="363" t="s">
        <v>348</v>
      </c>
      <c r="B1483" s="372"/>
      <c r="C1483" s="372"/>
      <c r="D1483" s="372"/>
      <c r="E1483" s="372"/>
      <c r="F1483" s="372"/>
      <c r="G1483" s="372"/>
      <c r="H1483" s="371"/>
      <c r="I1483" s="336"/>
      <c r="J1483" s="282"/>
      <c r="K1483" s="281"/>
      <c r="L1483" s="280"/>
      <c r="M1483" s="279"/>
    </row>
    <row r="1484" spans="1:13">
      <c r="A1484" s="323" t="s">
        <v>347</v>
      </c>
      <c r="B1484" s="331"/>
      <c r="C1484" s="331"/>
      <c r="D1484" s="331"/>
      <c r="E1484" s="331"/>
      <c r="F1484" s="331"/>
      <c r="G1484" s="331"/>
      <c r="H1484" s="357"/>
      <c r="I1484" s="596" t="s">
        <v>19</v>
      </c>
      <c r="J1484" s="597"/>
      <c r="K1484" s="629">
        <v>3.7</v>
      </c>
      <c r="L1484" s="630"/>
      <c r="M1484" s="291">
        <f>K1484*12*I1480</f>
        <v>40852.44000000001</v>
      </c>
    </row>
    <row r="1485" spans="1:13">
      <c r="A1485" s="301" t="s">
        <v>338</v>
      </c>
      <c r="B1485" s="355"/>
      <c r="C1485" s="355"/>
      <c r="D1485" s="355"/>
      <c r="E1485" s="355"/>
      <c r="F1485" s="355"/>
      <c r="G1485" s="355"/>
      <c r="H1485" s="356"/>
      <c r="I1485" s="598" t="s">
        <v>328</v>
      </c>
      <c r="J1485" s="599"/>
      <c r="K1485" s="327"/>
      <c r="L1485" s="292"/>
      <c r="M1485" s="291"/>
    </row>
    <row r="1486" spans="1:13">
      <c r="A1486" s="323" t="s">
        <v>337</v>
      </c>
      <c r="B1486" s="331"/>
      <c r="C1486" s="331"/>
      <c r="D1486" s="331"/>
      <c r="E1486" s="331"/>
      <c r="F1486" s="331"/>
      <c r="G1486" s="331"/>
      <c r="H1486" s="357"/>
      <c r="I1486" s="596"/>
      <c r="J1486" s="597"/>
      <c r="K1486" s="327"/>
      <c r="L1486" s="292"/>
      <c r="M1486" s="291"/>
    </row>
    <row r="1487" spans="1:13">
      <c r="A1487" s="323" t="s">
        <v>346</v>
      </c>
      <c r="B1487" s="331"/>
      <c r="C1487" s="331"/>
      <c r="D1487" s="331"/>
      <c r="E1487" s="331"/>
      <c r="F1487" s="331"/>
      <c r="G1487" s="331"/>
      <c r="H1487" s="357"/>
      <c r="I1487" s="608" t="s">
        <v>35</v>
      </c>
      <c r="J1487" s="609"/>
      <c r="K1487" s="625">
        <v>2.4700000000000002</v>
      </c>
      <c r="L1487" s="626"/>
      <c r="M1487" s="291">
        <f>K1487*12*I1480</f>
        <v>27271.764000000003</v>
      </c>
    </row>
    <row r="1488" spans="1:13" ht="15.75">
      <c r="A1488" s="320" t="s">
        <v>345</v>
      </c>
      <c r="B1488" s="354"/>
      <c r="C1488" s="354"/>
      <c r="D1488" s="354"/>
      <c r="E1488" s="354"/>
      <c r="F1488" s="354"/>
      <c r="G1488" s="354"/>
      <c r="H1488" s="353"/>
      <c r="I1488" s="598" t="s">
        <v>328</v>
      </c>
      <c r="J1488" s="599"/>
      <c r="K1488" s="370"/>
      <c r="L1488" s="369"/>
      <c r="M1488" s="291"/>
    </row>
    <row r="1489" spans="1:13">
      <c r="A1489" s="313" t="s">
        <v>344</v>
      </c>
      <c r="B1489" s="328"/>
      <c r="C1489" s="328"/>
      <c r="D1489" s="328"/>
      <c r="E1489" s="328"/>
      <c r="F1489" s="328"/>
      <c r="G1489" s="328"/>
      <c r="H1489" s="368"/>
      <c r="I1489" s="598"/>
      <c r="J1489" s="599"/>
      <c r="K1489" s="352"/>
      <c r="L1489" s="292"/>
      <c r="M1489" s="291"/>
    </row>
    <row r="1490" spans="1:13" ht="15.75" thickBot="1">
      <c r="A1490" s="323" t="s">
        <v>343</v>
      </c>
      <c r="B1490" s="322"/>
      <c r="C1490" s="322"/>
      <c r="D1490" s="322"/>
      <c r="E1490" s="322"/>
      <c r="F1490" s="322"/>
      <c r="G1490" s="322"/>
      <c r="H1490" s="321"/>
      <c r="I1490" s="334"/>
      <c r="J1490" s="333"/>
      <c r="K1490" s="636"/>
      <c r="L1490" s="637"/>
      <c r="M1490" s="291"/>
    </row>
    <row r="1491" spans="1:13">
      <c r="A1491" s="367" t="s">
        <v>342</v>
      </c>
      <c r="B1491" s="366"/>
      <c r="C1491" s="366"/>
      <c r="D1491" s="366"/>
      <c r="E1491" s="366"/>
      <c r="F1491" s="366"/>
      <c r="G1491" s="366"/>
      <c r="H1491" s="365"/>
      <c r="I1491" s="341"/>
      <c r="J1491" s="364"/>
      <c r="K1491" s="627">
        <f>K1493+K1498+K1501</f>
        <v>5.05</v>
      </c>
      <c r="L1491" s="628"/>
      <c r="M1491" s="286">
        <f>K1491*12*I1480</f>
        <v>55758.06</v>
      </c>
    </row>
    <row r="1492" spans="1:13" ht="15.75" thickBot="1">
      <c r="A1492" s="363" t="s">
        <v>341</v>
      </c>
      <c r="B1492" s="362"/>
      <c r="C1492" s="362"/>
      <c r="D1492" s="362"/>
      <c r="E1492" s="362"/>
      <c r="F1492" s="362"/>
      <c r="G1492" s="362"/>
      <c r="H1492" s="361"/>
      <c r="I1492" s="336"/>
      <c r="J1492" s="360"/>
      <c r="K1492" s="281"/>
      <c r="L1492" s="280"/>
      <c r="M1492" s="279"/>
    </row>
    <row r="1493" spans="1:13">
      <c r="A1493" s="301" t="s">
        <v>340</v>
      </c>
      <c r="B1493" s="300"/>
      <c r="C1493" s="300"/>
      <c r="D1493" s="300"/>
      <c r="E1493" s="300"/>
      <c r="F1493" s="300"/>
      <c r="G1493" s="300"/>
      <c r="H1493" s="298"/>
      <c r="I1493" s="598" t="s">
        <v>19</v>
      </c>
      <c r="J1493" s="599"/>
      <c r="K1493" s="629">
        <v>2.5299999999999998</v>
      </c>
      <c r="L1493" s="630"/>
      <c r="M1493" s="291">
        <f>K1493*12*I1480</f>
        <v>27934.236000000001</v>
      </c>
    </row>
    <row r="1494" spans="1:13">
      <c r="A1494" s="323" t="s">
        <v>339</v>
      </c>
      <c r="B1494" s="322"/>
      <c r="C1494" s="322"/>
      <c r="D1494" s="322"/>
      <c r="E1494" s="322"/>
      <c r="F1494" s="322"/>
      <c r="G1494" s="322"/>
      <c r="H1494" s="321"/>
      <c r="I1494" s="359"/>
      <c r="J1494" s="358"/>
      <c r="K1494" s="327"/>
      <c r="L1494" s="292"/>
      <c r="M1494" s="291"/>
    </row>
    <row r="1495" spans="1:13">
      <c r="A1495" s="301" t="s">
        <v>338</v>
      </c>
      <c r="B1495" s="355"/>
      <c r="C1495" s="355"/>
      <c r="D1495" s="355"/>
      <c r="E1495" s="355"/>
      <c r="F1495" s="355"/>
      <c r="G1495" s="355"/>
      <c r="H1495" s="356"/>
      <c r="I1495" s="598" t="s">
        <v>328</v>
      </c>
      <c r="J1495" s="599"/>
      <c r="K1495" s="327"/>
      <c r="L1495" s="292"/>
      <c r="M1495" s="291"/>
    </row>
    <row r="1496" spans="1:13">
      <c r="A1496" s="323" t="s">
        <v>337</v>
      </c>
      <c r="B1496" s="331"/>
      <c r="C1496" s="331"/>
      <c r="D1496" s="331"/>
      <c r="E1496" s="331"/>
      <c r="F1496" s="331"/>
      <c r="G1496" s="331"/>
      <c r="H1496" s="357"/>
      <c r="I1496" s="596"/>
      <c r="J1496" s="597"/>
      <c r="K1496" s="327"/>
      <c r="L1496" s="292"/>
      <c r="M1496" s="291"/>
    </row>
    <row r="1497" spans="1:13">
      <c r="A1497" s="320" t="s">
        <v>336</v>
      </c>
      <c r="B1497" s="354"/>
      <c r="C1497" s="353"/>
      <c r="D1497" s="355"/>
      <c r="E1497" s="355"/>
      <c r="F1497" s="355"/>
      <c r="G1497" s="355"/>
      <c r="H1497" s="356"/>
      <c r="I1497" s="598" t="s">
        <v>328</v>
      </c>
      <c r="J1497" s="599"/>
      <c r="K1497" s="327"/>
      <c r="L1497" s="292"/>
      <c r="M1497" s="291"/>
    </row>
    <row r="1498" spans="1:13">
      <c r="A1498" s="301" t="s">
        <v>335</v>
      </c>
      <c r="B1498" s="355"/>
      <c r="C1498" s="355"/>
      <c r="D1498" s="354"/>
      <c r="E1498" s="354"/>
      <c r="F1498" s="354"/>
      <c r="G1498" s="354"/>
      <c r="H1498" s="353"/>
      <c r="I1498" s="608" t="s">
        <v>35</v>
      </c>
      <c r="J1498" s="609"/>
      <c r="K1498" s="625">
        <v>1.1200000000000001</v>
      </c>
      <c r="L1498" s="626"/>
      <c r="M1498" s="291">
        <f>K1498*12*I1480</f>
        <v>12366.144000000002</v>
      </c>
    </row>
    <row r="1499" spans="1:13">
      <c r="A1499" s="313" t="s">
        <v>334</v>
      </c>
      <c r="B1499" s="312"/>
      <c r="C1499" s="312"/>
      <c r="D1499" s="312"/>
      <c r="E1499" s="312"/>
      <c r="F1499" s="312"/>
      <c r="G1499" s="312"/>
      <c r="H1499" s="311"/>
      <c r="I1499" s="590" t="s">
        <v>333</v>
      </c>
      <c r="J1499" s="591"/>
      <c r="K1499" s="327"/>
      <c r="L1499" s="292"/>
      <c r="M1499" s="291"/>
    </row>
    <row r="1500" spans="1:13">
      <c r="A1500" s="323"/>
      <c r="B1500" s="322"/>
      <c r="C1500" s="322"/>
      <c r="D1500" s="322"/>
      <c r="E1500" s="322"/>
      <c r="F1500" s="322"/>
      <c r="G1500" s="322"/>
      <c r="H1500" s="321"/>
      <c r="I1500" s="334" t="s">
        <v>332</v>
      </c>
      <c r="J1500" s="333"/>
      <c r="K1500" s="352"/>
      <c r="L1500" s="292"/>
      <c r="M1500" s="291"/>
    </row>
    <row r="1501" spans="1:13">
      <c r="A1501" s="313" t="s">
        <v>331</v>
      </c>
      <c r="B1501" s="312"/>
      <c r="C1501" s="312"/>
      <c r="D1501" s="312"/>
      <c r="E1501" s="312"/>
      <c r="F1501" s="312"/>
      <c r="G1501" s="312"/>
      <c r="H1501" s="311"/>
      <c r="I1501" s="590" t="s">
        <v>35</v>
      </c>
      <c r="J1501" s="591"/>
      <c r="K1501" s="625">
        <v>1.4</v>
      </c>
      <c r="L1501" s="626"/>
      <c r="M1501" s="291">
        <f>K1501*12*I1480</f>
        <v>15457.679999999998</v>
      </c>
    </row>
    <row r="1502" spans="1:13">
      <c r="A1502" s="323" t="s">
        <v>330</v>
      </c>
      <c r="B1502" s="322"/>
      <c r="C1502" s="322"/>
      <c r="D1502" s="322"/>
      <c r="E1502" s="322"/>
      <c r="F1502" s="322"/>
      <c r="G1502" s="322"/>
      <c r="H1502" s="321"/>
      <c r="I1502" s="334"/>
      <c r="J1502" s="333"/>
      <c r="K1502" s="327"/>
      <c r="L1502" s="292"/>
      <c r="M1502" s="291"/>
    </row>
    <row r="1503" spans="1:13">
      <c r="A1503" s="313" t="s">
        <v>329</v>
      </c>
      <c r="B1503" s="312"/>
      <c r="C1503" s="312"/>
      <c r="D1503" s="312"/>
      <c r="E1503" s="312"/>
      <c r="F1503" s="312"/>
      <c r="G1503" s="312"/>
      <c r="H1503" s="311"/>
      <c r="I1503" s="598" t="s">
        <v>328</v>
      </c>
      <c r="J1503" s="599"/>
      <c r="K1503" s="327"/>
      <c r="L1503" s="292"/>
      <c r="M1503" s="291"/>
    </row>
    <row r="1504" spans="1:13">
      <c r="A1504" s="313" t="s">
        <v>327</v>
      </c>
      <c r="B1504" s="312"/>
      <c r="C1504" s="312"/>
      <c r="D1504" s="312"/>
      <c r="E1504" s="312"/>
      <c r="F1504" s="312"/>
      <c r="G1504" s="312"/>
      <c r="H1504" s="311"/>
      <c r="I1504" s="590" t="s">
        <v>326</v>
      </c>
      <c r="J1504" s="591"/>
      <c r="K1504" s="351"/>
      <c r="L1504" s="350"/>
      <c r="M1504" s="349"/>
    </row>
    <row r="1505" spans="1:13" ht="15.75" thickBot="1">
      <c r="A1505" s="323"/>
      <c r="B1505" s="322"/>
      <c r="C1505" s="322"/>
      <c r="D1505" s="322"/>
      <c r="E1505" s="322"/>
      <c r="F1505" s="322"/>
      <c r="G1505" s="322"/>
      <c r="H1505" s="321"/>
      <c r="I1505" s="606" t="s">
        <v>325</v>
      </c>
      <c r="J1505" s="607"/>
      <c r="K1505" s="348"/>
      <c r="L1505" s="347"/>
      <c r="M1505" s="346"/>
    </row>
    <row r="1506" spans="1:13">
      <c r="A1506" s="345" t="s">
        <v>324</v>
      </c>
      <c r="B1506" s="344"/>
      <c r="C1506" s="344"/>
      <c r="D1506" s="344"/>
      <c r="E1506" s="344"/>
      <c r="F1506" s="344"/>
      <c r="G1506" s="343"/>
      <c r="H1506" s="342"/>
      <c r="I1506" s="341"/>
      <c r="J1506" s="340"/>
      <c r="K1506" s="648">
        <f>K1508+K1515+K1523+K1527+K1528+K1532</f>
        <v>24.269999999999996</v>
      </c>
      <c r="L1506" s="628"/>
      <c r="M1506" s="286">
        <f>M1508+M1515+M1523+M1527+M1528+M1532</f>
        <v>267969.924</v>
      </c>
    </row>
    <row r="1507" spans="1:13" ht="15.75" thickBot="1">
      <c r="A1507" s="339"/>
      <c r="B1507" s="338"/>
      <c r="C1507" s="338"/>
      <c r="D1507" s="338"/>
      <c r="E1507" s="338"/>
      <c r="F1507" s="338"/>
      <c r="G1507" s="338"/>
      <c r="H1507" s="337"/>
      <c r="I1507" s="336"/>
      <c r="J1507" s="282"/>
      <c r="K1507" s="281"/>
      <c r="L1507" s="280"/>
      <c r="M1507" s="279"/>
    </row>
    <row r="1508" spans="1:13" ht="15.75" thickBot="1">
      <c r="A1508" s="603" t="s">
        <v>323</v>
      </c>
      <c r="B1508" s="604"/>
      <c r="C1508" s="604"/>
      <c r="D1508" s="604"/>
      <c r="E1508" s="604"/>
      <c r="F1508" s="604"/>
      <c r="G1508" s="604"/>
      <c r="H1508" s="605"/>
      <c r="I1508" s="305"/>
      <c r="J1508" s="304"/>
      <c r="K1508" s="646">
        <f>K1509+K1510+K1511+K1513+K1514</f>
        <v>2.3299999999999996</v>
      </c>
      <c r="L1508" s="647"/>
      <c r="M1508" s="303">
        <f>K1508*12*I1480</f>
        <v>25725.995999999996</v>
      </c>
    </row>
    <row r="1509" spans="1:13">
      <c r="A1509" s="323" t="s">
        <v>322</v>
      </c>
      <c r="B1509" s="322"/>
      <c r="C1509" s="322"/>
      <c r="D1509" s="322"/>
      <c r="E1509" s="322"/>
      <c r="F1509" s="322"/>
      <c r="G1509" s="322"/>
      <c r="H1509" s="321"/>
      <c r="I1509" s="596" t="s">
        <v>321</v>
      </c>
      <c r="J1509" s="597"/>
      <c r="K1509" s="629">
        <v>0.63</v>
      </c>
      <c r="L1509" s="630"/>
      <c r="M1509" s="291">
        <f>K1509*12*I1480</f>
        <v>6955.956000000001</v>
      </c>
    </row>
    <row r="1510" spans="1:13">
      <c r="A1510" s="320" t="s">
        <v>320</v>
      </c>
      <c r="B1510" s="319"/>
      <c r="C1510" s="319"/>
      <c r="D1510" s="319"/>
      <c r="E1510" s="319"/>
      <c r="F1510" s="319"/>
      <c r="G1510" s="319"/>
      <c r="H1510" s="318"/>
      <c r="I1510" s="608" t="s">
        <v>57</v>
      </c>
      <c r="J1510" s="609"/>
      <c r="K1510" s="625">
        <v>1.48</v>
      </c>
      <c r="L1510" s="626"/>
      <c r="M1510" s="291">
        <f>K1510*12*I1480</f>
        <v>16340.975999999999</v>
      </c>
    </row>
    <row r="1511" spans="1:13">
      <c r="A1511" s="313" t="s">
        <v>319</v>
      </c>
      <c r="B1511" s="312"/>
      <c r="C1511" s="312"/>
      <c r="D1511" s="312"/>
      <c r="E1511" s="312"/>
      <c r="F1511" s="312"/>
      <c r="G1511" s="312"/>
      <c r="H1511" s="311"/>
      <c r="I1511" s="590" t="s">
        <v>35</v>
      </c>
      <c r="J1511" s="591"/>
      <c r="K1511" s="625">
        <v>0.17</v>
      </c>
      <c r="L1511" s="626"/>
      <c r="M1511" s="291">
        <f>K1511*12*I1480</f>
        <v>1877.0040000000001</v>
      </c>
    </row>
    <row r="1512" spans="1:13">
      <c r="A1512" s="335" t="s">
        <v>318</v>
      </c>
      <c r="B1512" s="331"/>
      <c r="C1512" s="331"/>
      <c r="D1512" s="331"/>
      <c r="E1512" s="322"/>
      <c r="F1512" s="322"/>
      <c r="G1512" s="322"/>
      <c r="H1512" s="321"/>
      <c r="I1512" s="334"/>
      <c r="J1512" s="333"/>
      <c r="K1512" s="293"/>
      <c r="L1512" s="292"/>
      <c r="M1512" s="291"/>
    </row>
    <row r="1513" spans="1:13">
      <c r="A1513" s="320" t="s">
        <v>317</v>
      </c>
      <c r="B1513" s="319"/>
      <c r="C1513" s="319"/>
      <c r="D1513" s="319"/>
      <c r="E1513" s="319"/>
      <c r="F1513" s="319"/>
      <c r="G1513" s="319"/>
      <c r="H1513" s="318"/>
      <c r="I1513" s="608" t="s">
        <v>19</v>
      </c>
      <c r="J1513" s="609"/>
      <c r="K1513" s="625">
        <v>0.05</v>
      </c>
      <c r="L1513" s="626"/>
      <c r="M1513" s="291">
        <f>K1513*12*I1480</f>
        <v>552.06000000000006</v>
      </c>
    </row>
    <row r="1514" spans="1:13" ht="15.75" thickBot="1">
      <c r="A1514" s="313" t="s">
        <v>316</v>
      </c>
      <c r="B1514" s="312"/>
      <c r="C1514" s="312"/>
      <c r="D1514" s="312"/>
      <c r="E1514" s="312"/>
      <c r="F1514" s="312"/>
      <c r="G1514" s="312"/>
      <c r="H1514" s="311"/>
      <c r="I1514" s="614" t="s">
        <v>19</v>
      </c>
      <c r="J1514" s="615"/>
      <c r="K1514" s="650"/>
      <c r="L1514" s="651"/>
      <c r="M1514" s="291"/>
    </row>
    <row r="1515" spans="1:13" ht="15.75" thickBot="1">
      <c r="A1515" s="654" t="s">
        <v>315</v>
      </c>
      <c r="B1515" s="655"/>
      <c r="C1515" s="655"/>
      <c r="D1515" s="655"/>
      <c r="E1515" s="655"/>
      <c r="F1515" s="655"/>
      <c r="G1515" s="655"/>
      <c r="H1515" s="656"/>
      <c r="I1515" s="305"/>
      <c r="J1515" s="304"/>
      <c r="K1515" s="642">
        <f>K1516+K1517+K1519+K1520+K1521+K1522</f>
        <v>1.35</v>
      </c>
      <c r="L1515" s="647"/>
      <c r="M1515" s="303">
        <f>K1515*12*I1480</f>
        <v>14905.620000000003</v>
      </c>
    </row>
    <row r="1516" spans="1:13">
      <c r="A1516" s="332" t="s">
        <v>314</v>
      </c>
      <c r="B1516" s="331"/>
      <c r="C1516" s="331"/>
      <c r="D1516" s="331"/>
      <c r="E1516" s="331"/>
      <c r="F1516" s="322"/>
      <c r="G1516" s="322"/>
      <c r="H1516" s="321"/>
      <c r="I1516" s="330"/>
      <c r="J1516" s="294"/>
      <c r="K1516" s="629">
        <v>0.08</v>
      </c>
      <c r="L1516" s="630"/>
      <c r="M1516" s="291">
        <f>K1516*12*I1480</f>
        <v>883.29599999999994</v>
      </c>
    </row>
    <row r="1517" spans="1:13">
      <c r="A1517" s="329" t="s">
        <v>313</v>
      </c>
      <c r="B1517" s="328"/>
      <c r="C1517" s="328"/>
      <c r="D1517" s="328"/>
      <c r="E1517" s="328"/>
      <c r="F1517" s="312"/>
      <c r="G1517" s="312"/>
      <c r="H1517" s="311"/>
      <c r="I1517" s="598" t="s">
        <v>312</v>
      </c>
      <c r="J1517" s="599"/>
      <c r="K1517" s="625">
        <v>0.65</v>
      </c>
      <c r="L1517" s="626"/>
      <c r="M1517" s="291">
        <f>K1517*12*I1480</f>
        <v>7176.7800000000007</v>
      </c>
    </row>
    <row r="1518" spans="1:13">
      <c r="A1518" s="323" t="s">
        <v>311</v>
      </c>
      <c r="B1518" s="322"/>
      <c r="C1518" s="322"/>
      <c r="D1518" s="322"/>
      <c r="E1518" s="322"/>
      <c r="F1518" s="322"/>
      <c r="G1518" s="322"/>
      <c r="H1518" s="321"/>
      <c r="I1518" s="596" t="s">
        <v>310</v>
      </c>
      <c r="J1518" s="597"/>
      <c r="K1518" s="327"/>
      <c r="L1518" s="292"/>
      <c r="M1518" s="291"/>
    </row>
    <row r="1519" spans="1:13">
      <c r="A1519" s="320" t="s">
        <v>309</v>
      </c>
      <c r="B1519" s="319"/>
      <c r="C1519" s="319"/>
      <c r="D1519" s="319"/>
      <c r="E1519" s="319"/>
      <c r="F1519" s="319"/>
      <c r="G1519" s="319"/>
      <c r="H1519" s="318"/>
      <c r="I1519" s="608" t="s">
        <v>308</v>
      </c>
      <c r="J1519" s="609"/>
      <c r="K1519" s="625">
        <v>0.4</v>
      </c>
      <c r="L1519" s="626"/>
      <c r="M1519" s="291">
        <f>K1519*12*I1480</f>
        <v>4416.4800000000005</v>
      </c>
    </row>
    <row r="1520" spans="1:13">
      <c r="A1520" s="320" t="s">
        <v>307</v>
      </c>
      <c r="B1520" s="319"/>
      <c r="C1520" s="319"/>
      <c r="D1520" s="319"/>
      <c r="E1520" s="319"/>
      <c r="F1520" s="319"/>
      <c r="G1520" s="319"/>
      <c r="H1520" s="318"/>
      <c r="I1520" s="608" t="s">
        <v>306</v>
      </c>
      <c r="J1520" s="609"/>
      <c r="K1520" s="625">
        <v>0.1</v>
      </c>
      <c r="L1520" s="626"/>
      <c r="M1520" s="291">
        <f>K1520*12*I1480</f>
        <v>1104.1200000000001</v>
      </c>
    </row>
    <row r="1521" spans="1:13">
      <c r="A1521" s="313" t="s">
        <v>299</v>
      </c>
      <c r="B1521" s="312"/>
      <c r="C1521" s="312"/>
      <c r="D1521" s="312"/>
      <c r="E1521" s="312"/>
      <c r="F1521" s="312"/>
      <c r="G1521" s="312"/>
      <c r="H1521" s="311"/>
      <c r="I1521" s="608" t="s">
        <v>298</v>
      </c>
      <c r="J1521" s="609"/>
      <c r="K1521" s="636">
        <v>0.05</v>
      </c>
      <c r="L1521" s="637"/>
      <c r="M1521" s="291">
        <f>K1521*12*I1480</f>
        <v>552.06000000000006</v>
      </c>
    </row>
    <row r="1522" spans="1:13" ht="15.75" thickBot="1">
      <c r="A1522" s="313" t="s">
        <v>305</v>
      </c>
      <c r="B1522" s="312"/>
      <c r="C1522" s="312"/>
      <c r="D1522" s="312"/>
      <c r="E1522" s="312"/>
      <c r="F1522" s="312"/>
      <c r="G1522" s="312"/>
      <c r="H1522" s="311"/>
      <c r="I1522" s="614" t="s">
        <v>88</v>
      </c>
      <c r="J1522" s="615"/>
      <c r="K1522" s="638">
        <v>7.0000000000000007E-2</v>
      </c>
      <c r="L1522" s="639"/>
      <c r="M1522" s="326">
        <f>K1522*12*I1480</f>
        <v>772.88400000000013</v>
      </c>
    </row>
    <row r="1523" spans="1:13" ht="15.75" thickBot="1">
      <c r="A1523" s="654" t="s">
        <v>304</v>
      </c>
      <c r="B1523" s="655"/>
      <c r="C1523" s="655"/>
      <c r="D1523" s="655"/>
      <c r="E1523" s="655"/>
      <c r="F1523" s="655"/>
      <c r="G1523" s="655"/>
      <c r="H1523" s="656"/>
      <c r="I1523" s="325"/>
      <c r="J1523" s="324"/>
      <c r="K1523" s="649">
        <f>K1524+K1525+K1526</f>
        <v>0.88</v>
      </c>
      <c r="L1523" s="643"/>
      <c r="M1523" s="303">
        <f>K1523*12*I1480</f>
        <v>9716.2560000000012</v>
      </c>
    </row>
    <row r="1524" spans="1:13">
      <c r="A1524" s="323" t="s">
        <v>303</v>
      </c>
      <c r="B1524" s="322"/>
      <c r="C1524" s="322"/>
      <c r="D1524" s="322"/>
      <c r="E1524" s="322"/>
      <c r="F1524" s="322"/>
      <c r="G1524" s="322"/>
      <c r="H1524" s="321"/>
      <c r="I1524" s="612" t="s">
        <v>302</v>
      </c>
      <c r="J1524" s="613"/>
      <c r="K1524" s="644">
        <v>0.42</v>
      </c>
      <c r="L1524" s="645"/>
      <c r="M1524" s="291">
        <f>K1524*12*I1480</f>
        <v>4637.3040000000001</v>
      </c>
    </row>
    <row r="1525" spans="1:13">
      <c r="A1525" s="320" t="s">
        <v>301</v>
      </c>
      <c r="B1525" s="319"/>
      <c r="C1525" s="319"/>
      <c r="D1525" s="319"/>
      <c r="E1525" s="319"/>
      <c r="F1525" s="319"/>
      <c r="G1525" s="319"/>
      <c r="H1525" s="318"/>
      <c r="I1525" s="317" t="s">
        <v>300</v>
      </c>
      <c r="J1525" s="316"/>
      <c r="K1525" s="636">
        <v>0.37</v>
      </c>
      <c r="L1525" s="637"/>
      <c r="M1525" s="291">
        <f>K1525*12*I1480</f>
        <v>4085.2439999999997</v>
      </c>
    </row>
    <row r="1526" spans="1:13" ht="15.75" thickBot="1">
      <c r="A1526" s="313" t="s">
        <v>299</v>
      </c>
      <c r="B1526" s="312"/>
      <c r="C1526" s="312"/>
      <c r="D1526" s="312"/>
      <c r="E1526" s="312"/>
      <c r="F1526" s="312"/>
      <c r="G1526" s="312"/>
      <c r="H1526" s="311"/>
      <c r="I1526" s="614" t="s">
        <v>298</v>
      </c>
      <c r="J1526" s="615"/>
      <c r="K1526" s="638">
        <v>0.09</v>
      </c>
      <c r="L1526" s="639"/>
      <c r="M1526" s="291">
        <f>K1526*12*I1480</f>
        <v>993.70800000000008</v>
      </c>
    </row>
    <row r="1527" spans="1:13" ht="15.75" thickBot="1">
      <c r="A1527" s="309" t="s">
        <v>297</v>
      </c>
      <c r="B1527" s="308"/>
      <c r="C1527" s="308"/>
      <c r="D1527" s="308"/>
      <c r="E1527" s="308"/>
      <c r="F1527" s="308"/>
      <c r="G1527" s="308"/>
      <c r="H1527" s="307"/>
      <c r="I1527" s="619" t="s">
        <v>296</v>
      </c>
      <c r="J1527" s="620"/>
      <c r="K1527" s="640">
        <v>18.059999999999999</v>
      </c>
      <c r="L1527" s="641"/>
      <c r="M1527" s="303">
        <f>K1527*12*I1480</f>
        <v>199404.07199999999</v>
      </c>
    </row>
    <row r="1528" spans="1:13" ht="15.75" thickBot="1">
      <c r="A1528" s="603" t="s">
        <v>295</v>
      </c>
      <c r="B1528" s="604"/>
      <c r="C1528" s="604"/>
      <c r="D1528" s="604"/>
      <c r="E1528" s="604"/>
      <c r="F1528" s="604"/>
      <c r="G1528" s="604"/>
      <c r="H1528" s="605"/>
      <c r="I1528" s="305"/>
      <c r="J1528" s="304"/>
      <c r="K1528" s="642">
        <v>1.58</v>
      </c>
      <c r="L1528" s="643"/>
      <c r="M1528" s="303">
        <f>K1528*12*I1480</f>
        <v>17445.096000000001</v>
      </c>
    </row>
    <row r="1529" spans="1:13">
      <c r="A1529" s="301" t="s">
        <v>294</v>
      </c>
      <c r="B1529" s="300"/>
      <c r="C1529" s="300"/>
      <c r="D1529" s="300"/>
      <c r="E1529" s="300"/>
      <c r="F1529" s="300"/>
      <c r="G1529" s="300"/>
      <c r="H1529" s="298"/>
      <c r="I1529" s="621" t="s">
        <v>293</v>
      </c>
      <c r="J1529" s="622"/>
      <c r="K1529" s="297"/>
      <c r="L1529" s="314"/>
      <c r="M1529" s="291"/>
    </row>
    <row r="1530" spans="1:13">
      <c r="A1530" s="301" t="s">
        <v>292</v>
      </c>
      <c r="B1530" s="300"/>
      <c r="C1530" s="300"/>
      <c r="D1530" s="300"/>
      <c r="E1530" s="300"/>
      <c r="F1530" s="300"/>
      <c r="G1530" s="300"/>
      <c r="H1530" s="298"/>
      <c r="I1530" s="295"/>
      <c r="J1530" s="294"/>
      <c r="K1530" s="297"/>
      <c r="L1530" s="314"/>
      <c r="M1530" s="291"/>
    </row>
    <row r="1531" spans="1:13" ht="15.75" thickBot="1">
      <c r="A1531" s="301" t="s">
        <v>291</v>
      </c>
      <c r="B1531" s="300"/>
      <c r="C1531" s="300"/>
      <c r="D1531" s="300"/>
      <c r="E1531" s="300"/>
      <c r="F1531" s="300"/>
      <c r="G1531" s="300"/>
      <c r="H1531" s="298"/>
      <c r="I1531" s="310"/>
      <c r="J1531" s="294"/>
      <c r="K1531" s="297"/>
      <c r="L1531" s="314"/>
      <c r="M1531" s="291"/>
    </row>
    <row r="1532" spans="1:13" ht="15.75" thickBot="1">
      <c r="A1532" s="309" t="s">
        <v>290</v>
      </c>
      <c r="B1532" s="308"/>
      <c r="C1532" s="308"/>
      <c r="D1532" s="308"/>
      <c r="E1532" s="308"/>
      <c r="F1532" s="308"/>
      <c r="G1532" s="308"/>
      <c r="H1532" s="307"/>
      <c r="I1532" s="305"/>
      <c r="J1532" s="304"/>
      <c r="K1532" s="642">
        <v>7.0000000000000007E-2</v>
      </c>
      <c r="L1532" s="643"/>
      <c r="M1532" s="303">
        <f>K1532*12*I1480</f>
        <v>772.88400000000013</v>
      </c>
    </row>
    <row r="1533" spans="1:13">
      <c r="A1533" s="301" t="s">
        <v>289</v>
      </c>
      <c r="B1533" s="300"/>
      <c r="C1533" s="300"/>
      <c r="D1533" s="300"/>
      <c r="E1533" s="300"/>
      <c r="F1533" s="300"/>
      <c r="G1533" s="300"/>
      <c r="H1533" s="298"/>
      <c r="I1533" s="621" t="s">
        <v>19</v>
      </c>
      <c r="J1533" s="622"/>
      <c r="K1533" s="315"/>
      <c r="L1533" s="314"/>
      <c r="M1533" s="291"/>
    </row>
    <row r="1534" spans="1:13" ht="15.75" thickBot="1">
      <c r="A1534" s="301" t="s">
        <v>288</v>
      </c>
      <c r="B1534" s="300"/>
      <c r="C1534" s="300"/>
      <c r="D1534" s="300"/>
      <c r="E1534" s="300"/>
      <c r="F1534" s="300"/>
      <c r="G1534" s="300"/>
      <c r="H1534" s="298"/>
      <c r="I1534" s="295"/>
      <c r="J1534" s="294"/>
      <c r="K1534" s="315"/>
      <c r="L1534" s="314"/>
      <c r="M1534" s="291"/>
    </row>
    <row r="1535" spans="1:13" ht="15.75" thickBot="1">
      <c r="A1535" s="603" t="s">
        <v>287</v>
      </c>
      <c r="B1535" s="604"/>
      <c r="C1535" s="604"/>
      <c r="D1535" s="604"/>
      <c r="E1535" s="604"/>
      <c r="F1535" s="604"/>
      <c r="G1535" s="604"/>
      <c r="H1535" s="605"/>
      <c r="I1535" s="305"/>
      <c r="J1535" s="304"/>
      <c r="K1535" s="642">
        <v>6</v>
      </c>
      <c r="L1535" s="643"/>
      <c r="M1535" s="303">
        <f>K1535*12*I1480</f>
        <v>66247.199999999997</v>
      </c>
    </row>
    <row r="1536" spans="1:13">
      <c r="A1536" s="301" t="s">
        <v>286</v>
      </c>
      <c r="B1536" s="299"/>
      <c r="C1536" s="299"/>
      <c r="D1536" s="299"/>
      <c r="E1536" s="299"/>
      <c r="F1536" s="300"/>
      <c r="G1536" s="299"/>
      <c r="H1536" s="298"/>
      <c r="I1536" s="598" t="s">
        <v>285</v>
      </c>
      <c r="J1536" s="599"/>
      <c r="K1536" s="297"/>
      <c r="L1536" s="314"/>
      <c r="M1536" s="291"/>
    </row>
    <row r="1537" spans="1:13">
      <c r="A1537" s="301" t="s">
        <v>284</v>
      </c>
      <c r="B1537" s="299"/>
      <c r="C1537" s="299"/>
      <c r="D1537" s="299"/>
      <c r="E1537" s="299"/>
      <c r="F1537" s="300"/>
      <c r="G1537" s="299"/>
      <c r="H1537" s="298"/>
      <c r="I1537" s="598" t="s">
        <v>283</v>
      </c>
      <c r="J1537" s="599"/>
      <c r="K1537" s="297"/>
      <c r="L1537" s="314"/>
      <c r="M1537" s="291"/>
    </row>
    <row r="1538" spans="1:13">
      <c r="A1538" s="301" t="s">
        <v>282</v>
      </c>
      <c r="B1538" s="299"/>
      <c r="C1538" s="299"/>
      <c r="D1538" s="299"/>
      <c r="E1538" s="299"/>
      <c r="F1538" s="300"/>
      <c r="G1538" s="299"/>
      <c r="H1538" s="298"/>
      <c r="I1538" s="598" t="s">
        <v>281</v>
      </c>
      <c r="J1538" s="599"/>
      <c r="K1538" s="297"/>
      <c r="L1538" s="314"/>
      <c r="M1538" s="291"/>
    </row>
    <row r="1539" spans="1:13">
      <c r="A1539" s="301" t="s">
        <v>280</v>
      </c>
      <c r="B1539" s="299"/>
      <c r="C1539" s="299"/>
      <c r="D1539" s="299"/>
      <c r="E1539" s="299"/>
      <c r="F1539" s="300"/>
      <c r="G1539" s="299"/>
      <c r="H1539" s="298"/>
      <c r="I1539" s="598" t="s">
        <v>279</v>
      </c>
      <c r="J1539" s="599"/>
      <c r="K1539" s="297"/>
      <c r="L1539" s="314"/>
      <c r="M1539" s="291"/>
    </row>
    <row r="1540" spans="1:13">
      <c r="A1540" s="301" t="s">
        <v>278</v>
      </c>
      <c r="B1540" s="299"/>
      <c r="C1540" s="299"/>
      <c r="D1540" s="299"/>
      <c r="E1540" s="299"/>
      <c r="F1540" s="300"/>
      <c r="G1540" s="299"/>
      <c r="H1540" s="298"/>
      <c r="I1540" s="598" t="s">
        <v>277</v>
      </c>
      <c r="J1540" s="599"/>
      <c r="K1540" s="297"/>
      <c r="L1540" s="314"/>
      <c r="M1540" s="291"/>
    </row>
    <row r="1541" spans="1:13">
      <c r="A1541" s="301" t="s">
        <v>276</v>
      </c>
      <c r="B1541" s="299"/>
      <c r="C1541" s="299"/>
      <c r="D1541" s="299"/>
      <c r="E1541" s="299"/>
      <c r="F1541" s="300"/>
      <c r="G1541" s="299"/>
      <c r="H1541" s="298"/>
      <c r="I1541" s="295"/>
      <c r="J1541" s="294"/>
      <c r="K1541" s="297"/>
      <c r="L1541" s="302"/>
      <c r="M1541" s="291"/>
    </row>
    <row r="1542" spans="1:13">
      <c r="A1542" s="301" t="s">
        <v>275</v>
      </c>
      <c r="B1542" s="299"/>
      <c r="C1542" s="299"/>
      <c r="D1542" s="299"/>
      <c r="E1542" s="299"/>
      <c r="F1542" s="300"/>
      <c r="G1542" s="299"/>
      <c r="H1542" s="298"/>
      <c r="I1542" s="295"/>
      <c r="J1542" s="294"/>
      <c r="K1542" s="297"/>
      <c r="L1542" s="314"/>
      <c r="M1542" s="291"/>
    </row>
    <row r="1543" spans="1:13">
      <c r="A1543" s="301" t="s">
        <v>274</v>
      </c>
      <c r="B1543" s="299"/>
      <c r="C1543" s="299"/>
      <c r="D1543" s="299"/>
      <c r="E1543" s="299"/>
      <c r="F1543" s="300"/>
      <c r="G1543" s="299"/>
      <c r="H1543" s="298"/>
      <c r="I1543" s="295"/>
      <c r="J1543" s="294"/>
      <c r="K1543" s="297"/>
      <c r="L1543" s="314"/>
      <c r="M1543" s="291"/>
    </row>
    <row r="1544" spans="1:13">
      <c r="A1544" s="301" t="s">
        <v>273</v>
      </c>
      <c r="B1544" s="299"/>
      <c r="C1544" s="299"/>
      <c r="D1544" s="299"/>
      <c r="E1544" s="299"/>
      <c r="F1544" s="300"/>
      <c r="G1544" s="299"/>
      <c r="H1544" s="298"/>
      <c r="I1544" s="295"/>
      <c r="J1544" s="294"/>
      <c r="K1544" s="297"/>
      <c r="L1544" s="314"/>
      <c r="M1544" s="291"/>
    </row>
    <row r="1545" spans="1:13">
      <c r="A1545" s="301" t="s">
        <v>272</v>
      </c>
      <c r="B1545" s="299"/>
      <c r="C1545" s="299"/>
      <c r="D1545" s="299"/>
      <c r="E1545" s="299"/>
      <c r="F1545" s="300"/>
      <c r="G1545" s="299"/>
      <c r="H1545" s="298"/>
      <c r="I1545" s="295"/>
      <c r="J1545" s="294"/>
      <c r="K1545" s="297"/>
      <c r="L1545" s="314"/>
      <c r="M1545" s="291"/>
    </row>
    <row r="1546" spans="1:13" ht="15.75" thickBot="1">
      <c r="A1546" s="616" t="s">
        <v>271</v>
      </c>
      <c r="B1546" s="617"/>
      <c r="C1546" s="617"/>
      <c r="D1546" s="617"/>
      <c r="E1546" s="617"/>
      <c r="F1546" s="617"/>
      <c r="G1546" s="617"/>
      <c r="H1546" s="618"/>
      <c r="I1546" s="295"/>
      <c r="J1546" s="294"/>
      <c r="K1546" s="293"/>
      <c r="L1546" s="292"/>
      <c r="M1546" s="291"/>
    </row>
    <row r="1547" spans="1:13">
      <c r="A1547" s="290" t="s">
        <v>270</v>
      </c>
      <c r="B1547" s="289"/>
      <c r="C1547" s="289"/>
      <c r="D1547" s="289"/>
      <c r="E1547" s="289"/>
      <c r="F1547" s="289"/>
      <c r="G1547" s="289"/>
      <c r="H1547" s="289"/>
      <c r="I1547" s="621" t="s">
        <v>55</v>
      </c>
      <c r="J1547" s="622"/>
      <c r="K1547" s="288"/>
      <c r="L1547" s="287"/>
      <c r="M1547" s="286"/>
    </row>
    <row r="1548" spans="1:13" ht="15.75" thickBot="1">
      <c r="A1548" s="285" t="s">
        <v>269</v>
      </c>
      <c r="B1548" s="284"/>
      <c r="C1548" s="284"/>
      <c r="D1548" s="284"/>
      <c r="E1548" s="284"/>
      <c r="F1548" s="284"/>
      <c r="G1548" s="284"/>
      <c r="H1548" s="284"/>
      <c r="I1548" s="283"/>
      <c r="J1548" s="282"/>
      <c r="K1548" s="281"/>
      <c r="L1548" s="280"/>
      <c r="M1548" s="279"/>
    </row>
    <row r="1549" spans="1:13" ht="15.75" thickBot="1">
      <c r="A1549" s="603" t="s">
        <v>355</v>
      </c>
      <c r="B1549" s="604"/>
      <c r="C1549" s="604"/>
      <c r="D1549" s="604"/>
      <c r="E1549" s="604"/>
      <c r="F1549" s="604"/>
      <c r="G1549" s="604"/>
      <c r="H1549" s="657"/>
      <c r="I1549" s="658" t="s">
        <v>32</v>
      </c>
      <c r="J1549" s="659"/>
      <c r="K1549" s="660">
        <v>1.46</v>
      </c>
      <c r="L1549" s="661"/>
      <c r="M1549" s="276">
        <f>K1549*12*I1480</f>
        <v>16120.152</v>
      </c>
    </row>
    <row r="1550" spans="1:13" ht="15.75" thickBot="1">
      <c r="A1550" s="386" t="s">
        <v>354</v>
      </c>
      <c r="B1550" s="385"/>
      <c r="C1550" s="385"/>
      <c r="D1550" s="385"/>
      <c r="E1550" s="385"/>
      <c r="F1550" s="385"/>
      <c r="G1550" s="385"/>
      <c r="H1550" s="385"/>
      <c r="I1550" s="387"/>
      <c r="J1550" s="383"/>
      <c r="K1550" s="660"/>
      <c r="L1550" s="661"/>
      <c r="M1550" s="276"/>
    </row>
    <row r="1551" spans="1:13" ht="15.75" thickBot="1">
      <c r="A1551" s="652" t="s">
        <v>268</v>
      </c>
      <c r="B1551" s="653"/>
      <c r="C1551" s="653"/>
      <c r="D1551" s="653"/>
      <c r="E1551" s="653"/>
      <c r="F1551" s="653"/>
      <c r="G1551" s="653"/>
      <c r="H1551" s="653"/>
      <c r="I1551" s="278"/>
      <c r="J1551" s="277"/>
      <c r="K1551" s="610">
        <f>K1481+K1491+K1506+K1535+K1549+K1550</f>
        <v>42.949999999999996</v>
      </c>
      <c r="L1551" s="611"/>
      <c r="M1551" s="276">
        <f>M1481+M1491+M1506+M1535+M1549+M1550</f>
        <v>474219.54</v>
      </c>
    </row>
    <row r="1553" spans="1:13" ht="15.75">
      <c r="A1553" s="601" t="s">
        <v>0</v>
      </c>
      <c r="B1553" s="601"/>
      <c r="C1553" s="601"/>
      <c r="D1553" s="601"/>
      <c r="E1553" s="601"/>
      <c r="F1553" s="601"/>
      <c r="G1553" s="601"/>
      <c r="H1553" s="601"/>
      <c r="I1553" s="601"/>
      <c r="J1553" s="601"/>
      <c r="K1553" s="601"/>
      <c r="L1553" s="601"/>
      <c r="M1553" s="327"/>
    </row>
    <row r="1554" spans="1:13" ht="15.75">
      <c r="A1554" s="600" t="s">
        <v>353</v>
      </c>
      <c r="B1554" s="600"/>
      <c r="C1554" s="600"/>
      <c r="D1554" s="600"/>
      <c r="E1554" s="600"/>
      <c r="F1554" s="600"/>
      <c r="G1554" s="600"/>
      <c r="H1554" s="600"/>
      <c r="I1554" s="600"/>
      <c r="J1554" s="600"/>
      <c r="K1554" s="600"/>
      <c r="L1554" s="600"/>
      <c r="M1554" s="327"/>
    </row>
    <row r="1555" spans="1:13" ht="15.75">
      <c r="A1555" s="370"/>
      <c r="B1555" s="370"/>
      <c r="C1555" s="370"/>
      <c r="D1555" s="370"/>
      <c r="E1555" s="370"/>
      <c r="F1555" s="370" t="s">
        <v>443</v>
      </c>
      <c r="G1555" s="370"/>
      <c r="H1555" s="370"/>
      <c r="I1555" s="370"/>
      <c r="J1555" s="370"/>
      <c r="K1555" s="370"/>
      <c r="L1555" s="370"/>
      <c r="M1555" s="327"/>
    </row>
    <row r="1556" spans="1:13">
      <c r="A1556" s="329"/>
      <c r="B1556" s="328"/>
      <c r="C1556" s="602" t="s">
        <v>351</v>
      </c>
      <c r="D1556" s="602"/>
      <c r="E1556" s="602"/>
      <c r="F1556" s="328"/>
      <c r="G1556" s="328"/>
      <c r="H1556" s="368"/>
      <c r="I1556" s="590" t="s">
        <v>3</v>
      </c>
      <c r="J1556" s="591"/>
      <c r="K1556" s="592" t="s">
        <v>4</v>
      </c>
      <c r="L1556" s="593"/>
      <c r="M1556" s="382"/>
    </row>
    <row r="1557" spans="1:13">
      <c r="A1557" s="381"/>
      <c r="B1557" s="355"/>
      <c r="C1557" s="355"/>
      <c r="D1557" s="355"/>
      <c r="E1557" s="355"/>
      <c r="F1557" s="355"/>
      <c r="G1557" s="355"/>
      <c r="H1557" s="356"/>
      <c r="I1557" s="295"/>
      <c r="J1557" s="294"/>
      <c r="K1557" s="594" t="s">
        <v>5</v>
      </c>
      <c r="L1557" s="595"/>
      <c r="M1557" s="380" t="s">
        <v>6</v>
      </c>
    </row>
    <row r="1558" spans="1:13">
      <c r="A1558" s="381"/>
      <c r="B1558" s="355"/>
      <c r="C1558" s="355"/>
      <c r="D1558" s="355"/>
      <c r="E1558" s="355"/>
      <c r="F1558" s="355"/>
      <c r="G1558" s="355"/>
      <c r="H1558" s="356"/>
      <c r="I1558" s="598" t="s">
        <v>7</v>
      </c>
      <c r="J1558" s="599"/>
      <c r="K1558" s="623" t="s">
        <v>8</v>
      </c>
      <c r="L1558" s="624"/>
      <c r="M1558" s="380" t="s">
        <v>9</v>
      </c>
    </row>
    <row r="1559" spans="1:13" ht="16.5" thickBot="1">
      <c r="A1559" s="379"/>
      <c r="B1559" s="351"/>
      <c r="C1559" s="351"/>
      <c r="D1559" s="351"/>
      <c r="E1559" s="351"/>
      <c r="F1559" s="351"/>
      <c r="G1559" s="351"/>
      <c r="H1559" s="350"/>
      <c r="I1559" s="631">
        <v>225.5</v>
      </c>
      <c r="J1559" s="632"/>
      <c r="K1559" s="633"/>
      <c r="L1559" s="634"/>
      <c r="M1559" s="378"/>
    </row>
    <row r="1560" spans="1:13">
      <c r="A1560" s="367" t="s">
        <v>350</v>
      </c>
      <c r="B1560" s="344"/>
      <c r="C1560" s="344"/>
      <c r="D1560" s="344"/>
      <c r="E1560" s="344"/>
      <c r="F1560" s="344"/>
      <c r="G1560" s="344"/>
      <c r="H1560" s="377"/>
      <c r="I1560" s="341"/>
      <c r="J1560" s="340"/>
      <c r="K1560" s="635">
        <f>K1563+K1566</f>
        <v>6.17</v>
      </c>
      <c r="L1560" s="628"/>
      <c r="M1560" s="286">
        <f>K1560*12*I1559</f>
        <v>16696.019999999997</v>
      </c>
    </row>
    <row r="1561" spans="1:13">
      <c r="A1561" s="376" t="s">
        <v>349</v>
      </c>
      <c r="B1561" s="375"/>
      <c r="C1561" s="375"/>
      <c r="D1561" s="375"/>
      <c r="E1561" s="375"/>
      <c r="F1561" s="375"/>
      <c r="G1561" s="375"/>
      <c r="H1561" s="374"/>
      <c r="I1561" s="295"/>
      <c r="J1561" s="294"/>
      <c r="K1561" s="293"/>
      <c r="L1561" s="292"/>
      <c r="M1561" s="373"/>
    </row>
    <row r="1562" spans="1:13" ht="15.75" thickBot="1">
      <c r="A1562" s="363" t="s">
        <v>348</v>
      </c>
      <c r="B1562" s="372"/>
      <c r="C1562" s="372"/>
      <c r="D1562" s="372"/>
      <c r="E1562" s="372"/>
      <c r="F1562" s="372"/>
      <c r="G1562" s="372"/>
      <c r="H1562" s="371"/>
      <c r="I1562" s="336"/>
      <c r="J1562" s="282"/>
      <c r="K1562" s="281"/>
      <c r="L1562" s="280"/>
      <c r="M1562" s="279"/>
    </row>
    <row r="1563" spans="1:13">
      <c r="A1563" s="323" t="s">
        <v>347</v>
      </c>
      <c r="B1563" s="331"/>
      <c r="C1563" s="331"/>
      <c r="D1563" s="331"/>
      <c r="E1563" s="331"/>
      <c r="F1563" s="331"/>
      <c r="G1563" s="331"/>
      <c r="H1563" s="357"/>
      <c r="I1563" s="596" t="s">
        <v>19</v>
      </c>
      <c r="J1563" s="597"/>
      <c r="K1563" s="629">
        <v>3.7</v>
      </c>
      <c r="L1563" s="630"/>
      <c r="M1563" s="291">
        <f>K1563*12*I1559</f>
        <v>10012.200000000001</v>
      </c>
    </row>
    <row r="1564" spans="1:13">
      <c r="A1564" s="301" t="s">
        <v>338</v>
      </c>
      <c r="B1564" s="355"/>
      <c r="C1564" s="355"/>
      <c r="D1564" s="355"/>
      <c r="E1564" s="355"/>
      <c r="F1564" s="355"/>
      <c r="G1564" s="355"/>
      <c r="H1564" s="356"/>
      <c r="I1564" s="598" t="s">
        <v>328</v>
      </c>
      <c r="J1564" s="599"/>
      <c r="K1564" s="327"/>
      <c r="L1564" s="292"/>
      <c r="M1564" s="291"/>
    </row>
    <row r="1565" spans="1:13">
      <c r="A1565" s="323" t="s">
        <v>337</v>
      </c>
      <c r="B1565" s="331"/>
      <c r="C1565" s="331"/>
      <c r="D1565" s="331"/>
      <c r="E1565" s="331"/>
      <c r="F1565" s="331"/>
      <c r="G1565" s="331"/>
      <c r="H1565" s="357"/>
      <c r="I1565" s="596"/>
      <c r="J1565" s="597"/>
      <c r="K1565" s="327"/>
      <c r="L1565" s="292"/>
      <c r="M1565" s="291"/>
    </row>
    <row r="1566" spans="1:13">
      <c r="A1566" s="323" t="s">
        <v>346</v>
      </c>
      <c r="B1566" s="331"/>
      <c r="C1566" s="331"/>
      <c r="D1566" s="331"/>
      <c r="E1566" s="331"/>
      <c r="F1566" s="331"/>
      <c r="G1566" s="331"/>
      <c r="H1566" s="357"/>
      <c r="I1566" s="608" t="s">
        <v>35</v>
      </c>
      <c r="J1566" s="609"/>
      <c r="K1566" s="625">
        <v>2.4700000000000002</v>
      </c>
      <c r="L1566" s="626"/>
      <c r="M1566" s="291">
        <f>K1566*12*I1559</f>
        <v>6683.82</v>
      </c>
    </row>
    <row r="1567" spans="1:13" ht="15.75">
      <c r="A1567" s="320" t="s">
        <v>345</v>
      </c>
      <c r="B1567" s="354"/>
      <c r="C1567" s="354"/>
      <c r="D1567" s="354"/>
      <c r="E1567" s="354"/>
      <c r="F1567" s="354"/>
      <c r="G1567" s="354"/>
      <c r="H1567" s="353"/>
      <c r="I1567" s="598" t="s">
        <v>328</v>
      </c>
      <c r="J1567" s="599"/>
      <c r="K1567" s="370"/>
      <c r="L1567" s="369"/>
      <c r="M1567" s="291"/>
    </row>
    <row r="1568" spans="1:13">
      <c r="A1568" s="313" t="s">
        <v>344</v>
      </c>
      <c r="B1568" s="328"/>
      <c r="C1568" s="328"/>
      <c r="D1568" s="328"/>
      <c r="E1568" s="328"/>
      <c r="F1568" s="328"/>
      <c r="G1568" s="328"/>
      <c r="H1568" s="368"/>
      <c r="I1568" s="598"/>
      <c r="J1568" s="599"/>
      <c r="K1568" s="352"/>
      <c r="L1568" s="292"/>
      <c r="M1568" s="291"/>
    </row>
    <row r="1569" spans="1:13" ht="15.75" thickBot="1">
      <c r="A1569" s="323" t="s">
        <v>343</v>
      </c>
      <c r="B1569" s="322"/>
      <c r="C1569" s="322"/>
      <c r="D1569" s="322"/>
      <c r="E1569" s="322"/>
      <c r="F1569" s="322"/>
      <c r="G1569" s="322"/>
      <c r="H1569" s="321"/>
      <c r="I1569" s="334"/>
      <c r="J1569" s="333"/>
      <c r="K1569" s="636"/>
      <c r="L1569" s="637"/>
      <c r="M1569" s="291"/>
    </row>
    <row r="1570" spans="1:13">
      <c r="A1570" s="367" t="s">
        <v>342</v>
      </c>
      <c r="B1570" s="366"/>
      <c r="C1570" s="366"/>
      <c r="D1570" s="366"/>
      <c r="E1570" s="366"/>
      <c r="F1570" s="366"/>
      <c r="G1570" s="366"/>
      <c r="H1570" s="365"/>
      <c r="I1570" s="341"/>
      <c r="J1570" s="364"/>
      <c r="K1570" s="627">
        <f>K1572+K1577+K1580</f>
        <v>5.05</v>
      </c>
      <c r="L1570" s="628"/>
      <c r="M1570" s="286">
        <f>K1570*12*I1559</f>
        <v>13665.3</v>
      </c>
    </row>
    <row r="1571" spans="1:13" ht="15.75" thickBot="1">
      <c r="A1571" s="363" t="s">
        <v>341</v>
      </c>
      <c r="B1571" s="362"/>
      <c r="C1571" s="362"/>
      <c r="D1571" s="362"/>
      <c r="E1571" s="362"/>
      <c r="F1571" s="362"/>
      <c r="G1571" s="362"/>
      <c r="H1571" s="361"/>
      <c r="I1571" s="336"/>
      <c r="J1571" s="360"/>
      <c r="K1571" s="281"/>
      <c r="L1571" s="280"/>
      <c r="M1571" s="279"/>
    </row>
    <row r="1572" spans="1:13">
      <c r="A1572" s="301" t="s">
        <v>340</v>
      </c>
      <c r="B1572" s="300"/>
      <c r="C1572" s="300"/>
      <c r="D1572" s="300"/>
      <c r="E1572" s="300"/>
      <c r="F1572" s="300"/>
      <c r="G1572" s="300"/>
      <c r="H1572" s="298"/>
      <c r="I1572" s="598" t="s">
        <v>19</v>
      </c>
      <c r="J1572" s="599"/>
      <c r="K1572" s="629">
        <v>2.5299999999999998</v>
      </c>
      <c r="L1572" s="630"/>
      <c r="M1572" s="291">
        <f>K1572*12*I1559</f>
        <v>6846.18</v>
      </c>
    </row>
    <row r="1573" spans="1:13">
      <c r="A1573" s="323" t="s">
        <v>339</v>
      </c>
      <c r="B1573" s="322"/>
      <c r="C1573" s="322"/>
      <c r="D1573" s="322"/>
      <c r="E1573" s="322"/>
      <c r="F1573" s="322"/>
      <c r="G1573" s="322"/>
      <c r="H1573" s="321"/>
      <c r="I1573" s="359"/>
      <c r="J1573" s="358"/>
      <c r="K1573" s="327"/>
      <c r="L1573" s="292"/>
      <c r="M1573" s="291"/>
    </row>
    <row r="1574" spans="1:13">
      <c r="A1574" s="301" t="s">
        <v>338</v>
      </c>
      <c r="B1574" s="355"/>
      <c r="C1574" s="355"/>
      <c r="D1574" s="355"/>
      <c r="E1574" s="355"/>
      <c r="F1574" s="355"/>
      <c r="G1574" s="355"/>
      <c r="H1574" s="356"/>
      <c r="I1574" s="598" t="s">
        <v>328</v>
      </c>
      <c r="J1574" s="599"/>
      <c r="K1574" s="327"/>
      <c r="L1574" s="292"/>
      <c r="M1574" s="291"/>
    </row>
    <row r="1575" spans="1:13">
      <c r="A1575" s="323" t="s">
        <v>337</v>
      </c>
      <c r="B1575" s="331"/>
      <c r="C1575" s="331"/>
      <c r="D1575" s="331"/>
      <c r="E1575" s="331"/>
      <c r="F1575" s="331"/>
      <c r="G1575" s="331"/>
      <c r="H1575" s="357"/>
      <c r="I1575" s="596"/>
      <c r="J1575" s="597"/>
      <c r="K1575" s="327"/>
      <c r="L1575" s="292"/>
      <c r="M1575" s="291"/>
    </row>
    <row r="1576" spans="1:13">
      <c r="A1576" s="320" t="s">
        <v>336</v>
      </c>
      <c r="B1576" s="354"/>
      <c r="C1576" s="353"/>
      <c r="D1576" s="355"/>
      <c r="E1576" s="355"/>
      <c r="F1576" s="355"/>
      <c r="G1576" s="355"/>
      <c r="H1576" s="356"/>
      <c r="I1576" s="598" t="s">
        <v>328</v>
      </c>
      <c r="J1576" s="599"/>
      <c r="K1576" s="327"/>
      <c r="L1576" s="292"/>
      <c r="M1576" s="291"/>
    </row>
    <row r="1577" spans="1:13">
      <c r="A1577" s="301" t="s">
        <v>335</v>
      </c>
      <c r="B1577" s="355"/>
      <c r="C1577" s="355"/>
      <c r="D1577" s="354"/>
      <c r="E1577" s="354"/>
      <c r="F1577" s="354"/>
      <c r="G1577" s="354"/>
      <c r="H1577" s="353"/>
      <c r="I1577" s="608" t="s">
        <v>35</v>
      </c>
      <c r="J1577" s="609"/>
      <c r="K1577" s="625">
        <v>1.1200000000000001</v>
      </c>
      <c r="L1577" s="626"/>
      <c r="M1577" s="291">
        <f>K1577*12*I1559</f>
        <v>3030.7200000000003</v>
      </c>
    </row>
    <row r="1578" spans="1:13">
      <c r="A1578" s="313" t="s">
        <v>334</v>
      </c>
      <c r="B1578" s="312"/>
      <c r="C1578" s="312"/>
      <c r="D1578" s="312"/>
      <c r="E1578" s="312"/>
      <c r="F1578" s="312"/>
      <c r="G1578" s="312"/>
      <c r="H1578" s="311"/>
      <c r="I1578" s="590" t="s">
        <v>333</v>
      </c>
      <c r="J1578" s="591"/>
      <c r="K1578" s="327"/>
      <c r="L1578" s="292"/>
      <c r="M1578" s="291"/>
    </row>
    <row r="1579" spans="1:13">
      <c r="A1579" s="323"/>
      <c r="B1579" s="322"/>
      <c r="C1579" s="322"/>
      <c r="D1579" s="322"/>
      <c r="E1579" s="322"/>
      <c r="F1579" s="322"/>
      <c r="G1579" s="322"/>
      <c r="H1579" s="321"/>
      <c r="I1579" s="334" t="s">
        <v>332</v>
      </c>
      <c r="J1579" s="333"/>
      <c r="K1579" s="352"/>
      <c r="L1579" s="292"/>
      <c r="M1579" s="291"/>
    </row>
    <row r="1580" spans="1:13">
      <c r="A1580" s="313" t="s">
        <v>331</v>
      </c>
      <c r="B1580" s="312"/>
      <c r="C1580" s="312"/>
      <c r="D1580" s="312"/>
      <c r="E1580" s="312"/>
      <c r="F1580" s="312"/>
      <c r="G1580" s="312"/>
      <c r="H1580" s="311"/>
      <c r="I1580" s="590" t="s">
        <v>35</v>
      </c>
      <c r="J1580" s="591"/>
      <c r="K1580" s="625">
        <v>1.4</v>
      </c>
      <c r="L1580" s="626"/>
      <c r="M1580" s="291">
        <f>K1580*12*I1559</f>
        <v>3788.3999999999992</v>
      </c>
    </row>
    <row r="1581" spans="1:13">
      <c r="A1581" s="323" t="s">
        <v>330</v>
      </c>
      <c r="B1581" s="322"/>
      <c r="C1581" s="322"/>
      <c r="D1581" s="322"/>
      <c r="E1581" s="322"/>
      <c r="F1581" s="322"/>
      <c r="G1581" s="322"/>
      <c r="H1581" s="321"/>
      <c r="I1581" s="334"/>
      <c r="J1581" s="333"/>
      <c r="K1581" s="327"/>
      <c r="L1581" s="292"/>
      <c r="M1581" s="291"/>
    </row>
    <row r="1582" spans="1:13">
      <c r="A1582" s="313" t="s">
        <v>329</v>
      </c>
      <c r="B1582" s="312"/>
      <c r="C1582" s="312"/>
      <c r="D1582" s="312"/>
      <c r="E1582" s="312"/>
      <c r="F1582" s="312"/>
      <c r="G1582" s="312"/>
      <c r="H1582" s="311"/>
      <c r="I1582" s="598" t="s">
        <v>328</v>
      </c>
      <c r="J1582" s="599"/>
      <c r="K1582" s="327"/>
      <c r="L1582" s="292"/>
      <c r="M1582" s="291"/>
    </row>
    <row r="1583" spans="1:13">
      <c r="A1583" s="313" t="s">
        <v>327</v>
      </c>
      <c r="B1583" s="312"/>
      <c r="C1583" s="312"/>
      <c r="D1583" s="312"/>
      <c r="E1583" s="312"/>
      <c r="F1583" s="312"/>
      <c r="G1583" s="312"/>
      <c r="H1583" s="311"/>
      <c r="I1583" s="590" t="s">
        <v>326</v>
      </c>
      <c r="J1583" s="591"/>
      <c r="K1583" s="351"/>
      <c r="L1583" s="350"/>
      <c r="M1583" s="349"/>
    </row>
    <row r="1584" spans="1:13" ht="15.75" thickBot="1">
      <c r="A1584" s="323"/>
      <c r="B1584" s="322"/>
      <c r="C1584" s="322"/>
      <c r="D1584" s="322"/>
      <c r="E1584" s="322"/>
      <c r="F1584" s="322"/>
      <c r="G1584" s="322"/>
      <c r="H1584" s="321"/>
      <c r="I1584" s="606" t="s">
        <v>325</v>
      </c>
      <c r="J1584" s="607"/>
      <c r="K1584" s="348"/>
      <c r="L1584" s="347"/>
      <c r="M1584" s="346"/>
    </row>
    <row r="1585" spans="1:13">
      <c r="A1585" s="345" t="s">
        <v>324</v>
      </c>
      <c r="B1585" s="344"/>
      <c r="C1585" s="344"/>
      <c r="D1585" s="344"/>
      <c r="E1585" s="344"/>
      <c r="F1585" s="344"/>
      <c r="G1585" s="343"/>
      <c r="H1585" s="342"/>
      <c r="I1585" s="341"/>
      <c r="J1585" s="340"/>
      <c r="K1585" s="648">
        <f>K1587+K1594+K1602+K1606+K1607+K1611</f>
        <v>29.65</v>
      </c>
      <c r="L1585" s="628"/>
      <c r="M1585" s="286">
        <f>M1587+M1594+M1602+M1606+M1607+M1611</f>
        <v>80232.899999999994</v>
      </c>
    </row>
    <row r="1586" spans="1:13" ht="15.75" thickBot="1">
      <c r="A1586" s="339"/>
      <c r="B1586" s="338"/>
      <c r="C1586" s="338"/>
      <c r="D1586" s="338"/>
      <c r="E1586" s="338"/>
      <c r="F1586" s="338"/>
      <c r="G1586" s="338"/>
      <c r="H1586" s="337"/>
      <c r="I1586" s="336"/>
      <c r="J1586" s="282"/>
      <c r="K1586" s="281"/>
      <c r="L1586" s="280"/>
      <c r="M1586" s="279"/>
    </row>
    <row r="1587" spans="1:13" ht="15.75" thickBot="1">
      <c r="A1587" s="603" t="s">
        <v>323</v>
      </c>
      <c r="B1587" s="604"/>
      <c r="C1587" s="604"/>
      <c r="D1587" s="604"/>
      <c r="E1587" s="604"/>
      <c r="F1587" s="604"/>
      <c r="G1587" s="604"/>
      <c r="H1587" s="605"/>
      <c r="I1587" s="305"/>
      <c r="J1587" s="304"/>
      <c r="K1587" s="646">
        <f>K1588+K1589+K1590+K1592+K1593</f>
        <v>2.3299999999999996</v>
      </c>
      <c r="L1587" s="647"/>
      <c r="M1587" s="303">
        <f>K1587*12*I1559</f>
        <v>6304.9799999999987</v>
      </c>
    </row>
    <row r="1588" spans="1:13">
      <c r="A1588" s="323" t="s">
        <v>322</v>
      </c>
      <c r="B1588" s="322"/>
      <c r="C1588" s="322"/>
      <c r="D1588" s="322"/>
      <c r="E1588" s="322"/>
      <c r="F1588" s="322"/>
      <c r="G1588" s="322"/>
      <c r="H1588" s="321"/>
      <c r="I1588" s="596" t="s">
        <v>321</v>
      </c>
      <c r="J1588" s="597"/>
      <c r="K1588" s="629">
        <v>0.63</v>
      </c>
      <c r="L1588" s="630"/>
      <c r="M1588" s="291">
        <f>K1588*12*I1559</f>
        <v>1704.7800000000002</v>
      </c>
    </row>
    <row r="1589" spans="1:13">
      <c r="A1589" s="320" t="s">
        <v>320</v>
      </c>
      <c r="B1589" s="319"/>
      <c r="C1589" s="319"/>
      <c r="D1589" s="319"/>
      <c r="E1589" s="319"/>
      <c r="F1589" s="319"/>
      <c r="G1589" s="319"/>
      <c r="H1589" s="318"/>
      <c r="I1589" s="608" t="s">
        <v>57</v>
      </c>
      <c r="J1589" s="609"/>
      <c r="K1589" s="625">
        <v>1.48</v>
      </c>
      <c r="L1589" s="626"/>
      <c r="M1589" s="291">
        <f>K1589*12*I1559</f>
        <v>4004.8799999999997</v>
      </c>
    </row>
    <row r="1590" spans="1:13">
      <c r="A1590" s="313" t="s">
        <v>319</v>
      </c>
      <c r="B1590" s="312"/>
      <c r="C1590" s="312"/>
      <c r="D1590" s="312"/>
      <c r="E1590" s="312"/>
      <c r="F1590" s="312"/>
      <c r="G1590" s="312"/>
      <c r="H1590" s="311"/>
      <c r="I1590" s="590" t="s">
        <v>35</v>
      </c>
      <c r="J1590" s="591"/>
      <c r="K1590" s="625">
        <v>0.17</v>
      </c>
      <c r="L1590" s="626"/>
      <c r="M1590" s="291">
        <f>K1590*12*I1559</f>
        <v>460.02</v>
      </c>
    </row>
    <row r="1591" spans="1:13">
      <c r="A1591" s="335" t="s">
        <v>318</v>
      </c>
      <c r="B1591" s="331"/>
      <c r="C1591" s="331"/>
      <c r="D1591" s="331"/>
      <c r="E1591" s="322"/>
      <c r="F1591" s="322"/>
      <c r="G1591" s="322"/>
      <c r="H1591" s="321"/>
      <c r="I1591" s="334"/>
      <c r="J1591" s="333"/>
      <c r="K1591" s="293"/>
      <c r="L1591" s="292"/>
      <c r="M1591" s="291"/>
    </row>
    <row r="1592" spans="1:13">
      <c r="A1592" s="320" t="s">
        <v>317</v>
      </c>
      <c r="B1592" s="319"/>
      <c r="C1592" s="319"/>
      <c r="D1592" s="319"/>
      <c r="E1592" s="319"/>
      <c r="F1592" s="319"/>
      <c r="G1592" s="319"/>
      <c r="H1592" s="318"/>
      <c r="I1592" s="608" t="s">
        <v>19</v>
      </c>
      <c r="J1592" s="609"/>
      <c r="K1592" s="625">
        <v>0.05</v>
      </c>
      <c r="L1592" s="626"/>
      <c r="M1592" s="291">
        <f>K1592*12*I1559</f>
        <v>135.30000000000001</v>
      </c>
    </row>
    <row r="1593" spans="1:13" ht="15.75" thickBot="1">
      <c r="A1593" s="313" t="s">
        <v>316</v>
      </c>
      <c r="B1593" s="312"/>
      <c r="C1593" s="312"/>
      <c r="D1593" s="312"/>
      <c r="E1593" s="312"/>
      <c r="F1593" s="312"/>
      <c r="G1593" s="312"/>
      <c r="H1593" s="311"/>
      <c r="I1593" s="614" t="s">
        <v>19</v>
      </c>
      <c r="J1593" s="615"/>
      <c r="K1593" s="650"/>
      <c r="L1593" s="651"/>
      <c r="M1593" s="291"/>
    </row>
    <row r="1594" spans="1:13" ht="15.75" thickBot="1">
      <c r="A1594" s="654" t="s">
        <v>315</v>
      </c>
      <c r="B1594" s="655"/>
      <c r="C1594" s="655"/>
      <c r="D1594" s="655"/>
      <c r="E1594" s="655"/>
      <c r="F1594" s="655"/>
      <c r="G1594" s="655"/>
      <c r="H1594" s="656"/>
      <c r="I1594" s="305"/>
      <c r="J1594" s="304"/>
      <c r="K1594" s="642">
        <f>K1595+K1596+K1598+K1599+K1600+K1601</f>
        <v>1.35</v>
      </c>
      <c r="L1594" s="647"/>
      <c r="M1594" s="303">
        <f>K1594*12*I1559</f>
        <v>3653.1000000000008</v>
      </c>
    </row>
    <row r="1595" spans="1:13">
      <c r="A1595" s="332" t="s">
        <v>314</v>
      </c>
      <c r="B1595" s="331"/>
      <c r="C1595" s="331"/>
      <c r="D1595" s="331"/>
      <c r="E1595" s="331"/>
      <c r="F1595" s="322"/>
      <c r="G1595" s="322"/>
      <c r="H1595" s="321"/>
      <c r="I1595" s="330"/>
      <c r="J1595" s="294"/>
      <c r="K1595" s="629">
        <v>0.08</v>
      </c>
      <c r="L1595" s="630"/>
      <c r="M1595" s="291">
        <f>K1595*12*I1559</f>
        <v>216.48</v>
      </c>
    </row>
    <row r="1596" spans="1:13">
      <c r="A1596" s="329" t="s">
        <v>313</v>
      </c>
      <c r="B1596" s="328"/>
      <c r="C1596" s="328"/>
      <c r="D1596" s="328"/>
      <c r="E1596" s="328"/>
      <c r="F1596" s="312"/>
      <c r="G1596" s="312"/>
      <c r="H1596" s="311"/>
      <c r="I1596" s="598" t="s">
        <v>312</v>
      </c>
      <c r="J1596" s="599"/>
      <c r="K1596" s="625">
        <v>0.65</v>
      </c>
      <c r="L1596" s="626"/>
      <c r="M1596" s="291">
        <f>K1596*12*I1559</f>
        <v>1758.9</v>
      </c>
    </row>
    <row r="1597" spans="1:13">
      <c r="A1597" s="323" t="s">
        <v>311</v>
      </c>
      <c r="B1597" s="322"/>
      <c r="C1597" s="322"/>
      <c r="D1597" s="322"/>
      <c r="E1597" s="322"/>
      <c r="F1597" s="322"/>
      <c r="G1597" s="322"/>
      <c r="H1597" s="321"/>
      <c r="I1597" s="596" t="s">
        <v>310</v>
      </c>
      <c r="J1597" s="597"/>
      <c r="K1597" s="327"/>
      <c r="L1597" s="292"/>
      <c r="M1597" s="291"/>
    </row>
    <row r="1598" spans="1:13">
      <c r="A1598" s="320" t="s">
        <v>309</v>
      </c>
      <c r="B1598" s="319"/>
      <c r="C1598" s="319"/>
      <c r="D1598" s="319"/>
      <c r="E1598" s="319"/>
      <c r="F1598" s="319"/>
      <c r="G1598" s="319"/>
      <c r="H1598" s="318"/>
      <c r="I1598" s="608" t="s">
        <v>308</v>
      </c>
      <c r="J1598" s="609"/>
      <c r="K1598" s="625">
        <v>0.4</v>
      </c>
      <c r="L1598" s="626"/>
      <c r="M1598" s="291">
        <f>K1598*12*I1559</f>
        <v>1082.4000000000001</v>
      </c>
    </row>
    <row r="1599" spans="1:13">
      <c r="A1599" s="320" t="s">
        <v>307</v>
      </c>
      <c r="B1599" s="319"/>
      <c r="C1599" s="319"/>
      <c r="D1599" s="319"/>
      <c r="E1599" s="319"/>
      <c r="F1599" s="319"/>
      <c r="G1599" s="319"/>
      <c r="H1599" s="318"/>
      <c r="I1599" s="608" t="s">
        <v>306</v>
      </c>
      <c r="J1599" s="609"/>
      <c r="K1599" s="625">
        <v>0.1</v>
      </c>
      <c r="L1599" s="626"/>
      <c r="M1599" s="291">
        <f>K1599*12*I1559</f>
        <v>270.60000000000002</v>
      </c>
    </row>
    <row r="1600" spans="1:13">
      <c r="A1600" s="313" t="s">
        <v>299</v>
      </c>
      <c r="B1600" s="312"/>
      <c r="C1600" s="312"/>
      <c r="D1600" s="312"/>
      <c r="E1600" s="312"/>
      <c r="F1600" s="312"/>
      <c r="G1600" s="312"/>
      <c r="H1600" s="311"/>
      <c r="I1600" s="608" t="s">
        <v>298</v>
      </c>
      <c r="J1600" s="609"/>
      <c r="K1600" s="636">
        <v>0.05</v>
      </c>
      <c r="L1600" s="637"/>
      <c r="M1600" s="291">
        <f>K1600*12*I1559</f>
        <v>135.30000000000001</v>
      </c>
    </row>
    <row r="1601" spans="1:13" ht="15.75" thickBot="1">
      <c r="A1601" s="313" t="s">
        <v>305</v>
      </c>
      <c r="B1601" s="312"/>
      <c r="C1601" s="312"/>
      <c r="D1601" s="312"/>
      <c r="E1601" s="312"/>
      <c r="F1601" s="312"/>
      <c r="G1601" s="312"/>
      <c r="H1601" s="311"/>
      <c r="I1601" s="614" t="s">
        <v>88</v>
      </c>
      <c r="J1601" s="615"/>
      <c r="K1601" s="638">
        <v>7.0000000000000007E-2</v>
      </c>
      <c r="L1601" s="639"/>
      <c r="M1601" s="326">
        <f>K1601*12*I1559</f>
        <v>189.42000000000002</v>
      </c>
    </row>
    <row r="1602" spans="1:13" ht="15.75" thickBot="1">
      <c r="A1602" s="654" t="s">
        <v>304</v>
      </c>
      <c r="B1602" s="655"/>
      <c r="C1602" s="655"/>
      <c r="D1602" s="655"/>
      <c r="E1602" s="655"/>
      <c r="F1602" s="655"/>
      <c r="G1602" s="655"/>
      <c r="H1602" s="656"/>
      <c r="I1602" s="325"/>
      <c r="J1602" s="324"/>
      <c r="K1602" s="649">
        <f>K1603+K1604+K1605</f>
        <v>0.88</v>
      </c>
      <c r="L1602" s="643"/>
      <c r="M1602" s="303">
        <f>K1602*12*I1559</f>
        <v>2381.2800000000002</v>
      </c>
    </row>
    <row r="1603" spans="1:13">
      <c r="A1603" s="323" t="s">
        <v>303</v>
      </c>
      <c r="B1603" s="322"/>
      <c r="C1603" s="322"/>
      <c r="D1603" s="322"/>
      <c r="E1603" s="322"/>
      <c r="F1603" s="322"/>
      <c r="G1603" s="322"/>
      <c r="H1603" s="321"/>
      <c r="I1603" s="612" t="s">
        <v>302</v>
      </c>
      <c r="J1603" s="613"/>
      <c r="K1603" s="644">
        <v>0.42</v>
      </c>
      <c r="L1603" s="645"/>
      <c r="M1603" s="291">
        <f>K1603*12*I1559</f>
        <v>1136.52</v>
      </c>
    </row>
    <row r="1604" spans="1:13">
      <c r="A1604" s="320" t="s">
        <v>301</v>
      </c>
      <c r="B1604" s="319"/>
      <c r="C1604" s="319"/>
      <c r="D1604" s="319"/>
      <c r="E1604" s="319"/>
      <c r="F1604" s="319"/>
      <c r="G1604" s="319"/>
      <c r="H1604" s="318"/>
      <c r="I1604" s="317" t="s">
        <v>300</v>
      </c>
      <c r="J1604" s="316"/>
      <c r="K1604" s="636">
        <v>0.37</v>
      </c>
      <c r="L1604" s="637"/>
      <c r="M1604" s="291">
        <f>K1604*12*I1559</f>
        <v>1001.2199999999999</v>
      </c>
    </row>
    <row r="1605" spans="1:13" ht="15.75" thickBot="1">
      <c r="A1605" s="313" t="s">
        <v>299</v>
      </c>
      <c r="B1605" s="312"/>
      <c r="C1605" s="312"/>
      <c r="D1605" s="312"/>
      <c r="E1605" s="312"/>
      <c r="F1605" s="312"/>
      <c r="G1605" s="312"/>
      <c r="H1605" s="311"/>
      <c r="I1605" s="614" t="s">
        <v>298</v>
      </c>
      <c r="J1605" s="615"/>
      <c r="K1605" s="638">
        <v>0.09</v>
      </c>
      <c r="L1605" s="639"/>
      <c r="M1605" s="291">
        <f>K1605*12*I1559</f>
        <v>243.54000000000002</v>
      </c>
    </row>
    <row r="1606" spans="1:13" ht="15.75" thickBot="1">
      <c r="A1606" s="309" t="s">
        <v>297</v>
      </c>
      <c r="B1606" s="308"/>
      <c r="C1606" s="308"/>
      <c r="D1606" s="308"/>
      <c r="E1606" s="308"/>
      <c r="F1606" s="308"/>
      <c r="G1606" s="308"/>
      <c r="H1606" s="307"/>
      <c r="I1606" s="619" t="s">
        <v>296</v>
      </c>
      <c r="J1606" s="620"/>
      <c r="K1606" s="640">
        <v>23.44</v>
      </c>
      <c r="L1606" s="641"/>
      <c r="M1606" s="303">
        <f>K1606*12*I1559</f>
        <v>63428.640000000007</v>
      </c>
    </row>
    <row r="1607" spans="1:13" ht="15.75" thickBot="1">
      <c r="A1607" s="603" t="s">
        <v>295</v>
      </c>
      <c r="B1607" s="604"/>
      <c r="C1607" s="604"/>
      <c r="D1607" s="604"/>
      <c r="E1607" s="604"/>
      <c r="F1607" s="604"/>
      <c r="G1607" s="604"/>
      <c r="H1607" s="605"/>
      <c r="I1607" s="305"/>
      <c r="J1607" s="304"/>
      <c r="K1607" s="642">
        <v>1.58</v>
      </c>
      <c r="L1607" s="643"/>
      <c r="M1607" s="303">
        <f>K1607*12*I1559</f>
        <v>4275.4800000000005</v>
      </c>
    </row>
    <row r="1608" spans="1:13">
      <c r="A1608" s="301" t="s">
        <v>294</v>
      </c>
      <c r="B1608" s="300"/>
      <c r="C1608" s="300"/>
      <c r="D1608" s="300"/>
      <c r="E1608" s="300"/>
      <c r="F1608" s="300"/>
      <c r="G1608" s="300"/>
      <c r="H1608" s="298"/>
      <c r="I1608" s="621" t="s">
        <v>293</v>
      </c>
      <c r="J1608" s="622"/>
      <c r="K1608" s="297"/>
      <c r="L1608" s="314"/>
      <c r="M1608" s="291"/>
    </row>
    <row r="1609" spans="1:13">
      <c r="A1609" s="301" t="s">
        <v>292</v>
      </c>
      <c r="B1609" s="300"/>
      <c r="C1609" s="300"/>
      <c r="D1609" s="300"/>
      <c r="E1609" s="300"/>
      <c r="F1609" s="300"/>
      <c r="G1609" s="300"/>
      <c r="H1609" s="298"/>
      <c r="I1609" s="295"/>
      <c r="J1609" s="294"/>
      <c r="K1609" s="297"/>
      <c r="L1609" s="314"/>
      <c r="M1609" s="291"/>
    </row>
    <row r="1610" spans="1:13" ht="15.75" thickBot="1">
      <c r="A1610" s="301" t="s">
        <v>291</v>
      </c>
      <c r="B1610" s="300"/>
      <c r="C1610" s="300"/>
      <c r="D1610" s="300"/>
      <c r="E1610" s="300"/>
      <c r="F1610" s="300"/>
      <c r="G1610" s="300"/>
      <c r="H1610" s="298"/>
      <c r="I1610" s="310"/>
      <c r="J1610" s="294"/>
      <c r="K1610" s="297"/>
      <c r="L1610" s="314"/>
      <c r="M1610" s="291"/>
    </row>
    <row r="1611" spans="1:13" ht="15.75" thickBot="1">
      <c r="A1611" s="309" t="s">
        <v>290</v>
      </c>
      <c r="B1611" s="308"/>
      <c r="C1611" s="308"/>
      <c r="D1611" s="308"/>
      <c r="E1611" s="308"/>
      <c r="F1611" s="308"/>
      <c r="G1611" s="308"/>
      <c r="H1611" s="307"/>
      <c r="I1611" s="305"/>
      <c r="J1611" s="304"/>
      <c r="K1611" s="642">
        <v>7.0000000000000007E-2</v>
      </c>
      <c r="L1611" s="643"/>
      <c r="M1611" s="303">
        <f>K1611*12*I1559</f>
        <v>189.42000000000002</v>
      </c>
    </row>
    <row r="1612" spans="1:13">
      <c r="A1612" s="301" t="s">
        <v>289</v>
      </c>
      <c r="B1612" s="300"/>
      <c r="C1612" s="300"/>
      <c r="D1612" s="300"/>
      <c r="E1612" s="300"/>
      <c r="F1612" s="300"/>
      <c r="G1612" s="300"/>
      <c r="H1612" s="298"/>
      <c r="I1612" s="621" t="s">
        <v>19</v>
      </c>
      <c r="J1612" s="622"/>
      <c r="K1612" s="315"/>
      <c r="L1612" s="314"/>
      <c r="M1612" s="291"/>
    </row>
    <row r="1613" spans="1:13" ht="15.75" thickBot="1">
      <c r="A1613" s="301" t="s">
        <v>288</v>
      </c>
      <c r="B1613" s="300"/>
      <c r="C1613" s="300"/>
      <c r="D1613" s="300"/>
      <c r="E1613" s="300"/>
      <c r="F1613" s="300"/>
      <c r="G1613" s="300"/>
      <c r="H1613" s="298"/>
      <c r="I1613" s="295"/>
      <c r="J1613" s="294"/>
      <c r="K1613" s="315"/>
      <c r="L1613" s="314"/>
      <c r="M1613" s="291"/>
    </row>
    <row r="1614" spans="1:13" ht="15.75" thickBot="1">
      <c r="A1614" s="603" t="s">
        <v>287</v>
      </c>
      <c r="B1614" s="604"/>
      <c r="C1614" s="604"/>
      <c r="D1614" s="604"/>
      <c r="E1614" s="604"/>
      <c r="F1614" s="604"/>
      <c r="G1614" s="604"/>
      <c r="H1614" s="605"/>
      <c r="I1614" s="305"/>
      <c r="J1614" s="304"/>
      <c r="K1614" s="642">
        <v>6</v>
      </c>
      <c r="L1614" s="643"/>
      <c r="M1614" s="303">
        <f>K1614*12*I1559</f>
        <v>16236</v>
      </c>
    </row>
    <row r="1615" spans="1:13">
      <c r="A1615" s="301" t="s">
        <v>286</v>
      </c>
      <c r="B1615" s="299"/>
      <c r="C1615" s="299"/>
      <c r="D1615" s="299"/>
      <c r="E1615" s="299"/>
      <c r="F1615" s="300"/>
      <c r="G1615" s="299"/>
      <c r="H1615" s="298"/>
      <c r="I1615" s="598" t="s">
        <v>285</v>
      </c>
      <c r="J1615" s="599"/>
      <c r="K1615" s="297"/>
      <c r="L1615" s="314"/>
      <c r="M1615" s="291"/>
    </row>
    <row r="1616" spans="1:13">
      <c r="A1616" s="301" t="s">
        <v>284</v>
      </c>
      <c r="B1616" s="299"/>
      <c r="C1616" s="299"/>
      <c r="D1616" s="299"/>
      <c r="E1616" s="299"/>
      <c r="F1616" s="300"/>
      <c r="G1616" s="299"/>
      <c r="H1616" s="298"/>
      <c r="I1616" s="598" t="s">
        <v>283</v>
      </c>
      <c r="J1616" s="599"/>
      <c r="K1616" s="297"/>
      <c r="L1616" s="314"/>
      <c r="M1616" s="291"/>
    </row>
    <row r="1617" spans="1:13">
      <c r="A1617" s="301" t="s">
        <v>282</v>
      </c>
      <c r="B1617" s="299"/>
      <c r="C1617" s="299"/>
      <c r="D1617" s="299"/>
      <c r="E1617" s="299"/>
      <c r="F1617" s="300"/>
      <c r="G1617" s="299"/>
      <c r="H1617" s="298"/>
      <c r="I1617" s="598" t="s">
        <v>281</v>
      </c>
      <c r="J1617" s="599"/>
      <c r="K1617" s="297"/>
      <c r="L1617" s="314"/>
      <c r="M1617" s="291"/>
    </row>
    <row r="1618" spans="1:13">
      <c r="A1618" s="301" t="s">
        <v>280</v>
      </c>
      <c r="B1618" s="299"/>
      <c r="C1618" s="299"/>
      <c r="D1618" s="299"/>
      <c r="E1618" s="299"/>
      <c r="F1618" s="300"/>
      <c r="G1618" s="299"/>
      <c r="H1618" s="298"/>
      <c r="I1618" s="598" t="s">
        <v>279</v>
      </c>
      <c r="J1618" s="599"/>
      <c r="K1618" s="297"/>
      <c r="L1618" s="314"/>
      <c r="M1618" s="291"/>
    </row>
    <row r="1619" spans="1:13">
      <c r="A1619" s="301" t="s">
        <v>278</v>
      </c>
      <c r="B1619" s="299"/>
      <c r="C1619" s="299"/>
      <c r="D1619" s="299"/>
      <c r="E1619" s="299"/>
      <c r="F1619" s="300"/>
      <c r="G1619" s="299"/>
      <c r="H1619" s="298"/>
      <c r="I1619" s="598" t="s">
        <v>277</v>
      </c>
      <c r="J1619" s="599"/>
      <c r="K1619" s="297"/>
      <c r="L1619" s="314"/>
      <c r="M1619" s="291"/>
    </row>
    <row r="1620" spans="1:13">
      <c r="A1620" s="301" t="s">
        <v>276</v>
      </c>
      <c r="B1620" s="299"/>
      <c r="C1620" s="299"/>
      <c r="D1620" s="299"/>
      <c r="E1620" s="299"/>
      <c r="F1620" s="300"/>
      <c r="G1620" s="299"/>
      <c r="H1620" s="298"/>
      <c r="I1620" s="295"/>
      <c r="J1620" s="294"/>
      <c r="K1620" s="297"/>
      <c r="L1620" s="302"/>
      <c r="M1620" s="291"/>
    </row>
    <row r="1621" spans="1:13">
      <c r="A1621" s="301" t="s">
        <v>275</v>
      </c>
      <c r="B1621" s="299"/>
      <c r="C1621" s="299"/>
      <c r="D1621" s="299"/>
      <c r="E1621" s="299"/>
      <c r="F1621" s="300"/>
      <c r="G1621" s="299"/>
      <c r="H1621" s="298"/>
      <c r="I1621" s="295"/>
      <c r="J1621" s="294"/>
      <c r="K1621" s="297"/>
      <c r="L1621" s="314"/>
      <c r="M1621" s="291"/>
    </row>
    <row r="1622" spans="1:13">
      <c r="A1622" s="301" t="s">
        <v>274</v>
      </c>
      <c r="B1622" s="299"/>
      <c r="C1622" s="299"/>
      <c r="D1622" s="299"/>
      <c r="E1622" s="299"/>
      <c r="F1622" s="300"/>
      <c r="G1622" s="299"/>
      <c r="H1622" s="298"/>
      <c r="I1622" s="295"/>
      <c r="J1622" s="294"/>
      <c r="K1622" s="297"/>
      <c r="L1622" s="314"/>
      <c r="M1622" s="291"/>
    </row>
    <row r="1623" spans="1:13">
      <c r="A1623" s="301" t="s">
        <v>273</v>
      </c>
      <c r="B1623" s="299"/>
      <c r="C1623" s="299"/>
      <c r="D1623" s="299"/>
      <c r="E1623" s="299"/>
      <c r="F1623" s="300"/>
      <c r="G1623" s="299"/>
      <c r="H1623" s="298"/>
      <c r="I1623" s="295"/>
      <c r="J1623" s="294"/>
      <c r="K1623" s="297"/>
      <c r="L1623" s="314"/>
      <c r="M1623" s="291"/>
    </row>
    <row r="1624" spans="1:13">
      <c r="A1624" s="301" t="s">
        <v>272</v>
      </c>
      <c r="B1624" s="299"/>
      <c r="C1624" s="299"/>
      <c r="D1624" s="299"/>
      <c r="E1624" s="299"/>
      <c r="F1624" s="300"/>
      <c r="G1624" s="299"/>
      <c r="H1624" s="298"/>
      <c r="I1624" s="295"/>
      <c r="J1624" s="294"/>
      <c r="K1624" s="297"/>
      <c r="L1624" s="314"/>
      <c r="M1624" s="291"/>
    </row>
    <row r="1625" spans="1:13" ht="15.75" thickBot="1">
      <c r="A1625" s="616" t="s">
        <v>271</v>
      </c>
      <c r="B1625" s="617"/>
      <c r="C1625" s="617"/>
      <c r="D1625" s="617"/>
      <c r="E1625" s="617"/>
      <c r="F1625" s="617"/>
      <c r="G1625" s="617"/>
      <c r="H1625" s="618"/>
      <c r="I1625" s="295"/>
      <c r="J1625" s="294"/>
      <c r="K1625" s="293"/>
      <c r="L1625" s="292"/>
      <c r="M1625" s="291"/>
    </row>
    <row r="1626" spans="1:13">
      <c r="A1626" s="290" t="s">
        <v>270</v>
      </c>
      <c r="B1626" s="289"/>
      <c r="C1626" s="289"/>
      <c r="D1626" s="289"/>
      <c r="E1626" s="289"/>
      <c r="F1626" s="289"/>
      <c r="G1626" s="289"/>
      <c r="H1626" s="289"/>
      <c r="I1626" s="621" t="s">
        <v>55</v>
      </c>
      <c r="J1626" s="622"/>
      <c r="K1626" s="288"/>
      <c r="L1626" s="287"/>
      <c r="M1626" s="286"/>
    </row>
    <row r="1627" spans="1:13" ht="15.75" thickBot="1">
      <c r="A1627" s="285" t="s">
        <v>269</v>
      </c>
      <c r="B1627" s="284"/>
      <c r="C1627" s="284"/>
      <c r="D1627" s="284"/>
      <c r="E1627" s="284"/>
      <c r="F1627" s="284"/>
      <c r="G1627" s="284"/>
      <c r="H1627" s="284"/>
      <c r="I1627" s="283"/>
      <c r="J1627" s="282"/>
      <c r="K1627" s="281"/>
      <c r="L1627" s="280"/>
      <c r="M1627" s="279"/>
    </row>
    <row r="1628" spans="1:13" ht="15.75" thickBot="1">
      <c r="A1628" s="652" t="s">
        <v>268</v>
      </c>
      <c r="B1628" s="653"/>
      <c r="C1628" s="653"/>
      <c r="D1628" s="653"/>
      <c r="E1628" s="653"/>
      <c r="F1628" s="653"/>
      <c r="G1628" s="653"/>
      <c r="H1628" s="653"/>
      <c r="I1628" s="278"/>
      <c r="J1628" s="277"/>
      <c r="K1628" s="610">
        <f>K1560+K1570+K1585+K1614</f>
        <v>46.87</v>
      </c>
      <c r="L1628" s="611"/>
      <c r="M1628" s="276">
        <f>M1560+M1570+M1585+M1614</f>
        <v>126830.21999999999</v>
      </c>
    </row>
    <row r="1630" spans="1:13" ht="15.75">
      <c r="A1630" s="601" t="s">
        <v>0</v>
      </c>
      <c r="B1630" s="601"/>
      <c r="C1630" s="601"/>
      <c r="D1630" s="601"/>
      <c r="E1630" s="601"/>
      <c r="F1630" s="601"/>
      <c r="G1630" s="601"/>
      <c r="H1630" s="601"/>
      <c r="I1630" s="601"/>
      <c r="J1630" s="601"/>
      <c r="K1630" s="601"/>
      <c r="L1630" s="601"/>
      <c r="M1630" s="327"/>
    </row>
    <row r="1631" spans="1:13" ht="15.75">
      <c r="A1631" s="600" t="s">
        <v>353</v>
      </c>
      <c r="B1631" s="600"/>
      <c r="C1631" s="600"/>
      <c r="D1631" s="600"/>
      <c r="E1631" s="600"/>
      <c r="F1631" s="600"/>
      <c r="G1631" s="600"/>
      <c r="H1631" s="600"/>
      <c r="I1631" s="600"/>
      <c r="J1631" s="600"/>
      <c r="K1631" s="600"/>
      <c r="L1631" s="600"/>
      <c r="M1631" s="327"/>
    </row>
    <row r="1632" spans="1:13" ht="15.75">
      <c r="A1632" s="370"/>
      <c r="B1632" s="370"/>
      <c r="C1632" s="370"/>
      <c r="D1632" s="370"/>
      <c r="E1632" s="370"/>
      <c r="F1632" s="370" t="s">
        <v>444</v>
      </c>
      <c r="G1632" s="370"/>
      <c r="H1632" s="370"/>
      <c r="I1632" s="370"/>
      <c r="J1632" s="370"/>
      <c r="K1632" s="370"/>
      <c r="L1632" s="370"/>
      <c r="M1632" s="327"/>
    </row>
    <row r="1633" spans="1:13">
      <c r="A1633" s="329"/>
      <c r="B1633" s="328"/>
      <c r="C1633" s="602" t="s">
        <v>351</v>
      </c>
      <c r="D1633" s="602"/>
      <c r="E1633" s="602"/>
      <c r="F1633" s="328"/>
      <c r="G1633" s="328"/>
      <c r="H1633" s="368"/>
      <c r="I1633" s="590" t="s">
        <v>3</v>
      </c>
      <c r="J1633" s="591"/>
      <c r="K1633" s="592" t="s">
        <v>4</v>
      </c>
      <c r="L1633" s="593"/>
      <c r="M1633" s="382"/>
    </row>
    <row r="1634" spans="1:13">
      <c r="A1634" s="381"/>
      <c r="B1634" s="355"/>
      <c r="C1634" s="355"/>
      <c r="D1634" s="355"/>
      <c r="E1634" s="355"/>
      <c r="F1634" s="355"/>
      <c r="G1634" s="355"/>
      <c r="H1634" s="356"/>
      <c r="I1634" s="295"/>
      <c r="J1634" s="294"/>
      <c r="K1634" s="594" t="s">
        <v>5</v>
      </c>
      <c r="L1634" s="595"/>
      <c r="M1634" s="380" t="s">
        <v>6</v>
      </c>
    </row>
    <row r="1635" spans="1:13">
      <c r="A1635" s="381"/>
      <c r="B1635" s="355"/>
      <c r="C1635" s="355"/>
      <c r="D1635" s="355"/>
      <c r="E1635" s="355"/>
      <c r="F1635" s="355"/>
      <c r="G1635" s="355"/>
      <c r="H1635" s="356"/>
      <c r="I1635" s="598" t="s">
        <v>7</v>
      </c>
      <c r="J1635" s="599"/>
      <c r="K1635" s="623" t="s">
        <v>8</v>
      </c>
      <c r="L1635" s="624"/>
      <c r="M1635" s="380" t="s">
        <v>9</v>
      </c>
    </row>
    <row r="1636" spans="1:13" ht="16.5" thickBot="1">
      <c r="A1636" s="379"/>
      <c r="B1636" s="351"/>
      <c r="C1636" s="351"/>
      <c r="D1636" s="351"/>
      <c r="E1636" s="351"/>
      <c r="F1636" s="351"/>
      <c r="G1636" s="351"/>
      <c r="H1636" s="350"/>
      <c r="I1636" s="631">
        <v>349</v>
      </c>
      <c r="J1636" s="632"/>
      <c r="K1636" s="633"/>
      <c r="L1636" s="634"/>
      <c r="M1636" s="378"/>
    </row>
    <row r="1637" spans="1:13">
      <c r="A1637" s="367" t="s">
        <v>350</v>
      </c>
      <c r="B1637" s="344"/>
      <c r="C1637" s="344"/>
      <c r="D1637" s="344"/>
      <c r="E1637" s="344"/>
      <c r="F1637" s="344"/>
      <c r="G1637" s="344"/>
      <c r="H1637" s="377"/>
      <c r="I1637" s="341"/>
      <c r="J1637" s="340"/>
      <c r="K1637" s="635">
        <f>K1640+K1643</f>
        <v>6.17</v>
      </c>
      <c r="L1637" s="628"/>
      <c r="M1637" s="286">
        <f>K1637*12*I1636</f>
        <v>25839.959999999995</v>
      </c>
    </row>
    <row r="1638" spans="1:13">
      <c r="A1638" s="376" t="s">
        <v>349</v>
      </c>
      <c r="B1638" s="375"/>
      <c r="C1638" s="375"/>
      <c r="D1638" s="375"/>
      <c r="E1638" s="375"/>
      <c r="F1638" s="375"/>
      <c r="G1638" s="375"/>
      <c r="H1638" s="374"/>
      <c r="I1638" s="295"/>
      <c r="J1638" s="294"/>
      <c r="K1638" s="293"/>
      <c r="L1638" s="292"/>
      <c r="M1638" s="373"/>
    </row>
    <row r="1639" spans="1:13" ht="15.75" thickBot="1">
      <c r="A1639" s="363" t="s">
        <v>348</v>
      </c>
      <c r="B1639" s="372"/>
      <c r="C1639" s="372"/>
      <c r="D1639" s="372"/>
      <c r="E1639" s="372"/>
      <c r="F1639" s="372"/>
      <c r="G1639" s="372"/>
      <c r="H1639" s="371"/>
      <c r="I1639" s="336"/>
      <c r="J1639" s="282"/>
      <c r="K1639" s="281"/>
      <c r="L1639" s="280"/>
      <c r="M1639" s="279"/>
    </row>
    <row r="1640" spans="1:13">
      <c r="A1640" s="323" t="s">
        <v>347</v>
      </c>
      <c r="B1640" s="331"/>
      <c r="C1640" s="331"/>
      <c r="D1640" s="331"/>
      <c r="E1640" s="331"/>
      <c r="F1640" s="331"/>
      <c r="G1640" s="331"/>
      <c r="H1640" s="357"/>
      <c r="I1640" s="596" t="s">
        <v>19</v>
      </c>
      <c r="J1640" s="597"/>
      <c r="K1640" s="629">
        <v>3.7</v>
      </c>
      <c r="L1640" s="630"/>
      <c r="M1640" s="291">
        <f>K1640*12*I1636</f>
        <v>15495.600000000002</v>
      </c>
    </row>
    <row r="1641" spans="1:13">
      <c r="A1641" s="301" t="s">
        <v>338</v>
      </c>
      <c r="B1641" s="355"/>
      <c r="C1641" s="355"/>
      <c r="D1641" s="355"/>
      <c r="E1641" s="355"/>
      <c r="F1641" s="355"/>
      <c r="G1641" s="355"/>
      <c r="H1641" s="356"/>
      <c r="I1641" s="598" t="s">
        <v>328</v>
      </c>
      <c r="J1641" s="599"/>
      <c r="K1641" s="327"/>
      <c r="L1641" s="292"/>
      <c r="M1641" s="291"/>
    </row>
    <row r="1642" spans="1:13">
      <c r="A1642" s="323" t="s">
        <v>337</v>
      </c>
      <c r="B1642" s="331"/>
      <c r="C1642" s="331"/>
      <c r="D1642" s="331"/>
      <c r="E1642" s="331"/>
      <c r="F1642" s="331"/>
      <c r="G1642" s="331"/>
      <c r="H1642" s="357"/>
      <c r="I1642" s="596"/>
      <c r="J1642" s="597"/>
      <c r="K1642" s="327"/>
      <c r="L1642" s="292"/>
      <c r="M1642" s="291"/>
    </row>
    <row r="1643" spans="1:13">
      <c r="A1643" s="323" t="s">
        <v>346</v>
      </c>
      <c r="B1643" s="331"/>
      <c r="C1643" s="331"/>
      <c r="D1643" s="331"/>
      <c r="E1643" s="331"/>
      <c r="F1643" s="331"/>
      <c r="G1643" s="331"/>
      <c r="H1643" s="357"/>
      <c r="I1643" s="608" t="s">
        <v>35</v>
      </c>
      <c r="J1643" s="609"/>
      <c r="K1643" s="625">
        <v>2.4700000000000002</v>
      </c>
      <c r="L1643" s="626"/>
      <c r="M1643" s="291">
        <f>K1643*12*I1636</f>
        <v>10344.36</v>
      </c>
    </row>
    <row r="1644" spans="1:13" ht="15.75">
      <c r="A1644" s="320" t="s">
        <v>345</v>
      </c>
      <c r="B1644" s="354"/>
      <c r="C1644" s="354"/>
      <c r="D1644" s="354"/>
      <c r="E1644" s="354"/>
      <c r="F1644" s="354"/>
      <c r="G1644" s="354"/>
      <c r="H1644" s="353"/>
      <c r="I1644" s="598" t="s">
        <v>328</v>
      </c>
      <c r="J1644" s="599"/>
      <c r="K1644" s="370"/>
      <c r="L1644" s="369"/>
      <c r="M1644" s="291"/>
    </row>
    <row r="1645" spans="1:13">
      <c r="A1645" s="313" t="s">
        <v>344</v>
      </c>
      <c r="B1645" s="328"/>
      <c r="C1645" s="328"/>
      <c r="D1645" s="328"/>
      <c r="E1645" s="328"/>
      <c r="F1645" s="328"/>
      <c r="G1645" s="328"/>
      <c r="H1645" s="368"/>
      <c r="I1645" s="598"/>
      <c r="J1645" s="599"/>
      <c r="K1645" s="352"/>
      <c r="L1645" s="292"/>
      <c r="M1645" s="291"/>
    </row>
    <row r="1646" spans="1:13" ht="15.75" thickBot="1">
      <c r="A1646" s="323" t="s">
        <v>343</v>
      </c>
      <c r="B1646" s="322"/>
      <c r="C1646" s="322"/>
      <c r="D1646" s="322"/>
      <c r="E1646" s="322"/>
      <c r="F1646" s="322"/>
      <c r="G1646" s="322"/>
      <c r="H1646" s="321"/>
      <c r="I1646" s="334"/>
      <c r="J1646" s="333"/>
      <c r="K1646" s="636"/>
      <c r="L1646" s="637"/>
      <c r="M1646" s="291"/>
    </row>
    <row r="1647" spans="1:13">
      <c r="A1647" s="367" t="s">
        <v>342</v>
      </c>
      <c r="B1647" s="366"/>
      <c r="C1647" s="366"/>
      <c r="D1647" s="366"/>
      <c r="E1647" s="366"/>
      <c r="F1647" s="366"/>
      <c r="G1647" s="366"/>
      <c r="H1647" s="365"/>
      <c r="I1647" s="341"/>
      <c r="J1647" s="364"/>
      <c r="K1647" s="627">
        <f>K1649+K1654+K1657</f>
        <v>5.05</v>
      </c>
      <c r="L1647" s="628"/>
      <c r="M1647" s="286">
        <f>K1647*12*I1636</f>
        <v>21149.399999999998</v>
      </c>
    </row>
    <row r="1648" spans="1:13" ht="15.75" thickBot="1">
      <c r="A1648" s="363" t="s">
        <v>341</v>
      </c>
      <c r="B1648" s="362"/>
      <c r="C1648" s="362"/>
      <c r="D1648" s="362"/>
      <c r="E1648" s="362"/>
      <c r="F1648" s="362"/>
      <c r="G1648" s="362"/>
      <c r="H1648" s="361"/>
      <c r="I1648" s="336"/>
      <c r="J1648" s="360"/>
      <c r="K1648" s="281"/>
      <c r="L1648" s="280"/>
      <c r="M1648" s="279"/>
    </row>
    <row r="1649" spans="1:13">
      <c r="A1649" s="301" t="s">
        <v>340</v>
      </c>
      <c r="B1649" s="300"/>
      <c r="C1649" s="300"/>
      <c r="D1649" s="300"/>
      <c r="E1649" s="300"/>
      <c r="F1649" s="300"/>
      <c r="G1649" s="300"/>
      <c r="H1649" s="298"/>
      <c r="I1649" s="598" t="s">
        <v>19</v>
      </c>
      <c r="J1649" s="599"/>
      <c r="K1649" s="629">
        <v>2.5299999999999998</v>
      </c>
      <c r="L1649" s="630"/>
      <c r="M1649" s="291">
        <f>K1649*12*I1636</f>
        <v>10595.64</v>
      </c>
    </row>
    <row r="1650" spans="1:13">
      <c r="A1650" s="323" t="s">
        <v>339</v>
      </c>
      <c r="B1650" s="322"/>
      <c r="C1650" s="322"/>
      <c r="D1650" s="322"/>
      <c r="E1650" s="322"/>
      <c r="F1650" s="322"/>
      <c r="G1650" s="322"/>
      <c r="H1650" s="321"/>
      <c r="I1650" s="359"/>
      <c r="J1650" s="358"/>
      <c r="K1650" s="327"/>
      <c r="L1650" s="292"/>
      <c r="M1650" s="291"/>
    </row>
    <row r="1651" spans="1:13">
      <c r="A1651" s="301" t="s">
        <v>338</v>
      </c>
      <c r="B1651" s="355"/>
      <c r="C1651" s="355"/>
      <c r="D1651" s="355"/>
      <c r="E1651" s="355"/>
      <c r="F1651" s="355"/>
      <c r="G1651" s="355"/>
      <c r="H1651" s="356"/>
      <c r="I1651" s="598" t="s">
        <v>328</v>
      </c>
      <c r="J1651" s="599"/>
      <c r="K1651" s="327"/>
      <c r="L1651" s="292"/>
      <c r="M1651" s="291"/>
    </row>
    <row r="1652" spans="1:13">
      <c r="A1652" s="323" t="s">
        <v>337</v>
      </c>
      <c r="B1652" s="331"/>
      <c r="C1652" s="331"/>
      <c r="D1652" s="331"/>
      <c r="E1652" s="331"/>
      <c r="F1652" s="331"/>
      <c r="G1652" s="331"/>
      <c r="H1652" s="357"/>
      <c r="I1652" s="596"/>
      <c r="J1652" s="597"/>
      <c r="K1652" s="327"/>
      <c r="L1652" s="292"/>
      <c r="M1652" s="291"/>
    </row>
    <row r="1653" spans="1:13">
      <c r="A1653" s="320" t="s">
        <v>336</v>
      </c>
      <c r="B1653" s="354"/>
      <c r="C1653" s="353"/>
      <c r="D1653" s="355"/>
      <c r="E1653" s="355"/>
      <c r="F1653" s="355"/>
      <c r="G1653" s="355"/>
      <c r="H1653" s="356"/>
      <c r="I1653" s="598" t="s">
        <v>328</v>
      </c>
      <c r="J1653" s="599"/>
      <c r="K1653" s="327"/>
      <c r="L1653" s="292"/>
      <c r="M1653" s="291"/>
    </row>
    <row r="1654" spans="1:13">
      <c r="A1654" s="301" t="s">
        <v>335</v>
      </c>
      <c r="B1654" s="355"/>
      <c r="C1654" s="355"/>
      <c r="D1654" s="354"/>
      <c r="E1654" s="354"/>
      <c r="F1654" s="354"/>
      <c r="G1654" s="354"/>
      <c r="H1654" s="353"/>
      <c r="I1654" s="608" t="s">
        <v>35</v>
      </c>
      <c r="J1654" s="609"/>
      <c r="K1654" s="625">
        <v>1.1200000000000001</v>
      </c>
      <c r="L1654" s="626"/>
      <c r="M1654" s="291">
        <f>K1654*12*I1636</f>
        <v>4690.5600000000004</v>
      </c>
    </row>
    <row r="1655" spans="1:13">
      <c r="A1655" s="313" t="s">
        <v>334</v>
      </c>
      <c r="B1655" s="312"/>
      <c r="C1655" s="312"/>
      <c r="D1655" s="312"/>
      <c r="E1655" s="312"/>
      <c r="F1655" s="312"/>
      <c r="G1655" s="312"/>
      <c r="H1655" s="311"/>
      <c r="I1655" s="590" t="s">
        <v>333</v>
      </c>
      <c r="J1655" s="591"/>
      <c r="K1655" s="327"/>
      <c r="L1655" s="292"/>
      <c r="M1655" s="291"/>
    </row>
    <row r="1656" spans="1:13">
      <c r="A1656" s="323"/>
      <c r="B1656" s="322"/>
      <c r="C1656" s="322"/>
      <c r="D1656" s="322"/>
      <c r="E1656" s="322"/>
      <c r="F1656" s="322"/>
      <c r="G1656" s="322"/>
      <c r="H1656" s="321"/>
      <c r="I1656" s="334" t="s">
        <v>332</v>
      </c>
      <c r="J1656" s="333"/>
      <c r="K1656" s="352"/>
      <c r="L1656" s="292"/>
      <c r="M1656" s="291"/>
    </row>
    <row r="1657" spans="1:13">
      <c r="A1657" s="313" t="s">
        <v>331</v>
      </c>
      <c r="B1657" s="312"/>
      <c r="C1657" s="312"/>
      <c r="D1657" s="312"/>
      <c r="E1657" s="312"/>
      <c r="F1657" s="312"/>
      <c r="G1657" s="312"/>
      <c r="H1657" s="311"/>
      <c r="I1657" s="590" t="s">
        <v>35</v>
      </c>
      <c r="J1657" s="591"/>
      <c r="K1657" s="625">
        <v>1.4</v>
      </c>
      <c r="L1657" s="626"/>
      <c r="M1657" s="291">
        <f>K1657*12*I1636</f>
        <v>5863.1999999999989</v>
      </c>
    </row>
    <row r="1658" spans="1:13">
      <c r="A1658" s="323" t="s">
        <v>330</v>
      </c>
      <c r="B1658" s="322"/>
      <c r="C1658" s="322"/>
      <c r="D1658" s="322"/>
      <c r="E1658" s="322"/>
      <c r="F1658" s="322"/>
      <c r="G1658" s="322"/>
      <c r="H1658" s="321"/>
      <c r="I1658" s="334"/>
      <c r="J1658" s="333"/>
      <c r="K1658" s="327"/>
      <c r="L1658" s="292"/>
      <c r="M1658" s="291"/>
    </row>
    <row r="1659" spans="1:13">
      <c r="A1659" s="313" t="s">
        <v>329</v>
      </c>
      <c r="B1659" s="312"/>
      <c r="C1659" s="312"/>
      <c r="D1659" s="312"/>
      <c r="E1659" s="312"/>
      <c r="F1659" s="312"/>
      <c r="G1659" s="312"/>
      <c r="H1659" s="311"/>
      <c r="I1659" s="598" t="s">
        <v>328</v>
      </c>
      <c r="J1659" s="599"/>
      <c r="K1659" s="327"/>
      <c r="L1659" s="292"/>
      <c r="M1659" s="291"/>
    </row>
    <row r="1660" spans="1:13">
      <c r="A1660" s="313" t="s">
        <v>327</v>
      </c>
      <c r="B1660" s="312"/>
      <c r="C1660" s="312"/>
      <c r="D1660" s="312"/>
      <c r="E1660" s="312"/>
      <c r="F1660" s="312"/>
      <c r="G1660" s="312"/>
      <c r="H1660" s="311"/>
      <c r="I1660" s="590" t="s">
        <v>326</v>
      </c>
      <c r="J1660" s="591"/>
      <c r="K1660" s="351"/>
      <c r="L1660" s="350"/>
      <c r="M1660" s="349"/>
    </row>
    <row r="1661" spans="1:13" ht="15.75" thickBot="1">
      <c r="A1661" s="323"/>
      <c r="B1661" s="322"/>
      <c r="C1661" s="322"/>
      <c r="D1661" s="322"/>
      <c r="E1661" s="322"/>
      <c r="F1661" s="322"/>
      <c r="G1661" s="322"/>
      <c r="H1661" s="321"/>
      <c r="I1661" s="606" t="s">
        <v>325</v>
      </c>
      <c r="J1661" s="607"/>
      <c r="K1661" s="348"/>
      <c r="L1661" s="347"/>
      <c r="M1661" s="346"/>
    </row>
    <row r="1662" spans="1:13">
      <c r="A1662" s="345" t="s">
        <v>324</v>
      </c>
      <c r="B1662" s="344"/>
      <c r="C1662" s="344"/>
      <c r="D1662" s="344"/>
      <c r="E1662" s="344"/>
      <c r="F1662" s="344"/>
      <c r="G1662" s="343"/>
      <c r="H1662" s="342"/>
      <c r="I1662" s="341"/>
      <c r="J1662" s="340"/>
      <c r="K1662" s="648">
        <f>K1664+K1671+K1679+K1683+K1684+K1688</f>
        <v>29.769999999999996</v>
      </c>
      <c r="L1662" s="628"/>
      <c r="M1662" s="286">
        <f>M1664+M1671+M1679+M1683+M1684+M1688</f>
        <v>124676.76</v>
      </c>
    </row>
    <row r="1663" spans="1:13" ht="15.75" thickBot="1">
      <c r="A1663" s="339"/>
      <c r="B1663" s="338"/>
      <c r="C1663" s="338"/>
      <c r="D1663" s="338"/>
      <c r="E1663" s="338"/>
      <c r="F1663" s="338"/>
      <c r="G1663" s="338"/>
      <c r="H1663" s="337"/>
      <c r="I1663" s="336"/>
      <c r="J1663" s="282"/>
      <c r="K1663" s="281"/>
      <c r="L1663" s="280"/>
      <c r="M1663" s="279"/>
    </row>
    <row r="1664" spans="1:13" ht="15.75" thickBot="1">
      <c r="A1664" s="603" t="s">
        <v>323</v>
      </c>
      <c r="B1664" s="604"/>
      <c r="C1664" s="604"/>
      <c r="D1664" s="604"/>
      <c r="E1664" s="604"/>
      <c r="F1664" s="604"/>
      <c r="G1664" s="604"/>
      <c r="H1664" s="605"/>
      <c r="I1664" s="305"/>
      <c r="J1664" s="304"/>
      <c r="K1664" s="646">
        <f>K1665+K1666+K1667+K1669+K1670</f>
        <v>3.7799999999999994</v>
      </c>
      <c r="L1664" s="647"/>
      <c r="M1664" s="303">
        <f>K1664*12*I1636</f>
        <v>15830.639999999998</v>
      </c>
    </row>
    <row r="1665" spans="1:13">
      <c r="A1665" s="323" t="s">
        <v>322</v>
      </c>
      <c r="B1665" s="322"/>
      <c r="C1665" s="322"/>
      <c r="D1665" s="322"/>
      <c r="E1665" s="322"/>
      <c r="F1665" s="322"/>
      <c r="G1665" s="322"/>
      <c r="H1665" s="321"/>
      <c r="I1665" s="596" t="s">
        <v>321</v>
      </c>
      <c r="J1665" s="597"/>
      <c r="K1665" s="629">
        <v>0.63</v>
      </c>
      <c r="L1665" s="630"/>
      <c r="M1665" s="291">
        <f>K1665*12*I1636</f>
        <v>2638.44</v>
      </c>
    </row>
    <row r="1666" spans="1:13">
      <c r="A1666" s="320" t="s">
        <v>320</v>
      </c>
      <c r="B1666" s="319"/>
      <c r="C1666" s="319"/>
      <c r="D1666" s="319"/>
      <c r="E1666" s="319"/>
      <c r="F1666" s="319"/>
      <c r="G1666" s="319"/>
      <c r="H1666" s="318"/>
      <c r="I1666" s="608" t="s">
        <v>57</v>
      </c>
      <c r="J1666" s="609"/>
      <c r="K1666" s="625">
        <v>1.48</v>
      </c>
      <c r="L1666" s="626"/>
      <c r="M1666" s="291">
        <f>K1666*12*I1636</f>
        <v>6198.2399999999989</v>
      </c>
    </row>
    <row r="1667" spans="1:13">
      <c r="A1667" s="313" t="s">
        <v>319</v>
      </c>
      <c r="B1667" s="312"/>
      <c r="C1667" s="312"/>
      <c r="D1667" s="312"/>
      <c r="E1667" s="312"/>
      <c r="F1667" s="312"/>
      <c r="G1667" s="312"/>
      <c r="H1667" s="311"/>
      <c r="I1667" s="590" t="s">
        <v>35</v>
      </c>
      <c r="J1667" s="591"/>
      <c r="K1667" s="625">
        <v>0.17</v>
      </c>
      <c r="L1667" s="626"/>
      <c r="M1667" s="291">
        <f>K1667*12*I1636</f>
        <v>711.96</v>
      </c>
    </row>
    <row r="1668" spans="1:13">
      <c r="A1668" s="335" t="s">
        <v>318</v>
      </c>
      <c r="B1668" s="331"/>
      <c r="C1668" s="331"/>
      <c r="D1668" s="331"/>
      <c r="E1668" s="322"/>
      <c r="F1668" s="322"/>
      <c r="G1668" s="322"/>
      <c r="H1668" s="321"/>
      <c r="I1668" s="334"/>
      <c r="J1668" s="333"/>
      <c r="K1668" s="293"/>
      <c r="L1668" s="292"/>
      <c r="M1668" s="291"/>
    </row>
    <row r="1669" spans="1:13">
      <c r="A1669" s="320" t="s">
        <v>317</v>
      </c>
      <c r="B1669" s="319"/>
      <c r="C1669" s="319"/>
      <c r="D1669" s="319"/>
      <c r="E1669" s="319"/>
      <c r="F1669" s="319"/>
      <c r="G1669" s="319"/>
      <c r="H1669" s="318"/>
      <c r="I1669" s="608" t="s">
        <v>19</v>
      </c>
      <c r="J1669" s="609"/>
      <c r="K1669" s="625">
        <v>0.05</v>
      </c>
      <c r="L1669" s="626"/>
      <c r="M1669" s="291">
        <f>K1669*12*I1636</f>
        <v>209.40000000000003</v>
      </c>
    </row>
    <row r="1670" spans="1:13" ht="15.75" thickBot="1">
      <c r="A1670" s="313" t="s">
        <v>316</v>
      </c>
      <c r="B1670" s="312"/>
      <c r="C1670" s="312"/>
      <c r="D1670" s="312"/>
      <c r="E1670" s="312"/>
      <c r="F1670" s="312"/>
      <c r="G1670" s="312"/>
      <c r="H1670" s="311"/>
      <c r="I1670" s="614" t="s">
        <v>19</v>
      </c>
      <c r="J1670" s="615"/>
      <c r="K1670" s="650">
        <v>1.45</v>
      </c>
      <c r="L1670" s="651"/>
      <c r="M1670" s="291">
        <f>K1670*12*I1636</f>
        <v>6072.5999999999995</v>
      </c>
    </row>
    <row r="1671" spans="1:13" ht="15.75" thickBot="1">
      <c r="A1671" s="654" t="s">
        <v>315</v>
      </c>
      <c r="B1671" s="655"/>
      <c r="C1671" s="655"/>
      <c r="D1671" s="655"/>
      <c r="E1671" s="655"/>
      <c r="F1671" s="655"/>
      <c r="G1671" s="655"/>
      <c r="H1671" s="656"/>
      <c r="I1671" s="305"/>
      <c r="J1671" s="304"/>
      <c r="K1671" s="642">
        <f>K1672+K1673+K1675+K1676+K1677+K1678</f>
        <v>1.35</v>
      </c>
      <c r="L1671" s="647"/>
      <c r="M1671" s="303">
        <f>K1671*12*I1636</f>
        <v>5653.8000000000011</v>
      </c>
    </row>
    <row r="1672" spans="1:13">
      <c r="A1672" s="332" t="s">
        <v>314</v>
      </c>
      <c r="B1672" s="331"/>
      <c r="C1672" s="331"/>
      <c r="D1672" s="331"/>
      <c r="E1672" s="331"/>
      <c r="F1672" s="322"/>
      <c r="G1672" s="322"/>
      <c r="H1672" s="321"/>
      <c r="I1672" s="330"/>
      <c r="J1672" s="294"/>
      <c r="K1672" s="629">
        <v>0.08</v>
      </c>
      <c r="L1672" s="630"/>
      <c r="M1672" s="291">
        <f>K1672*12*I1636</f>
        <v>335.03999999999996</v>
      </c>
    </row>
    <row r="1673" spans="1:13">
      <c r="A1673" s="329" t="s">
        <v>313</v>
      </c>
      <c r="B1673" s="328"/>
      <c r="C1673" s="328"/>
      <c r="D1673" s="328"/>
      <c r="E1673" s="328"/>
      <c r="F1673" s="312"/>
      <c r="G1673" s="312"/>
      <c r="H1673" s="311"/>
      <c r="I1673" s="598" t="s">
        <v>312</v>
      </c>
      <c r="J1673" s="599"/>
      <c r="K1673" s="625">
        <v>0.65</v>
      </c>
      <c r="L1673" s="626"/>
      <c r="M1673" s="291">
        <f>K1673*12*I1636</f>
        <v>2722.2000000000003</v>
      </c>
    </row>
    <row r="1674" spans="1:13">
      <c r="A1674" s="323" t="s">
        <v>311</v>
      </c>
      <c r="B1674" s="322"/>
      <c r="C1674" s="322"/>
      <c r="D1674" s="322"/>
      <c r="E1674" s="322"/>
      <c r="F1674" s="322"/>
      <c r="G1674" s="322"/>
      <c r="H1674" s="321"/>
      <c r="I1674" s="596" t="s">
        <v>310</v>
      </c>
      <c r="J1674" s="597"/>
      <c r="K1674" s="327"/>
      <c r="L1674" s="292"/>
      <c r="M1674" s="291"/>
    </row>
    <row r="1675" spans="1:13">
      <c r="A1675" s="320" t="s">
        <v>309</v>
      </c>
      <c r="B1675" s="319"/>
      <c r="C1675" s="319"/>
      <c r="D1675" s="319"/>
      <c r="E1675" s="319"/>
      <c r="F1675" s="319"/>
      <c r="G1675" s="319"/>
      <c r="H1675" s="318"/>
      <c r="I1675" s="608" t="s">
        <v>308</v>
      </c>
      <c r="J1675" s="609"/>
      <c r="K1675" s="625">
        <v>0.4</v>
      </c>
      <c r="L1675" s="626"/>
      <c r="M1675" s="291">
        <f>K1675*12*I1636</f>
        <v>1675.2000000000003</v>
      </c>
    </row>
    <row r="1676" spans="1:13">
      <c r="A1676" s="320" t="s">
        <v>307</v>
      </c>
      <c r="B1676" s="319"/>
      <c r="C1676" s="319"/>
      <c r="D1676" s="319"/>
      <c r="E1676" s="319"/>
      <c r="F1676" s="319"/>
      <c r="G1676" s="319"/>
      <c r="H1676" s="318"/>
      <c r="I1676" s="608" t="s">
        <v>306</v>
      </c>
      <c r="J1676" s="609"/>
      <c r="K1676" s="625">
        <v>0.1</v>
      </c>
      <c r="L1676" s="626"/>
      <c r="M1676" s="291">
        <f>K1676*12*I1636</f>
        <v>418.80000000000007</v>
      </c>
    </row>
    <row r="1677" spans="1:13">
      <c r="A1677" s="313" t="s">
        <v>299</v>
      </c>
      <c r="B1677" s="312"/>
      <c r="C1677" s="312"/>
      <c r="D1677" s="312"/>
      <c r="E1677" s="312"/>
      <c r="F1677" s="312"/>
      <c r="G1677" s="312"/>
      <c r="H1677" s="311"/>
      <c r="I1677" s="608" t="s">
        <v>298</v>
      </c>
      <c r="J1677" s="609"/>
      <c r="K1677" s="636">
        <v>0.05</v>
      </c>
      <c r="L1677" s="637"/>
      <c r="M1677" s="291">
        <f>K1677*12*I1636</f>
        <v>209.40000000000003</v>
      </c>
    </row>
    <row r="1678" spans="1:13" ht="15.75" thickBot="1">
      <c r="A1678" s="313" t="s">
        <v>305</v>
      </c>
      <c r="B1678" s="312"/>
      <c r="C1678" s="312"/>
      <c r="D1678" s="312"/>
      <c r="E1678" s="312"/>
      <c r="F1678" s="312"/>
      <c r="G1678" s="312"/>
      <c r="H1678" s="311"/>
      <c r="I1678" s="614" t="s">
        <v>88</v>
      </c>
      <c r="J1678" s="615"/>
      <c r="K1678" s="638">
        <v>7.0000000000000007E-2</v>
      </c>
      <c r="L1678" s="639"/>
      <c r="M1678" s="326">
        <f>K1678*12*I1636</f>
        <v>293.16000000000003</v>
      </c>
    </row>
    <row r="1679" spans="1:13" ht="15.75" thickBot="1">
      <c r="A1679" s="654" t="s">
        <v>304</v>
      </c>
      <c r="B1679" s="655"/>
      <c r="C1679" s="655"/>
      <c r="D1679" s="655"/>
      <c r="E1679" s="655"/>
      <c r="F1679" s="655"/>
      <c r="G1679" s="655"/>
      <c r="H1679" s="656"/>
      <c r="I1679" s="325"/>
      <c r="J1679" s="324"/>
      <c r="K1679" s="649">
        <f>K1680+K1681+K1682</f>
        <v>0.88</v>
      </c>
      <c r="L1679" s="643"/>
      <c r="M1679" s="303">
        <f>K1679*12*I1636</f>
        <v>3685.44</v>
      </c>
    </row>
    <row r="1680" spans="1:13">
      <c r="A1680" s="323" t="s">
        <v>303</v>
      </c>
      <c r="B1680" s="322"/>
      <c r="C1680" s="322"/>
      <c r="D1680" s="322"/>
      <c r="E1680" s="322"/>
      <c r="F1680" s="322"/>
      <c r="G1680" s="322"/>
      <c r="H1680" s="321"/>
      <c r="I1680" s="612" t="s">
        <v>302</v>
      </c>
      <c r="J1680" s="613"/>
      <c r="K1680" s="644">
        <v>0.42</v>
      </c>
      <c r="L1680" s="645"/>
      <c r="M1680" s="291">
        <f>K1680*12*I1636</f>
        <v>1758.96</v>
      </c>
    </row>
    <row r="1681" spans="1:13">
      <c r="A1681" s="320" t="s">
        <v>301</v>
      </c>
      <c r="B1681" s="319"/>
      <c r="C1681" s="319"/>
      <c r="D1681" s="319"/>
      <c r="E1681" s="319"/>
      <c r="F1681" s="319"/>
      <c r="G1681" s="319"/>
      <c r="H1681" s="318"/>
      <c r="I1681" s="317" t="s">
        <v>300</v>
      </c>
      <c r="J1681" s="316"/>
      <c r="K1681" s="636">
        <v>0.37</v>
      </c>
      <c r="L1681" s="637"/>
      <c r="M1681" s="291">
        <f>K1681*12*I1636</f>
        <v>1549.5599999999997</v>
      </c>
    </row>
    <row r="1682" spans="1:13" ht="15.75" thickBot="1">
      <c r="A1682" s="313" t="s">
        <v>299</v>
      </c>
      <c r="B1682" s="312"/>
      <c r="C1682" s="312"/>
      <c r="D1682" s="312"/>
      <c r="E1682" s="312"/>
      <c r="F1682" s="312"/>
      <c r="G1682" s="312"/>
      <c r="H1682" s="311"/>
      <c r="I1682" s="614" t="s">
        <v>298</v>
      </c>
      <c r="J1682" s="615"/>
      <c r="K1682" s="638">
        <v>0.09</v>
      </c>
      <c r="L1682" s="639"/>
      <c r="M1682" s="291">
        <f>K1682*12*I1636</f>
        <v>376.92</v>
      </c>
    </row>
    <row r="1683" spans="1:13" ht="15.75" thickBot="1">
      <c r="A1683" s="309" t="s">
        <v>297</v>
      </c>
      <c r="B1683" s="308"/>
      <c r="C1683" s="308"/>
      <c r="D1683" s="308"/>
      <c r="E1683" s="308"/>
      <c r="F1683" s="308"/>
      <c r="G1683" s="308"/>
      <c r="H1683" s="307"/>
      <c r="I1683" s="619" t="s">
        <v>296</v>
      </c>
      <c r="J1683" s="620"/>
      <c r="K1683" s="640">
        <v>22.11</v>
      </c>
      <c r="L1683" s="641"/>
      <c r="M1683" s="303">
        <f>K1683*12*I1636</f>
        <v>92596.68</v>
      </c>
    </row>
    <row r="1684" spans="1:13" ht="15.75" thickBot="1">
      <c r="A1684" s="603" t="s">
        <v>295</v>
      </c>
      <c r="B1684" s="604"/>
      <c r="C1684" s="604"/>
      <c r="D1684" s="604"/>
      <c r="E1684" s="604"/>
      <c r="F1684" s="604"/>
      <c r="G1684" s="604"/>
      <c r="H1684" s="605"/>
      <c r="I1684" s="305"/>
      <c r="J1684" s="304"/>
      <c r="K1684" s="642">
        <v>1.58</v>
      </c>
      <c r="L1684" s="643"/>
      <c r="M1684" s="303">
        <f>K1684*12*I1636</f>
        <v>6617.04</v>
      </c>
    </row>
    <row r="1685" spans="1:13">
      <c r="A1685" s="301" t="s">
        <v>294</v>
      </c>
      <c r="B1685" s="300"/>
      <c r="C1685" s="300"/>
      <c r="D1685" s="300"/>
      <c r="E1685" s="300"/>
      <c r="F1685" s="300"/>
      <c r="G1685" s="300"/>
      <c r="H1685" s="298"/>
      <c r="I1685" s="621" t="s">
        <v>293</v>
      </c>
      <c r="J1685" s="622"/>
      <c r="K1685" s="297"/>
      <c r="L1685" s="314"/>
      <c r="M1685" s="291"/>
    </row>
    <row r="1686" spans="1:13">
      <c r="A1686" s="301" t="s">
        <v>292</v>
      </c>
      <c r="B1686" s="300"/>
      <c r="C1686" s="300"/>
      <c r="D1686" s="300"/>
      <c r="E1686" s="300"/>
      <c r="F1686" s="300"/>
      <c r="G1686" s="300"/>
      <c r="H1686" s="298"/>
      <c r="I1686" s="295"/>
      <c r="J1686" s="294"/>
      <c r="K1686" s="297"/>
      <c r="L1686" s="314"/>
      <c r="M1686" s="291"/>
    </row>
    <row r="1687" spans="1:13" ht="15.75" thickBot="1">
      <c r="A1687" s="301" t="s">
        <v>291</v>
      </c>
      <c r="B1687" s="300"/>
      <c r="C1687" s="300"/>
      <c r="D1687" s="300"/>
      <c r="E1687" s="300"/>
      <c r="F1687" s="300"/>
      <c r="G1687" s="300"/>
      <c r="H1687" s="298"/>
      <c r="I1687" s="310"/>
      <c r="J1687" s="294"/>
      <c r="K1687" s="297"/>
      <c r="L1687" s="314"/>
      <c r="M1687" s="291"/>
    </row>
    <row r="1688" spans="1:13" ht="15.75" thickBot="1">
      <c r="A1688" s="309" t="s">
        <v>290</v>
      </c>
      <c r="B1688" s="308"/>
      <c r="C1688" s="308"/>
      <c r="D1688" s="308"/>
      <c r="E1688" s="308"/>
      <c r="F1688" s="308"/>
      <c r="G1688" s="308"/>
      <c r="H1688" s="307"/>
      <c r="I1688" s="305"/>
      <c r="J1688" s="304"/>
      <c r="K1688" s="642">
        <v>7.0000000000000007E-2</v>
      </c>
      <c r="L1688" s="643"/>
      <c r="M1688" s="303">
        <f>K1688*12*I1636</f>
        <v>293.16000000000003</v>
      </c>
    </row>
    <row r="1689" spans="1:13">
      <c r="A1689" s="301" t="s">
        <v>289</v>
      </c>
      <c r="B1689" s="300"/>
      <c r="C1689" s="300"/>
      <c r="D1689" s="300"/>
      <c r="E1689" s="300"/>
      <c r="F1689" s="300"/>
      <c r="G1689" s="300"/>
      <c r="H1689" s="298"/>
      <c r="I1689" s="621" t="s">
        <v>19</v>
      </c>
      <c r="J1689" s="622"/>
      <c r="K1689" s="315"/>
      <c r="L1689" s="314"/>
      <c r="M1689" s="291"/>
    </row>
    <row r="1690" spans="1:13" ht="15.75" thickBot="1">
      <c r="A1690" s="301" t="s">
        <v>288</v>
      </c>
      <c r="B1690" s="300"/>
      <c r="C1690" s="300"/>
      <c r="D1690" s="300"/>
      <c r="E1690" s="300"/>
      <c r="F1690" s="300"/>
      <c r="G1690" s="300"/>
      <c r="H1690" s="298"/>
      <c r="I1690" s="295"/>
      <c r="J1690" s="294"/>
      <c r="K1690" s="315"/>
      <c r="L1690" s="314"/>
      <c r="M1690" s="291"/>
    </row>
    <row r="1691" spans="1:13" ht="15.75" thickBot="1">
      <c r="A1691" s="603" t="s">
        <v>287</v>
      </c>
      <c r="B1691" s="604"/>
      <c r="C1691" s="604"/>
      <c r="D1691" s="604"/>
      <c r="E1691" s="604"/>
      <c r="F1691" s="604"/>
      <c r="G1691" s="604"/>
      <c r="H1691" s="605"/>
      <c r="I1691" s="305"/>
      <c r="J1691" s="304"/>
      <c r="K1691" s="642">
        <v>6</v>
      </c>
      <c r="L1691" s="643"/>
      <c r="M1691" s="303">
        <f>K1691*12*I1636</f>
        <v>25128</v>
      </c>
    </row>
    <row r="1692" spans="1:13">
      <c r="A1692" s="301" t="s">
        <v>286</v>
      </c>
      <c r="B1692" s="299"/>
      <c r="C1692" s="299"/>
      <c r="D1692" s="299"/>
      <c r="E1692" s="299"/>
      <c r="F1692" s="300"/>
      <c r="G1692" s="299"/>
      <c r="H1692" s="298"/>
      <c r="I1692" s="598" t="s">
        <v>285</v>
      </c>
      <c r="J1692" s="599"/>
      <c r="K1692" s="297"/>
      <c r="L1692" s="314"/>
      <c r="M1692" s="291"/>
    </row>
    <row r="1693" spans="1:13">
      <c r="A1693" s="301" t="s">
        <v>284</v>
      </c>
      <c r="B1693" s="299"/>
      <c r="C1693" s="299"/>
      <c r="D1693" s="299"/>
      <c r="E1693" s="299"/>
      <c r="F1693" s="300"/>
      <c r="G1693" s="299"/>
      <c r="H1693" s="298"/>
      <c r="I1693" s="598" t="s">
        <v>283</v>
      </c>
      <c r="J1693" s="599"/>
      <c r="K1693" s="297"/>
      <c r="L1693" s="314"/>
      <c r="M1693" s="291"/>
    </row>
    <row r="1694" spans="1:13">
      <c r="A1694" s="301" t="s">
        <v>282</v>
      </c>
      <c r="B1694" s="299"/>
      <c r="C1694" s="299"/>
      <c r="D1694" s="299"/>
      <c r="E1694" s="299"/>
      <c r="F1694" s="300"/>
      <c r="G1694" s="299"/>
      <c r="H1694" s="298"/>
      <c r="I1694" s="598" t="s">
        <v>281</v>
      </c>
      <c r="J1694" s="599"/>
      <c r="K1694" s="297"/>
      <c r="L1694" s="314"/>
      <c r="M1694" s="291"/>
    </row>
    <row r="1695" spans="1:13">
      <c r="A1695" s="301" t="s">
        <v>280</v>
      </c>
      <c r="B1695" s="299"/>
      <c r="C1695" s="299"/>
      <c r="D1695" s="299"/>
      <c r="E1695" s="299"/>
      <c r="F1695" s="300"/>
      <c r="G1695" s="299"/>
      <c r="H1695" s="298"/>
      <c r="I1695" s="598" t="s">
        <v>279</v>
      </c>
      <c r="J1695" s="599"/>
      <c r="K1695" s="297"/>
      <c r="L1695" s="314"/>
      <c r="M1695" s="291"/>
    </row>
    <row r="1696" spans="1:13">
      <c r="A1696" s="301" t="s">
        <v>278</v>
      </c>
      <c r="B1696" s="299"/>
      <c r="C1696" s="299"/>
      <c r="D1696" s="299"/>
      <c r="E1696" s="299"/>
      <c r="F1696" s="300"/>
      <c r="G1696" s="299"/>
      <c r="H1696" s="298"/>
      <c r="I1696" s="598" t="s">
        <v>277</v>
      </c>
      <c r="J1696" s="599"/>
      <c r="K1696" s="297"/>
      <c r="L1696" s="314"/>
      <c r="M1696" s="291"/>
    </row>
    <row r="1697" spans="1:13">
      <c r="A1697" s="301" t="s">
        <v>276</v>
      </c>
      <c r="B1697" s="299"/>
      <c r="C1697" s="299"/>
      <c r="D1697" s="299"/>
      <c r="E1697" s="299"/>
      <c r="F1697" s="300"/>
      <c r="G1697" s="299"/>
      <c r="H1697" s="298"/>
      <c r="I1697" s="295"/>
      <c r="J1697" s="294"/>
      <c r="K1697" s="297"/>
      <c r="L1697" s="302"/>
      <c r="M1697" s="291"/>
    </row>
    <row r="1698" spans="1:13">
      <c r="A1698" s="301" t="s">
        <v>275</v>
      </c>
      <c r="B1698" s="299"/>
      <c r="C1698" s="299"/>
      <c r="D1698" s="299"/>
      <c r="E1698" s="299"/>
      <c r="F1698" s="300"/>
      <c r="G1698" s="299"/>
      <c r="H1698" s="298"/>
      <c r="I1698" s="295"/>
      <c r="J1698" s="294"/>
      <c r="K1698" s="297"/>
      <c r="L1698" s="314"/>
      <c r="M1698" s="291"/>
    </row>
    <row r="1699" spans="1:13">
      <c r="A1699" s="301" t="s">
        <v>274</v>
      </c>
      <c r="B1699" s="299"/>
      <c r="C1699" s="299"/>
      <c r="D1699" s="299"/>
      <c r="E1699" s="299"/>
      <c r="F1699" s="300"/>
      <c r="G1699" s="299"/>
      <c r="H1699" s="298"/>
      <c r="I1699" s="295"/>
      <c r="J1699" s="294"/>
      <c r="K1699" s="297"/>
      <c r="L1699" s="314"/>
      <c r="M1699" s="291"/>
    </row>
    <row r="1700" spans="1:13">
      <c r="A1700" s="301" t="s">
        <v>273</v>
      </c>
      <c r="B1700" s="299"/>
      <c r="C1700" s="299"/>
      <c r="D1700" s="299"/>
      <c r="E1700" s="299"/>
      <c r="F1700" s="300"/>
      <c r="G1700" s="299"/>
      <c r="H1700" s="298"/>
      <c r="I1700" s="295"/>
      <c r="J1700" s="294"/>
      <c r="K1700" s="297"/>
      <c r="L1700" s="314"/>
      <c r="M1700" s="291"/>
    </row>
    <row r="1701" spans="1:13">
      <c r="A1701" s="301" t="s">
        <v>272</v>
      </c>
      <c r="B1701" s="299"/>
      <c r="C1701" s="299"/>
      <c r="D1701" s="299"/>
      <c r="E1701" s="299"/>
      <c r="F1701" s="300"/>
      <c r="G1701" s="299"/>
      <c r="H1701" s="298"/>
      <c r="I1701" s="295"/>
      <c r="J1701" s="294"/>
      <c r="K1701" s="297"/>
      <c r="L1701" s="314"/>
      <c r="M1701" s="291"/>
    </row>
    <row r="1702" spans="1:13" ht="15.75" thickBot="1">
      <c r="A1702" s="616" t="s">
        <v>271</v>
      </c>
      <c r="B1702" s="617"/>
      <c r="C1702" s="617"/>
      <c r="D1702" s="617"/>
      <c r="E1702" s="617"/>
      <c r="F1702" s="617"/>
      <c r="G1702" s="617"/>
      <c r="H1702" s="618"/>
      <c r="I1702" s="295"/>
      <c r="J1702" s="294"/>
      <c r="K1702" s="293"/>
      <c r="L1702" s="292"/>
      <c r="M1702" s="291"/>
    </row>
    <row r="1703" spans="1:13">
      <c r="A1703" s="290" t="s">
        <v>270</v>
      </c>
      <c r="B1703" s="289"/>
      <c r="C1703" s="289"/>
      <c r="D1703" s="289"/>
      <c r="E1703" s="289"/>
      <c r="F1703" s="289"/>
      <c r="G1703" s="289"/>
      <c r="H1703" s="289"/>
      <c r="I1703" s="621" t="s">
        <v>55</v>
      </c>
      <c r="J1703" s="622"/>
      <c r="K1703" s="288"/>
      <c r="L1703" s="287"/>
      <c r="M1703" s="286"/>
    </row>
    <row r="1704" spans="1:13" ht="15.75" thickBot="1">
      <c r="A1704" s="285" t="s">
        <v>269</v>
      </c>
      <c r="B1704" s="284"/>
      <c r="C1704" s="284"/>
      <c r="D1704" s="284"/>
      <c r="E1704" s="284"/>
      <c r="F1704" s="284"/>
      <c r="G1704" s="284"/>
      <c r="H1704" s="284"/>
      <c r="I1704" s="283"/>
      <c r="J1704" s="282"/>
      <c r="K1704" s="281"/>
      <c r="L1704" s="280"/>
      <c r="M1704" s="279"/>
    </row>
    <row r="1705" spans="1:13" ht="15.75" thickBot="1">
      <c r="A1705" s="652" t="s">
        <v>268</v>
      </c>
      <c r="B1705" s="653"/>
      <c r="C1705" s="653"/>
      <c r="D1705" s="653"/>
      <c r="E1705" s="653"/>
      <c r="F1705" s="653"/>
      <c r="G1705" s="653"/>
      <c r="H1705" s="653"/>
      <c r="I1705" s="278"/>
      <c r="J1705" s="277"/>
      <c r="K1705" s="610">
        <f>K1637+K1647+K1662+K1691</f>
        <v>46.989999999999995</v>
      </c>
      <c r="L1705" s="611"/>
      <c r="M1705" s="276">
        <f>M1637+M1647+M1662+M1691</f>
        <v>196794.12</v>
      </c>
    </row>
    <row r="1707" spans="1:13" ht="15.75">
      <c r="A1707" s="601" t="s">
        <v>0</v>
      </c>
      <c r="B1707" s="601"/>
      <c r="C1707" s="601"/>
      <c r="D1707" s="601"/>
      <c r="E1707" s="601"/>
      <c r="F1707" s="601"/>
      <c r="G1707" s="601"/>
      <c r="H1707" s="601"/>
      <c r="I1707" s="601"/>
      <c r="J1707" s="601"/>
      <c r="K1707" s="601"/>
      <c r="L1707" s="601"/>
      <c r="M1707" s="327"/>
    </row>
    <row r="1708" spans="1:13" ht="15.75">
      <c r="A1708" s="600" t="s">
        <v>353</v>
      </c>
      <c r="B1708" s="600"/>
      <c r="C1708" s="600"/>
      <c r="D1708" s="600"/>
      <c r="E1708" s="600"/>
      <c r="F1708" s="600"/>
      <c r="G1708" s="600"/>
      <c r="H1708" s="600"/>
      <c r="I1708" s="600"/>
      <c r="J1708" s="600"/>
      <c r="K1708" s="600"/>
      <c r="L1708" s="600"/>
      <c r="M1708" s="327"/>
    </row>
    <row r="1709" spans="1:13" ht="15.75">
      <c r="A1709" s="370"/>
      <c r="B1709" s="370"/>
      <c r="C1709" s="370"/>
      <c r="D1709" s="370"/>
      <c r="E1709" s="370"/>
      <c r="F1709" s="370" t="s">
        <v>445</v>
      </c>
      <c r="G1709" s="370"/>
      <c r="H1709" s="370"/>
      <c r="I1709" s="370"/>
      <c r="J1709" s="370"/>
      <c r="K1709" s="370"/>
      <c r="L1709" s="370"/>
      <c r="M1709" s="327"/>
    </row>
    <row r="1710" spans="1:13">
      <c r="A1710" s="329"/>
      <c r="B1710" s="328"/>
      <c r="C1710" s="602" t="s">
        <v>351</v>
      </c>
      <c r="D1710" s="602"/>
      <c r="E1710" s="602"/>
      <c r="F1710" s="328"/>
      <c r="G1710" s="328"/>
      <c r="H1710" s="368"/>
      <c r="I1710" s="590" t="s">
        <v>3</v>
      </c>
      <c r="J1710" s="591"/>
      <c r="K1710" s="592" t="s">
        <v>4</v>
      </c>
      <c r="L1710" s="593"/>
      <c r="M1710" s="382"/>
    </row>
    <row r="1711" spans="1:13">
      <c r="A1711" s="381"/>
      <c r="B1711" s="355"/>
      <c r="C1711" s="355"/>
      <c r="D1711" s="355"/>
      <c r="E1711" s="355"/>
      <c r="F1711" s="355"/>
      <c r="G1711" s="355"/>
      <c r="H1711" s="356"/>
      <c r="I1711" s="295"/>
      <c r="J1711" s="294"/>
      <c r="K1711" s="594" t="s">
        <v>5</v>
      </c>
      <c r="L1711" s="595"/>
      <c r="M1711" s="380" t="s">
        <v>6</v>
      </c>
    </row>
    <row r="1712" spans="1:13">
      <c r="A1712" s="381"/>
      <c r="B1712" s="355"/>
      <c r="C1712" s="355"/>
      <c r="D1712" s="355"/>
      <c r="E1712" s="355"/>
      <c r="F1712" s="355"/>
      <c r="G1712" s="355"/>
      <c r="H1712" s="356"/>
      <c r="I1712" s="598" t="s">
        <v>7</v>
      </c>
      <c r="J1712" s="599"/>
      <c r="K1712" s="623" t="s">
        <v>8</v>
      </c>
      <c r="L1712" s="624"/>
      <c r="M1712" s="380" t="s">
        <v>9</v>
      </c>
    </row>
    <row r="1713" spans="1:13" ht="16.5" thickBot="1">
      <c r="A1713" s="379"/>
      <c r="B1713" s="351"/>
      <c r="C1713" s="351"/>
      <c r="D1713" s="351"/>
      <c r="E1713" s="351"/>
      <c r="F1713" s="351"/>
      <c r="G1713" s="351"/>
      <c r="H1713" s="350"/>
      <c r="I1713" s="631">
        <v>284.89999999999998</v>
      </c>
      <c r="J1713" s="632"/>
      <c r="K1713" s="633"/>
      <c r="L1713" s="634"/>
      <c r="M1713" s="378"/>
    </row>
    <row r="1714" spans="1:13">
      <c r="A1714" s="367" t="s">
        <v>350</v>
      </c>
      <c r="B1714" s="344"/>
      <c r="C1714" s="344"/>
      <c r="D1714" s="344"/>
      <c r="E1714" s="344"/>
      <c r="F1714" s="344"/>
      <c r="G1714" s="344"/>
      <c r="H1714" s="377"/>
      <c r="I1714" s="341"/>
      <c r="J1714" s="340"/>
      <c r="K1714" s="635">
        <f>K1717+K1720</f>
        <v>6.17</v>
      </c>
      <c r="L1714" s="628"/>
      <c r="M1714" s="286">
        <f>K1714*12*I1713</f>
        <v>21093.995999999996</v>
      </c>
    </row>
    <row r="1715" spans="1:13">
      <c r="A1715" s="376" t="s">
        <v>349</v>
      </c>
      <c r="B1715" s="375"/>
      <c r="C1715" s="375"/>
      <c r="D1715" s="375"/>
      <c r="E1715" s="375"/>
      <c r="F1715" s="375"/>
      <c r="G1715" s="375"/>
      <c r="H1715" s="374"/>
      <c r="I1715" s="295"/>
      <c r="J1715" s="294"/>
      <c r="K1715" s="293"/>
      <c r="L1715" s="292"/>
      <c r="M1715" s="373"/>
    </row>
    <row r="1716" spans="1:13" ht="15.75" thickBot="1">
      <c r="A1716" s="363" t="s">
        <v>348</v>
      </c>
      <c r="B1716" s="372"/>
      <c r="C1716" s="372"/>
      <c r="D1716" s="372"/>
      <c r="E1716" s="372"/>
      <c r="F1716" s="372"/>
      <c r="G1716" s="372"/>
      <c r="H1716" s="371"/>
      <c r="I1716" s="336"/>
      <c r="J1716" s="282"/>
      <c r="K1716" s="281"/>
      <c r="L1716" s="280"/>
      <c r="M1716" s="279"/>
    </row>
    <row r="1717" spans="1:13">
      <c r="A1717" s="323" t="s">
        <v>347</v>
      </c>
      <c r="B1717" s="331"/>
      <c r="C1717" s="331"/>
      <c r="D1717" s="331"/>
      <c r="E1717" s="331"/>
      <c r="F1717" s="331"/>
      <c r="G1717" s="331"/>
      <c r="H1717" s="357"/>
      <c r="I1717" s="596" t="s">
        <v>19</v>
      </c>
      <c r="J1717" s="597"/>
      <c r="K1717" s="629">
        <v>3.7</v>
      </c>
      <c r="L1717" s="630"/>
      <c r="M1717" s="291">
        <f>K1717*12*I1713</f>
        <v>12649.560000000001</v>
      </c>
    </row>
    <row r="1718" spans="1:13">
      <c r="A1718" s="301" t="s">
        <v>338</v>
      </c>
      <c r="B1718" s="355"/>
      <c r="C1718" s="355"/>
      <c r="D1718" s="355"/>
      <c r="E1718" s="355"/>
      <c r="F1718" s="355"/>
      <c r="G1718" s="355"/>
      <c r="H1718" s="356"/>
      <c r="I1718" s="598" t="s">
        <v>328</v>
      </c>
      <c r="J1718" s="599"/>
      <c r="K1718" s="327"/>
      <c r="L1718" s="292"/>
      <c r="M1718" s="291"/>
    </row>
    <row r="1719" spans="1:13">
      <c r="A1719" s="323" t="s">
        <v>337</v>
      </c>
      <c r="B1719" s="331"/>
      <c r="C1719" s="331"/>
      <c r="D1719" s="331"/>
      <c r="E1719" s="331"/>
      <c r="F1719" s="331"/>
      <c r="G1719" s="331"/>
      <c r="H1719" s="357"/>
      <c r="I1719" s="596"/>
      <c r="J1719" s="597"/>
      <c r="K1719" s="327"/>
      <c r="L1719" s="292"/>
      <c r="M1719" s="291"/>
    </row>
    <row r="1720" spans="1:13">
      <c r="A1720" s="323" t="s">
        <v>346</v>
      </c>
      <c r="B1720" s="331"/>
      <c r="C1720" s="331"/>
      <c r="D1720" s="331"/>
      <c r="E1720" s="331"/>
      <c r="F1720" s="331"/>
      <c r="G1720" s="331"/>
      <c r="H1720" s="357"/>
      <c r="I1720" s="608" t="s">
        <v>35</v>
      </c>
      <c r="J1720" s="609"/>
      <c r="K1720" s="625">
        <v>2.4700000000000002</v>
      </c>
      <c r="L1720" s="626"/>
      <c r="M1720" s="291">
        <f>K1720*12*I1713</f>
        <v>8444.4359999999997</v>
      </c>
    </row>
    <row r="1721" spans="1:13" ht="15.75">
      <c r="A1721" s="320" t="s">
        <v>345</v>
      </c>
      <c r="B1721" s="354"/>
      <c r="C1721" s="354"/>
      <c r="D1721" s="354"/>
      <c r="E1721" s="354"/>
      <c r="F1721" s="354"/>
      <c r="G1721" s="354"/>
      <c r="H1721" s="353"/>
      <c r="I1721" s="598" t="s">
        <v>328</v>
      </c>
      <c r="J1721" s="599"/>
      <c r="K1721" s="370"/>
      <c r="L1721" s="369"/>
      <c r="M1721" s="291"/>
    </row>
    <row r="1722" spans="1:13">
      <c r="A1722" s="313" t="s">
        <v>344</v>
      </c>
      <c r="B1722" s="328"/>
      <c r="C1722" s="328"/>
      <c r="D1722" s="328"/>
      <c r="E1722" s="328"/>
      <c r="F1722" s="328"/>
      <c r="G1722" s="328"/>
      <c r="H1722" s="368"/>
      <c r="I1722" s="598"/>
      <c r="J1722" s="599"/>
      <c r="K1722" s="352"/>
      <c r="L1722" s="292"/>
      <c r="M1722" s="291"/>
    </row>
    <row r="1723" spans="1:13" ht="15.75" thickBot="1">
      <c r="A1723" s="323" t="s">
        <v>343</v>
      </c>
      <c r="B1723" s="322"/>
      <c r="C1723" s="322"/>
      <c r="D1723" s="322"/>
      <c r="E1723" s="322"/>
      <c r="F1723" s="322"/>
      <c r="G1723" s="322"/>
      <c r="H1723" s="321"/>
      <c r="I1723" s="334"/>
      <c r="J1723" s="333"/>
      <c r="K1723" s="636"/>
      <c r="L1723" s="637"/>
      <c r="M1723" s="291"/>
    </row>
    <row r="1724" spans="1:13">
      <c r="A1724" s="367" t="s">
        <v>342</v>
      </c>
      <c r="B1724" s="366"/>
      <c r="C1724" s="366"/>
      <c r="D1724" s="366"/>
      <c r="E1724" s="366"/>
      <c r="F1724" s="366"/>
      <c r="G1724" s="366"/>
      <c r="H1724" s="365"/>
      <c r="I1724" s="341"/>
      <c r="J1724" s="364"/>
      <c r="K1724" s="627">
        <f>K1726+K1731+K1734</f>
        <v>5.05</v>
      </c>
      <c r="L1724" s="628"/>
      <c r="M1724" s="286">
        <f>K1724*12*I1713</f>
        <v>17264.939999999999</v>
      </c>
    </row>
    <row r="1725" spans="1:13" ht="15.75" thickBot="1">
      <c r="A1725" s="363" t="s">
        <v>341</v>
      </c>
      <c r="B1725" s="362"/>
      <c r="C1725" s="362"/>
      <c r="D1725" s="362"/>
      <c r="E1725" s="362"/>
      <c r="F1725" s="362"/>
      <c r="G1725" s="362"/>
      <c r="H1725" s="361"/>
      <c r="I1725" s="336"/>
      <c r="J1725" s="360"/>
      <c r="K1725" s="281"/>
      <c r="L1725" s="280"/>
      <c r="M1725" s="279"/>
    </row>
    <row r="1726" spans="1:13">
      <c r="A1726" s="301" t="s">
        <v>340</v>
      </c>
      <c r="B1726" s="300"/>
      <c r="C1726" s="300"/>
      <c r="D1726" s="300"/>
      <c r="E1726" s="300"/>
      <c r="F1726" s="300"/>
      <c r="G1726" s="300"/>
      <c r="H1726" s="298"/>
      <c r="I1726" s="598" t="s">
        <v>19</v>
      </c>
      <c r="J1726" s="599"/>
      <c r="K1726" s="629">
        <v>2.5299999999999998</v>
      </c>
      <c r="L1726" s="630"/>
      <c r="M1726" s="291">
        <f>K1726*12*I1713</f>
        <v>8649.5639999999985</v>
      </c>
    </row>
    <row r="1727" spans="1:13">
      <c r="A1727" s="323" t="s">
        <v>339</v>
      </c>
      <c r="B1727" s="322"/>
      <c r="C1727" s="322"/>
      <c r="D1727" s="322"/>
      <c r="E1727" s="322"/>
      <c r="F1727" s="322"/>
      <c r="G1727" s="322"/>
      <c r="H1727" s="321"/>
      <c r="I1727" s="359"/>
      <c r="J1727" s="358"/>
      <c r="K1727" s="327"/>
      <c r="L1727" s="292"/>
      <c r="M1727" s="291"/>
    </row>
    <row r="1728" spans="1:13">
      <c r="A1728" s="301" t="s">
        <v>338</v>
      </c>
      <c r="B1728" s="355"/>
      <c r="C1728" s="355"/>
      <c r="D1728" s="355"/>
      <c r="E1728" s="355"/>
      <c r="F1728" s="355"/>
      <c r="G1728" s="355"/>
      <c r="H1728" s="356"/>
      <c r="I1728" s="598" t="s">
        <v>328</v>
      </c>
      <c r="J1728" s="599"/>
      <c r="K1728" s="327"/>
      <c r="L1728" s="292"/>
      <c r="M1728" s="291"/>
    </row>
    <row r="1729" spans="1:13">
      <c r="A1729" s="323" t="s">
        <v>337</v>
      </c>
      <c r="B1729" s="331"/>
      <c r="C1729" s="331"/>
      <c r="D1729" s="331"/>
      <c r="E1729" s="331"/>
      <c r="F1729" s="331"/>
      <c r="G1729" s="331"/>
      <c r="H1729" s="357"/>
      <c r="I1729" s="596"/>
      <c r="J1729" s="597"/>
      <c r="K1729" s="327"/>
      <c r="L1729" s="292"/>
      <c r="M1729" s="291"/>
    </row>
    <row r="1730" spans="1:13">
      <c r="A1730" s="320" t="s">
        <v>336</v>
      </c>
      <c r="B1730" s="354"/>
      <c r="C1730" s="353"/>
      <c r="D1730" s="355"/>
      <c r="E1730" s="355"/>
      <c r="F1730" s="355"/>
      <c r="G1730" s="355"/>
      <c r="H1730" s="356"/>
      <c r="I1730" s="598" t="s">
        <v>328</v>
      </c>
      <c r="J1730" s="599"/>
      <c r="K1730" s="327"/>
      <c r="L1730" s="292"/>
      <c r="M1730" s="291"/>
    </row>
    <row r="1731" spans="1:13">
      <c r="A1731" s="301" t="s">
        <v>335</v>
      </c>
      <c r="B1731" s="355"/>
      <c r="C1731" s="355"/>
      <c r="D1731" s="354"/>
      <c r="E1731" s="354"/>
      <c r="F1731" s="354"/>
      <c r="G1731" s="354"/>
      <c r="H1731" s="353"/>
      <c r="I1731" s="608" t="s">
        <v>35</v>
      </c>
      <c r="J1731" s="609"/>
      <c r="K1731" s="625">
        <v>1.1200000000000001</v>
      </c>
      <c r="L1731" s="626"/>
      <c r="M1731" s="291">
        <f>K1731*12*I1713</f>
        <v>3829.056</v>
      </c>
    </row>
    <row r="1732" spans="1:13">
      <c r="A1732" s="313" t="s">
        <v>334</v>
      </c>
      <c r="B1732" s="312"/>
      <c r="C1732" s="312"/>
      <c r="D1732" s="312"/>
      <c r="E1732" s="312"/>
      <c r="F1732" s="312"/>
      <c r="G1732" s="312"/>
      <c r="H1732" s="311"/>
      <c r="I1732" s="590" t="s">
        <v>333</v>
      </c>
      <c r="J1732" s="591"/>
      <c r="K1732" s="327"/>
      <c r="L1732" s="292"/>
      <c r="M1732" s="291"/>
    </row>
    <row r="1733" spans="1:13">
      <c r="A1733" s="323"/>
      <c r="B1733" s="322"/>
      <c r="C1733" s="322"/>
      <c r="D1733" s="322"/>
      <c r="E1733" s="322"/>
      <c r="F1733" s="322"/>
      <c r="G1733" s="322"/>
      <c r="H1733" s="321"/>
      <c r="I1733" s="334" t="s">
        <v>332</v>
      </c>
      <c r="J1733" s="333"/>
      <c r="K1733" s="352"/>
      <c r="L1733" s="292"/>
      <c r="M1733" s="291"/>
    </row>
    <row r="1734" spans="1:13">
      <c r="A1734" s="313" t="s">
        <v>331</v>
      </c>
      <c r="B1734" s="312"/>
      <c r="C1734" s="312"/>
      <c r="D1734" s="312"/>
      <c r="E1734" s="312"/>
      <c r="F1734" s="312"/>
      <c r="G1734" s="312"/>
      <c r="H1734" s="311"/>
      <c r="I1734" s="590" t="s">
        <v>35</v>
      </c>
      <c r="J1734" s="591"/>
      <c r="K1734" s="625">
        <v>1.4</v>
      </c>
      <c r="L1734" s="626"/>
      <c r="M1734" s="291">
        <f>K1734*12*I1713</f>
        <v>4786.3199999999988</v>
      </c>
    </row>
    <row r="1735" spans="1:13">
      <c r="A1735" s="323" t="s">
        <v>330</v>
      </c>
      <c r="B1735" s="322"/>
      <c r="C1735" s="322"/>
      <c r="D1735" s="322"/>
      <c r="E1735" s="322"/>
      <c r="F1735" s="322"/>
      <c r="G1735" s="322"/>
      <c r="H1735" s="321"/>
      <c r="I1735" s="334"/>
      <c r="J1735" s="333"/>
      <c r="K1735" s="327"/>
      <c r="L1735" s="292"/>
      <c r="M1735" s="291"/>
    </row>
    <row r="1736" spans="1:13">
      <c r="A1736" s="313" t="s">
        <v>329</v>
      </c>
      <c r="B1736" s="312"/>
      <c r="C1736" s="312"/>
      <c r="D1736" s="312"/>
      <c r="E1736" s="312"/>
      <c r="F1736" s="312"/>
      <c r="G1736" s="312"/>
      <c r="H1736" s="311"/>
      <c r="I1736" s="598" t="s">
        <v>328</v>
      </c>
      <c r="J1736" s="599"/>
      <c r="K1736" s="327"/>
      <c r="L1736" s="292"/>
      <c r="M1736" s="291"/>
    </row>
    <row r="1737" spans="1:13">
      <c r="A1737" s="313" t="s">
        <v>327</v>
      </c>
      <c r="B1737" s="312"/>
      <c r="C1737" s="312"/>
      <c r="D1737" s="312"/>
      <c r="E1737" s="312"/>
      <c r="F1737" s="312"/>
      <c r="G1737" s="312"/>
      <c r="H1737" s="311"/>
      <c r="I1737" s="590" t="s">
        <v>326</v>
      </c>
      <c r="J1737" s="591"/>
      <c r="K1737" s="351"/>
      <c r="L1737" s="350"/>
      <c r="M1737" s="349"/>
    </row>
    <row r="1738" spans="1:13" ht="15.75" thickBot="1">
      <c r="A1738" s="323"/>
      <c r="B1738" s="322"/>
      <c r="C1738" s="322"/>
      <c r="D1738" s="322"/>
      <c r="E1738" s="322"/>
      <c r="F1738" s="322"/>
      <c r="G1738" s="322"/>
      <c r="H1738" s="321"/>
      <c r="I1738" s="606" t="s">
        <v>325</v>
      </c>
      <c r="J1738" s="607"/>
      <c r="K1738" s="348"/>
      <c r="L1738" s="347"/>
      <c r="M1738" s="346"/>
    </row>
    <row r="1739" spans="1:13">
      <c r="A1739" s="345" t="s">
        <v>324</v>
      </c>
      <c r="B1739" s="344"/>
      <c r="C1739" s="344"/>
      <c r="D1739" s="344"/>
      <c r="E1739" s="344"/>
      <c r="F1739" s="344"/>
      <c r="G1739" s="343"/>
      <c r="H1739" s="342"/>
      <c r="I1739" s="341"/>
      <c r="J1739" s="340"/>
      <c r="K1739" s="648">
        <f>K1741+K1742+K1746</f>
        <v>14.88</v>
      </c>
      <c r="L1739" s="628"/>
      <c r="M1739" s="286">
        <f>M1741+M1742+M1746</f>
        <v>50871.743999999992</v>
      </c>
    </row>
    <row r="1740" spans="1:13" ht="15.75" thickBot="1">
      <c r="A1740" s="339"/>
      <c r="B1740" s="338"/>
      <c r="C1740" s="338"/>
      <c r="D1740" s="338"/>
      <c r="E1740" s="338"/>
      <c r="F1740" s="338"/>
      <c r="G1740" s="338"/>
      <c r="H1740" s="337"/>
      <c r="I1740" s="336"/>
      <c r="J1740" s="282"/>
      <c r="K1740" s="281"/>
      <c r="L1740" s="280"/>
      <c r="M1740" s="279"/>
    </row>
    <row r="1741" spans="1:13" ht="15.75" thickBot="1">
      <c r="A1741" s="309" t="s">
        <v>446</v>
      </c>
      <c r="B1741" s="308"/>
      <c r="C1741" s="308"/>
      <c r="D1741" s="308"/>
      <c r="E1741" s="308"/>
      <c r="F1741" s="308"/>
      <c r="G1741" s="308"/>
      <c r="H1741" s="307"/>
      <c r="I1741" s="619" t="s">
        <v>296</v>
      </c>
      <c r="J1741" s="620"/>
      <c r="K1741" s="640">
        <v>13.23</v>
      </c>
      <c r="L1741" s="641"/>
      <c r="M1741" s="303">
        <f>K1741*12*I1713</f>
        <v>45230.723999999995</v>
      </c>
    </row>
    <row r="1742" spans="1:13" ht="15.75" thickBot="1">
      <c r="A1742" s="603" t="s">
        <v>447</v>
      </c>
      <c r="B1742" s="604"/>
      <c r="C1742" s="604"/>
      <c r="D1742" s="604"/>
      <c r="E1742" s="604"/>
      <c r="F1742" s="604"/>
      <c r="G1742" s="604"/>
      <c r="H1742" s="605"/>
      <c r="I1742" s="305"/>
      <c r="J1742" s="304"/>
      <c r="K1742" s="642">
        <v>1.58</v>
      </c>
      <c r="L1742" s="643"/>
      <c r="M1742" s="303">
        <f>K1742*12*I1713</f>
        <v>5401.7039999999997</v>
      </c>
    </row>
    <row r="1743" spans="1:13">
      <c r="A1743" s="301" t="s">
        <v>294</v>
      </c>
      <c r="B1743" s="300"/>
      <c r="C1743" s="300"/>
      <c r="D1743" s="300"/>
      <c r="E1743" s="300"/>
      <c r="F1743" s="300"/>
      <c r="G1743" s="300"/>
      <c r="H1743" s="298"/>
      <c r="I1743" s="621" t="s">
        <v>293</v>
      </c>
      <c r="J1743" s="622"/>
      <c r="K1743" s="297"/>
      <c r="L1743" s="314"/>
      <c r="M1743" s="291"/>
    </row>
    <row r="1744" spans="1:13">
      <c r="A1744" s="301" t="s">
        <v>292</v>
      </c>
      <c r="B1744" s="300"/>
      <c r="C1744" s="300"/>
      <c r="D1744" s="300"/>
      <c r="E1744" s="300"/>
      <c r="F1744" s="300"/>
      <c r="G1744" s="300"/>
      <c r="H1744" s="298"/>
      <c r="I1744" s="295"/>
      <c r="J1744" s="294"/>
      <c r="K1744" s="297"/>
      <c r="L1744" s="314"/>
      <c r="M1744" s="291"/>
    </row>
    <row r="1745" spans="1:13" ht="15.75" thickBot="1">
      <c r="A1745" s="301" t="s">
        <v>291</v>
      </c>
      <c r="B1745" s="300"/>
      <c r="C1745" s="300"/>
      <c r="D1745" s="300"/>
      <c r="E1745" s="300"/>
      <c r="F1745" s="300"/>
      <c r="G1745" s="300"/>
      <c r="H1745" s="298"/>
      <c r="I1745" s="310"/>
      <c r="J1745" s="294"/>
      <c r="K1745" s="297"/>
      <c r="L1745" s="314"/>
      <c r="M1745" s="291"/>
    </row>
    <row r="1746" spans="1:13" ht="15.75" thickBot="1">
      <c r="A1746" s="309" t="s">
        <v>448</v>
      </c>
      <c r="B1746" s="308"/>
      <c r="C1746" s="308"/>
      <c r="D1746" s="308"/>
      <c r="E1746" s="308"/>
      <c r="F1746" s="308"/>
      <c r="G1746" s="308"/>
      <c r="H1746" s="307"/>
      <c r="I1746" s="305"/>
      <c r="J1746" s="304"/>
      <c r="K1746" s="642">
        <v>7.0000000000000007E-2</v>
      </c>
      <c r="L1746" s="643"/>
      <c r="M1746" s="303">
        <f>K1746*12*I1713</f>
        <v>239.316</v>
      </c>
    </row>
    <row r="1747" spans="1:13">
      <c r="A1747" s="301" t="s">
        <v>289</v>
      </c>
      <c r="B1747" s="300"/>
      <c r="C1747" s="300"/>
      <c r="D1747" s="300"/>
      <c r="E1747" s="300"/>
      <c r="F1747" s="300"/>
      <c r="G1747" s="300"/>
      <c r="H1747" s="298"/>
      <c r="I1747" s="621" t="s">
        <v>19</v>
      </c>
      <c r="J1747" s="622"/>
      <c r="K1747" s="315"/>
      <c r="L1747" s="314"/>
      <c r="M1747" s="291"/>
    </row>
    <row r="1748" spans="1:13" ht="15.75" thickBot="1">
      <c r="A1748" s="301" t="s">
        <v>288</v>
      </c>
      <c r="B1748" s="300"/>
      <c r="C1748" s="300"/>
      <c r="D1748" s="300"/>
      <c r="E1748" s="300"/>
      <c r="F1748" s="300"/>
      <c r="G1748" s="300"/>
      <c r="H1748" s="298"/>
      <c r="I1748" s="295"/>
      <c r="J1748" s="294"/>
      <c r="K1748" s="315"/>
      <c r="L1748" s="314"/>
      <c r="M1748" s="291"/>
    </row>
    <row r="1749" spans="1:13" ht="15.75" thickBot="1">
      <c r="A1749" s="603" t="s">
        <v>287</v>
      </c>
      <c r="B1749" s="604"/>
      <c r="C1749" s="604"/>
      <c r="D1749" s="604"/>
      <c r="E1749" s="604"/>
      <c r="F1749" s="604"/>
      <c r="G1749" s="604"/>
      <c r="H1749" s="605"/>
      <c r="I1749" s="305"/>
      <c r="J1749" s="304"/>
      <c r="K1749" s="642">
        <v>6</v>
      </c>
      <c r="L1749" s="643"/>
      <c r="M1749" s="303">
        <f>K1749*12*I1713</f>
        <v>20512.8</v>
      </c>
    </row>
    <row r="1750" spans="1:13">
      <c r="A1750" s="301" t="s">
        <v>286</v>
      </c>
      <c r="B1750" s="299"/>
      <c r="C1750" s="299"/>
      <c r="D1750" s="299"/>
      <c r="E1750" s="299"/>
      <c r="F1750" s="300"/>
      <c r="G1750" s="299"/>
      <c r="H1750" s="298"/>
      <c r="I1750" s="598" t="s">
        <v>285</v>
      </c>
      <c r="J1750" s="599"/>
      <c r="K1750" s="297"/>
      <c r="L1750" s="314"/>
      <c r="M1750" s="291"/>
    </row>
    <row r="1751" spans="1:13">
      <c r="A1751" s="301" t="s">
        <v>284</v>
      </c>
      <c r="B1751" s="299"/>
      <c r="C1751" s="299"/>
      <c r="D1751" s="299"/>
      <c r="E1751" s="299"/>
      <c r="F1751" s="300"/>
      <c r="G1751" s="299"/>
      <c r="H1751" s="298"/>
      <c r="I1751" s="598" t="s">
        <v>283</v>
      </c>
      <c r="J1751" s="599"/>
      <c r="K1751" s="297"/>
      <c r="L1751" s="314"/>
      <c r="M1751" s="291"/>
    </row>
    <row r="1752" spans="1:13">
      <c r="A1752" s="301" t="s">
        <v>282</v>
      </c>
      <c r="B1752" s="299"/>
      <c r="C1752" s="299"/>
      <c r="D1752" s="299"/>
      <c r="E1752" s="299"/>
      <c r="F1752" s="300"/>
      <c r="G1752" s="299"/>
      <c r="H1752" s="298"/>
      <c r="I1752" s="598" t="s">
        <v>281</v>
      </c>
      <c r="J1752" s="599"/>
      <c r="K1752" s="297"/>
      <c r="L1752" s="314"/>
      <c r="M1752" s="291"/>
    </row>
    <row r="1753" spans="1:13">
      <c r="A1753" s="301" t="s">
        <v>280</v>
      </c>
      <c r="B1753" s="299"/>
      <c r="C1753" s="299"/>
      <c r="D1753" s="299"/>
      <c r="E1753" s="299"/>
      <c r="F1753" s="300"/>
      <c r="G1753" s="299"/>
      <c r="H1753" s="298"/>
      <c r="I1753" s="598" t="s">
        <v>279</v>
      </c>
      <c r="J1753" s="599"/>
      <c r="K1753" s="297"/>
      <c r="L1753" s="314"/>
      <c r="M1753" s="291"/>
    </row>
    <row r="1754" spans="1:13">
      <c r="A1754" s="301" t="s">
        <v>278</v>
      </c>
      <c r="B1754" s="299"/>
      <c r="C1754" s="299"/>
      <c r="D1754" s="299"/>
      <c r="E1754" s="299"/>
      <c r="F1754" s="300"/>
      <c r="G1754" s="299"/>
      <c r="H1754" s="298"/>
      <c r="I1754" s="598" t="s">
        <v>277</v>
      </c>
      <c r="J1754" s="599"/>
      <c r="K1754" s="297"/>
      <c r="L1754" s="314"/>
      <c r="M1754" s="291"/>
    </row>
    <row r="1755" spans="1:13">
      <c r="A1755" s="301" t="s">
        <v>276</v>
      </c>
      <c r="B1755" s="299"/>
      <c r="C1755" s="299"/>
      <c r="D1755" s="299"/>
      <c r="E1755" s="299"/>
      <c r="F1755" s="300"/>
      <c r="G1755" s="299"/>
      <c r="H1755" s="298"/>
      <c r="I1755" s="295"/>
      <c r="J1755" s="294"/>
      <c r="K1755" s="297"/>
      <c r="L1755" s="302"/>
      <c r="M1755" s="291"/>
    </row>
    <row r="1756" spans="1:13">
      <c r="A1756" s="301" t="s">
        <v>275</v>
      </c>
      <c r="B1756" s="299"/>
      <c r="C1756" s="299"/>
      <c r="D1756" s="299"/>
      <c r="E1756" s="299"/>
      <c r="F1756" s="300"/>
      <c r="G1756" s="299"/>
      <c r="H1756" s="298"/>
      <c r="I1756" s="295"/>
      <c r="J1756" s="294"/>
      <c r="K1756" s="297"/>
      <c r="L1756" s="314"/>
      <c r="M1756" s="291"/>
    </row>
    <row r="1757" spans="1:13">
      <c r="A1757" s="301" t="s">
        <v>274</v>
      </c>
      <c r="B1757" s="299"/>
      <c r="C1757" s="299"/>
      <c r="D1757" s="299"/>
      <c r="E1757" s="299"/>
      <c r="F1757" s="300"/>
      <c r="G1757" s="299"/>
      <c r="H1757" s="298"/>
      <c r="I1757" s="295"/>
      <c r="J1757" s="294"/>
      <c r="K1757" s="297"/>
      <c r="L1757" s="314"/>
      <c r="M1757" s="291"/>
    </row>
    <row r="1758" spans="1:13">
      <c r="A1758" s="301" t="s">
        <v>273</v>
      </c>
      <c r="B1758" s="299"/>
      <c r="C1758" s="299"/>
      <c r="D1758" s="299"/>
      <c r="E1758" s="299"/>
      <c r="F1758" s="300"/>
      <c r="G1758" s="299"/>
      <c r="H1758" s="298"/>
      <c r="I1758" s="295"/>
      <c r="J1758" s="294"/>
      <c r="K1758" s="297"/>
      <c r="L1758" s="314"/>
      <c r="M1758" s="291"/>
    </row>
    <row r="1759" spans="1:13">
      <c r="A1759" s="301" t="s">
        <v>272</v>
      </c>
      <c r="B1759" s="299"/>
      <c r="C1759" s="299"/>
      <c r="D1759" s="299"/>
      <c r="E1759" s="299"/>
      <c r="F1759" s="300"/>
      <c r="G1759" s="299"/>
      <c r="H1759" s="298"/>
      <c r="I1759" s="295"/>
      <c r="J1759" s="294"/>
      <c r="K1759" s="297"/>
      <c r="L1759" s="314"/>
      <c r="M1759" s="291"/>
    </row>
    <row r="1760" spans="1:13" ht="15.75" thickBot="1">
      <c r="A1760" s="616" t="s">
        <v>271</v>
      </c>
      <c r="B1760" s="617"/>
      <c r="C1760" s="617"/>
      <c r="D1760" s="617"/>
      <c r="E1760" s="617"/>
      <c r="F1760" s="617"/>
      <c r="G1760" s="617"/>
      <c r="H1760" s="618"/>
      <c r="I1760" s="295"/>
      <c r="J1760" s="294"/>
      <c r="K1760" s="293"/>
      <c r="L1760" s="292"/>
      <c r="M1760" s="291"/>
    </row>
    <row r="1761" spans="1:13" ht="15.75" thickBot="1">
      <c r="A1761" s="652" t="s">
        <v>268</v>
      </c>
      <c r="B1761" s="653"/>
      <c r="C1761" s="653"/>
      <c r="D1761" s="653"/>
      <c r="E1761" s="653"/>
      <c r="F1761" s="653"/>
      <c r="G1761" s="653"/>
      <c r="H1761" s="653"/>
      <c r="I1761" s="278"/>
      <c r="J1761" s="277"/>
      <c r="K1761" s="610">
        <f>K1714+K1724+K1739+K1749</f>
        <v>32.1</v>
      </c>
      <c r="L1761" s="611"/>
      <c r="M1761" s="276">
        <f>M1714+M1724+M1739+M1749</f>
        <v>109743.48</v>
      </c>
    </row>
    <row r="1763" spans="1:13" ht="15.75">
      <c r="A1763" s="601" t="s">
        <v>0</v>
      </c>
      <c r="B1763" s="601"/>
      <c r="C1763" s="601"/>
      <c r="D1763" s="601"/>
      <c r="E1763" s="601"/>
      <c r="F1763" s="601"/>
      <c r="G1763" s="601"/>
      <c r="H1763" s="601"/>
      <c r="I1763" s="601"/>
      <c r="J1763" s="601"/>
      <c r="K1763" s="601"/>
      <c r="L1763" s="601"/>
      <c r="M1763" s="327"/>
    </row>
    <row r="1764" spans="1:13" ht="15.75">
      <c r="A1764" s="600" t="s">
        <v>353</v>
      </c>
      <c r="B1764" s="600"/>
      <c r="C1764" s="600"/>
      <c r="D1764" s="600"/>
      <c r="E1764" s="600"/>
      <c r="F1764" s="600"/>
      <c r="G1764" s="600"/>
      <c r="H1764" s="600"/>
      <c r="I1764" s="600"/>
      <c r="J1764" s="600"/>
      <c r="K1764" s="600"/>
      <c r="L1764" s="600"/>
      <c r="M1764" s="327"/>
    </row>
    <row r="1765" spans="1:13" ht="15.75">
      <c r="A1765" s="370"/>
      <c r="B1765" s="370"/>
      <c r="C1765" s="370"/>
      <c r="D1765" s="370"/>
      <c r="E1765" s="370"/>
      <c r="F1765" s="370" t="s">
        <v>449</v>
      </c>
      <c r="G1765" s="370"/>
      <c r="H1765" s="370"/>
      <c r="I1765" s="370"/>
      <c r="J1765" s="370"/>
      <c r="K1765" s="370"/>
      <c r="L1765" s="370"/>
      <c r="M1765" s="327"/>
    </row>
    <row r="1766" spans="1:13">
      <c r="A1766" s="329"/>
      <c r="B1766" s="328"/>
      <c r="C1766" s="602" t="s">
        <v>351</v>
      </c>
      <c r="D1766" s="602"/>
      <c r="E1766" s="602"/>
      <c r="F1766" s="328"/>
      <c r="G1766" s="328"/>
      <c r="H1766" s="368"/>
      <c r="I1766" s="590" t="s">
        <v>3</v>
      </c>
      <c r="J1766" s="591"/>
      <c r="K1766" s="592" t="s">
        <v>4</v>
      </c>
      <c r="L1766" s="593"/>
      <c r="M1766" s="382"/>
    </row>
    <row r="1767" spans="1:13">
      <c r="A1767" s="381"/>
      <c r="B1767" s="355"/>
      <c r="C1767" s="355"/>
      <c r="D1767" s="355"/>
      <c r="E1767" s="355"/>
      <c r="F1767" s="355"/>
      <c r="G1767" s="355"/>
      <c r="H1767" s="356"/>
      <c r="I1767" s="295"/>
      <c r="J1767" s="294"/>
      <c r="K1767" s="594" t="s">
        <v>5</v>
      </c>
      <c r="L1767" s="595"/>
      <c r="M1767" s="380" t="s">
        <v>6</v>
      </c>
    </row>
    <row r="1768" spans="1:13">
      <c r="A1768" s="381"/>
      <c r="B1768" s="355"/>
      <c r="C1768" s="355"/>
      <c r="D1768" s="355"/>
      <c r="E1768" s="355"/>
      <c r="F1768" s="355"/>
      <c r="G1768" s="355"/>
      <c r="H1768" s="356"/>
      <c r="I1768" s="598" t="s">
        <v>7</v>
      </c>
      <c r="J1768" s="599"/>
      <c r="K1768" s="623" t="s">
        <v>8</v>
      </c>
      <c r="L1768" s="624"/>
      <c r="M1768" s="380" t="s">
        <v>9</v>
      </c>
    </row>
    <row r="1769" spans="1:13" ht="16.5" thickBot="1">
      <c r="A1769" s="379"/>
      <c r="B1769" s="351"/>
      <c r="C1769" s="351"/>
      <c r="D1769" s="351"/>
      <c r="E1769" s="351"/>
      <c r="F1769" s="351"/>
      <c r="G1769" s="351"/>
      <c r="H1769" s="350"/>
      <c r="I1769" s="631">
        <v>1230.0999999999999</v>
      </c>
      <c r="J1769" s="632"/>
      <c r="K1769" s="633"/>
      <c r="L1769" s="634"/>
      <c r="M1769" s="378"/>
    </row>
    <row r="1770" spans="1:13">
      <c r="A1770" s="367" t="s">
        <v>350</v>
      </c>
      <c r="B1770" s="344"/>
      <c r="C1770" s="344"/>
      <c r="D1770" s="344"/>
      <c r="E1770" s="344"/>
      <c r="F1770" s="344"/>
      <c r="G1770" s="344"/>
      <c r="H1770" s="377"/>
      <c r="I1770" s="341"/>
      <c r="J1770" s="340"/>
      <c r="K1770" s="635">
        <f>K1773+K1776</f>
        <v>6.17</v>
      </c>
      <c r="L1770" s="628"/>
      <c r="M1770" s="286">
        <f>K1770*12*I1769</f>
        <v>91076.603999999978</v>
      </c>
    </row>
    <row r="1771" spans="1:13">
      <c r="A1771" s="376" t="s">
        <v>349</v>
      </c>
      <c r="B1771" s="375"/>
      <c r="C1771" s="375"/>
      <c r="D1771" s="375"/>
      <c r="E1771" s="375"/>
      <c r="F1771" s="375"/>
      <c r="G1771" s="375"/>
      <c r="H1771" s="374"/>
      <c r="I1771" s="295"/>
      <c r="J1771" s="294"/>
      <c r="K1771" s="293"/>
      <c r="L1771" s="292"/>
      <c r="M1771" s="373"/>
    </row>
    <row r="1772" spans="1:13" ht="15.75" thickBot="1">
      <c r="A1772" s="363" t="s">
        <v>348</v>
      </c>
      <c r="B1772" s="372"/>
      <c r="C1772" s="372"/>
      <c r="D1772" s="372"/>
      <c r="E1772" s="372"/>
      <c r="F1772" s="372"/>
      <c r="G1772" s="372"/>
      <c r="H1772" s="371"/>
      <c r="I1772" s="336"/>
      <c r="J1772" s="282"/>
      <c r="K1772" s="281"/>
      <c r="L1772" s="280"/>
      <c r="M1772" s="279"/>
    </row>
    <row r="1773" spans="1:13">
      <c r="A1773" s="323" t="s">
        <v>347</v>
      </c>
      <c r="B1773" s="331"/>
      <c r="C1773" s="331"/>
      <c r="D1773" s="331"/>
      <c r="E1773" s="331"/>
      <c r="F1773" s="331"/>
      <c r="G1773" s="331"/>
      <c r="H1773" s="357"/>
      <c r="I1773" s="596" t="s">
        <v>19</v>
      </c>
      <c r="J1773" s="597"/>
      <c r="K1773" s="629">
        <v>3.7</v>
      </c>
      <c r="L1773" s="630"/>
      <c r="M1773" s="291">
        <f>K1773*12*I1769</f>
        <v>54616.44</v>
      </c>
    </row>
    <row r="1774" spans="1:13">
      <c r="A1774" s="301" t="s">
        <v>338</v>
      </c>
      <c r="B1774" s="355"/>
      <c r="C1774" s="355"/>
      <c r="D1774" s="355"/>
      <c r="E1774" s="355"/>
      <c r="F1774" s="355"/>
      <c r="G1774" s="355"/>
      <c r="H1774" s="356"/>
      <c r="I1774" s="598" t="s">
        <v>328</v>
      </c>
      <c r="J1774" s="599"/>
      <c r="K1774" s="327"/>
      <c r="L1774" s="292"/>
      <c r="M1774" s="291"/>
    </row>
    <row r="1775" spans="1:13">
      <c r="A1775" s="323" t="s">
        <v>337</v>
      </c>
      <c r="B1775" s="331"/>
      <c r="C1775" s="331"/>
      <c r="D1775" s="331"/>
      <c r="E1775" s="331"/>
      <c r="F1775" s="331"/>
      <c r="G1775" s="331"/>
      <c r="H1775" s="357"/>
      <c r="I1775" s="596"/>
      <c r="J1775" s="597"/>
      <c r="K1775" s="327"/>
      <c r="L1775" s="292"/>
      <c r="M1775" s="291"/>
    </row>
    <row r="1776" spans="1:13">
      <c r="A1776" s="323" t="s">
        <v>346</v>
      </c>
      <c r="B1776" s="331"/>
      <c r="C1776" s="331"/>
      <c r="D1776" s="331"/>
      <c r="E1776" s="331"/>
      <c r="F1776" s="331"/>
      <c r="G1776" s="331"/>
      <c r="H1776" s="357"/>
      <c r="I1776" s="608" t="s">
        <v>35</v>
      </c>
      <c r="J1776" s="609"/>
      <c r="K1776" s="625">
        <v>2.4700000000000002</v>
      </c>
      <c r="L1776" s="626"/>
      <c r="M1776" s="291">
        <f>K1776*12*I1769</f>
        <v>36460.163999999997</v>
      </c>
    </row>
    <row r="1777" spans="1:13" ht="15.75">
      <c r="A1777" s="320" t="s">
        <v>345</v>
      </c>
      <c r="B1777" s="354"/>
      <c r="C1777" s="354"/>
      <c r="D1777" s="354"/>
      <c r="E1777" s="354"/>
      <c r="F1777" s="354"/>
      <c r="G1777" s="354"/>
      <c r="H1777" s="353"/>
      <c r="I1777" s="598" t="s">
        <v>328</v>
      </c>
      <c r="J1777" s="599"/>
      <c r="K1777" s="370"/>
      <c r="L1777" s="369"/>
      <c r="M1777" s="291"/>
    </row>
    <row r="1778" spans="1:13">
      <c r="A1778" s="313" t="s">
        <v>344</v>
      </c>
      <c r="B1778" s="328"/>
      <c r="C1778" s="328"/>
      <c r="D1778" s="328"/>
      <c r="E1778" s="328"/>
      <c r="F1778" s="328"/>
      <c r="G1778" s="328"/>
      <c r="H1778" s="368"/>
      <c r="I1778" s="598"/>
      <c r="J1778" s="599"/>
      <c r="K1778" s="352"/>
      <c r="L1778" s="292"/>
      <c r="M1778" s="291"/>
    </row>
    <row r="1779" spans="1:13" ht="15.75" thickBot="1">
      <c r="A1779" s="323" t="s">
        <v>343</v>
      </c>
      <c r="B1779" s="322"/>
      <c r="C1779" s="322"/>
      <c r="D1779" s="322"/>
      <c r="E1779" s="322"/>
      <c r="F1779" s="322"/>
      <c r="G1779" s="322"/>
      <c r="H1779" s="321"/>
      <c r="I1779" s="334"/>
      <c r="J1779" s="333"/>
      <c r="K1779" s="636"/>
      <c r="L1779" s="637"/>
      <c r="M1779" s="291"/>
    </row>
    <row r="1780" spans="1:13">
      <c r="A1780" s="367" t="s">
        <v>342</v>
      </c>
      <c r="B1780" s="366"/>
      <c r="C1780" s="366"/>
      <c r="D1780" s="366"/>
      <c r="E1780" s="366"/>
      <c r="F1780" s="366"/>
      <c r="G1780" s="366"/>
      <c r="H1780" s="365"/>
      <c r="I1780" s="341"/>
      <c r="J1780" s="364"/>
      <c r="K1780" s="627">
        <f>K1782+K1787+K1790</f>
        <v>5.05</v>
      </c>
      <c r="L1780" s="628"/>
      <c r="M1780" s="286">
        <f>K1780*12*I1769</f>
        <v>74544.059999999983</v>
      </c>
    </row>
    <row r="1781" spans="1:13" ht="15.75" thickBot="1">
      <c r="A1781" s="363" t="s">
        <v>341</v>
      </c>
      <c r="B1781" s="362"/>
      <c r="C1781" s="362"/>
      <c r="D1781" s="362"/>
      <c r="E1781" s="362"/>
      <c r="F1781" s="362"/>
      <c r="G1781" s="362"/>
      <c r="H1781" s="361"/>
      <c r="I1781" s="336"/>
      <c r="J1781" s="360"/>
      <c r="K1781" s="281"/>
      <c r="L1781" s="280"/>
      <c r="M1781" s="279"/>
    </row>
    <row r="1782" spans="1:13">
      <c r="A1782" s="301" t="s">
        <v>340</v>
      </c>
      <c r="B1782" s="300"/>
      <c r="C1782" s="300"/>
      <c r="D1782" s="300"/>
      <c r="E1782" s="300"/>
      <c r="F1782" s="300"/>
      <c r="G1782" s="300"/>
      <c r="H1782" s="298"/>
      <c r="I1782" s="598" t="s">
        <v>19</v>
      </c>
      <c r="J1782" s="599"/>
      <c r="K1782" s="629">
        <v>2.5299999999999998</v>
      </c>
      <c r="L1782" s="630"/>
      <c r="M1782" s="291">
        <f>K1782*12*I1769</f>
        <v>37345.835999999996</v>
      </c>
    </row>
    <row r="1783" spans="1:13">
      <c r="A1783" s="323" t="s">
        <v>339</v>
      </c>
      <c r="B1783" s="322"/>
      <c r="C1783" s="322"/>
      <c r="D1783" s="322"/>
      <c r="E1783" s="322"/>
      <c r="F1783" s="322"/>
      <c r="G1783" s="322"/>
      <c r="H1783" s="321"/>
      <c r="I1783" s="359"/>
      <c r="J1783" s="358"/>
      <c r="K1783" s="327"/>
      <c r="L1783" s="292"/>
      <c r="M1783" s="291"/>
    </row>
    <row r="1784" spans="1:13">
      <c r="A1784" s="301" t="s">
        <v>338</v>
      </c>
      <c r="B1784" s="355"/>
      <c r="C1784" s="355"/>
      <c r="D1784" s="355"/>
      <c r="E1784" s="355"/>
      <c r="F1784" s="355"/>
      <c r="G1784" s="355"/>
      <c r="H1784" s="356"/>
      <c r="I1784" s="598" t="s">
        <v>328</v>
      </c>
      <c r="J1784" s="599"/>
      <c r="K1784" s="327"/>
      <c r="L1784" s="292"/>
      <c r="M1784" s="291"/>
    </row>
    <row r="1785" spans="1:13">
      <c r="A1785" s="323" t="s">
        <v>337</v>
      </c>
      <c r="B1785" s="331"/>
      <c r="C1785" s="331"/>
      <c r="D1785" s="331"/>
      <c r="E1785" s="331"/>
      <c r="F1785" s="331"/>
      <c r="G1785" s="331"/>
      <c r="H1785" s="357"/>
      <c r="I1785" s="596"/>
      <c r="J1785" s="597"/>
      <c r="K1785" s="327"/>
      <c r="L1785" s="292"/>
      <c r="M1785" s="291"/>
    </row>
    <row r="1786" spans="1:13">
      <c r="A1786" s="320" t="s">
        <v>336</v>
      </c>
      <c r="B1786" s="354"/>
      <c r="C1786" s="353"/>
      <c r="D1786" s="355"/>
      <c r="E1786" s="355"/>
      <c r="F1786" s="355"/>
      <c r="G1786" s="355"/>
      <c r="H1786" s="356"/>
      <c r="I1786" s="598" t="s">
        <v>328</v>
      </c>
      <c r="J1786" s="599"/>
      <c r="K1786" s="327"/>
      <c r="L1786" s="292"/>
      <c r="M1786" s="291"/>
    </row>
    <row r="1787" spans="1:13">
      <c r="A1787" s="301" t="s">
        <v>335</v>
      </c>
      <c r="B1787" s="355"/>
      <c r="C1787" s="355"/>
      <c r="D1787" s="354"/>
      <c r="E1787" s="354"/>
      <c r="F1787" s="354"/>
      <c r="G1787" s="354"/>
      <c r="H1787" s="353"/>
      <c r="I1787" s="608" t="s">
        <v>35</v>
      </c>
      <c r="J1787" s="609"/>
      <c r="K1787" s="625">
        <v>1.1200000000000001</v>
      </c>
      <c r="L1787" s="626"/>
      <c r="M1787" s="291">
        <f>K1787*12*I1769</f>
        <v>16532.544000000002</v>
      </c>
    </row>
    <row r="1788" spans="1:13">
      <c r="A1788" s="313" t="s">
        <v>334</v>
      </c>
      <c r="B1788" s="312"/>
      <c r="C1788" s="312"/>
      <c r="D1788" s="312"/>
      <c r="E1788" s="312"/>
      <c r="F1788" s="312"/>
      <c r="G1788" s="312"/>
      <c r="H1788" s="311"/>
      <c r="I1788" s="590" t="s">
        <v>333</v>
      </c>
      <c r="J1788" s="591"/>
      <c r="K1788" s="327"/>
      <c r="L1788" s="292"/>
      <c r="M1788" s="291"/>
    </row>
    <row r="1789" spans="1:13">
      <c r="A1789" s="323"/>
      <c r="B1789" s="322"/>
      <c r="C1789" s="322"/>
      <c r="D1789" s="322"/>
      <c r="E1789" s="322"/>
      <c r="F1789" s="322"/>
      <c r="G1789" s="322"/>
      <c r="H1789" s="321"/>
      <c r="I1789" s="334" t="s">
        <v>332</v>
      </c>
      <c r="J1789" s="333"/>
      <c r="K1789" s="352"/>
      <c r="L1789" s="292"/>
      <c r="M1789" s="291"/>
    </row>
    <row r="1790" spans="1:13">
      <c r="A1790" s="313" t="s">
        <v>331</v>
      </c>
      <c r="B1790" s="312"/>
      <c r="C1790" s="312"/>
      <c r="D1790" s="312"/>
      <c r="E1790" s="312"/>
      <c r="F1790" s="312"/>
      <c r="G1790" s="312"/>
      <c r="H1790" s="311"/>
      <c r="I1790" s="590" t="s">
        <v>35</v>
      </c>
      <c r="J1790" s="591"/>
      <c r="K1790" s="625">
        <v>1.4</v>
      </c>
      <c r="L1790" s="626"/>
      <c r="M1790" s="291">
        <f>K1790*12*I1769</f>
        <v>20665.679999999997</v>
      </c>
    </row>
    <row r="1791" spans="1:13">
      <c r="A1791" s="323" t="s">
        <v>330</v>
      </c>
      <c r="B1791" s="322"/>
      <c r="C1791" s="322"/>
      <c r="D1791" s="322"/>
      <c r="E1791" s="322"/>
      <c r="F1791" s="322"/>
      <c r="G1791" s="322"/>
      <c r="H1791" s="321"/>
      <c r="I1791" s="334"/>
      <c r="J1791" s="333"/>
      <c r="K1791" s="327"/>
      <c r="L1791" s="292"/>
      <c r="M1791" s="291"/>
    </row>
    <row r="1792" spans="1:13">
      <c r="A1792" s="313" t="s">
        <v>329</v>
      </c>
      <c r="B1792" s="312"/>
      <c r="C1792" s="312"/>
      <c r="D1792" s="312"/>
      <c r="E1792" s="312"/>
      <c r="F1792" s="312"/>
      <c r="G1792" s="312"/>
      <c r="H1792" s="311"/>
      <c r="I1792" s="598" t="s">
        <v>328</v>
      </c>
      <c r="J1792" s="599"/>
      <c r="K1792" s="327"/>
      <c r="L1792" s="292"/>
      <c r="M1792" s="291"/>
    </row>
    <row r="1793" spans="1:13">
      <c r="A1793" s="313" t="s">
        <v>327</v>
      </c>
      <c r="B1793" s="312"/>
      <c r="C1793" s="312"/>
      <c r="D1793" s="312"/>
      <c r="E1793" s="312"/>
      <c r="F1793" s="312"/>
      <c r="G1793" s="312"/>
      <c r="H1793" s="311"/>
      <c r="I1793" s="590" t="s">
        <v>326</v>
      </c>
      <c r="J1793" s="591"/>
      <c r="K1793" s="351"/>
      <c r="L1793" s="350"/>
      <c r="M1793" s="349"/>
    </row>
    <row r="1794" spans="1:13" ht="15.75" thickBot="1">
      <c r="A1794" s="323"/>
      <c r="B1794" s="322"/>
      <c r="C1794" s="322"/>
      <c r="D1794" s="322"/>
      <c r="E1794" s="322"/>
      <c r="F1794" s="322"/>
      <c r="G1794" s="322"/>
      <c r="H1794" s="321"/>
      <c r="I1794" s="606" t="s">
        <v>325</v>
      </c>
      <c r="J1794" s="607"/>
      <c r="K1794" s="348"/>
      <c r="L1794" s="347"/>
      <c r="M1794" s="346"/>
    </row>
    <row r="1795" spans="1:13">
      <c r="A1795" s="345" t="s">
        <v>324</v>
      </c>
      <c r="B1795" s="344"/>
      <c r="C1795" s="344"/>
      <c r="D1795" s="344"/>
      <c r="E1795" s="344"/>
      <c r="F1795" s="344"/>
      <c r="G1795" s="343"/>
      <c r="H1795" s="342"/>
      <c r="I1795" s="341"/>
      <c r="J1795" s="340"/>
      <c r="K1795" s="648">
        <f>K1797+K1804+K1812+K1816+K1817+K1821</f>
        <v>24.79</v>
      </c>
      <c r="L1795" s="628"/>
      <c r="M1795" s="286">
        <f>M1797+M1804+M1812+M1816+M1817+M1821</f>
        <v>365930.14799999993</v>
      </c>
    </row>
    <row r="1796" spans="1:13" ht="15.75" thickBot="1">
      <c r="A1796" s="339"/>
      <c r="B1796" s="338"/>
      <c r="C1796" s="338"/>
      <c r="D1796" s="338"/>
      <c r="E1796" s="338"/>
      <c r="F1796" s="338"/>
      <c r="G1796" s="338"/>
      <c r="H1796" s="337"/>
      <c r="I1796" s="336"/>
      <c r="J1796" s="282"/>
      <c r="K1796" s="281"/>
      <c r="L1796" s="280"/>
      <c r="M1796" s="279"/>
    </row>
    <row r="1797" spans="1:13" ht="15.75" thickBot="1">
      <c r="A1797" s="603" t="s">
        <v>323</v>
      </c>
      <c r="B1797" s="604"/>
      <c r="C1797" s="604"/>
      <c r="D1797" s="604"/>
      <c r="E1797" s="604"/>
      <c r="F1797" s="604"/>
      <c r="G1797" s="604"/>
      <c r="H1797" s="605"/>
      <c r="I1797" s="305"/>
      <c r="J1797" s="304"/>
      <c r="K1797" s="646">
        <f>K1798+K1799+K1800+K1802+K1803</f>
        <v>4.16</v>
      </c>
      <c r="L1797" s="647"/>
      <c r="M1797" s="303">
        <f>K1797*12*I1769</f>
        <v>61406.591999999997</v>
      </c>
    </row>
    <row r="1798" spans="1:13">
      <c r="A1798" s="323" t="s">
        <v>322</v>
      </c>
      <c r="B1798" s="322"/>
      <c r="C1798" s="322"/>
      <c r="D1798" s="322"/>
      <c r="E1798" s="322"/>
      <c r="F1798" s="322"/>
      <c r="G1798" s="322"/>
      <c r="H1798" s="321"/>
      <c r="I1798" s="596" t="s">
        <v>321</v>
      </c>
      <c r="J1798" s="597"/>
      <c r="K1798" s="629">
        <v>0.63</v>
      </c>
      <c r="L1798" s="630"/>
      <c r="M1798" s="291">
        <f>K1798*12*I1769</f>
        <v>9299.5560000000005</v>
      </c>
    </row>
    <row r="1799" spans="1:13">
      <c r="A1799" s="320" t="s">
        <v>320</v>
      </c>
      <c r="B1799" s="319"/>
      <c r="C1799" s="319"/>
      <c r="D1799" s="319"/>
      <c r="E1799" s="319"/>
      <c r="F1799" s="319"/>
      <c r="G1799" s="319"/>
      <c r="H1799" s="318"/>
      <c r="I1799" s="608" t="s">
        <v>57</v>
      </c>
      <c r="J1799" s="609"/>
      <c r="K1799" s="625">
        <v>1.48</v>
      </c>
      <c r="L1799" s="626"/>
      <c r="M1799" s="291">
        <f>K1799*12*I1769</f>
        <v>21846.575999999997</v>
      </c>
    </row>
    <row r="1800" spans="1:13">
      <c r="A1800" s="313" t="s">
        <v>319</v>
      </c>
      <c r="B1800" s="312"/>
      <c r="C1800" s="312"/>
      <c r="D1800" s="312"/>
      <c r="E1800" s="312"/>
      <c r="F1800" s="312"/>
      <c r="G1800" s="312"/>
      <c r="H1800" s="311"/>
      <c r="I1800" s="590" t="s">
        <v>35</v>
      </c>
      <c r="J1800" s="591"/>
      <c r="K1800" s="625">
        <v>0.17</v>
      </c>
      <c r="L1800" s="626"/>
      <c r="M1800" s="291">
        <f>K1800*12*I1769</f>
        <v>2509.404</v>
      </c>
    </row>
    <row r="1801" spans="1:13">
      <c r="A1801" s="335" t="s">
        <v>318</v>
      </c>
      <c r="B1801" s="331"/>
      <c r="C1801" s="331"/>
      <c r="D1801" s="331"/>
      <c r="E1801" s="322"/>
      <c r="F1801" s="322"/>
      <c r="G1801" s="322"/>
      <c r="H1801" s="321"/>
      <c r="I1801" s="334"/>
      <c r="J1801" s="333"/>
      <c r="K1801" s="293"/>
      <c r="L1801" s="292"/>
      <c r="M1801" s="291"/>
    </row>
    <row r="1802" spans="1:13">
      <c r="A1802" s="320" t="s">
        <v>317</v>
      </c>
      <c r="B1802" s="319"/>
      <c r="C1802" s="319"/>
      <c r="D1802" s="319"/>
      <c r="E1802" s="319"/>
      <c r="F1802" s="319"/>
      <c r="G1802" s="319"/>
      <c r="H1802" s="318"/>
      <c r="I1802" s="608" t="s">
        <v>19</v>
      </c>
      <c r="J1802" s="609"/>
      <c r="K1802" s="625">
        <v>0.05</v>
      </c>
      <c r="L1802" s="626"/>
      <c r="M1802" s="291">
        <f>K1802*12*I1769</f>
        <v>738.06000000000006</v>
      </c>
    </row>
    <row r="1803" spans="1:13" ht="15.75" thickBot="1">
      <c r="A1803" s="313" t="s">
        <v>316</v>
      </c>
      <c r="B1803" s="312"/>
      <c r="C1803" s="312"/>
      <c r="D1803" s="312"/>
      <c r="E1803" s="312"/>
      <c r="F1803" s="312"/>
      <c r="G1803" s="312"/>
      <c r="H1803" s="311"/>
      <c r="I1803" s="614" t="s">
        <v>19</v>
      </c>
      <c r="J1803" s="615"/>
      <c r="K1803" s="650">
        <v>1.83</v>
      </c>
      <c r="L1803" s="651"/>
      <c r="M1803" s="291">
        <f>K1803*12*I1769</f>
        <v>27012.995999999999</v>
      </c>
    </row>
    <row r="1804" spans="1:13" ht="15.75" thickBot="1">
      <c r="A1804" s="654" t="s">
        <v>315</v>
      </c>
      <c r="B1804" s="655"/>
      <c r="C1804" s="655"/>
      <c r="D1804" s="655"/>
      <c r="E1804" s="655"/>
      <c r="F1804" s="655"/>
      <c r="G1804" s="655"/>
      <c r="H1804" s="656"/>
      <c r="I1804" s="305"/>
      <c r="J1804" s="304"/>
      <c r="K1804" s="642">
        <f>K1805+K1806+K1808+K1809+K1810+K1811</f>
        <v>1.35</v>
      </c>
      <c r="L1804" s="647"/>
      <c r="M1804" s="303">
        <f>K1804*12*I1769</f>
        <v>19927.620000000003</v>
      </c>
    </row>
    <row r="1805" spans="1:13">
      <c r="A1805" s="332" t="s">
        <v>314</v>
      </c>
      <c r="B1805" s="331"/>
      <c r="C1805" s="331"/>
      <c r="D1805" s="331"/>
      <c r="E1805" s="331"/>
      <c r="F1805" s="322"/>
      <c r="G1805" s="322"/>
      <c r="H1805" s="321"/>
      <c r="I1805" s="330"/>
      <c r="J1805" s="294"/>
      <c r="K1805" s="629">
        <v>0.08</v>
      </c>
      <c r="L1805" s="630"/>
      <c r="M1805" s="291">
        <f>K1805*12*I1769</f>
        <v>1180.896</v>
      </c>
    </row>
    <row r="1806" spans="1:13">
      <c r="A1806" s="329" t="s">
        <v>313</v>
      </c>
      <c r="B1806" s="328"/>
      <c r="C1806" s="328"/>
      <c r="D1806" s="328"/>
      <c r="E1806" s="328"/>
      <c r="F1806" s="312"/>
      <c r="G1806" s="312"/>
      <c r="H1806" s="311"/>
      <c r="I1806" s="598" t="s">
        <v>312</v>
      </c>
      <c r="J1806" s="599"/>
      <c r="K1806" s="625">
        <v>0.65</v>
      </c>
      <c r="L1806" s="626"/>
      <c r="M1806" s="291">
        <f>K1806*12*I1769</f>
        <v>9594.7800000000007</v>
      </c>
    </row>
    <row r="1807" spans="1:13">
      <c r="A1807" s="323" t="s">
        <v>311</v>
      </c>
      <c r="B1807" s="322"/>
      <c r="C1807" s="322"/>
      <c r="D1807" s="322"/>
      <c r="E1807" s="322"/>
      <c r="F1807" s="322"/>
      <c r="G1807" s="322"/>
      <c r="H1807" s="321"/>
      <c r="I1807" s="596" t="s">
        <v>310</v>
      </c>
      <c r="J1807" s="597"/>
      <c r="K1807" s="327"/>
      <c r="L1807" s="292"/>
      <c r="M1807" s="291"/>
    </row>
    <row r="1808" spans="1:13">
      <c r="A1808" s="320" t="s">
        <v>309</v>
      </c>
      <c r="B1808" s="319"/>
      <c r="C1808" s="319"/>
      <c r="D1808" s="319"/>
      <c r="E1808" s="319"/>
      <c r="F1808" s="319"/>
      <c r="G1808" s="319"/>
      <c r="H1808" s="318"/>
      <c r="I1808" s="608" t="s">
        <v>308</v>
      </c>
      <c r="J1808" s="609"/>
      <c r="K1808" s="625">
        <v>0.4</v>
      </c>
      <c r="L1808" s="626"/>
      <c r="M1808" s="291">
        <f>K1808*12*I1769</f>
        <v>5904.4800000000005</v>
      </c>
    </row>
    <row r="1809" spans="1:13">
      <c r="A1809" s="320" t="s">
        <v>307</v>
      </c>
      <c r="B1809" s="319"/>
      <c r="C1809" s="319"/>
      <c r="D1809" s="319"/>
      <c r="E1809" s="319"/>
      <c r="F1809" s="319"/>
      <c r="G1809" s="319"/>
      <c r="H1809" s="318"/>
      <c r="I1809" s="608" t="s">
        <v>306</v>
      </c>
      <c r="J1809" s="609"/>
      <c r="K1809" s="625">
        <v>0.1</v>
      </c>
      <c r="L1809" s="626"/>
      <c r="M1809" s="291">
        <f>K1809*12*I1769</f>
        <v>1476.1200000000001</v>
      </c>
    </row>
    <row r="1810" spans="1:13">
      <c r="A1810" s="313" t="s">
        <v>299</v>
      </c>
      <c r="B1810" s="312"/>
      <c r="C1810" s="312"/>
      <c r="D1810" s="312"/>
      <c r="E1810" s="312"/>
      <c r="F1810" s="312"/>
      <c r="G1810" s="312"/>
      <c r="H1810" s="311"/>
      <c r="I1810" s="608" t="s">
        <v>298</v>
      </c>
      <c r="J1810" s="609"/>
      <c r="K1810" s="636">
        <v>0.05</v>
      </c>
      <c r="L1810" s="637"/>
      <c r="M1810" s="291">
        <f>K1810*12*I1769</f>
        <v>738.06000000000006</v>
      </c>
    </row>
    <row r="1811" spans="1:13" ht="15.75" thickBot="1">
      <c r="A1811" s="313" t="s">
        <v>305</v>
      </c>
      <c r="B1811" s="312"/>
      <c r="C1811" s="312"/>
      <c r="D1811" s="312"/>
      <c r="E1811" s="312"/>
      <c r="F1811" s="312"/>
      <c r="G1811" s="312"/>
      <c r="H1811" s="311"/>
      <c r="I1811" s="614" t="s">
        <v>88</v>
      </c>
      <c r="J1811" s="615"/>
      <c r="K1811" s="638">
        <v>7.0000000000000007E-2</v>
      </c>
      <c r="L1811" s="639"/>
      <c r="M1811" s="326">
        <f>K1811*12*I1769</f>
        <v>1033.2840000000001</v>
      </c>
    </row>
    <row r="1812" spans="1:13" ht="15.75" thickBot="1">
      <c r="A1812" s="654" t="s">
        <v>304</v>
      </c>
      <c r="B1812" s="655"/>
      <c r="C1812" s="655"/>
      <c r="D1812" s="655"/>
      <c r="E1812" s="655"/>
      <c r="F1812" s="655"/>
      <c r="G1812" s="655"/>
      <c r="H1812" s="656"/>
      <c r="I1812" s="325"/>
      <c r="J1812" s="324"/>
      <c r="K1812" s="649">
        <f>K1813+K1814+K1815</f>
        <v>0.88</v>
      </c>
      <c r="L1812" s="643"/>
      <c r="M1812" s="303">
        <f>K1812*12*I1769</f>
        <v>12989.856</v>
      </c>
    </row>
    <row r="1813" spans="1:13">
      <c r="A1813" s="323" t="s">
        <v>303</v>
      </c>
      <c r="B1813" s="322"/>
      <c r="C1813" s="322"/>
      <c r="D1813" s="322"/>
      <c r="E1813" s="322"/>
      <c r="F1813" s="322"/>
      <c r="G1813" s="322"/>
      <c r="H1813" s="321"/>
      <c r="I1813" s="612" t="s">
        <v>302</v>
      </c>
      <c r="J1813" s="613"/>
      <c r="K1813" s="644">
        <v>0.42</v>
      </c>
      <c r="L1813" s="645"/>
      <c r="M1813" s="291">
        <f>K1813*12*I1769</f>
        <v>6199.7039999999997</v>
      </c>
    </row>
    <row r="1814" spans="1:13">
      <c r="A1814" s="320" t="s">
        <v>301</v>
      </c>
      <c r="B1814" s="319"/>
      <c r="C1814" s="319"/>
      <c r="D1814" s="319"/>
      <c r="E1814" s="319"/>
      <c r="F1814" s="319"/>
      <c r="G1814" s="319"/>
      <c r="H1814" s="318"/>
      <c r="I1814" s="317" t="s">
        <v>300</v>
      </c>
      <c r="J1814" s="316"/>
      <c r="K1814" s="636">
        <v>0.37</v>
      </c>
      <c r="L1814" s="637"/>
      <c r="M1814" s="291">
        <f>K1814*12*I1769</f>
        <v>5461.6439999999993</v>
      </c>
    </row>
    <row r="1815" spans="1:13" ht="15.75" thickBot="1">
      <c r="A1815" s="313" t="s">
        <v>299</v>
      </c>
      <c r="B1815" s="312"/>
      <c r="C1815" s="312"/>
      <c r="D1815" s="312"/>
      <c r="E1815" s="312"/>
      <c r="F1815" s="312"/>
      <c r="G1815" s="312"/>
      <c r="H1815" s="311"/>
      <c r="I1815" s="614" t="s">
        <v>298</v>
      </c>
      <c r="J1815" s="615"/>
      <c r="K1815" s="638">
        <v>0.09</v>
      </c>
      <c r="L1815" s="639"/>
      <c r="M1815" s="291">
        <f>K1815*12*I1769</f>
        <v>1328.508</v>
      </c>
    </row>
    <row r="1816" spans="1:13" ht="15.75" thickBot="1">
      <c r="A1816" s="309" t="s">
        <v>297</v>
      </c>
      <c r="B1816" s="308"/>
      <c r="C1816" s="308"/>
      <c r="D1816" s="308"/>
      <c r="E1816" s="308"/>
      <c r="F1816" s="308"/>
      <c r="G1816" s="308"/>
      <c r="H1816" s="307"/>
      <c r="I1816" s="619" t="s">
        <v>296</v>
      </c>
      <c r="J1816" s="620"/>
      <c r="K1816" s="640">
        <v>16.75</v>
      </c>
      <c r="L1816" s="641"/>
      <c r="M1816" s="303">
        <f>K1816*12*I1769</f>
        <v>247250.09999999998</v>
      </c>
    </row>
    <row r="1817" spans="1:13" ht="15.75" thickBot="1">
      <c r="A1817" s="603" t="s">
        <v>295</v>
      </c>
      <c r="B1817" s="604"/>
      <c r="C1817" s="604"/>
      <c r="D1817" s="604"/>
      <c r="E1817" s="604"/>
      <c r="F1817" s="604"/>
      <c r="G1817" s="604"/>
      <c r="H1817" s="605"/>
      <c r="I1817" s="305"/>
      <c r="J1817" s="304"/>
      <c r="K1817" s="642">
        <v>1.58</v>
      </c>
      <c r="L1817" s="643"/>
      <c r="M1817" s="303">
        <f>K1817*12*I1769</f>
        <v>23322.696</v>
      </c>
    </row>
    <row r="1818" spans="1:13">
      <c r="A1818" s="301" t="s">
        <v>294</v>
      </c>
      <c r="B1818" s="300"/>
      <c r="C1818" s="300"/>
      <c r="D1818" s="300"/>
      <c r="E1818" s="300"/>
      <c r="F1818" s="300"/>
      <c r="G1818" s="300"/>
      <c r="H1818" s="298"/>
      <c r="I1818" s="621" t="s">
        <v>293</v>
      </c>
      <c r="J1818" s="622"/>
      <c r="K1818" s="297"/>
      <c r="L1818" s="314"/>
      <c r="M1818" s="291"/>
    </row>
    <row r="1819" spans="1:13">
      <c r="A1819" s="301" t="s">
        <v>292</v>
      </c>
      <c r="B1819" s="300"/>
      <c r="C1819" s="300"/>
      <c r="D1819" s="300"/>
      <c r="E1819" s="300"/>
      <c r="F1819" s="300"/>
      <c r="G1819" s="300"/>
      <c r="H1819" s="298"/>
      <c r="I1819" s="295"/>
      <c r="J1819" s="294"/>
      <c r="K1819" s="297"/>
      <c r="L1819" s="314"/>
      <c r="M1819" s="291"/>
    </row>
    <row r="1820" spans="1:13" ht="15.75" thickBot="1">
      <c r="A1820" s="301" t="s">
        <v>291</v>
      </c>
      <c r="B1820" s="300"/>
      <c r="C1820" s="300"/>
      <c r="D1820" s="300"/>
      <c r="E1820" s="300"/>
      <c r="F1820" s="300"/>
      <c r="G1820" s="300"/>
      <c r="H1820" s="298"/>
      <c r="I1820" s="310"/>
      <c r="J1820" s="294"/>
      <c r="K1820" s="297"/>
      <c r="L1820" s="314"/>
      <c r="M1820" s="291"/>
    </row>
    <row r="1821" spans="1:13" ht="15.75" thickBot="1">
      <c r="A1821" s="309" t="s">
        <v>290</v>
      </c>
      <c r="B1821" s="308"/>
      <c r="C1821" s="308"/>
      <c r="D1821" s="308"/>
      <c r="E1821" s="308"/>
      <c r="F1821" s="308"/>
      <c r="G1821" s="308"/>
      <c r="H1821" s="307"/>
      <c r="I1821" s="305"/>
      <c r="J1821" s="304"/>
      <c r="K1821" s="642">
        <v>7.0000000000000007E-2</v>
      </c>
      <c r="L1821" s="643"/>
      <c r="M1821" s="303">
        <f>K1821*12*I1769</f>
        <v>1033.2840000000001</v>
      </c>
    </row>
    <row r="1822" spans="1:13">
      <c r="A1822" s="301" t="s">
        <v>289</v>
      </c>
      <c r="B1822" s="300"/>
      <c r="C1822" s="300"/>
      <c r="D1822" s="300"/>
      <c r="E1822" s="300"/>
      <c r="F1822" s="300"/>
      <c r="G1822" s="300"/>
      <c r="H1822" s="298"/>
      <c r="I1822" s="621" t="s">
        <v>19</v>
      </c>
      <c r="J1822" s="622"/>
      <c r="K1822" s="315"/>
      <c r="L1822" s="314"/>
      <c r="M1822" s="291"/>
    </row>
    <row r="1823" spans="1:13" ht="15.75" thickBot="1">
      <c r="A1823" s="301" t="s">
        <v>288</v>
      </c>
      <c r="B1823" s="300"/>
      <c r="C1823" s="300"/>
      <c r="D1823" s="300"/>
      <c r="E1823" s="300"/>
      <c r="F1823" s="300"/>
      <c r="G1823" s="300"/>
      <c r="H1823" s="298"/>
      <c r="I1823" s="295"/>
      <c r="J1823" s="294"/>
      <c r="K1823" s="315"/>
      <c r="L1823" s="314"/>
      <c r="M1823" s="291"/>
    </row>
    <row r="1824" spans="1:13" ht="15.75" thickBot="1">
      <c r="A1824" s="603" t="s">
        <v>287</v>
      </c>
      <c r="B1824" s="604"/>
      <c r="C1824" s="604"/>
      <c r="D1824" s="604"/>
      <c r="E1824" s="604"/>
      <c r="F1824" s="604"/>
      <c r="G1824" s="604"/>
      <c r="H1824" s="605"/>
      <c r="I1824" s="305"/>
      <c r="J1824" s="304"/>
      <c r="K1824" s="642">
        <v>6</v>
      </c>
      <c r="L1824" s="643"/>
      <c r="M1824" s="303">
        <f>K1824*12*I1769</f>
        <v>88567.2</v>
      </c>
    </row>
    <row r="1825" spans="1:13">
      <c r="A1825" s="301" t="s">
        <v>286</v>
      </c>
      <c r="B1825" s="299"/>
      <c r="C1825" s="299"/>
      <c r="D1825" s="299"/>
      <c r="E1825" s="299"/>
      <c r="F1825" s="300"/>
      <c r="G1825" s="299"/>
      <c r="H1825" s="298"/>
      <c r="I1825" s="598" t="s">
        <v>285</v>
      </c>
      <c r="J1825" s="599"/>
      <c r="K1825" s="297"/>
      <c r="L1825" s="314"/>
      <c r="M1825" s="291"/>
    </row>
    <row r="1826" spans="1:13">
      <c r="A1826" s="301" t="s">
        <v>284</v>
      </c>
      <c r="B1826" s="299"/>
      <c r="C1826" s="299"/>
      <c r="D1826" s="299"/>
      <c r="E1826" s="299"/>
      <c r="F1826" s="300"/>
      <c r="G1826" s="299"/>
      <c r="H1826" s="298"/>
      <c r="I1826" s="598" t="s">
        <v>283</v>
      </c>
      <c r="J1826" s="599"/>
      <c r="K1826" s="297"/>
      <c r="L1826" s="314"/>
      <c r="M1826" s="291"/>
    </row>
    <row r="1827" spans="1:13">
      <c r="A1827" s="301" t="s">
        <v>282</v>
      </c>
      <c r="B1827" s="299"/>
      <c r="C1827" s="299"/>
      <c r="D1827" s="299"/>
      <c r="E1827" s="299"/>
      <c r="F1827" s="300"/>
      <c r="G1827" s="299"/>
      <c r="H1827" s="298"/>
      <c r="I1827" s="598" t="s">
        <v>281</v>
      </c>
      <c r="J1827" s="599"/>
      <c r="K1827" s="297"/>
      <c r="L1827" s="314"/>
      <c r="M1827" s="291"/>
    </row>
    <row r="1828" spans="1:13">
      <c r="A1828" s="301" t="s">
        <v>280</v>
      </c>
      <c r="B1828" s="299"/>
      <c r="C1828" s="299"/>
      <c r="D1828" s="299"/>
      <c r="E1828" s="299"/>
      <c r="F1828" s="300"/>
      <c r="G1828" s="299"/>
      <c r="H1828" s="298"/>
      <c r="I1828" s="598" t="s">
        <v>279</v>
      </c>
      <c r="J1828" s="599"/>
      <c r="K1828" s="297"/>
      <c r="L1828" s="314"/>
      <c r="M1828" s="291"/>
    </row>
    <row r="1829" spans="1:13">
      <c r="A1829" s="301" t="s">
        <v>278</v>
      </c>
      <c r="B1829" s="299"/>
      <c r="C1829" s="299"/>
      <c r="D1829" s="299"/>
      <c r="E1829" s="299"/>
      <c r="F1829" s="300"/>
      <c r="G1829" s="299"/>
      <c r="H1829" s="298"/>
      <c r="I1829" s="598" t="s">
        <v>277</v>
      </c>
      <c r="J1829" s="599"/>
      <c r="K1829" s="297"/>
      <c r="L1829" s="314"/>
      <c r="M1829" s="291"/>
    </row>
    <row r="1830" spans="1:13">
      <c r="A1830" s="301" t="s">
        <v>276</v>
      </c>
      <c r="B1830" s="299"/>
      <c r="C1830" s="299"/>
      <c r="D1830" s="299"/>
      <c r="E1830" s="299"/>
      <c r="F1830" s="300"/>
      <c r="G1830" s="299"/>
      <c r="H1830" s="298"/>
      <c r="I1830" s="295"/>
      <c r="J1830" s="294"/>
      <c r="K1830" s="297"/>
      <c r="L1830" s="302"/>
      <c r="M1830" s="291"/>
    </row>
    <row r="1831" spans="1:13">
      <c r="A1831" s="301" t="s">
        <v>275</v>
      </c>
      <c r="B1831" s="299"/>
      <c r="C1831" s="299"/>
      <c r="D1831" s="299"/>
      <c r="E1831" s="299"/>
      <c r="F1831" s="300"/>
      <c r="G1831" s="299"/>
      <c r="H1831" s="298"/>
      <c r="I1831" s="295"/>
      <c r="J1831" s="294"/>
      <c r="K1831" s="297"/>
      <c r="L1831" s="314"/>
      <c r="M1831" s="291"/>
    </row>
    <row r="1832" spans="1:13">
      <c r="A1832" s="301" t="s">
        <v>274</v>
      </c>
      <c r="B1832" s="299"/>
      <c r="C1832" s="299"/>
      <c r="D1832" s="299"/>
      <c r="E1832" s="299"/>
      <c r="F1832" s="300"/>
      <c r="G1832" s="299"/>
      <c r="H1832" s="298"/>
      <c r="I1832" s="295"/>
      <c r="J1832" s="294"/>
      <c r="K1832" s="297"/>
      <c r="L1832" s="314"/>
      <c r="M1832" s="291"/>
    </row>
    <row r="1833" spans="1:13">
      <c r="A1833" s="301" t="s">
        <v>273</v>
      </c>
      <c r="B1833" s="299"/>
      <c r="C1833" s="299"/>
      <c r="D1833" s="299"/>
      <c r="E1833" s="299"/>
      <c r="F1833" s="300"/>
      <c r="G1833" s="299"/>
      <c r="H1833" s="298"/>
      <c r="I1833" s="295"/>
      <c r="J1833" s="294"/>
      <c r="K1833" s="297"/>
      <c r="L1833" s="314"/>
      <c r="M1833" s="291"/>
    </row>
    <row r="1834" spans="1:13">
      <c r="A1834" s="301" t="s">
        <v>272</v>
      </c>
      <c r="B1834" s="299"/>
      <c r="C1834" s="299"/>
      <c r="D1834" s="299"/>
      <c r="E1834" s="299"/>
      <c r="F1834" s="300"/>
      <c r="G1834" s="299"/>
      <c r="H1834" s="298"/>
      <c r="I1834" s="295"/>
      <c r="J1834" s="294"/>
      <c r="K1834" s="297"/>
      <c r="L1834" s="314"/>
      <c r="M1834" s="291"/>
    </row>
    <row r="1835" spans="1:13" ht="15.75" thickBot="1">
      <c r="A1835" s="616" t="s">
        <v>271</v>
      </c>
      <c r="B1835" s="617"/>
      <c r="C1835" s="617"/>
      <c r="D1835" s="617"/>
      <c r="E1835" s="617"/>
      <c r="F1835" s="617"/>
      <c r="G1835" s="617"/>
      <c r="H1835" s="618"/>
      <c r="I1835" s="295"/>
      <c r="J1835" s="294"/>
      <c r="K1835" s="293"/>
      <c r="L1835" s="292"/>
      <c r="M1835" s="291"/>
    </row>
    <row r="1836" spans="1:13">
      <c r="A1836" s="290" t="s">
        <v>270</v>
      </c>
      <c r="B1836" s="289"/>
      <c r="C1836" s="289"/>
      <c r="D1836" s="289"/>
      <c r="E1836" s="289"/>
      <c r="F1836" s="289"/>
      <c r="G1836" s="289"/>
      <c r="H1836" s="289"/>
      <c r="I1836" s="621" t="s">
        <v>55</v>
      </c>
      <c r="J1836" s="622"/>
      <c r="K1836" s="288"/>
      <c r="L1836" s="287"/>
      <c r="M1836" s="286"/>
    </row>
    <row r="1837" spans="1:13" ht="15.75" thickBot="1">
      <c r="A1837" s="285" t="s">
        <v>269</v>
      </c>
      <c r="B1837" s="284"/>
      <c r="C1837" s="284"/>
      <c r="D1837" s="284"/>
      <c r="E1837" s="284"/>
      <c r="F1837" s="284"/>
      <c r="G1837" s="284"/>
      <c r="H1837" s="284"/>
      <c r="I1837" s="283"/>
      <c r="J1837" s="282"/>
      <c r="K1837" s="281"/>
      <c r="L1837" s="280"/>
      <c r="M1837" s="279"/>
    </row>
    <row r="1838" spans="1:13" ht="15.75" thickBot="1">
      <c r="A1838" s="603" t="s">
        <v>355</v>
      </c>
      <c r="B1838" s="604"/>
      <c r="C1838" s="604"/>
      <c r="D1838" s="604"/>
      <c r="E1838" s="604"/>
      <c r="F1838" s="604"/>
      <c r="G1838" s="604"/>
      <c r="H1838" s="657"/>
      <c r="I1838" s="658" t="s">
        <v>32</v>
      </c>
      <c r="J1838" s="659"/>
      <c r="K1838" s="660">
        <v>1.46</v>
      </c>
      <c r="L1838" s="661"/>
      <c r="M1838" s="276">
        <f>K1838*12*I1769</f>
        <v>21551.351999999999</v>
      </c>
    </row>
    <row r="1839" spans="1:13" ht="15.75" thickBot="1">
      <c r="A1839" s="386" t="s">
        <v>354</v>
      </c>
      <c r="B1839" s="385"/>
      <c r="C1839" s="385"/>
      <c r="D1839" s="385"/>
      <c r="E1839" s="385"/>
      <c r="F1839" s="385"/>
      <c r="G1839" s="385"/>
      <c r="H1839" s="385"/>
      <c r="I1839" s="387"/>
      <c r="J1839" s="383"/>
      <c r="K1839" s="660"/>
      <c r="L1839" s="661"/>
      <c r="M1839" s="276"/>
    </row>
    <row r="1840" spans="1:13" ht="15.75" thickBot="1">
      <c r="A1840" s="652" t="s">
        <v>268</v>
      </c>
      <c r="B1840" s="653"/>
      <c r="C1840" s="653"/>
      <c r="D1840" s="653"/>
      <c r="E1840" s="653"/>
      <c r="F1840" s="653"/>
      <c r="G1840" s="653"/>
      <c r="H1840" s="653"/>
      <c r="I1840" s="278"/>
      <c r="J1840" s="277"/>
      <c r="K1840" s="610">
        <f>K1770+K1780+K1795+K1824+K1838+K1839</f>
        <v>43.47</v>
      </c>
      <c r="L1840" s="611"/>
      <c r="M1840" s="276">
        <f>M1770+M1780+M1795+M1824+M1838+M1839</f>
        <v>641669.36399999983</v>
      </c>
    </row>
    <row r="1842" spans="1:13" ht="15.75">
      <c r="A1842" s="601" t="s">
        <v>0</v>
      </c>
      <c r="B1842" s="601"/>
      <c r="C1842" s="601"/>
      <c r="D1842" s="601"/>
      <c r="E1842" s="601"/>
      <c r="F1842" s="601"/>
      <c r="G1842" s="601"/>
      <c r="H1842" s="601"/>
      <c r="I1842" s="601"/>
      <c r="J1842" s="601"/>
      <c r="K1842" s="601"/>
      <c r="L1842" s="601"/>
      <c r="M1842" s="327"/>
    </row>
    <row r="1843" spans="1:13" ht="15.75">
      <c r="A1843" s="600" t="s">
        <v>353</v>
      </c>
      <c r="B1843" s="600"/>
      <c r="C1843" s="600"/>
      <c r="D1843" s="600"/>
      <c r="E1843" s="600"/>
      <c r="F1843" s="600"/>
      <c r="G1843" s="600"/>
      <c r="H1843" s="600"/>
      <c r="I1843" s="600"/>
      <c r="J1843" s="600"/>
      <c r="K1843" s="600"/>
      <c r="L1843" s="600"/>
      <c r="M1843" s="327"/>
    </row>
    <row r="1844" spans="1:13" ht="15.75">
      <c r="A1844" s="370"/>
      <c r="B1844" s="370"/>
      <c r="C1844" s="370"/>
      <c r="D1844" s="370"/>
      <c r="E1844" s="370"/>
      <c r="F1844" s="370" t="s">
        <v>450</v>
      </c>
      <c r="G1844" s="370"/>
      <c r="H1844" s="370"/>
      <c r="I1844" s="370"/>
      <c r="J1844" s="370"/>
      <c r="K1844" s="370"/>
      <c r="L1844" s="370"/>
      <c r="M1844" s="327"/>
    </row>
    <row r="1845" spans="1:13">
      <c r="A1845" s="329"/>
      <c r="B1845" s="328"/>
      <c r="C1845" s="602" t="s">
        <v>351</v>
      </c>
      <c r="D1845" s="602"/>
      <c r="E1845" s="602"/>
      <c r="F1845" s="328"/>
      <c r="G1845" s="328"/>
      <c r="H1845" s="368"/>
      <c r="I1845" s="590" t="s">
        <v>3</v>
      </c>
      <c r="J1845" s="591"/>
      <c r="K1845" s="592" t="s">
        <v>4</v>
      </c>
      <c r="L1845" s="593"/>
      <c r="M1845" s="382"/>
    </row>
    <row r="1846" spans="1:13">
      <c r="A1846" s="381"/>
      <c r="B1846" s="355"/>
      <c r="C1846" s="355"/>
      <c r="D1846" s="355"/>
      <c r="E1846" s="355"/>
      <c r="F1846" s="355"/>
      <c r="G1846" s="355"/>
      <c r="H1846" s="356"/>
      <c r="I1846" s="295"/>
      <c r="J1846" s="294"/>
      <c r="K1846" s="594" t="s">
        <v>5</v>
      </c>
      <c r="L1846" s="595"/>
      <c r="M1846" s="380" t="s">
        <v>6</v>
      </c>
    </row>
    <row r="1847" spans="1:13">
      <c r="A1847" s="381"/>
      <c r="B1847" s="355"/>
      <c r="C1847" s="355"/>
      <c r="D1847" s="355"/>
      <c r="E1847" s="355"/>
      <c r="F1847" s="355"/>
      <c r="G1847" s="355"/>
      <c r="H1847" s="356"/>
      <c r="I1847" s="598" t="s">
        <v>7</v>
      </c>
      <c r="J1847" s="599"/>
      <c r="K1847" s="623" t="s">
        <v>8</v>
      </c>
      <c r="L1847" s="624"/>
      <c r="M1847" s="380" t="s">
        <v>9</v>
      </c>
    </row>
    <row r="1848" spans="1:13" ht="16.5" thickBot="1">
      <c r="A1848" s="379"/>
      <c r="B1848" s="351"/>
      <c r="C1848" s="351"/>
      <c r="D1848" s="351"/>
      <c r="E1848" s="351"/>
      <c r="F1848" s="351"/>
      <c r="G1848" s="351"/>
      <c r="H1848" s="350"/>
      <c r="I1848" s="631">
        <v>1317.6</v>
      </c>
      <c r="J1848" s="632"/>
      <c r="K1848" s="633"/>
      <c r="L1848" s="634"/>
      <c r="M1848" s="378"/>
    </row>
    <row r="1849" spans="1:13">
      <c r="A1849" s="367" t="s">
        <v>350</v>
      </c>
      <c r="B1849" s="344"/>
      <c r="C1849" s="344"/>
      <c r="D1849" s="344"/>
      <c r="E1849" s="344"/>
      <c r="F1849" s="344"/>
      <c r="G1849" s="344"/>
      <c r="H1849" s="377"/>
      <c r="I1849" s="341"/>
      <c r="J1849" s="340"/>
      <c r="K1849" s="635">
        <f>K1852+K1855</f>
        <v>6.17</v>
      </c>
      <c r="L1849" s="628"/>
      <c r="M1849" s="286">
        <f>K1849*12*I1848</f>
        <v>97555.103999999978</v>
      </c>
    </row>
    <row r="1850" spans="1:13">
      <c r="A1850" s="376" t="s">
        <v>349</v>
      </c>
      <c r="B1850" s="375"/>
      <c r="C1850" s="375"/>
      <c r="D1850" s="375"/>
      <c r="E1850" s="375"/>
      <c r="F1850" s="375"/>
      <c r="G1850" s="375"/>
      <c r="H1850" s="374"/>
      <c r="I1850" s="295"/>
      <c r="J1850" s="294"/>
      <c r="K1850" s="293"/>
      <c r="L1850" s="292"/>
      <c r="M1850" s="373"/>
    </row>
    <row r="1851" spans="1:13" ht="15.75" thickBot="1">
      <c r="A1851" s="363" t="s">
        <v>348</v>
      </c>
      <c r="B1851" s="372"/>
      <c r="C1851" s="372"/>
      <c r="D1851" s="372"/>
      <c r="E1851" s="372"/>
      <c r="F1851" s="372"/>
      <c r="G1851" s="372"/>
      <c r="H1851" s="371"/>
      <c r="I1851" s="336"/>
      <c r="J1851" s="282"/>
      <c r="K1851" s="281"/>
      <c r="L1851" s="280"/>
      <c r="M1851" s="279"/>
    </row>
    <row r="1852" spans="1:13">
      <c r="A1852" s="323" t="s">
        <v>347</v>
      </c>
      <c r="B1852" s="331"/>
      <c r="C1852" s="331"/>
      <c r="D1852" s="331"/>
      <c r="E1852" s="331"/>
      <c r="F1852" s="331"/>
      <c r="G1852" s="331"/>
      <c r="H1852" s="357"/>
      <c r="I1852" s="596" t="s">
        <v>19</v>
      </c>
      <c r="J1852" s="597"/>
      <c r="K1852" s="629">
        <v>3.7</v>
      </c>
      <c r="L1852" s="630"/>
      <c r="M1852" s="291">
        <f>K1852*12*I1848</f>
        <v>58501.440000000002</v>
      </c>
    </row>
    <row r="1853" spans="1:13">
      <c r="A1853" s="301" t="s">
        <v>338</v>
      </c>
      <c r="B1853" s="355"/>
      <c r="C1853" s="355"/>
      <c r="D1853" s="355"/>
      <c r="E1853" s="355"/>
      <c r="F1853" s="355"/>
      <c r="G1853" s="355"/>
      <c r="H1853" s="356"/>
      <c r="I1853" s="598" t="s">
        <v>328</v>
      </c>
      <c r="J1853" s="599"/>
      <c r="K1853" s="327"/>
      <c r="L1853" s="292"/>
      <c r="M1853" s="291"/>
    </row>
    <row r="1854" spans="1:13">
      <c r="A1854" s="323" t="s">
        <v>337</v>
      </c>
      <c r="B1854" s="331"/>
      <c r="C1854" s="331"/>
      <c r="D1854" s="331"/>
      <c r="E1854" s="331"/>
      <c r="F1854" s="331"/>
      <c r="G1854" s="331"/>
      <c r="H1854" s="357"/>
      <c r="I1854" s="596"/>
      <c r="J1854" s="597"/>
      <c r="K1854" s="327"/>
      <c r="L1854" s="292"/>
      <c r="M1854" s="291"/>
    </row>
    <row r="1855" spans="1:13">
      <c r="A1855" s="323" t="s">
        <v>346</v>
      </c>
      <c r="B1855" s="331"/>
      <c r="C1855" s="331"/>
      <c r="D1855" s="331"/>
      <c r="E1855" s="331"/>
      <c r="F1855" s="331"/>
      <c r="G1855" s="331"/>
      <c r="H1855" s="357"/>
      <c r="I1855" s="608" t="s">
        <v>35</v>
      </c>
      <c r="J1855" s="609"/>
      <c r="K1855" s="625">
        <v>2.4700000000000002</v>
      </c>
      <c r="L1855" s="626"/>
      <c r="M1855" s="291">
        <f>K1855*12*I1848</f>
        <v>39053.663999999997</v>
      </c>
    </row>
    <row r="1856" spans="1:13" ht="15.75">
      <c r="A1856" s="320" t="s">
        <v>345</v>
      </c>
      <c r="B1856" s="354"/>
      <c r="C1856" s="354"/>
      <c r="D1856" s="354"/>
      <c r="E1856" s="354"/>
      <c r="F1856" s="354"/>
      <c r="G1856" s="354"/>
      <c r="H1856" s="353"/>
      <c r="I1856" s="598" t="s">
        <v>328</v>
      </c>
      <c r="J1856" s="599"/>
      <c r="K1856" s="370"/>
      <c r="L1856" s="369"/>
      <c r="M1856" s="291"/>
    </row>
    <row r="1857" spans="1:13">
      <c r="A1857" s="313" t="s">
        <v>344</v>
      </c>
      <c r="B1857" s="328"/>
      <c r="C1857" s="328"/>
      <c r="D1857" s="328"/>
      <c r="E1857" s="328"/>
      <c r="F1857" s="328"/>
      <c r="G1857" s="328"/>
      <c r="H1857" s="368"/>
      <c r="I1857" s="598"/>
      <c r="J1857" s="599"/>
      <c r="K1857" s="352"/>
      <c r="L1857" s="292"/>
      <c r="M1857" s="291"/>
    </row>
    <row r="1858" spans="1:13" ht="15.75" thickBot="1">
      <c r="A1858" s="323" t="s">
        <v>343</v>
      </c>
      <c r="B1858" s="322"/>
      <c r="C1858" s="322"/>
      <c r="D1858" s="322"/>
      <c r="E1858" s="322"/>
      <c r="F1858" s="322"/>
      <c r="G1858" s="322"/>
      <c r="H1858" s="321"/>
      <c r="I1858" s="334"/>
      <c r="J1858" s="333"/>
      <c r="K1858" s="636"/>
      <c r="L1858" s="637"/>
      <c r="M1858" s="291"/>
    </row>
    <row r="1859" spans="1:13">
      <c r="A1859" s="367" t="s">
        <v>342</v>
      </c>
      <c r="B1859" s="366"/>
      <c r="C1859" s="366"/>
      <c r="D1859" s="366"/>
      <c r="E1859" s="366"/>
      <c r="F1859" s="366"/>
      <c r="G1859" s="366"/>
      <c r="H1859" s="365"/>
      <c r="I1859" s="341"/>
      <c r="J1859" s="364"/>
      <c r="K1859" s="627">
        <f>K1861+K1866+K1869</f>
        <v>5.05</v>
      </c>
      <c r="L1859" s="628"/>
      <c r="M1859" s="286">
        <f>K1859*12*I1848</f>
        <v>79846.559999999983</v>
      </c>
    </row>
    <row r="1860" spans="1:13" ht="15.75" thickBot="1">
      <c r="A1860" s="363" t="s">
        <v>341</v>
      </c>
      <c r="B1860" s="362"/>
      <c r="C1860" s="362"/>
      <c r="D1860" s="362"/>
      <c r="E1860" s="362"/>
      <c r="F1860" s="362"/>
      <c r="G1860" s="362"/>
      <c r="H1860" s="361"/>
      <c r="I1860" s="336"/>
      <c r="J1860" s="360"/>
      <c r="K1860" s="281"/>
      <c r="L1860" s="280"/>
      <c r="M1860" s="279"/>
    </row>
    <row r="1861" spans="1:13">
      <c r="A1861" s="301" t="s">
        <v>340</v>
      </c>
      <c r="B1861" s="300"/>
      <c r="C1861" s="300"/>
      <c r="D1861" s="300"/>
      <c r="E1861" s="300"/>
      <c r="F1861" s="300"/>
      <c r="G1861" s="300"/>
      <c r="H1861" s="298"/>
      <c r="I1861" s="598" t="s">
        <v>19</v>
      </c>
      <c r="J1861" s="599"/>
      <c r="K1861" s="629">
        <v>2.5299999999999998</v>
      </c>
      <c r="L1861" s="630"/>
      <c r="M1861" s="291">
        <f>K1861*12*I1848</f>
        <v>40002.335999999996</v>
      </c>
    </row>
    <row r="1862" spans="1:13">
      <c r="A1862" s="323" t="s">
        <v>339</v>
      </c>
      <c r="B1862" s="322"/>
      <c r="C1862" s="322"/>
      <c r="D1862" s="322"/>
      <c r="E1862" s="322"/>
      <c r="F1862" s="322"/>
      <c r="G1862" s="322"/>
      <c r="H1862" s="321"/>
      <c r="I1862" s="359"/>
      <c r="J1862" s="358"/>
      <c r="K1862" s="327"/>
      <c r="L1862" s="292"/>
      <c r="M1862" s="291"/>
    </row>
    <row r="1863" spans="1:13">
      <c r="A1863" s="301" t="s">
        <v>338</v>
      </c>
      <c r="B1863" s="355"/>
      <c r="C1863" s="355"/>
      <c r="D1863" s="355"/>
      <c r="E1863" s="355"/>
      <c r="F1863" s="355"/>
      <c r="G1863" s="355"/>
      <c r="H1863" s="356"/>
      <c r="I1863" s="598" t="s">
        <v>328</v>
      </c>
      <c r="J1863" s="599"/>
      <c r="K1863" s="327"/>
      <c r="L1863" s="292"/>
      <c r="M1863" s="291"/>
    </row>
    <row r="1864" spans="1:13">
      <c r="A1864" s="323" t="s">
        <v>337</v>
      </c>
      <c r="B1864" s="331"/>
      <c r="C1864" s="331"/>
      <c r="D1864" s="331"/>
      <c r="E1864" s="331"/>
      <c r="F1864" s="331"/>
      <c r="G1864" s="331"/>
      <c r="H1864" s="357"/>
      <c r="I1864" s="596"/>
      <c r="J1864" s="597"/>
      <c r="K1864" s="327"/>
      <c r="L1864" s="292"/>
      <c r="M1864" s="291"/>
    </row>
    <row r="1865" spans="1:13">
      <c r="A1865" s="320" t="s">
        <v>336</v>
      </c>
      <c r="B1865" s="354"/>
      <c r="C1865" s="353"/>
      <c r="D1865" s="355"/>
      <c r="E1865" s="355"/>
      <c r="F1865" s="355"/>
      <c r="G1865" s="355"/>
      <c r="H1865" s="356"/>
      <c r="I1865" s="598" t="s">
        <v>328</v>
      </c>
      <c r="J1865" s="599"/>
      <c r="K1865" s="327"/>
      <c r="L1865" s="292"/>
      <c r="M1865" s="291"/>
    </row>
    <row r="1866" spans="1:13">
      <c r="A1866" s="301" t="s">
        <v>335</v>
      </c>
      <c r="B1866" s="355"/>
      <c r="C1866" s="355"/>
      <c r="D1866" s="354"/>
      <c r="E1866" s="354"/>
      <c r="F1866" s="354"/>
      <c r="G1866" s="354"/>
      <c r="H1866" s="353"/>
      <c r="I1866" s="608" t="s">
        <v>35</v>
      </c>
      <c r="J1866" s="609"/>
      <c r="K1866" s="625">
        <v>1.1200000000000001</v>
      </c>
      <c r="L1866" s="626"/>
      <c r="M1866" s="291">
        <f>K1866*12*I1848</f>
        <v>17708.544000000002</v>
      </c>
    </row>
    <row r="1867" spans="1:13">
      <c r="A1867" s="313" t="s">
        <v>334</v>
      </c>
      <c r="B1867" s="312"/>
      <c r="C1867" s="312"/>
      <c r="D1867" s="312"/>
      <c r="E1867" s="312"/>
      <c r="F1867" s="312"/>
      <c r="G1867" s="312"/>
      <c r="H1867" s="311"/>
      <c r="I1867" s="590" t="s">
        <v>333</v>
      </c>
      <c r="J1867" s="591"/>
      <c r="K1867" s="327"/>
      <c r="L1867" s="292"/>
      <c r="M1867" s="291"/>
    </row>
    <row r="1868" spans="1:13">
      <c r="A1868" s="323"/>
      <c r="B1868" s="322"/>
      <c r="C1868" s="322"/>
      <c r="D1868" s="322"/>
      <c r="E1868" s="322"/>
      <c r="F1868" s="322"/>
      <c r="G1868" s="322"/>
      <c r="H1868" s="321"/>
      <c r="I1868" s="334" t="s">
        <v>332</v>
      </c>
      <c r="J1868" s="333"/>
      <c r="K1868" s="352"/>
      <c r="L1868" s="292"/>
      <c r="M1868" s="291"/>
    </row>
    <row r="1869" spans="1:13">
      <c r="A1869" s="313" t="s">
        <v>331</v>
      </c>
      <c r="B1869" s="312"/>
      <c r="C1869" s="312"/>
      <c r="D1869" s="312"/>
      <c r="E1869" s="312"/>
      <c r="F1869" s="312"/>
      <c r="G1869" s="312"/>
      <c r="H1869" s="311"/>
      <c r="I1869" s="590" t="s">
        <v>35</v>
      </c>
      <c r="J1869" s="591"/>
      <c r="K1869" s="625">
        <v>1.4</v>
      </c>
      <c r="L1869" s="626"/>
      <c r="M1869" s="291">
        <f>K1869*12*I1848</f>
        <v>22135.679999999993</v>
      </c>
    </row>
    <row r="1870" spans="1:13">
      <c r="A1870" s="323" t="s">
        <v>330</v>
      </c>
      <c r="B1870" s="322"/>
      <c r="C1870" s="322"/>
      <c r="D1870" s="322"/>
      <c r="E1870" s="322"/>
      <c r="F1870" s="322"/>
      <c r="G1870" s="322"/>
      <c r="H1870" s="321"/>
      <c r="I1870" s="334"/>
      <c r="J1870" s="333"/>
      <c r="K1870" s="327"/>
      <c r="L1870" s="292"/>
      <c r="M1870" s="291"/>
    </row>
    <row r="1871" spans="1:13">
      <c r="A1871" s="313" t="s">
        <v>329</v>
      </c>
      <c r="B1871" s="312"/>
      <c r="C1871" s="312"/>
      <c r="D1871" s="312"/>
      <c r="E1871" s="312"/>
      <c r="F1871" s="312"/>
      <c r="G1871" s="312"/>
      <c r="H1871" s="311"/>
      <c r="I1871" s="598" t="s">
        <v>328</v>
      </c>
      <c r="J1871" s="599"/>
      <c r="K1871" s="327"/>
      <c r="L1871" s="292"/>
      <c r="M1871" s="291"/>
    </row>
    <row r="1872" spans="1:13">
      <c r="A1872" s="313" t="s">
        <v>327</v>
      </c>
      <c r="B1872" s="312"/>
      <c r="C1872" s="312"/>
      <c r="D1872" s="312"/>
      <c r="E1872" s="312"/>
      <c r="F1872" s="312"/>
      <c r="G1872" s="312"/>
      <c r="H1872" s="311"/>
      <c r="I1872" s="590" t="s">
        <v>326</v>
      </c>
      <c r="J1872" s="591"/>
      <c r="K1872" s="351"/>
      <c r="L1872" s="350"/>
      <c r="M1872" s="349"/>
    </row>
    <row r="1873" spans="1:13" ht="15.75" thickBot="1">
      <c r="A1873" s="323"/>
      <c r="B1873" s="322"/>
      <c r="C1873" s="322"/>
      <c r="D1873" s="322"/>
      <c r="E1873" s="322"/>
      <c r="F1873" s="322"/>
      <c r="G1873" s="322"/>
      <c r="H1873" s="321"/>
      <c r="I1873" s="606" t="s">
        <v>325</v>
      </c>
      <c r="J1873" s="607"/>
      <c r="K1873" s="348"/>
      <c r="L1873" s="347"/>
      <c r="M1873" s="346"/>
    </row>
    <row r="1874" spans="1:13">
      <c r="A1874" s="345" t="s">
        <v>324</v>
      </c>
      <c r="B1874" s="344"/>
      <c r="C1874" s="344"/>
      <c r="D1874" s="344"/>
      <c r="E1874" s="344"/>
      <c r="F1874" s="344"/>
      <c r="G1874" s="343"/>
      <c r="H1874" s="342"/>
      <c r="I1874" s="341"/>
      <c r="J1874" s="340"/>
      <c r="K1874" s="648">
        <f>K1876+K1883+K1891+K1895+K1896+K1900</f>
        <v>24.590000000000003</v>
      </c>
      <c r="L1874" s="628"/>
      <c r="M1874" s="286">
        <f>M1876+M1883+M1891+M1895+M1896+M1900</f>
        <v>388797.408</v>
      </c>
    </row>
    <row r="1875" spans="1:13" ht="15.75" thickBot="1">
      <c r="A1875" s="339"/>
      <c r="B1875" s="338"/>
      <c r="C1875" s="338"/>
      <c r="D1875" s="338"/>
      <c r="E1875" s="338"/>
      <c r="F1875" s="338"/>
      <c r="G1875" s="338"/>
      <c r="H1875" s="337"/>
      <c r="I1875" s="336"/>
      <c r="J1875" s="282"/>
      <c r="K1875" s="281"/>
      <c r="L1875" s="280"/>
      <c r="M1875" s="279"/>
    </row>
    <row r="1876" spans="1:13" ht="15.75" thickBot="1">
      <c r="A1876" s="603" t="s">
        <v>323</v>
      </c>
      <c r="B1876" s="604"/>
      <c r="C1876" s="604"/>
      <c r="D1876" s="604"/>
      <c r="E1876" s="604"/>
      <c r="F1876" s="604"/>
      <c r="G1876" s="604"/>
      <c r="H1876" s="605"/>
      <c r="I1876" s="305"/>
      <c r="J1876" s="304"/>
      <c r="K1876" s="646">
        <f>K1877+K1878+K1879+K1881+K1882</f>
        <v>3.5399999999999996</v>
      </c>
      <c r="L1876" s="647"/>
      <c r="M1876" s="303">
        <f>K1876*12*I1848</f>
        <v>55971.647999999994</v>
      </c>
    </row>
    <row r="1877" spans="1:13">
      <c r="A1877" s="323" t="s">
        <v>322</v>
      </c>
      <c r="B1877" s="322"/>
      <c r="C1877" s="322"/>
      <c r="D1877" s="322"/>
      <c r="E1877" s="322"/>
      <c r="F1877" s="322"/>
      <c r="G1877" s="322"/>
      <c r="H1877" s="321"/>
      <c r="I1877" s="596" t="s">
        <v>321</v>
      </c>
      <c r="J1877" s="597"/>
      <c r="K1877" s="629">
        <v>0.63</v>
      </c>
      <c r="L1877" s="630"/>
      <c r="M1877" s="291">
        <f>K1877*12*I1848</f>
        <v>9961.0560000000005</v>
      </c>
    </row>
    <row r="1878" spans="1:13">
      <c r="A1878" s="320" t="s">
        <v>320</v>
      </c>
      <c r="B1878" s="319"/>
      <c r="C1878" s="319"/>
      <c r="D1878" s="319"/>
      <c r="E1878" s="319"/>
      <c r="F1878" s="319"/>
      <c r="G1878" s="319"/>
      <c r="H1878" s="318"/>
      <c r="I1878" s="608" t="s">
        <v>57</v>
      </c>
      <c r="J1878" s="609"/>
      <c r="K1878" s="625">
        <v>1.48</v>
      </c>
      <c r="L1878" s="626"/>
      <c r="M1878" s="291">
        <f>K1878*12*I1848</f>
        <v>23400.575999999997</v>
      </c>
    </row>
    <row r="1879" spans="1:13">
      <c r="A1879" s="313" t="s">
        <v>319</v>
      </c>
      <c r="B1879" s="312"/>
      <c r="C1879" s="312"/>
      <c r="D1879" s="312"/>
      <c r="E1879" s="312"/>
      <c r="F1879" s="312"/>
      <c r="G1879" s="312"/>
      <c r="H1879" s="311"/>
      <c r="I1879" s="590" t="s">
        <v>35</v>
      </c>
      <c r="J1879" s="591"/>
      <c r="K1879" s="625">
        <v>0.17</v>
      </c>
      <c r="L1879" s="626"/>
      <c r="M1879" s="291">
        <f>K1879*12*I1848</f>
        <v>2687.904</v>
      </c>
    </row>
    <row r="1880" spans="1:13">
      <c r="A1880" s="335" t="s">
        <v>318</v>
      </c>
      <c r="B1880" s="331"/>
      <c r="C1880" s="331"/>
      <c r="D1880" s="331"/>
      <c r="E1880" s="322"/>
      <c r="F1880" s="322"/>
      <c r="G1880" s="322"/>
      <c r="H1880" s="321"/>
      <c r="I1880" s="334"/>
      <c r="J1880" s="333"/>
      <c r="K1880" s="293"/>
      <c r="L1880" s="292"/>
      <c r="M1880" s="291"/>
    </row>
    <row r="1881" spans="1:13">
      <c r="A1881" s="320" t="s">
        <v>317</v>
      </c>
      <c r="B1881" s="319"/>
      <c r="C1881" s="319"/>
      <c r="D1881" s="319"/>
      <c r="E1881" s="319"/>
      <c r="F1881" s="319"/>
      <c r="G1881" s="319"/>
      <c r="H1881" s="318"/>
      <c r="I1881" s="608" t="s">
        <v>19</v>
      </c>
      <c r="J1881" s="609"/>
      <c r="K1881" s="625">
        <v>0.05</v>
      </c>
      <c r="L1881" s="626"/>
      <c r="M1881" s="291">
        <f>K1881*12*I1848</f>
        <v>790.56000000000006</v>
      </c>
    </row>
    <row r="1882" spans="1:13" ht="15.75" thickBot="1">
      <c r="A1882" s="313" t="s">
        <v>316</v>
      </c>
      <c r="B1882" s="312"/>
      <c r="C1882" s="312"/>
      <c r="D1882" s="312"/>
      <c r="E1882" s="312"/>
      <c r="F1882" s="312"/>
      <c r="G1882" s="312"/>
      <c r="H1882" s="311"/>
      <c r="I1882" s="614" t="s">
        <v>19</v>
      </c>
      <c r="J1882" s="615"/>
      <c r="K1882" s="650">
        <v>1.21</v>
      </c>
      <c r="L1882" s="651"/>
      <c r="M1882" s="291">
        <f>K1882*12*I1848</f>
        <v>19131.552</v>
      </c>
    </row>
    <row r="1883" spans="1:13" ht="15.75" thickBot="1">
      <c r="A1883" s="654" t="s">
        <v>315</v>
      </c>
      <c r="B1883" s="655"/>
      <c r="C1883" s="655"/>
      <c r="D1883" s="655"/>
      <c r="E1883" s="655"/>
      <c r="F1883" s="655"/>
      <c r="G1883" s="655"/>
      <c r="H1883" s="656"/>
      <c r="I1883" s="305"/>
      <c r="J1883" s="304"/>
      <c r="K1883" s="642">
        <f>K1884+K1885+K1887+K1888+K1889+K1890</f>
        <v>1.35</v>
      </c>
      <c r="L1883" s="647"/>
      <c r="M1883" s="303">
        <f>K1883*12*I1848</f>
        <v>21345.120000000003</v>
      </c>
    </row>
    <row r="1884" spans="1:13">
      <c r="A1884" s="332" t="s">
        <v>314</v>
      </c>
      <c r="B1884" s="331"/>
      <c r="C1884" s="331"/>
      <c r="D1884" s="331"/>
      <c r="E1884" s="331"/>
      <c r="F1884" s="322"/>
      <c r="G1884" s="322"/>
      <c r="H1884" s="321"/>
      <c r="I1884" s="330"/>
      <c r="J1884" s="294"/>
      <c r="K1884" s="629">
        <v>0.08</v>
      </c>
      <c r="L1884" s="630"/>
      <c r="M1884" s="291">
        <f>K1884*12*I1848</f>
        <v>1264.896</v>
      </c>
    </row>
    <row r="1885" spans="1:13">
      <c r="A1885" s="329" t="s">
        <v>313</v>
      </c>
      <c r="B1885" s="328"/>
      <c r="C1885" s="328"/>
      <c r="D1885" s="328"/>
      <c r="E1885" s="328"/>
      <c r="F1885" s="312"/>
      <c r="G1885" s="312"/>
      <c r="H1885" s="311"/>
      <c r="I1885" s="598" t="s">
        <v>312</v>
      </c>
      <c r="J1885" s="599"/>
      <c r="K1885" s="625">
        <v>0.65</v>
      </c>
      <c r="L1885" s="626"/>
      <c r="M1885" s="291">
        <f>K1885*12*I1848</f>
        <v>10277.280000000001</v>
      </c>
    </row>
    <row r="1886" spans="1:13">
      <c r="A1886" s="323" t="s">
        <v>311</v>
      </c>
      <c r="B1886" s="322"/>
      <c r="C1886" s="322"/>
      <c r="D1886" s="322"/>
      <c r="E1886" s="322"/>
      <c r="F1886" s="322"/>
      <c r="G1886" s="322"/>
      <c r="H1886" s="321"/>
      <c r="I1886" s="596" t="s">
        <v>310</v>
      </c>
      <c r="J1886" s="597"/>
      <c r="K1886" s="327"/>
      <c r="L1886" s="292"/>
      <c r="M1886" s="291"/>
    </row>
    <row r="1887" spans="1:13">
      <c r="A1887" s="320" t="s">
        <v>309</v>
      </c>
      <c r="B1887" s="319"/>
      <c r="C1887" s="319"/>
      <c r="D1887" s="319"/>
      <c r="E1887" s="319"/>
      <c r="F1887" s="319"/>
      <c r="G1887" s="319"/>
      <c r="H1887" s="318"/>
      <c r="I1887" s="608" t="s">
        <v>308</v>
      </c>
      <c r="J1887" s="609"/>
      <c r="K1887" s="625">
        <v>0.4</v>
      </c>
      <c r="L1887" s="626"/>
      <c r="M1887" s="291">
        <f>K1887*12*I1848</f>
        <v>6324.4800000000005</v>
      </c>
    </row>
    <row r="1888" spans="1:13">
      <c r="A1888" s="320" t="s">
        <v>307</v>
      </c>
      <c r="B1888" s="319"/>
      <c r="C1888" s="319"/>
      <c r="D1888" s="319"/>
      <c r="E1888" s="319"/>
      <c r="F1888" s="319"/>
      <c r="G1888" s="319"/>
      <c r="H1888" s="318"/>
      <c r="I1888" s="608" t="s">
        <v>306</v>
      </c>
      <c r="J1888" s="609"/>
      <c r="K1888" s="625">
        <v>0.1</v>
      </c>
      <c r="L1888" s="626"/>
      <c r="M1888" s="291">
        <f>K1888*12*I1848</f>
        <v>1581.1200000000001</v>
      </c>
    </row>
    <row r="1889" spans="1:13">
      <c r="A1889" s="313" t="s">
        <v>299</v>
      </c>
      <c r="B1889" s="312"/>
      <c r="C1889" s="312"/>
      <c r="D1889" s="312"/>
      <c r="E1889" s="312"/>
      <c r="F1889" s="312"/>
      <c r="G1889" s="312"/>
      <c r="H1889" s="311"/>
      <c r="I1889" s="608" t="s">
        <v>298</v>
      </c>
      <c r="J1889" s="609"/>
      <c r="K1889" s="636">
        <v>0.05</v>
      </c>
      <c r="L1889" s="637"/>
      <c r="M1889" s="291">
        <f>K1889*12*I1848</f>
        <v>790.56000000000006</v>
      </c>
    </row>
    <row r="1890" spans="1:13" ht="15.75" thickBot="1">
      <c r="A1890" s="313" t="s">
        <v>305</v>
      </c>
      <c r="B1890" s="312"/>
      <c r="C1890" s="312"/>
      <c r="D1890" s="312"/>
      <c r="E1890" s="312"/>
      <c r="F1890" s="312"/>
      <c r="G1890" s="312"/>
      <c r="H1890" s="311"/>
      <c r="I1890" s="614" t="s">
        <v>88</v>
      </c>
      <c r="J1890" s="615"/>
      <c r="K1890" s="638">
        <v>7.0000000000000007E-2</v>
      </c>
      <c r="L1890" s="639"/>
      <c r="M1890" s="326">
        <f>K1890*12*I1848</f>
        <v>1106.7840000000001</v>
      </c>
    </row>
    <row r="1891" spans="1:13" ht="15.75" thickBot="1">
      <c r="A1891" s="654" t="s">
        <v>304</v>
      </c>
      <c r="B1891" s="655"/>
      <c r="C1891" s="655"/>
      <c r="D1891" s="655"/>
      <c r="E1891" s="655"/>
      <c r="F1891" s="655"/>
      <c r="G1891" s="655"/>
      <c r="H1891" s="656"/>
      <c r="I1891" s="325"/>
      <c r="J1891" s="324"/>
      <c r="K1891" s="649">
        <f>K1892+K1893+K1894</f>
        <v>0.88</v>
      </c>
      <c r="L1891" s="643"/>
      <c r="M1891" s="303">
        <f>K1891*12*I1848</f>
        <v>13913.856</v>
      </c>
    </row>
    <row r="1892" spans="1:13">
      <c r="A1892" s="323" t="s">
        <v>303</v>
      </c>
      <c r="B1892" s="322"/>
      <c r="C1892" s="322"/>
      <c r="D1892" s="322"/>
      <c r="E1892" s="322"/>
      <c r="F1892" s="322"/>
      <c r="G1892" s="322"/>
      <c r="H1892" s="321"/>
      <c r="I1892" s="612" t="s">
        <v>302</v>
      </c>
      <c r="J1892" s="613"/>
      <c r="K1892" s="644">
        <v>0.42</v>
      </c>
      <c r="L1892" s="645"/>
      <c r="M1892" s="291">
        <f>K1892*12*I1848</f>
        <v>6640.7039999999997</v>
      </c>
    </row>
    <row r="1893" spans="1:13">
      <c r="A1893" s="320" t="s">
        <v>301</v>
      </c>
      <c r="B1893" s="319"/>
      <c r="C1893" s="319"/>
      <c r="D1893" s="319"/>
      <c r="E1893" s="319"/>
      <c r="F1893" s="319"/>
      <c r="G1893" s="319"/>
      <c r="H1893" s="318"/>
      <c r="I1893" s="317" t="s">
        <v>300</v>
      </c>
      <c r="J1893" s="316"/>
      <c r="K1893" s="636">
        <v>0.37</v>
      </c>
      <c r="L1893" s="637"/>
      <c r="M1893" s="291">
        <f>K1893*12*I1848</f>
        <v>5850.1439999999993</v>
      </c>
    </row>
    <row r="1894" spans="1:13" ht="15.75" thickBot="1">
      <c r="A1894" s="313" t="s">
        <v>299</v>
      </c>
      <c r="B1894" s="312"/>
      <c r="C1894" s="312"/>
      <c r="D1894" s="312"/>
      <c r="E1894" s="312"/>
      <c r="F1894" s="312"/>
      <c r="G1894" s="312"/>
      <c r="H1894" s="311"/>
      <c r="I1894" s="614" t="s">
        <v>298</v>
      </c>
      <c r="J1894" s="615"/>
      <c r="K1894" s="638">
        <v>0.09</v>
      </c>
      <c r="L1894" s="639"/>
      <c r="M1894" s="291">
        <f>K1894*12*I1848</f>
        <v>1423.008</v>
      </c>
    </row>
    <row r="1895" spans="1:13" ht="15.75" thickBot="1">
      <c r="A1895" s="309" t="s">
        <v>297</v>
      </c>
      <c r="B1895" s="308"/>
      <c r="C1895" s="308"/>
      <c r="D1895" s="308"/>
      <c r="E1895" s="308"/>
      <c r="F1895" s="308"/>
      <c r="G1895" s="308"/>
      <c r="H1895" s="307"/>
      <c r="I1895" s="619" t="s">
        <v>296</v>
      </c>
      <c r="J1895" s="620"/>
      <c r="K1895" s="640">
        <v>17.170000000000002</v>
      </c>
      <c r="L1895" s="641"/>
      <c r="M1895" s="303">
        <f>K1895*12*I1848</f>
        <v>271478.304</v>
      </c>
    </row>
    <row r="1896" spans="1:13" ht="15.75" thickBot="1">
      <c r="A1896" s="603" t="s">
        <v>295</v>
      </c>
      <c r="B1896" s="604"/>
      <c r="C1896" s="604"/>
      <c r="D1896" s="604"/>
      <c r="E1896" s="604"/>
      <c r="F1896" s="604"/>
      <c r="G1896" s="604"/>
      <c r="H1896" s="605"/>
      <c r="I1896" s="305"/>
      <c r="J1896" s="304"/>
      <c r="K1896" s="642">
        <v>1.58</v>
      </c>
      <c r="L1896" s="643"/>
      <c r="M1896" s="303">
        <f>K1896*12*I1848</f>
        <v>24981.696</v>
      </c>
    </row>
    <row r="1897" spans="1:13">
      <c r="A1897" s="301" t="s">
        <v>294</v>
      </c>
      <c r="B1897" s="300"/>
      <c r="C1897" s="300"/>
      <c r="D1897" s="300"/>
      <c r="E1897" s="300"/>
      <c r="F1897" s="300"/>
      <c r="G1897" s="300"/>
      <c r="H1897" s="298"/>
      <c r="I1897" s="621" t="s">
        <v>293</v>
      </c>
      <c r="J1897" s="622"/>
      <c r="K1897" s="297"/>
      <c r="L1897" s="314"/>
      <c r="M1897" s="291"/>
    </row>
    <row r="1898" spans="1:13">
      <c r="A1898" s="301" t="s">
        <v>292</v>
      </c>
      <c r="B1898" s="300"/>
      <c r="C1898" s="300"/>
      <c r="D1898" s="300"/>
      <c r="E1898" s="300"/>
      <c r="F1898" s="300"/>
      <c r="G1898" s="300"/>
      <c r="H1898" s="298"/>
      <c r="I1898" s="295"/>
      <c r="J1898" s="294"/>
      <c r="K1898" s="297"/>
      <c r="L1898" s="314"/>
      <c r="M1898" s="291"/>
    </row>
    <row r="1899" spans="1:13" ht="15.75" thickBot="1">
      <c r="A1899" s="301" t="s">
        <v>291</v>
      </c>
      <c r="B1899" s="300"/>
      <c r="C1899" s="300"/>
      <c r="D1899" s="300"/>
      <c r="E1899" s="300"/>
      <c r="F1899" s="300"/>
      <c r="G1899" s="300"/>
      <c r="H1899" s="298"/>
      <c r="I1899" s="310"/>
      <c r="J1899" s="294"/>
      <c r="K1899" s="297"/>
      <c r="L1899" s="314"/>
      <c r="M1899" s="291"/>
    </row>
    <row r="1900" spans="1:13" ht="15.75" thickBot="1">
      <c r="A1900" s="309" t="s">
        <v>290</v>
      </c>
      <c r="B1900" s="308"/>
      <c r="C1900" s="308"/>
      <c r="D1900" s="308"/>
      <c r="E1900" s="308"/>
      <c r="F1900" s="308"/>
      <c r="G1900" s="308"/>
      <c r="H1900" s="307"/>
      <c r="I1900" s="305"/>
      <c r="J1900" s="304"/>
      <c r="K1900" s="642">
        <v>7.0000000000000007E-2</v>
      </c>
      <c r="L1900" s="643"/>
      <c r="M1900" s="303">
        <f>K1900*12*I1848</f>
        <v>1106.7840000000001</v>
      </c>
    </row>
    <row r="1901" spans="1:13">
      <c r="A1901" s="301" t="s">
        <v>289</v>
      </c>
      <c r="B1901" s="300"/>
      <c r="C1901" s="300"/>
      <c r="D1901" s="300"/>
      <c r="E1901" s="300"/>
      <c r="F1901" s="300"/>
      <c r="G1901" s="300"/>
      <c r="H1901" s="298"/>
      <c r="I1901" s="621" t="s">
        <v>19</v>
      </c>
      <c r="J1901" s="622"/>
      <c r="K1901" s="315"/>
      <c r="L1901" s="314"/>
      <c r="M1901" s="291"/>
    </row>
    <row r="1902" spans="1:13" ht="15.75" thickBot="1">
      <c r="A1902" s="301" t="s">
        <v>288</v>
      </c>
      <c r="B1902" s="300"/>
      <c r="C1902" s="300"/>
      <c r="D1902" s="300"/>
      <c r="E1902" s="300"/>
      <c r="F1902" s="300"/>
      <c r="G1902" s="300"/>
      <c r="H1902" s="298"/>
      <c r="I1902" s="295"/>
      <c r="J1902" s="294"/>
      <c r="K1902" s="315"/>
      <c r="L1902" s="314"/>
      <c r="M1902" s="291"/>
    </row>
    <row r="1903" spans="1:13" ht="15.75" thickBot="1">
      <c r="A1903" s="603" t="s">
        <v>287</v>
      </c>
      <c r="B1903" s="604"/>
      <c r="C1903" s="604"/>
      <c r="D1903" s="604"/>
      <c r="E1903" s="604"/>
      <c r="F1903" s="604"/>
      <c r="G1903" s="604"/>
      <c r="H1903" s="605"/>
      <c r="I1903" s="305"/>
      <c r="J1903" s="304"/>
      <c r="K1903" s="642">
        <v>6</v>
      </c>
      <c r="L1903" s="643"/>
      <c r="M1903" s="303">
        <f>K1903*12*I1848</f>
        <v>94867.199999999997</v>
      </c>
    </row>
    <row r="1904" spans="1:13">
      <c r="A1904" s="301" t="s">
        <v>286</v>
      </c>
      <c r="B1904" s="299"/>
      <c r="C1904" s="299"/>
      <c r="D1904" s="299"/>
      <c r="E1904" s="299"/>
      <c r="F1904" s="300"/>
      <c r="G1904" s="299"/>
      <c r="H1904" s="298"/>
      <c r="I1904" s="598" t="s">
        <v>285</v>
      </c>
      <c r="J1904" s="599"/>
      <c r="K1904" s="297"/>
      <c r="L1904" s="314"/>
      <c r="M1904" s="291"/>
    </row>
    <row r="1905" spans="1:13">
      <c r="A1905" s="301" t="s">
        <v>284</v>
      </c>
      <c r="B1905" s="299"/>
      <c r="C1905" s="299"/>
      <c r="D1905" s="299"/>
      <c r="E1905" s="299"/>
      <c r="F1905" s="300"/>
      <c r="G1905" s="299"/>
      <c r="H1905" s="298"/>
      <c r="I1905" s="598" t="s">
        <v>283</v>
      </c>
      <c r="J1905" s="599"/>
      <c r="K1905" s="297"/>
      <c r="L1905" s="314"/>
      <c r="M1905" s="291"/>
    </row>
    <row r="1906" spans="1:13">
      <c r="A1906" s="301" t="s">
        <v>282</v>
      </c>
      <c r="B1906" s="299"/>
      <c r="C1906" s="299"/>
      <c r="D1906" s="299"/>
      <c r="E1906" s="299"/>
      <c r="F1906" s="300"/>
      <c r="G1906" s="299"/>
      <c r="H1906" s="298"/>
      <c r="I1906" s="598" t="s">
        <v>281</v>
      </c>
      <c r="J1906" s="599"/>
      <c r="K1906" s="297"/>
      <c r="L1906" s="314"/>
      <c r="M1906" s="291"/>
    </row>
    <row r="1907" spans="1:13">
      <c r="A1907" s="301" t="s">
        <v>280</v>
      </c>
      <c r="B1907" s="299"/>
      <c r="C1907" s="299"/>
      <c r="D1907" s="299"/>
      <c r="E1907" s="299"/>
      <c r="F1907" s="300"/>
      <c r="G1907" s="299"/>
      <c r="H1907" s="298"/>
      <c r="I1907" s="598" t="s">
        <v>279</v>
      </c>
      <c r="J1907" s="599"/>
      <c r="K1907" s="297"/>
      <c r="L1907" s="314"/>
      <c r="M1907" s="291"/>
    </row>
    <row r="1908" spans="1:13">
      <c r="A1908" s="301" t="s">
        <v>278</v>
      </c>
      <c r="B1908" s="299"/>
      <c r="C1908" s="299"/>
      <c r="D1908" s="299"/>
      <c r="E1908" s="299"/>
      <c r="F1908" s="300"/>
      <c r="G1908" s="299"/>
      <c r="H1908" s="298"/>
      <c r="I1908" s="598" t="s">
        <v>277</v>
      </c>
      <c r="J1908" s="599"/>
      <c r="K1908" s="297"/>
      <c r="L1908" s="314"/>
      <c r="M1908" s="291"/>
    </row>
    <row r="1909" spans="1:13">
      <c r="A1909" s="301" t="s">
        <v>276</v>
      </c>
      <c r="B1909" s="299"/>
      <c r="C1909" s="299"/>
      <c r="D1909" s="299"/>
      <c r="E1909" s="299"/>
      <c r="F1909" s="300"/>
      <c r="G1909" s="299"/>
      <c r="H1909" s="298"/>
      <c r="I1909" s="295"/>
      <c r="J1909" s="294"/>
      <c r="K1909" s="297"/>
      <c r="L1909" s="302"/>
      <c r="M1909" s="291"/>
    </row>
    <row r="1910" spans="1:13">
      <c r="A1910" s="301" t="s">
        <v>275</v>
      </c>
      <c r="B1910" s="299"/>
      <c r="C1910" s="299"/>
      <c r="D1910" s="299"/>
      <c r="E1910" s="299"/>
      <c r="F1910" s="300"/>
      <c r="G1910" s="299"/>
      <c r="H1910" s="298"/>
      <c r="I1910" s="295"/>
      <c r="J1910" s="294"/>
      <c r="K1910" s="297"/>
      <c r="L1910" s="314"/>
      <c r="M1910" s="291"/>
    </row>
    <row r="1911" spans="1:13">
      <c r="A1911" s="301" t="s">
        <v>274</v>
      </c>
      <c r="B1911" s="299"/>
      <c r="C1911" s="299"/>
      <c r="D1911" s="299"/>
      <c r="E1911" s="299"/>
      <c r="F1911" s="300"/>
      <c r="G1911" s="299"/>
      <c r="H1911" s="298"/>
      <c r="I1911" s="295"/>
      <c r="J1911" s="294"/>
      <c r="K1911" s="297"/>
      <c r="L1911" s="314"/>
      <c r="M1911" s="291"/>
    </row>
    <row r="1912" spans="1:13">
      <c r="A1912" s="301" t="s">
        <v>273</v>
      </c>
      <c r="B1912" s="299"/>
      <c r="C1912" s="299"/>
      <c r="D1912" s="299"/>
      <c r="E1912" s="299"/>
      <c r="F1912" s="300"/>
      <c r="G1912" s="299"/>
      <c r="H1912" s="298"/>
      <c r="I1912" s="295"/>
      <c r="J1912" s="294"/>
      <c r="K1912" s="297"/>
      <c r="L1912" s="314"/>
      <c r="M1912" s="291"/>
    </row>
    <row r="1913" spans="1:13">
      <c r="A1913" s="301" t="s">
        <v>272</v>
      </c>
      <c r="B1913" s="299"/>
      <c r="C1913" s="299"/>
      <c r="D1913" s="299"/>
      <c r="E1913" s="299"/>
      <c r="F1913" s="300"/>
      <c r="G1913" s="299"/>
      <c r="H1913" s="298"/>
      <c r="I1913" s="295"/>
      <c r="J1913" s="294"/>
      <c r="K1913" s="297"/>
      <c r="L1913" s="314"/>
      <c r="M1913" s="291"/>
    </row>
    <row r="1914" spans="1:13" ht="15.75" thickBot="1">
      <c r="A1914" s="616" t="s">
        <v>271</v>
      </c>
      <c r="B1914" s="617"/>
      <c r="C1914" s="617"/>
      <c r="D1914" s="617"/>
      <c r="E1914" s="617"/>
      <c r="F1914" s="617"/>
      <c r="G1914" s="617"/>
      <c r="H1914" s="618"/>
      <c r="I1914" s="295"/>
      <c r="J1914" s="294"/>
      <c r="K1914" s="293"/>
      <c r="L1914" s="292"/>
      <c r="M1914" s="291"/>
    </row>
    <row r="1915" spans="1:13">
      <c r="A1915" s="290" t="s">
        <v>270</v>
      </c>
      <c r="B1915" s="289"/>
      <c r="C1915" s="289"/>
      <c r="D1915" s="289"/>
      <c r="E1915" s="289"/>
      <c r="F1915" s="289"/>
      <c r="G1915" s="289"/>
      <c r="H1915" s="289"/>
      <c r="I1915" s="621" t="s">
        <v>55</v>
      </c>
      <c r="J1915" s="622"/>
      <c r="K1915" s="288"/>
      <c r="L1915" s="287"/>
      <c r="M1915" s="286"/>
    </row>
    <row r="1916" spans="1:13" ht="15.75" thickBot="1">
      <c r="A1916" s="285" t="s">
        <v>269</v>
      </c>
      <c r="B1916" s="284"/>
      <c r="C1916" s="284"/>
      <c r="D1916" s="284"/>
      <c r="E1916" s="284"/>
      <c r="F1916" s="284"/>
      <c r="G1916" s="284"/>
      <c r="H1916" s="284"/>
      <c r="I1916" s="283"/>
      <c r="J1916" s="282"/>
      <c r="K1916" s="281"/>
      <c r="L1916" s="280"/>
      <c r="M1916" s="279"/>
    </row>
    <row r="1917" spans="1:13" ht="15.75" thickBot="1">
      <c r="A1917" s="603" t="s">
        <v>355</v>
      </c>
      <c r="B1917" s="604"/>
      <c r="C1917" s="604"/>
      <c r="D1917" s="604"/>
      <c r="E1917" s="604"/>
      <c r="F1917" s="604"/>
      <c r="G1917" s="604"/>
      <c r="H1917" s="657"/>
      <c r="I1917" s="658" t="s">
        <v>32</v>
      </c>
      <c r="J1917" s="659"/>
      <c r="K1917" s="660">
        <v>1.46</v>
      </c>
      <c r="L1917" s="661"/>
      <c r="M1917" s="276">
        <f>K1917*12*I1848</f>
        <v>23084.351999999999</v>
      </c>
    </row>
    <row r="1918" spans="1:13" ht="15.75" thickBot="1">
      <c r="A1918" s="386" t="s">
        <v>354</v>
      </c>
      <c r="B1918" s="385"/>
      <c r="C1918" s="385"/>
      <c r="D1918" s="385"/>
      <c r="E1918" s="385"/>
      <c r="F1918" s="385"/>
      <c r="G1918" s="385"/>
      <c r="H1918" s="385"/>
      <c r="I1918" s="387"/>
      <c r="J1918" s="383"/>
      <c r="K1918" s="660"/>
      <c r="L1918" s="661"/>
      <c r="M1918" s="276"/>
    </row>
    <row r="1919" spans="1:13" ht="15.75" thickBot="1">
      <c r="A1919" s="652" t="s">
        <v>268</v>
      </c>
      <c r="B1919" s="653"/>
      <c r="C1919" s="653"/>
      <c r="D1919" s="653"/>
      <c r="E1919" s="653"/>
      <c r="F1919" s="653"/>
      <c r="G1919" s="653"/>
      <c r="H1919" s="653"/>
      <c r="I1919" s="278"/>
      <c r="J1919" s="277"/>
      <c r="K1919" s="610">
        <f>K1849+K1859+K1874+K1903+K1917+K1918</f>
        <v>43.27</v>
      </c>
      <c r="L1919" s="611"/>
      <c r="M1919" s="276">
        <f>M1849+M1859+M1874+M1903+M1917+M1918</f>
        <v>684150.62399999984</v>
      </c>
    </row>
    <row r="1921" spans="1:13" ht="15.75">
      <c r="A1921" s="601" t="s">
        <v>0</v>
      </c>
      <c r="B1921" s="601"/>
      <c r="C1921" s="601"/>
      <c r="D1921" s="601"/>
      <c r="E1921" s="601"/>
      <c r="F1921" s="601"/>
      <c r="G1921" s="601"/>
      <c r="H1921" s="601"/>
      <c r="I1921" s="601"/>
      <c r="J1921" s="601"/>
      <c r="K1921" s="601"/>
      <c r="L1921" s="601"/>
      <c r="M1921" s="327"/>
    </row>
    <row r="1922" spans="1:13" ht="15.75">
      <c r="A1922" s="600" t="s">
        <v>353</v>
      </c>
      <c r="B1922" s="600"/>
      <c r="C1922" s="600"/>
      <c r="D1922" s="600"/>
      <c r="E1922" s="600"/>
      <c r="F1922" s="600"/>
      <c r="G1922" s="600"/>
      <c r="H1922" s="600"/>
      <c r="I1922" s="600"/>
      <c r="J1922" s="600"/>
      <c r="K1922" s="600"/>
      <c r="L1922" s="600"/>
      <c r="M1922" s="327"/>
    </row>
    <row r="1923" spans="1:13" ht="15.75">
      <c r="A1923" s="370"/>
      <c r="B1923" s="370"/>
      <c r="C1923" s="370"/>
      <c r="D1923" s="370"/>
      <c r="E1923" s="370"/>
      <c r="F1923" s="370" t="s">
        <v>451</v>
      </c>
      <c r="G1923" s="370"/>
      <c r="H1923" s="370"/>
      <c r="I1923" s="370"/>
      <c r="J1923" s="370"/>
      <c r="K1923" s="370"/>
      <c r="L1923" s="370"/>
      <c r="M1923" s="327"/>
    </row>
    <row r="1924" spans="1:13">
      <c r="A1924" s="329"/>
      <c r="B1924" s="328"/>
      <c r="C1924" s="602" t="s">
        <v>351</v>
      </c>
      <c r="D1924" s="602"/>
      <c r="E1924" s="602"/>
      <c r="F1924" s="328"/>
      <c r="G1924" s="328"/>
      <c r="H1924" s="368"/>
      <c r="I1924" s="590" t="s">
        <v>3</v>
      </c>
      <c r="J1924" s="591"/>
      <c r="K1924" s="592" t="s">
        <v>4</v>
      </c>
      <c r="L1924" s="593"/>
      <c r="M1924" s="382"/>
    </row>
    <row r="1925" spans="1:13">
      <c r="A1925" s="381"/>
      <c r="B1925" s="355"/>
      <c r="C1925" s="355"/>
      <c r="D1925" s="355"/>
      <c r="E1925" s="355"/>
      <c r="F1925" s="355"/>
      <c r="G1925" s="355"/>
      <c r="H1925" s="356"/>
      <c r="I1925" s="295"/>
      <c r="J1925" s="294"/>
      <c r="K1925" s="594" t="s">
        <v>5</v>
      </c>
      <c r="L1925" s="595"/>
      <c r="M1925" s="380" t="s">
        <v>6</v>
      </c>
    </row>
    <row r="1926" spans="1:13">
      <c r="A1926" s="381"/>
      <c r="B1926" s="355"/>
      <c r="C1926" s="355"/>
      <c r="D1926" s="355"/>
      <c r="E1926" s="355"/>
      <c r="F1926" s="355"/>
      <c r="G1926" s="355"/>
      <c r="H1926" s="356"/>
      <c r="I1926" s="598" t="s">
        <v>7</v>
      </c>
      <c r="J1926" s="599"/>
      <c r="K1926" s="623" t="s">
        <v>8</v>
      </c>
      <c r="L1926" s="624"/>
      <c r="M1926" s="380" t="s">
        <v>9</v>
      </c>
    </row>
    <row r="1927" spans="1:13" ht="16.5" thickBot="1">
      <c r="A1927" s="379"/>
      <c r="B1927" s="351"/>
      <c r="C1927" s="351"/>
      <c r="D1927" s="351"/>
      <c r="E1927" s="351"/>
      <c r="F1927" s="351"/>
      <c r="G1927" s="351"/>
      <c r="H1927" s="350"/>
      <c r="I1927" s="631">
        <v>697.2</v>
      </c>
      <c r="J1927" s="632"/>
      <c r="K1927" s="633"/>
      <c r="L1927" s="634"/>
      <c r="M1927" s="378"/>
    </row>
    <row r="1928" spans="1:13">
      <c r="A1928" s="367" t="s">
        <v>350</v>
      </c>
      <c r="B1928" s="344"/>
      <c r="C1928" s="344"/>
      <c r="D1928" s="344"/>
      <c r="E1928" s="344"/>
      <c r="F1928" s="344"/>
      <c r="G1928" s="344"/>
      <c r="H1928" s="377"/>
      <c r="I1928" s="341"/>
      <c r="J1928" s="340"/>
      <c r="K1928" s="635">
        <f>K1931+K1934</f>
        <v>6.17</v>
      </c>
      <c r="L1928" s="628"/>
      <c r="M1928" s="286">
        <f>K1928*12*I1927</f>
        <v>51620.687999999995</v>
      </c>
    </row>
    <row r="1929" spans="1:13">
      <c r="A1929" s="376" t="s">
        <v>349</v>
      </c>
      <c r="B1929" s="375"/>
      <c r="C1929" s="375"/>
      <c r="D1929" s="375"/>
      <c r="E1929" s="375"/>
      <c r="F1929" s="375"/>
      <c r="G1929" s="375"/>
      <c r="H1929" s="374"/>
      <c r="I1929" s="295"/>
      <c r="J1929" s="294"/>
      <c r="K1929" s="293"/>
      <c r="L1929" s="292"/>
      <c r="M1929" s="373"/>
    </row>
    <row r="1930" spans="1:13" ht="15.75" thickBot="1">
      <c r="A1930" s="363" t="s">
        <v>348</v>
      </c>
      <c r="B1930" s="372"/>
      <c r="C1930" s="372"/>
      <c r="D1930" s="372"/>
      <c r="E1930" s="372"/>
      <c r="F1930" s="372"/>
      <c r="G1930" s="372"/>
      <c r="H1930" s="371"/>
      <c r="I1930" s="336"/>
      <c r="J1930" s="282"/>
      <c r="K1930" s="281"/>
      <c r="L1930" s="280"/>
      <c r="M1930" s="279"/>
    </row>
    <row r="1931" spans="1:13">
      <c r="A1931" s="323" t="s">
        <v>347</v>
      </c>
      <c r="B1931" s="331"/>
      <c r="C1931" s="331"/>
      <c r="D1931" s="331"/>
      <c r="E1931" s="331"/>
      <c r="F1931" s="331"/>
      <c r="G1931" s="331"/>
      <c r="H1931" s="357"/>
      <c r="I1931" s="596" t="s">
        <v>19</v>
      </c>
      <c r="J1931" s="597"/>
      <c r="K1931" s="629">
        <v>3.7</v>
      </c>
      <c r="L1931" s="630"/>
      <c r="M1931" s="291">
        <f>K1931*12*I1927</f>
        <v>30955.680000000008</v>
      </c>
    </row>
    <row r="1932" spans="1:13">
      <c r="A1932" s="301" t="s">
        <v>338</v>
      </c>
      <c r="B1932" s="355"/>
      <c r="C1932" s="355"/>
      <c r="D1932" s="355"/>
      <c r="E1932" s="355"/>
      <c r="F1932" s="355"/>
      <c r="G1932" s="355"/>
      <c r="H1932" s="356"/>
      <c r="I1932" s="598" t="s">
        <v>328</v>
      </c>
      <c r="J1932" s="599"/>
      <c r="K1932" s="327"/>
      <c r="L1932" s="292"/>
      <c r="M1932" s="291"/>
    </row>
    <row r="1933" spans="1:13">
      <c r="A1933" s="323" t="s">
        <v>337</v>
      </c>
      <c r="B1933" s="331"/>
      <c r="C1933" s="331"/>
      <c r="D1933" s="331"/>
      <c r="E1933" s="331"/>
      <c r="F1933" s="331"/>
      <c r="G1933" s="331"/>
      <c r="H1933" s="357"/>
      <c r="I1933" s="596"/>
      <c r="J1933" s="597"/>
      <c r="K1933" s="327"/>
      <c r="L1933" s="292"/>
      <c r="M1933" s="291"/>
    </row>
    <row r="1934" spans="1:13">
      <c r="A1934" s="323" t="s">
        <v>346</v>
      </c>
      <c r="B1934" s="331"/>
      <c r="C1934" s="331"/>
      <c r="D1934" s="331"/>
      <c r="E1934" s="331"/>
      <c r="F1934" s="331"/>
      <c r="G1934" s="331"/>
      <c r="H1934" s="357"/>
      <c r="I1934" s="608" t="s">
        <v>35</v>
      </c>
      <c r="J1934" s="609"/>
      <c r="K1934" s="625">
        <v>2.4700000000000002</v>
      </c>
      <c r="L1934" s="626"/>
      <c r="M1934" s="291">
        <f>K1934*12*I1927</f>
        <v>20665.008000000002</v>
      </c>
    </row>
    <row r="1935" spans="1:13" ht="15.75">
      <c r="A1935" s="320" t="s">
        <v>345</v>
      </c>
      <c r="B1935" s="354"/>
      <c r="C1935" s="354"/>
      <c r="D1935" s="354"/>
      <c r="E1935" s="354"/>
      <c r="F1935" s="354"/>
      <c r="G1935" s="354"/>
      <c r="H1935" s="353"/>
      <c r="I1935" s="598" t="s">
        <v>328</v>
      </c>
      <c r="J1935" s="599"/>
      <c r="K1935" s="370"/>
      <c r="L1935" s="369"/>
      <c r="M1935" s="291"/>
    </row>
    <row r="1936" spans="1:13">
      <c r="A1936" s="313" t="s">
        <v>344</v>
      </c>
      <c r="B1936" s="328"/>
      <c r="C1936" s="328"/>
      <c r="D1936" s="328"/>
      <c r="E1936" s="328"/>
      <c r="F1936" s="328"/>
      <c r="G1936" s="328"/>
      <c r="H1936" s="368"/>
      <c r="I1936" s="598"/>
      <c r="J1936" s="599"/>
      <c r="K1936" s="352"/>
      <c r="L1936" s="292"/>
      <c r="M1936" s="291"/>
    </row>
    <row r="1937" spans="1:13" ht="15.75" thickBot="1">
      <c r="A1937" s="323" t="s">
        <v>343</v>
      </c>
      <c r="B1937" s="322"/>
      <c r="C1937" s="322"/>
      <c r="D1937" s="322"/>
      <c r="E1937" s="322"/>
      <c r="F1937" s="322"/>
      <c r="G1937" s="322"/>
      <c r="H1937" s="321"/>
      <c r="I1937" s="334"/>
      <c r="J1937" s="333"/>
      <c r="K1937" s="636"/>
      <c r="L1937" s="637"/>
      <c r="M1937" s="291"/>
    </row>
    <row r="1938" spans="1:13">
      <c r="A1938" s="367" t="s">
        <v>342</v>
      </c>
      <c r="B1938" s="366"/>
      <c r="C1938" s="366"/>
      <c r="D1938" s="366"/>
      <c r="E1938" s="366"/>
      <c r="F1938" s="366"/>
      <c r="G1938" s="366"/>
      <c r="H1938" s="365"/>
      <c r="I1938" s="341"/>
      <c r="J1938" s="364"/>
      <c r="K1938" s="627">
        <f>K1940+K1945+K1948</f>
        <v>5.05</v>
      </c>
      <c r="L1938" s="628"/>
      <c r="M1938" s="286">
        <f>K1938*12*I1927</f>
        <v>42250.32</v>
      </c>
    </row>
    <row r="1939" spans="1:13" ht="15.75" thickBot="1">
      <c r="A1939" s="363" t="s">
        <v>341</v>
      </c>
      <c r="B1939" s="362"/>
      <c r="C1939" s="362"/>
      <c r="D1939" s="362"/>
      <c r="E1939" s="362"/>
      <c r="F1939" s="362"/>
      <c r="G1939" s="362"/>
      <c r="H1939" s="361"/>
      <c r="I1939" s="336"/>
      <c r="J1939" s="360"/>
      <c r="K1939" s="281"/>
      <c r="L1939" s="280"/>
      <c r="M1939" s="279"/>
    </row>
    <row r="1940" spans="1:13">
      <c r="A1940" s="301" t="s">
        <v>340</v>
      </c>
      <c r="B1940" s="300"/>
      <c r="C1940" s="300"/>
      <c r="D1940" s="300"/>
      <c r="E1940" s="300"/>
      <c r="F1940" s="300"/>
      <c r="G1940" s="300"/>
      <c r="H1940" s="298"/>
      <c r="I1940" s="598" t="s">
        <v>19</v>
      </c>
      <c r="J1940" s="599"/>
      <c r="K1940" s="629">
        <v>2.5299999999999998</v>
      </c>
      <c r="L1940" s="630"/>
      <c r="M1940" s="291">
        <f>K1940*12*I1927</f>
        <v>21166.992000000002</v>
      </c>
    </row>
    <row r="1941" spans="1:13">
      <c r="A1941" s="323" t="s">
        <v>339</v>
      </c>
      <c r="B1941" s="322"/>
      <c r="C1941" s="322"/>
      <c r="D1941" s="322"/>
      <c r="E1941" s="322"/>
      <c r="F1941" s="322"/>
      <c r="G1941" s="322"/>
      <c r="H1941" s="321"/>
      <c r="I1941" s="359"/>
      <c r="J1941" s="358"/>
      <c r="K1941" s="327"/>
      <c r="L1941" s="292"/>
      <c r="M1941" s="291"/>
    </row>
    <row r="1942" spans="1:13">
      <c r="A1942" s="301" t="s">
        <v>338</v>
      </c>
      <c r="B1942" s="355"/>
      <c r="C1942" s="355"/>
      <c r="D1942" s="355"/>
      <c r="E1942" s="355"/>
      <c r="F1942" s="355"/>
      <c r="G1942" s="355"/>
      <c r="H1942" s="356"/>
      <c r="I1942" s="598" t="s">
        <v>328</v>
      </c>
      <c r="J1942" s="599"/>
      <c r="K1942" s="327"/>
      <c r="L1942" s="292"/>
      <c r="M1942" s="291"/>
    </row>
    <row r="1943" spans="1:13">
      <c r="A1943" s="323" t="s">
        <v>337</v>
      </c>
      <c r="B1943" s="331"/>
      <c r="C1943" s="331"/>
      <c r="D1943" s="331"/>
      <c r="E1943" s="331"/>
      <c r="F1943" s="331"/>
      <c r="G1943" s="331"/>
      <c r="H1943" s="357"/>
      <c r="I1943" s="596"/>
      <c r="J1943" s="597"/>
      <c r="K1943" s="327"/>
      <c r="L1943" s="292"/>
      <c r="M1943" s="291"/>
    </row>
    <row r="1944" spans="1:13">
      <c r="A1944" s="320" t="s">
        <v>336</v>
      </c>
      <c r="B1944" s="354"/>
      <c r="C1944" s="353"/>
      <c r="D1944" s="355"/>
      <c r="E1944" s="355"/>
      <c r="F1944" s="355"/>
      <c r="G1944" s="355"/>
      <c r="H1944" s="356"/>
      <c r="I1944" s="598" t="s">
        <v>328</v>
      </c>
      <c r="J1944" s="599"/>
      <c r="K1944" s="327"/>
      <c r="L1944" s="292"/>
      <c r="M1944" s="291"/>
    </row>
    <row r="1945" spans="1:13">
      <c r="A1945" s="301" t="s">
        <v>335</v>
      </c>
      <c r="B1945" s="355"/>
      <c r="C1945" s="355"/>
      <c r="D1945" s="354"/>
      <c r="E1945" s="354"/>
      <c r="F1945" s="354"/>
      <c r="G1945" s="354"/>
      <c r="H1945" s="353"/>
      <c r="I1945" s="608" t="s">
        <v>35</v>
      </c>
      <c r="J1945" s="609"/>
      <c r="K1945" s="625">
        <v>1.1200000000000001</v>
      </c>
      <c r="L1945" s="626"/>
      <c r="M1945" s="291">
        <f>K1945*12*I1927</f>
        <v>9370.3680000000022</v>
      </c>
    </row>
    <row r="1946" spans="1:13">
      <c r="A1946" s="313" t="s">
        <v>334</v>
      </c>
      <c r="B1946" s="312"/>
      <c r="C1946" s="312"/>
      <c r="D1946" s="312"/>
      <c r="E1946" s="312"/>
      <c r="F1946" s="312"/>
      <c r="G1946" s="312"/>
      <c r="H1946" s="311"/>
      <c r="I1946" s="590" t="s">
        <v>333</v>
      </c>
      <c r="J1946" s="591"/>
      <c r="K1946" s="327"/>
      <c r="L1946" s="292"/>
      <c r="M1946" s="291"/>
    </row>
    <row r="1947" spans="1:13">
      <c r="A1947" s="323"/>
      <c r="B1947" s="322"/>
      <c r="C1947" s="322"/>
      <c r="D1947" s="322"/>
      <c r="E1947" s="322"/>
      <c r="F1947" s="322"/>
      <c r="G1947" s="322"/>
      <c r="H1947" s="321"/>
      <c r="I1947" s="334" t="s">
        <v>332</v>
      </c>
      <c r="J1947" s="333"/>
      <c r="K1947" s="352"/>
      <c r="L1947" s="292"/>
      <c r="M1947" s="291"/>
    </row>
    <row r="1948" spans="1:13">
      <c r="A1948" s="313" t="s">
        <v>331</v>
      </c>
      <c r="B1948" s="312"/>
      <c r="C1948" s="312"/>
      <c r="D1948" s="312"/>
      <c r="E1948" s="312"/>
      <c r="F1948" s="312"/>
      <c r="G1948" s="312"/>
      <c r="H1948" s="311"/>
      <c r="I1948" s="590" t="s">
        <v>35</v>
      </c>
      <c r="J1948" s="591"/>
      <c r="K1948" s="625">
        <v>1.4</v>
      </c>
      <c r="L1948" s="626"/>
      <c r="M1948" s="291">
        <f>K1948*12*I1927</f>
        <v>11712.96</v>
      </c>
    </row>
    <row r="1949" spans="1:13">
      <c r="A1949" s="323" t="s">
        <v>330</v>
      </c>
      <c r="B1949" s="322"/>
      <c r="C1949" s="322"/>
      <c r="D1949" s="322"/>
      <c r="E1949" s="322"/>
      <c r="F1949" s="322"/>
      <c r="G1949" s="322"/>
      <c r="H1949" s="321"/>
      <c r="I1949" s="334"/>
      <c r="J1949" s="333"/>
      <c r="K1949" s="327"/>
      <c r="L1949" s="292"/>
      <c r="M1949" s="291"/>
    </row>
    <row r="1950" spans="1:13">
      <c r="A1950" s="313" t="s">
        <v>329</v>
      </c>
      <c r="B1950" s="312"/>
      <c r="C1950" s="312"/>
      <c r="D1950" s="312"/>
      <c r="E1950" s="312"/>
      <c r="F1950" s="312"/>
      <c r="G1950" s="312"/>
      <c r="H1950" s="311"/>
      <c r="I1950" s="598" t="s">
        <v>328</v>
      </c>
      <c r="J1950" s="599"/>
      <c r="K1950" s="327"/>
      <c r="L1950" s="292"/>
      <c r="M1950" s="291"/>
    </row>
    <row r="1951" spans="1:13">
      <c r="A1951" s="313" t="s">
        <v>327</v>
      </c>
      <c r="B1951" s="312"/>
      <c r="C1951" s="312"/>
      <c r="D1951" s="312"/>
      <c r="E1951" s="312"/>
      <c r="F1951" s="312"/>
      <c r="G1951" s="312"/>
      <c r="H1951" s="311"/>
      <c r="I1951" s="590" t="s">
        <v>326</v>
      </c>
      <c r="J1951" s="591"/>
      <c r="K1951" s="351"/>
      <c r="L1951" s="350"/>
      <c r="M1951" s="349"/>
    </row>
    <row r="1952" spans="1:13" ht="15.75" thickBot="1">
      <c r="A1952" s="323"/>
      <c r="B1952" s="322"/>
      <c r="C1952" s="322"/>
      <c r="D1952" s="322"/>
      <c r="E1952" s="322"/>
      <c r="F1952" s="322"/>
      <c r="G1952" s="322"/>
      <c r="H1952" s="321"/>
      <c r="I1952" s="606" t="s">
        <v>325</v>
      </c>
      <c r="J1952" s="607"/>
      <c r="K1952" s="348"/>
      <c r="L1952" s="347"/>
      <c r="M1952" s="346"/>
    </row>
    <row r="1953" spans="1:13">
      <c r="A1953" s="345" t="s">
        <v>324</v>
      </c>
      <c r="B1953" s="344"/>
      <c r="C1953" s="344"/>
      <c r="D1953" s="344"/>
      <c r="E1953" s="344"/>
      <c r="F1953" s="344"/>
      <c r="G1953" s="343"/>
      <c r="H1953" s="342"/>
      <c r="I1953" s="341"/>
      <c r="J1953" s="340"/>
      <c r="K1953" s="648">
        <f>K1955+K1962+K1970+K1974+K1975+K1979</f>
        <v>32.22</v>
      </c>
      <c r="L1953" s="628"/>
      <c r="M1953" s="286">
        <f>M1955+M1962+M1970+M1974+M1975+M1979</f>
        <v>269565.40800000005</v>
      </c>
    </row>
    <row r="1954" spans="1:13" ht="15.75" thickBot="1">
      <c r="A1954" s="339"/>
      <c r="B1954" s="338"/>
      <c r="C1954" s="338"/>
      <c r="D1954" s="338"/>
      <c r="E1954" s="338"/>
      <c r="F1954" s="338"/>
      <c r="G1954" s="338"/>
      <c r="H1954" s="337"/>
      <c r="I1954" s="336"/>
      <c r="J1954" s="282"/>
      <c r="K1954" s="281"/>
      <c r="L1954" s="280"/>
      <c r="M1954" s="279"/>
    </row>
    <row r="1955" spans="1:13" ht="15.75" thickBot="1">
      <c r="A1955" s="603" t="s">
        <v>323</v>
      </c>
      <c r="B1955" s="604"/>
      <c r="C1955" s="604"/>
      <c r="D1955" s="604"/>
      <c r="E1955" s="604"/>
      <c r="F1955" s="604"/>
      <c r="G1955" s="604"/>
      <c r="H1955" s="605"/>
      <c r="I1955" s="305"/>
      <c r="J1955" s="304"/>
      <c r="K1955" s="646">
        <f>K1956+K1957+K1958+K1960+K1961</f>
        <v>4.49</v>
      </c>
      <c r="L1955" s="647"/>
      <c r="M1955" s="303">
        <f>K1955*12*I1927</f>
        <v>37565.136000000006</v>
      </c>
    </row>
    <row r="1956" spans="1:13">
      <c r="A1956" s="323" t="s">
        <v>322</v>
      </c>
      <c r="B1956" s="322"/>
      <c r="C1956" s="322"/>
      <c r="D1956" s="322"/>
      <c r="E1956" s="322"/>
      <c r="F1956" s="322"/>
      <c r="G1956" s="322"/>
      <c r="H1956" s="321"/>
      <c r="I1956" s="596" t="s">
        <v>321</v>
      </c>
      <c r="J1956" s="597"/>
      <c r="K1956" s="629">
        <v>0.63</v>
      </c>
      <c r="L1956" s="630"/>
      <c r="M1956" s="291">
        <f>K1956*12*I1927</f>
        <v>5270.8320000000003</v>
      </c>
    </row>
    <row r="1957" spans="1:13">
      <c r="A1957" s="320" t="s">
        <v>320</v>
      </c>
      <c r="B1957" s="319"/>
      <c r="C1957" s="319"/>
      <c r="D1957" s="319"/>
      <c r="E1957" s="319"/>
      <c r="F1957" s="319"/>
      <c r="G1957" s="319"/>
      <c r="H1957" s="318"/>
      <c r="I1957" s="608" t="s">
        <v>57</v>
      </c>
      <c r="J1957" s="609"/>
      <c r="K1957" s="625">
        <v>1.48</v>
      </c>
      <c r="L1957" s="626"/>
      <c r="M1957" s="291">
        <f>K1957*12*I1927</f>
        <v>12382.271999999999</v>
      </c>
    </row>
    <row r="1958" spans="1:13">
      <c r="A1958" s="313" t="s">
        <v>319</v>
      </c>
      <c r="B1958" s="312"/>
      <c r="C1958" s="312"/>
      <c r="D1958" s="312"/>
      <c r="E1958" s="312"/>
      <c r="F1958" s="312"/>
      <c r="G1958" s="312"/>
      <c r="H1958" s="311"/>
      <c r="I1958" s="590" t="s">
        <v>35</v>
      </c>
      <c r="J1958" s="591"/>
      <c r="K1958" s="625">
        <v>0.17</v>
      </c>
      <c r="L1958" s="626"/>
      <c r="M1958" s="291">
        <f>K1958*12*I1927</f>
        <v>1422.288</v>
      </c>
    </row>
    <row r="1959" spans="1:13">
      <c r="A1959" s="335" t="s">
        <v>318</v>
      </c>
      <c r="B1959" s="331"/>
      <c r="C1959" s="331"/>
      <c r="D1959" s="331"/>
      <c r="E1959" s="322"/>
      <c r="F1959" s="322"/>
      <c r="G1959" s="322"/>
      <c r="H1959" s="321"/>
      <c r="I1959" s="334"/>
      <c r="J1959" s="333"/>
      <c r="K1959" s="293"/>
      <c r="L1959" s="292"/>
      <c r="M1959" s="291"/>
    </row>
    <row r="1960" spans="1:13">
      <c r="A1960" s="320" t="s">
        <v>317</v>
      </c>
      <c r="B1960" s="319"/>
      <c r="C1960" s="319"/>
      <c r="D1960" s="319"/>
      <c r="E1960" s="319"/>
      <c r="F1960" s="319"/>
      <c r="G1960" s="319"/>
      <c r="H1960" s="318"/>
      <c r="I1960" s="608" t="s">
        <v>19</v>
      </c>
      <c r="J1960" s="609"/>
      <c r="K1960" s="625">
        <v>0.05</v>
      </c>
      <c r="L1960" s="626"/>
      <c r="M1960" s="291">
        <f>K1960*12*I1927</f>
        <v>418.32000000000011</v>
      </c>
    </row>
    <row r="1961" spans="1:13" ht="15.75" thickBot="1">
      <c r="A1961" s="313" t="s">
        <v>316</v>
      </c>
      <c r="B1961" s="312"/>
      <c r="C1961" s="312"/>
      <c r="D1961" s="312"/>
      <c r="E1961" s="312"/>
      <c r="F1961" s="312"/>
      <c r="G1961" s="312"/>
      <c r="H1961" s="311"/>
      <c r="I1961" s="614" t="s">
        <v>19</v>
      </c>
      <c r="J1961" s="615"/>
      <c r="K1961" s="650">
        <v>2.16</v>
      </c>
      <c r="L1961" s="651"/>
      <c r="M1961" s="291">
        <f>K1961*12*I1927</f>
        <v>18071.424000000003</v>
      </c>
    </row>
    <row r="1962" spans="1:13" ht="15.75" thickBot="1">
      <c r="A1962" s="654" t="s">
        <v>315</v>
      </c>
      <c r="B1962" s="655"/>
      <c r="C1962" s="655"/>
      <c r="D1962" s="655"/>
      <c r="E1962" s="655"/>
      <c r="F1962" s="655"/>
      <c r="G1962" s="655"/>
      <c r="H1962" s="656"/>
      <c r="I1962" s="305"/>
      <c r="J1962" s="304"/>
      <c r="K1962" s="642">
        <f>K1963+K1964+K1966+K1967+K1968+K1969</f>
        <v>1.35</v>
      </c>
      <c r="L1962" s="647"/>
      <c r="M1962" s="303">
        <f>K1962*12*I1927</f>
        <v>11294.640000000003</v>
      </c>
    </row>
    <row r="1963" spans="1:13">
      <c r="A1963" s="332" t="s">
        <v>314</v>
      </c>
      <c r="B1963" s="331"/>
      <c r="C1963" s="331"/>
      <c r="D1963" s="331"/>
      <c r="E1963" s="331"/>
      <c r="F1963" s="322"/>
      <c r="G1963" s="322"/>
      <c r="H1963" s="321"/>
      <c r="I1963" s="330"/>
      <c r="J1963" s="294"/>
      <c r="K1963" s="629">
        <v>0.08</v>
      </c>
      <c r="L1963" s="630"/>
      <c r="M1963" s="291">
        <f>K1963*12*I1927</f>
        <v>669.31200000000001</v>
      </c>
    </row>
    <row r="1964" spans="1:13">
      <c r="A1964" s="329" t="s">
        <v>313</v>
      </c>
      <c r="B1964" s="328"/>
      <c r="C1964" s="328"/>
      <c r="D1964" s="328"/>
      <c r="E1964" s="328"/>
      <c r="F1964" s="312"/>
      <c r="G1964" s="312"/>
      <c r="H1964" s="311"/>
      <c r="I1964" s="598" t="s">
        <v>312</v>
      </c>
      <c r="J1964" s="599"/>
      <c r="K1964" s="625">
        <v>0.65</v>
      </c>
      <c r="L1964" s="626"/>
      <c r="M1964" s="291">
        <f>K1964*12*I1927</f>
        <v>5438.1600000000008</v>
      </c>
    </row>
    <row r="1965" spans="1:13">
      <c r="A1965" s="323" t="s">
        <v>311</v>
      </c>
      <c r="B1965" s="322"/>
      <c r="C1965" s="322"/>
      <c r="D1965" s="322"/>
      <c r="E1965" s="322"/>
      <c r="F1965" s="322"/>
      <c r="G1965" s="322"/>
      <c r="H1965" s="321"/>
      <c r="I1965" s="596" t="s">
        <v>310</v>
      </c>
      <c r="J1965" s="597"/>
      <c r="K1965" s="327"/>
      <c r="L1965" s="292"/>
      <c r="M1965" s="291"/>
    </row>
    <row r="1966" spans="1:13">
      <c r="A1966" s="320" t="s">
        <v>309</v>
      </c>
      <c r="B1966" s="319"/>
      <c r="C1966" s="319"/>
      <c r="D1966" s="319"/>
      <c r="E1966" s="319"/>
      <c r="F1966" s="319"/>
      <c r="G1966" s="319"/>
      <c r="H1966" s="318"/>
      <c r="I1966" s="608" t="s">
        <v>308</v>
      </c>
      <c r="J1966" s="609"/>
      <c r="K1966" s="625">
        <v>0.4</v>
      </c>
      <c r="L1966" s="626"/>
      <c r="M1966" s="291">
        <f>K1966*12*I1927</f>
        <v>3346.5600000000009</v>
      </c>
    </row>
    <row r="1967" spans="1:13">
      <c r="A1967" s="320" t="s">
        <v>307</v>
      </c>
      <c r="B1967" s="319"/>
      <c r="C1967" s="319"/>
      <c r="D1967" s="319"/>
      <c r="E1967" s="319"/>
      <c r="F1967" s="319"/>
      <c r="G1967" s="319"/>
      <c r="H1967" s="318"/>
      <c r="I1967" s="608" t="s">
        <v>306</v>
      </c>
      <c r="J1967" s="609"/>
      <c r="K1967" s="625">
        <v>0.1</v>
      </c>
      <c r="L1967" s="626"/>
      <c r="M1967" s="291">
        <f>K1967*12*I1927</f>
        <v>836.64000000000021</v>
      </c>
    </row>
    <row r="1968" spans="1:13">
      <c r="A1968" s="313" t="s">
        <v>299</v>
      </c>
      <c r="B1968" s="312"/>
      <c r="C1968" s="312"/>
      <c r="D1968" s="312"/>
      <c r="E1968" s="312"/>
      <c r="F1968" s="312"/>
      <c r="G1968" s="312"/>
      <c r="H1968" s="311"/>
      <c r="I1968" s="608" t="s">
        <v>298</v>
      </c>
      <c r="J1968" s="609"/>
      <c r="K1968" s="636">
        <v>0.05</v>
      </c>
      <c r="L1968" s="637"/>
      <c r="M1968" s="291">
        <f>K1968*12*I1927</f>
        <v>418.32000000000011</v>
      </c>
    </row>
    <row r="1969" spans="1:13" ht="15.75" thickBot="1">
      <c r="A1969" s="313" t="s">
        <v>305</v>
      </c>
      <c r="B1969" s="312"/>
      <c r="C1969" s="312"/>
      <c r="D1969" s="312"/>
      <c r="E1969" s="312"/>
      <c r="F1969" s="312"/>
      <c r="G1969" s="312"/>
      <c r="H1969" s="311"/>
      <c r="I1969" s="614" t="s">
        <v>88</v>
      </c>
      <c r="J1969" s="615"/>
      <c r="K1969" s="638">
        <v>7.0000000000000007E-2</v>
      </c>
      <c r="L1969" s="639"/>
      <c r="M1969" s="326">
        <f>K1969*12*I1927</f>
        <v>585.64800000000014</v>
      </c>
    </row>
    <row r="1970" spans="1:13" ht="15.75" thickBot="1">
      <c r="A1970" s="654" t="s">
        <v>304</v>
      </c>
      <c r="B1970" s="655"/>
      <c r="C1970" s="655"/>
      <c r="D1970" s="655"/>
      <c r="E1970" s="655"/>
      <c r="F1970" s="655"/>
      <c r="G1970" s="655"/>
      <c r="H1970" s="656"/>
      <c r="I1970" s="325"/>
      <c r="J1970" s="324"/>
      <c r="K1970" s="649">
        <f>K1971+K1972+K1973</f>
        <v>0.88</v>
      </c>
      <c r="L1970" s="643"/>
      <c r="M1970" s="303">
        <f>K1970*12*I1927</f>
        <v>7362.4320000000007</v>
      </c>
    </row>
    <row r="1971" spans="1:13">
      <c r="A1971" s="323" t="s">
        <v>303</v>
      </c>
      <c r="B1971" s="322"/>
      <c r="C1971" s="322"/>
      <c r="D1971" s="322"/>
      <c r="E1971" s="322"/>
      <c r="F1971" s="322"/>
      <c r="G1971" s="322"/>
      <c r="H1971" s="321"/>
      <c r="I1971" s="612" t="s">
        <v>302</v>
      </c>
      <c r="J1971" s="613"/>
      <c r="K1971" s="644">
        <v>0.42</v>
      </c>
      <c r="L1971" s="645"/>
      <c r="M1971" s="291">
        <f>K1971*12*I1927</f>
        <v>3513.8880000000004</v>
      </c>
    </row>
    <row r="1972" spans="1:13">
      <c r="A1972" s="320" t="s">
        <v>301</v>
      </c>
      <c r="B1972" s="319"/>
      <c r="C1972" s="319"/>
      <c r="D1972" s="319"/>
      <c r="E1972" s="319"/>
      <c r="F1972" s="319"/>
      <c r="G1972" s="319"/>
      <c r="H1972" s="318"/>
      <c r="I1972" s="317" t="s">
        <v>300</v>
      </c>
      <c r="J1972" s="316"/>
      <c r="K1972" s="636">
        <v>0.37</v>
      </c>
      <c r="L1972" s="637"/>
      <c r="M1972" s="291">
        <f>K1972*12*I1927</f>
        <v>3095.5679999999998</v>
      </c>
    </row>
    <row r="1973" spans="1:13" ht="15.75" thickBot="1">
      <c r="A1973" s="313" t="s">
        <v>299</v>
      </c>
      <c r="B1973" s="312"/>
      <c r="C1973" s="312"/>
      <c r="D1973" s="312"/>
      <c r="E1973" s="312"/>
      <c r="F1973" s="312"/>
      <c r="G1973" s="312"/>
      <c r="H1973" s="311"/>
      <c r="I1973" s="614" t="s">
        <v>298</v>
      </c>
      <c r="J1973" s="615"/>
      <c r="K1973" s="638">
        <v>0.09</v>
      </c>
      <c r="L1973" s="639"/>
      <c r="M1973" s="291">
        <f>K1973*12*I1927</f>
        <v>752.97600000000011</v>
      </c>
    </row>
    <row r="1974" spans="1:13" ht="15.75" thickBot="1">
      <c r="A1974" s="309" t="s">
        <v>297</v>
      </c>
      <c r="B1974" s="308"/>
      <c r="C1974" s="308"/>
      <c r="D1974" s="308"/>
      <c r="E1974" s="308"/>
      <c r="F1974" s="308"/>
      <c r="G1974" s="308"/>
      <c r="H1974" s="307"/>
      <c r="I1974" s="619" t="s">
        <v>296</v>
      </c>
      <c r="J1974" s="620"/>
      <c r="K1974" s="640">
        <v>23.85</v>
      </c>
      <c r="L1974" s="641"/>
      <c r="M1974" s="303">
        <f>K1974*12*I1927</f>
        <v>199538.64000000004</v>
      </c>
    </row>
    <row r="1975" spans="1:13" ht="15.75" thickBot="1">
      <c r="A1975" s="603" t="s">
        <v>295</v>
      </c>
      <c r="B1975" s="604"/>
      <c r="C1975" s="604"/>
      <c r="D1975" s="604"/>
      <c r="E1975" s="604"/>
      <c r="F1975" s="604"/>
      <c r="G1975" s="604"/>
      <c r="H1975" s="605"/>
      <c r="I1975" s="305"/>
      <c r="J1975" s="304"/>
      <c r="K1975" s="642">
        <v>1.58</v>
      </c>
      <c r="L1975" s="643"/>
      <c r="M1975" s="303">
        <f>K1975*12*I1927</f>
        <v>13218.912000000002</v>
      </c>
    </row>
    <row r="1976" spans="1:13">
      <c r="A1976" s="301" t="s">
        <v>294</v>
      </c>
      <c r="B1976" s="300"/>
      <c r="C1976" s="300"/>
      <c r="D1976" s="300"/>
      <c r="E1976" s="300"/>
      <c r="F1976" s="300"/>
      <c r="G1976" s="300"/>
      <c r="H1976" s="298"/>
      <c r="I1976" s="621" t="s">
        <v>293</v>
      </c>
      <c r="J1976" s="622"/>
      <c r="K1976" s="297"/>
      <c r="L1976" s="314"/>
      <c r="M1976" s="291"/>
    </row>
    <row r="1977" spans="1:13">
      <c r="A1977" s="301" t="s">
        <v>292</v>
      </c>
      <c r="B1977" s="300"/>
      <c r="C1977" s="300"/>
      <c r="D1977" s="300"/>
      <c r="E1977" s="300"/>
      <c r="F1977" s="300"/>
      <c r="G1977" s="300"/>
      <c r="H1977" s="298"/>
      <c r="I1977" s="295"/>
      <c r="J1977" s="294"/>
      <c r="K1977" s="297"/>
      <c r="L1977" s="314"/>
      <c r="M1977" s="291"/>
    </row>
    <row r="1978" spans="1:13" ht="15.75" thickBot="1">
      <c r="A1978" s="301" t="s">
        <v>291</v>
      </c>
      <c r="B1978" s="300"/>
      <c r="C1978" s="300"/>
      <c r="D1978" s="300"/>
      <c r="E1978" s="300"/>
      <c r="F1978" s="300"/>
      <c r="G1978" s="300"/>
      <c r="H1978" s="298"/>
      <c r="I1978" s="310"/>
      <c r="J1978" s="294"/>
      <c r="K1978" s="297"/>
      <c r="L1978" s="314"/>
      <c r="M1978" s="291"/>
    </row>
    <row r="1979" spans="1:13" ht="15.75" thickBot="1">
      <c r="A1979" s="309" t="s">
        <v>290</v>
      </c>
      <c r="B1979" s="308"/>
      <c r="C1979" s="308"/>
      <c r="D1979" s="308"/>
      <c r="E1979" s="308"/>
      <c r="F1979" s="308"/>
      <c r="G1979" s="308"/>
      <c r="H1979" s="307"/>
      <c r="I1979" s="305"/>
      <c r="J1979" s="304"/>
      <c r="K1979" s="642">
        <v>7.0000000000000007E-2</v>
      </c>
      <c r="L1979" s="643"/>
      <c r="M1979" s="303">
        <f>K1979*12*I1927</f>
        <v>585.64800000000014</v>
      </c>
    </row>
    <row r="1980" spans="1:13">
      <c r="A1980" s="301" t="s">
        <v>289</v>
      </c>
      <c r="B1980" s="300"/>
      <c r="C1980" s="300"/>
      <c r="D1980" s="300"/>
      <c r="E1980" s="300"/>
      <c r="F1980" s="300"/>
      <c r="G1980" s="300"/>
      <c r="H1980" s="298"/>
      <c r="I1980" s="621" t="s">
        <v>19</v>
      </c>
      <c r="J1980" s="622"/>
      <c r="K1980" s="315"/>
      <c r="L1980" s="314"/>
      <c r="M1980" s="291"/>
    </row>
    <row r="1981" spans="1:13" ht="15.75" thickBot="1">
      <c r="A1981" s="301" t="s">
        <v>288</v>
      </c>
      <c r="B1981" s="300"/>
      <c r="C1981" s="300"/>
      <c r="D1981" s="300"/>
      <c r="E1981" s="300"/>
      <c r="F1981" s="300"/>
      <c r="G1981" s="300"/>
      <c r="H1981" s="298"/>
      <c r="I1981" s="295"/>
      <c r="J1981" s="294"/>
      <c r="K1981" s="315"/>
      <c r="L1981" s="314"/>
      <c r="M1981" s="291"/>
    </row>
    <row r="1982" spans="1:13" ht="15.75" thickBot="1">
      <c r="A1982" s="603" t="s">
        <v>287</v>
      </c>
      <c r="B1982" s="604"/>
      <c r="C1982" s="604"/>
      <c r="D1982" s="604"/>
      <c r="E1982" s="604"/>
      <c r="F1982" s="604"/>
      <c r="G1982" s="604"/>
      <c r="H1982" s="605"/>
      <c r="I1982" s="305"/>
      <c r="J1982" s="304"/>
      <c r="K1982" s="642">
        <v>6</v>
      </c>
      <c r="L1982" s="643"/>
      <c r="M1982" s="303">
        <f>K1982*12*I1927</f>
        <v>50198.400000000001</v>
      </c>
    </row>
    <row r="1983" spans="1:13">
      <c r="A1983" s="301" t="s">
        <v>286</v>
      </c>
      <c r="B1983" s="299"/>
      <c r="C1983" s="299"/>
      <c r="D1983" s="299"/>
      <c r="E1983" s="299"/>
      <c r="F1983" s="300"/>
      <c r="G1983" s="299"/>
      <c r="H1983" s="298"/>
      <c r="I1983" s="598" t="s">
        <v>285</v>
      </c>
      <c r="J1983" s="599"/>
      <c r="K1983" s="297"/>
      <c r="L1983" s="314"/>
      <c r="M1983" s="291"/>
    </row>
    <row r="1984" spans="1:13">
      <c r="A1984" s="301" t="s">
        <v>284</v>
      </c>
      <c r="B1984" s="299"/>
      <c r="C1984" s="299"/>
      <c r="D1984" s="299"/>
      <c r="E1984" s="299"/>
      <c r="F1984" s="300"/>
      <c r="G1984" s="299"/>
      <c r="H1984" s="298"/>
      <c r="I1984" s="598" t="s">
        <v>283</v>
      </c>
      <c r="J1984" s="599"/>
      <c r="K1984" s="297"/>
      <c r="L1984" s="314"/>
      <c r="M1984" s="291"/>
    </row>
    <row r="1985" spans="1:13">
      <c r="A1985" s="301" t="s">
        <v>282</v>
      </c>
      <c r="B1985" s="299"/>
      <c r="C1985" s="299"/>
      <c r="D1985" s="299"/>
      <c r="E1985" s="299"/>
      <c r="F1985" s="300"/>
      <c r="G1985" s="299"/>
      <c r="H1985" s="298"/>
      <c r="I1985" s="598" t="s">
        <v>281</v>
      </c>
      <c r="J1985" s="599"/>
      <c r="K1985" s="297"/>
      <c r="L1985" s="314"/>
      <c r="M1985" s="291"/>
    </row>
    <row r="1986" spans="1:13">
      <c r="A1986" s="301" t="s">
        <v>280</v>
      </c>
      <c r="B1986" s="299"/>
      <c r="C1986" s="299"/>
      <c r="D1986" s="299"/>
      <c r="E1986" s="299"/>
      <c r="F1986" s="300"/>
      <c r="G1986" s="299"/>
      <c r="H1986" s="298"/>
      <c r="I1986" s="598" t="s">
        <v>279</v>
      </c>
      <c r="J1986" s="599"/>
      <c r="K1986" s="297"/>
      <c r="L1986" s="314"/>
      <c r="M1986" s="291"/>
    </row>
    <row r="1987" spans="1:13">
      <c r="A1987" s="301" t="s">
        <v>278</v>
      </c>
      <c r="B1987" s="299"/>
      <c r="C1987" s="299"/>
      <c r="D1987" s="299"/>
      <c r="E1987" s="299"/>
      <c r="F1987" s="300"/>
      <c r="G1987" s="299"/>
      <c r="H1987" s="298"/>
      <c r="I1987" s="598" t="s">
        <v>277</v>
      </c>
      <c r="J1987" s="599"/>
      <c r="K1987" s="297"/>
      <c r="L1987" s="314"/>
      <c r="M1987" s="291"/>
    </row>
    <row r="1988" spans="1:13">
      <c r="A1988" s="301" t="s">
        <v>276</v>
      </c>
      <c r="B1988" s="299"/>
      <c r="C1988" s="299"/>
      <c r="D1988" s="299"/>
      <c r="E1988" s="299"/>
      <c r="F1988" s="300"/>
      <c r="G1988" s="299"/>
      <c r="H1988" s="298"/>
      <c r="I1988" s="295"/>
      <c r="J1988" s="294"/>
      <c r="K1988" s="297"/>
      <c r="L1988" s="302"/>
      <c r="M1988" s="291"/>
    </row>
    <row r="1989" spans="1:13">
      <c r="A1989" s="301" t="s">
        <v>275</v>
      </c>
      <c r="B1989" s="299"/>
      <c r="C1989" s="299"/>
      <c r="D1989" s="299"/>
      <c r="E1989" s="299"/>
      <c r="F1989" s="300"/>
      <c r="G1989" s="299"/>
      <c r="H1989" s="298"/>
      <c r="I1989" s="295"/>
      <c r="J1989" s="294"/>
      <c r="K1989" s="297"/>
      <c r="L1989" s="314"/>
      <c r="M1989" s="291"/>
    </row>
    <row r="1990" spans="1:13">
      <c r="A1990" s="301" t="s">
        <v>274</v>
      </c>
      <c r="B1990" s="299"/>
      <c r="C1990" s="299"/>
      <c r="D1990" s="299"/>
      <c r="E1990" s="299"/>
      <c r="F1990" s="300"/>
      <c r="G1990" s="299"/>
      <c r="H1990" s="298"/>
      <c r="I1990" s="295"/>
      <c r="J1990" s="294"/>
      <c r="K1990" s="297"/>
      <c r="L1990" s="314"/>
      <c r="M1990" s="291"/>
    </row>
    <row r="1991" spans="1:13">
      <c r="A1991" s="301" t="s">
        <v>273</v>
      </c>
      <c r="B1991" s="299"/>
      <c r="C1991" s="299"/>
      <c r="D1991" s="299"/>
      <c r="E1991" s="299"/>
      <c r="F1991" s="300"/>
      <c r="G1991" s="299"/>
      <c r="H1991" s="298"/>
      <c r="I1991" s="295"/>
      <c r="J1991" s="294"/>
      <c r="K1991" s="297"/>
      <c r="L1991" s="314"/>
      <c r="M1991" s="291"/>
    </row>
    <row r="1992" spans="1:13">
      <c r="A1992" s="301" t="s">
        <v>272</v>
      </c>
      <c r="B1992" s="299"/>
      <c r="C1992" s="299"/>
      <c r="D1992" s="299"/>
      <c r="E1992" s="299"/>
      <c r="F1992" s="300"/>
      <c r="G1992" s="299"/>
      <c r="H1992" s="298"/>
      <c r="I1992" s="295"/>
      <c r="J1992" s="294"/>
      <c r="K1992" s="297"/>
      <c r="L1992" s="314"/>
      <c r="M1992" s="291"/>
    </row>
    <row r="1993" spans="1:13" ht="15.75" thickBot="1">
      <c r="A1993" s="616" t="s">
        <v>271</v>
      </c>
      <c r="B1993" s="617"/>
      <c r="C1993" s="617"/>
      <c r="D1993" s="617"/>
      <c r="E1993" s="617"/>
      <c r="F1993" s="617"/>
      <c r="G1993" s="617"/>
      <c r="H1993" s="618"/>
      <c r="I1993" s="295"/>
      <c r="J1993" s="294"/>
      <c r="K1993" s="293"/>
      <c r="L1993" s="292"/>
      <c r="M1993" s="291"/>
    </row>
    <row r="1994" spans="1:13">
      <c r="A1994" s="290" t="s">
        <v>270</v>
      </c>
      <c r="B1994" s="289"/>
      <c r="C1994" s="289"/>
      <c r="D1994" s="289"/>
      <c r="E1994" s="289"/>
      <c r="F1994" s="289"/>
      <c r="G1994" s="289"/>
      <c r="H1994" s="289"/>
      <c r="I1994" s="621" t="s">
        <v>55</v>
      </c>
      <c r="J1994" s="622"/>
      <c r="K1994" s="288"/>
      <c r="L1994" s="287"/>
      <c r="M1994" s="286"/>
    </row>
    <row r="1995" spans="1:13" ht="15.75" thickBot="1">
      <c r="A1995" s="285" t="s">
        <v>269</v>
      </c>
      <c r="B1995" s="284"/>
      <c r="C1995" s="284"/>
      <c r="D1995" s="284"/>
      <c r="E1995" s="284"/>
      <c r="F1995" s="284"/>
      <c r="G1995" s="284"/>
      <c r="H1995" s="284"/>
      <c r="I1995" s="283"/>
      <c r="J1995" s="282"/>
      <c r="K1995" s="281"/>
      <c r="L1995" s="280"/>
      <c r="M1995" s="279"/>
    </row>
    <row r="1996" spans="1:13" ht="15.75" thickBot="1">
      <c r="A1996" s="603" t="s">
        <v>355</v>
      </c>
      <c r="B1996" s="604"/>
      <c r="C1996" s="604"/>
      <c r="D1996" s="604"/>
      <c r="E1996" s="604"/>
      <c r="F1996" s="604"/>
      <c r="G1996" s="604"/>
      <c r="H1996" s="657"/>
      <c r="I1996" s="658" t="s">
        <v>32</v>
      </c>
      <c r="J1996" s="659"/>
      <c r="K1996" s="660">
        <v>1.46</v>
      </c>
      <c r="L1996" s="661"/>
      <c r="M1996" s="276">
        <f>K1996*12*I1927</f>
        <v>12214.944000000001</v>
      </c>
    </row>
    <row r="1997" spans="1:13" ht="15.75" thickBot="1">
      <c r="A1997" s="386" t="s">
        <v>354</v>
      </c>
      <c r="B1997" s="385"/>
      <c r="C1997" s="385"/>
      <c r="D1997" s="385"/>
      <c r="E1997" s="385"/>
      <c r="F1997" s="385"/>
      <c r="G1997" s="385"/>
      <c r="H1997" s="385"/>
      <c r="I1997" s="387"/>
      <c r="J1997" s="383"/>
      <c r="K1997" s="660"/>
      <c r="L1997" s="661"/>
      <c r="M1997" s="276"/>
    </row>
    <row r="1998" spans="1:13" ht="15.75" thickBot="1">
      <c r="A1998" s="652" t="s">
        <v>268</v>
      </c>
      <c r="B1998" s="653"/>
      <c r="C1998" s="653"/>
      <c r="D1998" s="653"/>
      <c r="E1998" s="653"/>
      <c r="F1998" s="653"/>
      <c r="G1998" s="653"/>
      <c r="H1998" s="653"/>
      <c r="I1998" s="278"/>
      <c r="J1998" s="277"/>
      <c r="K1998" s="610">
        <f>K1928+K1938+K1953+K1982+K1996+K1997</f>
        <v>50.9</v>
      </c>
      <c r="L1998" s="611"/>
      <c r="M1998" s="276">
        <f>M1928+M1938+M1953+M1982+M1996+M1997</f>
        <v>425849.76000000013</v>
      </c>
    </row>
    <row r="2000" spans="1:13" ht="15.75">
      <c r="A2000" s="601" t="s">
        <v>0</v>
      </c>
      <c r="B2000" s="601"/>
      <c r="C2000" s="601"/>
      <c r="D2000" s="601"/>
      <c r="E2000" s="601"/>
      <c r="F2000" s="601"/>
      <c r="G2000" s="601"/>
      <c r="H2000" s="601"/>
      <c r="I2000" s="601"/>
      <c r="J2000" s="601"/>
      <c r="K2000" s="601"/>
      <c r="L2000" s="601"/>
      <c r="M2000" s="327"/>
    </row>
    <row r="2001" spans="1:13" ht="15.75">
      <c r="A2001" s="600" t="s">
        <v>353</v>
      </c>
      <c r="B2001" s="600"/>
      <c r="C2001" s="600"/>
      <c r="D2001" s="600"/>
      <c r="E2001" s="600"/>
      <c r="F2001" s="600"/>
      <c r="G2001" s="600"/>
      <c r="H2001" s="600"/>
      <c r="I2001" s="600"/>
      <c r="J2001" s="600"/>
      <c r="K2001" s="600"/>
      <c r="L2001" s="600"/>
      <c r="M2001" s="327"/>
    </row>
    <row r="2002" spans="1:13" ht="15.75">
      <c r="A2002" s="370"/>
      <c r="B2002" s="370"/>
      <c r="C2002" s="370"/>
      <c r="D2002" s="370"/>
      <c r="E2002" s="370"/>
      <c r="F2002" s="370" t="s">
        <v>452</v>
      </c>
      <c r="G2002" s="370"/>
      <c r="H2002" s="370"/>
      <c r="I2002" s="370"/>
      <c r="J2002" s="370"/>
      <c r="K2002" s="370"/>
      <c r="L2002" s="370"/>
      <c r="M2002" s="327"/>
    </row>
    <row r="2003" spans="1:13">
      <c r="A2003" s="329"/>
      <c r="B2003" s="328"/>
      <c r="C2003" s="602" t="s">
        <v>351</v>
      </c>
      <c r="D2003" s="602"/>
      <c r="E2003" s="602"/>
      <c r="F2003" s="328"/>
      <c r="G2003" s="328"/>
      <c r="H2003" s="368"/>
      <c r="I2003" s="590" t="s">
        <v>3</v>
      </c>
      <c r="J2003" s="591"/>
      <c r="K2003" s="592" t="s">
        <v>4</v>
      </c>
      <c r="L2003" s="593"/>
      <c r="M2003" s="382"/>
    </row>
    <row r="2004" spans="1:13">
      <c r="A2004" s="381"/>
      <c r="B2004" s="355"/>
      <c r="C2004" s="355"/>
      <c r="D2004" s="355"/>
      <c r="E2004" s="355"/>
      <c r="F2004" s="355"/>
      <c r="G2004" s="355"/>
      <c r="H2004" s="356"/>
      <c r="I2004" s="295"/>
      <c r="J2004" s="294"/>
      <c r="K2004" s="594" t="s">
        <v>5</v>
      </c>
      <c r="L2004" s="595"/>
      <c r="M2004" s="380" t="s">
        <v>6</v>
      </c>
    </row>
    <row r="2005" spans="1:13">
      <c r="A2005" s="381"/>
      <c r="B2005" s="355"/>
      <c r="C2005" s="355"/>
      <c r="D2005" s="355"/>
      <c r="E2005" s="355"/>
      <c r="F2005" s="355"/>
      <c r="G2005" s="355"/>
      <c r="H2005" s="356"/>
      <c r="I2005" s="598" t="s">
        <v>7</v>
      </c>
      <c r="J2005" s="599"/>
      <c r="K2005" s="623" t="s">
        <v>8</v>
      </c>
      <c r="L2005" s="624"/>
      <c r="M2005" s="380" t="s">
        <v>9</v>
      </c>
    </row>
    <row r="2006" spans="1:13" ht="16.5" thickBot="1">
      <c r="A2006" s="379"/>
      <c r="B2006" s="351"/>
      <c r="C2006" s="351"/>
      <c r="D2006" s="351"/>
      <c r="E2006" s="351"/>
      <c r="F2006" s="351"/>
      <c r="G2006" s="351"/>
      <c r="H2006" s="350"/>
      <c r="I2006" s="631">
        <v>491.5</v>
      </c>
      <c r="J2006" s="632"/>
      <c r="K2006" s="633"/>
      <c r="L2006" s="634"/>
      <c r="M2006" s="378"/>
    </row>
    <row r="2007" spans="1:13">
      <c r="A2007" s="367" t="s">
        <v>350</v>
      </c>
      <c r="B2007" s="344"/>
      <c r="C2007" s="344"/>
      <c r="D2007" s="344"/>
      <c r="E2007" s="344"/>
      <c r="F2007" s="344"/>
      <c r="G2007" s="344"/>
      <c r="H2007" s="377"/>
      <c r="I2007" s="341"/>
      <c r="J2007" s="340"/>
      <c r="K2007" s="635">
        <f>K2010+K2013</f>
        <v>6.17</v>
      </c>
      <c r="L2007" s="628"/>
      <c r="M2007" s="286">
        <f>K2007*12*I2006</f>
        <v>36390.659999999996</v>
      </c>
    </row>
    <row r="2008" spans="1:13">
      <c r="A2008" s="376" t="s">
        <v>349</v>
      </c>
      <c r="B2008" s="375"/>
      <c r="C2008" s="375"/>
      <c r="D2008" s="375"/>
      <c r="E2008" s="375"/>
      <c r="F2008" s="375"/>
      <c r="G2008" s="375"/>
      <c r="H2008" s="374"/>
      <c r="I2008" s="295"/>
      <c r="J2008" s="294"/>
      <c r="K2008" s="293"/>
      <c r="L2008" s="292"/>
      <c r="M2008" s="373"/>
    </row>
    <row r="2009" spans="1:13" ht="15.75" thickBot="1">
      <c r="A2009" s="363" t="s">
        <v>348</v>
      </c>
      <c r="B2009" s="372"/>
      <c r="C2009" s="372"/>
      <c r="D2009" s="372"/>
      <c r="E2009" s="372"/>
      <c r="F2009" s="372"/>
      <c r="G2009" s="372"/>
      <c r="H2009" s="371"/>
      <c r="I2009" s="336"/>
      <c r="J2009" s="282"/>
      <c r="K2009" s="281"/>
      <c r="L2009" s="280"/>
      <c r="M2009" s="279"/>
    </row>
    <row r="2010" spans="1:13">
      <c r="A2010" s="323" t="s">
        <v>347</v>
      </c>
      <c r="B2010" s="331"/>
      <c r="C2010" s="331"/>
      <c r="D2010" s="331"/>
      <c r="E2010" s="331"/>
      <c r="F2010" s="331"/>
      <c r="G2010" s="331"/>
      <c r="H2010" s="357"/>
      <c r="I2010" s="596" t="s">
        <v>19</v>
      </c>
      <c r="J2010" s="597"/>
      <c r="K2010" s="629">
        <v>3.7</v>
      </c>
      <c r="L2010" s="630"/>
      <c r="M2010" s="291">
        <f>K2010*12*I2006</f>
        <v>21822.600000000002</v>
      </c>
    </row>
    <row r="2011" spans="1:13">
      <c r="A2011" s="301" t="s">
        <v>338</v>
      </c>
      <c r="B2011" s="355"/>
      <c r="C2011" s="355"/>
      <c r="D2011" s="355"/>
      <c r="E2011" s="355"/>
      <c r="F2011" s="355"/>
      <c r="G2011" s="355"/>
      <c r="H2011" s="356"/>
      <c r="I2011" s="598" t="s">
        <v>328</v>
      </c>
      <c r="J2011" s="599"/>
      <c r="K2011" s="327"/>
      <c r="L2011" s="292"/>
      <c r="M2011" s="291"/>
    </row>
    <row r="2012" spans="1:13">
      <c r="A2012" s="323" t="s">
        <v>337</v>
      </c>
      <c r="B2012" s="331"/>
      <c r="C2012" s="331"/>
      <c r="D2012" s="331"/>
      <c r="E2012" s="331"/>
      <c r="F2012" s="331"/>
      <c r="G2012" s="331"/>
      <c r="H2012" s="357"/>
      <c r="I2012" s="596"/>
      <c r="J2012" s="597"/>
      <c r="K2012" s="327"/>
      <c r="L2012" s="292"/>
      <c r="M2012" s="291"/>
    </row>
    <row r="2013" spans="1:13">
      <c r="A2013" s="323" t="s">
        <v>346</v>
      </c>
      <c r="B2013" s="331"/>
      <c r="C2013" s="331"/>
      <c r="D2013" s="331"/>
      <c r="E2013" s="331"/>
      <c r="F2013" s="331"/>
      <c r="G2013" s="331"/>
      <c r="H2013" s="357"/>
      <c r="I2013" s="608" t="s">
        <v>35</v>
      </c>
      <c r="J2013" s="609"/>
      <c r="K2013" s="625">
        <v>2.4700000000000002</v>
      </c>
      <c r="L2013" s="626"/>
      <c r="M2013" s="291">
        <f>K2013*12*I2006</f>
        <v>14568.06</v>
      </c>
    </row>
    <row r="2014" spans="1:13" ht="15.75">
      <c r="A2014" s="320" t="s">
        <v>345</v>
      </c>
      <c r="B2014" s="354"/>
      <c r="C2014" s="354"/>
      <c r="D2014" s="354"/>
      <c r="E2014" s="354"/>
      <c r="F2014" s="354"/>
      <c r="G2014" s="354"/>
      <c r="H2014" s="353"/>
      <c r="I2014" s="598" t="s">
        <v>328</v>
      </c>
      <c r="J2014" s="599"/>
      <c r="K2014" s="370"/>
      <c r="L2014" s="369"/>
      <c r="M2014" s="291"/>
    </row>
    <row r="2015" spans="1:13">
      <c r="A2015" s="313" t="s">
        <v>344</v>
      </c>
      <c r="B2015" s="328"/>
      <c r="C2015" s="328"/>
      <c r="D2015" s="328"/>
      <c r="E2015" s="328"/>
      <c r="F2015" s="328"/>
      <c r="G2015" s="328"/>
      <c r="H2015" s="368"/>
      <c r="I2015" s="598"/>
      <c r="J2015" s="599"/>
      <c r="K2015" s="352"/>
      <c r="L2015" s="292"/>
      <c r="M2015" s="291"/>
    </row>
    <row r="2016" spans="1:13" ht="15.75" thickBot="1">
      <c r="A2016" s="323" t="s">
        <v>343</v>
      </c>
      <c r="B2016" s="322"/>
      <c r="C2016" s="322"/>
      <c r="D2016" s="322"/>
      <c r="E2016" s="322"/>
      <c r="F2016" s="322"/>
      <c r="G2016" s="322"/>
      <c r="H2016" s="321"/>
      <c r="I2016" s="334"/>
      <c r="J2016" s="333"/>
      <c r="K2016" s="636"/>
      <c r="L2016" s="637"/>
      <c r="M2016" s="291"/>
    </row>
    <row r="2017" spans="1:13">
      <c r="A2017" s="367" t="s">
        <v>342</v>
      </c>
      <c r="B2017" s="366"/>
      <c r="C2017" s="366"/>
      <c r="D2017" s="366"/>
      <c r="E2017" s="366"/>
      <c r="F2017" s="366"/>
      <c r="G2017" s="366"/>
      <c r="H2017" s="365"/>
      <c r="I2017" s="341"/>
      <c r="J2017" s="364"/>
      <c r="K2017" s="627">
        <f>K2019+K2024+K2027</f>
        <v>5.05</v>
      </c>
      <c r="L2017" s="628"/>
      <c r="M2017" s="286">
        <f>K2017*12*I2006</f>
        <v>29784.899999999998</v>
      </c>
    </row>
    <row r="2018" spans="1:13" ht="15.75" thickBot="1">
      <c r="A2018" s="363" t="s">
        <v>341</v>
      </c>
      <c r="B2018" s="362"/>
      <c r="C2018" s="362"/>
      <c r="D2018" s="362"/>
      <c r="E2018" s="362"/>
      <c r="F2018" s="362"/>
      <c r="G2018" s="362"/>
      <c r="H2018" s="361"/>
      <c r="I2018" s="336"/>
      <c r="J2018" s="360"/>
      <c r="K2018" s="281"/>
      <c r="L2018" s="280"/>
      <c r="M2018" s="279"/>
    </row>
    <row r="2019" spans="1:13">
      <c r="A2019" s="301" t="s">
        <v>340</v>
      </c>
      <c r="B2019" s="300"/>
      <c r="C2019" s="300"/>
      <c r="D2019" s="300"/>
      <c r="E2019" s="300"/>
      <c r="F2019" s="300"/>
      <c r="G2019" s="300"/>
      <c r="H2019" s="298"/>
      <c r="I2019" s="598" t="s">
        <v>19</v>
      </c>
      <c r="J2019" s="599"/>
      <c r="K2019" s="629">
        <v>2.5299999999999998</v>
      </c>
      <c r="L2019" s="630"/>
      <c r="M2019" s="291">
        <f>K2019*12*I2006</f>
        <v>14921.94</v>
      </c>
    </row>
    <row r="2020" spans="1:13">
      <c r="A2020" s="323" t="s">
        <v>339</v>
      </c>
      <c r="B2020" s="322"/>
      <c r="C2020" s="322"/>
      <c r="D2020" s="322"/>
      <c r="E2020" s="322"/>
      <c r="F2020" s="322"/>
      <c r="G2020" s="322"/>
      <c r="H2020" s="321"/>
      <c r="I2020" s="359"/>
      <c r="J2020" s="358"/>
      <c r="K2020" s="327"/>
      <c r="L2020" s="292"/>
      <c r="M2020" s="291"/>
    </row>
    <row r="2021" spans="1:13">
      <c r="A2021" s="301" t="s">
        <v>338</v>
      </c>
      <c r="B2021" s="355"/>
      <c r="C2021" s="355"/>
      <c r="D2021" s="355"/>
      <c r="E2021" s="355"/>
      <c r="F2021" s="355"/>
      <c r="G2021" s="355"/>
      <c r="H2021" s="356"/>
      <c r="I2021" s="598" t="s">
        <v>328</v>
      </c>
      <c r="J2021" s="599"/>
      <c r="K2021" s="327"/>
      <c r="L2021" s="292"/>
      <c r="M2021" s="291"/>
    </row>
    <row r="2022" spans="1:13">
      <c r="A2022" s="323" t="s">
        <v>337</v>
      </c>
      <c r="B2022" s="331"/>
      <c r="C2022" s="331"/>
      <c r="D2022" s="331"/>
      <c r="E2022" s="331"/>
      <c r="F2022" s="331"/>
      <c r="G2022" s="331"/>
      <c r="H2022" s="357"/>
      <c r="I2022" s="596"/>
      <c r="J2022" s="597"/>
      <c r="K2022" s="327"/>
      <c r="L2022" s="292"/>
      <c r="M2022" s="291"/>
    </row>
    <row r="2023" spans="1:13">
      <c r="A2023" s="320" t="s">
        <v>336</v>
      </c>
      <c r="B2023" s="354"/>
      <c r="C2023" s="353"/>
      <c r="D2023" s="355"/>
      <c r="E2023" s="355"/>
      <c r="F2023" s="355"/>
      <c r="G2023" s="355"/>
      <c r="H2023" s="356"/>
      <c r="I2023" s="598" t="s">
        <v>328</v>
      </c>
      <c r="J2023" s="599"/>
      <c r="K2023" s="327"/>
      <c r="L2023" s="292"/>
      <c r="M2023" s="291"/>
    </row>
    <row r="2024" spans="1:13">
      <c r="A2024" s="301" t="s">
        <v>335</v>
      </c>
      <c r="B2024" s="355"/>
      <c r="C2024" s="355"/>
      <c r="D2024" s="354"/>
      <c r="E2024" s="354"/>
      <c r="F2024" s="354"/>
      <c r="G2024" s="354"/>
      <c r="H2024" s="353"/>
      <c r="I2024" s="608" t="s">
        <v>35</v>
      </c>
      <c r="J2024" s="609"/>
      <c r="K2024" s="625">
        <v>1.1200000000000001</v>
      </c>
      <c r="L2024" s="626"/>
      <c r="M2024" s="291">
        <f>K2024*12*I2006</f>
        <v>6605.76</v>
      </c>
    </row>
    <row r="2025" spans="1:13">
      <c r="A2025" s="313" t="s">
        <v>334</v>
      </c>
      <c r="B2025" s="312"/>
      <c r="C2025" s="312"/>
      <c r="D2025" s="312"/>
      <c r="E2025" s="312"/>
      <c r="F2025" s="312"/>
      <c r="G2025" s="312"/>
      <c r="H2025" s="311"/>
      <c r="I2025" s="590" t="s">
        <v>333</v>
      </c>
      <c r="J2025" s="591"/>
      <c r="K2025" s="327"/>
      <c r="L2025" s="292"/>
      <c r="M2025" s="291"/>
    </row>
    <row r="2026" spans="1:13">
      <c r="A2026" s="323"/>
      <c r="B2026" s="322"/>
      <c r="C2026" s="322"/>
      <c r="D2026" s="322"/>
      <c r="E2026" s="322"/>
      <c r="F2026" s="322"/>
      <c r="G2026" s="322"/>
      <c r="H2026" s="321"/>
      <c r="I2026" s="334" t="s">
        <v>332</v>
      </c>
      <c r="J2026" s="333"/>
      <c r="K2026" s="352"/>
      <c r="L2026" s="292"/>
      <c r="M2026" s="291"/>
    </row>
    <row r="2027" spans="1:13">
      <c r="A2027" s="313" t="s">
        <v>331</v>
      </c>
      <c r="B2027" s="312"/>
      <c r="C2027" s="312"/>
      <c r="D2027" s="312"/>
      <c r="E2027" s="312"/>
      <c r="F2027" s="312"/>
      <c r="G2027" s="312"/>
      <c r="H2027" s="311"/>
      <c r="I2027" s="590" t="s">
        <v>35</v>
      </c>
      <c r="J2027" s="591"/>
      <c r="K2027" s="625">
        <v>1.4</v>
      </c>
      <c r="L2027" s="626"/>
      <c r="M2027" s="291">
        <f>K2027*12*I2006</f>
        <v>8257.1999999999989</v>
      </c>
    </row>
    <row r="2028" spans="1:13">
      <c r="A2028" s="323" t="s">
        <v>330</v>
      </c>
      <c r="B2028" s="322"/>
      <c r="C2028" s="322"/>
      <c r="D2028" s="322"/>
      <c r="E2028" s="322"/>
      <c r="F2028" s="322"/>
      <c r="G2028" s="322"/>
      <c r="H2028" s="321"/>
      <c r="I2028" s="334"/>
      <c r="J2028" s="333"/>
      <c r="K2028" s="327"/>
      <c r="L2028" s="292"/>
      <c r="M2028" s="291"/>
    </row>
    <row r="2029" spans="1:13">
      <c r="A2029" s="313" t="s">
        <v>329</v>
      </c>
      <c r="B2029" s="312"/>
      <c r="C2029" s="312"/>
      <c r="D2029" s="312"/>
      <c r="E2029" s="312"/>
      <c r="F2029" s="312"/>
      <c r="G2029" s="312"/>
      <c r="H2029" s="311"/>
      <c r="I2029" s="598" t="s">
        <v>328</v>
      </c>
      <c r="J2029" s="599"/>
      <c r="K2029" s="327"/>
      <c r="L2029" s="292"/>
      <c r="M2029" s="291"/>
    </row>
    <row r="2030" spans="1:13">
      <c r="A2030" s="313" t="s">
        <v>327</v>
      </c>
      <c r="B2030" s="312"/>
      <c r="C2030" s="312"/>
      <c r="D2030" s="312"/>
      <c r="E2030" s="312"/>
      <c r="F2030" s="312"/>
      <c r="G2030" s="312"/>
      <c r="H2030" s="311"/>
      <c r="I2030" s="590" t="s">
        <v>326</v>
      </c>
      <c r="J2030" s="591"/>
      <c r="K2030" s="351"/>
      <c r="L2030" s="350"/>
      <c r="M2030" s="349"/>
    </row>
    <row r="2031" spans="1:13" ht="15.75" thickBot="1">
      <c r="A2031" s="323"/>
      <c r="B2031" s="322"/>
      <c r="C2031" s="322"/>
      <c r="D2031" s="322"/>
      <c r="E2031" s="322"/>
      <c r="F2031" s="322"/>
      <c r="G2031" s="322"/>
      <c r="H2031" s="321"/>
      <c r="I2031" s="606" t="s">
        <v>325</v>
      </c>
      <c r="J2031" s="607"/>
      <c r="K2031" s="348"/>
      <c r="L2031" s="347"/>
      <c r="M2031" s="346"/>
    </row>
    <row r="2032" spans="1:13">
      <c r="A2032" s="345" t="s">
        <v>324</v>
      </c>
      <c r="B2032" s="344"/>
      <c r="C2032" s="344"/>
      <c r="D2032" s="344"/>
      <c r="E2032" s="344"/>
      <c r="F2032" s="344"/>
      <c r="G2032" s="343"/>
      <c r="H2032" s="342"/>
      <c r="I2032" s="341"/>
      <c r="J2032" s="340"/>
      <c r="K2032" s="648">
        <f>K2034+K2041+K2049+K2053+K2054+K2058</f>
        <v>35.4</v>
      </c>
      <c r="L2032" s="628"/>
      <c r="M2032" s="286">
        <f>M2034+M2041+M2049+M2053+M2054+M2058</f>
        <v>208789.19999999998</v>
      </c>
    </row>
    <row r="2033" spans="1:13" ht="15.75" thickBot="1">
      <c r="A2033" s="339"/>
      <c r="B2033" s="338"/>
      <c r="C2033" s="338"/>
      <c r="D2033" s="338"/>
      <c r="E2033" s="338"/>
      <c r="F2033" s="338"/>
      <c r="G2033" s="338"/>
      <c r="H2033" s="337"/>
      <c r="I2033" s="336"/>
      <c r="J2033" s="282"/>
      <c r="K2033" s="281"/>
      <c r="L2033" s="280"/>
      <c r="M2033" s="279"/>
    </row>
    <row r="2034" spans="1:13" ht="15.75" thickBot="1">
      <c r="A2034" s="603" t="s">
        <v>323</v>
      </c>
      <c r="B2034" s="604"/>
      <c r="C2034" s="604"/>
      <c r="D2034" s="604"/>
      <c r="E2034" s="604"/>
      <c r="F2034" s="604"/>
      <c r="G2034" s="604"/>
      <c r="H2034" s="605"/>
      <c r="I2034" s="305"/>
      <c r="J2034" s="304"/>
      <c r="K2034" s="646">
        <f>K2035+K2036+K2037+K2039+K2040</f>
        <v>5.56</v>
      </c>
      <c r="L2034" s="647"/>
      <c r="M2034" s="303">
        <f>K2034*12*I2006</f>
        <v>32792.879999999997</v>
      </c>
    </row>
    <row r="2035" spans="1:13">
      <c r="A2035" s="323" t="s">
        <v>322</v>
      </c>
      <c r="B2035" s="322"/>
      <c r="C2035" s="322"/>
      <c r="D2035" s="322"/>
      <c r="E2035" s="322"/>
      <c r="F2035" s="322"/>
      <c r="G2035" s="322"/>
      <c r="H2035" s="321"/>
      <c r="I2035" s="596" t="s">
        <v>321</v>
      </c>
      <c r="J2035" s="597"/>
      <c r="K2035" s="629">
        <v>0.63</v>
      </c>
      <c r="L2035" s="630"/>
      <c r="M2035" s="291">
        <f>K2035*12*I2006</f>
        <v>3715.7400000000002</v>
      </c>
    </row>
    <row r="2036" spans="1:13">
      <c r="A2036" s="320" t="s">
        <v>320</v>
      </c>
      <c r="B2036" s="319"/>
      <c r="C2036" s="319"/>
      <c r="D2036" s="319"/>
      <c r="E2036" s="319"/>
      <c r="F2036" s="319"/>
      <c r="G2036" s="319"/>
      <c r="H2036" s="318"/>
      <c r="I2036" s="608" t="s">
        <v>57</v>
      </c>
      <c r="J2036" s="609"/>
      <c r="K2036" s="625">
        <v>1.48</v>
      </c>
      <c r="L2036" s="626"/>
      <c r="M2036" s="291">
        <f>K2036*12*I2006</f>
        <v>8729.0399999999991</v>
      </c>
    </row>
    <row r="2037" spans="1:13">
      <c r="A2037" s="313" t="s">
        <v>319</v>
      </c>
      <c r="B2037" s="312"/>
      <c r="C2037" s="312"/>
      <c r="D2037" s="312"/>
      <c r="E2037" s="312"/>
      <c r="F2037" s="312"/>
      <c r="G2037" s="312"/>
      <c r="H2037" s="311"/>
      <c r="I2037" s="590" t="s">
        <v>35</v>
      </c>
      <c r="J2037" s="591"/>
      <c r="K2037" s="625">
        <v>0.17</v>
      </c>
      <c r="L2037" s="626"/>
      <c r="M2037" s="291">
        <f>K2037*12*I2006</f>
        <v>1002.66</v>
      </c>
    </row>
    <row r="2038" spans="1:13">
      <c r="A2038" s="335" t="s">
        <v>318</v>
      </c>
      <c r="B2038" s="331"/>
      <c r="C2038" s="331"/>
      <c r="D2038" s="331"/>
      <c r="E2038" s="322"/>
      <c r="F2038" s="322"/>
      <c r="G2038" s="322"/>
      <c r="H2038" s="321"/>
      <c r="I2038" s="334"/>
      <c r="J2038" s="333"/>
      <c r="K2038" s="293"/>
      <c r="L2038" s="292"/>
      <c r="M2038" s="291"/>
    </row>
    <row r="2039" spans="1:13">
      <c r="A2039" s="320" t="s">
        <v>317</v>
      </c>
      <c r="B2039" s="319"/>
      <c r="C2039" s="319"/>
      <c r="D2039" s="319"/>
      <c r="E2039" s="319"/>
      <c r="F2039" s="319"/>
      <c r="G2039" s="319"/>
      <c r="H2039" s="318"/>
      <c r="I2039" s="608" t="s">
        <v>19</v>
      </c>
      <c r="J2039" s="609"/>
      <c r="K2039" s="625">
        <v>0.05</v>
      </c>
      <c r="L2039" s="626"/>
      <c r="M2039" s="291">
        <f>K2039*12*I2006</f>
        <v>294.90000000000003</v>
      </c>
    </row>
    <row r="2040" spans="1:13" ht="15.75" thickBot="1">
      <c r="A2040" s="313" t="s">
        <v>316</v>
      </c>
      <c r="B2040" s="312"/>
      <c r="C2040" s="312"/>
      <c r="D2040" s="312"/>
      <c r="E2040" s="312"/>
      <c r="F2040" s="312"/>
      <c r="G2040" s="312"/>
      <c r="H2040" s="311"/>
      <c r="I2040" s="614" t="s">
        <v>19</v>
      </c>
      <c r="J2040" s="615"/>
      <c r="K2040" s="650">
        <v>3.23</v>
      </c>
      <c r="L2040" s="651"/>
      <c r="M2040" s="291">
        <f>K2040*12*I2006</f>
        <v>19050.539999999997</v>
      </c>
    </row>
    <row r="2041" spans="1:13" ht="15.75" thickBot="1">
      <c r="A2041" s="654" t="s">
        <v>315</v>
      </c>
      <c r="B2041" s="655"/>
      <c r="C2041" s="655"/>
      <c r="D2041" s="655"/>
      <c r="E2041" s="655"/>
      <c r="F2041" s="655"/>
      <c r="G2041" s="655"/>
      <c r="H2041" s="656"/>
      <c r="I2041" s="305"/>
      <c r="J2041" s="304"/>
      <c r="K2041" s="642">
        <f>K2042+K2043+K2045+K2046+K2047+K2048</f>
        <v>1.35</v>
      </c>
      <c r="L2041" s="647"/>
      <c r="M2041" s="303">
        <f>K2041*12*I2006</f>
        <v>7962.3000000000011</v>
      </c>
    </row>
    <row r="2042" spans="1:13">
      <c r="A2042" s="332" t="s">
        <v>314</v>
      </c>
      <c r="B2042" s="331"/>
      <c r="C2042" s="331"/>
      <c r="D2042" s="331"/>
      <c r="E2042" s="331"/>
      <c r="F2042" s="322"/>
      <c r="G2042" s="322"/>
      <c r="H2042" s="321"/>
      <c r="I2042" s="330"/>
      <c r="J2042" s="294"/>
      <c r="K2042" s="629">
        <v>0.08</v>
      </c>
      <c r="L2042" s="630"/>
      <c r="M2042" s="291">
        <f>K2042*12*I2006</f>
        <v>471.84</v>
      </c>
    </row>
    <row r="2043" spans="1:13">
      <c r="A2043" s="329" t="s">
        <v>313</v>
      </c>
      <c r="B2043" s="328"/>
      <c r="C2043" s="328"/>
      <c r="D2043" s="328"/>
      <c r="E2043" s="328"/>
      <c r="F2043" s="312"/>
      <c r="G2043" s="312"/>
      <c r="H2043" s="311"/>
      <c r="I2043" s="598" t="s">
        <v>312</v>
      </c>
      <c r="J2043" s="599"/>
      <c r="K2043" s="625">
        <v>0.65</v>
      </c>
      <c r="L2043" s="626"/>
      <c r="M2043" s="291">
        <f>K2043*12*I2006</f>
        <v>3833.7000000000003</v>
      </c>
    </row>
    <row r="2044" spans="1:13">
      <c r="A2044" s="323" t="s">
        <v>311</v>
      </c>
      <c r="B2044" s="322"/>
      <c r="C2044" s="322"/>
      <c r="D2044" s="322"/>
      <c r="E2044" s="322"/>
      <c r="F2044" s="322"/>
      <c r="G2044" s="322"/>
      <c r="H2044" s="321"/>
      <c r="I2044" s="596" t="s">
        <v>310</v>
      </c>
      <c r="J2044" s="597"/>
      <c r="K2044" s="327"/>
      <c r="L2044" s="292"/>
      <c r="M2044" s="291"/>
    </row>
    <row r="2045" spans="1:13">
      <c r="A2045" s="320" t="s">
        <v>309</v>
      </c>
      <c r="B2045" s="319"/>
      <c r="C2045" s="319"/>
      <c r="D2045" s="319"/>
      <c r="E2045" s="319"/>
      <c r="F2045" s="319"/>
      <c r="G2045" s="319"/>
      <c r="H2045" s="318"/>
      <c r="I2045" s="608" t="s">
        <v>308</v>
      </c>
      <c r="J2045" s="609"/>
      <c r="K2045" s="625">
        <v>0.4</v>
      </c>
      <c r="L2045" s="626"/>
      <c r="M2045" s="291">
        <f>K2045*12*I2006</f>
        <v>2359.2000000000003</v>
      </c>
    </row>
    <row r="2046" spans="1:13">
      <c r="A2046" s="320" t="s">
        <v>307</v>
      </c>
      <c r="B2046" s="319"/>
      <c r="C2046" s="319"/>
      <c r="D2046" s="319"/>
      <c r="E2046" s="319"/>
      <c r="F2046" s="319"/>
      <c r="G2046" s="319"/>
      <c r="H2046" s="318"/>
      <c r="I2046" s="608" t="s">
        <v>306</v>
      </c>
      <c r="J2046" s="609"/>
      <c r="K2046" s="625">
        <v>0.1</v>
      </c>
      <c r="L2046" s="626"/>
      <c r="M2046" s="291">
        <f>K2046*12*I2006</f>
        <v>589.80000000000007</v>
      </c>
    </row>
    <row r="2047" spans="1:13">
      <c r="A2047" s="313" t="s">
        <v>299</v>
      </c>
      <c r="B2047" s="312"/>
      <c r="C2047" s="312"/>
      <c r="D2047" s="312"/>
      <c r="E2047" s="312"/>
      <c r="F2047" s="312"/>
      <c r="G2047" s="312"/>
      <c r="H2047" s="311"/>
      <c r="I2047" s="608" t="s">
        <v>298</v>
      </c>
      <c r="J2047" s="609"/>
      <c r="K2047" s="636">
        <v>0.05</v>
      </c>
      <c r="L2047" s="637"/>
      <c r="M2047" s="291">
        <f>K2047*12*I2006</f>
        <v>294.90000000000003</v>
      </c>
    </row>
    <row r="2048" spans="1:13" ht="15.75" thickBot="1">
      <c r="A2048" s="313" t="s">
        <v>305</v>
      </c>
      <c r="B2048" s="312"/>
      <c r="C2048" s="312"/>
      <c r="D2048" s="312"/>
      <c r="E2048" s="312"/>
      <c r="F2048" s="312"/>
      <c r="G2048" s="312"/>
      <c r="H2048" s="311"/>
      <c r="I2048" s="614" t="s">
        <v>88</v>
      </c>
      <c r="J2048" s="615"/>
      <c r="K2048" s="638">
        <v>7.0000000000000007E-2</v>
      </c>
      <c r="L2048" s="639"/>
      <c r="M2048" s="326">
        <f>K2048*12*I2006</f>
        <v>412.86</v>
      </c>
    </row>
    <row r="2049" spans="1:13" ht="15.75" thickBot="1">
      <c r="A2049" s="654" t="s">
        <v>304</v>
      </c>
      <c r="B2049" s="655"/>
      <c r="C2049" s="655"/>
      <c r="D2049" s="655"/>
      <c r="E2049" s="655"/>
      <c r="F2049" s="655"/>
      <c r="G2049" s="655"/>
      <c r="H2049" s="656"/>
      <c r="I2049" s="325"/>
      <c r="J2049" s="324"/>
      <c r="K2049" s="649">
        <f>K2050+K2051+K2052</f>
        <v>0.88</v>
      </c>
      <c r="L2049" s="643"/>
      <c r="M2049" s="303">
        <f>K2049*12*I2006</f>
        <v>5190.2400000000007</v>
      </c>
    </row>
    <row r="2050" spans="1:13">
      <c r="A2050" s="323" t="s">
        <v>303</v>
      </c>
      <c r="B2050" s="322"/>
      <c r="C2050" s="322"/>
      <c r="D2050" s="322"/>
      <c r="E2050" s="322"/>
      <c r="F2050" s="322"/>
      <c r="G2050" s="322"/>
      <c r="H2050" s="321"/>
      <c r="I2050" s="612" t="s">
        <v>302</v>
      </c>
      <c r="J2050" s="613"/>
      <c r="K2050" s="644">
        <v>0.42</v>
      </c>
      <c r="L2050" s="645"/>
      <c r="M2050" s="291">
        <f>K2050*12*I2006</f>
        <v>2477.16</v>
      </c>
    </row>
    <row r="2051" spans="1:13">
      <c r="A2051" s="320" t="s">
        <v>301</v>
      </c>
      <c r="B2051" s="319"/>
      <c r="C2051" s="319"/>
      <c r="D2051" s="319"/>
      <c r="E2051" s="319"/>
      <c r="F2051" s="319"/>
      <c r="G2051" s="319"/>
      <c r="H2051" s="318"/>
      <c r="I2051" s="317" t="s">
        <v>300</v>
      </c>
      <c r="J2051" s="316"/>
      <c r="K2051" s="636">
        <v>0.37</v>
      </c>
      <c r="L2051" s="637"/>
      <c r="M2051" s="291">
        <f>K2051*12*I2006</f>
        <v>2182.2599999999998</v>
      </c>
    </row>
    <row r="2052" spans="1:13" ht="15.75" thickBot="1">
      <c r="A2052" s="313" t="s">
        <v>299</v>
      </c>
      <c r="B2052" s="312"/>
      <c r="C2052" s="312"/>
      <c r="D2052" s="312"/>
      <c r="E2052" s="312"/>
      <c r="F2052" s="312"/>
      <c r="G2052" s="312"/>
      <c r="H2052" s="311"/>
      <c r="I2052" s="614" t="s">
        <v>298</v>
      </c>
      <c r="J2052" s="615"/>
      <c r="K2052" s="638">
        <v>0.09</v>
      </c>
      <c r="L2052" s="639"/>
      <c r="M2052" s="291">
        <f>K2052*12*I2006</f>
        <v>530.82000000000005</v>
      </c>
    </row>
    <row r="2053" spans="1:13" ht="15.75" thickBot="1">
      <c r="A2053" s="309" t="s">
        <v>297</v>
      </c>
      <c r="B2053" s="308"/>
      <c r="C2053" s="308"/>
      <c r="D2053" s="308"/>
      <c r="E2053" s="308"/>
      <c r="F2053" s="308"/>
      <c r="G2053" s="308"/>
      <c r="H2053" s="307"/>
      <c r="I2053" s="619" t="s">
        <v>296</v>
      </c>
      <c r="J2053" s="620"/>
      <c r="K2053" s="640">
        <v>25.96</v>
      </c>
      <c r="L2053" s="641"/>
      <c r="M2053" s="303">
        <f>K2053*12*I2006</f>
        <v>153112.07999999999</v>
      </c>
    </row>
    <row r="2054" spans="1:13" ht="15.75" thickBot="1">
      <c r="A2054" s="603" t="s">
        <v>295</v>
      </c>
      <c r="B2054" s="604"/>
      <c r="C2054" s="604"/>
      <c r="D2054" s="604"/>
      <c r="E2054" s="604"/>
      <c r="F2054" s="604"/>
      <c r="G2054" s="604"/>
      <c r="H2054" s="605"/>
      <c r="I2054" s="305"/>
      <c r="J2054" s="304"/>
      <c r="K2054" s="642">
        <v>1.58</v>
      </c>
      <c r="L2054" s="643"/>
      <c r="M2054" s="303">
        <f>K2054*12*I2006</f>
        <v>9318.84</v>
      </c>
    </row>
    <row r="2055" spans="1:13">
      <c r="A2055" s="301" t="s">
        <v>294</v>
      </c>
      <c r="B2055" s="300"/>
      <c r="C2055" s="300"/>
      <c r="D2055" s="300"/>
      <c r="E2055" s="300"/>
      <c r="F2055" s="300"/>
      <c r="G2055" s="300"/>
      <c r="H2055" s="298"/>
      <c r="I2055" s="621" t="s">
        <v>293</v>
      </c>
      <c r="J2055" s="622"/>
      <c r="K2055" s="297"/>
      <c r="L2055" s="314"/>
      <c r="M2055" s="291"/>
    </row>
    <row r="2056" spans="1:13">
      <c r="A2056" s="301" t="s">
        <v>292</v>
      </c>
      <c r="B2056" s="300"/>
      <c r="C2056" s="300"/>
      <c r="D2056" s="300"/>
      <c r="E2056" s="300"/>
      <c r="F2056" s="300"/>
      <c r="G2056" s="300"/>
      <c r="H2056" s="298"/>
      <c r="I2056" s="295"/>
      <c r="J2056" s="294"/>
      <c r="K2056" s="297"/>
      <c r="L2056" s="314"/>
      <c r="M2056" s="291"/>
    </row>
    <row r="2057" spans="1:13" ht="15.75" thickBot="1">
      <c r="A2057" s="301" t="s">
        <v>291</v>
      </c>
      <c r="B2057" s="300"/>
      <c r="C2057" s="300"/>
      <c r="D2057" s="300"/>
      <c r="E2057" s="300"/>
      <c r="F2057" s="300"/>
      <c r="G2057" s="300"/>
      <c r="H2057" s="298"/>
      <c r="I2057" s="310"/>
      <c r="J2057" s="294"/>
      <c r="K2057" s="297"/>
      <c r="L2057" s="314"/>
      <c r="M2057" s="291"/>
    </row>
    <row r="2058" spans="1:13" ht="15.75" thickBot="1">
      <c r="A2058" s="309" t="s">
        <v>290</v>
      </c>
      <c r="B2058" s="308"/>
      <c r="C2058" s="308"/>
      <c r="D2058" s="308"/>
      <c r="E2058" s="308"/>
      <c r="F2058" s="308"/>
      <c r="G2058" s="308"/>
      <c r="H2058" s="307"/>
      <c r="I2058" s="305"/>
      <c r="J2058" s="304"/>
      <c r="K2058" s="642">
        <v>7.0000000000000007E-2</v>
      </c>
      <c r="L2058" s="643"/>
      <c r="M2058" s="303">
        <f>K2058*12*I2006</f>
        <v>412.86</v>
      </c>
    </row>
    <row r="2059" spans="1:13">
      <c r="A2059" s="301" t="s">
        <v>289</v>
      </c>
      <c r="B2059" s="300"/>
      <c r="C2059" s="300"/>
      <c r="D2059" s="300"/>
      <c r="E2059" s="300"/>
      <c r="F2059" s="300"/>
      <c r="G2059" s="300"/>
      <c r="H2059" s="298"/>
      <c r="I2059" s="621" t="s">
        <v>19</v>
      </c>
      <c r="J2059" s="622"/>
      <c r="K2059" s="315"/>
      <c r="L2059" s="314"/>
      <c r="M2059" s="291"/>
    </row>
    <row r="2060" spans="1:13" ht="15.75" thickBot="1">
      <c r="A2060" s="301" t="s">
        <v>288</v>
      </c>
      <c r="B2060" s="300"/>
      <c r="C2060" s="300"/>
      <c r="D2060" s="300"/>
      <c r="E2060" s="300"/>
      <c r="F2060" s="300"/>
      <c r="G2060" s="300"/>
      <c r="H2060" s="298"/>
      <c r="I2060" s="295"/>
      <c r="J2060" s="294"/>
      <c r="K2060" s="315"/>
      <c r="L2060" s="314"/>
      <c r="M2060" s="291"/>
    </row>
    <row r="2061" spans="1:13" ht="15.75" thickBot="1">
      <c r="A2061" s="603" t="s">
        <v>287</v>
      </c>
      <c r="B2061" s="604"/>
      <c r="C2061" s="604"/>
      <c r="D2061" s="604"/>
      <c r="E2061" s="604"/>
      <c r="F2061" s="604"/>
      <c r="G2061" s="604"/>
      <c r="H2061" s="605"/>
      <c r="I2061" s="305"/>
      <c r="J2061" s="304"/>
      <c r="K2061" s="642">
        <v>6</v>
      </c>
      <c r="L2061" s="643"/>
      <c r="M2061" s="303">
        <f>K2061*12*I2006</f>
        <v>35388</v>
      </c>
    </row>
    <row r="2062" spans="1:13">
      <c r="A2062" s="301" t="s">
        <v>286</v>
      </c>
      <c r="B2062" s="299"/>
      <c r="C2062" s="299"/>
      <c r="D2062" s="299"/>
      <c r="E2062" s="299"/>
      <c r="F2062" s="300"/>
      <c r="G2062" s="299"/>
      <c r="H2062" s="298"/>
      <c r="I2062" s="598" t="s">
        <v>285</v>
      </c>
      <c r="J2062" s="599"/>
      <c r="K2062" s="297"/>
      <c r="L2062" s="314"/>
      <c r="M2062" s="291"/>
    </row>
    <row r="2063" spans="1:13">
      <c r="A2063" s="301" t="s">
        <v>284</v>
      </c>
      <c r="B2063" s="299"/>
      <c r="C2063" s="299"/>
      <c r="D2063" s="299"/>
      <c r="E2063" s="299"/>
      <c r="F2063" s="300"/>
      <c r="G2063" s="299"/>
      <c r="H2063" s="298"/>
      <c r="I2063" s="598" t="s">
        <v>283</v>
      </c>
      <c r="J2063" s="599"/>
      <c r="K2063" s="297"/>
      <c r="L2063" s="314"/>
      <c r="M2063" s="291"/>
    </row>
    <row r="2064" spans="1:13">
      <c r="A2064" s="301" t="s">
        <v>282</v>
      </c>
      <c r="B2064" s="299"/>
      <c r="C2064" s="299"/>
      <c r="D2064" s="299"/>
      <c r="E2064" s="299"/>
      <c r="F2064" s="300"/>
      <c r="G2064" s="299"/>
      <c r="H2064" s="298"/>
      <c r="I2064" s="598" t="s">
        <v>281</v>
      </c>
      <c r="J2064" s="599"/>
      <c r="K2064" s="297"/>
      <c r="L2064" s="314"/>
      <c r="M2064" s="291"/>
    </row>
    <row r="2065" spans="1:13">
      <c r="A2065" s="301" t="s">
        <v>280</v>
      </c>
      <c r="B2065" s="299"/>
      <c r="C2065" s="299"/>
      <c r="D2065" s="299"/>
      <c r="E2065" s="299"/>
      <c r="F2065" s="300"/>
      <c r="G2065" s="299"/>
      <c r="H2065" s="298"/>
      <c r="I2065" s="598" t="s">
        <v>279</v>
      </c>
      <c r="J2065" s="599"/>
      <c r="K2065" s="297"/>
      <c r="L2065" s="314"/>
      <c r="M2065" s="291"/>
    </row>
    <row r="2066" spans="1:13">
      <c r="A2066" s="301" t="s">
        <v>278</v>
      </c>
      <c r="B2066" s="299"/>
      <c r="C2066" s="299"/>
      <c r="D2066" s="299"/>
      <c r="E2066" s="299"/>
      <c r="F2066" s="300"/>
      <c r="G2066" s="299"/>
      <c r="H2066" s="298"/>
      <c r="I2066" s="598" t="s">
        <v>277</v>
      </c>
      <c r="J2066" s="599"/>
      <c r="K2066" s="297"/>
      <c r="L2066" s="314"/>
      <c r="M2066" s="291"/>
    </row>
    <row r="2067" spans="1:13">
      <c r="A2067" s="301" t="s">
        <v>276</v>
      </c>
      <c r="B2067" s="299"/>
      <c r="C2067" s="299"/>
      <c r="D2067" s="299"/>
      <c r="E2067" s="299"/>
      <c r="F2067" s="300"/>
      <c r="G2067" s="299"/>
      <c r="H2067" s="298"/>
      <c r="I2067" s="295"/>
      <c r="J2067" s="294"/>
      <c r="K2067" s="297"/>
      <c r="L2067" s="302"/>
      <c r="M2067" s="291"/>
    </row>
    <row r="2068" spans="1:13">
      <c r="A2068" s="301" t="s">
        <v>275</v>
      </c>
      <c r="B2068" s="299"/>
      <c r="C2068" s="299"/>
      <c r="D2068" s="299"/>
      <c r="E2068" s="299"/>
      <c r="F2068" s="300"/>
      <c r="G2068" s="299"/>
      <c r="H2068" s="298"/>
      <c r="I2068" s="295"/>
      <c r="J2068" s="294"/>
      <c r="K2068" s="297"/>
      <c r="L2068" s="314"/>
      <c r="M2068" s="291"/>
    </row>
    <row r="2069" spans="1:13">
      <c r="A2069" s="301" t="s">
        <v>274</v>
      </c>
      <c r="B2069" s="299"/>
      <c r="C2069" s="299"/>
      <c r="D2069" s="299"/>
      <c r="E2069" s="299"/>
      <c r="F2069" s="300"/>
      <c r="G2069" s="299"/>
      <c r="H2069" s="298"/>
      <c r="I2069" s="295"/>
      <c r="J2069" s="294"/>
      <c r="K2069" s="297"/>
      <c r="L2069" s="314"/>
      <c r="M2069" s="291"/>
    </row>
    <row r="2070" spans="1:13">
      <c r="A2070" s="301" t="s">
        <v>273</v>
      </c>
      <c r="B2070" s="299"/>
      <c r="C2070" s="299"/>
      <c r="D2070" s="299"/>
      <c r="E2070" s="299"/>
      <c r="F2070" s="300"/>
      <c r="G2070" s="299"/>
      <c r="H2070" s="298"/>
      <c r="I2070" s="295"/>
      <c r="J2070" s="294"/>
      <c r="K2070" s="297"/>
      <c r="L2070" s="314"/>
      <c r="M2070" s="291"/>
    </row>
    <row r="2071" spans="1:13">
      <c r="A2071" s="301" t="s">
        <v>272</v>
      </c>
      <c r="B2071" s="299"/>
      <c r="C2071" s="299"/>
      <c r="D2071" s="299"/>
      <c r="E2071" s="299"/>
      <c r="F2071" s="300"/>
      <c r="G2071" s="299"/>
      <c r="H2071" s="298"/>
      <c r="I2071" s="295"/>
      <c r="J2071" s="294"/>
      <c r="K2071" s="297"/>
      <c r="L2071" s="314"/>
      <c r="M2071" s="291"/>
    </row>
    <row r="2072" spans="1:13" ht="15.75" thickBot="1">
      <c r="A2072" s="616" t="s">
        <v>271</v>
      </c>
      <c r="B2072" s="617"/>
      <c r="C2072" s="617"/>
      <c r="D2072" s="617"/>
      <c r="E2072" s="617"/>
      <c r="F2072" s="617"/>
      <c r="G2072" s="617"/>
      <c r="H2072" s="618"/>
      <c r="I2072" s="295"/>
      <c r="J2072" s="294"/>
      <c r="K2072" s="293"/>
      <c r="L2072" s="292"/>
      <c r="M2072" s="291"/>
    </row>
    <row r="2073" spans="1:13">
      <c r="A2073" s="290" t="s">
        <v>270</v>
      </c>
      <c r="B2073" s="289"/>
      <c r="C2073" s="289"/>
      <c r="D2073" s="289"/>
      <c r="E2073" s="289"/>
      <c r="F2073" s="289"/>
      <c r="G2073" s="289"/>
      <c r="H2073" s="289"/>
      <c r="I2073" s="621" t="s">
        <v>55</v>
      </c>
      <c r="J2073" s="622"/>
      <c r="K2073" s="288"/>
      <c r="L2073" s="287"/>
      <c r="M2073" s="286"/>
    </row>
    <row r="2074" spans="1:13" ht="15.75" thickBot="1">
      <c r="A2074" s="285" t="s">
        <v>269</v>
      </c>
      <c r="B2074" s="284"/>
      <c r="C2074" s="284"/>
      <c r="D2074" s="284"/>
      <c r="E2074" s="284"/>
      <c r="F2074" s="284"/>
      <c r="G2074" s="284"/>
      <c r="H2074" s="284"/>
      <c r="I2074" s="283"/>
      <c r="J2074" s="282"/>
      <c r="K2074" s="281"/>
      <c r="L2074" s="280"/>
      <c r="M2074" s="279"/>
    </row>
    <row r="2075" spans="1:13" ht="15.75" thickBot="1">
      <c r="A2075" s="603" t="s">
        <v>355</v>
      </c>
      <c r="B2075" s="604"/>
      <c r="C2075" s="604"/>
      <c r="D2075" s="604"/>
      <c r="E2075" s="604"/>
      <c r="F2075" s="604"/>
      <c r="G2075" s="604"/>
      <c r="H2075" s="657"/>
      <c r="I2075" s="658" t="s">
        <v>32</v>
      </c>
      <c r="J2075" s="659"/>
      <c r="K2075" s="660">
        <v>1.46</v>
      </c>
      <c r="L2075" s="661"/>
      <c r="M2075" s="276">
        <f>K2075*12*I2006</f>
        <v>8611.08</v>
      </c>
    </row>
    <row r="2076" spans="1:13" ht="15.75" thickBot="1">
      <c r="A2076" s="386" t="s">
        <v>354</v>
      </c>
      <c r="B2076" s="385"/>
      <c r="C2076" s="385"/>
      <c r="D2076" s="385"/>
      <c r="E2076" s="385"/>
      <c r="F2076" s="385"/>
      <c r="G2076" s="385"/>
      <c r="H2076" s="385"/>
      <c r="I2076" s="387"/>
      <c r="J2076" s="383"/>
      <c r="K2076" s="660"/>
      <c r="L2076" s="661"/>
      <c r="M2076" s="276"/>
    </row>
    <row r="2077" spans="1:13" ht="15.75" thickBot="1">
      <c r="A2077" s="652" t="s">
        <v>268</v>
      </c>
      <c r="B2077" s="653"/>
      <c r="C2077" s="653"/>
      <c r="D2077" s="653"/>
      <c r="E2077" s="653"/>
      <c r="F2077" s="653"/>
      <c r="G2077" s="653"/>
      <c r="H2077" s="653"/>
      <c r="I2077" s="278"/>
      <c r="J2077" s="277"/>
      <c r="K2077" s="610">
        <f>K2007+K2017+K2032+K2061+K2075+K2076</f>
        <v>54.08</v>
      </c>
      <c r="L2077" s="611"/>
      <c r="M2077" s="276">
        <f>M2007+M2017+M2032+M2061+M2075+M2076</f>
        <v>318963.84000000003</v>
      </c>
    </row>
    <row r="2079" spans="1:13" ht="15.75">
      <c r="A2079" s="601" t="s">
        <v>0</v>
      </c>
      <c r="B2079" s="601"/>
      <c r="C2079" s="601"/>
      <c r="D2079" s="601"/>
      <c r="E2079" s="601"/>
      <c r="F2079" s="601"/>
      <c r="G2079" s="601"/>
      <c r="H2079" s="601"/>
      <c r="I2079" s="601"/>
      <c r="J2079" s="601"/>
      <c r="K2079" s="601"/>
      <c r="L2079" s="601"/>
      <c r="M2079" s="327"/>
    </row>
    <row r="2080" spans="1:13" ht="15.75">
      <c r="A2080" s="600" t="s">
        <v>353</v>
      </c>
      <c r="B2080" s="600"/>
      <c r="C2080" s="600"/>
      <c r="D2080" s="600"/>
      <c r="E2080" s="600"/>
      <c r="F2080" s="600"/>
      <c r="G2080" s="600"/>
      <c r="H2080" s="600"/>
      <c r="I2080" s="600"/>
      <c r="J2080" s="600"/>
      <c r="K2080" s="600"/>
      <c r="L2080" s="600"/>
      <c r="M2080" s="327"/>
    </row>
    <row r="2081" spans="1:13" ht="15.75">
      <c r="A2081" s="370"/>
      <c r="B2081" s="370"/>
      <c r="C2081" s="370"/>
      <c r="D2081" s="370"/>
      <c r="E2081" s="370"/>
      <c r="F2081" s="370" t="s">
        <v>453</v>
      </c>
      <c r="G2081" s="370"/>
      <c r="H2081" s="370"/>
      <c r="I2081" s="370"/>
      <c r="J2081" s="370"/>
      <c r="K2081" s="370"/>
      <c r="L2081" s="370"/>
      <c r="M2081" s="327"/>
    </row>
    <row r="2082" spans="1:13">
      <c r="A2082" s="329"/>
      <c r="B2082" s="328"/>
      <c r="C2082" s="602" t="s">
        <v>351</v>
      </c>
      <c r="D2082" s="602"/>
      <c r="E2082" s="602"/>
      <c r="F2082" s="328"/>
      <c r="G2082" s="328"/>
      <c r="H2082" s="368"/>
      <c r="I2082" s="590" t="s">
        <v>3</v>
      </c>
      <c r="J2082" s="591"/>
      <c r="K2082" s="592" t="s">
        <v>4</v>
      </c>
      <c r="L2082" s="593"/>
      <c r="M2082" s="382"/>
    </row>
    <row r="2083" spans="1:13">
      <c r="A2083" s="381"/>
      <c r="B2083" s="355"/>
      <c r="C2083" s="355"/>
      <c r="D2083" s="355"/>
      <c r="E2083" s="355"/>
      <c r="F2083" s="355"/>
      <c r="G2083" s="355"/>
      <c r="H2083" s="356"/>
      <c r="I2083" s="295"/>
      <c r="J2083" s="294"/>
      <c r="K2083" s="594" t="s">
        <v>5</v>
      </c>
      <c r="L2083" s="595"/>
      <c r="M2083" s="380" t="s">
        <v>6</v>
      </c>
    </row>
    <row r="2084" spans="1:13">
      <c r="A2084" s="381"/>
      <c r="B2084" s="355"/>
      <c r="C2084" s="355"/>
      <c r="D2084" s="355"/>
      <c r="E2084" s="355"/>
      <c r="F2084" s="355"/>
      <c r="G2084" s="355"/>
      <c r="H2084" s="356"/>
      <c r="I2084" s="598" t="s">
        <v>7</v>
      </c>
      <c r="J2084" s="599"/>
      <c r="K2084" s="623" t="s">
        <v>8</v>
      </c>
      <c r="L2084" s="624"/>
      <c r="M2084" s="380" t="s">
        <v>9</v>
      </c>
    </row>
    <row r="2085" spans="1:13" ht="16.5" thickBot="1">
      <c r="A2085" s="379"/>
      <c r="B2085" s="351"/>
      <c r="C2085" s="351"/>
      <c r="D2085" s="351"/>
      <c r="E2085" s="351"/>
      <c r="F2085" s="351"/>
      <c r="G2085" s="351"/>
      <c r="H2085" s="350"/>
      <c r="I2085" s="631">
        <v>726.93</v>
      </c>
      <c r="J2085" s="632"/>
      <c r="K2085" s="633"/>
      <c r="L2085" s="634"/>
      <c r="M2085" s="378"/>
    </row>
    <row r="2086" spans="1:13">
      <c r="A2086" s="367" t="s">
        <v>350</v>
      </c>
      <c r="B2086" s="344"/>
      <c r="C2086" s="344"/>
      <c r="D2086" s="344"/>
      <c r="E2086" s="344"/>
      <c r="F2086" s="344"/>
      <c r="G2086" s="344"/>
      <c r="H2086" s="377"/>
      <c r="I2086" s="341"/>
      <c r="J2086" s="340"/>
      <c r="K2086" s="635">
        <f>K2089+K2092</f>
        <v>6.17</v>
      </c>
      <c r="L2086" s="628"/>
      <c r="M2086" s="286">
        <f>K2086*12*I2085</f>
        <v>53821.897199999992</v>
      </c>
    </row>
    <row r="2087" spans="1:13">
      <c r="A2087" s="376" t="s">
        <v>349</v>
      </c>
      <c r="B2087" s="375"/>
      <c r="C2087" s="375"/>
      <c r="D2087" s="375"/>
      <c r="E2087" s="375"/>
      <c r="F2087" s="375"/>
      <c r="G2087" s="375"/>
      <c r="H2087" s="374"/>
      <c r="I2087" s="295"/>
      <c r="J2087" s="294"/>
      <c r="K2087" s="293"/>
      <c r="L2087" s="292"/>
      <c r="M2087" s="373"/>
    </row>
    <row r="2088" spans="1:13" ht="15.75" thickBot="1">
      <c r="A2088" s="363" t="s">
        <v>348</v>
      </c>
      <c r="B2088" s="372"/>
      <c r="C2088" s="372"/>
      <c r="D2088" s="372"/>
      <c r="E2088" s="372"/>
      <c r="F2088" s="372"/>
      <c r="G2088" s="372"/>
      <c r="H2088" s="371"/>
      <c r="I2088" s="336"/>
      <c r="J2088" s="282"/>
      <c r="K2088" s="281"/>
      <c r="L2088" s="280"/>
      <c r="M2088" s="279"/>
    </row>
    <row r="2089" spans="1:13">
      <c r="A2089" s="323" t="s">
        <v>347</v>
      </c>
      <c r="B2089" s="331"/>
      <c r="C2089" s="331"/>
      <c r="D2089" s="331"/>
      <c r="E2089" s="331"/>
      <c r="F2089" s="331"/>
      <c r="G2089" s="331"/>
      <c r="H2089" s="357"/>
      <c r="I2089" s="596" t="s">
        <v>19</v>
      </c>
      <c r="J2089" s="597"/>
      <c r="K2089" s="629">
        <v>3.7</v>
      </c>
      <c r="L2089" s="630"/>
      <c r="M2089" s="291">
        <f>K2089*12*I2085</f>
        <v>32275.692000000003</v>
      </c>
    </row>
    <row r="2090" spans="1:13">
      <c r="A2090" s="301" t="s">
        <v>338</v>
      </c>
      <c r="B2090" s="355"/>
      <c r="C2090" s="355"/>
      <c r="D2090" s="355"/>
      <c r="E2090" s="355"/>
      <c r="F2090" s="355"/>
      <c r="G2090" s="355"/>
      <c r="H2090" s="356"/>
      <c r="I2090" s="598" t="s">
        <v>328</v>
      </c>
      <c r="J2090" s="599"/>
      <c r="K2090" s="327"/>
      <c r="L2090" s="292"/>
      <c r="M2090" s="291"/>
    </row>
    <row r="2091" spans="1:13">
      <c r="A2091" s="323" t="s">
        <v>337</v>
      </c>
      <c r="B2091" s="331"/>
      <c r="C2091" s="331"/>
      <c r="D2091" s="331"/>
      <c r="E2091" s="331"/>
      <c r="F2091" s="331"/>
      <c r="G2091" s="331"/>
      <c r="H2091" s="357"/>
      <c r="I2091" s="596"/>
      <c r="J2091" s="597"/>
      <c r="K2091" s="327"/>
      <c r="L2091" s="292"/>
      <c r="M2091" s="291"/>
    </row>
    <row r="2092" spans="1:13">
      <c r="A2092" s="323" t="s">
        <v>346</v>
      </c>
      <c r="B2092" s="331"/>
      <c r="C2092" s="331"/>
      <c r="D2092" s="331"/>
      <c r="E2092" s="331"/>
      <c r="F2092" s="331"/>
      <c r="G2092" s="331"/>
      <c r="H2092" s="357"/>
      <c r="I2092" s="608" t="s">
        <v>35</v>
      </c>
      <c r="J2092" s="609"/>
      <c r="K2092" s="625">
        <v>2.4700000000000002</v>
      </c>
      <c r="L2092" s="626"/>
      <c r="M2092" s="291">
        <f>K2092*12*I2085</f>
        <v>21546.2052</v>
      </c>
    </row>
    <row r="2093" spans="1:13" ht="15.75">
      <c r="A2093" s="320" t="s">
        <v>345</v>
      </c>
      <c r="B2093" s="354"/>
      <c r="C2093" s="354"/>
      <c r="D2093" s="354"/>
      <c r="E2093" s="354"/>
      <c r="F2093" s="354"/>
      <c r="G2093" s="354"/>
      <c r="H2093" s="353"/>
      <c r="I2093" s="598" t="s">
        <v>328</v>
      </c>
      <c r="J2093" s="599"/>
      <c r="K2093" s="370"/>
      <c r="L2093" s="369"/>
      <c r="M2093" s="291"/>
    </row>
    <row r="2094" spans="1:13">
      <c r="A2094" s="313" t="s">
        <v>344</v>
      </c>
      <c r="B2094" s="328"/>
      <c r="C2094" s="328"/>
      <c r="D2094" s="328"/>
      <c r="E2094" s="328"/>
      <c r="F2094" s="328"/>
      <c r="G2094" s="328"/>
      <c r="H2094" s="368"/>
      <c r="I2094" s="598"/>
      <c r="J2094" s="599"/>
      <c r="K2094" s="352"/>
      <c r="L2094" s="292"/>
      <c r="M2094" s="291"/>
    </row>
    <row r="2095" spans="1:13" ht="15.75" thickBot="1">
      <c r="A2095" s="323" t="s">
        <v>343</v>
      </c>
      <c r="B2095" s="322"/>
      <c r="C2095" s="322"/>
      <c r="D2095" s="322"/>
      <c r="E2095" s="322"/>
      <c r="F2095" s="322"/>
      <c r="G2095" s="322"/>
      <c r="H2095" s="321"/>
      <c r="I2095" s="334"/>
      <c r="J2095" s="333"/>
      <c r="K2095" s="636"/>
      <c r="L2095" s="637"/>
      <c r="M2095" s="291"/>
    </row>
    <row r="2096" spans="1:13">
      <c r="A2096" s="367" t="s">
        <v>342</v>
      </c>
      <c r="B2096" s="366"/>
      <c r="C2096" s="366"/>
      <c r="D2096" s="366"/>
      <c r="E2096" s="366"/>
      <c r="F2096" s="366"/>
      <c r="G2096" s="366"/>
      <c r="H2096" s="365"/>
      <c r="I2096" s="341"/>
      <c r="J2096" s="364"/>
      <c r="K2096" s="627">
        <f>K2098+K2103+K2106</f>
        <v>5.05</v>
      </c>
      <c r="L2096" s="628"/>
      <c r="M2096" s="286">
        <f>K2096*12*I2085</f>
        <v>44051.957999999991</v>
      </c>
    </row>
    <row r="2097" spans="1:13" ht="15.75" thickBot="1">
      <c r="A2097" s="363" t="s">
        <v>341</v>
      </c>
      <c r="B2097" s="362"/>
      <c r="C2097" s="362"/>
      <c r="D2097" s="362"/>
      <c r="E2097" s="362"/>
      <c r="F2097" s="362"/>
      <c r="G2097" s="362"/>
      <c r="H2097" s="361"/>
      <c r="I2097" s="336"/>
      <c r="J2097" s="360"/>
      <c r="K2097" s="281"/>
      <c r="L2097" s="280"/>
      <c r="M2097" s="279"/>
    </row>
    <row r="2098" spans="1:13">
      <c r="A2098" s="301" t="s">
        <v>340</v>
      </c>
      <c r="B2098" s="300"/>
      <c r="C2098" s="300"/>
      <c r="D2098" s="300"/>
      <c r="E2098" s="300"/>
      <c r="F2098" s="300"/>
      <c r="G2098" s="300"/>
      <c r="H2098" s="298"/>
      <c r="I2098" s="598" t="s">
        <v>19</v>
      </c>
      <c r="J2098" s="599"/>
      <c r="K2098" s="629">
        <v>2.5299999999999998</v>
      </c>
      <c r="L2098" s="630"/>
      <c r="M2098" s="291">
        <f>K2098*12*I2085</f>
        <v>22069.594799999999</v>
      </c>
    </row>
    <row r="2099" spans="1:13">
      <c r="A2099" s="323" t="s">
        <v>339</v>
      </c>
      <c r="B2099" s="322"/>
      <c r="C2099" s="322"/>
      <c r="D2099" s="322"/>
      <c r="E2099" s="322"/>
      <c r="F2099" s="322"/>
      <c r="G2099" s="322"/>
      <c r="H2099" s="321"/>
      <c r="I2099" s="359"/>
      <c r="J2099" s="358"/>
      <c r="K2099" s="327"/>
      <c r="L2099" s="292"/>
      <c r="M2099" s="291"/>
    </row>
    <row r="2100" spans="1:13">
      <c r="A2100" s="301" t="s">
        <v>338</v>
      </c>
      <c r="B2100" s="355"/>
      <c r="C2100" s="355"/>
      <c r="D2100" s="355"/>
      <c r="E2100" s="355"/>
      <c r="F2100" s="355"/>
      <c r="G2100" s="355"/>
      <c r="H2100" s="356"/>
      <c r="I2100" s="598" t="s">
        <v>328</v>
      </c>
      <c r="J2100" s="599"/>
      <c r="K2100" s="327"/>
      <c r="L2100" s="292"/>
      <c r="M2100" s="291"/>
    </row>
    <row r="2101" spans="1:13">
      <c r="A2101" s="323" t="s">
        <v>337</v>
      </c>
      <c r="B2101" s="331"/>
      <c r="C2101" s="331"/>
      <c r="D2101" s="331"/>
      <c r="E2101" s="331"/>
      <c r="F2101" s="331"/>
      <c r="G2101" s="331"/>
      <c r="H2101" s="357"/>
      <c r="I2101" s="596"/>
      <c r="J2101" s="597"/>
      <c r="K2101" s="327"/>
      <c r="L2101" s="292"/>
      <c r="M2101" s="291"/>
    </row>
    <row r="2102" spans="1:13">
      <c r="A2102" s="320" t="s">
        <v>336</v>
      </c>
      <c r="B2102" s="354"/>
      <c r="C2102" s="353"/>
      <c r="D2102" s="355"/>
      <c r="E2102" s="355"/>
      <c r="F2102" s="355"/>
      <c r="G2102" s="355"/>
      <c r="H2102" s="356"/>
      <c r="I2102" s="598" t="s">
        <v>328</v>
      </c>
      <c r="J2102" s="599"/>
      <c r="K2102" s="327"/>
      <c r="L2102" s="292"/>
      <c r="M2102" s="291"/>
    </row>
    <row r="2103" spans="1:13">
      <c r="A2103" s="301" t="s">
        <v>335</v>
      </c>
      <c r="B2103" s="355"/>
      <c r="C2103" s="355"/>
      <c r="D2103" s="354"/>
      <c r="E2103" s="354"/>
      <c r="F2103" s="354"/>
      <c r="G2103" s="354"/>
      <c r="H2103" s="353"/>
      <c r="I2103" s="608" t="s">
        <v>35</v>
      </c>
      <c r="J2103" s="609"/>
      <c r="K2103" s="625">
        <v>1.1200000000000001</v>
      </c>
      <c r="L2103" s="626"/>
      <c r="M2103" s="291">
        <f>K2103*12*I2085</f>
        <v>9769.9392000000007</v>
      </c>
    </row>
    <row r="2104" spans="1:13">
      <c r="A2104" s="313" t="s">
        <v>334</v>
      </c>
      <c r="B2104" s="312"/>
      <c r="C2104" s="312"/>
      <c r="D2104" s="312"/>
      <c r="E2104" s="312"/>
      <c r="F2104" s="312"/>
      <c r="G2104" s="312"/>
      <c r="H2104" s="311"/>
      <c r="I2104" s="590" t="s">
        <v>333</v>
      </c>
      <c r="J2104" s="591"/>
      <c r="K2104" s="327"/>
      <c r="L2104" s="292"/>
      <c r="M2104" s="291"/>
    </row>
    <row r="2105" spans="1:13">
      <c r="A2105" s="323"/>
      <c r="B2105" s="322"/>
      <c r="C2105" s="322"/>
      <c r="D2105" s="322"/>
      <c r="E2105" s="322"/>
      <c r="F2105" s="322"/>
      <c r="G2105" s="322"/>
      <c r="H2105" s="321"/>
      <c r="I2105" s="334" t="s">
        <v>332</v>
      </c>
      <c r="J2105" s="333"/>
      <c r="K2105" s="352"/>
      <c r="L2105" s="292"/>
      <c r="M2105" s="291"/>
    </row>
    <row r="2106" spans="1:13">
      <c r="A2106" s="313" t="s">
        <v>331</v>
      </c>
      <c r="B2106" s="312"/>
      <c r="C2106" s="312"/>
      <c r="D2106" s="312"/>
      <c r="E2106" s="312"/>
      <c r="F2106" s="312"/>
      <c r="G2106" s="312"/>
      <c r="H2106" s="311"/>
      <c r="I2106" s="590" t="s">
        <v>35</v>
      </c>
      <c r="J2106" s="591"/>
      <c r="K2106" s="625">
        <v>1.4</v>
      </c>
      <c r="L2106" s="626"/>
      <c r="M2106" s="291">
        <f>K2106*12*I2085</f>
        <v>12212.423999999997</v>
      </c>
    </row>
    <row r="2107" spans="1:13">
      <c r="A2107" s="323" t="s">
        <v>330</v>
      </c>
      <c r="B2107" s="322"/>
      <c r="C2107" s="322"/>
      <c r="D2107" s="322"/>
      <c r="E2107" s="322"/>
      <c r="F2107" s="322"/>
      <c r="G2107" s="322"/>
      <c r="H2107" s="321"/>
      <c r="I2107" s="334"/>
      <c r="J2107" s="333"/>
      <c r="K2107" s="327"/>
      <c r="L2107" s="292"/>
      <c r="M2107" s="291"/>
    </row>
    <row r="2108" spans="1:13">
      <c r="A2108" s="313" t="s">
        <v>329</v>
      </c>
      <c r="B2108" s="312"/>
      <c r="C2108" s="312"/>
      <c r="D2108" s="312"/>
      <c r="E2108" s="312"/>
      <c r="F2108" s="312"/>
      <c r="G2108" s="312"/>
      <c r="H2108" s="311"/>
      <c r="I2108" s="598" t="s">
        <v>328</v>
      </c>
      <c r="J2108" s="599"/>
      <c r="K2108" s="327"/>
      <c r="L2108" s="292"/>
      <c r="M2108" s="291"/>
    </row>
    <row r="2109" spans="1:13">
      <c r="A2109" s="313" t="s">
        <v>327</v>
      </c>
      <c r="B2109" s="312"/>
      <c r="C2109" s="312"/>
      <c r="D2109" s="312"/>
      <c r="E2109" s="312"/>
      <c r="F2109" s="312"/>
      <c r="G2109" s="312"/>
      <c r="H2109" s="311"/>
      <c r="I2109" s="590" t="s">
        <v>326</v>
      </c>
      <c r="J2109" s="591"/>
      <c r="K2109" s="351"/>
      <c r="L2109" s="350"/>
      <c r="M2109" s="349"/>
    </row>
    <row r="2110" spans="1:13" ht="15.75" thickBot="1">
      <c r="A2110" s="323"/>
      <c r="B2110" s="322"/>
      <c r="C2110" s="322"/>
      <c r="D2110" s="322"/>
      <c r="E2110" s="322"/>
      <c r="F2110" s="322"/>
      <c r="G2110" s="322"/>
      <c r="H2110" s="321"/>
      <c r="I2110" s="606" t="s">
        <v>325</v>
      </c>
      <c r="J2110" s="607"/>
      <c r="K2110" s="348"/>
      <c r="L2110" s="347"/>
      <c r="M2110" s="346"/>
    </row>
    <row r="2111" spans="1:13">
      <c r="A2111" s="345" t="s">
        <v>324</v>
      </c>
      <c r="B2111" s="344"/>
      <c r="C2111" s="344"/>
      <c r="D2111" s="344"/>
      <c r="E2111" s="344"/>
      <c r="F2111" s="344"/>
      <c r="G2111" s="343"/>
      <c r="H2111" s="342"/>
      <c r="I2111" s="341"/>
      <c r="J2111" s="340"/>
      <c r="K2111" s="648">
        <f>K2113+K2120+K2128+K2132+K2133+K2137</f>
        <v>29.1</v>
      </c>
      <c r="L2111" s="628"/>
      <c r="M2111" s="286">
        <f>M2113+M2120+M2128+M2132+M2133+M2137</f>
        <v>253843.95600000001</v>
      </c>
    </row>
    <row r="2112" spans="1:13" ht="15.75" thickBot="1">
      <c r="A2112" s="339"/>
      <c r="B2112" s="338"/>
      <c r="C2112" s="338"/>
      <c r="D2112" s="338"/>
      <c r="E2112" s="338"/>
      <c r="F2112" s="338"/>
      <c r="G2112" s="338"/>
      <c r="H2112" s="337"/>
      <c r="I2112" s="336"/>
      <c r="J2112" s="282"/>
      <c r="K2112" s="281"/>
      <c r="L2112" s="280"/>
      <c r="M2112" s="279"/>
    </row>
    <row r="2113" spans="1:13" ht="15.75" thickBot="1">
      <c r="A2113" s="603" t="s">
        <v>323</v>
      </c>
      <c r="B2113" s="604"/>
      <c r="C2113" s="604"/>
      <c r="D2113" s="604"/>
      <c r="E2113" s="604"/>
      <c r="F2113" s="604"/>
      <c r="G2113" s="604"/>
      <c r="H2113" s="605"/>
      <c r="I2113" s="305"/>
      <c r="J2113" s="304"/>
      <c r="K2113" s="646">
        <f>K2114+K2115+K2116+K2118+K2119</f>
        <v>4.3999999999999995</v>
      </c>
      <c r="L2113" s="647"/>
      <c r="M2113" s="303">
        <f>K2113*12*I2085</f>
        <v>38381.903999999995</v>
      </c>
    </row>
    <row r="2114" spans="1:13">
      <c r="A2114" s="323" t="s">
        <v>322</v>
      </c>
      <c r="B2114" s="322"/>
      <c r="C2114" s="322"/>
      <c r="D2114" s="322"/>
      <c r="E2114" s="322"/>
      <c r="F2114" s="322"/>
      <c r="G2114" s="322"/>
      <c r="H2114" s="321"/>
      <c r="I2114" s="596" t="s">
        <v>321</v>
      </c>
      <c r="J2114" s="597"/>
      <c r="K2114" s="629">
        <v>0.63</v>
      </c>
      <c r="L2114" s="630"/>
      <c r="M2114" s="291">
        <f>K2114*12*I2085</f>
        <v>5495.5907999999999</v>
      </c>
    </row>
    <row r="2115" spans="1:13">
      <c r="A2115" s="320" t="s">
        <v>320</v>
      </c>
      <c r="B2115" s="319"/>
      <c r="C2115" s="319"/>
      <c r="D2115" s="319"/>
      <c r="E2115" s="319"/>
      <c r="F2115" s="319"/>
      <c r="G2115" s="319"/>
      <c r="H2115" s="318"/>
      <c r="I2115" s="608" t="s">
        <v>57</v>
      </c>
      <c r="J2115" s="609"/>
      <c r="K2115" s="625">
        <v>1.48</v>
      </c>
      <c r="L2115" s="626"/>
      <c r="M2115" s="291">
        <f>K2115*12*I2085</f>
        <v>12910.276799999998</v>
      </c>
    </row>
    <row r="2116" spans="1:13">
      <c r="A2116" s="313" t="s">
        <v>319</v>
      </c>
      <c r="B2116" s="312"/>
      <c r="C2116" s="312"/>
      <c r="D2116" s="312"/>
      <c r="E2116" s="312"/>
      <c r="F2116" s="312"/>
      <c r="G2116" s="312"/>
      <c r="H2116" s="311"/>
      <c r="I2116" s="590" t="s">
        <v>35</v>
      </c>
      <c r="J2116" s="591"/>
      <c r="K2116" s="625">
        <v>0.17</v>
      </c>
      <c r="L2116" s="626"/>
      <c r="M2116" s="291">
        <f>K2116*12*I2085</f>
        <v>1482.9371999999998</v>
      </c>
    </row>
    <row r="2117" spans="1:13">
      <c r="A2117" s="335" t="s">
        <v>318</v>
      </c>
      <c r="B2117" s="331"/>
      <c r="C2117" s="331"/>
      <c r="D2117" s="331"/>
      <c r="E2117" s="322"/>
      <c r="F2117" s="322"/>
      <c r="G2117" s="322"/>
      <c r="H2117" s="321"/>
      <c r="I2117" s="334"/>
      <c r="J2117" s="333"/>
      <c r="K2117" s="293"/>
      <c r="L2117" s="292"/>
      <c r="M2117" s="291"/>
    </row>
    <row r="2118" spans="1:13">
      <c r="A2118" s="320" t="s">
        <v>317</v>
      </c>
      <c r="B2118" s="319"/>
      <c r="C2118" s="319"/>
      <c r="D2118" s="319"/>
      <c r="E2118" s="319"/>
      <c r="F2118" s="319"/>
      <c r="G2118" s="319"/>
      <c r="H2118" s="318"/>
      <c r="I2118" s="608" t="s">
        <v>19</v>
      </c>
      <c r="J2118" s="609"/>
      <c r="K2118" s="625">
        <v>0.05</v>
      </c>
      <c r="L2118" s="626"/>
      <c r="M2118" s="291">
        <f>K2118*12*I2085</f>
        <v>436.15800000000002</v>
      </c>
    </row>
    <row r="2119" spans="1:13" ht="15.75" thickBot="1">
      <c r="A2119" s="313" t="s">
        <v>316</v>
      </c>
      <c r="B2119" s="312"/>
      <c r="C2119" s="312"/>
      <c r="D2119" s="312"/>
      <c r="E2119" s="312"/>
      <c r="F2119" s="312"/>
      <c r="G2119" s="312"/>
      <c r="H2119" s="311"/>
      <c r="I2119" s="614" t="s">
        <v>19</v>
      </c>
      <c r="J2119" s="615"/>
      <c r="K2119" s="650">
        <v>2.0699999999999998</v>
      </c>
      <c r="L2119" s="651"/>
      <c r="M2119" s="291">
        <f>K2119*12*I2085</f>
        <v>18056.941199999997</v>
      </c>
    </row>
    <row r="2120" spans="1:13" ht="15.75" thickBot="1">
      <c r="A2120" s="654" t="s">
        <v>315</v>
      </c>
      <c r="B2120" s="655"/>
      <c r="C2120" s="655"/>
      <c r="D2120" s="655"/>
      <c r="E2120" s="655"/>
      <c r="F2120" s="655"/>
      <c r="G2120" s="655"/>
      <c r="H2120" s="656"/>
      <c r="I2120" s="305"/>
      <c r="J2120" s="304"/>
      <c r="K2120" s="642">
        <f>K2121+K2122+K2124+K2125+K2126+K2127</f>
        <v>1.35</v>
      </c>
      <c r="L2120" s="647"/>
      <c r="M2120" s="303">
        <f>K2120*12*I2085</f>
        <v>11776.266000000001</v>
      </c>
    </row>
    <row r="2121" spans="1:13">
      <c r="A2121" s="332" t="s">
        <v>314</v>
      </c>
      <c r="B2121" s="331"/>
      <c r="C2121" s="331"/>
      <c r="D2121" s="331"/>
      <c r="E2121" s="331"/>
      <c r="F2121" s="322"/>
      <c r="G2121" s="322"/>
      <c r="H2121" s="321"/>
      <c r="I2121" s="330"/>
      <c r="J2121" s="294"/>
      <c r="K2121" s="629">
        <v>0.08</v>
      </c>
      <c r="L2121" s="630"/>
      <c r="M2121" s="291">
        <f>K2121*12*I2085</f>
        <v>697.85279999999989</v>
      </c>
    </row>
    <row r="2122" spans="1:13">
      <c r="A2122" s="329" t="s">
        <v>313</v>
      </c>
      <c r="B2122" s="328"/>
      <c r="C2122" s="328"/>
      <c r="D2122" s="328"/>
      <c r="E2122" s="328"/>
      <c r="F2122" s="312"/>
      <c r="G2122" s="312"/>
      <c r="H2122" s="311"/>
      <c r="I2122" s="598" t="s">
        <v>312</v>
      </c>
      <c r="J2122" s="599"/>
      <c r="K2122" s="625">
        <v>0.65</v>
      </c>
      <c r="L2122" s="626"/>
      <c r="M2122" s="291">
        <f>K2122*12*I2085</f>
        <v>5670.0540000000001</v>
      </c>
    </row>
    <row r="2123" spans="1:13">
      <c r="A2123" s="323" t="s">
        <v>311</v>
      </c>
      <c r="B2123" s="322"/>
      <c r="C2123" s="322"/>
      <c r="D2123" s="322"/>
      <c r="E2123" s="322"/>
      <c r="F2123" s="322"/>
      <c r="G2123" s="322"/>
      <c r="H2123" s="321"/>
      <c r="I2123" s="596" t="s">
        <v>310</v>
      </c>
      <c r="J2123" s="597"/>
      <c r="K2123" s="327"/>
      <c r="L2123" s="292"/>
      <c r="M2123" s="291"/>
    </row>
    <row r="2124" spans="1:13">
      <c r="A2124" s="320" t="s">
        <v>309</v>
      </c>
      <c r="B2124" s="319"/>
      <c r="C2124" s="319"/>
      <c r="D2124" s="319"/>
      <c r="E2124" s="319"/>
      <c r="F2124" s="319"/>
      <c r="G2124" s="319"/>
      <c r="H2124" s="318"/>
      <c r="I2124" s="608" t="s">
        <v>308</v>
      </c>
      <c r="J2124" s="609"/>
      <c r="K2124" s="625">
        <v>0.4</v>
      </c>
      <c r="L2124" s="626"/>
      <c r="M2124" s="291">
        <f>K2124*12*I2085</f>
        <v>3489.2640000000001</v>
      </c>
    </row>
    <row r="2125" spans="1:13">
      <c r="A2125" s="320" t="s">
        <v>307</v>
      </c>
      <c r="B2125" s="319"/>
      <c r="C2125" s="319"/>
      <c r="D2125" s="319"/>
      <c r="E2125" s="319"/>
      <c r="F2125" s="319"/>
      <c r="G2125" s="319"/>
      <c r="H2125" s="318"/>
      <c r="I2125" s="608" t="s">
        <v>306</v>
      </c>
      <c r="J2125" s="609"/>
      <c r="K2125" s="625">
        <v>0.1</v>
      </c>
      <c r="L2125" s="626"/>
      <c r="M2125" s="291">
        <f>K2125*12*I2085</f>
        <v>872.31600000000003</v>
      </c>
    </row>
    <row r="2126" spans="1:13">
      <c r="A2126" s="313" t="s">
        <v>299</v>
      </c>
      <c r="B2126" s="312"/>
      <c r="C2126" s="312"/>
      <c r="D2126" s="312"/>
      <c r="E2126" s="312"/>
      <c r="F2126" s="312"/>
      <c r="G2126" s="312"/>
      <c r="H2126" s="311"/>
      <c r="I2126" s="608" t="s">
        <v>298</v>
      </c>
      <c r="J2126" s="609"/>
      <c r="K2126" s="636">
        <v>0.05</v>
      </c>
      <c r="L2126" s="637"/>
      <c r="M2126" s="291">
        <f>K2126*12*I2085</f>
        <v>436.15800000000002</v>
      </c>
    </row>
    <row r="2127" spans="1:13" ht="15.75" thickBot="1">
      <c r="A2127" s="313" t="s">
        <v>305</v>
      </c>
      <c r="B2127" s="312"/>
      <c r="C2127" s="312"/>
      <c r="D2127" s="312"/>
      <c r="E2127" s="312"/>
      <c r="F2127" s="312"/>
      <c r="G2127" s="312"/>
      <c r="H2127" s="311"/>
      <c r="I2127" s="614" t="s">
        <v>88</v>
      </c>
      <c r="J2127" s="615"/>
      <c r="K2127" s="638">
        <v>7.0000000000000007E-2</v>
      </c>
      <c r="L2127" s="639"/>
      <c r="M2127" s="326">
        <f>K2127*12*I2085</f>
        <v>610.62120000000004</v>
      </c>
    </row>
    <row r="2128" spans="1:13" ht="15.75" thickBot="1">
      <c r="A2128" s="654" t="s">
        <v>304</v>
      </c>
      <c r="B2128" s="655"/>
      <c r="C2128" s="655"/>
      <c r="D2128" s="655"/>
      <c r="E2128" s="655"/>
      <c r="F2128" s="655"/>
      <c r="G2128" s="655"/>
      <c r="H2128" s="656"/>
      <c r="I2128" s="325"/>
      <c r="J2128" s="324"/>
      <c r="K2128" s="649">
        <f>K2129+K2130+K2131</f>
        <v>0.88</v>
      </c>
      <c r="L2128" s="643"/>
      <c r="M2128" s="303">
        <f>K2128*12*I2085</f>
        <v>7676.3807999999999</v>
      </c>
    </row>
    <row r="2129" spans="1:13">
      <c r="A2129" s="323" t="s">
        <v>303</v>
      </c>
      <c r="B2129" s="322"/>
      <c r="C2129" s="322"/>
      <c r="D2129" s="322"/>
      <c r="E2129" s="322"/>
      <c r="F2129" s="322"/>
      <c r="G2129" s="322"/>
      <c r="H2129" s="321"/>
      <c r="I2129" s="612" t="s">
        <v>302</v>
      </c>
      <c r="J2129" s="613"/>
      <c r="K2129" s="644">
        <v>0.42</v>
      </c>
      <c r="L2129" s="645"/>
      <c r="M2129" s="291">
        <f>K2129*12*I2085</f>
        <v>3663.7271999999998</v>
      </c>
    </row>
    <row r="2130" spans="1:13">
      <c r="A2130" s="320" t="s">
        <v>301</v>
      </c>
      <c r="B2130" s="319"/>
      <c r="C2130" s="319"/>
      <c r="D2130" s="319"/>
      <c r="E2130" s="319"/>
      <c r="F2130" s="319"/>
      <c r="G2130" s="319"/>
      <c r="H2130" s="318"/>
      <c r="I2130" s="317" t="s">
        <v>300</v>
      </c>
      <c r="J2130" s="316"/>
      <c r="K2130" s="636">
        <v>0.37</v>
      </c>
      <c r="L2130" s="637"/>
      <c r="M2130" s="291">
        <f>K2130*12*I2085</f>
        <v>3227.5691999999995</v>
      </c>
    </row>
    <row r="2131" spans="1:13" ht="15.75" thickBot="1">
      <c r="A2131" s="313" t="s">
        <v>299</v>
      </c>
      <c r="B2131" s="312"/>
      <c r="C2131" s="312"/>
      <c r="D2131" s="312"/>
      <c r="E2131" s="312"/>
      <c r="F2131" s="312"/>
      <c r="G2131" s="312"/>
      <c r="H2131" s="311"/>
      <c r="I2131" s="614" t="s">
        <v>298</v>
      </c>
      <c r="J2131" s="615"/>
      <c r="K2131" s="638">
        <v>0.09</v>
      </c>
      <c r="L2131" s="639"/>
      <c r="M2131" s="291">
        <f>K2131*12*I2085</f>
        <v>785.08439999999996</v>
      </c>
    </row>
    <row r="2132" spans="1:13" ht="15.75" thickBot="1">
      <c r="A2132" s="309" t="s">
        <v>297</v>
      </c>
      <c r="B2132" s="308"/>
      <c r="C2132" s="308"/>
      <c r="D2132" s="308"/>
      <c r="E2132" s="308"/>
      <c r="F2132" s="308"/>
      <c r="G2132" s="308"/>
      <c r="H2132" s="307"/>
      <c r="I2132" s="619" t="s">
        <v>296</v>
      </c>
      <c r="J2132" s="620"/>
      <c r="K2132" s="640">
        <v>20.82</v>
      </c>
      <c r="L2132" s="641"/>
      <c r="M2132" s="303">
        <f>K2132*12*I2085</f>
        <v>181616.1912</v>
      </c>
    </row>
    <row r="2133" spans="1:13" ht="15.75" thickBot="1">
      <c r="A2133" s="603" t="s">
        <v>295</v>
      </c>
      <c r="B2133" s="604"/>
      <c r="C2133" s="604"/>
      <c r="D2133" s="604"/>
      <c r="E2133" s="604"/>
      <c r="F2133" s="604"/>
      <c r="G2133" s="604"/>
      <c r="H2133" s="605"/>
      <c r="I2133" s="305"/>
      <c r="J2133" s="304"/>
      <c r="K2133" s="642">
        <v>1.58</v>
      </c>
      <c r="L2133" s="643"/>
      <c r="M2133" s="303">
        <f>K2133*12*I2085</f>
        <v>13782.5928</v>
      </c>
    </row>
    <row r="2134" spans="1:13">
      <c r="A2134" s="301" t="s">
        <v>294</v>
      </c>
      <c r="B2134" s="300"/>
      <c r="C2134" s="300"/>
      <c r="D2134" s="300"/>
      <c r="E2134" s="300"/>
      <c r="F2134" s="300"/>
      <c r="G2134" s="300"/>
      <c r="H2134" s="298"/>
      <c r="I2134" s="621" t="s">
        <v>293</v>
      </c>
      <c r="J2134" s="622"/>
      <c r="K2134" s="297"/>
      <c r="L2134" s="314"/>
      <c r="M2134" s="291"/>
    </row>
    <row r="2135" spans="1:13">
      <c r="A2135" s="301" t="s">
        <v>292</v>
      </c>
      <c r="B2135" s="300"/>
      <c r="C2135" s="300"/>
      <c r="D2135" s="300"/>
      <c r="E2135" s="300"/>
      <c r="F2135" s="300"/>
      <c r="G2135" s="300"/>
      <c r="H2135" s="298"/>
      <c r="I2135" s="295"/>
      <c r="J2135" s="294"/>
      <c r="K2135" s="297"/>
      <c r="L2135" s="314"/>
      <c r="M2135" s="291"/>
    </row>
    <row r="2136" spans="1:13" ht="15.75" thickBot="1">
      <c r="A2136" s="301" t="s">
        <v>291</v>
      </c>
      <c r="B2136" s="300"/>
      <c r="C2136" s="300"/>
      <c r="D2136" s="300"/>
      <c r="E2136" s="300"/>
      <c r="F2136" s="300"/>
      <c r="G2136" s="300"/>
      <c r="H2136" s="298"/>
      <c r="I2136" s="310"/>
      <c r="J2136" s="294"/>
      <c r="K2136" s="297"/>
      <c r="L2136" s="314"/>
      <c r="M2136" s="291"/>
    </row>
    <row r="2137" spans="1:13" ht="15.75" thickBot="1">
      <c r="A2137" s="309" t="s">
        <v>290</v>
      </c>
      <c r="B2137" s="308"/>
      <c r="C2137" s="308"/>
      <c r="D2137" s="308"/>
      <c r="E2137" s="308"/>
      <c r="F2137" s="308"/>
      <c r="G2137" s="308"/>
      <c r="H2137" s="307"/>
      <c r="I2137" s="305"/>
      <c r="J2137" s="304"/>
      <c r="K2137" s="642">
        <v>7.0000000000000007E-2</v>
      </c>
      <c r="L2137" s="643"/>
      <c r="M2137" s="303">
        <f>K2137*12*I2085</f>
        <v>610.62120000000004</v>
      </c>
    </row>
    <row r="2138" spans="1:13">
      <c r="A2138" s="301" t="s">
        <v>289</v>
      </c>
      <c r="B2138" s="300"/>
      <c r="C2138" s="300"/>
      <c r="D2138" s="300"/>
      <c r="E2138" s="300"/>
      <c r="F2138" s="300"/>
      <c r="G2138" s="300"/>
      <c r="H2138" s="298"/>
      <c r="I2138" s="621" t="s">
        <v>19</v>
      </c>
      <c r="J2138" s="622"/>
      <c r="K2138" s="315"/>
      <c r="L2138" s="314"/>
      <c r="M2138" s="291"/>
    </row>
    <row r="2139" spans="1:13" ht="15.75" thickBot="1">
      <c r="A2139" s="301" t="s">
        <v>288</v>
      </c>
      <c r="B2139" s="300"/>
      <c r="C2139" s="300"/>
      <c r="D2139" s="300"/>
      <c r="E2139" s="300"/>
      <c r="F2139" s="300"/>
      <c r="G2139" s="300"/>
      <c r="H2139" s="298"/>
      <c r="I2139" s="295"/>
      <c r="J2139" s="294"/>
      <c r="K2139" s="315"/>
      <c r="L2139" s="314"/>
      <c r="M2139" s="291"/>
    </row>
    <row r="2140" spans="1:13" ht="15.75" thickBot="1">
      <c r="A2140" s="603" t="s">
        <v>287</v>
      </c>
      <c r="B2140" s="604"/>
      <c r="C2140" s="604"/>
      <c r="D2140" s="604"/>
      <c r="E2140" s="604"/>
      <c r="F2140" s="604"/>
      <c r="G2140" s="604"/>
      <c r="H2140" s="605"/>
      <c r="I2140" s="305"/>
      <c r="J2140" s="304"/>
      <c r="K2140" s="642">
        <v>6</v>
      </c>
      <c r="L2140" s="643"/>
      <c r="M2140" s="303">
        <f>K2140*12*I2085</f>
        <v>52338.96</v>
      </c>
    </row>
    <row r="2141" spans="1:13">
      <c r="A2141" s="301" t="s">
        <v>286</v>
      </c>
      <c r="B2141" s="299"/>
      <c r="C2141" s="299"/>
      <c r="D2141" s="299"/>
      <c r="E2141" s="299"/>
      <c r="F2141" s="300"/>
      <c r="G2141" s="299"/>
      <c r="H2141" s="298"/>
      <c r="I2141" s="598" t="s">
        <v>285</v>
      </c>
      <c r="J2141" s="599"/>
      <c r="K2141" s="297"/>
      <c r="L2141" s="314"/>
      <c r="M2141" s="291"/>
    </row>
    <row r="2142" spans="1:13">
      <c r="A2142" s="301" t="s">
        <v>284</v>
      </c>
      <c r="B2142" s="299"/>
      <c r="C2142" s="299"/>
      <c r="D2142" s="299"/>
      <c r="E2142" s="299"/>
      <c r="F2142" s="300"/>
      <c r="G2142" s="299"/>
      <c r="H2142" s="298"/>
      <c r="I2142" s="598" t="s">
        <v>283</v>
      </c>
      <c r="J2142" s="599"/>
      <c r="K2142" s="297"/>
      <c r="L2142" s="314"/>
      <c r="M2142" s="291"/>
    </row>
    <row r="2143" spans="1:13">
      <c r="A2143" s="301" t="s">
        <v>282</v>
      </c>
      <c r="B2143" s="299"/>
      <c r="C2143" s="299"/>
      <c r="D2143" s="299"/>
      <c r="E2143" s="299"/>
      <c r="F2143" s="300"/>
      <c r="G2143" s="299"/>
      <c r="H2143" s="298"/>
      <c r="I2143" s="598" t="s">
        <v>281</v>
      </c>
      <c r="J2143" s="599"/>
      <c r="K2143" s="297"/>
      <c r="L2143" s="314"/>
      <c r="M2143" s="291"/>
    </row>
    <row r="2144" spans="1:13">
      <c r="A2144" s="301" t="s">
        <v>280</v>
      </c>
      <c r="B2144" s="299"/>
      <c r="C2144" s="299"/>
      <c r="D2144" s="299"/>
      <c r="E2144" s="299"/>
      <c r="F2144" s="300"/>
      <c r="G2144" s="299"/>
      <c r="H2144" s="298"/>
      <c r="I2144" s="598" t="s">
        <v>279</v>
      </c>
      <c r="J2144" s="599"/>
      <c r="K2144" s="297"/>
      <c r="L2144" s="314"/>
      <c r="M2144" s="291"/>
    </row>
    <row r="2145" spans="1:13">
      <c r="A2145" s="301" t="s">
        <v>278</v>
      </c>
      <c r="B2145" s="299"/>
      <c r="C2145" s="299"/>
      <c r="D2145" s="299"/>
      <c r="E2145" s="299"/>
      <c r="F2145" s="300"/>
      <c r="G2145" s="299"/>
      <c r="H2145" s="298"/>
      <c r="I2145" s="598" t="s">
        <v>277</v>
      </c>
      <c r="J2145" s="599"/>
      <c r="K2145" s="297"/>
      <c r="L2145" s="314"/>
      <c r="M2145" s="291"/>
    </row>
    <row r="2146" spans="1:13">
      <c r="A2146" s="301" t="s">
        <v>276</v>
      </c>
      <c r="B2146" s="299"/>
      <c r="C2146" s="299"/>
      <c r="D2146" s="299"/>
      <c r="E2146" s="299"/>
      <c r="F2146" s="300"/>
      <c r="G2146" s="299"/>
      <c r="H2146" s="298"/>
      <c r="I2146" s="295"/>
      <c r="J2146" s="294"/>
      <c r="K2146" s="297"/>
      <c r="L2146" s="302"/>
      <c r="M2146" s="291"/>
    </row>
    <row r="2147" spans="1:13">
      <c r="A2147" s="301" t="s">
        <v>275</v>
      </c>
      <c r="B2147" s="299"/>
      <c r="C2147" s="299"/>
      <c r="D2147" s="299"/>
      <c r="E2147" s="299"/>
      <c r="F2147" s="300"/>
      <c r="G2147" s="299"/>
      <c r="H2147" s="298"/>
      <c r="I2147" s="295"/>
      <c r="J2147" s="294"/>
      <c r="K2147" s="297"/>
      <c r="L2147" s="314"/>
      <c r="M2147" s="291"/>
    </row>
    <row r="2148" spans="1:13">
      <c r="A2148" s="301" t="s">
        <v>274</v>
      </c>
      <c r="B2148" s="299"/>
      <c r="C2148" s="299"/>
      <c r="D2148" s="299"/>
      <c r="E2148" s="299"/>
      <c r="F2148" s="300"/>
      <c r="G2148" s="299"/>
      <c r="H2148" s="298"/>
      <c r="I2148" s="295"/>
      <c r="J2148" s="294"/>
      <c r="K2148" s="297"/>
      <c r="L2148" s="314"/>
      <c r="M2148" s="291"/>
    </row>
    <row r="2149" spans="1:13">
      <c r="A2149" s="301" t="s">
        <v>273</v>
      </c>
      <c r="B2149" s="299"/>
      <c r="C2149" s="299"/>
      <c r="D2149" s="299"/>
      <c r="E2149" s="299"/>
      <c r="F2149" s="300"/>
      <c r="G2149" s="299"/>
      <c r="H2149" s="298"/>
      <c r="I2149" s="295"/>
      <c r="J2149" s="294"/>
      <c r="K2149" s="297"/>
      <c r="L2149" s="314"/>
      <c r="M2149" s="291"/>
    </row>
    <row r="2150" spans="1:13">
      <c r="A2150" s="301" t="s">
        <v>272</v>
      </c>
      <c r="B2150" s="299"/>
      <c r="C2150" s="299"/>
      <c r="D2150" s="299"/>
      <c r="E2150" s="299"/>
      <c r="F2150" s="300"/>
      <c r="G2150" s="299"/>
      <c r="H2150" s="298"/>
      <c r="I2150" s="295"/>
      <c r="J2150" s="294"/>
      <c r="K2150" s="297"/>
      <c r="L2150" s="314"/>
      <c r="M2150" s="291"/>
    </row>
    <row r="2151" spans="1:13" ht="15.75" thickBot="1">
      <c r="A2151" s="616" t="s">
        <v>271</v>
      </c>
      <c r="B2151" s="617"/>
      <c r="C2151" s="617"/>
      <c r="D2151" s="617"/>
      <c r="E2151" s="617"/>
      <c r="F2151" s="617"/>
      <c r="G2151" s="617"/>
      <c r="H2151" s="618"/>
      <c r="I2151" s="295"/>
      <c r="J2151" s="294"/>
      <c r="K2151" s="293"/>
      <c r="L2151" s="292"/>
      <c r="M2151" s="291"/>
    </row>
    <row r="2152" spans="1:13">
      <c r="A2152" s="290" t="s">
        <v>270</v>
      </c>
      <c r="B2152" s="289"/>
      <c r="C2152" s="289"/>
      <c r="D2152" s="289"/>
      <c r="E2152" s="289"/>
      <c r="F2152" s="289"/>
      <c r="G2152" s="289"/>
      <c r="H2152" s="289"/>
      <c r="I2152" s="621" t="s">
        <v>55</v>
      </c>
      <c r="J2152" s="622"/>
      <c r="K2152" s="288"/>
      <c r="L2152" s="287"/>
      <c r="M2152" s="286"/>
    </row>
    <row r="2153" spans="1:13" ht="15.75" thickBot="1">
      <c r="A2153" s="285" t="s">
        <v>269</v>
      </c>
      <c r="B2153" s="284"/>
      <c r="C2153" s="284"/>
      <c r="D2153" s="284"/>
      <c r="E2153" s="284"/>
      <c r="F2153" s="284"/>
      <c r="G2153" s="284"/>
      <c r="H2153" s="284"/>
      <c r="I2153" s="283"/>
      <c r="J2153" s="282"/>
      <c r="K2153" s="281"/>
      <c r="L2153" s="280"/>
      <c r="M2153" s="279"/>
    </row>
    <row r="2154" spans="1:13" ht="15.75" thickBot="1">
      <c r="A2154" s="603" t="s">
        <v>355</v>
      </c>
      <c r="B2154" s="604"/>
      <c r="C2154" s="604"/>
      <c r="D2154" s="604"/>
      <c r="E2154" s="604"/>
      <c r="F2154" s="604"/>
      <c r="G2154" s="604"/>
      <c r="H2154" s="657"/>
      <c r="I2154" s="658" t="s">
        <v>32</v>
      </c>
      <c r="J2154" s="659"/>
      <c r="K2154" s="660">
        <v>1.46</v>
      </c>
      <c r="L2154" s="661"/>
      <c r="M2154" s="276">
        <f>K2154*12*I2085</f>
        <v>12735.813599999999</v>
      </c>
    </row>
    <row r="2155" spans="1:13" ht="15.75" thickBot="1">
      <c r="A2155" s="386" t="s">
        <v>354</v>
      </c>
      <c r="B2155" s="385"/>
      <c r="C2155" s="385"/>
      <c r="D2155" s="385"/>
      <c r="E2155" s="385"/>
      <c r="F2155" s="385"/>
      <c r="G2155" s="385"/>
      <c r="H2155" s="385"/>
      <c r="I2155" s="387"/>
      <c r="J2155" s="383"/>
      <c r="K2155" s="660"/>
      <c r="L2155" s="661"/>
      <c r="M2155" s="276"/>
    </row>
    <row r="2156" spans="1:13" ht="15.75" thickBot="1">
      <c r="A2156" s="652" t="s">
        <v>268</v>
      </c>
      <c r="B2156" s="653"/>
      <c r="C2156" s="653"/>
      <c r="D2156" s="653"/>
      <c r="E2156" s="653"/>
      <c r="F2156" s="653"/>
      <c r="G2156" s="653"/>
      <c r="H2156" s="653"/>
      <c r="I2156" s="278"/>
      <c r="J2156" s="277"/>
      <c r="K2156" s="610">
        <f>K2086+K2096+K2111+K2140+K2154+K2155</f>
        <v>47.78</v>
      </c>
      <c r="L2156" s="611"/>
      <c r="M2156" s="276">
        <f>M2086+M2096+M2111+M2140+M2154+M2155</f>
        <v>416792.58480000001</v>
      </c>
    </row>
    <row r="2158" spans="1:13" ht="15.75">
      <c r="A2158" s="601" t="s">
        <v>0</v>
      </c>
      <c r="B2158" s="601"/>
      <c r="C2158" s="601"/>
      <c r="D2158" s="601"/>
      <c r="E2158" s="601"/>
      <c r="F2158" s="601"/>
      <c r="G2158" s="601"/>
      <c r="H2158" s="601"/>
      <c r="I2158" s="601"/>
      <c r="J2158" s="601"/>
      <c r="K2158" s="601"/>
      <c r="L2158" s="601"/>
      <c r="M2158" s="327"/>
    </row>
    <row r="2159" spans="1:13" ht="15.75">
      <c r="A2159" s="600" t="s">
        <v>353</v>
      </c>
      <c r="B2159" s="600"/>
      <c r="C2159" s="600"/>
      <c r="D2159" s="600"/>
      <c r="E2159" s="600"/>
      <c r="F2159" s="600"/>
      <c r="G2159" s="600"/>
      <c r="H2159" s="600"/>
      <c r="I2159" s="600"/>
      <c r="J2159" s="600"/>
      <c r="K2159" s="600"/>
      <c r="L2159" s="600"/>
      <c r="M2159" s="327"/>
    </row>
    <row r="2160" spans="1:13" ht="15.75">
      <c r="A2160" s="370"/>
      <c r="B2160" s="370"/>
      <c r="C2160" s="370"/>
      <c r="D2160" s="370"/>
      <c r="E2160" s="370"/>
      <c r="F2160" s="370" t="s">
        <v>454</v>
      </c>
      <c r="G2160" s="370"/>
      <c r="H2160" s="370"/>
      <c r="I2160" s="370"/>
      <c r="J2160" s="370"/>
      <c r="K2160" s="370"/>
      <c r="L2160" s="370"/>
      <c r="M2160" s="327"/>
    </row>
    <row r="2161" spans="1:13">
      <c r="A2161" s="329"/>
      <c r="B2161" s="328"/>
      <c r="C2161" s="602" t="s">
        <v>351</v>
      </c>
      <c r="D2161" s="602"/>
      <c r="E2161" s="602"/>
      <c r="F2161" s="328"/>
      <c r="G2161" s="328"/>
      <c r="H2161" s="368"/>
      <c r="I2161" s="590" t="s">
        <v>3</v>
      </c>
      <c r="J2161" s="591"/>
      <c r="K2161" s="592" t="s">
        <v>4</v>
      </c>
      <c r="L2161" s="593"/>
      <c r="M2161" s="382"/>
    </row>
    <row r="2162" spans="1:13">
      <c r="A2162" s="381"/>
      <c r="B2162" s="355"/>
      <c r="C2162" s="355"/>
      <c r="D2162" s="355"/>
      <c r="E2162" s="355"/>
      <c r="F2162" s="355"/>
      <c r="G2162" s="355"/>
      <c r="H2162" s="356"/>
      <c r="I2162" s="295"/>
      <c r="J2162" s="294"/>
      <c r="K2162" s="594" t="s">
        <v>5</v>
      </c>
      <c r="L2162" s="595"/>
      <c r="M2162" s="380" t="s">
        <v>6</v>
      </c>
    </row>
    <row r="2163" spans="1:13">
      <c r="A2163" s="381"/>
      <c r="B2163" s="355"/>
      <c r="C2163" s="355"/>
      <c r="D2163" s="355"/>
      <c r="E2163" s="355"/>
      <c r="F2163" s="355"/>
      <c r="G2163" s="355"/>
      <c r="H2163" s="356"/>
      <c r="I2163" s="598" t="s">
        <v>7</v>
      </c>
      <c r="J2163" s="599"/>
      <c r="K2163" s="623" t="s">
        <v>8</v>
      </c>
      <c r="L2163" s="624"/>
      <c r="M2163" s="380" t="s">
        <v>9</v>
      </c>
    </row>
    <row r="2164" spans="1:13" ht="16.5" thickBot="1">
      <c r="A2164" s="379"/>
      <c r="B2164" s="351"/>
      <c r="C2164" s="351"/>
      <c r="D2164" s="351"/>
      <c r="E2164" s="351"/>
      <c r="F2164" s="351"/>
      <c r="G2164" s="351"/>
      <c r="H2164" s="350"/>
      <c r="I2164" s="631">
        <v>1088.3900000000001</v>
      </c>
      <c r="J2164" s="632"/>
      <c r="K2164" s="633"/>
      <c r="L2164" s="634"/>
      <c r="M2164" s="378"/>
    </row>
    <row r="2165" spans="1:13">
      <c r="A2165" s="367" t="s">
        <v>350</v>
      </c>
      <c r="B2165" s="344"/>
      <c r="C2165" s="344"/>
      <c r="D2165" s="344"/>
      <c r="E2165" s="344"/>
      <c r="F2165" s="344"/>
      <c r="G2165" s="344"/>
      <c r="H2165" s="377"/>
      <c r="I2165" s="341"/>
      <c r="J2165" s="340"/>
      <c r="K2165" s="635">
        <f>K2168+K2171</f>
        <v>6.17</v>
      </c>
      <c r="L2165" s="628"/>
      <c r="M2165" s="286">
        <f>K2165*12*I2164</f>
        <v>80584.395600000003</v>
      </c>
    </row>
    <row r="2166" spans="1:13">
      <c r="A2166" s="376" t="s">
        <v>349</v>
      </c>
      <c r="B2166" s="375"/>
      <c r="C2166" s="375"/>
      <c r="D2166" s="375"/>
      <c r="E2166" s="375"/>
      <c r="F2166" s="375"/>
      <c r="G2166" s="375"/>
      <c r="H2166" s="374"/>
      <c r="I2166" s="295"/>
      <c r="J2166" s="294"/>
      <c r="K2166" s="293"/>
      <c r="L2166" s="292"/>
      <c r="M2166" s="373"/>
    </row>
    <row r="2167" spans="1:13" ht="15.75" thickBot="1">
      <c r="A2167" s="363" t="s">
        <v>348</v>
      </c>
      <c r="B2167" s="372"/>
      <c r="C2167" s="372"/>
      <c r="D2167" s="372"/>
      <c r="E2167" s="372"/>
      <c r="F2167" s="372"/>
      <c r="G2167" s="372"/>
      <c r="H2167" s="371"/>
      <c r="I2167" s="336"/>
      <c r="J2167" s="282"/>
      <c r="K2167" s="281"/>
      <c r="L2167" s="280"/>
      <c r="M2167" s="279"/>
    </row>
    <row r="2168" spans="1:13">
      <c r="A2168" s="323" t="s">
        <v>347</v>
      </c>
      <c r="B2168" s="331"/>
      <c r="C2168" s="331"/>
      <c r="D2168" s="331"/>
      <c r="E2168" s="331"/>
      <c r="F2168" s="331"/>
      <c r="G2168" s="331"/>
      <c r="H2168" s="357"/>
      <c r="I2168" s="596" t="s">
        <v>19</v>
      </c>
      <c r="J2168" s="597"/>
      <c r="K2168" s="629">
        <v>3.7</v>
      </c>
      <c r="L2168" s="630"/>
      <c r="M2168" s="291">
        <f>K2168*12*I2164</f>
        <v>48324.516000000011</v>
      </c>
    </row>
    <row r="2169" spans="1:13">
      <c r="A2169" s="301" t="s">
        <v>338</v>
      </c>
      <c r="B2169" s="355"/>
      <c r="C2169" s="355"/>
      <c r="D2169" s="355"/>
      <c r="E2169" s="355"/>
      <c r="F2169" s="355"/>
      <c r="G2169" s="355"/>
      <c r="H2169" s="356"/>
      <c r="I2169" s="598" t="s">
        <v>328</v>
      </c>
      <c r="J2169" s="599"/>
      <c r="K2169" s="327"/>
      <c r="L2169" s="292"/>
      <c r="M2169" s="291"/>
    </row>
    <row r="2170" spans="1:13">
      <c r="A2170" s="323" t="s">
        <v>337</v>
      </c>
      <c r="B2170" s="331"/>
      <c r="C2170" s="331"/>
      <c r="D2170" s="331"/>
      <c r="E2170" s="331"/>
      <c r="F2170" s="331"/>
      <c r="G2170" s="331"/>
      <c r="H2170" s="357"/>
      <c r="I2170" s="596"/>
      <c r="J2170" s="597"/>
      <c r="K2170" s="327"/>
      <c r="L2170" s="292"/>
      <c r="M2170" s="291"/>
    </row>
    <row r="2171" spans="1:13">
      <c r="A2171" s="323" t="s">
        <v>346</v>
      </c>
      <c r="B2171" s="331"/>
      <c r="C2171" s="331"/>
      <c r="D2171" s="331"/>
      <c r="E2171" s="331"/>
      <c r="F2171" s="331"/>
      <c r="G2171" s="331"/>
      <c r="H2171" s="357"/>
      <c r="I2171" s="608" t="s">
        <v>35</v>
      </c>
      <c r="J2171" s="609"/>
      <c r="K2171" s="625">
        <v>2.4700000000000002</v>
      </c>
      <c r="L2171" s="626"/>
      <c r="M2171" s="291">
        <f>K2171*12*I2164</f>
        <v>32259.879600000004</v>
      </c>
    </row>
    <row r="2172" spans="1:13" ht="15.75">
      <c r="A2172" s="320" t="s">
        <v>345</v>
      </c>
      <c r="B2172" s="354"/>
      <c r="C2172" s="354"/>
      <c r="D2172" s="354"/>
      <c r="E2172" s="354"/>
      <c r="F2172" s="354"/>
      <c r="G2172" s="354"/>
      <c r="H2172" s="353"/>
      <c r="I2172" s="598" t="s">
        <v>328</v>
      </c>
      <c r="J2172" s="599"/>
      <c r="K2172" s="370"/>
      <c r="L2172" s="369"/>
      <c r="M2172" s="291"/>
    </row>
    <row r="2173" spans="1:13">
      <c r="A2173" s="313" t="s">
        <v>344</v>
      </c>
      <c r="B2173" s="328"/>
      <c r="C2173" s="328"/>
      <c r="D2173" s="328"/>
      <c r="E2173" s="328"/>
      <c r="F2173" s="328"/>
      <c r="G2173" s="328"/>
      <c r="H2173" s="368"/>
      <c r="I2173" s="598"/>
      <c r="J2173" s="599"/>
      <c r="K2173" s="352"/>
      <c r="L2173" s="292"/>
      <c r="M2173" s="291"/>
    </row>
    <row r="2174" spans="1:13" ht="15.75" thickBot="1">
      <c r="A2174" s="323" t="s">
        <v>343</v>
      </c>
      <c r="B2174" s="322"/>
      <c r="C2174" s="322"/>
      <c r="D2174" s="322"/>
      <c r="E2174" s="322"/>
      <c r="F2174" s="322"/>
      <c r="G2174" s="322"/>
      <c r="H2174" s="321"/>
      <c r="I2174" s="334"/>
      <c r="J2174" s="333"/>
      <c r="K2174" s="636"/>
      <c r="L2174" s="637"/>
      <c r="M2174" s="291"/>
    </row>
    <row r="2175" spans="1:13">
      <c r="A2175" s="367" t="s">
        <v>342</v>
      </c>
      <c r="B2175" s="366"/>
      <c r="C2175" s="366"/>
      <c r="D2175" s="366"/>
      <c r="E2175" s="366"/>
      <c r="F2175" s="366"/>
      <c r="G2175" s="366"/>
      <c r="H2175" s="365"/>
      <c r="I2175" s="341"/>
      <c r="J2175" s="364"/>
      <c r="K2175" s="627">
        <f>K2177+K2182+K2185</f>
        <v>5.05</v>
      </c>
      <c r="L2175" s="628"/>
      <c r="M2175" s="286">
        <f>K2175*12*I2164</f>
        <v>65956.433999999994</v>
      </c>
    </row>
    <row r="2176" spans="1:13" ht="15.75" thickBot="1">
      <c r="A2176" s="363" t="s">
        <v>341</v>
      </c>
      <c r="B2176" s="362"/>
      <c r="C2176" s="362"/>
      <c r="D2176" s="362"/>
      <c r="E2176" s="362"/>
      <c r="F2176" s="362"/>
      <c r="G2176" s="362"/>
      <c r="H2176" s="361"/>
      <c r="I2176" s="336"/>
      <c r="J2176" s="360"/>
      <c r="K2176" s="281"/>
      <c r="L2176" s="280"/>
      <c r="M2176" s="279"/>
    </row>
    <row r="2177" spans="1:13">
      <c r="A2177" s="301" t="s">
        <v>340</v>
      </c>
      <c r="B2177" s="300"/>
      <c r="C2177" s="300"/>
      <c r="D2177" s="300"/>
      <c r="E2177" s="300"/>
      <c r="F2177" s="300"/>
      <c r="G2177" s="300"/>
      <c r="H2177" s="298"/>
      <c r="I2177" s="598" t="s">
        <v>19</v>
      </c>
      <c r="J2177" s="599"/>
      <c r="K2177" s="629">
        <v>2.5299999999999998</v>
      </c>
      <c r="L2177" s="630"/>
      <c r="M2177" s="291">
        <f>K2177*12*I2164</f>
        <v>33043.520400000001</v>
      </c>
    </row>
    <row r="2178" spans="1:13">
      <c r="A2178" s="323" t="s">
        <v>339</v>
      </c>
      <c r="B2178" s="322"/>
      <c r="C2178" s="322"/>
      <c r="D2178" s="322"/>
      <c r="E2178" s="322"/>
      <c r="F2178" s="322"/>
      <c r="G2178" s="322"/>
      <c r="H2178" s="321"/>
      <c r="I2178" s="359"/>
      <c r="J2178" s="358"/>
      <c r="K2178" s="327"/>
      <c r="L2178" s="292"/>
      <c r="M2178" s="291"/>
    </row>
    <row r="2179" spans="1:13">
      <c r="A2179" s="301" t="s">
        <v>338</v>
      </c>
      <c r="B2179" s="355"/>
      <c r="C2179" s="355"/>
      <c r="D2179" s="355"/>
      <c r="E2179" s="355"/>
      <c r="F2179" s="355"/>
      <c r="G2179" s="355"/>
      <c r="H2179" s="356"/>
      <c r="I2179" s="598" t="s">
        <v>328</v>
      </c>
      <c r="J2179" s="599"/>
      <c r="K2179" s="327"/>
      <c r="L2179" s="292"/>
      <c r="M2179" s="291"/>
    </row>
    <row r="2180" spans="1:13">
      <c r="A2180" s="323" t="s">
        <v>337</v>
      </c>
      <c r="B2180" s="331"/>
      <c r="C2180" s="331"/>
      <c r="D2180" s="331"/>
      <c r="E2180" s="331"/>
      <c r="F2180" s="331"/>
      <c r="G2180" s="331"/>
      <c r="H2180" s="357"/>
      <c r="I2180" s="596"/>
      <c r="J2180" s="597"/>
      <c r="K2180" s="327"/>
      <c r="L2180" s="292"/>
      <c r="M2180" s="291"/>
    </row>
    <row r="2181" spans="1:13">
      <c r="A2181" s="320" t="s">
        <v>336</v>
      </c>
      <c r="B2181" s="354"/>
      <c r="C2181" s="353"/>
      <c r="D2181" s="355"/>
      <c r="E2181" s="355"/>
      <c r="F2181" s="355"/>
      <c r="G2181" s="355"/>
      <c r="H2181" s="356"/>
      <c r="I2181" s="598" t="s">
        <v>328</v>
      </c>
      <c r="J2181" s="599"/>
      <c r="K2181" s="327"/>
      <c r="L2181" s="292"/>
      <c r="M2181" s="291"/>
    </row>
    <row r="2182" spans="1:13">
      <c r="A2182" s="301" t="s">
        <v>335</v>
      </c>
      <c r="B2182" s="355"/>
      <c r="C2182" s="355"/>
      <c r="D2182" s="354"/>
      <c r="E2182" s="354"/>
      <c r="F2182" s="354"/>
      <c r="G2182" s="354"/>
      <c r="H2182" s="353"/>
      <c r="I2182" s="608" t="s">
        <v>35</v>
      </c>
      <c r="J2182" s="609"/>
      <c r="K2182" s="625">
        <v>1.1200000000000001</v>
      </c>
      <c r="L2182" s="626"/>
      <c r="M2182" s="291">
        <f>K2182*12*I2164</f>
        <v>14627.961600000002</v>
      </c>
    </row>
    <row r="2183" spans="1:13">
      <c r="A2183" s="313" t="s">
        <v>334</v>
      </c>
      <c r="B2183" s="312"/>
      <c r="C2183" s="312"/>
      <c r="D2183" s="312"/>
      <c r="E2183" s="312"/>
      <c r="F2183" s="312"/>
      <c r="G2183" s="312"/>
      <c r="H2183" s="311"/>
      <c r="I2183" s="590" t="s">
        <v>333</v>
      </c>
      <c r="J2183" s="591"/>
      <c r="K2183" s="327"/>
      <c r="L2183" s="292"/>
      <c r="M2183" s="291"/>
    </row>
    <row r="2184" spans="1:13">
      <c r="A2184" s="323"/>
      <c r="B2184" s="322"/>
      <c r="C2184" s="322"/>
      <c r="D2184" s="322"/>
      <c r="E2184" s="322"/>
      <c r="F2184" s="322"/>
      <c r="G2184" s="322"/>
      <c r="H2184" s="321"/>
      <c r="I2184" s="334" t="s">
        <v>332</v>
      </c>
      <c r="J2184" s="333"/>
      <c r="K2184" s="352"/>
      <c r="L2184" s="292"/>
      <c r="M2184" s="291"/>
    </row>
    <row r="2185" spans="1:13">
      <c r="A2185" s="313" t="s">
        <v>331</v>
      </c>
      <c r="B2185" s="312"/>
      <c r="C2185" s="312"/>
      <c r="D2185" s="312"/>
      <c r="E2185" s="312"/>
      <c r="F2185" s="312"/>
      <c r="G2185" s="312"/>
      <c r="H2185" s="311"/>
      <c r="I2185" s="590" t="s">
        <v>35</v>
      </c>
      <c r="J2185" s="591"/>
      <c r="K2185" s="625">
        <v>1.4</v>
      </c>
      <c r="L2185" s="626"/>
      <c r="M2185" s="291">
        <f>K2185*12*I2164</f>
        <v>18284.951999999997</v>
      </c>
    </row>
    <row r="2186" spans="1:13">
      <c r="A2186" s="323" t="s">
        <v>330</v>
      </c>
      <c r="B2186" s="322"/>
      <c r="C2186" s="322"/>
      <c r="D2186" s="322"/>
      <c r="E2186" s="322"/>
      <c r="F2186" s="322"/>
      <c r="G2186" s="322"/>
      <c r="H2186" s="321"/>
      <c r="I2186" s="334"/>
      <c r="J2186" s="333"/>
      <c r="K2186" s="327"/>
      <c r="L2186" s="292"/>
      <c r="M2186" s="291"/>
    </row>
    <row r="2187" spans="1:13">
      <c r="A2187" s="313" t="s">
        <v>329</v>
      </c>
      <c r="B2187" s="312"/>
      <c r="C2187" s="312"/>
      <c r="D2187" s="312"/>
      <c r="E2187" s="312"/>
      <c r="F2187" s="312"/>
      <c r="G2187" s="312"/>
      <c r="H2187" s="311"/>
      <c r="I2187" s="598" t="s">
        <v>328</v>
      </c>
      <c r="J2187" s="599"/>
      <c r="K2187" s="327"/>
      <c r="L2187" s="292"/>
      <c r="M2187" s="291"/>
    </row>
    <row r="2188" spans="1:13">
      <c r="A2188" s="313" t="s">
        <v>327</v>
      </c>
      <c r="B2188" s="312"/>
      <c r="C2188" s="312"/>
      <c r="D2188" s="312"/>
      <c r="E2188" s="312"/>
      <c r="F2188" s="312"/>
      <c r="G2188" s="312"/>
      <c r="H2188" s="311"/>
      <c r="I2188" s="590" t="s">
        <v>326</v>
      </c>
      <c r="J2188" s="591"/>
      <c r="K2188" s="351"/>
      <c r="L2188" s="350"/>
      <c r="M2188" s="349"/>
    </row>
    <row r="2189" spans="1:13" ht="15.75" thickBot="1">
      <c r="A2189" s="323"/>
      <c r="B2189" s="322"/>
      <c r="C2189" s="322"/>
      <c r="D2189" s="322"/>
      <c r="E2189" s="322"/>
      <c r="F2189" s="322"/>
      <c r="G2189" s="322"/>
      <c r="H2189" s="321"/>
      <c r="I2189" s="606" t="s">
        <v>325</v>
      </c>
      <c r="J2189" s="607"/>
      <c r="K2189" s="348"/>
      <c r="L2189" s="347"/>
      <c r="M2189" s="346"/>
    </row>
    <row r="2190" spans="1:13">
      <c r="A2190" s="345" t="s">
        <v>324</v>
      </c>
      <c r="B2190" s="344"/>
      <c r="C2190" s="344"/>
      <c r="D2190" s="344"/>
      <c r="E2190" s="344"/>
      <c r="F2190" s="344"/>
      <c r="G2190" s="343"/>
      <c r="H2190" s="342"/>
      <c r="I2190" s="341"/>
      <c r="J2190" s="340"/>
      <c r="K2190" s="648">
        <f>K2192+K2199+K2207+K2211+K2212+K2216</f>
        <v>21.439999999999998</v>
      </c>
      <c r="L2190" s="628"/>
      <c r="M2190" s="286">
        <f>M2192+M2199+M2207+M2211+M2212+M2216</f>
        <v>280020.97920000006</v>
      </c>
    </row>
    <row r="2191" spans="1:13" ht="15.75" thickBot="1">
      <c r="A2191" s="339"/>
      <c r="B2191" s="338"/>
      <c r="C2191" s="338"/>
      <c r="D2191" s="338"/>
      <c r="E2191" s="338"/>
      <c r="F2191" s="338"/>
      <c r="G2191" s="338"/>
      <c r="H2191" s="337"/>
      <c r="I2191" s="336"/>
      <c r="J2191" s="282"/>
      <c r="K2191" s="281"/>
      <c r="L2191" s="280"/>
      <c r="M2191" s="279"/>
    </row>
    <row r="2192" spans="1:13" ht="15.75" thickBot="1">
      <c r="A2192" s="603" t="s">
        <v>323</v>
      </c>
      <c r="B2192" s="604"/>
      <c r="C2192" s="604"/>
      <c r="D2192" s="604"/>
      <c r="E2192" s="604"/>
      <c r="F2192" s="604"/>
      <c r="G2192" s="604"/>
      <c r="H2192" s="605"/>
      <c r="I2192" s="305"/>
      <c r="J2192" s="304"/>
      <c r="K2192" s="646">
        <f>K2193+K2194+K2195+K2197+K2198</f>
        <v>3.7099999999999995</v>
      </c>
      <c r="L2192" s="647"/>
      <c r="M2192" s="303">
        <f>K2192*12*I2164</f>
        <v>48455.122799999997</v>
      </c>
    </row>
    <row r="2193" spans="1:13">
      <c r="A2193" s="323" t="s">
        <v>322</v>
      </c>
      <c r="B2193" s="322"/>
      <c r="C2193" s="322"/>
      <c r="D2193" s="322"/>
      <c r="E2193" s="322"/>
      <c r="F2193" s="322"/>
      <c r="G2193" s="322"/>
      <c r="H2193" s="321"/>
      <c r="I2193" s="596" t="s">
        <v>321</v>
      </c>
      <c r="J2193" s="597"/>
      <c r="K2193" s="629">
        <v>0.63</v>
      </c>
      <c r="L2193" s="630"/>
      <c r="M2193" s="291">
        <f>K2193*12*I2164</f>
        <v>8228.2284000000018</v>
      </c>
    </row>
    <row r="2194" spans="1:13">
      <c r="A2194" s="320" t="s">
        <v>320</v>
      </c>
      <c r="B2194" s="319"/>
      <c r="C2194" s="319"/>
      <c r="D2194" s="319"/>
      <c r="E2194" s="319"/>
      <c r="F2194" s="319"/>
      <c r="G2194" s="319"/>
      <c r="H2194" s="318"/>
      <c r="I2194" s="608" t="s">
        <v>57</v>
      </c>
      <c r="J2194" s="609"/>
      <c r="K2194" s="625">
        <v>1.48</v>
      </c>
      <c r="L2194" s="626"/>
      <c r="M2194" s="291">
        <f>K2194*12*I2164</f>
        <v>19329.806400000001</v>
      </c>
    </row>
    <row r="2195" spans="1:13">
      <c r="A2195" s="313" t="s">
        <v>319</v>
      </c>
      <c r="B2195" s="312"/>
      <c r="C2195" s="312"/>
      <c r="D2195" s="312"/>
      <c r="E2195" s="312"/>
      <c r="F2195" s="312"/>
      <c r="G2195" s="312"/>
      <c r="H2195" s="311"/>
      <c r="I2195" s="590" t="s">
        <v>35</v>
      </c>
      <c r="J2195" s="591"/>
      <c r="K2195" s="625">
        <v>0.17</v>
      </c>
      <c r="L2195" s="626"/>
      <c r="M2195" s="291">
        <f>K2195*12*I2164</f>
        <v>2220.3156000000004</v>
      </c>
    </row>
    <row r="2196" spans="1:13">
      <c r="A2196" s="335" t="s">
        <v>318</v>
      </c>
      <c r="B2196" s="331"/>
      <c r="C2196" s="331"/>
      <c r="D2196" s="331"/>
      <c r="E2196" s="322"/>
      <c r="F2196" s="322"/>
      <c r="G2196" s="322"/>
      <c r="H2196" s="321"/>
      <c r="I2196" s="334"/>
      <c r="J2196" s="333"/>
      <c r="K2196" s="293"/>
      <c r="L2196" s="292"/>
      <c r="M2196" s="291"/>
    </row>
    <row r="2197" spans="1:13">
      <c r="A2197" s="320" t="s">
        <v>317</v>
      </c>
      <c r="B2197" s="319"/>
      <c r="C2197" s="319"/>
      <c r="D2197" s="319"/>
      <c r="E2197" s="319"/>
      <c r="F2197" s="319"/>
      <c r="G2197" s="319"/>
      <c r="H2197" s="318"/>
      <c r="I2197" s="608" t="s">
        <v>19</v>
      </c>
      <c r="J2197" s="609"/>
      <c r="K2197" s="625">
        <v>0.05</v>
      </c>
      <c r="L2197" s="626"/>
      <c r="M2197" s="291">
        <f>K2197*12*I2164</f>
        <v>653.03400000000011</v>
      </c>
    </row>
    <row r="2198" spans="1:13" ht="15.75" thickBot="1">
      <c r="A2198" s="313" t="s">
        <v>316</v>
      </c>
      <c r="B2198" s="312"/>
      <c r="C2198" s="312"/>
      <c r="D2198" s="312"/>
      <c r="E2198" s="312"/>
      <c r="F2198" s="312"/>
      <c r="G2198" s="312"/>
      <c r="H2198" s="311"/>
      <c r="I2198" s="614" t="s">
        <v>19</v>
      </c>
      <c r="J2198" s="615"/>
      <c r="K2198" s="650">
        <v>1.38</v>
      </c>
      <c r="L2198" s="651"/>
      <c r="M2198" s="291">
        <f>K2198*12*I2164</f>
        <v>18023.738400000002</v>
      </c>
    </row>
    <row r="2199" spans="1:13" ht="15.75" thickBot="1">
      <c r="A2199" s="654" t="s">
        <v>315</v>
      </c>
      <c r="B2199" s="655"/>
      <c r="C2199" s="655"/>
      <c r="D2199" s="655"/>
      <c r="E2199" s="655"/>
      <c r="F2199" s="655"/>
      <c r="G2199" s="655"/>
      <c r="H2199" s="656"/>
      <c r="I2199" s="305"/>
      <c r="J2199" s="304"/>
      <c r="K2199" s="642">
        <f>K2200+K2201+K2203+K2204+K2205+K2206</f>
        <v>1.35</v>
      </c>
      <c r="L2199" s="647"/>
      <c r="M2199" s="303">
        <f>K2199*12*I2164</f>
        <v>17631.918000000005</v>
      </c>
    </row>
    <row r="2200" spans="1:13">
      <c r="A2200" s="332" t="s">
        <v>314</v>
      </c>
      <c r="B2200" s="331"/>
      <c r="C2200" s="331"/>
      <c r="D2200" s="331"/>
      <c r="E2200" s="331"/>
      <c r="F2200" s="322"/>
      <c r="G2200" s="322"/>
      <c r="H2200" s="321"/>
      <c r="I2200" s="330"/>
      <c r="J2200" s="294"/>
      <c r="K2200" s="629">
        <v>0.08</v>
      </c>
      <c r="L2200" s="630"/>
      <c r="M2200" s="291">
        <f>K2200*12*I2164</f>
        <v>1044.8544000000002</v>
      </c>
    </row>
    <row r="2201" spans="1:13">
      <c r="A2201" s="329" t="s">
        <v>313</v>
      </c>
      <c r="B2201" s="328"/>
      <c r="C2201" s="328"/>
      <c r="D2201" s="328"/>
      <c r="E2201" s="328"/>
      <c r="F2201" s="312"/>
      <c r="G2201" s="312"/>
      <c r="H2201" s="311"/>
      <c r="I2201" s="598" t="s">
        <v>312</v>
      </c>
      <c r="J2201" s="599"/>
      <c r="K2201" s="625">
        <v>0.65</v>
      </c>
      <c r="L2201" s="626"/>
      <c r="M2201" s="291">
        <f>K2201*12*I2164</f>
        <v>8489.4420000000009</v>
      </c>
    </row>
    <row r="2202" spans="1:13">
      <c r="A2202" s="323" t="s">
        <v>311</v>
      </c>
      <c r="B2202" s="322"/>
      <c r="C2202" s="322"/>
      <c r="D2202" s="322"/>
      <c r="E2202" s="322"/>
      <c r="F2202" s="322"/>
      <c r="G2202" s="322"/>
      <c r="H2202" s="321"/>
      <c r="I2202" s="596" t="s">
        <v>310</v>
      </c>
      <c r="J2202" s="597"/>
      <c r="K2202" s="327"/>
      <c r="L2202" s="292"/>
      <c r="M2202" s="291"/>
    </row>
    <row r="2203" spans="1:13">
      <c r="A2203" s="320" t="s">
        <v>309</v>
      </c>
      <c r="B2203" s="319"/>
      <c r="C2203" s="319"/>
      <c r="D2203" s="319"/>
      <c r="E2203" s="319"/>
      <c r="F2203" s="319"/>
      <c r="G2203" s="319"/>
      <c r="H2203" s="318"/>
      <c r="I2203" s="608" t="s">
        <v>308</v>
      </c>
      <c r="J2203" s="609"/>
      <c r="K2203" s="625">
        <v>0.4</v>
      </c>
      <c r="L2203" s="626"/>
      <c r="M2203" s="291">
        <f>K2203*12*I2164</f>
        <v>5224.2720000000008</v>
      </c>
    </row>
    <row r="2204" spans="1:13">
      <c r="A2204" s="320" t="s">
        <v>307</v>
      </c>
      <c r="B2204" s="319"/>
      <c r="C2204" s="319"/>
      <c r="D2204" s="319"/>
      <c r="E2204" s="319"/>
      <c r="F2204" s="319"/>
      <c r="G2204" s="319"/>
      <c r="H2204" s="318"/>
      <c r="I2204" s="608" t="s">
        <v>306</v>
      </c>
      <c r="J2204" s="609"/>
      <c r="K2204" s="625">
        <v>0.1</v>
      </c>
      <c r="L2204" s="626"/>
      <c r="M2204" s="291">
        <f>K2204*12*I2164</f>
        <v>1306.0680000000002</v>
      </c>
    </row>
    <row r="2205" spans="1:13">
      <c r="A2205" s="313" t="s">
        <v>299</v>
      </c>
      <c r="B2205" s="312"/>
      <c r="C2205" s="312"/>
      <c r="D2205" s="312"/>
      <c r="E2205" s="312"/>
      <c r="F2205" s="312"/>
      <c r="G2205" s="312"/>
      <c r="H2205" s="311"/>
      <c r="I2205" s="608" t="s">
        <v>298</v>
      </c>
      <c r="J2205" s="609"/>
      <c r="K2205" s="636">
        <v>0.05</v>
      </c>
      <c r="L2205" s="637"/>
      <c r="M2205" s="291">
        <f>K2205*12*I2164</f>
        <v>653.03400000000011</v>
      </c>
    </row>
    <row r="2206" spans="1:13" ht="15.75" thickBot="1">
      <c r="A2206" s="313" t="s">
        <v>305</v>
      </c>
      <c r="B2206" s="312"/>
      <c r="C2206" s="312"/>
      <c r="D2206" s="312"/>
      <c r="E2206" s="312"/>
      <c r="F2206" s="312"/>
      <c r="G2206" s="312"/>
      <c r="H2206" s="311"/>
      <c r="I2206" s="614" t="s">
        <v>88</v>
      </c>
      <c r="J2206" s="615"/>
      <c r="K2206" s="638">
        <v>7.0000000000000007E-2</v>
      </c>
      <c r="L2206" s="639"/>
      <c r="M2206" s="326">
        <f>K2206*12*I2164</f>
        <v>914.24760000000015</v>
      </c>
    </row>
    <row r="2207" spans="1:13" ht="15.75" thickBot="1">
      <c r="A2207" s="654" t="s">
        <v>304</v>
      </c>
      <c r="B2207" s="655"/>
      <c r="C2207" s="655"/>
      <c r="D2207" s="655"/>
      <c r="E2207" s="655"/>
      <c r="F2207" s="655"/>
      <c r="G2207" s="655"/>
      <c r="H2207" s="656"/>
      <c r="I2207" s="325"/>
      <c r="J2207" s="324"/>
      <c r="K2207" s="649">
        <f>K2208+K2209+K2210</f>
        <v>0.88</v>
      </c>
      <c r="L2207" s="643"/>
      <c r="M2207" s="303">
        <f>K2207*12*I2164</f>
        <v>11493.398400000002</v>
      </c>
    </row>
    <row r="2208" spans="1:13">
      <c r="A2208" s="323" t="s">
        <v>303</v>
      </c>
      <c r="B2208" s="322"/>
      <c r="C2208" s="322"/>
      <c r="D2208" s="322"/>
      <c r="E2208" s="322"/>
      <c r="F2208" s="322"/>
      <c r="G2208" s="322"/>
      <c r="H2208" s="321"/>
      <c r="I2208" s="612" t="s">
        <v>302</v>
      </c>
      <c r="J2208" s="613"/>
      <c r="K2208" s="644">
        <v>0.42</v>
      </c>
      <c r="L2208" s="645"/>
      <c r="M2208" s="291">
        <f>K2208*12*I2164</f>
        <v>5485.4856000000009</v>
      </c>
    </row>
    <row r="2209" spans="1:13">
      <c r="A2209" s="320" t="s">
        <v>301</v>
      </c>
      <c r="B2209" s="319"/>
      <c r="C2209" s="319"/>
      <c r="D2209" s="319"/>
      <c r="E2209" s="319"/>
      <c r="F2209" s="319"/>
      <c r="G2209" s="319"/>
      <c r="H2209" s="318"/>
      <c r="I2209" s="317" t="s">
        <v>300</v>
      </c>
      <c r="J2209" s="316"/>
      <c r="K2209" s="636">
        <v>0.37</v>
      </c>
      <c r="L2209" s="637"/>
      <c r="M2209" s="291">
        <f>K2209*12*I2164</f>
        <v>4832.4516000000003</v>
      </c>
    </row>
    <row r="2210" spans="1:13" ht="15.75" thickBot="1">
      <c r="A2210" s="313" t="s">
        <v>299</v>
      </c>
      <c r="B2210" s="312"/>
      <c r="C2210" s="312"/>
      <c r="D2210" s="312"/>
      <c r="E2210" s="312"/>
      <c r="F2210" s="312"/>
      <c r="G2210" s="312"/>
      <c r="H2210" s="311"/>
      <c r="I2210" s="614" t="s">
        <v>298</v>
      </c>
      <c r="J2210" s="615"/>
      <c r="K2210" s="638">
        <v>0.09</v>
      </c>
      <c r="L2210" s="639"/>
      <c r="M2210" s="291">
        <f>K2210*12*I2164</f>
        <v>1175.4612000000002</v>
      </c>
    </row>
    <row r="2211" spans="1:13" ht="15.75" thickBot="1">
      <c r="A2211" s="309" t="s">
        <v>297</v>
      </c>
      <c r="B2211" s="308"/>
      <c r="C2211" s="308"/>
      <c r="D2211" s="308"/>
      <c r="E2211" s="308"/>
      <c r="F2211" s="308"/>
      <c r="G2211" s="308"/>
      <c r="H2211" s="307"/>
      <c r="I2211" s="619" t="s">
        <v>296</v>
      </c>
      <c r="J2211" s="620"/>
      <c r="K2211" s="640">
        <v>13.85</v>
      </c>
      <c r="L2211" s="641"/>
      <c r="M2211" s="303">
        <f>K2211*12*I2164</f>
        <v>180890.41800000001</v>
      </c>
    </row>
    <row r="2212" spans="1:13" ht="15.75" thickBot="1">
      <c r="A2212" s="603" t="s">
        <v>295</v>
      </c>
      <c r="B2212" s="604"/>
      <c r="C2212" s="604"/>
      <c r="D2212" s="604"/>
      <c r="E2212" s="604"/>
      <c r="F2212" s="604"/>
      <c r="G2212" s="604"/>
      <c r="H2212" s="605"/>
      <c r="I2212" s="305"/>
      <c r="J2212" s="304"/>
      <c r="K2212" s="642">
        <v>1.58</v>
      </c>
      <c r="L2212" s="643"/>
      <c r="M2212" s="303">
        <f>K2212*12*I2164</f>
        <v>20635.874400000004</v>
      </c>
    </row>
    <row r="2213" spans="1:13">
      <c r="A2213" s="301" t="s">
        <v>294</v>
      </c>
      <c r="B2213" s="300"/>
      <c r="C2213" s="300"/>
      <c r="D2213" s="300"/>
      <c r="E2213" s="300"/>
      <c r="F2213" s="300"/>
      <c r="G2213" s="300"/>
      <c r="H2213" s="298"/>
      <c r="I2213" s="621" t="s">
        <v>293</v>
      </c>
      <c r="J2213" s="622"/>
      <c r="K2213" s="297"/>
      <c r="L2213" s="314"/>
      <c r="M2213" s="291"/>
    </row>
    <row r="2214" spans="1:13">
      <c r="A2214" s="301" t="s">
        <v>292</v>
      </c>
      <c r="B2214" s="300"/>
      <c r="C2214" s="300"/>
      <c r="D2214" s="300"/>
      <c r="E2214" s="300"/>
      <c r="F2214" s="300"/>
      <c r="G2214" s="300"/>
      <c r="H2214" s="298"/>
      <c r="I2214" s="295"/>
      <c r="J2214" s="294"/>
      <c r="K2214" s="297"/>
      <c r="L2214" s="314"/>
      <c r="M2214" s="291"/>
    </row>
    <row r="2215" spans="1:13" ht="15.75" thickBot="1">
      <c r="A2215" s="301" t="s">
        <v>291</v>
      </c>
      <c r="B2215" s="300"/>
      <c r="C2215" s="300"/>
      <c r="D2215" s="300"/>
      <c r="E2215" s="300"/>
      <c r="F2215" s="300"/>
      <c r="G2215" s="300"/>
      <c r="H2215" s="298"/>
      <c r="I2215" s="310"/>
      <c r="J2215" s="294"/>
      <c r="K2215" s="297"/>
      <c r="L2215" s="314"/>
      <c r="M2215" s="291"/>
    </row>
    <row r="2216" spans="1:13" ht="15.75" thickBot="1">
      <c r="A2216" s="309" t="s">
        <v>290</v>
      </c>
      <c r="B2216" s="308"/>
      <c r="C2216" s="308"/>
      <c r="D2216" s="308"/>
      <c r="E2216" s="308"/>
      <c r="F2216" s="308"/>
      <c r="G2216" s="308"/>
      <c r="H2216" s="307"/>
      <c r="I2216" s="305"/>
      <c r="J2216" s="304"/>
      <c r="K2216" s="642">
        <v>7.0000000000000007E-2</v>
      </c>
      <c r="L2216" s="643"/>
      <c r="M2216" s="303">
        <f>K2216*12*I2164</f>
        <v>914.24760000000015</v>
      </c>
    </row>
    <row r="2217" spans="1:13">
      <c r="A2217" s="301" t="s">
        <v>289</v>
      </c>
      <c r="B2217" s="300"/>
      <c r="C2217" s="300"/>
      <c r="D2217" s="300"/>
      <c r="E2217" s="300"/>
      <c r="F2217" s="300"/>
      <c r="G2217" s="300"/>
      <c r="H2217" s="298"/>
      <c r="I2217" s="621" t="s">
        <v>19</v>
      </c>
      <c r="J2217" s="622"/>
      <c r="K2217" s="315"/>
      <c r="L2217" s="314"/>
      <c r="M2217" s="291"/>
    </row>
    <row r="2218" spans="1:13" ht="15.75" thickBot="1">
      <c r="A2218" s="301" t="s">
        <v>288</v>
      </c>
      <c r="B2218" s="300"/>
      <c r="C2218" s="300"/>
      <c r="D2218" s="300"/>
      <c r="E2218" s="300"/>
      <c r="F2218" s="300"/>
      <c r="G2218" s="300"/>
      <c r="H2218" s="298"/>
      <c r="I2218" s="295"/>
      <c r="J2218" s="294"/>
      <c r="K2218" s="315"/>
      <c r="L2218" s="314"/>
      <c r="M2218" s="291"/>
    </row>
    <row r="2219" spans="1:13" ht="15.75" thickBot="1">
      <c r="A2219" s="603" t="s">
        <v>287</v>
      </c>
      <c r="B2219" s="604"/>
      <c r="C2219" s="604"/>
      <c r="D2219" s="604"/>
      <c r="E2219" s="604"/>
      <c r="F2219" s="604"/>
      <c r="G2219" s="604"/>
      <c r="H2219" s="605"/>
      <c r="I2219" s="305"/>
      <c r="J2219" s="304"/>
      <c r="K2219" s="642">
        <v>6</v>
      </c>
      <c r="L2219" s="643"/>
      <c r="M2219" s="303">
        <f>K2219*12*I2164</f>
        <v>78364.08</v>
      </c>
    </row>
    <row r="2220" spans="1:13">
      <c r="A2220" s="301" t="s">
        <v>286</v>
      </c>
      <c r="B2220" s="299"/>
      <c r="C2220" s="299"/>
      <c r="D2220" s="299"/>
      <c r="E2220" s="299"/>
      <c r="F2220" s="300"/>
      <c r="G2220" s="299"/>
      <c r="H2220" s="298"/>
      <c r="I2220" s="598" t="s">
        <v>285</v>
      </c>
      <c r="J2220" s="599"/>
      <c r="K2220" s="297"/>
      <c r="L2220" s="314"/>
      <c r="M2220" s="291"/>
    </row>
    <row r="2221" spans="1:13">
      <c r="A2221" s="301" t="s">
        <v>284</v>
      </c>
      <c r="B2221" s="299"/>
      <c r="C2221" s="299"/>
      <c r="D2221" s="299"/>
      <c r="E2221" s="299"/>
      <c r="F2221" s="300"/>
      <c r="G2221" s="299"/>
      <c r="H2221" s="298"/>
      <c r="I2221" s="598" t="s">
        <v>283</v>
      </c>
      <c r="J2221" s="599"/>
      <c r="K2221" s="297"/>
      <c r="L2221" s="314"/>
      <c r="M2221" s="291"/>
    </row>
    <row r="2222" spans="1:13">
      <c r="A2222" s="301" t="s">
        <v>282</v>
      </c>
      <c r="B2222" s="299"/>
      <c r="C2222" s="299"/>
      <c r="D2222" s="299"/>
      <c r="E2222" s="299"/>
      <c r="F2222" s="300"/>
      <c r="G2222" s="299"/>
      <c r="H2222" s="298"/>
      <c r="I2222" s="598" t="s">
        <v>281</v>
      </c>
      <c r="J2222" s="599"/>
      <c r="K2222" s="297"/>
      <c r="L2222" s="314"/>
      <c r="M2222" s="291"/>
    </row>
    <row r="2223" spans="1:13">
      <c r="A2223" s="301" t="s">
        <v>280</v>
      </c>
      <c r="B2223" s="299"/>
      <c r="C2223" s="299"/>
      <c r="D2223" s="299"/>
      <c r="E2223" s="299"/>
      <c r="F2223" s="300"/>
      <c r="G2223" s="299"/>
      <c r="H2223" s="298"/>
      <c r="I2223" s="598" t="s">
        <v>279</v>
      </c>
      <c r="J2223" s="599"/>
      <c r="K2223" s="297"/>
      <c r="L2223" s="314"/>
      <c r="M2223" s="291"/>
    </row>
    <row r="2224" spans="1:13">
      <c r="A2224" s="301" t="s">
        <v>278</v>
      </c>
      <c r="B2224" s="299"/>
      <c r="C2224" s="299"/>
      <c r="D2224" s="299"/>
      <c r="E2224" s="299"/>
      <c r="F2224" s="300"/>
      <c r="G2224" s="299"/>
      <c r="H2224" s="298"/>
      <c r="I2224" s="598" t="s">
        <v>277</v>
      </c>
      <c r="J2224" s="599"/>
      <c r="K2224" s="297"/>
      <c r="L2224" s="314"/>
      <c r="M2224" s="291"/>
    </row>
    <row r="2225" spans="1:13">
      <c r="A2225" s="301" t="s">
        <v>276</v>
      </c>
      <c r="B2225" s="299"/>
      <c r="C2225" s="299"/>
      <c r="D2225" s="299"/>
      <c r="E2225" s="299"/>
      <c r="F2225" s="300"/>
      <c r="G2225" s="299"/>
      <c r="H2225" s="298"/>
      <c r="I2225" s="295"/>
      <c r="J2225" s="294"/>
      <c r="K2225" s="297"/>
      <c r="L2225" s="302"/>
      <c r="M2225" s="291"/>
    </row>
    <row r="2226" spans="1:13">
      <c r="A2226" s="301" t="s">
        <v>275</v>
      </c>
      <c r="B2226" s="299"/>
      <c r="C2226" s="299"/>
      <c r="D2226" s="299"/>
      <c r="E2226" s="299"/>
      <c r="F2226" s="300"/>
      <c r="G2226" s="299"/>
      <c r="H2226" s="298"/>
      <c r="I2226" s="295"/>
      <c r="J2226" s="294"/>
      <c r="K2226" s="297"/>
      <c r="L2226" s="314"/>
      <c r="M2226" s="291"/>
    </row>
    <row r="2227" spans="1:13">
      <c r="A2227" s="301" t="s">
        <v>274</v>
      </c>
      <c r="B2227" s="299"/>
      <c r="C2227" s="299"/>
      <c r="D2227" s="299"/>
      <c r="E2227" s="299"/>
      <c r="F2227" s="300"/>
      <c r="G2227" s="299"/>
      <c r="H2227" s="298"/>
      <c r="I2227" s="295"/>
      <c r="J2227" s="294"/>
      <c r="K2227" s="297"/>
      <c r="L2227" s="314"/>
      <c r="M2227" s="291"/>
    </row>
    <row r="2228" spans="1:13">
      <c r="A2228" s="301" t="s">
        <v>273</v>
      </c>
      <c r="B2228" s="299"/>
      <c r="C2228" s="299"/>
      <c r="D2228" s="299"/>
      <c r="E2228" s="299"/>
      <c r="F2228" s="300"/>
      <c r="G2228" s="299"/>
      <c r="H2228" s="298"/>
      <c r="I2228" s="295"/>
      <c r="J2228" s="294"/>
      <c r="K2228" s="297"/>
      <c r="L2228" s="314"/>
      <c r="M2228" s="291"/>
    </row>
    <row r="2229" spans="1:13">
      <c r="A2229" s="301" t="s">
        <v>272</v>
      </c>
      <c r="B2229" s="299"/>
      <c r="C2229" s="299"/>
      <c r="D2229" s="299"/>
      <c r="E2229" s="299"/>
      <c r="F2229" s="300"/>
      <c r="G2229" s="299"/>
      <c r="H2229" s="298"/>
      <c r="I2229" s="295"/>
      <c r="J2229" s="294"/>
      <c r="K2229" s="297"/>
      <c r="L2229" s="314"/>
      <c r="M2229" s="291"/>
    </row>
    <row r="2230" spans="1:13" ht="15.75" thickBot="1">
      <c r="A2230" s="616" t="s">
        <v>271</v>
      </c>
      <c r="B2230" s="617"/>
      <c r="C2230" s="617"/>
      <c r="D2230" s="617"/>
      <c r="E2230" s="617"/>
      <c r="F2230" s="617"/>
      <c r="G2230" s="617"/>
      <c r="H2230" s="618"/>
      <c r="I2230" s="295"/>
      <c r="J2230" s="294"/>
      <c r="K2230" s="293"/>
      <c r="L2230" s="292"/>
      <c r="M2230" s="291"/>
    </row>
    <row r="2231" spans="1:13">
      <c r="A2231" s="290" t="s">
        <v>270</v>
      </c>
      <c r="B2231" s="289"/>
      <c r="C2231" s="289"/>
      <c r="D2231" s="289"/>
      <c r="E2231" s="289"/>
      <c r="F2231" s="289"/>
      <c r="G2231" s="289"/>
      <c r="H2231" s="289"/>
      <c r="I2231" s="621" t="s">
        <v>55</v>
      </c>
      <c r="J2231" s="622"/>
      <c r="K2231" s="288"/>
      <c r="L2231" s="287"/>
      <c r="M2231" s="286"/>
    </row>
    <row r="2232" spans="1:13" ht="15.75" thickBot="1">
      <c r="A2232" s="285" t="s">
        <v>269</v>
      </c>
      <c r="B2232" s="284"/>
      <c r="C2232" s="284"/>
      <c r="D2232" s="284"/>
      <c r="E2232" s="284"/>
      <c r="F2232" s="284"/>
      <c r="G2232" s="284"/>
      <c r="H2232" s="284"/>
      <c r="I2232" s="283"/>
      <c r="J2232" s="282"/>
      <c r="K2232" s="281"/>
      <c r="L2232" s="280"/>
      <c r="M2232" s="279"/>
    </row>
    <row r="2233" spans="1:13" ht="15.75" thickBot="1">
      <c r="A2233" s="603" t="s">
        <v>355</v>
      </c>
      <c r="B2233" s="604"/>
      <c r="C2233" s="604"/>
      <c r="D2233" s="604"/>
      <c r="E2233" s="604"/>
      <c r="F2233" s="604"/>
      <c r="G2233" s="604"/>
      <c r="H2233" s="657"/>
      <c r="I2233" s="658" t="s">
        <v>32</v>
      </c>
      <c r="J2233" s="659"/>
      <c r="K2233" s="660">
        <v>1.46</v>
      </c>
      <c r="L2233" s="661"/>
      <c r="M2233" s="276">
        <f>K2233*12*I2164</f>
        <v>19068.592800000002</v>
      </c>
    </row>
    <row r="2234" spans="1:13" ht="15.75" thickBot="1">
      <c r="A2234" s="386" t="s">
        <v>354</v>
      </c>
      <c r="B2234" s="385"/>
      <c r="C2234" s="385"/>
      <c r="D2234" s="385"/>
      <c r="E2234" s="385"/>
      <c r="F2234" s="385"/>
      <c r="G2234" s="385"/>
      <c r="H2234" s="385"/>
      <c r="I2234" s="387"/>
      <c r="J2234" s="383"/>
      <c r="K2234" s="660"/>
      <c r="L2234" s="661"/>
      <c r="M2234" s="276"/>
    </row>
    <row r="2235" spans="1:13" ht="15.75" thickBot="1">
      <c r="A2235" s="652" t="s">
        <v>268</v>
      </c>
      <c r="B2235" s="653"/>
      <c r="C2235" s="653"/>
      <c r="D2235" s="653"/>
      <c r="E2235" s="653"/>
      <c r="F2235" s="653"/>
      <c r="G2235" s="653"/>
      <c r="H2235" s="653"/>
      <c r="I2235" s="278"/>
      <c r="J2235" s="277"/>
      <c r="K2235" s="610">
        <f>K2165+K2175+K2190+K2219+K2233+K2234</f>
        <v>40.119999999999997</v>
      </c>
      <c r="L2235" s="611"/>
      <c r="M2235" s="276">
        <f>M2165+M2175+M2190+M2219+M2233+M2234</f>
        <v>523994.48160000006</v>
      </c>
    </row>
    <row r="2237" spans="1:13" ht="15.75">
      <c r="A2237" s="601" t="s">
        <v>0</v>
      </c>
      <c r="B2237" s="601"/>
      <c r="C2237" s="601"/>
      <c r="D2237" s="601"/>
      <c r="E2237" s="601"/>
      <c r="F2237" s="601"/>
      <c r="G2237" s="601"/>
      <c r="H2237" s="601"/>
      <c r="I2237" s="601"/>
      <c r="J2237" s="601"/>
      <c r="K2237" s="601"/>
      <c r="L2237" s="601"/>
      <c r="M2237" s="327"/>
    </row>
    <row r="2238" spans="1:13" ht="15.75">
      <c r="A2238" s="600" t="s">
        <v>353</v>
      </c>
      <c r="B2238" s="600"/>
      <c r="C2238" s="600"/>
      <c r="D2238" s="600"/>
      <c r="E2238" s="600"/>
      <c r="F2238" s="600"/>
      <c r="G2238" s="600"/>
      <c r="H2238" s="600"/>
      <c r="I2238" s="600"/>
      <c r="J2238" s="600"/>
      <c r="K2238" s="600"/>
      <c r="L2238" s="600"/>
      <c r="M2238" s="327"/>
    </row>
    <row r="2239" spans="1:13" ht="15.75">
      <c r="A2239" s="370"/>
      <c r="B2239" s="370"/>
      <c r="C2239" s="370"/>
      <c r="D2239" s="370"/>
      <c r="E2239" s="370"/>
      <c r="F2239" s="370" t="s">
        <v>455</v>
      </c>
      <c r="G2239" s="370"/>
      <c r="H2239" s="370"/>
      <c r="I2239" s="370"/>
      <c r="J2239" s="370"/>
      <c r="K2239" s="370"/>
      <c r="L2239" s="370"/>
      <c r="M2239" s="327"/>
    </row>
    <row r="2240" spans="1:13">
      <c r="A2240" s="329"/>
      <c r="B2240" s="328"/>
      <c r="C2240" s="602" t="s">
        <v>351</v>
      </c>
      <c r="D2240" s="602"/>
      <c r="E2240" s="602"/>
      <c r="F2240" s="328"/>
      <c r="G2240" s="328"/>
      <c r="H2240" s="368"/>
      <c r="I2240" s="590" t="s">
        <v>3</v>
      </c>
      <c r="J2240" s="591"/>
      <c r="K2240" s="592" t="s">
        <v>4</v>
      </c>
      <c r="L2240" s="593"/>
      <c r="M2240" s="382"/>
    </row>
    <row r="2241" spans="1:13">
      <c r="A2241" s="381"/>
      <c r="B2241" s="355"/>
      <c r="C2241" s="355"/>
      <c r="D2241" s="355"/>
      <c r="E2241" s="355"/>
      <c r="F2241" s="355"/>
      <c r="G2241" s="355"/>
      <c r="H2241" s="356"/>
      <c r="I2241" s="295"/>
      <c r="J2241" s="294"/>
      <c r="K2241" s="594" t="s">
        <v>5</v>
      </c>
      <c r="L2241" s="595"/>
      <c r="M2241" s="380" t="s">
        <v>6</v>
      </c>
    </row>
    <row r="2242" spans="1:13">
      <c r="A2242" s="381"/>
      <c r="B2242" s="355"/>
      <c r="C2242" s="355"/>
      <c r="D2242" s="355"/>
      <c r="E2242" s="355"/>
      <c r="F2242" s="355"/>
      <c r="G2242" s="355"/>
      <c r="H2242" s="356"/>
      <c r="I2242" s="598" t="s">
        <v>7</v>
      </c>
      <c r="J2242" s="599"/>
      <c r="K2242" s="623" t="s">
        <v>8</v>
      </c>
      <c r="L2242" s="624"/>
      <c r="M2242" s="380" t="s">
        <v>9</v>
      </c>
    </row>
    <row r="2243" spans="1:13" ht="16.5" thickBot="1">
      <c r="A2243" s="379"/>
      <c r="B2243" s="351"/>
      <c r="C2243" s="351"/>
      <c r="D2243" s="351"/>
      <c r="E2243" s="351"/>
      <c r="F2243" s="351"/>
      <c r="G2243" s="351"/>
      <c r="H2243" s="350"/>
      <c r="I2243" s="631">
        <v>1085.3</v>
      </c>
      <c r="J2243" s="632"/>
      <c r="K2243" s="633"/>
      <c r="L2243" s="634"/>
      <c r="M2243" s="378"/>
    </row>
    <row r="2244" spans="1:13">
      <c r="A2244" s="367" t="s">
        <v>350</v>
      </c>
      <c r="B2244" s="344"/>
      <c r="C2244" s="344"/>
      <c r="D2244" s="344"/>
      <c r="E2244" s="344"/>
      <c r="F2244" s="344"/>
      <c r="G2244" s="344"/>
      <c r="H2244" s="377"/>
      <c r="I2244" s="341"/>
      <c r="J2244" s="340"/>
      <c r="K2244" s="635">
        <f>K2247+K2250</f>
        <v>6.17</v>
      </c>
      <c r="L2244" s="628"/>
      <c r="M2244" s="286">
        <f>K2244*12*I2243</f>
        <v>80355.611999999994</v>
      </c>
    </row>
    <row r="2245" spans="1:13">
      <c r="A2245" s="376" t="s">
        <v>349</v>
      </c>
      <c r="B2245" s="375"/>
      <c r="C2245" s="375"/>
      <c r="D2245" s="375"/>
      <c r="E2245" s="375"/>
      <c r="F2245" s="375"/>
      <c r="G2245" s="375"/>
      <c r="H2245" s="374"/>
      <c r="I2245" s="295"/>
      <c r="J2245" s="294"/>
      <c r="K2245" s="293"/>
      <c r="L2245" s="292"/>
      <c r="M2245" s="373"/>
    </row>
    <row r="2246" spans="1:13" ht="15.75" thickBot="1">
      <c r="A2246" s="363" t="s">
        <v>348</v>
      </c>
      <c r="B2246" s="372"/>
      <c r="C2246" s="372"/>
      <c r="D2246" s="372"/>
      <c r="E2246" s="372"/>
      <c r="F2246" s="372"/>
      <c r="G2246" s="372"/>
      <c r="H2246" s="371"/>
      <c r="I2246" s="336"/>
      <c r="J2246" s="282"/>
      <c r="K2246" s="281"/>
      <c r="L2246" s="280"/>
      <c r="M2246" s="279"/>
    </row>
    <row r="2247" spans="1:13">
      <c r="A2247" s="323" t="s">
        <v>347</v>
      </c>
      <c r="B2247" s="331"/>
      <c r="C2247" s="331"/>
      <c r="D2247" s="331"/>
      <c r="E2247" s="331"/>
      <c r="F2247" s="331"/>
      <c r="G2247" s="331"/>
      <c r="H2247" s="357"/>
      <c r="I2247" s="596" t="s">
        <v>19</v>
      </c>
      <c r="J2247" s="597"/>
      <c r="K2247" s="629">
        <v>3.7</v>
      </c>
      <c r="L2247" s="630"/>
      <c r="M2247" s="291">
        <f>K2247*12*I2243</f>
        <v>48187.320000000007</v>
      </c>
    </row>
    <row r="2248" spans="1:13">
      <c r="A2248" s="301" t="s">
        <v>338</v>
      </c>
      <c r="B2248" s="355"/>
      <c r="C2248" s="355"/>
      <c r="D2248" s="355"/>
      <c r="E2248" s="355"/>
      <c r="F2248" s="355"/>
      <c r="G2248" s="355"/>
      <c r="H2248" s="356"/>
      <c r="I2248" s="598" t="s">
        <v>328</v>
      </c>
      <c r="J2248" s="599"/>
      <c r="K2248" s="327"/>
      <c r="L2248" s="292"/>
      <c r="M2248" s="291"/>
    </row>
    <row r="2249" spans="1:13">
      <c r="A2249" s="323" t="s">
        <v>337</v>
      </c>
      <c r="B2249" s="331"/>
      <c r="C2249" s="331"/>
      <c r="D2249" s="331"/>
      <c r="E2249" s="331"/>
      <c r="F2249" s="331"/>
      <c r="G2249" s="331"/>
      <c r="H2249" s="357"/>
      <c r="I2249" s="596"/>
      <c r="J2249" s="597"/>
      <c r="K2249" s="327"/>
      <c r="L2249" s="292"/>
      <c r="M2249" s="291"/>
    </row>
    <row r="2250" spans="1:13">
      <c r="A2250" s="323" t="s">
        <v>346</v>
      </c>
      <c r="B2250" s="331"/>
      <c r="C2250" s="331"/>
      <c r="D2250" s="331"/>
      <c r="E2250" s="331"/>
      <c r="F2250" s="331"/>
      <c r="G2250" s="331"/>
      <c r="H2250" s="357"/>
      <c r="I2250" s="608" t="s">
        <v>35</v>
      </c>
      <c r="J2250" s="609"/>
      <c r="K2250" s="625">
        <v>2.4700000000000002</v>
      </c>
      <c r="L2250" s="626"/>
      <c r="M2250" s="291">
        <f>K2250*12*I2243</f>
        <v>32168.291999999998</v>
      </c>
    </row>
    <row r="2251" spans="1:13" ht="15.75">
      <c r="A2251" s="320" t="s">
        <v>345</v>
      </c>
      <c r="B2251" s="354"/>
      <c r="C2251" s="354"/>
      <c r="D2251" s="354"/>
      <c r="E2251" s="354"/>
      <c r="F2251" s="354"/>
      <c r="G2251" s="354"/>
      <c r="H2251" s="353"/>
      <c r="I2251" s="598" t="s">
        <v>328</v>
      </c>
      <c r="J2251" s="599"/>
      <c r="K2251" s="370"/>
      <c r="L2251" s="369"/>
      <c r="M2251" s="291"/>
    </row>
    <row r="2252" spans="1:13">
      <c r="A2252" s="313" t="s">
        <v>344</v>
      </c>
      <c r="B2252" s="328"/>
      <c r="C2252" s="328"/>
      <c r="D2252" s="328"/>
      <c r="E2252" s="328"/>
      <c r="F2252" s="328"/>
      <c r="G2252" s="328"/>
      <c r="H2252" s="368"/>
      <c r="I2252" s="598"/>
      <c r="J2252" s="599"/>
      <c r="K2252" s="352"/>
      <c r="L2252" s="292"/>
      <c r="M2252" s="291"/>
    </row>
    <row r="2253" spans="1:13" ht="15.75" thickBot="1">
      <c r="A2253" s="323" t="s">
        <v>343</v>
      </c>
      <c r="B2253" s="322"/>
      <c r="C2253" s="322"/>
      <c r="D2253" s="322"/>
      <c r="E2253" s="322"/>
      <c r="F2253" s="322"/>
      <c r="G2253" s="322"/>
      <c r="H2253" s="321"/>
      <c r="I2253" s="334"/>
      <c r="J2253" s="333"/>
      <c r="K2253" s="636"/>
      <c r="L2253" s="637"/>
      <c r="M2253" s="291"/>
    </row>
    <row r="2254" spans="1:13">
      <c r="A2254" s="367" t="s">
        <v>342</v>
      </c>
      <c r="B2254" s="366"/>
      <c r="C2254" s="366"/>
      <c r="D2254" s="366"/>
      <c r="E2254" s="366"/>
      <c r="F2254" s="366"/>
      <c r="G2254" s="366"/>
      <c r="H2254" s="365"/>
      <c r="I2254" s="341"/>
      <c r="J2254" s="364"/>
      <c r="K2254" s="627">
        <f>K2256+K2261+K2264</f>
        <v>5.05</v>
      </c>
      <c r="L2254" s="628"/>
      <c r="M2254" s="286">
        <f>K2254*12*I2243</f>
        <v>65769.179999999993</v>
      </c>
    </row>
    <row r="2255" spans="1:13" ht="15.75" thickBot="1">
      <c r="A2255" s="363" t="s">
        <v>341</v>
      </c>
      <c r="B2255" s="362"/>
      <c r="C2255" s="362"/>
      <c r="D2255" s="362"/>
      <c r="E2255" s="362"/>
      <c r="F2255" s="362"/>
      <c r="G2255" s="362"/>
      <c r="H2255" s="361"/>
      <c r="I2255" s="336"/>
      <c r="J2255" s="360"/>
      <c r="K2255" s="281"/>
      <c r="L2255" s="280"/>
      <c r="M2255" s="279"/>
    </row>
    <row r="2256" spans="1:13">
      <c r="A2256" s="301" t="s">
        <v>340</v>
      </c>
      <c r="B2256" s="300"/>
      <c r="C2256" s="300"/>
      <c r="D2256" s="300"/>
      <c r="E2256" s="300"/>
      <c r="F2256" s="300"/>
      <c r="G2256" s="300"/>
      <c r="H2256" s="298"/>
      <c r="I2256" s="598" t="s">
        <v>19</v>
      </c>
      <c r="J2256" s="599"/>
      <c r="K2256" s="629">
        <v>2.5299999999999998</v>
      </c>
      <c r="L2256" s="630"/>
      <c r="M2256" s="291">
        <f>K2256*12*I2243</f>
        <v>32949.707999999999</v>
      </c>
    </row>
    <row r="2257" spans="1:13">
      <c r="A2257" s="323" t="s">
        <v>339</v>
      </c>
      <c r="B2257" s="322"/>
      <c r="C2257" s="322"/>
      <c r="D2257" s="322"/>
      <c r="E2257" s="322"/>
      <c r="F2257" s="322"/>
      <c r="G2257" s="322"/>
      <c r="H2257" s="321"/>
      <c r="I2257" s="359"/>
      <c r="J2257" s="358"/>
      <c r="K2257" s="327"/>
      <c r="L2257" s="292"/>
      <c r="M2257" s="291"/>
    </row>
    <row r="2258" spans="1:13">
      <c r="A2258" s="301" t="s">
        <v>338</v>
      </c>
      <c r="B2258" s="355"/>
      <c r="C2258" s="355"/>
      <c r="D2258" s="355"/>
      <c r="E2258" s="355"/>
      <c r="F2258" s="355"/>
      <c r="G2258" s="355"/>
      <c r="H2258" s="356"/>
      <c r="I2258" s="598" t="s">
        <v>328</v>
      </c>
      <c r="J2258" s="599"/>
      <c r="K2258" s="327"/>
      <c r="L2258" s="292"/>
      <c r="M2258" s="291"/>
    </row>
    <row r="2259" spans="1:13">
      <c r="A2259" s="323" t="s">
        <v>337</v>
      </c>
      <c r="B2259" s="331"/>
      <c r="C2259" s="331"/>
      <c r="D2259" s="331"/>
      <c r="E2259" s="331"/>
      <c r="F2259" s="331"/>
      <c r="G2259" s="331"/>
      <c r="H2259" s="357"/>
      <c r="I2259" s="596"/>
      <c r="J2259" s="597"/>
      <c r="K2259" s="327"/>
      <c r="L2259" s="292"/>
      <c r="M2259" s="291"/>
    </row>
    <row r="2260" spans="1:13">
      <c r="A2260" s="320" t="s">
        <v>336</v>
      </c>
      <c r="B2260" s="354"/>
      <c r="C2260" s="353"/>
      <c r="D2260" s="355"/>
      <c r="E2260" s="355"/>
      <c r="F2260" s="355"/>
      <c r="G2260" s="355"/>
      <c r="H2260" s="356"/>
      <c r="I2260" s="598" t="s">
        <v>328</v>
      </c>
      <c r="J2260" s="599"/>
      <c r="K2260" s="327"/>
      <c r="L2260" s="292"/>
      <c r="M2260" s="291"/>
    </row>
    <row r="2261" spans="1:13">
      <c r="A2261" s="301" t="s">
        <v>335</v>
      </c>
      <c r="B2261" s="355"/>
      <c r="C2261" s="355"/>
      <c r="D2261" s="354"/>
      <c r="E2261" s="354"/>
      <c r="F2261" s="354"/>
      <c r="G2261" s="354"/>
      <c r="H2261" s="353"/>
      <c r="I2261" s="608" t="s">
        <v>35</v>
      </c>
      <c r="J2261" s="609"/>
      <c r="K2261" s="625">
        <v>1.1200000000000001</v>
      </c>
      <c r="L2261" s="626"/>
      <c r="M2261" s="291">
        <f>K2261*12*I2243</f>
        <v>14586.432000000001</v>
      </c>
    </row>
    <row r="2262" spans="1:13">
      <c r="A2262" s="313" t="s">
        <v>334</v>
      </c>
      <c r="B2262" s="312"/>
      <c r="C2262" s="312"/>
      <c r="D2262" s="312"/>
      <c r="E2262" s="312"/>
      <c r="F2262" s="312"/>
      <c r="G2262" s="312"/>
      <c r="H2262" s="311"/>
      <c r="I2262" s="590" t="s">
        <v>333</v>
      </c>
      <c r="J2262" s="591"/>
      <c r="K2262" s="327"/>
      <c r="L2262" s="292"/>
      <c r="M2262" s="291"/>
    </row>
    <row r="2263" spans="1:13">
      <c r="A2263" s="323"/>
      <c r="B2263" s="322"/>
      <c r="C2263" s="322"/>
      <c r="D2263" s="322"/>
      <c r="E2263" s="322"/>
      <c r="F2263" s="322"/>
      <c r="G2263" s="322"/>
      <c r="H2263" s="321"/>
      <c r="I2263" s="334" t="s">
        <v>332</v>
      </c>
      <c r="J2263" s="333"/>
      <c r="K2263" s="352"/>
      <c r="L2263" s="292"/>
      <c r="M2263" s="291"/>
    </row>
    <row r="2264" spans="1:13">
      <c r="A2264" s="313" t="s">
        <v>331</v>
      </c>
      <c r="B2264" s="312"/>
      <c r="C2264" s="312"/>
      <c r="D2264" s="312"/>
      <c r="E2264" s="312"/>
      <c r="F2264" s="312"/>
      <c r="G2264" s="312"/>
      <c r="H2264" s="311"/>
      <c r="I2264" s="590" t="s">
        <v>35</v>
      </c>
      <c r="J2264" s="591"/>
      <c r="K2264" s="625">
        <v>1.4</v>
      </c>
      <c r="L2264" s="626"/>
      <c r="M2264" s="291">
        <f>K2264*12*I2243</f>
        <v>18233.039999999997</v>
      </c>
    </row>
    <row r="2265" spans="1:13">
      <c r="A2265" s="323" t="s">
        <v>330</v>
      </c>
      <c r="B2265" s="322"/>
      <c r="C2265" s="322"/>
      <c r="D2265" s="322"/>
      <c r="E2265" s="322"/>
      <c r="F2265" s="322"/>
      <c r="G2265" s="322"/>
      <c r="H2265" s="321"/>
      <c r="I2265" s="334"/>
      <c r="J2265" s="333"/>
      <c r="K2265" s="327"/>
      <c r="L2265" s="292"/>
      <c r="M2265" s="291"/>
    </row>
    <row r="2266" spans="1:13">
      <c r="A2266" s="313" t="s">
        <v>329</v>
      </c>
      <c r="B2266" s="312"/>
      <c r="C2266" s="312"/>
      <c r="D2266" s="312"/>
      <c r="E2266" s="312"/>
      <c r="F2266" s="312"/>
      <c r="G2266" s="312"/>
      <c r="H2266" s="311"/>
      <c r="I2266" s="598" t="s">
        <v>328</v>
      </c>
      <c r="J2266" s="599"/>
      <c r="K2266" s="327"/>
      <c r="L2266" s="292"/>
      <c r="M2266" s="291"/>
    </row>
    <row r="2267" spans="1:13">
      <c r="A2267" s="313" t="s">
        <v>327</v>
      </c>
      <c r="B2267" s="312"/>
      <c r="C2267" s="312"/>
      <c r="D2267" s="312"/>
      <c r="E2267" s="312"/>
      <c r="F2267" s="312"/>
      <c r="G2267" s="312"/>
      <c r="H2267" s="311"/>
      <c r="I2267" s="590" t="s">
        <v>326</v>
      </c>
      <c r="J2267" s="591"/>
      <c r="K2267" s="351"/>
      <c r="L2267" s="350"/>
      <c r="M2267" s="349"/>
    </row>
    <row r="2268" spans="1:13" ht="15.75" thickBot="1">
      <c r="A2268" s="323"/>
      <c r="B2268" s="322"/>
      <c r="C2268" s="322"/>
      <c r="D2268" s="322"/>
      <c r="E2268" s="322"/>
      <c r="F2268" s="322"/>
      <c r="G2268" s="322"/>
      <c r="H2268" s="321"/>
      <c r="I2268" s="606" t="s">
        <v>325</v>
      </c>
      <c r="J2268" s="607"/>
      <c r="K2268" s="348"/>
      <c r="L2268" s="347"/>
      <c r="M2268" s="346"/>
    </row>
    <row r="2269" spans="1:13">
      <c r="A2269" s="345" t="s">
        <v>324</v>
      </c>
      <c r="B2269" s="344"/>
      <c r="C2269" s="344"/>
      <c r="D2269" s="344"/>
      <c r="E2269" s="344"/>
      <c r="F2269" s="344"/>
      <c r="G2269" s="343"/>
      <c r="H2269" s="342"/>
      <c r="I2269" s="341"/>
      <c r="J2269" s="340"/>
      <c r="K2269" s="648">
        <f>K2271+K2278+K2286+K2290+K2291+K2295</f>
        <v>23.200000000000003</v>
      </c>
      <c r="L2269" s="628"/>
      <c r="M2269" s="286">
        <f>M2271+M2278+M2286+M2290+M2291+M2295</f>
        <v>302147.51999999996</v>
      </c>
    </row>
    <row r="2270" spans="1:13" ht="15.75" thickBot="1">
      <c r="A2270" s="339"/>
      <c r="B2270" s="338"/>
      <c r="C2270" s="338"/>
      <c r="D2270" s="338"/>
      <c r="E2270" s="338"/>
      <c r="F2270" s="338"/>
      <c r="G2270" s="338"/>
      <c r="H2270" s="337"/>
      <c r="I2270" s="336"/>
      <c r="J2270" s="282"/>
      <c r="K2270" s="281"/>
      <c r="L2270" s="280"/>
      <c r="M2270" s="279"/>
    </row>
    <row r="2271" spans="1:13" ht="15.75" thickBot="1">
      <c r="A2271" s="603" t="s">
        <v>323</v>
      </c>
      <c r="B2271" s="604"/>
      <c r="C2271" s="604"/>
      <c r="D2271" s="604"/>
      <c r="E2271" s="604"/>
      <c r="F2271" s="604"/>
      <c r="G2271" s="604"/>
      <c r="H2271" s="605"/>
      <c r="I2271" s="305"/>
      <c r="J2271" s="304"/>
      <c r="K2271" s="646">
        <f>K2272+K2273+K2274+K2276+K2277</f>
        <v>3.7199999999999998</v>
      </c>
      <c r="L2271" s="647"/>
      <c r="M2271" s="303">
        <f>K2271*12*I2243</f>
        <v>48447.792000000001</v>
      </c>
    </row>
    <row r="2272" spans="1:13">
      <c r="A2272" s="323" t="s">
        <v>322</v>
      </c>
      <c r="B2272" s="322"/>
      <c r="C2272" s="322"/>
      <c r="D2272" s="322"/>
      <c r="E2272" s="322"/>
      <c r="F2272" s="322"/>
      <c r="G2272" s="322"/>
      <c r="H2272" s="321"/>
      <c r="I2272" s="596" t="s">
        <v>321</v>
      </c>
      <c r="J2272" s="597"/>
      <c r="K2272" s="629">
        <v>0.63</v>
      </c>
      <c r="L2272" s="630"/>
      <c r="M2272" s="291">
        <f>K2272*12*I2243</f>
        <v>8204.8680000000004</v>
      </c>
    </row>
    <row r="2273" spans="1:13">
      <c r="A2273" s="320" t="s">
        <v>320</v>
      </c>
      <c r="B2273" s="319"/>
      <c r="C2273" s="319"/>
      <c r="D2273" s="319"/>
      <c r="E2273" s="319"/>
      <c r="F2273" s="319"/>
      <c r="G2273" s="319"/>
      <c r="H2273" s="318"/>
      <c r="I2273" s="608" t="s">
        <v>57</v>
      </c>
      <c r="J2273" s="609"/>
      <c r="K2273" s="625">
        <v>1.48</v>
      </c>
      <c r="L2273" s="626"/>
      <c r="M2273" s="291">
        <f>K2273*12*I2243</f>
        <v>19274.927999999996</v>
      </c>
    </row>
    <row r="2274" spans="1:13">
      <c r="A2274" s="313" t="s">
        <v>319</v>
      </c>
      <c r="B2274" s="312"/>
      <c r="C2274" s="312"/>
      <c r="D2274" s="312"/>
      <c r="E2274" s="312"/>
      <c r="F2274" s="312"/>
      <c r="G2274" s="312"/>
      <c r="H2274" s="311"/>
      <c r="I2274" s="590" t="s">
        <v>35</v>
      </c>
      <c r="J2274" s="591"/>
      <c r="K2274" s="625">
        <v>0.17</v>
      </c>
      <c r="L2274" s="626"/>
      <c r="M2274" s="291">
        <f>K2274*12*I2243</f>
        <v>2214.0120000000002</v>
      </c>
    </row>
    <row r="2275" spans="1:13">
      <c r="A2275" s="335" t="s">
        <v>318</v>
      </c>
      <c r="B2275" s="331"/>
      <c r="C2275" s="331"/>
      <c r="D2275" s="331"/>
      <c r="E2275" s="322"/>
      <c r="F2275" s="322"/>
      <c r="G2275" s="322"/>
      <c r="H2275" s="321"/>
      <c r="I2275" s="334"/>
      <c r="J2275" s="333"/>
      <c r="K2275" s="293"/>
      <c r="L2275" s="292"/>
      <c r="M2275" s="291"/>
    </row>
    <row r="2276" spans="1:13">
      <c r="A2276" s="320" t="s">
        <v>317</v>
      </c>
      <c r="B2276" s="319"/>
      <c r="C2276" s="319"/>
      <c r="D2276" s="319"/>
      <c r="E2276" s="319"/>
      <c r="F2276" s="319"/>
      <c r="G2276" s="319"/>
      <c r="H2276" s="318"/>
      <c r="I2276" s="608" t="s">
        <v>19</v>
      </c>
      <c r="J2276" s="609"/>
      <c r="K2276" s="625">
        <v>0.05</v>
      </c>
      <c r="L2276" s="626"/>
      <c r="M2276" s="291">
        <f>K2276*12*I2243</f>
        <v>651.18000000000006</v>
      </c>
    </row>
    <row r="2277" spans="1:13" ht="15.75" thickBot="1">
      <c r="A2277" s="313" t="s">
        <v>316</v>
      </c>
      <c r="B2277" s="312"/>
      <c r="C2277" s="312"/>
      <c r="D2277" s="312"/>
      <c r="E2277" s="312"/>
      <c r="F2277" s="312"/>
      <c r="G2277" s="312"/>
      <c r="H2277" s="311"/>
      <c r="I2277" s="614" t="s">
        <v>19</v>
      </c>
      <c r="J2277" s="615"/>
      <c r="K2277" s="650">
        <v>1.39</v>
      </c>
      <c r="L2277" s="651"/>
      <c r="M2277" s="291">
        <f>K2277*12*I2243</f>
        <v>18102.804</v>
      </c>
    </row>
    <row r="2278" spans="1:13" ht="15.75" thickBot="1">
      <c r="A2278" s="654" t="s">
        <v>315</v>
      </c>
      <c r="B2278" s="655"/>
      <c r="C2278" s="655"/>
      <c r="D2278" s="655"/>
      <c r="E2278" s="655"/>
      <c r="F2278" s="655"/>
      <c r="G2278" s="655"/>
      <c r="H2278" s="656"/>
      <c r="I2278" s="305"/>
      <c r="J2278" s="304"/>
      <c r="K2278" s="642">
        <f>K2279+K2280+K2282+K2283+K2284+K2285</f>
        <v>1.35</v>
      </c>
      <c r="L2278" s="647"/>
      <c r="M2278" s="303">
        <f>K2278*12*I2243</f>
        <v>17581.86</v>
      </c>
    </row>
    <row r="2279" spans="1:13">
      <c r="A2279" s="332" t="s">
        <v>314</v>
      </c>
      <c r="B2279" s="331"/>
      <c r="C2279" s="331"/>
      <c r="D2279" s="331"/>
      <c r="E2279" s="331"/>
      <c r="F2279" s="322"/>
      <c r="G2279" s="322"/>
      <c r="H2279" s="321"/>
      <c r="I2279" s="330"/>
      <c r="J2279" s="294"/>
      <c r="K2279" s="629">
        <v>0.08</v>
      </c>
      <c r="L2279" s="630"/>
      <c r="M2279" s="291">
        <f>K2279*12*I2243</f>
        <v>1041.8879999999999</v>
      </c>
    </row>
    <row r="2280" spans="1:13">
      <c r="A2280" s="329" t="s">
        <v>313</v>
      </c>
      <c r="B2280" s="328"/>
      <c r="C2280" s="328"/>
      <c r="D2280" s="328"/>
      <c r="E2280" s="328"/>
      <c r="F2280" s="312"/>
      <c r="G2280" s="312"/>
      <c r="H2280" s="311"/>
      <c r="I2280" s="598" t="s">
        <v>312</v>
      </c>
      <c r="J2280" s="599"/>
      <c r="K2280" s="625">
        <v>0.65</v>
      </c>
      <c r="L2280" s="626"/>
      <c r="M2280" s="291">
        <f>K2280*12*I2243</f>
        <v>8465.34</v>
      </c>
    </row>
    <row r="2281" spans="1:13">
      <c r="A2281" s="323" t="s">
        <v>311</v>
      </c>
      <c r="B2281" s="322"/>
      <c r="C2281" s="322"/>
      <c r="D2281" s="322"/>
      <c r="E2281" s="322"/>
      <c r="F2281" s="322"/>
      <c r="G2281" s="322"/>
      <c r="H2281" s="321"/>
      <c r="I2281" s="596" t="s">
        <v>310</v>
      </c>
      <c r="J2281" s="597"/>
      <c r="K2281" s="327"/>
      <c r="L2281" s="292"/>
      <c r="M2281" s="291"/>
    </row>
    <row r="2282" spans="1:13">
      <c r="A2282" s="320" t="s">
        <v>309</v>
      </c>
      <c r="B2282" s="319"/>
      <c r="C2282" s="319"/>
      <c r="D2282" s="319"/>
      <c r="E2282" s="319"/>
      <c r="F2282" s="319"/>
      <c r="G2282" s="319"/>
      <c r="H2282" s="318"/>
      <c r="I2282" s="608" t="s">
        <v>308</v>
      </c>
      <c r="J2282" s="609"/>
      <c r="K2282" s="625">
        <v>0.4</v>
      </c>
      <c r="L2282" s="626"/>
      <c r="M2282" s="291">
        <f>K2282*12*I2243</f>
        <v>5209.4400000000005</v>
      </c>
    </row>
    <row r="2283" spans="1:13">
      <c r="A2283" s="320" t="s">
        <v>307</v>
      </c>
      <c r="B2283" s="319"/>
      <c r="C2283" s="319"/>
      <c r="D2283" s="319"/>
      <c r="E2283" s="319"/>
      <c r="F2283" s="319"/>
      <c r="G2283" s="319"/>
      <c r="H2283" s="318"/>
      <c r="I2283" s="608" t="s">
        <v>306</v>
      </c>
      <c r="J2283" s="609"/>
      <c r="K2283" s="625">
        <v>0.1</v>
      </c>
      <c r="L2283" s="626"/>
      <c r="M2283" s="291">
        <f>K2283*12*I2243</f>
        <v>1302.3600000000001</v>
      </c>
    </row>
    <row r="2284" spans="1:13">
      <c r="A2284" s="313" t="s">
        <v>299</v>
      </c>
      <c r="B2284" s="312"/>
      <c r="C2284" s="312"/>
      <c r="D2284" s="312"/>
      <c r="E2284" s="312"/>
      <c r="F2284" s="312"/>
      <c r="G2284" s="312"/>
      <c r="H2284" s="311"/>
      <c r="I2284" s="608" t="s">
        <v>298</v>
      </c>
      <c r="J2284" s="609"/>
      <c r="K2284" s="636">
        <v>0.05</v>
      </c>
      <c r="L2284" s="637"/>
      <c r="M2284" s="291">
        <f>K2284*12*I2243</f>
        <v>651.18000000000006</v>
      </c>
    </row>
    <row r="2285" spans="1:13" ht="15.75" thickBot="1">
      <c r="A2285" s="313" t="s">
        <v>305</v>
      </c>
      <c r="B2285" s="312"/>
      <c r="C2285" s="312"/>
      <c r="D2285" s="312"/>
      <c r="E2285" s="312"/>
      <c r="F2285" s="312"/>
      <c r="G2285" s="312"/>
      <c r="H2285" s="311"/>
      <c r="I2285" s="614" t="s">
        <v>88</v>
      </c>
      <c r="J2285" s="615"/>
      <c r="K2285" s="638">
        <v>7.0000000000000007E-2</v>
      </c>
      <c r="L2285" s="639"/>
      <c r="M2285" s="326">
        <f>K2285*12*I2243</f>
        <v>911.65200000000004</v>
      </c>
    </row>
    <row r="2286" spans="1:13" ht="15.75" thickBot="1">
      <c r="A2286" s="654" t="s">
        <v>304</v>
      </c>
      <c r="B2286" s="655"/>
      <c r="C2286" s="655"/>
      <c r="D2286" s="655"/>
      <c r="E2286" s="655"/>
      <c r="F2286" s="655"/>
      <c r="G2286" s="655"/>
      <c r="H2286" s="656"/>
      <c r="I2286" s="325"/>
      <c r="J2286" s="324"/>
      <c r="K2286" s="649">
        <f>K2287+K2288+K2289</f>
        <v>0.88</v>
      </c>
      <c r="L2286" s="643"/>
      <c r="M2286" s="303">
        <f>K2286*12*I2243</f>
        <v>11460.768</v>
      </c>
    </row>
    <row r="2287" spans="1:13">
      <c r="A2287" s="323" t="s">
        <v>303</v>
      </c>
      <c r="B2287" s="322"/>
      <c r="C2287" s="322"/>
      <c r="D2287" s="322"/>
      <c r="E2287" s="322"/>
      <c r="F2287" s="322"/>
      <c r="G2287" s="322"/>
      <c r="H2287" s="321"/>
      <c r="I2287" s="612" t="s">
        <v>302</v>
      </c>
      <c r="J2287" s="613"/>
      <c r="K2287" s="644">
        <v>0.42</v>
      </c>
      <c r="L2287" s="645"/>
      <c r="M2287" s="291">
        <f>K2287*12*I2243</f>
        <v>5469.9120000000003</v>
      </c>
    </row>
    <row r="2288" spans="1:13">
      <c r="A2288" s="320" t="s">
        <v>301</v>
      </c>
      <c r="B2288" s="319"/>
      <c r="C2288" s="319"/>
      <c r="D2288" s="319"/>
      <c r="E2288" s="319"/>
      <c r="F2288" s="319"/>
      <c r="G2288" s="319"/>
      <c r="H2288" s="318"/>
      <c r="I2288" s="317" t="s">
        <v>300</v>
      </c>
      <c r="J2288" s="316"/>
      <c r="K2288" s="636">
        <v>0.37</v>
      </c>
      <c r="L2288" s="637"/>
      <c r="M2288" s="291">
        <f>K2288*12*I2243</f>
        <v>4818.7319999999991</v>
      </c>
    </row>
    <row r="2289" spans="1:13" ht="15.75" thickBot="1">
      <c r="A2289" s="313" t="s">
        <v>299</v>
      </c>
      <c r="B2289" s="312"/>
      <c r="C2289" s="312"/>
      <c r="D2289" s="312"/>
      <c r="E2289" s="312"/>
      <c r="F2289" s="312"/>
      <c r="G2289" s="312"/>
      <c r="H2289" s="311"/>
      <c r="I2289" s="614" t="s">
        <v>298</v>
      </c>
      <c r="J2289" s="615"/>
      <c r="K2289" s="638">
        <v>0.09</v>
      </c>
      <c r="L2289" s="639"/>
      <c r="M2289" s="291">
        <f>K2289*12*I2243</f>
        <v>1172.124</v>
      </c>
    </row>
    <row r="2290" spans="1:13" ht="15.75" thickBot="1">
      <c r="A2290" s="309" t="s">
        <v>297</v>
      </c>
      <c r="B2290" s="308"/>
      <c r="C2290" s="308"/>
      <c r="D2290" s="308"/>
      <c r="E2290" s="308"/>
      <c r="F2290" s="308"/>
      <c r="G2290" s="308"/>
      <c r="H2290" s="307"/>
      <c r="I2290" s="619" t="s">
        <v>296</v>
      </c>
      <c r="J2290" s="620"/>
      <c r="K2290" s="640">
        <v>15.6</v>
      </c>
      <c r="L2290" s="641"/>
      <c r="M2290" s="303">
        <f>K2290*12*I2243</f>
        <v>203168.15999999997</v>
      </c>
    </row>
    <row r="2291" spans="1:13" ht="15.75" thickBot="1">
      <c r="A2291" s="603" t="s">
        <v>295</v>
      </c>
      <c r="B2291" s="604"/>
      <c r="C2291" s="604"/>
      <c r="D2291" s="604"/>
      <c r="E2291" s="604"/>
      <c r="F2291" s="604"/>
      <c r="G2291" s="604"/>
      <c r="H2291" s="605"/>
      <c r="I2291" s="305"/>
      <c r="J2291" s="304"/>
      <c r="K2291" s="642">
        <v>1.58</v>
      </c>
      <c r="L2291" s="643"/>
      <c r="M2291" s="303">
        <f>K2291*12*I2243</f>
        <v>20577.288</v>
      </c>
    </row>
    <row r="2292" spans="1:13">
      <c r="A2292" s="301" t="s">
        <v>294</v>
      </c>
      <c r="B2292" s="300"/>
      <c r="C2292" s="300"/>
      <c r="D2292" s="300"/>
      <c r="E2292" s="300"/>
      <c r="F2292" s="300"/>
      <c r="G2292" s="300"/>
      <c r="H2292" s="298"/>
      <c r="I2292" s="621" t="s">
        <v>293</v>
      </c>
      <c r="J2292" s="622"/>
      <c r="K2292" s="297"/>
      <c r="L2292" s="314"/>
      <c r="M2292" s="291"/>
    </row>
    <row r="2293" spans="1:13">
      <c r="A2293" s="301" t="s">
        <v>292</v>
      </c>
      <c r="B2293" s="300"/>
      <c r="C2293" s="300"/>
      <c r="D2293" s="300"/>
      <c r="E2293" s="300"/>
      <c r="F2293" s="300"/>
      <c r="G2293" s="300"/>
      <c r="H2293" s="298"/>
      <c r="I2293" s="295"/>
      <c r="J2293" s="294"/>
      <c r="K2293" s="297"/>
      <c r="L2293" s="314"/>
      <c r="M2293" s="291"/>
    </row>
    <row r="2294" spans="1:13" ht="15.75" thickBot="1">
      <c r="A2294" s="301" t="s">
        <v>291</v>
      </c>
      <c r="B2294" s="300"/>
      <c r="C2294" s="300"/>
      <c r="D2294" s="300"/>
      <c r="E2294" s="300"/>
      <c r="F2294" s="300"/>
      <c r="G2294" s="300"/>
      <c r="H2294" s="298"/>
      <c r="I2294" s="310"/>
      <c r="J2294" s="294"/>
      <c r="K2294" s="297"/>
      <c r="L2294" s="314"/>
      <c r="M2294" s="291"/>
    </row>
    <row r="2295" spans="1:13" ht="15.75" thickBot="1">
      <c r="A2295" s="309" t="s">
        <v>290</v>
      </c>
      <c r="B2295" s="308"/>
      <c r="C2295" s="308"/>
      <c r="D2295" s="308"/>
      <c r="E2295" s="308"/>
      <c r="F2295" s="308"/>
      <c r="G2295" s="308"/>
      <c r="H2295" s="307"/>
      <c r="I2295" s="305"/>
      <c r="J2295" s="304"/>
      <c r="K2295" s="642">
        <v>7.0000000000000007E-2</v>
      </c>
      <c r="L2295" s="643"/>
      <c r="M2295" s="303">
        <f>K2295*12*I2243</f>
        <v>911.65200000000004</v>
      </c>
    </row>
    <row r="2296" spans="1:13">
      <c r="A2296" s="301" t="s">
        <v>289</v>
      </c>
      <c r="B2296" s="300"/>
      <c r="C2296" s="300"/>
      <c r="D2296" s="300"/>
      <c r="E2296" s="300"/>
      <c r="F2296" s="300"/>
      <c r="G2296" s="300"/>
      <c r="H2296" s="298"/>
      <c r="I2296" s="621" t="s">
        <v>19</v>
      </c>
      <c r="J2296" s="622"/>
      <c r="K2296" s="315"/>
      <c r="L2296" s="314"/>
      <c r="M2296" s="291"/>
    </row>
    <row r="2297" spans="1:13" ht="15.75" thickBot="1">
      <c r="A2297" s="301" t="s">
        <v>288</v>
      </c>
      <c r="B2297" s="300"/>
      <c r="C2297" s="300"/>
      <c r="D2297" s="300"/>
      <c r="E2297" s="300"/>
      <c r="F2297" s="300"/>
      <c r="G2297" s="300"/>
      <c r="H2297" s="298"/>
      <c r="I2297" s="295"/>
      <c r="J2297" s="294"/>
      <c r="K2297" s="315"/>
      <c r="L2297" s="314"/>
      <c r="M2297" s="291"/>
    </row>
    <row r="2298" spans="1:13" ht="15.75" thickBot="1">
      <c r="A2298" s="603" t="s">
        <v>287</v>
      </c>
      <c r="B2298" s="604"/>
      <c r="C2298" s="604"/>
      <c r="D2298" s="604"/>
      <c r="E2298" s="604"/>
      <c r="F2298" s="604"/>
      <c r="G2298" s="604"/>
      <c r="H2298" s="605"/>
      <c r="I2298" s="305"/>
      <c r="J2298" s="304"/>
      <c r="K2298" s="642">
        <v>6</v>
      </c>
      <c r="L2298" s="643"/>
      <c r="M2298" s="303">
        <f>K2298*12*I2243</f>
        <v>78141.599999999991</v>
      </c>
    </row>
    <row r="2299" spans="1:13">
      <c r="A2299" s="301" t="s">
        <v>286</v>
      </c>
      <c r="B2299" s="299"/>
      <c r="C2299" s="299"/>
      <c r="D2299" s="299"/>
      <c r="E2299" s="299"/>
      <c r="F2299" s="300"/>
      <c r="G2299" s="299"/>
      <c r="H2299" s="298"/>
      <c r="I2299" s="598" t="s">
        <v>285</v>
      </c>
      <c r="J2299" s="599"/>
      <c r="K2299" s="297"/>
      <c r="L2299" s="314"/>
      <c r="M2299" s="291"/>
    </row>
    <row r="2300" spans="1:13">
      <c r="A2300" s="301" t="s">
        <v>284</v>
      </c>
      <c r="B2300" s="299"/>
      <c r="C2300" s="299"/>
      <c r="D2300" s="299"/>
      <c r="E2300" s="299"/>
      <c r="F2300" s="300"/>
      <c r="G2300" s="299"/>
      <c r="H2300" s="298"/>
      <c r="I2300" s="598" t="s">
        <v>283</v>
      </c>
      <c r="J2300" s="599"/>
      <c r="K2300" s="297"/>
      <c r="L2300" s="314"/>
      <c r="M2300" s="291"/>
    </row>
    <row r="2301" spans="1:13">
      <c r="A2301" s="301" t="s">
        <v>282</v>
      </c>
      <c r="B2301" s="299"/>
      <c r="C2301" s="299"/>
      <c r="D2301" s="299"/>
      <c r="E2301" s="299"/>
      <c r="F2301" s="300"/>
      <c r="G2301" s="299"/>
      <c r="H2301" s="298"/>
      <c r="I2301" s="598" t="s">
        <v>281</v>
      </c>
      <c r="J2301" s="599"/>
      <c r="K2301" s="297"/>
      <c r="L2301" s="314"/>
      <c r="M2301" s="291"/>
    </row>
    <row r="2302" spans="1:13">
      <c r="A2302" s="301" t="s">
        <v>280</v>
      </c>
      <c r="B2302" s="299"/>
      <c r="C2302" s="299"/>
      <c r="D2302" s="299"/>
      <c r="E2302" s="299"/>
      <c r="F2302" s="300"/>
      <c r="G2302" s="299"/>
      <c r="H2302" s="298"/>
      <c r="I2302" s="598" t="s">
        <v>279</v>
      </c>
      <c r="J2302" s="599"/>
      <c r="K2302" s="297"/>
      <c r="L2302" s="314"/>
      <c r="M2302" s="291"/>
    </row>
    <row r="2303" spans="1:13">
      <c r="A2303" s="301" t="s">
        <v>278</v>
      </c>
      <c r="B2303" s="299"/>
      <c r="C2303" s="299"/>
      <c r="D2303" s="299"/>
      <c r="E2303" s="299"/>
      <c r="F2303" s="300"/>
      <c r="G2303" s="299"/>
      <c r="H2303" s="298"/>
      <c r="I2303" s="598" t="s">
        <v>277</v>
      </c>
      <c r="J2303" s="599"/>
      <c r="K2303" s="297"/>
      <c r="L2303" s="314"/>
      <c r="M2303" s="291"/>
    </row>
    <row r="2304" spans="1:13">
      <c r="A2304" s="301" t="s">
        <v>276</v>
      </c>
      <c r="B2304" s="299"/>
      <c r="C2304" s="299"/>
      <c r="D2304" s="299"/>
      <c r="E2304" s="299"/>
      <c r="F2304" s="300"/>
      <c r="G2304" s="299"/>
      <c r="H2304" s="298"/>
      <c r="I2304" s="295"/>
      <c r="J2304" s="294"/>
      <c r="K2304" s="297"/>
      <c r="L2304" s="302"/>
      <c r="M2304" s="291"/>
    </row>
    <row r="2305" spans="1:13">
      <c r="A2305" s="301" t="s">
        <v>275</v>
      </c>
      <c r="B2305" s="299"/>
      <c r="C2305" s="299"/>
      <c r="D2305" s="299"/>
      <c r="E2305" s="299"/>
      <c r="F2305" s="300"/>
      <c r="G2305" s="299"/>
      <c r="H2305" s="298"/>
      <c r="I2305" s="295"/>
      <c r="J2305" s="294"/>
      <c r="K2305" s="297"/>
      <c r="L2305" s="314"/>
      <c r="M2305" s="291"/>
    </row>
    <row r="2306" spans="1:13">
      <c r="A2306" s="301" t="s">
        <v>274</v>
      </c>
      <c r="B2306" s="299"/>
      <c r="C2306" s="299"/>
      <c r="D2306" s="299"/>
      <c r="E2306" s="299"/>
      <c r="F2306" s="300"/>
      <c r="G2306" s="299"/>
      <c r="H2306" s="298"/>
      <c r="I2306" s="295"/>
      <c r="J2306" s="294"/>
      <c r="K2306" s="297"/>
      <c r="L2306" s="314"/>
      <c r="M2306" s="291"/>
    </row>
    <row r="2307" spans="1:13">
      <c r="A2307" s="301" t="s">
        <v>273</v>
      </c>
      <c r="B2307" s="299"/>
      <c r="C2307" s="299"/>
      <c r="D2307" s="299"/>
      <c r="E2307" s="299"/>
      <c r="F2307" s="300"/>
      <c r="G2307" s="299"/>
      <c r="H2307" s="298"/>
      <c r="I2307" s="295"/>
      <c r="J2307" s="294"/>
      <c r="K2307" s="297"/>
      <c r="L2307" s="314"/>
      <c r="M2307" s="291"/>
    </row>
    <row r="2308" spans="1:13">
      <c r="A2308" s="301" t="s">
        <v>272</v>
      </c>
      <c r="B2308" s="299"/>
      <c r="C2308" s="299"/>
      <c r="D2308" s="299"/>
      <c r="E2308" s="299"/>
      <c r="F2308" s="300"/>
      <c r="G2308" s="299"/>
      <c r="H2308" s="298"/>
      <c r="I2308" s="295"/>
      <c r="J2308" s="294"/>
      <c r="K2308" s="297"/>
      <c r="L2308" s="314"/>
      <c r="M2308" s="291"/>
    </row>
    <row r="2309" spans="1:13" ht="15.75" thickBot="1">
      <c r="A2309" s="616" t="s">
        <v>271</v>
      </c>
      <c r="B2309" s="617"/>
      <c r="C2309" s="617"/>
      <c r="D2309" s="617"/>
      <c r="E2309" s="617"/>
      <c r="F2309" s="617"/>
      <c r="G2309" s="617"/>
      <c r="H2309" s="618"/>
      <c r="I2309" s="295"/>
      <c r="J2309" s="294"/>
      <c r="K2309" s="293"/>
      <c r="L2309" s="292"/>
      <c r="M2309" s="291"/>
    </row>
    <row r="2310" spans="1:13">
      <c r="A2310" s="290" t="s">
        <v>270</v>
      </c>
      <c r="B2310" s="289"/>
      <c r="C2310" s="289"/>
      <c r="D2310" s="289"/>
      <c r="E2310" s="289"/>
      <c r="F2310" s="289"/>
      <c r="G2310" s="289"/>
      <c r="H2310" s="289"/>
      <c r="I2310" s="621" t="s">
        <v>55</v>
      </c>
      <c r="J2310" s="622"/>
      <c r="K2310" s="288"/>
      <c r="L2310" s="287"/>
      <c r="M2310" s="286"/>
    </row>
    <row r="2311" spans="1:13" ht="15.75" thickBot="1">
      <c r="A2311" s="285" t="s">
        <v>269</v>
      </c>
      <c r="B2311" s="284"/>
      <c r="C2311" s="284"/>
      <c r="D2311" s="284"/>
      <c r="E2311" s="284"/>
      <c r="F2311" s="284"/>
      <c r="G2311" s="284"/>
      <c r="H2311" s="284"/>
      <c r="I2311" s="283"/>
      <c r="J2311" s="282"/>
      <c r="K2311" s="281"/>
      <c r="L2311" s="280"/>
      <c r="M2311" s="279"/>
    </row>
    <row r="2312" spans="1:13" ht="15.75" thickBot="1">
      <c r="A2312" s="603" t="s">
        <v>355</v>
      </c>
      <c r="B2312" s="604"/>
      <c r="C2312" s="604"/>
      <c r="D2312" s="604"/>
      <c r="E2312" s="604"/>
      <c r="F2312" s="604"/>
      <c r="G2312" s="604"/>
      <c r="H2312" s="657"/>
      <c r="I2312" s="658" t="s">
        <v>32</v>
      </c>
      <c r="J2312" s="659"/>
      <c r="K2312" s="660">
        <v>1.46</v>
      </c>
      <c r="L2312" s="661"/>
      <c r="M2312" s="276">
        <f>K2312*12*I2243</f>
        <v>19014.455999999998</v>
      </c>
    </row>
    <row r="2313" spans="1:13" ht="15.75" thickBot="1">
      <c r="A2313" s="386" t="s">
        <v>354</v>
      </c>
      <c r="B2313" s="385"/>
      <c r="C2313" s="385"/>
      <c r="D2313" s="385"/>
      <c r="E2313" s="385"/>
      <c r="F2313" s="385"/>
      <c r="G2313" s="385"/>
      <c r="H2313" s="385"/>
      <c r="I2313" s="387"/>
      <c r="J2313" s="383"/>
      <c r="K2313" s="660"/>
      <c r="L2313" s="661"/>
      <c r="M2313" s="276"/>
    </row>
    <row r="2314" spans="1:13" ht="15.75" thickBot="1">
      <c r="A2314" s="652" t="s">
        <v>268</v>
      </c>
      <c r="B2314" s="653"/>
      <c r="C2314" s="653"/>
      <c r="D2314" s="653"/>
      <c r="E2314" s="653"/>
      <c r="F2314" s="653"/>
      <c r="G2314" s="653"/>
      <c r="H2314" s="653"/>
      <c r="I2314" s="278"/>
      <c r="J2314" s="277"/>
      <c r="K2314" s="610">
        <f>K2244+K2254+K2269+K2298+K2312+K2313</f>
        <v>41.88</v>
      </c>
      <c r="L2314" s="611"/>
      <c r="M2314" s="276">
        <f>M2244+M2254+M2269+M2298+M2312+M2313</f>
        <v>545428.3679999999</v>
      </c>
    </row>
    <row r="2316" spans="1:13" ht="15.75">
      <c r="A2316" s="601" t="s">
        <v>0</v>
      </c>
      <c r="B2316" s="601"/>
      <c r="C2316" s="601"/>
      <c r="D2316" s="601"/>
      <c r="E2316" s="601"/>
      <c r="F2316" s="601"/>
      <c r="G2316" s="601"/>
      <c r="H2316" s="601"/>
      <c r="I2316" s="601"/>
      <c r="J2316" s="601"/>
      <c r="K2316" s="601"/>
      <c r="L2316" s="601"/>
      <c r="M2316" s="327"/>
    </row>
    <row r="2317" spans="1:13" ht="15.75">
      <c r="A2317" s="600" t="s">
        <v>353</v>
      </c>
      <c r="B2317" s="600"/>
      <c r="C2317" s="600"/>
      <c r="D2317" s="600"/>
      <c r="E2317" s="600"/>
      <c r="F2317" s="600"/>
      <c r="G2317" s="600"/>
      <c r="H2317" s="600"/>
      <c r="I2317" s="600"/>
      <c r="J2317" s="600"/>
      <c r="K2317" s="600"/>
      <c r="L2317" s="600"/>
      <c r="M2317" s="327"/>
    </row>
    <row r="2318" spans="1:13" ht="15.75">
      <c r="A2318" s="370"/>
      <c r="B2318" s="370"/>
      <c r="C2318" s="370"/>
      <c r="D2318" s="370"/>
      <c r="E2318" s="370"/>
      <c r="F2318" s="370" t="s">
        <v>456</v>
      </c>
      <c r="G2318" s="370"/>
      <c r="H2318" s="370"/>
      <c r="I2318" s="370"/>
      <c r="J2318" s="370"/>
      <c r="K2318" s="370"/>
      <c r="L2318" s="370"/>
      <c r="M2318" s="327"/>
    </row>
    <row r="2319" spans="1:13">
      <c r="A2319" s="329"/>
      <c r="B2319" s="328"/>
      <c r="C2319" s="602" t="s">
        <v>351</v>
      </c>
      <c r="D2319" s="602"/>
      <c r="E2319" s="602"/>
      <c r="F2319" s="328"/>
      <c r="G2319" s="328"/>
      <c r="H2319" s="368"/>
      <c r="I2319" s="590" t="s">
        <v>3</v>
      </c>
      <c r="J2319" s="591"/>
      <c r="K2319" s="592" t="s">
        <v>4</v>
      </c>
      <c r="L2319" s="593"/>
      <c r="M2319" s="382"/>
    </row>
    <row r="2320" spans="1:13">
      <c r="A2320" s="381"/>
      <c r="B2320" s="355"/>
      <c r="C2320" s="355"/>
      <c r="D2320" s="355"/>
      <c r="E2320" s="355"/>
      <c r="F2320" s="355"/>
      <c r="G2320" s="355"/>
      <c r="H2320" s="356"/>
      <c r="I2320" s="295"/>
      <c r="J2320" s="294"/>
      <c r="K2320" s="594" t="s">
        <v>5</v>
      </c>
      <c r="L2320" s="595"/>
      <c r="M2320" s="380" t="s">
        <v>6</v>
      </c>
    </row>
    <row r="2321" spans="1:13">
      <c r="A2321" s="381"/>
      <c r="B2321" s="355"/>
      <c r="C2321" s="355"/>
      <c r="D2321" s="355"/>
      <c r="E2321" s="355"/>
      <c r="F2321" s="355"/>
      <c r="G2321" s="355"/>
      <c r="H2321" s="356"/>
      <c r="I2321" s="598" t="s">
        <v>7</v>
      </c>
      <c r="J2321" s="599"/>
      <c r="K2321" s="623" t="s">
        <v>8</v>
      </c>
      <c r="L2321" s="624"/>
      <c r="M2321" s="380" t="s">
        <v>9</v>
      </c>
    </row>
    <row r="2322" spans="1:13" ht="16.5" thickBot="1">
      <c r="A2322" s="379"/>
      <c r="B2322" s="351"/>
      <c r="C2322" s="351"/>
      <c r="D2322" s="351"/>
      <c r="E2322" s="351"/>
      <c r="F2322" s="351"/>
      <c r="G2322" s="351"/>
      <c r="H2322" s="350"/>
      <c r="I2322" s="631">
        <v>1062.5999999999999</v>
      </c>
      <c r="J2322" s="632"/>
      <c r="K2322" s="633"/>
      <c r="L2322" s="634"/>
      <c r="M2322" s="378"/>
    </row>
    <row r="2323" spans="1:13">
      <c r="A2323" s="367" t="s">
        <v>350</v>
      </c>
      <c r="B2323" s="344"/>
      <c r="C2323" s="344"/>
      <c r="D2323" s="344"/>
      <c r="E2323" s="344"/>
      <c r="F2323" s="344"/>
      <c r="G2323" s="344"/>
      <c r="H2323" s="377"/>
      <c r="I2323" s="341"/>
      <c r="J2323" s="340"/>
      <c r="K2323" s="635">
        <f>K2326+K2329</f>
        <v>6.17</v>
      </c>
      <c r="L2323" s="628"/>
      <c r="M2323" s="286">
        <f>K2323*12*I2322</f>
        <v>78674.90399999998</v>
      </c>
    </row>
    <row r="2324" spans="1:13">
      <c r="A2324" s="376" t="s">
        <v>349</v>
      </c>
      <c r="B2324" s="375"/>
      <c r="C2324" s="375"/>
      <c r="D2324" s="375"/>
      <c r="E2324" s="375"/>
      <c r="F2324" s="375"/>
      <c r="G2324" s="375"/>
      <c r="H2324" s="374"/>
      <c r="I2324" s="295"/>
      <c r="J2324" s="294"/>
      <c r="K2324" s="293"/>
      <c r="L2324" s="292"/>
      <c r="M2324" s="373"/>
    </row>
    <row r="2325" spans="1:13" ht="15.75" thickBot="1">
      <c r="A2325" s="363" t="s">
        <v>348</v>
      </c>
      <c r="B2325" s="372"/>
      <c r="C2325" s="372"/>
      <c r="D2325" s="372"/>
      <c r="E2325" s="372"/>
      <c r="F2325" s="372"/>
      <c r="G2325" s="372"/>
      <c r="H2325" s="371"/>
      <c r="I2325" s="336"/>
      <c r="J2325" s="282"/>
      <c r="K2325" s="281"/>
      <c r="L2325" s="280"/>
      <c r="M2325" s="279"/>
    </row>
    <row r="2326" spans="1:13">
      <c r="A2326" s="323" t="s">
        <v>347</v>
      </c>
      <c r="B2326" s="331"/>
      <c r="C2326" s="331"/>
      <c r="D2326" s="331"/>
      <c r="E2326" s="331"/>
      <c r="F2326" s="331"/>
      <c r="G2326" s="331"/>
      <c r="H2326" s="357"/>
      <c r="I2326" s="596" t="s">
        <v>19</v>
      </c>
      <c r="J2326" s="597"/>
      <c r="K2326" s="629">
        <v>3.7</v>
      </c>
      <c r="L2326" s="630"/>
      <c r="M2326" s="291">
        <f>K2326*12*I2322</f>
        <v>47179.44</v>
      </c>
    </row>
    <row r="2327" spans="1:13">
      <c r="A2327" s="301" t="s">
        <v>338</v>
      </c>
      <c r="B2327" s="355"/>
      <c r="C2327" s="355"/>
      <c r="D2327" s="355"/>
      <c r="E2327" s="355"/>
      <c r="F2327" s="355"/>
      <c r="G2327" s="355"/>
      <c r="H2327" s="356"/>
      <c r="I2327" s="598" t="s">
        <v>328</v>
      </c>
      <c r="J2327" s="599"/>
      <c r="K2327" s="327"/>
      <c r="L2327" s="292"/>
      <c r="M2327" s="291"/>
    </row>
    <row r="2328" spans="1:13">
      <c r="A2328" s="323" t="s">
        <v>337</v>
      </c>
      <c r="B2328" s="331"/>
      <c r="C2328" s="331"/>
      <c r="D2328" s="331"/>
      <c r="E2328" s="331"/>
      <c r="F2328" s="331"/>
      <c r="G2328" s="331"/>
      <c r="H2328" s="357"/>
      <c r="I2328" s="596"/>
      <c r="J2328" s="597"/>
      <c r="K2328" s="327"/>
      <c r="L2328" s="292"/>
      <c r="M2328" s="291"/>
    </row>
    <row r="2329" spans="1:13">
      <c r="A2329" s="323" t="s">
        <v>346</v>
      </c>
      <c r="B2329" s="331"/>
      <c r="C2329" s="331"/>
      <c r="D2329" s="331"/>
      <c r="E2329" s="331"/>
      <c r="F2329" s="331"/>
      <c r="G2329" s="331"/>
      <c r="H2329" s="357"/>
      <c r="I2329" s="608" t="s">
        <v>35</v>
      </c>
      <c r="J2329" s="609"/>
      <c r="K2329" s="625">
        <v>2.4700000000000002</v>
      </c>
      <c r="L2329" s="626"/>
      <c r="M2329" s="291">
        <f>K2329*12*I2322</f>
        <v>31495.463999999996</v>
      </c>
    </row>
    <row r="2330" spans="1:13" ht="15.75">
      <c r="A2330" s="320" t="s">
        <v>345</v>
      </c>
      <c r="B2330" s="354"/>
      <c r="C2330" s="354"/>
      <c r="D2330" s="354"/>
      <c r="E2330" s="354"/>
      <c r="F2330" s="354"/>
      <c r="G2330" s="354"/>
      <c r="H2330" s="353"/>
      <c r="I2330" s="598" t="s">
        <v>328</v>
      </c>
      <c r="J2330" s="599"/>
      <c r="K2330" s="370"/>
      <c r="L2330" s="369"/>
      <c r="M2330" s="291"/>
    </row>
    <row r="2331" spans="1:13">
      <c r="A2331" s="313" t="s">
        <v>344</v>
      </c>
      <c r="B2331" s="328"/>
      <c r="C2331" s="328"/>
      <c r="D2331" s="328"/>
      <c r="E2331" s="328"/>
      <c r="F2331" s="328"/>
      <c r="G2331" s="328"/>
      <c r="H2331" s="368"/>
      <c r="I2331" s="598"/>
      <c r="J2331" s="599"/>
      <c r="K2331" s="352"/>
      <c r="L2331" s="292"/>
      <c r="M2331" s="291"/>
    </row>
    <row r="2332" spans="1:13" ht="15.75" thickBot="1">
      <c r="A2332" s="323" t="s">
        <v>343</v>
      </c>
      <c r="B2332" s="322"/>
      <c r="C2332" s="322"/>
      <c r="D2332" s="322"/>
      <c r="E2332" s="322"/>
      <c r="F2332" s="322"/>
      <c r="G2332" s="322"/>
      <c r="H2332" s="321"/>
      <c r="I2332" s="334"/>
      <c r="J2332" s="333"/>
      <c r="K2332" s="636"/>
      <c r="L2332" s="637"/>
      <c r="M2332" s="291"/>
    </row>
    <row r="2333" spans="1:13">
      <c r="A2333" s="367" t="s">
        <v>342</v>
      </c>
      <c r="B2333" s="366"/>
      <c r="C2333" s="366"/>
      <c r="D2333" s="366"/>
      <c r="E2333" s="366"/>
      <c r="F2333" s="366"/>
      <c r="G2333" s="366"/>
      <c r="H2333" s="365"/>
      <c r="I2333" s="341"/>
      <c r="J2333" s="364"/>
      <c r="K2333" s="627">
        <f>K2335+K2340+K2343</f>
        <v>5.05</v>
      </c>
      <c r="L2333" s="628"/>
      <c r="M2333" s="286">
        <f>K2333*12*I2322</f>
        <v>64393.55999999999</v>
      </c>
    </row>
    <row r="2334" spans="1:13" ht="15.75" thickBot="1">
      <c r="A2334" s="363" t="s">
        <v>341</v>
      </c>
      <c r="B2334" s="362"/>
      <c r="C2334" s="362"/>
      <c r="D2334" s="362"/>
      <c r="E2334" s="362"/>
      <c r="F2334" s="362"/>
      <c r="G2334" s="362"/>
      <c r="H2334" s="361"/>
      <c r="I2334" s="336"/>
      <c r="J2334" s="360"/>
      <c r="K2334" s="281"/>
      <c r="L2334" s="280"/>
      <c r="M2334" s="279"/>
    </row>
    <row r="2335" spans="1:13">
      <c r="A2335" s="301" t="s">
        <v>340</v>
      </c>
      <c r="B2335" s="300"/>
      <c r="C2335" s="300"/>
      <c r="D2335" s="300"/>
      <c r="E2335" s="300"/>
      <c r="F2335" s="300"/>
      <c r="G2335" s="300"/>
      <c r="H2335" s="298"/>
      <c r="I2335" s="598" t="s">
        <v>19</v>
      </c>
      <c r="J2335" s="599"/>
      <c r="K2335" s="629">
        <v>2.5299999999999998</v>
      </c>
      <c r="L2335" s="630"/>
      <c r="M2335" s="291">
        <f>K2335*12*I2322</f>
        <v>32260.535999999996</v>
      </c>
    </row>
    <row r="2336" spans="1:13">
      <c r="A2336" s="323" t="s">
        <v>339</v>
      </c>
      <c r="B2336" s="322"/>
      <c r="C2336" s="322"/>
      <c r="D2336" s="322"/>
      <c r="E2336" s="322"/>
      <c r="F2336" s="322"/>
      <c r="G2336" s="322"/>
      <c r="H2336" s="321"/>
      <c r="I2336" s="359"/>
      <c r="J2336" s="358"/>
      <c r="K2336" s="327"/>
      <c r="L2336" s="292"/>
      <c r="M2336" s="291"/>
    </row>
    <row r="2337" spans="1:13">
      <c r="A2337" s="301" t="s">
        <v>338</v>
      </c>
      <c r="B2337" s="355"/>
      <c r="C2337" s="355"/>
      <c r="D2337" s="355"/>
      <c r="E2337" s="355"/>
      <c r="F2337" s="355"/>
      <c r="G2337" s="355"/>
      <c r="H2337" s="356"/>
      <c r="I2337" s="598" t="s">
        <v>328</v>
      </c>
      <c r="J2337" s="599"/>
      <c r="K2337" s="327"/>
      <c r="L2337" s="292"/>
      <c r="M2337" s="291"/>
    </row>
    <row r="2338" spans="1:13">
      <c r="A2338" s="323" t="s">
        <v>337</v>
      </c>
      <c r="B2338" s="331"/>
      <c r="C2338" s="331"/>
      <c r="D2338" s="331"/>
      <c r="E2338" s="331"/>
      <c r="F2338" s="331"/>
      <c r="G2338" s="331"/>
      <c r="H2338" s="357"/>
      <c r="I2338" s="596"/>
      <c r="J2338" s="597"/>
      <c r="K2338" s="327"/>
      <c r="L2338" s="292"/>
      <c r="M2338" s="291"/>
    </row>
    <row r="2339" spans="1:13">
      <c r="A2339" s="320" t="s">
        <v>336</v>
      </c>
      <c r="B2339" s="354"/>
      <c r="C2339" s="353"/>
      <c r="D2339" s="355"/>
      <c r="E2339" s="355"/>
      <c r="F2339" s="355"/>
      <c r="G2339" s="355"/>
      <c r="H2339" s="356"/>
      <c r="I2339" s="598" t="s">
        <v>328</v>
      </c>
      <c r="J2339" s="599"/>
      <c r="K2339" s="327"/>
      <c r="L2339" s="292"/>
      <c r="M2339" s="291"/>
    </row>
    <row r="2340" spans="1:13">
      <c r="A2340" s="301" t="s">
        <v>335</v>
      </c>
      <c r="B2340" s="355"/>
      <c r="C2340" s="355"/>
      <c r="D2340" s="354"/>
      <c r="E2340" s="354"/>
      <c r="F2340" s="354"/>
      <c r="G2340" s="354"/>
      <c r="H2340" s="353"/>
      <c r="I2340" s="608" t="s">
        <v>35</v>
      </c>
      <c r="J2340" s="609"/>
      <c r="K2340" s="625">
        <v>1.1200000000000001</v>
      </c>
      <c r="L2340" s="626"/>
      <c r="M2340" s="291">
        <f>K2340*12*I2322</f>
        <v>14281.344000000001</v>
      </c>
    </row>
    <row r="2341" spans="1:13">
      <c r="A2341" s="313" t="s">
        <v>334</v>
      </c>
      <c r="B2341" s="312"/>
      <c r="C2341" s="312"/>
      <c r="D2341" s="312"/>
      <c r="E2341" s="312"/>
      <c r="F2341" s="312"/>
      <c r="G2341" s="312"/>
      <c r="H2341" s="311"/>
      <c r="I2341" s="590" t="s">
        <v>333</v>
      </c>
      <c r="J2341" s="591"/>
      <c r="K2341" s="327"/>
      <c r="L2341" s="292"/>
      <c r="M2341" s="291"/>
    </row>
    <row r="2342" spans="1:13">
      <c r="A2342" s="323"/>
      <c r="B2342" s="322"/>
      <c r="C2342" s="322"/>
      <c r="D2342" s="322"/>
      <c r="E2342" s="322"/>
      <c r="F2342" s="322"/>
      <c r="G2342" s="322"/>
      <c r="H2342" s="321"/>
      <c r="I2342" s="334" t="s">
        <v>332</v>
      </c>
      <c r="J2342" s="333"/>
      <c r="K2342" s="352"/>
      <c r="L2342" s="292"/>
      <c r="M2342" s="291"/>
    </row>
    <row r="2343" spans="1:13">
      <c r="A2343" s="313" t="s">
        <v>331</v>
      </c>
      <c r="B2343" s="312"/>
      <c r="C2343" s="312"/>
      <c r="D2343" s="312"/>
      <c r="E2343" s="312"/>
      <c r="F2343" s="312"/>
      <c r="G2343" s="312"/>
      <c r="H2343" s="311"/>
      <c r="I2343" s="590" t="s">
        <v>35</v>
      </c>
      <c r="J2343" s="591"/>
      <c r="K2343" s="625">
        <v>1.4</v>
      </c>
      <c r="L2343" s="626"/>
      <c r="M2343" s="291">
        <f>K2343*12*I2322</f>
        <v>17851.679999999997</v>
      </c>
    </row>
    <row r="2344" spans="1:13">
      <c r="A2344" s="323" t="s">
        <v>330</v>
      </c>
      <c r="B2344" s="322"/>
      <c r="C2344" s="322"/>
      <c r="D2344" s="322"/>
      <c r="E2344" s="322"/>
      <c r="F2344" s="322"/>
      <c r="G2344" s="322"/>
      <c r="H2344" s="321"/>
      <c r="I2344" s="334"/>
      <c r="J2344" s="333"/>
      <c r="K2344" s="327"/>
      <c r="L2344" s="292"/>
      <c r="M2344" s="291"/>
    </row>
    <row r="2345" spans="1:13">
      <c r="A2345" s="313" t="s">
        <v>329</v>
      </c>
      <c r="B2345" s="312"/>
      <c r="C2345" s="312"/>
      <c r="D2345" s="312"/>
      <c r="E2345" s="312"/>
      <c r="F2345" s="312"/>
      <c r="G2345" s="312"/>
      <c r="H2345" s="311"/>
      <c r="I2345" s="598" t="s">
        <v>328</v>
      </c>
      <c r="J2345" s="599"/>
      <c r="K2345" s="327"/>
      <c r="L2345" s="292"/>
      <c r="M2345" s="291"/>
    </row>
    <row r="2346" spans="1:13">
      <c r="A2346" s="313" t="s">
        <v>327</v>
      </c>
      <c r="B2346" s="312"/>
      <c r="C2346" s="312"/>
      <c r="D2346" s="312"/>
      <c r="E2346" s="312"/>
      <c r="F2346" s="312"/>
      <c r="G2346" s="312"/>
      <c r="H2346" s="311"/>
      <c r="I2346" s="590" t="s">
        <v>326</v>
      </c>
      <c r="J2346" s="591"/>
      <c r="K2346" s="351"/>
      <c r="L2346" s="350"/>
      <c r="M2346" s="349"/>
    </row>
    <row r="2347" spans="1:13" ht="15.75" thickBot="1">
      <c r="A2347" s="323"/>
      <c r="B2347" s="322"/>
      <c r="C2347" s="322"/>
      <c r="D2347" s="322"/>
      <c r="E2347" s="322"/>
      <c r="F2347" s="322"/>
      <c r="G2347" s="322"/>
      <c r="H2347" s="321"/>
      <c r="I2347" s="606" t="s">
        <v>325</v>
      </c>
      <c r="J2347" s="607"/>
      <c r="K2347" s="348"/>
      <c r="L2347" s="347"/>
      <c r="M2347" s="346"/>
    </row>
    <row r="2348" spans="1:13">
      <c r="A2348" s="345" t="s">
        <v>324</v>
      </c>
      <c r="B2348" s="344"/>
      <c r="C2348" s="344"/>
      <c r="D2348" s="344"/>
      <c r="E2348" s="344"/>
      <c r="F2348" s="344"/>
      <c r="G2348" s="343"/>
      <c r="H2348" s="342"/>
      <c r="I2348" s="341"/>
      <c r="J2348" s="340"/>
      <c r="K2348" s="648">
        <f>K2350+K2357+K2365+K2369+K2370+K2374</f>
        <v>29.689999999999998</v>
      </c>
      <c r="L2348" s="628"/>
      <c r="M2348" s="286">
        <f>M2350+M2357+M2365+M2369+M2370+M2374</f>
        <v>378583.12799999991</v>
      </c>
    </row>
    <row r="2349" spans="1:13" ht="15.75" thickBot="1">
      <c r="A2349" s="339"/>
      <c r="B2349" s="338"/>
      <c r="C2349" s="338"/>
      <c r="D2349" s="338"/>
      <c r="E2349" s="338"/>
      <c r="F2349" s="338"/>
      <c r="G2349" s="338"/>
      <c r="H2349" s="337"/>
      <c r="I2349" s="336"/>
      <c r="J2349" s="282"/>
      <c r="K2349" s="281"/>
      <c r="L2349" s="280"/>
      <c r="M2349" s="279"/>
    </row>
    <row r="2350" spans="1:13" ht="15.75" thickBot="1">
      <c r="A2350" s="603" t="s">
        <v>323</v>
      </c>
      <c r="B2350" s="604"/>
      <c r="C2350" s="604"/>
      <c r="D2350" s="604"/>
      <c r="E2350" s="604"/>
      <c r="F2350" s="604"/>
      <c r="G2350" s="604"/>
      <c r="H2350" s="605"/>
      <c r="I2350" s="305"/>
      <c r="J2350" s="304"/>
      <c r="K2350" s="646">
        <f>K2351+K2352+K2353+K2355+K2356</f>
        <v>4.379999999999999</v>
      </c>
      <c r="L2350" s="647"/>
      <c r="M2350" s="303">
        <f>K2350*12*I2322</f>
        <v>55850.255999999979</v>
      </c>
    </row>
    <row r="2351" spans="1:13">
      <c r="A2351" s="323" t="s">
        <v>322</v>
      </c>
      <c r="B2351" s="322"/>
      <c r="C2351" s="322"/>
      <c r="D2351" s="322"/>
      <c r="E2351" s="322"/>
      <c r="F2351" s="322"/>
      <c r="G2351" s="322"/>
      <c r="H2351" s="321"/>
      <c r="I2351" s="596" t="s">
        <v>321</v>
      </c>
      <c r="J2351" s="597"/>
      <c r="K2351" s="629">
        <v>0.63</v>
      </c>
      <c r="L2351" s="630"/>
      <c r="M2351" s="291">
        <f>K2351*12*I2322</f>
        <v>8033.2559999999994</v>
      </c>
    </row>
    <row r="2352" spans="1:13">
      <c r="A2352" s="320" t="s">
        <v>320</v>
      </c>
      <c r="B2352" s="319"/>
      <c r="C2352" s="319"/>
      <c r="D2352" s="319"/>
      <c r="E2352" s="319"/>
      <c r="F2352" s="319"/>
      <c r="G2352" s="319"/>
      <c r="H2352" s="318"/>
      <c r="I2352" s="608" t="s">
        <v>57</v>
      </c>
      <c r="J2352" s="609"/>
      <c r="K2352" s="625">
        <v>1.48</v>
      </c>
      <c r="L2352" s="626"/>
      <c r="M2352" s="291">
        <f>K2352*12*I2322</f>
        <v>18871.775999999998</v>
      </c>
    </row>
    <row r="2353" spans="1:13">
      <c r="A2353" s="313" t="s">
        <v>319</v>
      </c>
      <c r="B2353" s="312"/>
      <c r="C2353" s="312"/>
      <c r="D2353" s="312"/>
      <c r="E2353" s="312"/>
      <c r="F2353" s="312"/>
      <c r="G2353" s="312"/>
      <c r="H2353" s="311"/>
      <c r="I2353" s="590" t="s">
        <v>35</v>
      </c>
      <c r="J2353" s="591"/>
      <c r="K2353" s="625">
        <v>0.17</v>
      </c>
      <c r="L2353" s="626"/>
      <c r="M2353" s="291">
        <f>K2353*12*I2322</f>
        <v>2167.7039999999997</v>
      </c>
    </row>
    <row r="2354" spans="1:13">
      <c r="A2354" s="335" t="s">
        <v>318</v>
      </c>
      <c r="B2354" s="331"/>
      <c r="C2354" s="331"/>
      <c r="D2354" s="331"/>
      <c r="E2354" s="322"/>
      <c r="F2354" s="322"/>
      <c r="G2354" s="322"/>
      <c r="H2354" s="321"/>
      <c r="I2354" s="334"/>
      <c r="J2354" s="333"/>
      <c r="K2354" s="293"/>
      <c r="L2354" s="292"/>
      <c r="M2354" s="291"/>
    </row>
    <row r="2355" spans="1:13">
      <c r="A2355" s="320" t="s">
        <v>317</v>
      </c>
      <c r="B2355" s="319"/>
      <c r="C2355" s="319"/>
      <c r="D2355" s="319"/>
      <c r="E2355" s="319"/>
      <c r="F2355" s="319"/>
      <c r="G2355" s="319"/>
      <c r="H2355" s="318"/>
      <c r="I2355" s="608" t="s">
        <v>19</v>
      </c>
      <c r="J2355" s="609"/>
      <c r="K2355" s="625">
        <v>0.05</v>
      </c>
      <c r="L2355" s="626"/>
      <c r="M2355" s="291">
        <f>K2355*12*I2322</f>
        <v>637.56000000000006</v>
      </c>
    </row>
    <row r="2356" spans="1:13" ht="15.75" thickBot="1">
      <c r="A2356" s="313" t="s">
        <v>316</v>
      </c>
      <c r="B2356" s="312"/>
      <c r="C2356" s="312"/>
      <c r="D2356" s="312"/>
      <c r="E2356" s="312"/>
      <c r="F2356" s="312"/>
      <c r="G2356" s="312"/>
      <c r="H2356" s="311"/>
      <c r="I2356" s="614" t="s">
        <v>19</v>
      </c>
      <c r="J2356" s="615"/>
      <c r="K2356" s="650">
        <v>2.0499999999999998</v>
      </c>
      <c r="L2356" s="651"/>
      <c r="M2356" s="291">
        <f>K2356*12*I2322</f>
        <v>26139.959999999995</v>
      </c>
    </row>
    <row r="2357" spans="1:13" ht="15.75" thickBot="1">
      <c r="A2357" s="654" t="s">
        <v>315</v>
      </c>
      <c r="B2357" s="655"/>
      <c r="C2357" s="655"/>
      <c r="D2357" s="655"/>
      <c r="E2357" s="655"/>
      <c r="F2357" s="655"/>
      <c r="G2357" s="655"/>
      <c r="H2357" s="656"/>
      <c r="I2357" s="305"/>
      <c r="J2357" s="304"/>
      <c r="K2357" s="642">
        <f>K2358+K2359+K2361+K2362+K2363+K2364</f>
        <v>1.35</v>
      </c>
      <c r="L2357" s="647"/>
      <c r="M2357" s="303">
        <f>K2357*12*I2322</f>
        <v>17214.120000000003</v>
      </c>
    </row>
    <row r="2358" spans="1:13">
      <c r="A2358" s="332" t="s">
        <v>314</v>
      </c>
      <c r="B2358" s="331"/>
      <c r="C2358" s="331"/>
      <c r="D2358" s="331"/>
      <c r="E2358" s="331"/>
      <c r="F2358" s="322"/>
      <c r="G2358" s="322"/>
      <c r="H2358" s="321"/>
      <c r="I2358" s="330"/>
      <c r="J2358" s="294"/>
      <c r="K2358" s="629">
        <v>0.08</v>
      </c>
      <c r="L2358" s="630"/>
      <c r="M2358" s="291">
        <f>K2358*12*I2322</f>
        <v>1020.0959999999999</v>
      </c>
    </row>
    <row r="2359" spans="1:13">
      <c r="A2359" s="329" t="s">
        <v>313</v>
      </c>
      <c r="B2359" s="328"/>
      <c r="C2359" s="328"/>
      <c r="D2359" s="328"/>
      <c r="E2359" s="328"/>
      <c r="F2359" s="312"/>
      <c r="G2359" s="312"/>
      <c r="H2359" s="311"/>
      <c r="I2359" s="598" t="s">
        <v>312</v>
      </c>
      <c r="J2359" s="599"/>
      <c r="K2359" s="625">
        <v>0.65</v>
      </c>
      <c r="L2359" s="626"/>
      <c r="M2359" s="291">
        <f>K2359*12*I2322</f>
        <v>8288.2800000000007</v>
      </c>
    </row>
    <row r="2360" spans="1:13">
      <c r="A2360" s="323" t="s">
        <v>311</v>
      </c>
      <c r="B2360" s="322"/>
      <c r="C2360" s="322"/>
      <c r="D2360" s="322"/>
      <c r="E2360" s="322"/>
      <c r="F2360" s="322"/>
      <c r="G2360" s="322"/>
      <c r="H2360" s="321"/>
      <c r="I2360" s="596" t="s">
        <v>310</v>
      </c>
      <c r="J2360" s="597"/>
      <c r="K2360" s="327"/>
      <c r="L2360" s="292"/>
      <c r="M2360" s="291"/>
    </row>
    <row r="2361" spans="1:13">
      <c r="A2361" s="320" t="s">
        <v>309</v>
      </c>
      <c r="B2361" s="319"/>
      <c r="C2361" s="319"/>
      <c r="D2361" s="319"/>
      <c r="E2361" s="319"/>
      <c r="F2361" s="319"/>
      <c r="G2361" s="319"/>
      <c r="H2361" s="318"/>
      <c r="I2361" s="608" t="s">
        <v>308</v>
      </c>
      <c r="J2361" s="609"/>
      <c r="K2361" s="625">
        <v>0.4</v>
      </c>
      <c r="L2361" s="626"/>
      <c r="M2361" s="291">
        <f>K2361*12*I2322</f>
        <v>5100.4800000000005</v>
      </c>
    </row>
    <row r="2362" spans="1:13">
      <c r="A2362" s="320" t="s">
        <v>307</v>
      </c>
      <c r="B2362" s="319"/>
      <c r="C2362" s="319"/>
      <c r="D2362" s="319"/>
      <c r="E2362" s="319"/>
      <c r="F2362" s="319"/>
      <c r="G2362" s="319"/>
      <c r="H2362" s="318"/>
      <c r="I2362" s="608" t="s">
        <v>306</v>
      </c>
      <c r="J2362" s="609"/>
      <c r="K2362" s="625">
        <v>0.1</v>
      </c>
      <c r="L2362" s="626"/>
      <c r="M2362" s="291">
        <f>K2362*12*I2322</f>
        <v>1275.1200000000001</v>
      </c>
    </row>
    <row r="2363" spans="1:13">
      <c r="A2363" s="313" t="s">
        <v>299</v>
      </c>
      <c r="B2363" s="312"/>
      <c r="C2363" s="312"/>
      <c r="D2363" s="312"/>
      <c r="E2363" s="312"/>
      <c r="F2363" s="312"/>
      <c r="G2363" s="312"/>
      <c r="H2363" s="311"/>
      <c r="I2363" s="608" t="s">
        <v>298</v>
      </c>
      <c r="J2363" s="609"/>
      <c r="K2363" s="636">
        <v>0.05</v>
      </c>
      <c r="L2363" s="637"/>
      <c r="M2363" s="291">
        <f>K2363*12*I2322</f>
        <v>637.56000000000006</v>
      </c>
    </row>
    <row r="2364" spans="1:13" ht="15.75" thickBot="1">
      <c r="A2364" s="313" t="s">
        <v>305</v>
      </c>
      <c r="B2364" s="312"/>
      <c r="C2364" s="312"/>
      <c r="D2364" s="312"/>
      <c r="E2364" s="312"/>
      <c r="F2364" s="312"/>
      <c r="G2364" s="312"/>
      <c r="H2364" s="311"/>
      <c r="I2364" s="614" t="s">
        <v>88</v>
      </c>
      <c r="J2364" s="615"/>
      <c r="K2364" s="638">
        <v>7.0000000000000007E-2</v>
      </c>
      <c r="L2364" s="639"/>
      <c r="M2364" s="326">
        <f>K2364*12*I2322</f>
        <v>892.58400000000006</v>
      </c>
    </row>
    <row r="2365" spans="1:13" ht="15.75" thickBot="1">
      <c r="A2365" s="654" t="s">
        <v>304</v>
      </c>
      <c r="B2365" s="655"/>
      <c r="C2365" s="655"/>
      <c r="D2365" s="655"/>
      <c r="E2365" s="655"/>
      <c r="F2365" s="655"/>
      <c r="G2365" s="655"/>
      <c r="H2365" s="656"/>
      <c r="I2365" s="325"/>
      <c r="J2365" s="324"/>
      <c r="K2365" s="649">
        <f>K2366+K2367+K2368</f>
        <v>0.88</v>
      </c>
      <c r="L2365" s="643"/>
      <c r="M2365" s="303">
        <f>K2365*12*I2322</f>
        <v>11221.055999999999</v>
      </c>
    </row>
    <row r="2366" spans="1:13">
      <c r="A2366" s="323" t="s">
        <v>303</v>
      </c>
      <c r="B2366" s="322"/>
      <c r="C2366" s="322"/>
      <c r="D2366" s="322"/>
      <c r="E2366" s="322"/>
      <c r="F2366" s="322"/>
      <c r="G2366" s="322"/>
      <c r="H2366" s="321"/>
      <c r="I2366" s="612" t="s">
        <v>302</v>
      </c>
      <c r="J2366" s="613"/>
      <c r="K2366" s="644">
        <v>0.42</v>
      </c>
      <c r="L2366" s="645"/>
      <c r="M2366" s="291">
        <f>K2366*12*I2322</f>
        <v>5355.5039999999999</v>
      </c>
    </row>
    <row r="2367" spans="1:13">
      <c r="A2367" s="320" t="s">
        <v>301</v>
      </c>
      <c r="B2367" s="319"/>
      <c r="C2367" s="319"/>
      <c r="D2367" s="319"/>
      <c r="E2367" s="319"/>
      <c r="F2367" s="319"/>
      <c r="G2367" s="319"/>
      <c r="H2367" s="318"/>
      <c r="I2367" s="317" t="s">
        <v>300</v>
      </c>
      <c r="J2367" s="316"/>
      <c r="K2367" s="636">
        <v>0.37</v>
      </c>
      <c r="L2367" s="637"/>
      <c r="M2367" s="291">
        <f>K2367*12*I2322</f>
        <v>4717.9439999999995</v>
      </c>
    </row>
    <row r="2368" spans="1:13" ht="15.75" thickBot="1">
      <c r="A2368" s="313" t="s">
        <v>299</v>
      </c>
      <c r="B2368" s="312"/>
      <c r="C2368" s="312"/>
      <c r="D2368" s="312"/>
      <c r="E2368" s="312"/>
      <c r="F2368" s="312"/>
      <c r="G2368" s="312"/>
      <c r="H2368" s="311"/>
      <c r="I2368" s="614" t="s">
        <v>298</v>
      </c>
      <c r="J2368" s="615"/>
      <c r="K2368" s="638">
        <v>0.09</v>
      </c>
      <c r="L2368" s="639"/>
      <c r="M2368" s="291">
        <f>K2368*12*I2322</f>
        <v>1147.6079999999999</v>
      </c>
    </row>
    <row r="2369" spans="1:13" ht="15.75" thickBot="1">
      <c r="A2369" s="309" t="s">
        <v>297</v>
      </c>
      <c r="B2369" s="308"/>
      <c r="C2369" s="308"/>
      <c r="D2369" s="308"/>
      <c r="E2369" s="308"/>
      <c r="F2369" s="308"/>
      <c r="G2369" s="308"/>
      <c r="H2369" s="307"/>
      <c r="I2369" s="619" t="s">
        <v>296</v>
      </c>
      <c r="J2369" s="620"/>
      <c r="K2369" s="640">
        <v>21.43</v>
      </c>
      <c r="L2369" s="641"/>
      <c r="M2369" s="303">
        <f>K2369*12*I2322</f>
        <v>273258.21599999996</v>
      </c>
    </row>
    <row r="2370" spans="1:13" ht="15.75" thickBot="1">
      <c r="A2370" s="603" t="s">
        <v>295</v>
      </c>
      <c r="B2370" s="604"/>
      <c r="C2370" s="604"/>
      <c r="D2370" s="604"/>
      <c r="E2370" s="604"/>
      <c r="F2370" s="604"/>
      <c r="G2370" s="604"/>
      <c r="H2370" s="605"/>
      <c r="I2370" s="305"/>
      <c r="J2370" s="304"/>
      <c r="K2370" s="642">
        <v>1.58</v>
      </c>
      <c r="L2370" s="643"/>
      <c r="M2370" s="303">
        <f>K2370*12*I2322</f>
        <v>20146.896000000001</v>
      </c>
    </row>
    <row r="2371" spans="1:13">
      <c r="A2371" s="301" t="s">
        <v>294</v>
      </c>
      <c r="B2371" s="300"/>
      <c r="C2371" s="300"/>
      <c r="D2371" s="300"/>
      <c r="E2371" s="300"/>
      <c r="F2371" s="300"/>
      <c r="G2371" s="300"/>
      <c r="H2371" s="298"/>
      <c r="I2371" s="621" t="s">
        <v>293</v>
      </c>
      <c r="J2371" s="622"/>
      <c r="K2371" s="297"/>
      <c r="L2371" s="314"/>
      <c r="M2371" s="291"/>
    </row>
    <row r="2372" spans="1:13">
      <c r="A2372" s="301" t="s">
        <v>292</v>
      </c>
      <c r="B2372" s="300"/>
      <c r="C2372" s="300"/>
      <c r="D2372" s="300"/>
      <c r="E2372" s="300"/>
      <c r="F2372" s="300"/>
      <c r="G2372" s="300"/>
      <c r="H2372" s="298"/>
      <c r="I2372" s="295"/>
      <c r="J2372" s="294"/>
      <c r="K2372" s="297"/>
      <c r="L2372" s="314"/>
      <c r="M2372" s="291"/>
    </row>
    <row r="2373" spans="1:13" ht="15.75" thickBot="1">
      <c r="A2373" s="301" t="s">
        <v>291</v>
      </c>
      <c r="B2373" s="300"/>
      <c r="C2373" s="300"/>
      <c r="D2373" s="300"/>
      <c r="E2373" s="300"/>
      <c r="F2373" s="300"/>
      <c r="G2373" s="300"/>
      <c r="H2373" s="298"/>
      <c r="I2373" s="310"/>
      <c r="J2373" s="294"/>
      <c r="K2373" s="297"/>
      <c r="L2373" s="314"/>
      <c r="M2373" s="291"/>
    </row>
    <row r="2374" spans="1:13" ht="15.75" thickBot="1">
      <c r="A2374" s="309" t="s">
        <v>290</v>
      </c>
      <c r="B2374" s="308"/>
      <c r="C2374" s="308"/>
      <c r="D2374" s="308"/>
      <c r="E2374" s="308"/>
      <c r="F2374" s="308"/>
      <c r="G2374" s="308"/>
      <c r="H2374" s="307"/>
      <c r="I2374" s="305"/>
      <c r="J2374" s="304"/>
      <c r="K2374" s="642">
        <v>7.0000000000000007E-2</v>
      </c>
      <c r="L2374" s="643"/>
      <c r="M2374" s="303">
        <f>K2374*12*I2322</f>
        <v>892.58400000000006</v>
      </c>
    </row>
    <row r="2375" spans="1:13">
      <c r="A2375" s="301" t="s">
        <v>289</v>
      </c>
      <c r="B2375" s="300"/>
      <c r="C2375" s="300"/>
      <c r="D2375" s="300"/>
      <c r="E2375" s="300"/>
      <c r="F2375" s="300"/>
      <c r="G2375" s="300"/>
      <c r="H2375" s="298"/>
      <c r="I2375" s="621" t="s">
        <v>19</v>
      </c>
      <c r="J2375" s="622"/>
      <c r="K2375" s="315"/>
      <c r="L2375" s="314"/>
      <c r="M2375" s="291"/>
    </row>
    <row r="2376" spans="1:13" ht="15.75" thickBot="1">
      <c r="A2376" s="301" t="s">
        <v>288</v>
      </c>
      <c r="B2376" s="300"/>
      <c r="C2376" s="300"/>
      <c r="D2376" s="300"/>
      <c r="E2376" s="300"/>
      <c r="F2376" s="300"/>
      <c r="G2376" s="300"/>
      <c r="H2376" s="298"/>
      <c r="I2376" s="295"/>
      <c r="J2376" s="294"/>
      <c r="K2376" s="315"/>
      <c r="L2376" s="314"/>
      <c r="M2376" s="291"/>
    </row>
    <row r="2377" spans="1:13" ht="15.75" thickBot="1">
      <c r="A2377" s="603" t="s">
        <v>287</v>
      </c>
      <c r="B2377" s="604"/>
      <c r="C2377" s="604"/>
      <c r="D2377" s="604"/>
      <c r="E2377" s="604"/>
      <c r="F2377" s="604"/>
      <c r="G2377" s="604"/>
      <c r="H2377" s="605"/>
      <c r="I2377" s="305"/>
      <c r="J2377" s="304"/>
      <c r="K2377" s="642">
        <v>6</v>
      </c>
      <c r="L2377" s="643"/>
      <c r="M2377" s="303">
        <f>K2377*12*I2322</f>
        <v>76507.199999999997</v>
      </c>
    </row>
    <row r="2378" spans="1:13">
      <c r="A2378" s="301" t="s">
        <v>286</v>
      </c>
      <c r="B2378" s="299"/>
      <c r="C2378" s="299"/>
      <c r="D2378" s="299"/>
      <c r="E2378" s="299"/>
      <c r="F2378" s="300"/>
      <c r="G2378" s="299"/>
      <c r="H2378" s="298"/>
      <c r="I2378" s="598" t="s">
        <v>285</v>
      </c>
      <c r="J2378" s="599"/>
      <c r="K2378" s="297"/>
      <c r="L2378" s="314"/>
      <c r="M2378" s="291"/>
    </row>
    <row r="2379" spans="1:13">
      <c r="A2379" s="301" t="s">
        <v>284</v>
      </c>
      <c r="B2379" s="299"/>
      <c r="C2379" s="299"/>
      <c r="D2379" s="299"/>
      <c r="E2379" s="299"/>
      <c r="F2379" s="300"/>
      <c r="G2379" s="299"/>
      <c r="H2379" s="298"/>
      <c r="I2379" s="598" t="s">
        <v>283</v>
      </c>
      <c r="J2379" s="599"/>
      <c r="K2379" s="297"/>
      <c r="L2379" s="314"/>
      <c r="M2379" s="291"/>
    </row>
    <row r="2380" spans="1:13">
      <c r="A2380" s="301" t="s">
        <v>282</v>
      </c>
      <c r="B2380" s="299"/>
      <c r="C2380" s="299"/>
      <c r="D2380" s="299"/>
      <c r="E2380" s="299"/>
      <c r="F2380" s="300"/>
      <c r="G2380" s="299"/>
      <c r="H2380" s="298"/>
      <c r="I2380" s="598" t="s">
        <v>281</v>
      </c>
      <c r="J2380" s="599"/>
      <c r="K2380" s="297"/>
      <c r="L2380" s="314"/>
      <c r="M2380" s="291"/>
    </row>
    <row r="2381" spans="1:13">
      <c r="A2381" s="301" t="s">
        <v>280</v>
      </c>
      <c r="B2381" s="299"/>
      <c r="C2381" s="299"/>
      <c r="D2381" s="299"/>
      <c r="E2381" s="299"/>
      <c r="F2381" s="300"/>
      <c r="G2381" s="299"/>
      <c r="H2381" s="298"/>
      <c r="I2381" s="598" t="s">
        <v>279</v>
      </c>
      <c r="J2381" s="599"/>
      <c r="K2381" s="297"/>
      <c r="L2381" s="314"/>
      <c r="M2381" s="291"/>
    </row>
    <row r="2382" spans="1:13">
      <c r="A2382" s="301" t="s">
        <v>278</v>
      </c>
      <c r="B2382" s="299"/>
      <c r="C2382" s="299"/>
      <c r="D2382" s="299"/>
      <c r="E2382" s="299"/>
      <c r="F2382" s="300"/>
      <c r="G2382" s="299"/>
      <c r="H2382" s="298"/>
      <c r="I2382" s="598" t="s">
        <v>277</v>
      </c>
      <c r="J2382" s="599"/>
      <c r="K2382" s="297"/>
      <c r="L2382" s="314"/>
      <c r="M2382" s="291"/>
    </row>
    <row r="2383" spans="1:13">
      <c r="A2383" s="301" t="s">
        <v>276</v>
      </c>
      <c r="B2383" s="299"/>
      <c r="C2383" s="299"/>
      <c r="D2383" s="299"/>
      <c r="E2383" s="299"/>
      <c r="F2383" s="300"/>
      <c r="G2383" s="299"/>
      <c r="H2383" s="298"/>
      <c r="I2383" s="295"/>
      <c r="J2383" s="294"/>
      <c r="K2383" s="297"/>
      <c r="L2383" s="302"/>
      <c r="M2383" s="291"/>
    </row>
    <row r="2384" spans="1:13">
      <c r="A2384" s="301" t="s">
        <v>275</v>
      </c>
      <c r="B2384" s="299"/>
      <c r="C2384" s="299"/>
      <c r="D2384" s="299"/>
      <c r="E2384" s="299"/>
      <c r="F2384" s="300"/>
      <c r="G2384" s="299"/>
      <c r="H2384" s="298"/>
      <c r="I2384" s="295"/>
      <c r="J2384" s="294"/>
      <c r="K2384" s="297"/>
      <c r="L2384" s="314"/>
      <c r="M2384" s="291"/>
    </row>
    <row r="2385" spans="1:13">
      <c r="A2385" s="301" t="s">
        <v>274</v>
      </c>
      <c r="B2385" s="299"/>
      <c r="C2385" s="299"/>
      <c r="D2385" s="299"/>
      <c r="E2385" s="299"/>
      <c r="F2385" s="300"/>
      <c r="G2385" s="299"/>
      <c r="H2385" s="298"/>
      <c r="I2385" s="295"/>
      <c r="J2385" s="294"/>
      <c r="K2385" s="297"/>
      <c r="L2385" s="314"/>
      <c r="M2385" s="291"/>
    </row>
    <row r="2386" spans="1:13">
      <c r="A2386" s="301" t="s">
        <v>273</v>
      </c>
      <c r="B2386" s="299"/>
      <c r="C2386" s="299"/>
      <c r="D2386" s="299"/>
      <c r="E2386" s="299"/>
      <c r="F2386" s="300"/>
      <c r="G2386" s="299"/>
      <c r="H2386" s="298"/>
      <c r="I2386" s="295"/>
      <c r="J2386" s="294"/>
      <c r="K2386" s="297"/>
      <c r="L2386" s="314"/>
      <c r="M2386" s="291"/>
    </row>
    <row r="2387" spans="1:13">
      <c r="A2387" s="301" t="s">
        <v>272</v>
      </c>
      <c r="B2387" s="299"/>
      <c r="C2387" s="299"/>
      <c r="D2387" s="299"/>
      <c r="E2387" s="299"/>
      <c r="F2387" s="300"/>
      <c r="G2387" s="299"/>
      <c r="H2387" s="298"/>
      <c r="I2387" s="295"/>
      <c r="J2387" s="294"/>
      <c r="K2387" s="297"/>
      <c r="L2387" s="314"/>
      <c r="M2387" s="291"/>
    </row>
    <row r="2388" spans="1:13" ht="15.75" thickBot="1">
      <c r="A2388" s="616" t="s">
        <v>271</v>
      </c>
      <c r="B2388" s="617"/>
      <c r="C2388" s="617"/>
      <c r="D2388" s="617"/>
      <c r="E2388" s="617"/>
      <c r="F2388" s="617"/>
      <c r="G2388" s="617"/>
      <c r="H2388" s="618"/>
      <c r="I2388" s="295"/>
      <c r="J2388" s="294"/>
      <c r="K2388" s="293"/>
      <c r="L2388" s="292"/>
      <c r="M2388" s="291"/>
    </row>
    <row r="2389" spans="1:13">
      <c r="A2389" s="290" t="s">
        <v>270</v>
      </c>
      <c r="B2389" s="289"/>
      <c r="C2389" s="289"/>
      <c r="D2389" s="289"/>
      <c r="E2389" s="289"/>
      <c r="F2389" s="289"/>
      <c r="G2389" s="289"/>
      <c r="H2389" s="289"/>
      <c r="I2389" s="621" t="s">
        <v>55</v>
      </c>
      <c r="J2389" s="622"/>
      <c r="K2389" s="288"/>
      <c r="L2389" s="287"/>
      <c r="M2389" s="286"/>
    </row>
    <row r="2390" spans="1:13" ht="15.75" thickBot="1">
      <c r="A2390" s="285" t="s">
        <v>269</v>
      </c>
      <c r="B2390" s="284"/>
      <c r="C2390" s="284"/>
      <c r="D2390" s="284"/>
      <c r="E2390" s="284"/>
      <c r="F2390" s="284"/>
      <c r="G2390" s="284"/>
      <c r="H2390" s="284"/>
      <c r="I2390" s="283"/>
      <c r="J2390" s="282"/>
      <c r="K2390" s="281"/>
      <c r="L2390" s="280"/>
      <c r="M2390" s="279"/>
    </row>
    <row r="2391" spans="1:13" ht="15.75" thickBot="1">
      <c r="A2391" s="603" t="s">
        <v>355</v>
      </c>
      <c r="B2391" s="604"/>
      <c r="C2391" s="604"/>
      <c r="D2391" s="604"/>
      <c r="E2391" s="604"/>
      <c r="F2391" s="604"/>
      <c r="G2391" s="604"/>
      <c r="H2391" s="657"/>
      <c r="I2391" s="658" t="s">
        <v>32</v>
      </c>
      <c r="J2391" s="659"/>
      <c r="K2391" s="660">
        <v>1.46</v>
      </c>
      <c r="L2391" s="661"/>
      <c r="M2391" s="276">
        <f>K2391*12*I2322</f>
        <v>18616.751999999997</v>
      </c>
    </row>
    <row r="2392" spans="1:13" ht="15.75" thickBot="1">
      <c r="A2392" s="386" t="s">
        <v>354</v>
      </c>
      <c r="B2392" s="385"/>
      <c r="C2392" s="385"/>
      <c r="D2392" s="385"/>
      <c r="E2392" s="385"/>
      <c r="F2392" s="385"/>
      <c r="G2392" s="385"/>
      <c r="H2392" s="385"/>
      <c r="I2392" s="387"/>
      <c r="J2392" s="383"/>
      <c r="K2392" s="660"/>
      <c r="L2392" s="661"/>
      <c r="M2392" s="276"/>
    </row>
    <row r="2393" spans="1:13" ht="15.75" thickBot="1">
      <c r="A2393" s="652" t="s">
        <v>268</v>
      </c>
      <c r="B2393" s="653"/>
      <c r="C2393" s="653"/>
      <c r="D2393" s="653"/>
      <c r="E2393" s="653"/>
      <c r="F2393" s="653"/>
      <c r="G2393" s="653"/>
      <c r="H2393" s="653"/>
      <c r="I2393" s="278"/>
      <c r="J2393" s="277"/>
      <c r="K2393" s="610">
        <f>K2323+K2333+K2348+K2377+K2391+K2392</f>
        <v>48.37</v>
      </c>
      <c r="L2393" s="611"/>
      <c r="M2393" s="276">
        <f>M2323+M2333+M2348+M2377+M2391+M2392</f>
        <v>616775.54399999988</v>
      </c>
    </row>
    <row r="2395" spans="1:13" ht="15.75">
      <c r="A2395" s="601" t="s">
        <v>0</v>
      </c>
      <c r="B2395" s="601"/>
      <c r="C2395" s="601"/>
      <c r="D2395" s="601"/>
      <c r="E2395" s="601"/>
      <c r="F2395" s="601"/>
      <c r="G2395" s="601"/>
      <c r="H2395" s="601"/>
      <c r="I2395" s="601"/>
      <c r="J2395" s="601"/>
      <c r="K2395" s="601"/>
      <c r="L2395" s="601"/>
      <c r="M2395" s="327"/>
    </row>
    <row r="2396" spans="1:13" ht="15.75">
      <c r="A2396" s="600" t="s">
        <v>353</v>
      </c>
      <c r="B2396" s="600"/>
      <c r="C2396" s="600"/>
      <c r="D2396" s="600"/>
      <c r="E2396" s="600"/>
      <c r="F2396" s="600"/>
      <c r="G2396" s="600"/>
      <c r="H2396" s="600"/>
      <c r="I2396" s="600"/>
      <c r="J2396" s="600"/>
      <c r="K2396" s="600"/>
      <c r="L2396" s="600"/>
      <c r="M2396" s="327"/>
    </row>
    <row r="2397" spans="1:13" ht="15.75">
      <c r="A2397" s="370"/>
      <c r="B2397" s="370"/>
      <c r="C2397" s="370"/>
      <c r="D2397" s="370"/>
      <c r="E2397" s="370"/>
      <c r="F2397" s="370" t="s">
        <v>457</v>
      </c>
      <c r="G2397" s="370"/>
      <c r="H2397" s="370"/>
      <c r="I2397" s="370"/>
      <c r="J2397" s="370"/>
      <c r="K2397" s="370"/>
      <c r="L2397" s="370"/>
      <c r="M2397" s="327"/>
    </row>
    <row r="2398" spans="1:13">
      <c r="A2398" s="329"/>
      <c r="B2398" s="328"/>
      <c r="C2398" s="602" t="s">
        <v>351</v>
      </c>
      <c r="D2398" s="602"/>
      <c r="E2398" s="602"/>
      <c r="F2398" s="328"/>
      <c r="G2398" s="328"/>
      <c r="H2398" s="368"/>
      <c r="I2398" s="590" t="s">
        <v>3</v>
      </c>
      <c r="J2398" s="591"/>
      <c r="K2398" s="592" t="s">
        <v>4</v>
      </c>
      <c r="L2398" s="593"/>
      <c r="M2398" s="382"/>
    </row>
    <row r="2399" spans="1:13">
      <c r="A2399" s="381"/>
      <c r="B2399" s="355"/>
      <c r="C2399" s="355"/>
      <c r="D2399" s="355"/>
      <c r="E2399" s="355"/>
      <c r="F2399" s="355"/>
      <c r="G2399" s="355"/>
      <c r="H2399" s="356"/>
      <c r="I2399" s="295"/>
      <c r="J2399" s="294"/>
      <c r="K2399" s="594" t="s">
        <v>5</v>
      </c>
      <c r="L2399" s="595"/>
      <c r="M2399" s="380" t="s">
        <v>6</v>
      </c>
    </row>
    <row r="2400" spans="1:13">
      <c r="A2400" s="381"/>
      <c r="B2400" s="355"/>
      <c r="C2400" s="355"/>
      <c r="D2400" s="355"/>
      <c r="E2400" s="355"/>
      <c r="F2400" s="355"/>
      <c r="G2400" s="355"/>
      <c r="H2400" s="356"/>
      <c r="I2400" s="598" t="s">
        <v>7</v>
      </c>
      <c r="J2400" s="599"/>
      <c r="K2400" s="623" t="s">
        <v>8</v>
      </c>
      <c r="L2400" s="624"/>
      <c r="M2400" s="380" t="s">
        <v>9</v>
      </c>
    </row>
    <row r="2401" spans="1:13" ht="16.5" thickBot="1">
      <c r="A2401" s="379"/>
      <c r="B2401" s="351"/>
      <c r="C2401" s="351"/>
      <c r="D2401" s="351"/>
      <c r="E2401" s="351"/>
      <c r="F2401" s="351"/>
      <c r="G2401" s="351"/>
      <c r="H2401" s="350"/>
      <c r="I2401" s="631">
        <v>891.6</v>
      </c>
      <c r="J2401" s="632"/>
      <c r="K2401" s="633"/>
      <c r="L2401" s="634"/>
      <c r="M2401" s="378"/>
    </row>
    <row r="2402" spans="1:13">
      <c r="A2402" s="367" t="s">
        <v>350</v>
      </c>
      <c r="B2402" s="344"/>
      <c r="C2402" s="344"/>
      <c r="D2402" s="344"/>
      <c r="E2402" s="344"/>
      <c r="F2402" s="344"/>
      <c r="G2402" s="344"/>
      <c r="H2402" s="377"/>
      <c r="I2402" s="341"/>
      <c r="J2402" s="340"/>
      <c r="K2402" s="635">
        <f>K2405+K2408</f>
        <v>6.17</v>
      </c>
      <c r="L2402" s="628"/>
      <c r="M2402" s="286">
        <f>K2402*12*I2401</f>
        <v>66014.063999999998</v>
      </c>
    </row>
    <row r="2403" spans="1:13">
      <c r="A2403" s="376" t="s">
        <v>349</v>
      </c>
      <c r="B2403" s="375"/>
      <c r="C2403" s="375"/>
      <c r="D2403" s="375"/>
      <c r="E2403" s="375"/>
      <c r="F2403" s="375"/>
      <c r="G2403" s="375"/>
      <c r="H2403" s="374"/>
      <c r="I2403" s="295"/>
      <c r="J2403" s="294"/>
      <c r="K2403" s="293"/>
      <c r="L2403" s="292"/>
      <c r="M2403" s="373"/>
    </row>
    <row r="2404" spans="1:13" ht="15.75" thickBot="1">
      <c r="A2404" s="363" t="s">
        <v>348</v>
      </c>
      <c r="B2404" s="372"/>
      <c r="C2404" s="372"/>
      <c r="D2404" s="372"/>
      <c r="E2404" s="372"/>
      <c r="F2404" s="372"/>
      <c r="G2404" s="372"/>
      <c r="H2404" s="371"/>
      <c r="I2404" s="336"/>
      <c r="J2404" s="282"/>
      <c r="K2404" s="281"/>
      <c r="L2404" s="280"/>
      <c r="M2404" s="279"/>
    </row>
    <row r="2405" spans="1:13">
      <c r="A2405" s="323" t="s">
        <v>347</v>
      </c>
      <c r="B2405" s="331"/>
      <c r="C2405" s="331"/>
      <c r="D2405" s="331"/>
      <c r="E2405" s="331"/>
      <c r="F2405" s="331"/>
      <c r="G2405" s="331"/>
      <c r="H2405" s="357"/>
      <c r="I2405" s="596" t="s">
        <v>19</v>
      </c>
      <c r="J2405" s="597"/>
      <c r="K2405" s="629">
        <v>3.7</v>
      </c>
      <c r="L2405" s="630"/>
      <c r="M2405" s="291">
        <f>K2405*12*I2401</f>
        <v>39587.040000000008</v>
      </c>
    </row>
    <row r="2406" spans="1:13">
      <c r="A2406" s="301" t="s">
        <v>338</v>
      </c>
      <c r="B2406" s="355"/>
      <c r="C2406" s="355"/>
      <c r="D2406" s="355"/>
      <c r="E2406" s="355"/>
      <c r="F2406" s="355"/>
      <c r="G2406" s="355"/>
      <c r="H2406" s="356"/>
      <c r="I2406" s="598" t="s">
        <v>328</v>
      </c>
      <c r="J2406" s="599"/>
      <c r="K2406" s="327"/>
      <c r="L2406" s="292"/>
      <c r="M2406" s="291"/>
    </row>
    <row r="2407" spans="1:13">
      <c r="A2407" s="323" t="s">
        <v>337</v>
      </c>
      <c r="B2407" s="331"/>
      <c r="C2407" s="331"/>
      <c r="D2407" s="331"/>
      <c r="E2407" s="331"/>
      <c r="F2407" s="331"/>
      <c r="G2407" s="331"/>
      <c r="H2407" s="357"/>
      <c r="I2407" s="596"/>
      <c r="J2407" s="597"/>
      <c r="K2407" s="327"/>
      <c r="L2407" s="292"/>
      <c r="M2407" s="291"/>
    </row>
    <row r="2408" spans="1:13">
      <c r="A2408" s="323" t="s">
        <v>346</v>
      </c>
      <c r="B2408" s="331"/>
      <c r="C2408" s="331"/>
      <c r="D2408" s="331"/>
      <c r="E2408" s="331"/>
      <c r="F2408" s="331"/>
      <c r="G2408" s="331"/>
      <c r="H2408" s="357"/>
      <c r="I2408" s="608" t="s">
        <v>35</v>
      </c>
      <c r="J2408" s="609"/>
      <c r="K2408" s="625">
        <v>2.4700000000000002</v>
      </c>
      <c r="L2408" s="626"/>
      <c r="M2408" s="291">
        <f>K2408*12*I2401</f>
        <v>26427.024000000001</v>
      </c>
    </row>
    <row r="2409" spans="1:13" ht="15.75">
      <c r="A2409" s="320" t="s">
        <v>345</v>
      </c>
      <c r="B2409" s="354"/>
      <c r="C2409" s="354"/>
      <c r="D2409" s="354"/>
      <c r="E2409" s="354"/>
      <c r="F2409" s="354"/>
      <c r="G2409" s="354"/>
      <c r="H2409" s="353"/>
      <c r="I2409" s="598" t="s">
        <v>328</v>
      </c>
      <c r="J2409" s="599"/>
      <c r="K2409" s="370"/>
      <c r="L2409" s="369"/>
      <c r="M2409" s="291"/>
    </row>
    <row r="2410" spans="1:13">
      <c r="A2410" s="313" t="s">
        <v>344</v>
      </c>
      <c r="B2410" s="328"/>
      <c r="C2410" s="328"/>
      <c r="D2410" s="328"/>
      <c r="E2410" s="328"/>
      <c r="F2410" s="328"/>
      <c r="G2410" s="328"/>
      <c r="H2410" s="368"/>
      <c r="I2410" s="598"/>
      <c r="J2410" s="599"/>
      <c r="K2410" s="352"/>
      <c r="L2410" s="292"/>
      <c r="M2410" s="291"/>
    </row>
    <row r="2411" spans="1:13" ht="15.75" thickBot="1">
      <c r="A2411" s="323" t="s">
        <v>343</v>
      </c>
      <c r="B2411" s="322"/>
      <c r="C2411" s="322"/>
      <c r="D2411" s="322"/>
      <c r="E2411" s="322"/>
      <c r="F2411" s="322"/>
      <c r="G2411" s="322"/>
      <c r="H2411" s="321"/>
      <c r="I2411" s="334"/>
      <c r="J2411" s="333"/>
      <c r="K2411" s="636"/>
      <c r="L2411" s="637"/>
      <c r="M2411" s="291"/>
    </row>
    <row r="2412" spans="1:13">
      <c r="A2412" s="367" t="s">
        <v>342</v>
      </c>
      <c r="B2412" s="366"/>
      <c r="C2412" s="366"/>
      <c r="D2412" s="366"/>
      <c r="E2412" s="366"/>
      <c r="F2412" s="366"/>
      <c r="G2412" s="366"/>
      <c r="H2412" s="365"/>
      <c r="I2412" s="341"/>
      <c r="J2412" s="364"/>
      <c r="K2412" s="627">
        <f>K2414+K2419+K2422</f>
        <v>5.05</v>
      </c>
      <c r="L2412" s="628"/>
      <c r="M2412" s="286">
        <f>K2412*12*I2401</f>
        <v>54030.96</v>
      </c>
    </row>
    <row r="2413" spans="1:13" ht="15.75" thickBot="1">
      <c r="A2413" s="363" t="s">
        <v>341</v>
      </c>
      <c r="B2413" s="362"/>
      <c r="C2413" s="362"/>
      <c r="D2413" s="362"/>
      <c r="E2413" s="362"/>
      <c r="F2413" s="362"/>
      <c r="G2413" s="362"/>
      <c r="H2413" s="361"/>
      <c r="I2413" s="336"/>
      <c r="J2413" s="360"/>
      <c r="K2413" s="281"/>
      <c r="L2413" s="280"/>
      <c r="M2413" s="279"/>
    </row>
    <row r="2414" spans="1:13">
      <c r="A2414" s="301" t="s">
        <v>340</v>
      </c>
      <c r="B2414" s="300"/>
      <c r="C2414" s="300"/>
      <c r="D2414" s="300"/>
      <c r="E2414" s="300"/>
      <c r="F2414" s="300"/>
      <c r="G2414" s="300"/>
      <c r="H2414" s="298"/>
      <c r="I2414" s="598" t="s">
        <v>19</v>
      </c>
      <c r="J2414" s="599"/>
      <c r="K2414" s="629">
        <v>2.5299999999999998</v>
      </c>
      <c r="L2414" s="630"/>
      <c r="M2414" s="291">
        <f>K2414*12*I2401</f>
        <v>27068.975999999999</v>
      </c>
    </row>
    <row r="2415" spans="1:13">
      <c r="A2415" s="323" t="s">
        <v>339</v>
      </c>
      <c r="B2415" s="322"/>
      <c r="C2415" s="322"/>
      <c r="D2415" s="322"/>
      <c r="E2415" s="322"/>
      <c r="F2415" s="322"/>
      <c r="G2415" s="322"/>
      <c r="H2415" s="321"/>
      <c r="I2415" s="359"/>
      <c r="J2415" s="358"/>
      <c r="K2415" s="327"/>
      <c r="L2415" s="292"/>
      <c r="M2415" s="291"/>
    </row>
    <row r="2416" spans="1:13">
      <c r="A2416" s="301" t="s">
        <v>338</v>
      </c>
      <c r="B2416" s="355"/>
      <c r="C2416" s="355"/>
      <c r="D2416" s="355"/>
      <c r="E2416" s="355"/>
      <c r="F2416" s="355"/>
      <c r="G2416" s="355"/>
      <c r="H2416" s="356"/>
      <c r="I2416" s="598" t="s">
        <v>328</v>
      </c>
      <c r="J2416" s="599"/>
      <c r="K2416" s="327"/>
      <c r="L2416" s="292"/>
      <c r="M2416" s="291"/>
    </row>
    <row r="2417" spans="1:13">
      <c r="A2417" s="323" t="s">
        <v>337</v>
      </c>
      <c r="B2417" s="331"/>
      <c r="C2417" s="331"/>
      <c r="D2417" s="331"/>
      <c r="E2417" s="331"/>
      <c r="F2417" s="331"/>
      <c r="G2417" s="331"/>
      <c r="H2417" s="357"/>
      <c r="I2417" s="596"/>
      <c r="J2417" s="597"/>
      <c r="K2417" s="327"/>
      <c r="L2417" s="292"/>
      <c r="M2417" s="291"/>
    </row>
    <row r="2418" spans="1:13">
      <c r="A2418" s="320" t="s">
        <v>336</v>
      </c>
      <c r="B2418" s="354"/>
      <c r="C2418" s="353"/>
      <c r="D2418" s="355"/>
      <c r="E2418" s="355"/>
      <c r="F2418" s="355"/>
      <c r="G2418" s="355"/>
      <c r="H2418" s="356"/>
      <c r="I2418" s="598" t="s">
        <v>328</v>
      </c>
      <c r="J2418" s="599"/>
      <c r="K2418" s="327"/>
      <c r="L2418" s="292"/>
      <c r="M2418" s="291"/>
    </row>
    <row r="2419" spans="1:13">
      <c r="A2419" s="301" t="s">
        <v>335</v>
      </c>
      <c r="B2419" s="355"/>
      <c r="C2419" s="355"/>
      <c r="D2419" s="354"/>
      <c r="E2419" s="354"/>
      <c r="F2419" s="354"/>
      <c r="G2419" s="354"/>
      <c r="H2419" s="353"/>
      <c r="I2419" s="608" t="s">
        <v>35</v>
      </c>
      <c r="J2419" s="609"/>
      <c r="K2419" s="625">
        <v>1.1200000000000001</v>
      </c>
      <c r="L2419" s="626"/>
      <c r="M2419" s="291">
        <f>K2419*12*I2401</f>
        <v>11983.104000000001</v>
      </c>
    </row>
    <row r="2420" spans="1:13">
      <c r="A2420" s="313" t="s">
        <v>334</v>
      </c>
      <c r="B2420" s="312"/>
      <c r="C2420" s="312"/>
      <c r="D2420" s="312"/>
      <c r="E2420" s="312"/>
      <c r="F2420" s="312"/>
      <c r="G2420" s="312"/>
      <c r="H2420" s="311"/>
      <c r="I2420" s="590" t="s">
        <v>333</v>
      </c>
      <c r="J2420" s="591"/>
      <c r="K2420" s="327"/>
      <c r="L2420" s="292"/>
      <c r="M2420" s="291"/>
    </row>
    <row r="2421" spans="1:13">
      <c r="A2421" s="323"/>
      <c r="B2421" s="322"/>
      <c r="C2421" s="322"/>
      <c r="D2421" s="322"/>
      <c r="E2421" s="322"/>
      <c r="F2421" s="322"/>
      <c r="G2421" s="322"/>
      <c r="H2421" s="321"/>
      <c r="I2421" s="334" t="s">
        <v>332</v>
      </c>
      <c r="J2421" s="333"/>
      <c r="K2421" s="352"/>
      <c r="L2421" s="292"/>
      <c r="M2421" s="291"/>
    </row>
    <row r="2422" spans="1:13">
      <c r="A2422" s="313" t="s">
        <v>331</v>
      </c>
      <c r="B2422" s="312"/>
      <c r="C2422" s="312"/>
      <c r="D2422" s="312"/>
      <c r="E2422" s="312"/>
      <c r="F2422" s="312"/>
      <c r="G2422" s="312"/>
      <c r="H2422" s="311"/>
      <c r="I2422" s="590" t="s">
        <v>35</v>
      </c>
      <c r="J2422" s="591"/>
      <c r="K2422" s="625">
        <v>1.4</v>
      </c>
      <c r="L2422" s="626"/>
      <c r="M2422" s="291">
        <f>K2422*12*I2401</f>
        <v>14978.879999999997</v>
      </c>
    </row>
    <row r="2423" spans="1:13">
      <c r="A2423" s="323" t="s">
        <v>330</v>
      </c>
      <c r="B2423" s="322"/>
      <c r="C2423" s="322"/>
      <c r="D2423" s="322"/>
      <c r="E2423" s="322"/>
      <c r="F2423" s="322"/>
      <c r="G2423" s="322"/>
      <c r="H2423" s="321"/>
      <c r="I2423" s="334"/>
      <c r="J2423" s="333"/>
      <c r="K2423" s="327"/>
      <c r="L2423" s="292"/>
      <c r="M2423" s="291"/>
    </row>
    <row r="2424" spans="1:13">
      <c r="A2424" s="313" t="s">
        <v>329</v>
      </c>
      <c r="B2424" s="312"/>
      <c r="C2424" s="312"/>
      <c r="D2424" s="312"/>
      <c r="E2424" s="312"/>
      <c r="F2424" s="312"/>
      <c r="G2424" s="312"/>
      <c r="H2424" s="311"/>
      <c r="I2424" s="598" t="s">
        <v>328</v>
      </c>
      <c r="J2424" s="599"/>
      <c r="K2424" s="327"/>
      <c r="L2424" s="292"/>
      <c r="M2424" s="291"/>
    </row>
    <row r="2425" spans="1:13">
      <c r="A2425" s="313" t="s">
        <v>327</v>
      </c>
      <c r="B2425" s="312"/>
      <c r="C2425" s="312"/>
      <c r="D2425" s="312"/>
      <c r="E2425" s="312"/>
      <c r="F2425" s="312"/>
      <c r="G2425" s="312"/>
      <c r="H2425" s="311"/>
      <c r="I2425" s="590" t="s">
        <v>326</v>
      </c>
      <c r="J2425" s="591"/>
      <c r="K2425" s="351"/>
      <c r="L2425" s="350"/>
      <c r="M2425" s="349"/>
    </row>
    <row r="2426" spans="1:13" ht="15.75" thickBot="1">
      <c r="A2426" s="323"/>
      <c r="B2426" s="322"/>
      <c r="C2426" s="322"/>
      <c r="D2426" s="322"/>
      <c r="E2426" s="322"/>
      <c r="F2426" s="322"/>
      <c r="G2426" s="322"/>
      <c r="H2426" s="321"/>
      <c r="I2426" s="606" t="s">
        <v>325</v>
      </c>
      <c r="J2426" s="607"/>
      <c r="K2426" s="348"/>
      <c r="L2426" s="347"/>
      <c r="M2426" s="346"/>
    </row>
    <row r="2427" spans="1:13">
      <c r="A2427" s="345" t="s">
        <v>324</v>
      </c>
      <c r="B2427" s="344"/>
      <c r="C2427" s="344"/>
      <c r="D2427" s="344"/>
      <c r="E2427" s="344"/>
      <c r="F2427" s="344"/>
      <c r="G2427" s="343"/>
      <c r="H2427" s="342"/>
      <c r="I2427" s="341"/>
      <c r="J2427" s="340"/>
      <c r="K2427" s="648">
        <f>K2429+K2436+K2444+K2448+K2452</f>
        <v>8.6499999999999986</v>
      </c>
      <c r="L2427" s="628"/>
      <c r="M2427" s="286">
        <f>M2429+M2436+M2444+M2448+M2452</f>
        <v>92548.08</v>
      </c>
    </row>
    <row r="2428" spans="1:13" ht="15.75" thickBot="1">
      <c r="A2428" s="339"/>
      <c r="B2428" s="338"/>
      <c r="C2428" s="338"/>
      <c r="D2428" s="338"/>
      <c r="E2428" s="338"/>
      <c r="F2428" s="338"/>
      <c r="G2428" s="338"/>
      <c r="H2428" s="337"/>
      <c r="I2428" s="336"/>
      <c r="J2428" s="282"/>
      <c r="K2428" s="281"/>
      <c r="L2428" s="280"/>
      <c r="M2428" s="279"/>
    </row>
    <row r="2429" spans="1:13" ht="15.75" thickBot="1">
      <c r="A2429" s="603" t="s">
        <v>323</v>
      </c>
      <c r="B2429" s="604"/>
      <c r="C2429" s="604"/>
      <c r="D2429" s="604"/>
      <c r="E2429" s="604"/>
      <c r="F2429" s="604"/>
      <c r="G2429" s="604"/>
      <c r="H2429" s="605"/>
      <c r="I2429" s="305"/>
      <c r="J2429" s="304"/>
      <c r="K2429" s="646">
        <f>K2430+K2431+K2432+K2434+K2435</f>
        <v>4.7699999999999996</v>
      </c>
      <c r="L2429" s="647"/>
      <c r="M2429" s="303">
        <f>K2429*12*I2401</f>
        <v>51035.183999999994</v>
      </c>
    </row>
    <row r="2430" spans="1:13">
      <c r="A2430" s="323" t="s">
        <v>322</v>
      </c>
      <c r="B2430" s="322"/>
      <c r="C2430" s="322"/>
      <c r="D2430" s="322"/>
      <c r="E2430" s="322"/>
      <c r="F2430" s="322"/>
      <c r="G2430" s="322"/>
      <c r="H2430" s="321"/>
      <c r="I2430" s="596" t="s">
        <v>321</v>
      </c>
      <c r="J2430" s="597"/>
      <c r="K2430" s="629">
        <v>0.63</v>
      </c>
      <c r="L2430" s="630"/>
      <c r="M2430" s="291">
        <f>K2430*12*I2401</f>
        <v>6740.496000000001</v>
      </c>
    </row>
    <row r="2431" spans="1:13">
      <c r="A2431" s="320" t="s">
        <v>320</v>
      </c>
      <c r="B2431" s="319"/>
      <c r="C2431" s="319"/>
      <c r="D2431" s="319"/>
      <c r="E2431" s="319"/>
      <c r="F2431" s="319"/>
      <c r="G2431" s="319"/>
      <c r="H2431" s="318"/>
      <c r="I2431" s="608" t="s">
        <v>57</v>
      </c>
      <c r="J2431" s="609"/>
      <c r="K2431" s="625">
        <v>1.48</v>
      </c>
      <c r="L2431" s="626"/>
      <c r="M2431" s="291">
        <f>K2431*12*I2401</f>
        <v>15834.815999999999</v>
      </c>
    </row>
    <row r="2432" spans="1:13">
      <c r="A2432" s="313" t="s">
        <v>319</v>
      </c>
      <c r="B2432" s="312"/>
      <c r="C2432" s="312"/>
      <c r="D2432" s="312"/>
      <c r="E2432" s="312"/>
      <c r="F2432" s="312"/>
      <c r="G2432" s="312"/>
      <c r="H2432" s="311"/>
      <c r="I2432" s="590" t="s">
        <v>35</v>
      </c>
      <c r="J2432" s="591"/>
      <c r="K2432" s="625">
        <v>0.17</v>
      </c>
      <c r="L2432" s="626"/>
      <c r="M2432" s="291">
        <f>K2432*12*I2401</f>
        <v>1818.864</v>
      </c>
    </row>
    <row r="2433" spans="1:13">
      <c r="A2433" s="335" t="s">
        <v>318</v>
      </c>
      <c r="B2433" s="331"/>
      <c r="C2433" s="331"/>
      <c r="D2433" s="331"/>
      <c r="E2433" s="322"/>
      <c r="F2433" s="322"/>
      <c r="G2433" s="322"/>
      <c r="H2433" s="321"/>
      <c r="I2433" s="334"/>
      <c r="J2433" s="333"/>
      <c r="K2433" s="293"/>
      <c r="L2433" s="292"/>
      <c r="M2433" s="291"/>
    </row>
    <row r="2434" spans="1:13">
      <c r="A2434" s="320" t="s">
        <v>317</v>
      </c>
      <c r="B2434" s="319"/>
      <c r="C2434" s="319"/>
      <c r="D2434" s="319"/>
      <c r="E2434" s="319"/>
      <c r="F2434" s="319"/>
      <c r="G2434" s="319"/>
      <c r="H2434" s="318"/>
      <c r="I2434" s="608" t="s">
        <v>19</v>
      </c>
      <c r="J2434" s="609"/>
      <c r="K2434" s="625">
        <v>0.05</v>
      </c>
      <c r="L2434" s="626"/>
      <c r="M2434" s="291">
        <f>K2434*12*I2401</f>
        <v>534.96</v>
      </c>
    </row>
    <row r="2435" spans="1:13" ht="15.75" thickBot="1">
      <c r="A2435" s="313" t="s">
        <v>316</v>
      </c>
      <c r="B2435" s="312"/>
      <c r="C2435" s="312"/>
      <c r="D2435" s="312"/>
      <c r="E2435" s="312"/>
      <c r="F2435" s="312"/>
      <c r="G2435" s="312"/>
      <c r="H2435" s="311"/>
      <c r="I2435" s="614" t="s">
        <v>19</v>
      </c>
      <c r="J2435" s="615"/>
      <c r="K2435" s="650">
        <v>2.44</v>
      </c>
      <c r="L2435" s="651"/>
      <c r="M2435" s="291">
        <f>K2435*12*I2401</f>
        <v>26106.048000000003</v>
      </c>
    </row>
    <row r="2436" spans="1:13" ht="15.75" thickBot="1">
      <c r="A2436" s="654" t="s">
        <v>315</v>
      </c>
      <c r="B2436" s="655"/>
      <c r="C2436" s="655"/>
      <c r="D2436" s="655"/>
      <c r="E2436" s="655"/>
      <c r="F2436" s="655"/>
      <c r="G2436" s="655"/>
      <c r="H2436" s="656"/>
      <c r="I2436" s="305"/>
      <c r="J2436" s="304"/>
      <c r="K2436" s="642">
        <f>K2437+K2438+K2440+K2441+K2442+K2443</f>
        <v>1.35</v>
      </c>
      <c r="L2436" s="647"/>
      <c r="M2436" s="303">
        <f>K2436*12*I2401</f>
        <v>14443.920000000004</v>
      </c>
    </row>
    <row r="2437" spans="1:13">
      <c r="A2437" s="332" t="s">
        <v>314</v>
      </c>
      <c r="B2437" s="331"/>
      <c r="C2437" s="331"/>
      <c r="D2437" s="331"/>
      <c r="E2437" s="331"/>
      <c r="F2437" s="322"/>
      <c r="G2437" s="322"/>
      <c r="H2437" s="321"/>
      <c r="I2437" s="330"/>
      <c r="J2437" s="294"/>
      <c r="K2437" s="629">
        <v>0.08</v>
      </c>
      <c r="L2437" s="630"/>
      <c r="M2437" s="291">
        <f>K2437*12*I2401</f>
        <v>855.93600000000004</v>
      </c>
    </row>
    <row r="2438" spans="1:13">
      <c r="A2438" s="329" t="s">
        <v>313</v>
      </c>
      <c r="B2438" s="328"/>
      <c r="C2438" s="328"/>
      <c r="D2438" s="328"/>
      <c r="E2438" s="328"/>
      <c r="F2438" s="312"/>
      <c r="G2438" s="312"/>
      <c r="H2438" s="311"/>
      <c r="I2438" s="598" t="s">
        <v>312</v>
      </c>
      <c r="J2438" s="599"/>
      <c r="K2438" s="625">
        <v>0.65</v>
      </c>
      <c r="L2438" s="626"/>
      <c r="M2438" s="291">
        <f>K2438*12*I2401</f>
        <v>6954.4800000000005</v>
      </c>
    </row>
    <row r="2439" spans="1:13">
      <c r="A2439" s="323" t="s">
        <v>311</v>
      </c>
      <c r="B2439" s="322"/>
      <c r="C2439" s="322"/>
      <c r="D2439" s="322"/>
      <c r="E2439" s="322"/>
      <c r="F2439" s="322"/>
      <c r="G2439" s="322"/>
      <c r="H2439" s="321"/>
      <c r="I2439" s="596" t="s">
        <v>310</v>
      </c>
      <c r="J2439" s="597"/>
      <c r="K2439" s="327"/>
      <c r="L2439" s="292"/>
      <c r="M2439" s="291"/>
    </row>
    <row r="2440" spans="1:13">
      <c r="A2440" s="320" t="s">
        <v>309</v>
      </c>
      <c r="B2440" s="319"/>
      <c r="C2440" s="319"/>
      <c r="D2440" s="319"/>
      <c r="E2440" s="319"/>
      <c r="F2440" s="319"/>
      <c r="G2440" s="319"/>
      <c r="H2440" s="318"/>
      <c r="I2440" s="608" t="s">
        <v>308</v>
      </c>
      <c r="J2440" s="609"/>
      <c r="K2440" s="625">
        <v>0.4</v>
      </c>
      <c r="L2440" s="626"/>
      <c r="M2440" s="291">
        <f>K2440*12*I2401</f>
        <v>4279.68</v>
      </c>
    </row>
    <row r="2441" spans="1:13">
      <c r="A2441" s="320" t="s">
        <v>307</v>
      </c>
      <c r="B2441" s="319"/>
      <c r="C2441" s="319"/>
      <c r="D2441" s="319"/>
      <c r="E2441" s="319"/>
      <c r="F2441" s="319"/>
      <c r="G2441" s="319"/>
      <c r="H2441" s="318"/>
      <c r="I2441" s="608" t="s">
        <v>306</v>
      </c>
      <c r="J2441" s="609"/>
      <c r="K2441" s="625">
        <v>0.1</v>
      </c>
      <c r="L2441" s="626"/>
      <c r="M2441" s="291">
        <f>K2441*12*I2401</f>
        <v>1069.92</v>
      </c>
    </row>
    <row r="2442" spans="1:13">
      <c r="A2442" s="313" t="s">
        <v>299</v>
      </c>
      <c r="B2442" s="312"/>
      <c r="C2442" s="312"/>
      <c r="D2442" s="312"/>
      <c r="E2442" s="312"/>
      <c r="F2442" s="312"/>
      <c r="G2442" s="312"/>
      <c r="H2442" s="311"/>
      <c r="I2442" s="608" t="s">
        <v>298</v>
      </c>
      <c r="J2442" s="609"/>
      <c r="K2442" s="636">
        <v>0.05</v>
      </c>
      <c r="L2442" s="637"/>
      <c r="M2442" s="291">
        <f>K2442*12*I2401</f>
        <v>534.96</v>
      </c>
    </row>
    <row r="2443" spans="1:13" ht="15.75" thickBot="1">
      <c r="A2443" s="313" t="s">
        <v>305</v>
      </c>
      <c r="B2443" s="312"/>
      <c r="C2443" s="312"/>
      <c r="D2443" s="312"/>
      <c r="E2443" s="312"/>
      <c r="F2443" s="312"/>
      <c r="G2443" s="312"/>
      <c r="H2443" s="311"/>
      <c r="I2443" s="614" t="s">
        <v>88</v>
      </c>
      <c r="J2443" s="615"/>
      <c r="K2443" s="638">
        <v>7.0000000000000007E-2</v>
      </c>
      <c r="L2443" s="639"/>
      <c r="M2443" s="326">
        <f>K2443*12*I2401</f>
        <v>748.94400000000007</v>
      </c>
    </row>
    <row r="2444" spans="1:13" ht="15.75" thickBot="1">
      <c r="A2444" s="654" t="s">
        <v>304</v>
      </c>
      <c r="B2444" s="655"/>
      <c r="C2444" s="655"/>
      <c r="D2444" s="655"/>
      <c r="E2444" s="655"/>
      <c r="F2444" s="655"/>
      <c r="G2444" s="655"/>
      <c r="H2444" s="656"/>
      <c r="I2444" s="325"/>
      <c r="J2444" s="324"/>
      <c r="K2444" s="649">
        <f>K2445+K2446+K2447</f>
        <v>0.88</v>
      </c>
      <c r="L2444" s="643"/>
      <c r="M2444" s="303">
        <f>K2444*12*I2401</f>
        <v>9415.2960000000003</v>
      </c>
    </row>
    <row r="2445" spans="1:13">
      <c r="A2445" s="323" t="s">
        <v>303</v>
      </c>
      <c r="B2445" s="322"/>
      <c r="C2445" s="322"/>
      <c r="D2445" s="322"/>
      <c r="E2445" s="322"/>
      <c r="F2445" s="322"/>
      <c r="G2445" s="322"/>
      <c r="H2445" s="321"/>
      <c r="I2445" s="612" t="s">
        <v>302</v>
      </c>
      <c r="J2445" s="613"/>
      <c r="K2445" s="644">
        <v>0.42</v>
      </c>
      <c r="L2445" s="645"/>
      <c r="M2445" s="291">
        <f>K2445*12*I2401</f>
        <v>4493.6639999999998</v>
      </c>
    </row>
    <row r="2446" spans="1:13">
      <c r="A2446" s="320" t="s">
        <v>301</v>
      </c>
      <c r="B2446" s="319"/>
      <c r="C2446" s="319"/>
      <c r="D2446" s="319"/>
      <c r="E2446" s="319"/>
      <c r="F2446" s="319"/>
      <c r="G2446" s="319"/>
      <c r="H2446" s="318"/>
      <c r="I2446" s="317" t="s">
        <v>300</v>
      </c>
      <c r="J2446" s="316"/>
      <c r="K2446" s="636">
        <v>0.37</v>
      </c>
      <c r="L2446" s="637"/>
      <c r="M2446" s="291">
        <f>K2446*12*I2401</f>
        <v>3958.7039999999997</v>
      </c>
    </row>
    <row r="2447" spans="1:13" ht="15.75" thickBot="1">
      <c r="A2447" s="313" t="s">
        <v>299</v>
      </c>
      <c r="B2447" s="312"/>
      <c r="C2447" s="312"/>
      <c r="D2447" s="312"/>
      <c r="E2447" s="312"/>
      <c r="F2447" s="312"/>
      <c r="G2447" s="312"/>
      <c r="H2447" s="311"/>
      <c r="I2447" s="614" t="s">
        <v>298</v>
      </c>
      <c r="J2447" s="615"/>
      <c r="K2447" s="638">
        <v>0.09</v>
      </c>
      <c r="L2447" s="639"/>
      <c r="M2447" s="291">
        <f>K2447*12*I2401</f>
        <v>962.92800000000011</v>
      </c>
    </row>
    <row r="2448" spans="1:13" ht="15.75" thickBot="1">
      <c r="A2448" s="603" t="s">
        <v>375</v>
      </c>
      <c r="B2448" s="604"/>
      <c r="C2448" s="604"/>
      <c r="D2448" s="604"/>
      <c r="E2448" s="604"/>
      <c r="F2448" s="604"/>
      <c r="G2448" s="604"/>
      <c r="H2448" s="605"/>
      <c r="I2448" s="305"/>
      <c r="J2448" s="304"/>
      <c r="K2448" s="642">
        <v>1.58</v>
      </c>
      <c r="L2448" s="643"/>
      <c r="M2448" s="303">
        <f>K2448*12*I2401</f>
        <v>16904.736000000001</v>
      </c>
    </row>
    <row r="2449" spans="1:13">
      <c r="A2449" s="301" t="s">
        <v>294</v>
      </c>
      <c r="B2449" s="300"/>
      <c r="C2449" s="300"/>
      <c r="D2449" s="300"/>
      <c r="E2449" s="300"/>
      <c r="F2449" s="300"/>
      <c r="G2449" s="300"/>
      <c r="H2449" s="298"/>
      <c r="I2449" s="621" t="s">
        <v>293</v>
      </c>
      <c r="J2449" s="622"/>
      <c r="K2449" s="297"/>
      <c r="L2449" s="314"/>
      <c r="M2449" s="291"/>
    </row>
    <row r="2450" spans="1:13">
      <c r="A2450" s="301" t="s">
        <v>292</v>
      </c>
      <c r="B2450" s="300"/>
      <c r="C2450" s="300"/>
      <c r="D2450" s="300"/>
      <c r="E2450" s="300"/>
      <c r="F2450" s="300"/>
      <c r="G2450" s="300"/>
      <c r="H2450" s="298"/>
      <c r="I2450" s="295"/>
      <c r="J2450" s="294"/>
      <c r="K2450" s="297"/>
      <c r="L2450" s="314"/>
      <c r="M2450" s="291"/>
    </row>
    <row r="2451" spans="1:13" ht="15.75" thickBot="1">
      <c r="A2451" s="301" t="s">
        <v>291</v>
      </c>
      <c r="B2451" s="300"/>
      <c r="C2451" s="300"/>
      <c r="D2451" s="300"/>
      <c r="E2451" s="300"/>
      <c r="F2451" s="300"/>
      <c r="G2451" s="300"/>
      <c r="H2451" s="298"/>
      <c r="I2451" s="310"/>
      <c r="J2451" s="294"/>
      <c r="K2451" s="297"/>
      <c r="L2451" s="314"/>
      <c r="M2451" s="291"/>
    </row>
    <row r="2452" spans="1:13" ht="15.75" thickBot="1">
      <c r="A2452" s="309" t="s">
        <v>374</v>
      </c>
      <c r="B2452" s="308"/>
      <c r="C2452" s="308"/>
      <c r="D2452" s="308"/>
      <c r="E2452" s="308"/>
      <c r="F2452" s="308"/>
      <c r="G2452" s="308"/>
      <c r="H2452" s="307"/>
      <c r="I2452" s="305"/>
      <c r="J2452" s="304"/>
      <c r="K2452" s="642">
        <v>7.0000000000000007E-2</v>
      </c>
      <c r="L2452" s="643"/>
      <c r="M2452" s="303">
        <f>K2452*12*I2401</f>
        <v>748.94400000000007</v>
      </c>
    </row>
    <row r="2453" spans="1:13">
      <c r="A2453" s="301" t="s">
        <v>289</v>
      </c>
      <c r="B2453" s="300"/>
      <c r="C2453" s="300"/>
      <c r="D2453" s="300"/>
      <c r="E2453" s="300"/>
      <c r="F2453" s="300"/>
      <c r="G2453" s="300"/>
      <c r="H2453" s="298"/>
      <c r="I2453" s="621" t="s">
        <v>19</v>
      </c>
      <c r="J2453" s="622"/>
      <c r="K2453" s="315"/>
      <c r="L2453" s="314"/>
      <c r="M2453" s="291"/>
    </row>
    <row r="2454" spans="1:13" ht="15.75" thickBot="1">
      <c r="A2454" s="301" t="s">
        <v>288</v>
      </c>
      <c r="B2454" s="300"/>
      <c r="C2454" s="300"/>
      <c r="D2454" s="300"/>
      <c r="E2454" s="300"/>
      <c r="F2454" s="300"/>
      <c r="G2454" s="300"/>
      <c r="H2454" s="298"/>
      <c r="I2454" s="295"/>
      <c r="J2454" s="294"/>
      <c r="K2454" s="315"/>
      <c r="L2454" s="314"/>
      <c r="M2454" s="291"/>
    </row>
    <row r="2455" spans="1:13" ht="15.75" thickBot="1">
      <c r="A2455" s="603" t="s">
        <v>287</v>
      </c>
      <c r="B2455" s="604"/>
      <c r="C2455" s="604"/>
      <c r="D2455" s="604"/>
      <c r="E2455" s="604"/>
      <c r="F2455" s="604"/>
      <c r="G2455" s="604"/>
      <c r="H2455" s="605"/>
      <c r="I2455" s="305"/>
      <c r="J2455" s="304"/>
      <c r="K2455" s="642">
        <v>6</v>
      </c>
      <c r="L2455" s="643"/>
      <c r="M2455" s="303">
        <f>K2455*12*I2401</f>
        <v>64195.200000000004</v>
      </c>
    </row>
    <row r="2456" spans="1:13">
      <c r="A2456" s="301" t="s">
        <v>286</v>
      </c>
      <c r="B2456" s="299"/>
      <c r="C2456" s="299"/>
      <c r="D2456" s="299"/>
      <c r="E2456" s="299"/>
      <c r="F2456" s="300"/>
      <c r="G2456" s="299"/>
      <c r="H2456" s="298"/>
      <c r="I2456" s="598" t="s">
        <v>285</v>
      </c>
      <c r="J2456" s="599"/>
      <c r="K2456" s="297"/>
      <c r="L2456" s="314"/>
      <c r="M2456" s="291"/>
    </row>
    <row r="2457" spans="1:13">
      <c r="A2457" s="301" t="s">
        <v>284</v>
      </c>
      <c r="B2457" s="299"/>
      <c r="C2457" s="299"/>
      <c r="D2457" s="299"/>
      <c r="E2457" s="299"/>
      <c r="F2457" s="300"/>
      <c r="G2457" s="299"/>
      <c r="H2457" s="298"/>
      <c r="I2457" s="598" t="s">
        <v>283</v>
      </c>
      <c r="J2457" s="599"/>
      <c r="K2457" s="297"/>
      <c r="L2457" s="314"/>
      <c r="M2457" s="291"/>
    </row>
    <row r="2458" spans="1:13">
      <c r="A2458" s="301" t="s">
        <v>282</v>
      </c>
      <c r="B2458" s="299"/>
      <c r="C2458" s="299"/>
      <c r="D2458" s="299"/>
      <c r="E2458" s="299"/>
      <c r="F2458" s="300"/>
      <c r="G2458" s="299"/>
      <c r="H2458" s="298"/>
      <c r="I2458" s="598" t="s">
        <v>281</v>
      </c>
      <c r="J2458" s="599"/>
      <c r="K2458" s="297"/>
      <c r="L2458" s="314"/>
      <c r="M2458" s="291"/>
    </row>
    <row r="2459" spans="1:13">
      <c r="A2459" s="301" t="s">
        <v>280</v>
      </c>
      <c r="B2459" s="299"/>
      <c r="C2459" s="299"/>
      <c r="D2459" s="299"/>
      <c r="E2459" s="299"/>
      <c r="F2459" s="300"/>
      <c r="G2459" s="299"/>
      <c r="H2459" s="298"/>
      <c r="I2459" s="598" t="s">
        <v>279</v>
      </c>
      <c r="J2459" s="599"/>
      <c r="K2459" s="297"/>
      <c r="L2459" s="314"/>
      <c r="M2459" s="291"/>
    </row>
    <row r="2460" spans="1:13">
      <c r="A2460" s="301" t="s">
        <v>278</v>
      </c>
      <c r="B2460" s="299"/>
      <c r="C2460" s="299"/>
      <c r="D2460" s="299"/>
      <c r="E2460" s="299"/>
      <c r="F2460" s="300"/>
      <c r="G2460" s="299"/>
      <c r="H2460" s="298"/>
      <c r="I2460" s="598" t="s">
        <v>277</v>
      </c>
      <c r="J2460" s="599"/>
      <c r="K2460" s="297"/>
      <c r="L2460" s="314"/>
      <c r="M2460" s="291"/>
    </row>
    <row r="2461" spans="1:13">
      <c r="A2461" s="301" t="s">
        <v>276</v>
      </c>
      <c r="B2461" s="299"/>
      <c r="C2461" s="299"/>
      <c r="D2461" s="299"/>
      <c r="E2461" s="299"/>
      <c r="F2461" s="300"/>
      <c r="G2461" s="299"/>
      <c r="H2461" s="298"/>
      <c r="I2461" s="295"/>
      <c r="J2461" s="294"/>
      <c r="K2461" s="297"/>
      <c r="L2461" s="302"/>
      <c r="M2461" s="291"/>
    </row>
    <row r="2462" spans="1:13">
      <c r="A2462" s="301" t="s">
        <v>275</v>
      </c>
      <c r="B2462" s="299"/>
      <c r="C2462" s="299"/>
      <c r="D2462" s="299"/>
      <c r="E2462" s="299"/>
      <c r="F2462" s="300"/>
      <c r="G2462" s="299"/>
      <c r="H2462" s="298"/>
      <c r="I2462" s="295"/>
      <c r="J2462" s="294"/>
      <c r="K2462" s="297"/>
      <c r="L2462" s="314"/>
      <c r="M2462" s="291"/>
    </row>
    <row r="2463" spans="1:13">
      <c r="A2463" s="301" t="s">
        <v>274</v>
      </c>
      <c r="B2463" s="299"/>
      <c r="C2463" s="299"/>
      <c r="D2463" s="299"/>
      <c r="E2463" s="299"/>
      <c r="F2463" s="300"/>
      <c r="G2463" s="299"/>
      <c r="H2463" s="298"/>
      <c r="I2463" s="295"/>
      <c r="J2463" s="294"/>
      <c r="K2463" s="297"/>
      <c r="L2463" s="314"/>
      <c r="M2463" s="291"/>
    </row>
    <row r="2464" spans="1:13">
      <c r="A2464" s="301" t="s">
        <v>273</v>
      </c>
      <c r="B2464" s="299"/>
      <c r="C2464" s="299"/>
      <c r="D2464" s="299"/>
      <c r="E2464" s="299"/>
      <c r="F2464" s="300"/>
      <c r="G2464" s="299"/>
      <c r="H2464" s="298"/>
      <c r="I2464" s="295"/>
      <c r="J2464" s="294"/>
      <c r="K2464" s="297"/>
      <c r="L2464" s="314"/>
      <c r="M2464" s="291"/>
    </row>
    <row r="2465" spans="1:13">
      <c r="A2465" s="301" t="s">
        <v>272</v>
      </c>
      <c r="B2465" s="299"/>
      <c r="C2465" s="299"/>
      <c r="D2465" s="299"/>
      <c r="E2465" s="299"/>
      <c r="F2465" s="300"/>
      <c r="G2465" s="299"/>
      <c r="H2465" s="298"/>
      <c r="I2465" s="295"/>
      <c r="J2465" s="294"/>
      <c r="K2465" s="297"/>
      <c r="L2465" s="314"/>
      <c r="M2465" s="291"/>
    </row>
    <row r="2466" spans="1:13" ht="15.75" thickBot="1">
      <c r="A2466" s="616" t="s">
        <v>271</v>
      </c>
      <c r="B2466" s="617"/>
      <c r="C2466" s="617"/>
      <c r="D2466" s="617"/>
      <c r="E2466" s="617"/>
      <c r="F2466" s="617"/>
      <c r="G2466" s="617"/>
      <c r="H2466" s="618"/>
      <c r="I2466" s="295"/>
      <c r="J2466" s="294"/>
      <c r="K2466" s="293"/>
      <c r="L2466" s="292"/>
      <c r="M2466" s="291"/>
    </row>
    <row r="2467" spans="1:13">
      <c r="A2467" s="290" t="s">
        <v>270</v>
      </c>
      <c r="B2467" s="289"/>
      <c r="C2467" s="289"/>
      <c r="D2467" s="289"/>
      <c r="E2467" s="289"/>
      <c r="F2467" s="289"/>
      <c r="G2467" s="289"/>
      <c r="H2467" s="289"/>
      <c r="I2467" s="621" t="s">
        <v>55</v>
      </c>
      <c r="J2467" s="622"/>
      <c r="K2467" s="288"/>
      <c r="L2467" s="287"/>
      <c r="M2467" s="286"/>
    </row>
    <row r="2468" spans="1:13" ht="15.75" thickBot="1">
      <c r="A2468" s="285" t="s">
        <v>269</v>
      </c>
      <c r="B2468" s="284"/>
      <c r="C2468" s="284"/>
      <c r="D2468" s="284"/>
      <c r="E2468" s="284"/>
      <c r="F2468" s="284"/>
      <c r="G2468" s="284"/>
      <c r="H2468" s="284"/>
      <c r="I2468" s="283"/>
      <c r="J2468" s="282"/>
      <c r="K2468" s="281"/>
      <c r="L2468" s="280"/>
      <c r="M2468" s="279"/>
    </row>
    <row r="2469" spans="1:13" ht="15.75" thickBot="1">
      <c r="A2469" s="603" t="s">
        <v>355</v>
      </c>
      <c r="B2469" s="604"/>
      <c r="C2469" s="604"/>
      <c r="D2469" s="604"/>
      <c r="E2469" s="604"/>
      <c r="F2469" s="604"/>
      <c r="G2469" s="604"/>
      <c r="H2469" s="657"/>
      <c r="I2469" s="658" t="s">
        <v>32</v>
      </c>
      <c r="J2469" s="659"/>
      <c r="K2469" s="660">
        <v>1.46</v>
      </c>
      <c r="L2469" s="661"/>
      <c r="M2469" s="276">
        <f>K2469*12*I2401</f>
        <v>15620.832</v>
      </c>
    </row>
    <row r="2470" spans="1:13" ht="15.75" thickBot="1">
      <c r="A2470" s="386" t="s">
        <v>354</v>
      </c>
      <c r="B2470" s="385"/>
      <c r="C2470" s="385"/>
      <c r="D2470" s="385"/>
      <c r="E2470" s="385"/>
      <c r="F2470" s="385"/>
      <c r="G2470" s="385"/>
      <c r="H2470" s="385"/>
      <c r="I2470" s="387"/>
      <c r="J2470" s="383"/>
      <c r="K2470" s="660"/>
      <c r="L2470" s="661"/>
      <c r="M2470" s="276"/>
    </row>
    <row r="2471" spans="1:13" ht="15.75" thickBot="1">
      <c r="A2471" s="652" t="s">
        <v>268</v>
      </c>
      <c r="B2471" s="653"/>
      <c r="C2471" s="653"/>
      <c r="D2471" s="653"/>
      <c r="E2471" s="653"/>
      <c r="F2471" s="653"/>
      <c r="G2471" s="653"/>
      <c r="H2471" s="653"/>
      <c r="I2471" s="278"/>
      <c r="J2471" s="277"/>
      <c r="K2471" s="610">
        <f>K2402+K2412+K2427+K2455+K2469+K2470</f>
        <v>27.33</v>
      </c>
      <c r="L2471" s="611"/>
      <c r="M2471" s="276">
        <f>M2402+M2412+M2427+M2455+M2469+M2470</f>
        <v>292409.136</v>
      </c>
    </row>
    <row r="2473" spans="1:13" ht="15.75">
      <c r="A2473" s="601" t="s">
        <v>0</v>
      </c>
      <c r="B2473" s="601"/>
      <c r="C2473" s="601"/>
      <c r="D2473" s="601"/>
      <c r="E2473" s="601"/>
      <c r="F2473" s="601"/>
      <c r="G2473" s="601"/>
      <c r="H2473" s="601"/>
      <c r="I2473" s="601"/>
      <c r="J2473" s="601"/>
      <c r="K2473" s="601"/>
      <c r="L2473" s="601"/>
      <c r="M2473" s="327"/>
    </row>
    <row r="2474" spans="1:13" ht="15.75">
      <c r="A2474" s="600" t="s">
        <v>353</v>
      </c>
      <c r="B2474" s="600"/>
      <c r="C2474" s="600"/>
      <c r="D2474" s="600"/>
      <c r="E2474" s="600"/>
      <c r="F2474" s="600"/>
      <c r="G2474" s="600"/>
      <c r="H2474" s="600"/>
      <c r="I2474" s="600"/>
      <c r="J2474" s="600"/>
      <c r="K2474" s="600"/>
      <c r="L2474" s="600"/>
      <c r="M2474" s="327"/>
    </row>
    <row r="2475" spans="1:13" ht="15.75">
      <c r="A2475" s="370"/>
      <c r="B2475" s="370"/>
      <c r="C2475" s="370"/>
      <c r="D2475" s="370"/>
      <c r="E2475" s="370"/>
      <c r="F2475" s="370" t="s">
        <v>458</v>
      </c>
      <c r="G2475" s="370"/>
      <c r="H2475" s="370"/>
      <c r="I2475" s="370"/>
      <c r="J2475" s="370"/>
      <c r="K2475" s="370"/>
      <c r="L2475" s="370"/>
      <c r="M2475" s="327"/>
    </row>
    <row r="2476" spans="1:13">
      <c r="A2476" s="329"/>
      <c r="B2476" s="328"/>
      <c r="C2476" s="602" t="s">
        <v>351</v>
      </c>
      <c r="D2476" s="602"/>
      <c r="E2476" s="602"/>
      <c r="F2476" s="328"/>
      <c r="G2476" s="328"/>
      <c r="H2476" s="368"/>
      <c r="I2476" s="590" t="s">
        <v>3</v>
      </c>
      <c r="J2476" s="591"/>
      <c r="K2476" s="592" t="s">
        <v>4</v>
      </c>
      <c r="L2476" s="593"/>
      <c r="M2476" s="382"/>
    </row>
    <row r="2477" spans="1:13">
      <c r="A2477" s="381"/>
      <c r="B2477" s="355"/>
      <c r="C2477" s="355"/>
      <c r="D2477" s="355"/>
      <c r="E2477" s="355"/>
      <c r="F2477" s="355"/>
      <c r="G2477" s="355"/>
      <c r="H2477" s="356"/>
      <c r="I2477" s="295"/>
      <c r="J2477" s="294"/>
      <c r="K2477" s="594" t="s">
        <v>5</v>
      </c>
      <c r="L2477" s="595"/>
      <c r="M2477" s="380" t="s">
        <v>6</v>
      </c>
    </row>
    <row r="2478" spans="1:13">
      <c r="A2478" s="381"/>
      <c r="B2478" s="355"/>
      <c r="C2478" s="355"/>
      <c r="D2478" s="355"/>
      <c r="E2478" s="355"/>
      <c r="F2478" s="355"/>
      <c r="G2478" s="355"/>
      <c r="H2478" s="356"/>
      <c r="I2478" s="598" t="s">
        <v>7</v>
      </c>
      <c r="J2478" s="599"/>
      <c r="K2478" s="623" t="s">
        <v>8</v>
      </c>
      <c r="L2478" s="624"/>
      <c r="M2478" s="380" t="s">
        <v>9</v>
      </c>
    </row>
    <row r="2479" spans="1:13" ht="16.5" thickBot="1">
      <c r="A2479" s="379"/>
      <c r="B2479" s="351"/>
      <c r="C2479" s="351"/>
      <c r="D2479" s="351"/>
      <c r="E2479" s="351"/>
      <c r="F2479" s="351"/>
      <c r="G2479" s="351"/>
      <c r="H2479" s="350"/>
      <c r="I2479" s="631">
        <v>885.5</v>
      </c>
      <c r="J2479" s="632"/>
      <c r="K2479" s="633"/>
      <c r="L2479" s="634"/>
      <c r="M2479" s="378"/>
    </row>
    <row r="2480" spans="1:13">
      <c r="A2480" s="367" t="s">
        <v>350</v>
      </c>
      <c r="B2480" s="344"/>
      <c r="C2480" s="344"/>
      <c r="D2480" s="344"/>
      <c r="E2480" s="344"/>
      <c r="F2480" s="344"/>
      <c r="G2480" s="344"/>
      <c r="H2480" s="377"/>
      <c r="I2480" s="341"/>
      <c r="J2480" s="340"/>
      <c r="K2480" s="635">
        <f>K2483+K2486</f>
        <v>6.17</v>
      </c>
      <c r="L2480" s="628"/>
      <c r="M2480" s="286">
        <f>K2480*12*I2479</f>
        <v>65562.42</v>
      </c>
    </row>
    <row r="2481" spans="1:13">
      <c r="A2481" s="376" t="s">
        <v>349</v>
      </c>
      <c r="B2481" s="375"/>
      <c r="C2481" s="375"/>
      <c r="D2481" s="375"/>
      <c r="E2481" s="375"/>
      <c r="F2481" s="375"/>
      <c r="G2481" s="375"/>
      <c r="H2481" s="374"/>
      <c r="I2481" s="295"/>
      <c r="J2481" s="294"/>
      <c r="K2481" s="293"/>
      <c r="L2481" s="292"/>
      <c r="M2481" s="373"/>
    </row>
    <row r="2482" spans="1:13" ht="15.75" thickBot="1">
      <c r="A2482" s="363" t="s">
        <v>348</v>
      </c>
      <c r="B2482" s="372"/>
      <c r="C2482" s="372"/>
      <c r="D2482" s="372"/>
      <c r="E2482" s="372"/>
      <c r="F2482" s="372"/>
      <c r="G2482" s="372"/>
      <c r="H2482" s="371"/>
      <c r="I2482" s="336"/>
      <c r="J2482" s="282"/>
      <c r="K2482" s="281"/>
      <c r="L2482" s="280"/>
      <c r="M2482" s="279"/>
    </row>
    <row r="2483" spans="1:13">
      <c r="A2483" s="323" t="s">
        <v>347</v>
      </c>
      <c r="B2483" s="331"/>
      <c r="C2483" s="331"/>
      <c r="D2483" s="331"/>
      <c r="E2483" s="331"/>
      <c r="F2483" s="331"/>
      <c r="G2483" s="331"/>
      <c r="H2483" s="357"/>
      <c r="I2483" s="596" t="s">
        <v>19</v>
      </c>
      <c r="J2483" s="597"/>
      <c r="K2483" s="629">
        <v>3.7</v>
      </c>
      <c r="L2483" s="630"/>
      <c r="M2483" s="291">
        <f>K2483*12*I2479</f>
        <v>39316.200000000004</v>
      </c>
    </row>
    <row r="2484" spans="1:13">
      <c r="A2484" s="301" t="s">
        <v>338</v>
      </c>
      <c r="B2484" s="355"/>
      <c r="C2484" s="355"/>
      <c r="D2484" s="355"/>
      <c r="E2484" s="355"/>
      <c r="F2484" s="355"/>
      <c r="G2484" s="355"/>
      <c r="H2484" s="356"/>
      <c r="I2484" s="598" t="s">
        <v>328</v>
      </c>
      <c r="J2484" s="599"/>
      <c r="K2484" s="327"/>
      <c r="L2484" s="292"/>
      <c r="M2484" s="291"/>
    </row>
    <row r="2485" spans="1:13">
      <c r="A2485" s="323" t="s">
        <v>337</v>
      </c>
      <c r="B2485" s="331"/>
      <c r="C2485" s="331"/>
      <c r="D2485" s="331"/>
      <c r="E2485" s="331"/>
      <c r="F2485" s="331"/>
      <c r="G2485" s="331"/>
      <c r="H2485" s="357"/>
      <c r="I2485" s="596"/>
      <c r="J2485" s="597"/>
      <c r="K2485" s="327"/>
      <c r="L2485" s="292"/>
      <c r="M2485" s="291"/>
    </row>
    <row r="2486" spans="1:13">
      <c r="A2486" s="323" t="s">
        <v>346</v>
      </c>
      <c r="B2486" s="331"/>
      <c r="C2486" s="331"/>
      <c r="D2486" s="331"/>
      <c r="E2486" s="331"/>
      <c r="F2486" s="331"/>
      <c r="G2486" s="331"/>
      <c r="H2486" s="357"/>
      <c r="I2486" s="608" t="s">
        <v>35</v>
      </c>
      <c r="J2486" s="609"/>
      <c r="K2486" s="625">
        <v>2.4700000000000002</v>
      </c>
      <c r="L2486" s="626"/>
      <c r="M2486" s="291">
        <f>K2486*12*I2479</f>
        <v>26246.22</v>
      </c>
    </row>
    <row r="2487" spans="1:13" ht="15.75">
      <c r="A2487" s="320" t="s">
        <v>345</v>
      </c>
      <c r="B2487" s="354"/>
      <c r="C2487" s="354"/>
      <c r="D2487" s="354"/>
      <c r="E2487" s="354"/>
      <c r="F2487" s="354"/>
      <c r="G2487" s="354"/>
      <c r="H2487" s="353"/>
      <c r="I2487" s="598" t="s">
        <v>328</v>
      </c>
      <c r="J2487" s="599"/>
      <c r="K2487" s="370"/>
      <c r="L2487" s="369"/>
      <c r="M2487" s="291"/>
    </row>
    <row r="2488" spans="1:13">
      <c r="A2488" s="313" t="s">
        <v>344</v>
      </c>
      <c r="B2488" s="328"/>
      <c r="C2488" s="328"/>
      <c r="D2488" s="328"/>
      <c r="E2488" s="328"/>
      <c r="F2488" s="328"/>
      <c r="G2488" s="328"/>
      <c r="H2488" s="368"/>
      <c r="I2488" s="598"/>
      <c r="J2488" s="599"/>
      <c r="K2488" s="352"/>
      <c r="L2488" s="292"/>
      <c r="M2488" s="291"/>
    </row>
    <row r="2489" spans="1:13" ht="15.75" thickBot="1">
      <c r="A2489" s="323" t="s">
        <v>343</v>
      </c>
      <c r="B2489" s="322"/>
      <c r="C2489" s="322"/>
      <c r="D2489" s="322"/>
      <c r="E2489" s="322"/>
      <c r="F2489" s="322"/>
      <c r="G2489" s="322"/>
      <c r="H2489" s="321"/>
      <c r="I2489" s="334"/>
      <c r="J2489" s="333"/>
      <c r="K2489" s="636"/>
      <c r="L2489" s="637"/>
      <c r="M2489" s="291"/>
    </row>
    <row r="2490" spans="1:13">
      <c r="A2490" s="367" t="s">
        <v>342</v>
      </c>
      <c r="B2490" s="366"/>
      <c r="C2490" s="366"/>
      <c r="D2490" s="366"/>
      <c r="E2490" s="366"/>
      <c r="F2490" s="366"/>
      <c r="G2490" s="366"/>
      <c r="H2490" s="365"/>
      <c r="I2490" s="341"/>
      <c r="J2490" s="364"/>
      <c r="K2490" s="627">
        <f>K2492+K2497+K2500</f>
        <v>5.05</v>
      </c>
      <c r="L2490" s="628"/>
      <c r="M2490" s="286">
        <f>K2490*12*I2479</f>
        <v>53661.299999999996</v>
      </c>
    </row>
    <row r="2491" spans="1:13" ht="15.75" thickBot="1">
      <c r="A2491" s="363" t="s">
        <v>341</v>
      </c>
      <c r="B2491" s="362"/>
      <c r="C2491" s="362"/>
      <c r="D2491" s="362"/>
      <c r="E2491" s="362"/>
      <c r="F2491" s="362"/>
      <c r="G2491" s="362"/>
      <c r="H2491" s="361"/>
      <c r="I2491" s="336"/>
      <c r="J2491" s="360"/>
      <c r="K2491" s="281"/>
      <c r="L2491" s="280"/>
      <c r="M2491" s="279"/>
    </row>
    <row r="2492" spans="1:13">
      <c r="A2492" s="301" t="s">
        <v>340</v>
      </c>
      <c r="B2492" s="300"/>
      <c r="C2492" s="300"/>
      <c r="D2492" s="300"/>
      <c r="E2492" s="300"/>
      <c r="F2492" s="300"/>
      <c r="G2492" s="300"/>
      <c r="H2492" s="298"/>
      <c r="I2492" s="598" t="s">
        <v>19</v>
      </c>
      <c r="J2492" s="599"/>
      <c r="K2492" s="629">
        <v>2.5299999999999998</v>
      </c>
      <c r="L2492" s="630"/>
      <c r="M2492" s="291">
        <f>K2492*12*I2479</f>
        <v>26883.78</v>
      </c>
    </row>
    <row r="2493" spans="1:13">
      <c r="A2493" s="323" t="s">
        <v>339</v>
      </c>
      <c r="B2493" s="322"/>
      <c r="C2493" s="322"/>
      <c r="D2493" s="322"/>
      <c r="E2493" s="322"/>
      <c r="F2493" s="322"/>
      <c r="G2493" s="322"/>
      <c r="H2493" s="321"/>
      <c r="I2493" s="359"/>
      <c r="J2493" s="358"/>
      <c r="K2493" s="327"/>
      <c r="L2493" s="292"/>
      <c r="M2493" s="291"/>
    </row>
    <row r="2494" spans="1:13">
      <c r="A2494" s="301" t="s">
        <v>338</v>
      </c>
      <c r="B2494" s="355"/>
      <c r="C2494" s="355"/>
      <c r="D2494" s="355"/>
      <c r="E2494" s="355"/>
      <c r="F2494" s="355"/>
      <c r="G2494" s="355"/>
      <c r="H2494" s="356"/>
      <c r="I2494" s="598" t="s">
        <v>328</v>
      </c>
      <c r="J2494" s="599"/>
      <c r="K2494" s="327"/>
      <c r="L2494" s="292"/>
      <c r="M2494" s="291"/>
    </row>
    <row r="2495" spans="1:13">
      <c r="A2495" s="323" t="s">
        <v>337</v>
      </c>
      <c r="B2495" s="331"/>
      <c r="C2495" s="331"/>
      <c r="D2495" s="331"/>
      <c r="E2495" s="331"/>
      <c r="F2495" s="331"/>
      <c r="G2495" s="331"/>
      <c r="H2495" s="357"/>
      <c r="I2495" s="596"/>
      <c r="J2495" s="597"/>
      <c r="K2495" s="327"/>
      <c r="L2495" s="292"/>
      <c r="M2495" s="291"/>
    </row>
    <row r="2496" spans="1:13">
      <c r="A2496" s="320" t="s">
        <v>336</v>
      </c>
      <c r="B2496" s="354"/>
      <c r="C2496" s="353"/>
      <c r="D2496" s="355"/>
      <c r="E2496" s="355"/>
      <c r="F2496" s="355"/>
      <c r="G2496" s="355"/>
      <c r="H2496" s="356"/>
      <c r="I2496" s="598" t="s">
        <v>328</v>
      </c>
      <c r="J2496" s="599"/>
      <c r="K2496" s="327"/>
      <c r="L2496" s="292"/>
      <c r="M2496" s="291"/>
    </row>
    <row r="2497" spans="1:13">
      <c r="A2497" s="301" t="s">
        <v>335</v>
      </c>
      <c r="B2497" s="355"/>
      <c r="C2497" s="355"/>
      <c r="D2497" s="354"/>
      <c r="E2497" s="354"/>
      <c r="F2497" s="354"/>
      <c r="G2497" s="354"/>
      <c r="H2497" s="353"/>
      <c r="I2497" s="608" t="s">
        <v>35</v>
      </c>
      <c r="J2497" s="609"/>
      <c r="K2497" s="625">
        <v>1.1200000000000001</v>
      </c>
      <c r="L2497" s="626"/>
      <c r="M2497" s="291">
        <f>K2497*12*I2479</f>
        <v>11901.12</v>
      </c>
    </row>
    <row r="2498" spans="1:13">
      <c r="A2498" s="313" t="s">
        <v>334</v>
      </c>
      <c r="B2498" s="312"/>
      <c r="C2498" s="312"/>
      <c r="D2498" s="312"/>
      <c r="E2498" s="312"/>
      <c r="F2498" s="312"/>
      <c r="G2498" s="312"/>
      <c r="H2498" s="311"/>
      <c r="I2498" s="590" t="s">
        <v>333</v>
      </c>
      <c r="J2498" s="591"/>
      <c r="K2498" s="327"/>
      <c r="L2498" s="292"/>
      <c r="M2498" s="291"/>
    </row>
    <row r="2499" spans="1:13">
      <c r="A2499" s="323"/>
      <c r="B2499" s="322"/>
      <c r="C2499" s="322"/>
      <c r="D2499" s="322"/>
      <c r="E2499" s="322"/>
      <c r="F2499" s="322"/>
      <c r="G2499" s="322"/>
      <c r="H2499" s="321"/>
      <c r="I2499" s="334" t="s">
        <v>332</v>
      </c>
      <c r="J2499" s="333"/>
      <c r="K2499" s="352"/>
      <c r="L2499" s="292"/>
      <c r="M2499" s="291"/>
    </row>
    <row r="2500" spans="1:13">
      <c r="A2500" s="313" t="s">
        <v>331</v>
      </c>
      <c r="B2500" s="312"/>
      <c r="C2500" s="312"/>
      <c r="D2500" s="312"/>
      <c r="E2500" s="312"/>
      <c r="F2500" s="312"/>
      <c r="G2500" s="312"/>
      <c r="H2500" s="311"/>
      <c r="I2500" s="590" t="s">
        <v>35</v>
      </c>
      <c r="J2500" s="591"/>
      <c r="K2500" s="625">
        <v>1.4</v>
      </c>
      <c r="L2500" s="626"/>
      <c r="M2500" s="291">
        <f>K2500*12*I2479</f>
        <v>14876.399999999998</v>
      </c>
    </row>
    <row r="2501" spans="1:13">
      <c r="A2501" s="323" t="s">
        <v>330</v>
      </c>
      <c r="B2501" s="322"/>
      <c r="C2501" s="322"/>
      <c r="D2501" s="322"/>
      <c r="E2501" s="322"/>
      <c r="F2501" s="322"/>
      <c r="G2501" s="322"/>
      <c r="H2501" s="321"/>
      <c r="I2501" s="334"/>
      <c r="J2501" s="333"/>
      <c r="K2501" s="327"/>
      <c r="L2501" s="292"/>
      <c r="M2501" s="291"/>
    </row>
    <row r="2502" spans="1:13">
      <c r="A2502" s="313" t="s">
        <v>329</v>
      </c>
      <c r="B2502" s="312"/>
      <c r="C2502" s="312"/>
      <c r="D2502" s="312"/>
      <c r="E2502" s="312"/>
      <c r="F2502" s="312"/>
      <c r="G2502" s="312"/>
      <c r="H2502" s="311"/>
      <c r="I2502" s="598" t="s">
        <v>328</v>
      </c>
      <c r="J2502" s="599"/>
      <c r="K2502" s="327"/>
      <c r="L2502" s="292"/>
      <c r="M2502" s="291"/>
    </row>
    <row r="2503" spans="1:13">
      <c r="A2503" s="313" t="s">
        <v>327</v>
      </c>
      <c r="B2503" s="312"/>
      <c r="C2503" s="312"/>
      <c r="D2503" s="312"/>
      <c r="E2503" s="312"/>
      <c r="F2503" s="312"/>
      <c r="G2503" s="312"/>
      <c r="H2503" s="311"/>
      <c r="I2503" s="590" t="s">
        <v>326</v>
      </c>
      <c r="J2503" s="591"/>
      <c r="K2503" s="351"/>
      <c r="L2503" s="350"/>
      <c r="M2503" s="349"/>
    </row>
    <row r="2504" spans="1:13" ht="15.75" thickBot="1">
      <c r="A2504" s="323"/>
      <c r="B2504" s="322"/>
      <c r="C2504" s="322"/>
      <c r="D2504" s="322"/>
      <c r="E2504" s="322"/>
      <c r="F2504" s="322"/>
      <c r="G2504" s="322"/>
      <c r="H2504" s="321"/>
      <c r="I2504" s="606" t="s">
        <v>325</v>
      </c>
      <c r="J2504" s="607"/>
      <c r="K2504" s="348"/>
      <c r="L2504" s="347"/>
      <c r="M2504" s="346"/>
    </row>
    <row r="2505" spans="1:13">
      <c r="A2505" s="345" t="s">
        <v>324</v>
      </c>
      <c r="B2505" s="344"/>
      <c r="C2505" s="344"/>
      <c r="D2505" s="344"/>
      <c r="E2505" s="344"/>
      <c r="F2505" s="344"/>
      <c r="G2505" s="343"/>
      <c r="H2505" s="342"/>
      <c r="I2505" s="341"/>
      <c r="J2505" s="340"/>
      <c r="K2505" s="648">
        <f>K2507+K2514+K2515+K2519</f>
        <v>20.949999999999996</v>
      </c>
      <c r="L2505" s="628"/>
      <c r="M2505" s="286">
        <f>M2507+M2514+M2515+M2519</f>
        <v>222614.7</v>
      </c>
    </row>
    <row r="2506" spans="1:13" ht="15.75" thickBot="1">
      <c r="A2506" s="339"/>
      <c r="B2506" s="338"/>
      <c r="C2506" s="338"/>
      <c r="D2506" s="338"/>
      <c r="E2506" s="338"/>
      <c r="F2506" s="338"/>
      <c r="G2506" s="338"/>
      <c r="H2506" s="337"/>
      <c r="I2506" s="336"/>
      <c r="J2506" s="282"/>
      <c r="K2506" s="281"/>
      <c r="L2506" s="280"/>
      <c r="M2506" s="279"/>
    </row>
    <row r="2507" spans="1:13" ht="15.75" thickBot="1">
      <c r="A2507" s="603" t="s">
        <v>323</v>
      </c>
      <c r="B2507" s="604"/>
      <c r="C2507" s="604"/>
      <c r="D2507" s="604"/>
      <c r="E2507" s="604"/>
      <c r="F2507" s="604"/>
      <c r="G2507" s="604"/>
      <c r="H2507" s="605"/>
      <c r="I2507" s="305"/>
      <c r="J2507" s="304"/>
      <c r="K2507" s="646">
        <f>K2508+K2509+K2510+K2512+K2513</f>
        <v>2.8999999999999995</v>
      </c>
      <c r="L2507" s="647"/>
      <c r="M2507" s="303">
        <f>K2507*12*I2479</f>
        <v>30815.399999999998</v>
      </c>
    </row>
    <row r="2508" spans="1:13">
      <c r="A2508" s="323" t="s">
        <v>322</v>
      </c>
      <c r="B2508" s="322"/>
      <c r="C2508" s="322"/>
      <c r="D2508" s="322"/>
      <c r="E2508" s="322"/>
      <c r="F2508" s="322"/>
      <c r="G2508" s="322"/>
      <c r="H2508" s="321"/>
      <c r="I2508" s="596" t="s">
        <v>321</v>
      </c>
      <c r="J2508" s="597"/>
      <c r="K2508" s="629">
        <v>0.63</v>
      </c>
      <c r="L2508" s="630"/>
      <c r="M2508" s="291">
        <f>K2508*12*I2479</f>
        <v>6694.38</v>
      </c>
    </row>
    <row r="2509" spans="1:13">
      <c r="A2509" s="320" t="s">
        <v>320</v>
      </c>
      <c r="B2509" s="319"/>
      <c r="C2509" s="319"/>
      <c r="D2509" s="319"/>
      <c r="E2509" s="319"/>
      <c r="F2509" s="319"/>
      <c r="G2509" s="319"/>
      <c r="H2509" s="318"/>
      <c r="I2509" s="608" t="s">
        <v>57</v>
      </c>
      <c r="J2509" s="609"/>
      <c r="K2509" s="625">
        <v>1.48</v>
      </c>
      <c r="L2509" s="626"/>
      <c r="M2509" s="291">
        <f>K2509*12*I2479</f>
        <v>15726.479999999998</v>
      </c>
    </row>
    <row r="2510" spans="1:13">
      <c r="A2510" s="313" t="s">
        <v>319</v>
      </c>
      <c r="B2510" s="312"/>
      <c r="C2510" s="312"/>
      <c r="D2510" s="312"/>
      <c r="E2510" s="312"/>
      <c r="F2510" s="312"/>
      <c r="G2510" s="312"/>
      <c r="H2510" s="311"/>
      <c r="I2510" s="590" t="s">
        <v>35</v>
      </c>
      <c r="J2510" s="591"/>
      <c r="K2510" s="625">
        <v>0.17</v>
      </c>
      <c r="L2510" s="626"/>
      <c r="M2510" s="291">
        <f>K2510*12*I2479</f>
        <v>1806.42</v>
      </c>
    </row>
    <row r="2511" spans="1:13">
      <c r="A2511" s="335" t="s">
        <v>318</v>
      </c>
      <c r="B2511" s="331"/>
      <c r="C2511" s="331"/>
      <c r="D2511" s="331"/>
      <c r="E2511" s="322"/>
      <c r="F2511" s="322"/>
      <c r="G2511" s="322"/>
      <c r="H2511" s="321"/>
      <c r="I2511" s="334"/>
      <c r="J2511" s="333"/>
      <c r="K2511" s="293"/>
      <c r="L2511" s="292"/>
      <c r="M2511" s="291"/>
    </row>
    <row r="2512" spans="1:13">
      <c r="A2512" s="320" t="s">
        <v>317</v>
      </c>
      <c r="B2512" s="319"/>
      <c r="C2512" s="319"/>
      <c r="D2512" s="319"/>
      <c r="E2512" s="319"/>
      <c r="F2512" s="319"/>
      <c r="G2512" s="319"/>
      <c r="H2512" s="318"/>
      <c r="I2512" s="608" t="s">
        <v>19</v>
      </c>
      <c r="J2512" s="609"/>
      <c r="K2512" s="625">
        <v>0.05</v>
      </c>
      <c r="L2512" s="626"/>
      <c r="M2512" s="291">
        <f>K2512*12*I2479</f>
        <v>531.30000000000007</v>
      </c>
    </row>
    <row r="2513" spans="1:13" ht="15.75" thickBot="1">
      <c r="A2513" s="313" t="s">
        <v>316</v>
      </c>
      <c r="B2513" s="312"/>
      <c r="C2513" s="312"/>
      <c r="D2513" s="312"/>
      <c r="E2513" s="312"/>
      <c r="F2513" s="312"/>
      <c r="G2513" s="312"/>
      <c r="H2513" s="311"/>
      <c r="I2513" s="614" t="s">
        <v>19</v>
      </c>
      <c r="J2513" s="615"/>
      <c r="K2513" s="650">
        <v>0.56999999999999995</v>
      </c>
      <c r="L2513" s="651"/>
      <c r="M2513" s="291">
        <f>K2513*12*I2479</f>
        <v>6056.82</v>
      </c>
    </row>
    <row r="2514" spans="1:13" ht="15.75" thickBot="1">
      <c r="A2514" s="309" t="s">
        <v>459</v>
      </c>
      <c r="B2514" s="308"/>
      <c r="C2514" s="308"/>
      <c r="D2514" s="308"/>
      <c r="E2514" s="308"/>
      <c r="F2514" s="308"/>
      <c r="G2514" s="308"/>
      <c r="H2514" s="307"/>
      <c r="I2514" s="619" t="s">
        <v>296</v>
      </c>
      <c r="J2514" s="620"/>
      <c r="K2514" s="640">
        <v>16.399999999999999</v>
      </c>
      <c r="L2514" s="641"/>
      <c r="M2514" s="303">
        <f>K2514*12*I2479</f>
        <v>174266.4</v>
      </c>
    </row>
    <row r="2515" spans="1:13" ht="15.75" thickBot="1">
      <c r="A2515" s="603" t="s">
        <v>375</v>
      </c>
      <c r="B2515" s="604"/>
      <c r="C2515" s="604"/>
      <c r="D2515" s="604"/>
      <c r="E2515" s="604"/>
      <c r="F2515" s="604"/>
      <c r="G2515" s="604"/>
      <c r="H2515" s="605"/>
      <c r="I2515" s="305"/>
      <c r="J2515" s="304"/>
      <c r="K2515" s="642">
        <v>1.58</v>
      </c>
      <c r="L2515" s="643"/>
      <c r="M2515" s="303">
        <f>K2515*12*I2479</f>
        <v>16789.080000000002</v>
      </c>
    </row>
    <row r="2516" spans="1:13">
      <c r="A2516" s="301" t="s">
        <v>294</v>
      </c>
      <c r="B2516" s="300"/>
      <c r="C2516" s="300"/>
      <c r="D2516" s="300"/>
      <c r="E2516" s="300"/>
      <c r="F2516" s="300"/>
      <c r="G2516" s="300"/>
      <c r="H2516" s="298"/>
      <c r="I2516" s="621" t="s">
        <v>293</v>
      </c>
      <c r="J2516" s="622"/>
      <c r="K2516" s="297"/>
      <c r="L2516" s="314"/>
      <c r="M2516" s="291"/>
    </row>
    <row r="2517" spans="1:13">
      <c r="A2517" s="301" t="s">
        <v>292</v>
      </c>
      <c r="B2517" s="300"/>
      <c r="C2517" s="300"/>
      <c r="D2517" s="300"/>
      <c r="E2517" s="300"/>
      <c r="F2517" s="300"/>
      <c r="G2517" s="300"/>
      <c r="H2517" s="298"/>
      <c r="I2517" s="295"/>
      <c r="J2517" s="294"/>
      <c r="K2517" s="297"/>
      <c r="L2517" s="314"/>
      <c r="M2517" s="291"/>
    </row>
    <row r="2518" spans="1:13" ht="15.75" thickBot="1">
      <c r="A2518" s="301" t="s">
        <v>291</v>
      </c>
      <c r="B2518" s="300"/>
      <c r="C2518" s="300"/>
      <c r="D2518" s="300"/>
      <c r="E2518" s="300"/>
      <c r="F2518" s="300"/>
      <c r="G2518" s="300"/>
      <c r="H2518" s="298"/>
      <c r="I2518" s="310"/>
      <c r="J2518" s="294"/>
      <c r="K2518" s="297"/>
      <c r="L2518" s="314"/>
      <c r="M2518" s="291"/>
    </row>
    <row r="2519" spans="1:13" ht="15.75" thickBot="1">
      <c r="A2519" s="309" t="s">
        <v>374</v>
      </c>
      <c r="B2519" s="308"/>
      <c r="C2519" s="308"/>
      <c r="D2519" s="308"/>
      <c r="E2519" s="308"/>
      <c r="F2519" s="308"/>
      <c r="G2519" s="308"/>
      <c r="H2519" s="307"/>
      <c r="I2519" s="305"/>
      <c r="J2519" s="304"/>
      <c r="K2519" s="642">
        <v>7.0000000000000007E-2</v>
      </c>
      <c r="L2519" s="643"/>
      <c r="M2519" s="303">
        <f>K2519*12*I2479</f>
        <v>743.82</v>
      </c>
    </row>
    <row r="2520" spans="1:13">
      <c r="A2520" s="301" t="s">
        <v>289</v>
      </c>
      <c r="B2520" s="300"/>
      <c r="C2520" s="300"/>
      <c r="D2520" s="300"/>
      <c r="E2520" s="300"/>
      <c r="F2520" s="300"/>
      <c r="G2520" s="300"/>
      <c r="H2520" s="298"/>
      <c r="I2520" s="621" t="s">
        <v>19</v>
      </c>
      <c r="J2520" s="622"/>
      <c r="K2520" s="315"/>
      <c r="L2520" s="314"/>
      <c r="M2520" s="291"/>
    </row>
    <row r="2521" spans="1:13" ht="15.75" thickBot="1">
      <c r="A2521" s="301" t="s">
        <v>288</v>
      </c>
      <c r="B2521" s="300"/>
      <c r="C2521" s="300"/>
      <c r="D2521" s="300"/>
      <c r="E2521" s="300"/>
      <c r="F2521" s="300"/>
      <c r="G2521" s="300"/>
      <c r="H2521" s="298"/>
      <c r="I2521" s="295"/>
      <c r="J2521" s="294"/>
      <c r="K2521" s="315"/>
      <c r="L2521" s="314"/>
      <c r="M2521" s="291"/>
    </row>
    <row r="2522" spans="1:13" ht="15.75" thickBot="1">
      <c r="A2522" s="603" t="s">
        <v>287</v>
      </c>
      <c r="B2522" s="604"/>
      <c r="C2522" s="604"/>
      <c r="D2522" s="604"/>
      <c r="E2522" s="604"/>
      <c r="F2522" s="604"/>
      <c r="G2522" s="604"/>
      <c r="H2522" s="605"/>
      <c r="I2522" s="305"/>
      <c r="J2522" s="304"/>
      <c r="K2522" s="642">
        <v>6</v>
      </c>
      <c r="L2522" s="643"/>
      <c r="M2522" s="303">
        <f>K2522*12*I2479</f>
        <v>63756</v>
      </c>
    </row>
    <row r="2523" spans="1:13">
      <c r="A2523" s="301" t="s">
        <v>286</v>
      </c>
      <c r="B2523" s="299"/>
      <c r="C2523" s="299"/>
      <c r="D2523" s="299"/>
      <c r="E2523" s="299"/>
      <c r="F2523" s="300"/>
      <c r="G2523" s="299"/>
      <c r="H2523" s="298"/>
      <c r="I2523" s="598" t="s">
        <v>285</v>
      </c>
      <c r="J2523" s="599"/>
      <c r="K2523" s="297"/>
      <c r="L2523" s="314"/>
      <c r="M2523" s="291"/>
    </row>
    <row r="2524" spans="1:13">
      <c r="A2524" s="301" t="s">
        <v>284</v>
      </c>
      <c r="B2524" s="299"/>
      <c r="C2524" s="299"/>
      <c r="D2524" s="299"/>
      <c r="E2524" s="299"/>
      <c r="F2524" s="300"/>
      <c r="G2524" s="299"/>
      <c r="H2524" s="298"/>
      <c r="I2524" s="598" t="s">
        <v>283</v>
      </c>
      <c r="J2524" s="599"/>
      <c r="K2524" s="297"/>
      <c r="L2524" s="314"/>
      <c r="M2524" s="291"/>
    </row>
    <row r="2525" spans="1:13">
      <c r="A2525" s="301" t="s">
        <v>282</v>
      </c>
      <c r="B2525" s="299"/>
      <c r="C2525" s="299"/>
      <c r="D2525" s="299"/>
      <c r="E2525" s="299"/>
      <c r="F2525" s="300"/>
      <c r="G2525" s="299"/>
      <c r="H2525" s="298"/>
      <c r="I2525" s="598" t="s">
        <v>281</v>
      </c>
      <c r="J2525" s="599"/>
      <c r="K2525" s="297"/>
      <c r="L2525" s="314"/>
      <c r="M2525" s="291"/>
    </row>
    <row r="2526" spans="1:13">
      <c r="A2526" s="301" t="s">
        <v>280</v>
      </c>
      <c r="B2526" s="299"/>
      <c r="C2526" s="299"/>
      <c r="D2526" s="299"/>
      <c r="E2526" s="299"/>
      <c r="F2526" s="300"/>
      <c r="G2526" s="299"/>
      <c r="H2526" s="298"/>
      <c r="I2526" s="598" t="s">
        <v>279</v>
      </c>
      <c r="J2526" s="599"/>
      <c r="K2526" s="297"/>
      <c r="L2526" s="314"/>
      <c r="M2526" s="291"/>
    </row>
    <row r="2527" spans="1:13">
      <c r="A2527" s="301" t="s">
        <v>278</v>
      </c>
      <c r="B2527" s="299"/>
      <c r="C2527" s="299"/>
      <c r="D2527" s="299"/>
      <c r="E2527" s="299"/>
      <c r="F2527" s="300"/>
      <c r="G2527" s="299"/>
      <c r="H2527" s="298"/>
      <c r="I2527" s="598" t="s">
        <v>277</v>
      </c>
      <c r="J2527" s="599"/>
      <c r="K2527" s="297"/>
      <c r="L2527" s="314"/>
      <c r="M2527" s="291"/>
    </row>
    <row r="2528" spans="1:13">
      <c r="A2528" s="301" t="s">
        <v>276</v>
      </c>
      <c r="B2528" s="299"/>
      <c r="C2528" s="299"/>
      <c r="D2528" s="299"/>
      <c r="E2528" s="299"/>
      <c r="F2528" s="300"/>
      <c r="G2528" s="299"/>
      <c r="H2528" s="298"/>
      <c r="I2528" s="295"/>
      <c r="J2528" s="294"/>
      <c r="K2528" s="297"/>
      <c r="L2528" s="302"/>
      <c r="M2528" s="291"/>
    </row>
    <row r="2529" spans="1:13">
      <c r="A2529" s="301" t="s">
        <v>275</v>
      </c>
      <c r="B2529" s="299"/>
      <c r="C2529" s="299"/>
      <c r="D2529" s="299"/>
      <c r="E2529" s="299"/>
      <c r="F2529" s="300"/>
      <c r="G2529" s="299"/>
      <c r="H2529" s="298"/>
      <c r="I2529" s="295"/>
      <c r="J2529" s="294"/>
      <c r="K2529" s="297"/>
      <c r="L2529" s="314"/>
      <c r="M2529" s="291"/>
    </row>
    <row r="2530" spans="1:13">
      <c r="A2530" s="301" t="s">
        <v>274</v>
      </c>
      <c r="B2530" s="299"/>
      <c r="C2530" s="299"/>
      <c r="D2530" s="299"/>
      <c r="E2530" s="299"/>
      <c r="F2530" s="300"/>
      <c r="G2530" s="299"/>
      <c r="H2530" s="298"/>
      <c r="I2530" s="295"/>
      <c r="J2530" s="294"/>
      <c r="K2530" s="297"/>
      <c r="L2530" s="314"/>
      <c r="M2530" s="291"/>
    </row>
    <row r="2531" spans="1:13">
      <c r="A2531" s="301" t="s">
        <v>273</v>
      </c>
      <c r="B2531" s="299"/>
      <c r="C2531" s="299"/>
      <c r="D2531" s="299"/>
      <c r="E2531" s="299"/>
      <c r="F2531" s="300"/>
      <c r="G2531" s="299"/>
      <c r="H2531" s="298"/>
      <c r="I2531" s="295"/>
      <c r="J2531" s="294"/>
      <c r="K2531" s="297"/>
      <c r="L2531" s="314"/>
      <c r="M2531" s="291"/>
    </row>
    <row r="2532" spans="1:13">
      <c r="A2532" s="301" t="s">
        <v>272</v>
      </c>
      <c r="B2532" s="299"/>
      <c r="C2532" s="299"/>
      <c r="D2532" s="299"/>
      <c r="E2532" s="299"/>
      <c r="F2532" s="300"/>
      <c r="G2532" s="299"/>
      <c r="H2532" s="298"/>
      <c r="I2532" s="295"/>
      <c r="J2532" s="294"/>
      <c r="K2532" s="297"/>
      <c r="L2532" s="314"/>
      <c r="M2532" s="291"/>
    </row>
    <row r="2533" spans="1:13" ht="15.75" thickBot="1">
      <c r="A2533" s="616" t="s">
        <v>271</v>
      </c>
      <c r="B2533" s="617"/>
      <c r="C2533" s="617"/>
      <c r="D2533" s="617"/>
      <c r="E2533" s="617"/>
      <c r="F2533" s="617"/>
      <c r="G2533" s="617"/>
      <c r="H2533" s="618"/>
      <c r="I2533" s="295"/>
      <c r="J2533" s="294"/>
      <c r="K2533" s="293"/>
      <c r="L2533" s="292"/>
      <c r="M2533" s="291"/>
    </row>
    <row r="2534" spans="1:13">
      <c r="A2534" s="290" t="s">
        <v>270</v>
      </c>
      <c r="B2534" s="289"/>
      <c r="C2534" s="289"/>
      <c r="D2534" s="289"/>
      <c r="E2534" s="289"/>
      <c r="F2534" s="289"/>
      <c r="G2534" s="289"/>
      <c r="H2534" s="289"/>
      <c r="I2534" s="621" t="s">
        <v>55</v>
      </c>
      <c r="J2534" s="622"/>
      <c r="K2534" s="288"/>
      <c r="L2534" s="287"/>
      <c r="M2534" s="286"/>
    </row>
    <row r="2535" spans="1:13" ht="15.75" thickBot="1">
      <c r="A2535" s="285" t="s">
        <v>269</v>
      </c>
      <c r="B2535" s="284"/>
      <c r="C2535" s="284"/>
      <c r="D2535" s="284"/>
      <c r="E2535" s="284"/>
      <c r="F2535" s="284"/>
      <c r="G2535" s="284"/>
      <c r="H2535" s="284"/>
      <c r="I2535" s="283"/>
      <c r="J2535" s="282"/>
      <c r="K2535" s="281"/>
      <c r="L2535" s="280"/>
      <c r="M2535" s="279"/>
    </row>
    <row r="2536" spans="1:13" ht="15.75" thickBot="1">
      <c r="A2536" s="603" t="s">
        <v>355</v>
      </c>
      <c r="B2536" s="604"/>
      <c r="C2536" s="604"/>
      <c r="D2536" s="604"/>
      <c r="E2536" s="604"/>
      <c r="F2536" s="604"/>
      <c r="G2536" s="604"/>
      <c r="H2536" s="657"/>
      <c r="I2536" s="658" t="s">
        <v>32</v>
      </c>
      <c r="J2536" s="659"/>
      <c r="K2536" s="660">
        <v>1.46</v>
      </c>
      <c r="L2536" s="661"/>
      <c r="M2536" s="276">
        <f>K2536*12*I2479</f>
        <v>15513.96</v>
      </c>
    </row>
    <row r="2537" spans="1:13" ht="15.75" thickBot="1">
      <c r="A2537" s="386" t="s">
        <v>354</v>
      </c>
      <c r="B2537" s="385"/>
      <c r="C2537" s="385"/>
      <c r="D2537" s="385"/>
      <c r="E2537" s="385"/>
      <c r="F2537" s="385"/>
      <c r="G2537" s="385"/>
      <c r="H2537" s="385"/>
      <c r="I2537" s="387"/>
      <c r="J2537" s="383"/>
      <c r="K2537" s="660"/>
      <c r="L2537" s="661"/>
      <c r="M2537" s="276"/>
    </row>
    <row r="2538" spans="1:13" ht="15.75" thickBot="1">
      <c r="A2538" s="652" t="s">
        <v>268</v>
      </c>
      <c r="B2538" s="653"/>
      <c r="C2538" s="653"/>
      <c r="D2538" s="653"/>
      <c r="E2538" s="653"/>
      <c r="F2538" s="653"/>
      <c r="G2538" s="653"/>
      <c r="H2538" s="653"/>
      <c r="I2538" s="278"/>
      <c r="J2538" s="277"/>
      <c r="K2538" s="610">
        <f>K2480+K2490+K2505+K2522+K2536+K2537</f>
        <v>39.629999999999995</v>
      </c>
      <c r="L2538" s="611"/>
      <c r="M2538" s="276">
        <f>M2480+M2490+M2505+M2522+M2536+M2537</f>
        <v>421108.38000000006</v>
      </c>
    </row>
    <row r="2540" spans="1:13" ht="15.75">
      <c r="A2540" s="601" t="s">
        <v>0</v>
      </c>
      <c r="B2540" s="601"/>
      <c r="C2540" s="601"/>
      <c r="D2540" s="601"/>
      <c r="E2540" s="601"/>
      <c r="F2540" s="601"/>
      <c r="G2540" s="601"/>
      <c r="H2540" s="601"/>
      <c r="I2540" s="601"/>
      <c r="J2540" s="601"/>
      <c r="K2540" s="601"/>
      <c r="L2540" s="601"/>
      <c r="M2540" s="327"/>
    </row>
    <row r="2541" spans="1:13" ht="15.75">
      <c r="A2541" s="600" t="s">
        <v>353</v>
      </c>
      <c r="B2541" s="600"/>
      <c r="C2541" s="600"/>
      <c r="D2541" s="600"/>
      <c r="E2541" s="600"/>
      <c r="F2541" s="600"/>
      <c r="G2541" s="600"/>
      <c r="H2541" s="600"/>
      <c r="I2541" s="600"/>
      <c r="J2541" s="600"/>
      <c r="K2541" s="600"/>
      <c r="L2541" s="600"/>
      <c r="M2541" s="327"/>
    </row>
    <row r="2542" spans="1:13" ht="15.75">
      <c r="A2542" s="370"/>
      <c r="B2542" s="370"/>
      <c r="C2542" s="370"/>
      <c r="D2542" s="370"/>
      <c r="E2542" s="370"/>
      <c r="F2542" s="370" t="s">
        <v>460</v>
      </c>
      <c r="G2542" s="370"/>
      <c r="H2542" s="370"/>
      <c r="I2542" s="370"/>
      <c r="J2542" s="370"/>
      <c r="K2542" s="370"/>
      <c r="L2542" s="370"/>
      <c r="M2542" s="327"/>
    </row>
    <row r="2543" spans="1:13">
      <c r="A2543" s="329"/>
      <c r="B2543" s="328"/>
      <c r="C2543" s="602" t="s">
        <v>351</v>
      </c>
      <c r="D2543" s="602"/>
      <c r="E2543" s="602"/>
      <c r="F2543" s="328"/>
      <c r="G2543" s="328"/>
      <c r="H2543" s="368"/>
      <c r="I2543" s="590" t="s">
        <v>3</v>
      </c>
      <c r="J2543" s="591"/>
      <c r="K2543" s="592" t="s">
        <v>4</v>
      </c>
      <c r="L2543" s="593"/>
      <c r="M2543" s="382"/>
    </row>
    <row r="2544" spans="1:13">
      <c r="A2544" s="381"/>
      <c r="B2544" s="355"/>
      <c r="C2544" s="355"/>
      <c r="D2544" s="355"/>
      <c r="E2544" s="355"/>
      <c r="F2544" s="355"/>
      <c r="G2544" s="355"/>
      <c r="H2544" s="356"/>
      <c r="I2544" s="295"/>
      <c r="J2544" s="294"/>
      <c r="K2544" s="594" t="s">
        <v>5</v>
      </c>
      <c r="L2544" s="595"/>
      <c r="M2544" s="380" t="s">
        <v>6</v>
      </c>
    </row>
    <row r="2545" spans="1:13">
      <c r="A2545" s="381"/>
      <c r="B2545" s="355"/>
      <c r="C2545" s="355"/>
      <c r="D2545" s="355"/>
      <c r="E2545" s="355"/>
      <c r="F2545" s="355"/>
      <c r="G2545" s="355"/>
      <c r="H2545" s="356"/>
      <c r="I2545" s="598" t="s">
        <v>7</v>
      </c>
      <c r="J2545" s="599"/>
      <c r="K2545" s="623" t="s">
        <v>8</v>
      </c>
      <c r="L2545" s="624"/>
      <c r="M2545" s="380" t="s">
        <v>9</v>
      </c>
    </row>
    <row r="2546" spans="1:13" ht="16.5" thickBot="1">
      <c r="A2546" s="379"/>
      <c r="B2546" s="351"/>
      <c r="C2546" s="351"/>
      <c r="D2546" s="351"/>
      <c r="E2546" s="351"/>
      <c r="F2546" s="351"/>
      <c r="G2546" s="351"/>
      <c r="H2546" s="350"/>
      <c r="I2546" s="631">
        <v>1286.8</v>
      </c>
      <c r="J2546" s="632"/>
      <c r="K2546" s="633"/>
      <c r="L2546" s="634"/>
      <c r="M2546" s="378"/>
    </row>
    <row r="2547" spans="1:13">
      <c r="A2547" s="367" t="s">
        <v>350</v>
      </c>
      <c r="B2547" s="344"/>
      <c r="C2547" s="344"/>
      <c r="D2547" s="344"/>
      <c r="E2547" s="344"/>
      <c r="F2547" s="344"/>
      <c r="G2547" s="344"/>
      <c r="H2547" s="377"/>
      <c r="I2547" s="341"/>
      <c r="J2547" s="340"/>
      <c r="K2547" s="635">
        <f>K2550+K2553</f>
        <v>6.17</v>
      </c>
      <c r="L2547" s="628"/>
      <c r="M2547" s="286">
        <f>K2547*12*I2546</f>
        <v>95274.671999999991</v>
      </c>
    </row>
    <row r="2548" spans="1:13">
      <c r="A2548" s="376" t="s">
        <v>349</v>
      </c>
      <c r="B2548" s="375"/>
      <c r="C2548" s="375"/>
      <c r="D2548" s="375"/>
      <c r="E2548" s="375"/>
      <c r="F2548" s="375"/>
      <c r="G2548" s="375"/>
      <c r="H2548" s="374"/>
      <c r="I2548" s="295"/>
      <c r="J2548" s="294"/>
      <c r="K2548" s="293"/>
      <c r="L2548" s="292"/>
      <c r="M2548" s="373"/>
    </row>
    <row r="2549" spans="1:13" ht="15.75" thickBot="1">
      <c r="A2549" s="363" t="s">
        <v>348</v>
      </c>
      <c r="B2549" s="372"/>
      <c r="C2549" s="372"/>
      <c r="D2549" s="372"/>
      <c r="E2549" s="372"/>
      <c r="F2549" s="372"/>
      <c r="G2549" s="372"/>
      <c r="H2549" s="371"/>
      <c r="I2549" s="336"/>
      <c r="J2549" s="282"/>
      <c r="K2549" s="281"/>
      <c r="L2549" s="280"/>
      <c r="M2549" s="279"/>
    </row>
    <row r="2550" spans="1:13">
      <c r="A2550" s="323" t="s">
        <v>347</v>
      </c>
      <c r="B2550" s="331"/>
      <c r="C2550" s="331"/>
      <c r="D2550" s="331"/>
      <c r="E2550" s="331"/>
      <c r="F2550" s="331"/>
      <c r="G2550" s="331"/>
      <c r="H2550" s="357"/>
      <c r="I2550" s="596" t="s">
        <v>19</v>
      </c>
      <c r="J2550" s="597"/>
      <c r="K2550" s="629">
        <v>3.7</v>
      </c>
      <c r="L2550" s="630"/>
      <c r="M2550" s="291">
        <f>K2550*12*I2546</f>
        <v>57133.920000000006</v>
      </c>
    </row>
    <row r="2551" spans="1:13">
      <c r="A2551" s="301" t="s">
        <v>338</v>
      </c>
      <c r="B2551" s="355"/>
      <c r="C2551" s="355"/>
      <c r="D2551" s="355"/>
      <c r="E2551" s="355"/>
      <c r="F2551" s="355"/>
      <c r="G2551" s="355"/>
      <c r="H2551" s="356"/>
      <c r="I2551" s="598" t="s">
        <v>328</v>
      </c>
      <c r="J2551" s="599"/>
      <c r="K2551" s="327"/>
      <c r="L2551" s="292"/>
      <c r="M2551" s="291"/>
    </row>
    <row r="2552" spans="1:13">
      <c r="A2552" s="323" t="s">
        <v>337</v>
      </c>
      <c r="B2552" s="331"/>
      <c r="C2552" s="331"/>
      <c r="D2552" s="331"/>
      <c r="E2552" s="331"/>
      <c r="F2552" s="331"/>
      <c r="G2552" s="331"/>
      <c r="H2552" s="357"/>
      <c r="I2552" s="596"/>
      <c r="J2552" s="597"/>
      <c r="K2552" s="327"/>
      <c r="L2552" s="292"/>
      <c r="M2552" s="291"/>
    </row>
    <row r="2553" spans="1:13">
      <c r="A2553" s="323" t="s">
        <v>346</v>
      </c>
      <c r="B2553" s="331"/>
      <c r="C2553" s="331"/>
      <c r="D2553" s="331"/>
      <c r="E2553" s="331"/>
      <c r="F2553" s="331"/>
      <c r="G2553" s="331"/>
      <c r="H2553" s="357"/>
      <c r="I2553" s="608" t="s">
        <v>35</v>
      </c>
      <c r="J2553" s="609"/>
      <c r="K2553" s="625">
        <v>2.4700000000000002</v>
      </c>
      <c r="L2553" s="626"/>
      <c r="M2553" s="291">
        <f>K2553*12*I2546</f>
        <v>38140.752</v>
      </c>
    </row>
    <row r="2554" spans="1:13" ht="15.75">
      <c r="A2554" s="320" t="s">
        <v>345</v>
      </c>
      <c r="B2554" s="354"/>
      <c r="C2554" s="354"/>
      <c r="D2554" s="354"/>
      <c r="E2554" s="354"/>
      <c r="F2554" s="354"/>
      <c r="G2554" s="354"/>
      <c r="H2554" s="353"/>
      <c r="I2554" s="598" t="s">
        <v>328</v>
      </c>
      <c r="J2554" s="599"/>
      <c r="K2554" s="370"/>
      <c r="L2554" s="369"/>
      <c r="M2554" s="291"/>
    </row>
    <row r="2555" spans="1:13">
      <c r="A2555" s="313" t="s">
        <v>344</v>
      </c>
      <c r="B2555" s="328"/>
      <c r="C2555" s="328"/>
      <c r="D2555" s="328"/>
      <c r="E2555" s="328"/>
      <c r="F2555" s="328"/>
      <c r="G2555" s="328"/>
      <c r="H2555" s="368"/>
      <c r="I2555" s="598"/>
      <c r="J2555" s="599"/>
      <c r="K2555" s="352"/>
      <c r="L2555" s="292"/>
      <c r="M2555" s="291"/>
    </row>
    <row r="2556" spans="1:13" ht="15.75" thickBot="1">
      <c r="A2556" s="323" t="s">
        <v>343</v>
      </c>
      <c r="B2556" s="322"/>
      <c r="C2556" s="322"/>
      <c r="D2556" s="322"/>
      <c r="E2556" s="322"/>
      <c r="F2556" s="322"/>
      <c r="G2556" s="322"/>
      <c r="H2556" s="321"/>
      <c r="I2556" s="334"/>
      <c r="J2556" s="333"/>
      <c r="K2556" s="636"/>
      <c r="L2556" s="637"/>
      <c r="M2556" s="291"/>
    </row>
    <row r="2557" spans="1:13">
      <c r="A2557" s="367" t="s">
        <v>342</v>
      </c>
      <c r="B2557" s="366"/>
      <c r="C2557" s="366"/>
      <c r="D2557" s="366"/>
      <c r="E2557" s="366"/>
      <c r="F2557" s="366"/>
      <c r="G2557" s="366"/>
      <c r="H2557" s="365"/>
      <c r="I2557" s="341"/>
      <c r="J2557" s="364"/>
      <c r="K2557" s="627">
        <f>K2559+K2564+K2567</f>
        <v>5.05</v>
      </c>
      <c r="L2557" s="628"/>
      <c r="M2557" s="286">
        <f>K2557*12*I2546</f>
        <v>77980.079999999987</v>
      </c>
    </row>
    <row r="2558" spans="1:13" ht="15.75" thickBot="1">
      <c r="A2558" s="363" t="s">
        <v>341</v>
      </c>
      <c r="B2558" s="362"/>
      <c r="C2558" s="362"/>
      <c r="D2558" s="362"/>
      <c r="E2558" s="362"/>
      <c r="F2558" s="362"/>
      <c r="G2558" s="362"/>
      <c r="H2558" s="361"/>
      <c r="I2558" s="336"/>
      <c r="J2558" s="360"/>
      <c r="K2558" s="281"/>
      <c r="L2558" s="280"/>
      <c r="M2558" s="279"/>
    </row>
    <row r="2559" spans="1:13">
      <c r="A2559" s="301" t="s">
        <v>340</v>
      </c>
      <c r="B2559" s="300"/>
      <c r="C2559" s="300"/>
      <c r="D2559" s="300"/>
      <c r="E2559" s="300"/>
      <c r="F2559" s="300"/>
      <c r="G2559" s="300"/>
      <c r="H2559" s="298"/>
      <c r="I2559" s="598" t="s">
        <v>19</v>
      </c>
      <c r="J2559" s="599"/>
      <c r="K2559" s="629">
        <v>2.5299999999999998</v>
      </c>
      <c r="L2559" s="630"/>
      <c r="M2559" s="291">
        <f>K2559*12*I2546</f>
        <v>39067.248</v>
      </c>
    </row>
    <row r="2560" spans="1:13">
      <c r="A2560" s="323" t="s">
        <v>339</v>
      </c>
      <c r="B2560" s="322"/>
      <c r="C2560" s="322"/>
      <c r="D2560" s="322"/>
      <c r="E2560" s="322"/>
      <c r="F2560" s="322"/>
      <c r="G2560" s="322"/>
      <c r="H2560" s="321"/>
      <c r="I2560" s="359"/>
      <c r="J2560" s="358"/>
      <c r="K2560" s="327"/>
      <c r="L2560" s="292"/>
      <c r="M2560" s="291"/>
    </row>
    <row r="2561" spans="1:13">
      <c r="A2561" s="301" t="s">
        <v>338</v>
      </c>
      <c r="B2561" s="355"/>
      <c r="C2561" s="355"/>
      <c r="D2561" s="355"/>
      <c r="E2561" s="355"/>
      <c r="F2561" s="355"/>
      <c r="G2561" s="355"/>
      <c r="H2561" s="356"/>
      <c r="I2561" s="598" t="s">
        <v>328</v>
      </c>
      <c r="J2561" s="599"/>
      <c r="K2561" s="327"/>
      <c r="L2561" s="292"/>
      <c r="M2561" s="291"/>
    </row>
    <row r="2562" spans="1:13">
      <c r="A2562" s="323" t="s">
        <v>337</v>
      </c>
      <c r="B2562" s="331"/>
      <c r="C2562" s="331"/>
      <c r="D2562" s="331"/>
      <c r="E2562" s="331"/>
      <c r="F2562" s="331"/>
      <c r="G2562" s="331"/>
      <c r="H2562" s="357"/>
      <c r="I2562" s="596"/>
      <c r="J2562" s="597"/>
      <c r="K2562" s="327"/>
      <c r="L2562" s="292"/>
      <c r="M2562" s="291"/>
    </row>
    <row r="2563" spans="1:13">
      <c r="A2563" s="320" t="s">
        <v>336</v>
      </c>
      <c r="B2563" s="354"/>
      <c r="C2563" s="353"/>
      <c r="D2563" s="355"/>
      <c r="E2563" s="355"/>
      <c r="F2563" s="355"/>
      <c r="G2563" s="355"/>
      <c r="H2563" s="356"/>
      <c r="I2563" s="598" t="s">
        <v>328</v>
      </c>
      <c r="J2563" s="599"/>
      <c r="K2563" s="327"/>
      <c r="L2563" s="292"/>
      <c r="M2563" s="291"/>
    </row>
    <row r="2564" spans="1:13">
      <c r="A2564" s="301" t="s">
        <v>335</v>
      </c>
      <c r="B2564" s="355"/>
      <c r="C2564" s="355"/>
      <c r="D2564" s="354"/>
      <c r="E2564" s="354"/>
      <c r="F2564" s="354"/>
      <c r="G2564" s="354"/>
      <c r="H2564" s="353"/>
      <c r="I2564" s="608" t="s">
        <v>35</v>
      </c>
      <c r="J2564" s="609"/>
      <c r="K2564" s="625">
        <v>1.1200000000000001</v>
      </c>
      <c r="L2564" s="626"/>
      <c r="M2564" s="291">
        <f>K2564*12*I2546</f>
        <v>17294.592000000001</v>
      </c>
    </row>
    <row r="2565" spans="1:13">
      <c r="A2565" s="313" t="s">
        <v>334</v>
      </c>
      <c r="B2565" s="312"/>
      <c r="C2565" s="312"/>
      <c r="D2565" s="312"/>
      <c r="E2565" s="312"/>
      <c r="F2565" s="312"/>
      <c r="G2565" s="312"/>
      <c r="H2565" s="311"/>
      <c r="I2565" s="590" t="s">
        <v>333</v>
      </c>
      <c r="J2565" s="591"/>
      <c r="K2565" s="327"/>
      <c r="L2565" s="292"/>
      <c r="M2565" s="291"/>
    </row>
    <row r="2566" spans="1:13">
      <c r="A2566" s="323"/>
      <c r="B2566" s="322"/>
      <c r="C2566" s="322"/>
      <c r="D2566" s="322"/>
      <c r="E2566" s="322"/>
      <c r="F2566" s="322"/>
      <c r="G2566" s="322"/>
      <c r="H2566" s="321"/>
      <c r="I2566" s="334" t="s">
        <v>332</v>
      </c>
      <c r="J2566" s="333"/>
      <c r="K2566" s="352"/>
      <c r="L2566" s="292"/>
      <c r="M2566" s="291"/>
    </row>
    <row r="2567" spans="1:13">
      <c r="A2567" s="313" t="s">
        <v>331</v>
      </c>
      <c r="B2567" s="312"/>
      <c r="C2567" s="312"/>
      <c r="D2567" s="312"/>
      <c r="E2567" s="312"/>
      <c r="F2567" s="312"/>
      <c r="G2567" s="312"/>
      <c r="H2567" s="311"/>
      <c r="I2567" s="590" t="s">
        <v>35</v>
      </c>
      <c r="J2567" s="591"/>
      <c r="K2567" s="625">
        <v>1.4</v>
      </c>
      <c r="L2567" s="626"/>
      <c r="M2567" s="291">
        <f>K2567*12*I2546</f>
        <v>21618.239999999994</v>
      </c>
    </row>
    <row r="2568" spans="1:13">
      <c r="A2568" s="323" t="s">
        <v>330</v>
      </c>
      <c r="B2568" s="322"/>
      <c r="C2568" s="322"/>
      <c r="D2568" s="322"/>
      <c r="E2568" s="322"/>
      <c r="F2568" s="322"/>
      <c r="G2568" s="322"/>
      <c r="H2568" s="321"/>
      <c r="I2568" s="334"/>
      <c r="J2568" s="333"/>
      <c r="K2568" s="327"/>
      <c r="L2568" s="292"/>
      <c r="M2568" s="291"/>
    </row>
    <row r="2569" spans="1:13">
      <c r="A2569" s="313" t="s">
        <v>329</v>
      </c>
      <c r="B2569" s="312"/>
      <c r="C2569" s="312"/>
      <c r="D2569" s="312"/>
      <c r="E2569" s="312"/>
      <c r="F2569" s="312"/>
      <c r="G2569" s="312"/>
      <c r="H2569" s="311"/>
      <c r="I2569" s="598" t="s">
        <v>328</v>
      </c>
      <c r="J2569" s="599"/>
      <c r="K2569" s="327"/>
      <c r="L2569" s="292"/>
      <c r="M2569" s="291"/>
    </row>
    <row r="2570" spans="1:13">
      <c r="A2570" s="313" t="s">
        <v>327</v>
      </c>
      <c r="B2570" s="312"/>
      <c r="C2570" s="312"/>
      <c r="D2570" s="312"/>
      <c r="E2570" s="312"/>
      <c r="F2570" s="312"/>
      <c r="G2570" s="312"/>
      <c r="H2570" s="311"/>
      <c r="I2570" s="590" t="s">
        <v>326</v>
      </c>
      <c r="J2570" s="591"/>
      <c r="K2570" s="351"/>
      <c r="L2570" s="350"/>
      <c r="M2570" s="349"/>
    </row>
    <row r="2571" spans="1:13" ht="15.75" thickBot="1">
      <c r="A2571" s="323"/>
      <c r="B2571" s="322"/>
      <c r="C2571" s="322"/>
      <c r="D2571" s="322"/>
      <c r="E2571" s="322"/>
      <c r="F2571" s="322"/>
      <c r="G2571" s="322"/>
      <c r="H2571" s="321"/>
      <c r="I2571" s="606" t="s">
        <v>325</v>
      </c>
      <c r="J2571" s="607"/>
      <c r="K2571" s="348"/>
      <c r="L2571" s="347"/>
      <c r="M2571" s="346"/>
    </row>
    <row r="2572" spans="1:13">
      <c r="A2572" s="345" t="s">
        <v>324</v>
      </c>
      <c r="B2572" s="344"/>
      <c r="C2572" s="344"/>
      <c r="D2572" s="344"/>
      <c r="E2572" s="344"/>
      <c r="F2572" s="344"/>
      <c r="G2572" s="343"/>
      <c r="H2572" s="342"/>
      <c r="I2572" s="341"/>
      <c r="J2572" s="340"/>
      <c r="K2572" s="648">
        <f>K2574+K2581+K2589+K2593+K2597</f>
        <v>7.96</v>
      </c>
      <c r="L2572" s="628"/>
      <c r="M2572" s="286">
        <f>M2574+M2581+M2589+M2593+M2597</f>
        <v>122915.13600000001</v>
      </c>
    </row>
    <row r="2573" spans="1:13" ht="15.75" thickBot="1">
      <c r="A2573" s="339"/>
      <c r="B2573" s="338"/>
      <c r="C2573" s="338"/>
      <c r="D2573" s="338"/>
      <c r="E2573" s="338"/>
      <c r="F2573" s="338"/>
      <c r="G2573" s="338"/>
      <c r="H2573" s="337"/>
      <c r="I2573" s="336"/>
      <c r="J2573" s="282"/>
      <c r="K2573" s="281"/>
      <c r="L2573" s="280"/>
      <c r="M2573" s="279"/>
    </row>
    <row r="2574" spans="1:13" ht="15.75" thickBot="1">
      <c r="A2574" s="603" t="s">
        <v>323</v>
      </c>
      <c r="B2574" s="604"/>
      <c r="C2574" s="604"/>
      <c r="D2574" s="604"/>
      <c r="E2574" s="604"/>
      <c r="F2574" s="604"/>
      <c r="G2574" s="604"/>
      <c r="H2574" s="605"/>
      <c r="I2574" s="305"/>
      <c r="J2574" s="304"/>
      <c r="K2574" s="646">
        <f>K2575+K2576+K2577+K2579+K2580</f>
        <v>4.08</v>
      </c>
      <c r="L2574" s="647"/>
      <c r="M2574" s="303">
        <f>K2574*12*I2546</f>
        <v>63001.727999999996</v>
      </c>
    </row>
    <row r="2575" spans="1:13">
      <c r="A2575" s="323" t="s">
        <v>322</v>
      </c>
      <c r="B2575" s="322"/>
      <c r="C2575" s="322"/>
      <c r="D2575" s="322"/>
      <c r="E2575" s="322"/>
      <c r="F2575" s="322"/>
      <c r="G2575" s="322"/>
      <c r="H2575" s="321"/>
      <c r="I2575" s="596" t="s">
        <v>321</v>
      </c>
      <c r="J2575" s="597"/>
      <c r="K2575" s="629">
        <v>0.63</v>
      </c>
      <c r="L2575" s="630"/>
      <c r="M2575" s="291">
        <f>K2575*12*I2546</f>
        <v>9728.2080000000005</v>
      </c>
    </row>
    <row r="2576" spans="1:13">
      <c r="A2576" s="320" t="s">
        <v>320</v>
      </c>
      <c r="B2576" s="319"/>
      <c r="C2576" s="319"/>
      <c r="D2576" s="319"/>
      <c r="E2576" s="319"/>
      <c r="F2576" s="319"/>
      <c r="G2576" s="319"/>
      <c r="H2576" s="318"/>
      <c r="I2576" s="608" t="s">
        <v>57</v>
      </c>
      <c r="J2576" s="609"/>
      <c r="K2576" s="625">
        <v>1.48</v>
      </c>
      <c r="L2576" s="626"/>
      <c r="M2576" s="291">
        <f>K2576*12*I2546</f>
        <v>22853.567999999996</v>
      </c>
    </row>
    <row r="2577" spans="1:13">
      <c r="A2577" s="313" t="s">
        <v>319</v>
      </c>
      <c r="B2577" s="312"/>
      <c r="C2577" s="312"/>
      <c r="D2577" s="312"/>
      <c r="E2577" s="312"/>
      <c r="F2577" s="312"/>
      <c r="G2577" s="312"/>
      <c r="H2577" s="311"/>
      <c r="I2577" s="590" t="s">
        <v>35</v>
      </c>
      <c r="J2577" s="591"/>
      <c r="K2577" s="625">
        <v>0.17</v>
      </c>
      <c r="L2577" s="626"/>
      <c r="M2577" s="291">
        <f>K2577*12*I2546</f>
        <v>2625.0720000000001</v>
      </c>
    </row>
    <row r="2578" spans="1:13">
      <c r="A2578" s="335" t="s">
        <v>318</v>
      </c>
      <c r="B2578" s="331"/>
      <c r="C2578" s="331"/>
      <c r="D2578" s="331"/>
      <c r="E2578" s="322"/>
      <c r="F2578" s="322"/>
      <c r="G2578" s="322"/>
      <c r="H2578" s="321"/>
      <c r="I2578" s="334"/>
      <c r="J2578" s="333"/>
      <c r="K2578" s="293"/>
      <c r="L2578" s="292"/>
      <c r="M2578" s="291"/>
    </row>
    <row r="2579" spans="1:13">
      <c r="A2579" s="320" t="s">
        <v>317</v>
      </c>
      <c r="B2579" s="319"/>
      <c r="C2579" s="319"/>
      <c r="D2579" s="319"/>
      <c r="E2579" s="319"/>
      <c r="F2579" s="319"/>
      <c r="G2579" s="319"/>
      <c r="H2579" s="318"/>
      <c r="I2579" s="608" t="s">
        <v>19</v>
      </c>
      <c r="J2579" s="609"/>
      <c r="K2579" s="625">
        <v>0.05</v>
      </c>
      <c r="L2579" s="626"/>
      <c r="M2579" s="291">
        <f>K2579*12*I2546</f>
        <v>772.08</v>
      </c>
    </row>
    <row r="2580" spans="1:13" ht="15.75" thickBot="1">
      <c r="A2580" s="313" t="s">
        <v>316</v>
      </c>
      <c r="B2580" s="312"/>
      <c r="C2580" s="312"/>
      <c r="D2580" s="312"/>
      <c r="E2580" s="312"/>
      <c r="F2580" s="312"/>
      <c r="G2580" s="312"/>
      <c r="H2580" s="311"/>
      <c r="I2580" s="614" t="s">
        <v>19</v>
      </c>
      <c r="J2580" s="615"/>
      <c r="K2580" s="650">
        <v>1.75</v>
      </c>
      <c r="L2580" s="651"/>
      <c r="M2580" s="291">
        <f>K2580*12*I2546</f>
        <v>27022.799999999999</v>
      </c>
    </row>
    <row r="2581" spans="1:13" ht="15.75" thickBot="1">
      <c r="A2581" s="654" t="s">
        <v>315</v>
      </c>
      <c r="B2581" s="655"/>
      <c r="C2581" s="655"/>
      <c r="D2581" s="655"/>
      <c r="E2581" s="655"/>
      <c r="F2581" s="655"/>
      <c r="G2581" s="655"/>
      <c r="H2581" s="656"/>
      <c r="I2581" s="305"/>
      <c r="J2581" s="304"/>
      <c r="K2581" s="642">
        <f>K2582+K2583+K2585+K2586+K2587+K2588</f>
        <v>1.35</v>
      </c>
      <c r="L2581" s="647"/>
      <c r="M2581" s="303">
        <f>K2581*12*I2546</f>
        <v>20846.160000000003</v>
      </c>
    </row>
    <row r="2582" spans="1:13">
      <c r="A2582" s="332" t="s">
        <v>314</v>
      </c>
      <c r="B2582" s="331"/>
      <c r="C2582" s="331"/>
      <c r="D2582" s="331"/>
      <c r="E2582" s="331"/>
      <c r="F2582" s="322"/>
      <c r="G2582" s="322"/>
      <c r="H2582" s="321"/>
      <c r="I2582" s="330"/>
      <c r="J2582" s="294"/>
      <c r="K2582" s="629">
        <v>0.08</v>
      </c>
      <c r="L2582" s="630"/>
      <c r="M2582" s="291">
        <f>K2582*12*I2546</f>
        <v>1235.328</v>
      </c>
    </row>
    <row r="2583" spans="1:13">
      <c r="A2583" s="329" t="s">
        <v>313</v>
      </c>
      <c r="B2583" s="328"/>
      <c r="C2583" s="328"/>
      <c r="D2583" s="328"/>
      <c r="E2583" s="328"/>
      <c r="F2583" s="312"/>
      <c r="G2583" s="312"/>
      <c r="H2583" s="311"/>
      <c r="I2583" s="598" t="s">
        <v>312</v>
      </c>
      <c r="J2583" s="599"/>
      <c r="K2583" s="625">
        <v>0.65</v>
      </c>
      <c r="L2583" s="626"/>
      <c r="M2583" s="291">
        <f>K2583*12*I2546</f>
        <v>10037.040000000001</v>
      </c>
    </row>
    <row r="2584" spans="1:13">
      <c r="A2584" s="323" t="s">
        <v>311</v>
      </c>
      <c r="B2584" s="322"/>
      <c r="C2584" s="322"/>
      <c r="D2584" s="322"/>
      <c r="E2584" s="322"/>
      <c r="F2584" s="322"/>
      <c r="G2584" s="322"/>
      <c r="H2584" s="321"/>
      <c r="I2584" s="596" t="s">
        <v>310</v>
      </c>
      <c r="J2584" s="597"/>
      <c r="K2584" s="327"/>
      <c r="L2584" s="292"/>
      <c r="M2584" s="291"/>
    </row>
    <row r="2585" spans="1:13">
      <c r="A2585" s="320" t="s">
        <v>309</v>
      </c>
      <c r="B2585" s="319"/>
      <c r="C2585" s="319"/>
      <c r="D2585" s="319"/>
      <c r="E2585" s="319"/>
      <c r="F2585" s="319"/>
      <c r="G2585" s="319"/>
      <c r="H2585" s="318"/>
      <c r="I2585" s="608" t="s">
        <v>308</v>
      </c>
      <c r="J2585" s="609"/>
      <c r="K2585" s="625">
        <v>0.4</v>
      </c>
      <c r="L2585" s="626"/>
      <c r="M2585" s="291">
        <f>K2585*12*I2546</f>
        <v>6176.64</v>
      </c>
    </row>
    <row r="2586" spans="1:13">
      <c r="A2586" s="320" t="s">
        <v>307</v>
      </c>
      <c r="B2586" s="319"/>
      <c r="C2586" s="319"/>
      <c r="D2586" s="319"/>
      <c r="E2586" s="319"/>
      <c r="F2586" s="319"/>
      <c r="G2586" s="319"/>
      <c r="H2586" s="318"/>
      <c r="I2586" s="608" t="s">
        <v>306</v>
      </c>
      <c r="J2586" s="609"/>
      <c r="K2586" s="625">
        <v>0.1</v>
      </c>
      <c r="L2586" s="626"/>
      <c r="M2586" s="291">
        <f>K2586*12*I2546</f>
        <v>1544.16</v>
      </c>
    </row>
    <row r="2587" spans="1:13">
      <c r="A2587" s="313" t="s">
        <v>299</v>
      </c>
      <c r="B2587" s="312"/>
      <c r="C2587" s="312"/>
      <c r="D2587" s="312"/>
      <c r="E2587" s="312"/>
      <c r="F2587" s="312"/>
      <c r="G2587" s="312"/>
      <c r="H2587" s="311"/>
      <c r="I2587" s="608" t="s">
        <v>298</v>
      </c>
      <c r="J2587" s="609"/>
      <c r="K2587" s="636">
        <v>0.05</v>
      </c>
      <c r="L2587" s="637"/>
      <c r="M2587" s="291">
        <f>K2587*12*I2546</f>
        <v>772.08</v>
      </c>
    </row>
    <row r="2588" spans="1:13" ht="15.75" thickBot="1">
      <c r="A2588" s="313" t="s">
        <v>305</v>
      </c>
      <c r="B2588" s="312"/>
      <c r="C2588" s="312"/>
      <c r="D2588" s="312"/>
      <c r="E2588" s="312"/>
      <c r="F2588" s="312"/>
      <c r="G2588" s="312"/>
      <c r="H2588" s="311"/>
      <c r="I2588" s="614" t="s">
        <v>88</v>
      </c>
      <c r="J2588" s="615"/>
      <c r="K2588" s="638">
        <v>7.0000000000000007E-2</v>
      </c>
      <c r="L2588" s="639"/>
      <c r="M2588" s="326">
        <f>K2588*12*I2546</f>
        <v>1080.912</v>
      </c>
    </row>
    <row r="2589" spans="1:13" ht="15.75" thickBot="1">
      <c r="A2589" s="654" t="s">
        <v>304</v>
      </c>
      <c r="B2589" s="655"/>
      <c r="C2589" s="655"/>
      <c r="D2589" s="655"/>
      <c r="E2589" s="655"/>
      <c r="F2589" s="655"/>
      <c r="G2589" s="655"/>
      <c r="H2589" s="656"/>
      <c r="I2589" s="325"/>
      <c r="J2589" s="324"/>
      <c r="K2589" s="649">
        <f>K2590+K2591+K2592</f>
        <v>0.88</v>
      </c>
      <c r="L2589" s="643"/>
      <c r="M2589" s="303">
        <f>K2589*12*I2546</f>
        <v>13588.608</v>
      </c>
    </row>
    <row r="2590" spans="1:13">
      <c r="A2590" s="323" t="s">
        <v>303</v>
      </c>
      <c r="B2590" s="322"/>
      <c r="C2590" s="322"/>
      <c r="D2590" s="322"/>
      <c r="E2590" s="322"/>
      <c r="F2590" s="322"/>
      <c r="G2590" s="322"/>
      <c r="H2590" s="321"/>
      <c r="I2590" s="612" t="s">
        <v>302</v>
      </c>
      <c r="J2590" s="613"/>
      <c r="K2590" s="644">
        <v>0.42</v>
      </c>
      <c r="L2590" s="645"/>
      <c r="M2590" s="291">
        <f>K2590*12*I2546</f>
        <v>6485.4719999999998</v>
      </c>
    </row>
    <row r="2591" spans="1:13">
      <c r="A2591" s="320" t="s">
        <v>301</v>
      </c>
      <c r="B2591" s="319"/>
      <c r="C2591" s="319"/>
      <c r="D2591" s="319"/>
      <c r="E2591" s="319"/>
      <c r="F2591" s="319"/>
      <c r="G2591" s="319"/>
      <c r="H2591" s="318"/>
      <c r="I2591" s="317" t="s">
        <v>300</v>
      </c>
      <c r="J2591" s="316"/>
      <c r="K2591" s="636">
        <v>0.37</v>
      </c>
      <c r="L2591" s="637"/>
      <c r="M2591" s="291">
        <f>K2591*12*I2546</f>
        <v>5713.3919999999989</v>
      </c>
    </row>
    <row r="2592" spans="1:13" ht="15.75" thickBot="1">
      <c r="A2592" s="313" t="s">
        <v>299</v>
      </c>
      <c r="B2592" s="312"/>
      <c r="C2592" s="312"/>
      <c r="D2592" s="312"/>
      <c r="E2592" s="312"/>
      <c r="F2592" s="312"/>
      <c r="G2592" s="312"/>
      <c r="H2592" s="311"/>
      <c r="I2592" s="614" t="s">
        <v>298</v>
      </c>
      <c r="J2592" s="615"/>
      <c r="K2592" s="638">
        <v>0.09</v>
      </c>
      <c r="L2592" s="639"/>
      <c r="M2592" s="291">
        <f>K2592*12*I2546</f>
        <v>1389.7440000000001</v>
      </c>
    </row>
    <row r="2593" spans="1:13" ht="15.75" thickBot="1">
      <c r="A2593" s="603" t="s">
        <v>375</v>
      </c>
      <c r="B2593" s="604"/>
      <c r="C2593" s="604"/>
      <c r="D2593" s="604"/>
      <c r="E2593" s="604"/>
      <c r="F2593" s="604"/>
      <c r="G2593" s="604"/>
      <c r="H2593" s="605"/>
      <c r="I2593" s="305"/>
      <c r="J2593" s="304"/>
      <c r="K2593" s="642">
        <v>1.58</v>
      </c>
      <c r="L2593" s="643"/>
      <c r="M2593" s="303">
        <f>K2593*12*I2546</f>
        <v>24397.727999999999</v>
      </c>
    </row>
    <row r="2594" spans="1:13">
      <c r="A2594" s="301" t="s">
        <v>294</v>
      </c>
      <c r="B2594" s="300"/>
      <c r="C2594" s="300"/>
      <c r="D2594" s="300"/>
      <c r="E2594" s="300"/>
      <c r="F2594" s="300"/>
      <c r="G2594" s="300"/>
      <c r="H2594" s="298"/>
      <c r="I2594" s="621" t="s">
        <v>293</v>
      </c>
      <c r="J2594" s="622"/>
      <c r="K2594" s="297"/>
      <c r="L2594" s="314"/>
      <c r="M2594" s="291"/>
    </row>
    <row r="2595" spans="1:13">
      <c r="A2595" s="301" t="s">
        <v>292</v>
      </c>
      <c r="B2595" s="300"/>
      <c r="C2595" s="300"/>
      <c r="D2595" s="300"/>
      <c r="E2595" s="300"/>
      <c r="F2595" s="300"/>
      <c r="G2595" s="300"/>
      <c r="H2595" s="298"/>
      <c r="I2595" s="295"/>
      <c r="J2595" s="294"/>
      <c r="K2595" s="297"/>
      <c r="L2595" s="314"/>
      <c r="M2595" s="291"/>
    </row>
    <row r="2596" spans="1:13" ht="15.75" thickBot="1">
      <c r="A2596" s="301" t="s">
        <v>291</v>
      </c>
      <c r="B2596" s="300"/>
      <c r="C2596" s="300"/>
      <c r="D2596" s="300"/>
      <c r="E2596" s="300"/>
      <c r="F2596" s="300"/>
      <c r="G2596" s="300"/>
      <c r="H2596" s="298"/>
      <c r="I2596" s="310"/>
      <c r="J2596" s="294"/>
      <c r="K2596" s="297"/>
      <c r="L2596" s="314"/>
      <c r="M2596" s="291"/>
    </row>
    <row r="2597" spans="1:13" ht="15.75" thickBot="1">
      <c r="A2597" s="309" t="s">
        <v>374</v>
      </c>
      <c r="B2597" s="308"/>
      <c r="C2597" s="308"/>
      <c r="D2597" s="308"/>
      <c r="E2597" s="308"/>
      <c r="F2597" s="308"/>
      <c r="G2597" s="308"/>
      <c r="H2597" s="307"/>
      <c r="I2597" s="305"/>
      <c r="J2597" s="304"/>
      <c r="K2597" s="642">
        <v>7.0000000000000007E-2</v>
      </c>
      <c r="L2597" s="643"/>
      <c r="M2597" s="303">
        <f>K2597*12*I2546</f>
        <v>1080.912</v>
      </c>
    </row>
    <row r="2598" spans="1:13">
      <c r="A2598" s="301" t="s">
        <v>289</v>
      </c>
      <c r="B2598" s="300"/>
      <c r="C2598" s="300"/>
      <c r="D2598" s="300"/>
      <c r="E2598" s="300"/>
      <c r="F2598" s="300"/>
      <c r="G2598" s="300"/>
      <c r="H2598" s="298"/>
      <c r="I2598" s="621" t="s">
        <v>19</v>
      </c>
      <c r="J2598" s="622"/>
      <c r="K2598" s="315"/>
      <c r="L2598" s="314"/>
      <c r="M2598" s="291"/>
    </row>
    <row r="2599" spans="1:13" ht="15.75" thickBot="1">
      <c r="A2599" s="301" t="s">
        <v>288</v>
      </c>
      <c r="B2599" s="300"/>
      <c r="C2599" s="300"/>
      <c r="D2599" s="300"/>
      <c r="E2599" s="300"/>
      <c r="F2599" s="300"/>
      <c r="G2599" s="300"/>
      <c r="H2599" s="298"/>
      <c r="I2599" s="295"/>
      <c r="J2599" s="294"/>
      <c r="K2599" s="315"/>
      <c r="L2599" s="314"/>
      <c r="M2599" s="291"/>
    </row>
    <row r="2600" spans="1:13" ht="15.75" thickBot="1">
      <c r="A2600" s="603" t="s">
        <v>287</v>
      </c>
      <c r="B2600" s="604"/>
      <c r="C2600" s="604"/>
      <c r="D2600" s="604"/>
      <c r="E2600" s="604"/>
      <c r="F2600" s="604"/>
      <c r="G2600" s="604"/>
      <c r="H2600" s="605"/>
      <c r="I2600" s="305"/>
      <c r="J2600" s="304"/>
      <c r="K2600" s="642">
        <v>6</v>
      </c>
      <c r="L2600" s="643"/>
      <c r="M2600" s="303">
        <f>K2600*12*I2546</f>
        <v>92649.599999999991</v>
      </c>
    </row>
    <row r="2601" spans="1:13">
      <c r="A2601" s="301" t="s">
        <v>286</v>
      </c>
      <c r="B2601" s="299"/>
      <c r="C2601" s="299"/>
      <c r="D2601" s="299"/>
      <c r="E2601" s="299"/>
      <c r="F2601" s="300"/>
      <c r="G2601" s="299"/>
      <c r="H2601" s="298"/>
      <c r="I2601" s="598" t="s">
        <v>285</v>
      </c>
      <c r="J2601" s="599"/>
      <c r="K2601" s="297"/>
      <c r="L2601" s="314"/>
      <c r="M2601" s="291"/>
    </row>
    <row r="2602" spans="1:13">
      <c r="A2602" s="301" t="s">
        <v>284</v>
      </c>
      <c r="B2602" s="299"/>
      <c r="C2602" s="299"/>
      <c r="D2602" s="299"/>
      <c r="E2602" s="299"/>
      <c r="F2602" s="300"/>
      <c r="G2602" s="299"/>
      <c r="H2602" s="298"/>
      <c r="I2602" s="598" t="s">
        <v>283</v>
      </c>
      <c r="J2602" s="599"/>
      <c r="K2602" s="297"/>
      <c r="L2602" s="314"/>
      <c r="M2602" s="291"/>
    </row>
    <row r="2603" spans="1:13">
      <c r="A2603" s="301" t="s">
        <v>282</v>
      </c>
      <c r="B2603" s="299"/>
      <c r="C2603" s="299"/>
      <c r="D2603" s="299"/>
      <c r="E2603" s="299"/>
      <c r="F2603" s="300"/>
      <c r="G2603" s="299"/>
      <c r="H2603" s="298"/>
      <c r="I2603" s="598" t="s">
        <v>281</v>
      </c>
      <c r="J2603" s="599"/>
      <c r="K2603" s="297"/>
      <c r="L2603" s="314"/>
      <c r="M2603" s="291"/>
    </row>
    <row r="2604" spans="1:13">
      <c r="A2604" s="301" t="s">
        <v>280</v>
      </c>
      <c r="B2604" s="299"/>
      <c r="C2604" s="299"/>
      <c r="D2604" s="299"/>
      <c r="E2604" s="299"/>
      <c r="F2604" s="300"/>
      <c r="G2604" s="299"/>
      <c r="H2604" s="298"/>
      <c r="I2604" s="598" t="s">
        <v>279</v>
      </c>
      <c r="J2604" s="599"/>
      <c r="K2604" s="297"/>
      <c r="L2604" s="314"/>
      <c r="M2604" s="291"/>
    </row>
    <row r="2605" spans="1:13">
      <c r="A2605" s="301" t="s">
        <v>278</v>
      </c>
      <c r="B2605" s="299"/>
      <c r="C2605" s="299"/>
      <c r="D2605" s="299"/>
      <c r="E2605" s="299"/>
      <c r="F2605" s="300"/>
      <c r="G2605" s="299"/>
      <c r="H2605" s="298"/>
      <c r="I2605" s="598" t="s">
        <v>277</v>
      </c>
      <c r="J2605" s="599"/>
      <c r="K2605" s="297"/>
      <c r="L2605" s="314"/>
      <c r="M2605" s="291"/>
    </row>
    <row r="2606" spans="1:13">
      <c r="A2606" s="301" t="s">
        <v>276</v>
      </c>
      <c r="B2606" s="299"/>
      <c r="C2606" s="299"/>
      <c r="D2606" s="299"/>
      <c r="E2606" s="299"/>
      <c r="F2606" s="300"/>
      <c r="G2606" s="299"/>
      <c r="H2606" s="298"/>
      <c r="I2606" s="295"/>
      <c r="J2606" s="294"/>
      <c r="K2606" s="297"/>
      <c r="L2606" s="302"/>
      <c r="M2606" s="291"/>
    </row>
    <row r="2607" spans="1:13">
      <c r="A2607" s="301" t="s">
        <v>275</v>
      </c>
      <c r="B2607" s="299"/>
      <c r="C2607" s="299"/>
      <c r="D2607" s="299"/>
      <c r="E2607" s="299"/>
      <c r="F2607" s="300"/>
      <c r="G2607" s="299"/>
      <c r="H2607" s="298"/>
      <c r="I2607" s="295"/>
      <c r="J2607" s="294"/>
      <c r="K2607" s="297"/>
      <c r="L2607" s="314"/>
      <c r="M2607" s="291"/>
    </row>
    <row r="2608" spans="1:13">
      <c r="A2608" s="301" t="s">
        <v>274</v>
      </c>
      <c r="B2608" s="299"/>
      <c r="C2608" s="299"/>
      <c r="D2608" s="299"/>
      <c r="E2608" s="299"/>
      <c r="F2608" s="300"/>
      <c r="G2608" s="299"/>
      <c r="H2608" s="298"/>
      <c r="I2608" s="295"/>
      <c r="J2608" s="294"/>
      <c r="K2608" s="297"/>
      <c r="L2608" s="314"/>
      <c r="M2608" s="291"/>
    </row>
    <row r="2609" spans="1:13">
      <c r="A2609" s="301" t="s">
        <v>273</v>
      </c>
      <c r="B2609" s="299"/>
      <c r="C2609" s="299"/>
      <c r="D2609" s="299"/>
      <c r="E2609" s="299"/>
      <c r="F2609" s="300"/>
      <c r="G2609" s="299"/>
      <c r="H2609" s="298"/>
      <c r="I2609" s="295"/>
      <c r="J2609" s="294"/>
      <c r="K2609" s="297"/>
      <c r="L2609" s="314"/>
      <c r="M2609" s="291"/>
    </row>
    <row r="2610" spans="1:13">
      <c r="A2610" s="301" t="s">
        <v>272</v>
      </c>
      <c r="B2610" s="299"/>
      <c r="C2610" s="299"/>
      <c r="D2610" s="299"/>
      <c r="E2610" s="299"/>
      <c r="F2610" s="300"/>
      <c r="G2610" s="299"/>
      <c r="H2610" s="298"/>
      <c r="I2610" s="295"/>
      <c r="J2610" s="294"/>
      <c r="K2610" s="297"/>
      <c r="L2610" s="314"/>
      <c r="M2610" s="291"/>
    </row>
    <row r="2611" spans="1:13" ht="15.75" thickBot="1">
      <c r="A2611" s="616" t="s">
        <v>271</v>
      </c>
      <c r="B2611" s="617"/>
      <c r="C2611" s="617"/>
      <c r="D2611" s="617"/>
      <c r="E2611" s="617"/>
      <c r="F2611" s="617"/>
      <c r="G2611" s="617"/>
      <c r="H2611" s="618"/>
      <c r="I2611" s="295"/>
      <c r="J2611" s="294"/>
      <c r="K2611" s="293"/>
      <c r="L2611" s="292"/>
      <c r="M2611" s="291"/>
    </row>
    <row r="2612" spans="1:13">
      <c r="A2612" s="290" t="s">
        <v>270</v>
      </c>
      <c r="B2612" s="289"/>
      <c r="C2612" s="289"/>
      <c r="D2612" s="289"/>
      <c r="E2612" s="289"/>
      <c r="F2612" s="289"/>
      <c r="G2612" s="289"/>
      <c r="H2612" s="289"/>
      <c r="I2612" s="621" t="s">
        <v>55</v>
      </c>
      <c r="J2612" s="622"/>
      <c r="K2612" s="288"/>
      <c r="L2612" s="287"/>
      <c r="M2612" s="286"/>
    </row>
    <row r="2613" spans="1:13" ht="15.75" thickBot="1">
      <c r="A2613" s="285" t="s">
        <v>269</v>
      </c>
      <c r="B2613" s="284"/>
      <c r="C2613" s="284"/>
      <c r="D2613" s="284"/>
      <c r="E2613" s="284"/>
      <c r="F2613" s="284"/>
      <c r="G2613" s="284"/>
      <c r="H2613" s="284"/>
      <c r="I2613" s="283"/>
      <c r="J2613" s="282"/>
      <c r="K2613" s="281"/>
      <c r="L2613" s="280"/>
      <c r="M2613" s="279"/>
    </row>
    <row r="2614" spans="1:13" ht="15.75" thickBot="1">
      <c r="A2614" s="603" t="s">
        <v>355</v>
      </c>
      <c r="B2614" s="604"/>
      <c r="C2614" s="604"/>
      <c r="D2614" s="604"/>
      <c r="E2614" s="604"/>
      <c r="F2614" s="604"/>
      <c r="G2614" s="604"/>
      <c r="H2614" s="657"/>
      <c r="I2614" s="658" t="s">
        <v>32</v>
      </c>
      <c r="J2614" s="659"/>
      <c r="K2614" s="660">
        <v>1.46</v>
      </c>
      <c r="L2614" s="661"/>
      <c r="M2614" s="276">
        <f>K2614*12*I2546</f>
        <v>22544.735999999997</v>
      </c>
    </row>
    <row r="2615" spans="1:13" ht="15.75" thickBot="1">
      <c r="A2615" s="386" t="s">
        <v>354</v>
      </c>
      <c r="B2615" s="385"/>
      <c r="C2615" s="385"/>
      <c r="D2615" s="385"/>
      <c r="E2615" s="385"/>
      <c r="F2615" s="385"/>
      <c r="G2615" s="385"/>
      <c r="H2615" s="385"/>
      <c r="I2615" s="387"/>
      <c r="J2615" s="383"/>
      <c r="K2615" s="660"/>
      <c r="L2615" s="661"/>
      <c r="M2615" s="276"/>
    </row>
    <row r="2616" spans="1:13" ht="15.75" thickBot="1">
      <c r="A2616" s="652" t="s">
        <v>268</v>
      </c>
      <c r="B2616" s="653"/>
      <c r="C2616" s="653"/>
      <c r="D2616" s="653"/>
      <c r="E2616" s="653"/>
      <c r="F2616" s="653"/>
      <c r="G2616" s="653"/>
      <c r="H2616" s="653"/>
      <c r="I2616" s="278"/>
      <c r="J2616" s="277"/>
      <c r="K2616" s="610">
        <f>K2547+K2557+K2572+K2600+K2614+K2615</f>
        <v>26.64</v>
      </c>
      <c r="L2616" s="611"/>
      <c r="M2616" s="276">
        <f>M2547+M2557+M2572+M2600+M2614+M2615</f>
        <v>411364.22399999993</v>
      </c>
    </row>
    <row r="2618" spans="1:13" ht="15.75">
      <c r="A2618" s="601" t="s">
        <v>0</v>
      </c>
      <c r="B2618" s="601"/>
      <c r="C2618" s="601"/>
      <c r="D2618" s="601"/>
      <c r="E2618" s="601"/>
      <c r="F2618" s="601"/>
      <c r="G2618" s="601"/>
      <c r="H2618" s="601"/>
      <c r="I2618" s="601"/>
      <c r="J2618" s="601"/>
      <c r="K2618" s="601"/>
      <c r="L2618" s="601"/>
      <c r="M2618" s="327"/>
    </row>
    <row r="2619" spans="1:13" ht="15.75">
      <c r="A2619" s="600" t="s">
        <v>353</v>
      </c>
      <c r="B2619" s="600"/>
      <c r="C2619" s="600"/>
      <c r="D2619" s="600"/>
      <c r="E2619" s="600"/>
      <c r="F2619" s="600"/>
      <c r="G2619" s="600"/>
      <c r="H2619" s="600"/>
      <c r="I2619" s="600"/>
      <c r="J2619" s="600"/>
      <c r="K2619" s="600"/>
      <c r="L2619" s="600"/>
      <c r="M2619" s="327"/>
    </row>
    <row r="2620" spans="1:13" ht="15.75">
      <c r="A2620" s="370"/>
      <c r="B2620" s="370"/>
      <c r="C2620" s="370"/>
      <c r="D2620" s="370"/>
      <c r="E2620" s="370"/>
      <c r="F2620" s="370" t="s">
        <v>461</v>
      </c>
      <c r="G2620" s="370"/>
      <c r="H2620" s="370"/>
      <c r="I2620" s="370"/>
      <c r="J2620" s="370"/>
      <c r="K2620" s="370"/>
      <c r="L2620" s="370"/>
      <c r="M2620" s="327"/>
    </row>
    <row r="2621" spans="1:13">
      <c r="A2621" s="329"/>
      <c r="B2621" s="328"/>
      <c r="C2621" s="602" t="s">
        <v>351</v>
      </c>
      <c r="D2621" s="602"/>
      <c r="E2621" s="602"/>
      <c r="F2621" s="328"/>
      <c r="G2621" s="328"/>
      <c r="H2621" s="368"/>
      <c r="I2621" s="590" t="s">
        <v>3</v>
      </c>
      <c r="J2621" s="591"/>
      <c r="K2621" s="592" t="s">
        <v>4</v>
      </c>
      <c r="L2621" s="593"/>
      <c r="M2621" s="382"/>
    </row>
    <row r="2622" spans="1:13">
      <c r="A2622" s="381"/>
      <c r="B2622" s="355"/>
      <c r="C2622" s="355"/>
      <c r="D2622" s="355"/>
      <c r="E2622" s="355"/>
      <c r="F2622" s="355"/>
      <c r="G2622" s="355"/>
      <c r="H2622" s="356"/>
      <c r="I2622" s="295"/>
      <c r="J2622" s="294"/>
      <c r="K2622" s="594" t="s">
        <v>5</v>
      </c>
      <c r="L2622" s="595"/>
      <c r="M2622" s="380" t="s">
        <v>6</v>
      </c>
    </row>
    <row r="2623" spans="1:13">
      <c r="A2623" s="381"/>
      <c r="B2623" s="355"/>
      <c r="C2623" s="355"/>
      <c r="D2623" s="355"/>
      <c r="E2623" s="355"/>
      <c r="F2623" s="355"/>
      <c r="G2623" s="355"/>
      <c r="H2623" s="356"/>
      <c r="I2623" s="598" t="s">
        <v>7</v>
      </c>
      <c r="J2623" s="599"/>
      <c r="K2623" s="623" t="s">
        <v>8</v>
      </c>
      <c r="L2623" s="624"/>
      <c r="M2623" s="380" t="s">
        <v>9</v>
      </c>
    </row>
    <row r="2624" spans="1:13" ht="16.5" thickBot="1">
      <c r="A2624" s="379"/>
      <c r="B2624" s="351"/>
      <c r="C2624" s="351"/>
      <c r="D2624" s="351"/>
      <c r="E2624" s="351"/>
      <c r="F2624" s="351"/>
      <c r="G2624" s="351"/>
      <c r="H2624" s="350"/>
      <c r="I2624" s="631">
        <v>387.5</v>
      </c>
      <c r="J2624" s="632"/>
      <c r="K2624" s="633"/>
      <c r="L2624" s="634"/>
      <c r="M2624" s="378"/>
    </row>
    <row r="2625" spans="1:13">
      <c r="A2625" s="367" t="s">
        <v>350</v>
      </c>
      <c r="B2625" s="344"/>
      <c r="C2625" s="344"/>
      <c r="D2625" s="344"/>
      <c r="E2625" s="344"/>
      <c r="F2625" s="344"/>
      <c r="G2625" s="344"/>
      <c r="H2625" s="377"/>
      <c r="I2625" s="341"/>
      <c r="J2625" s="340"/>
      <c r="K2625" s="635">
        <f>K2628+K2631</f>
        <v>6.17</v>
      </c>
      <c r="L2625" s="628"/>
      <c r="M2625" s="286">
        <f>K2625*12*I2624</f>
        <v>28690.499999999996</v>
      </c>
    </row>
    <row r="2626" spans="1:13">
      <c r="A2626" s="376" t="s">
        <v>349</v>
      </c>
      <c r="B2626" s="375"/>
      <c r="C2626" s="375"/>
      <c r="D2626" s="375"/>
      <c r="E2626" s="375"/>
      <c r="F2626" s="375"/>
      <c r="G2626" s="375"/>
      <c r="H2626" s="374"/>
      <c r="I2626" s="295"/>
      <c r="J2626" s="294"/>
      <c r="K2626" s="293"/>
      <c r="L2626" s="292"/>
      <c r="M2626" s="373"/>
    </row>
    <row r="2627" spans="1:13" ht="15.75" thickBot="1">
      <c r="A2627" s="363" t="s">
        <v>348</v>
      </c>
      <c r="B2627" s="372"/>
      <c r="C2627" s="372"/>
      <c r="D2627" s="372"/>
      <c r="E2627" s="372"/>
      <c r="F2627" s="372"/>
      <c r="G2627" s="372"/>
      <c r="H2627" s="371"/>
      <c r="I2627" s="336"/>
      <c r="J2627" s="282"/>
      <c r="K2627" s="281"/>
      <c r="L2627" s="280"/>
      <c r="M2627" s="279"/>
    </row>
    <row r="2628" spans="1:13">
      <c r="A2628" s="323" t="s">
        <v>347</v>
      </c>
      <c r="B2628" s="331"/>
      <c r="C2628" s="331"/>
      <c r="D2628" s="331"/>
      <c r="E2628" s="331"/>
      <c r="F2628" s="331"/>
      <c r="G2628" s="331"/>
      <c r="H2628" s="357"/>
      <c r="I2628" s="596" t="s">
        <v>19</v>
      </c>
      <c r="J2628" s="597"/>
      <c r="K2628" s="629">
        <v>3.7</v>
      </c>
      <c r="L2628" s="630"/>
      <c r="M2628" s="291">
        <f>K2628*12*I2624</f>
        <v>17205.000000000004</v>
      </c>
    </row>
    <row r="2629" spans="1:13">
      <c r="A2629" s="301" t="s">
        <v>338</v>
      </c>
      <c r="B2629" s="355"/>
      <c r="C2629" s="355"/>
      <c r="D2629" s="355"/>
      <c r="E2629" s="355"/>
      <c r="F2629" s="355"/>
      <c r="G2629" s="355"/>
      <c r="H2629" s="356"/>
      <c r="I2629" s="598" t="s">
        <v>328</v>
      </c>
      <c r="J2629" s="599"/>
      <c r="K2629" s="327"/>
      <c r="L2629" s="292"/>
      <c r="M2629" s="291"/>
    </row>
    <row r="2630" spans="1:13">
      <c r="A2630" s="323" t="s">
        <v>337</v>
      </c>
      <c r="B2630" s="331"/>
      <c r="C2630" s="331"/>
      <c r="D2630" s="331"/>
      <c r="E2630" s="331"/>
      <c r="F2630" s="331"/>
      <c r="G2630" s="331"/>
      <c r="H2630" s="357"/>
      <c r="I2630" s="596"/>
      <c r="J2630" s="597"/>
      <c r="K2630" s="327"/>
      <c r="L2630" s="292"/>
      <c r="M2630" s="291"/>
    </row>
    <row r="2631" spans="1:13">
      <c r="A2631" s="323" t="s">
        <v>346</v>
      </c>
      <c r="B2631" s="331"/>
      <c r="C2631" s="331"/>
      <c r="D2631" s="331"/>
      <c r="E2631" s="331"/>
      <c r="F2631" s="331"/>
      <c r="G2631" s="331"/>
      <c r="H2631" s="357"/>
      <c r="I2631" s="608" t="s">
        <v>35</v>
      </c>
      <c r="J2631" s="609"/>
      <c r="K2631" s="625">
        <v>2.4700000000000002</v>
      </c>
      <c r="L2631" s="626"/>
      <c r="M2631" s="291">
        <f>K2631*12*I2624</f>
        <v>11485.5</v>
      </c>
    </row>
    <row r="2632" spans="1:13" ht="15.75">
      <c r="A2632" s="320" t="s">
        <v>345</v>
      </c>
      <c r="B2632" s="354"/>
      <c r="C2632" s="354"/>
      <c r="D2632" s="354"/>
      <c r="E2632" s="354"/>
      <c r="F2632" s="354"/>
      <c r="G2632" s="354"/>
      <c r="H2632" s="353"/>
      <c r="I2632" s="598" t="s">
        <v>328</v>
      </c>
      <c r="J2632" s="599"/>
      <c r="K2632" s="370"/>
      <c r="L2632" s="369"/>
      <c r="M2632" s="291"/>
    </row>
    <row r="2633" spans="1:13">
      <c r="A2633" s="313" t="s">
        <v>344</v>
      </c>
      <c r="B2633" s="328"/>
      <c r="C2633" s="328"/>
      <c r="D2633" s="328"/>
      <c r="E2633" s="328"/>
      <c r="F2633" s="328"/>
      <c r="G2633" s="328"/>
      <c r="H2633" s="368"/>
      <c r="I2633" s="598"/>
      <c r="J2633" s="599"/>
      <c r="K2633" s="352"/>
      <c r="L2633" s="292"/>
      <c r="M2633" s="291"/>
    </row>
    <row r="2634" spans="1:13" ht="15.75" thickBot="1">
      <c r="A2634" s="323" t="s">
        <v>343</v>
      </c>
      <c r="B2634" s="322"/>
      <c r="C2634" s="322"/>
      <c r="D2634" s="322"/>
      <c r="E2634" s="322"/>
      <c r="F2634" s="322"/>
      <c r="G2634" s="322"/>
      <c r="H2634" s="321"/>
      <c r="I2634" s="334"/>
      <c r="J2634" s="333"/>
      <c r="K2634" s="636"/>
      <c r="L2634" s="637"/>
      <c r="M2634" s="291"/>
    </row>
    <row r="2635" spans="1:13">
      <c r="A2635" s="367" t="s">
        <v>342</v>
      </c>
      <c r="B2635" s="366"/>
      <c r="C2635" s="366"/>
      <c r="D2635" s="366"/>
      <c r="E2635" s="366"/>
      <c r="F2635" s="366"/>
      <c r="G2635" s="366"/>
      <c r="H2635" s="365"/>
      <c r="I2635" s="341"/>
      <c r="J2635" s="364"/>
      <c r="K2635" s="627">
        <f>K2637+K2642+K2645</f>
        <v>5.05</v>
      </c>
      <c r="L2635" s="628"/>
      <c r="M2635" s="286">
        <f>K2635*12*I2624</f>
        <v>23482.499999999996</v>
      </c>
    </row>
    <row r="2636" spans="1:13" ht="15.75" thickBot="1">
      <c r="A2636" s="363" t="s">
        <v>341</v>
      </c>
      <c r="B2636" s="362"/>
      <c r="C2636" s="362"/>
      <c r="D2636" s="362"/>
      <c r="E2636" s="362"/>
      <c r="F2636" s="362"/>
      <c r="G2636" s="362"/>
      <c r="H2636" s="361"/>
      <c r="I2636" s="336"/>
      <c r="J2636" s="360"/>
      <c r="K2636" s="281"/>
      <c r="L2636" s="280"/>
      <c r="M2636" s="279"/>
    </row>
    <row r="2637" spans="1:13">
      <c r="A2637" s="301" t="s">
        <v>340</v>
      </c>
      <c r="B2637" s="300"/>
      <c r="C2637" s="300"/>
      <c r="D2637" s="300"/>
      <c r="E2637" s="300"/>
      <c r="F2637" s="300"/>
      <c r="G2637" s="300"/>
      <c r="H2637" s="298"/>
      <c r="I2637" s="598" t="s">
        <v>19</v>
      </c>
      <c r="J2637" s="599"/>
      <c r="K2637" s="629">
        <v>2.5299999999999998</v>
      </c>
      <c r="L2637" s="630"/>
      <c r="M2637" s="291">
        <f>K2637*12*I2624</f>
        <v>11764.5</v>
      </c>
    </row>
    <row r="2638" spans="1:13">
      <c r="A2638" s="323" t="s">
        <v>339</v>
      </c>
      <c r="B2638" s="322"/>
      <c r="C2638" s="322"/>
      <c r="D2638" s="322"/>
      <c r="E2638" s="322"/>
      <c r="F2638" s="322"/>
      <c r="G2638" s="322"/>
      <c r="H2638" s="321"/>
      <c r="I2638" s="359"/>
      <c r="J2638" s="358"/>
      <c r="K2638" s="327"/>
      <c r="L2638" s="292"/>
      <c r="M2638" s="291"/>
    </row>
    <row r="2639" spans="1:13">
      <c r="A2639" s="301" t="s">
        <v>338</v>
      </c>
      <c r="B2639" s="355"/>
      <c r="C2639" s="355"/>
      <c r="D2639" s="355"/>
      <c r="E2639" s="355"/>
      <c r="F2639" s="355"/>
      <c r="G2639" s="355"/>
      <c r="H2639" s="356"/>
      <c r="I2639" s="598" t="s">
        <v>328</v>
      </c>
      <c r="J2639" s="599"/>
      <c r="K2639" s="327"/>
      <c r="L2639" s="292"/>
      <c r="M2639" s="291"/>
    </row>
    <row r="2640" spans="1:13">
      <c r="A2640" s="323" t="s">
        <v>337</v>
      </c>
      <c r="B2640" s="331"/>
      <c r="C2640" s="331"/>
      <c r="D2640" s="331"/>
      <c r="E2640" s="331"/>
      <c r="F2640" s="331"/>
      <c r="G2640" s="331"/>
      <c r="H2640" s="357"/>
      <c r="I2640" s="596"/>
      <c r="J2640" s="597"/>
      <c r="K2640" s="327"/>
      <c r="L2640" s="292"/>
      <c r="M2640" s="291"/>
    </row>
    <row r="2641" spans="1:13">
      <c r="A2641" s="320" t="s">
        <v>336</v>
      </c>
      <c r="B2641" s="354"/>
      <c r="C2641" s="353"/>
      <c r="D2641" s="355"/>
      <c r="E2641" s="355"/>
      <c r="F2641" s="355"/>
      <c r="G2641" s="355"/>
      <c r="H2641" s="356"/>
      <c r="I2641" s="598" t="s">
        <v>328</v>
      </c>
      <c r="J2641" s="599"/>
      <c r="K2641" s="327"/>
      <c r="L2641" s="292"/>
      <c r="M2641" s="291"/>
    </row>
    <row r="2642" spans="1:13">
      <c r="A2642" s="301" t="s">
        <v>335</v>
      </c>
      <c r="B2642" s="355"/>
      <c r="C2642" s="355"/>
      <c r="D2642" s="354"/>
      <c r="E2642" s="354"/>
      <c r="F2642" s="354"/>
      <c r="G2642" s="354"/>
      <c r="H2642" s="353"/>
      <c r="I2642" s="608" t="s">
        <v>35</v>
      </c>
      <c r="J2642" s="609"/>
      <c r="K2642" s="625">
        <v>1.1200000000000001</v>
      </c>
      <c r="L2642" s="626"/>
      <c r="M2642" s="291">
        <f>K2642*12*I2624</f>
        <v>5208.0000000000009</v>
      </c>
    </row>
    <row r="2643" spans="1:13">
      <c r="A2643" s="313" t="s">
        <v>334</v>
      </c>
      <c r="B2643" s="312"/>
      <c r="C2643" s="312"/>
      <c r="D2643" s="312"/>
      <c r="E2643" s="312"/>
      <c r="F2643" s="312"/>
      <c r="G2643" s="312"/>
      <c r="H2643" s="311"/>
      <c r="I2643" s="590" t="s">
        <v>333</v>
      </c>
      <c r="J2643" s="591"/>
      <c r="K2643" s="327"/>
      <c r="L2643" s="292"/>
      <c r="M2643" s="291"/>
    </row>
    <row r="2644" spans="1:13">
      <c r="A2644" s="323"/>
      <c r="B2644" s="322"/>
      <c r="C2644" s="322"/>
      <c r="D2644" s="322"/>
      <c r="E2644" s="322"/>
      <c r="F2644" s="322"/>
      <c r="G2644" s="322"/>
      <c r="H2644" s="321"/>
      <c r="I2644" s="334" t="s">
        <v>332</v>
      </c>
      <c r="J2644" s="333"/>
      <c r="K2644" s="352"/>
      <c r="L2644" s="292"/>
      <c r="M2644" s="291"/>
    </row>
    <row r="2645" spans="1:13">
      <c r="A2645" s="313" t="s">
        <v>331</v>
      </c>
      <c r="B2645" s="312"/>
      <c r="C2645" s="312"/>
      <c r="D2645" s="312"/>
      <c r="E2645" s="312"/>
      <c r="F2645" s="312"/>
      <c r="G2645" s="312"/>
      <c r="H2645" s="311"/>
      <c r="I2645" s="590" t="s">
        <v>35</v>
      </c>
      <c r="J2645" s="591"/>
      <c r="K2645" s="625">
        <v>1.4</v>
      </c>
      <c r="L2645" s="626"/>
      <c r="M2645" s="291">
        <f>K2645*12*I2624</f>
        <v>6509.9999999999991</v>
      </c>
    </row>
    <row r="2646" spans="1:13">
      <c r="A2646" s="323" t="s">
        <v>330</v>
      </c>
      <c r="B2646" s="322"/>
      <c r="C2646" s="322"/>
      <c r="D2646" s="322"/>
      <c r="E2646" s="322"/>
      <c r="F2646" s="322"/>
      <c r="G2646" s="322"/>
      <c r="H2646" s="321"/>
      <c r="I2646" s="334"/>
      <c r="J2646" s="333"/>
      <c r="K2646" s="327"/>
      <c r="L2646" s="292"/>
      <c r="M2646" s="291"/>
    </row>
    <row r="2647" spans="1:13">
      <c r="A2647" s="313" t="s">
        <v>329</v>
      </c>
      <c r="B2647" s="312"/>
      <c r="C2647" s="312"/>
      <c r="D2647" s="312"/>
      <c r="E2647" s="312"/>
      <c r="F2647" s="312"/>
      <c r="G2647" s="312"/>
      <c r="H2647" s="311"/>
      <c r="I2647" s="598" t="s">
        <v>328</v>
      </c>
      <c r="J2647" s="599"/>
      <c r="K2647" s="327"/>
      <c r="L2647" s="292"/>
      <c r="M2647" s="291"/>
    </row>
    <row r="2648" spans="1:13">
      <c r="A2648" s="313" t="s">
        <v>327</v>
      </c>
      <c r="B2648" s="312"/>
      <c r="C2648" s="312"/>
      <c r="D2648" s="312"/>
      <c r="E2648" s="312"/>
      <c r="F2648" s="312"/>
      <c r="G2648" s="312"/>
      <c r="H2648" s="311"/>
      <c r="I2648" s="590" t="s">
        <v>326</v>
      </c>
      <c r="J2648" s="591"/>
      <c r="K2648" s="351"/>
      <c r="L2648" s="350"/>
      <c r="M2648" s="349"/>
    </row>
    <row r="2649" spans="1:13" ht="15.75" thickBot="1">
      <c r="A2649" s="323"/>
      <c r="B2649" s="322"/>
      <c r="C2649" s="322"/>
      <c r="D2649" s="322"/>
      <c r="E2649" s="322"/>
      <c r="F2649" s="322"/>
      <c r="G2649" s="322"/>
      <c r="H2649" s="321"/>
      <c r="I2649" s="606" t="s">
        <v>325</v>
      </c>
      <c r="J2649" s="607"/>
      <c r="K2649" s="348"/>
      <c r="L2649" s="347"/>
      <c r="M2649" s="346"/>
    </row>
    <row r="2650" spans="1:13">
      <c r="A2650" s="345" t="s">
        <v>324</v>
      </c>
      <c r="B2650" s="344"/>
      <c r="C2650" s="344"/>
      <c r="D2650" s="344"/>
      <c r="E2650" s="344"/>
      <c r="F2650" s="344"/>
      <c r="G2650" s="343"/>
      <c r="H2650" s="342"/>
      <c r="I2650" s="341"/>
      <c r="J2650" s="340"/>
      <c r="K2650" s="648">
        <f>K2652+K2659+K2667+K2671+K2672+K2676</f>
        <v>25.340000000000003</v>
      </c>
      <c r="L2650" s="628"/>
      <c r="M2650" s="286">
        <f>M2652+M2659+M2667+M2671+M2672+M2676</f>
        <v>117831</v>
      </c>
    </row>
    <row r="2651" spans="1:13" ht="15.75" thickBot="1">
      <c r="A2651" s="339"/>
      <c r="B2651" s="338"/>
      <c r="C2651" s="338"/>
      <c r="D2651" s="338"/>
      <c r="E2651" s="338"/>
      <c r="F2651" s="338"/>
      <c r="G2651" s="338"/>
      <c r="H2651" s="337"/>
      <c r="I2651" s="336"/>
      <c r="J2651" s="282"/>
      <c r="K2651" s="281"/>
      <c r="L2651" s="280"/>
      <c r="M2651" s="279"/>
    </row>
    <row r="2652" spans="1:13" ht="15.75" thickBot="1">
      <c r="A2652" s="603" t="s">
        <v>323</v>
      </c>
      <c r="B2652" s="604"/>
      <c r="C2652" s="604"/>
      <c r="D2652" s="604"/>
      <c r="E2652" s="604"/>
      <c r="F2652" s="604"/>
      <c r="G2652" s="604"/>
      <c r="H2652" s="605"/>
      <c r="I2652" s="305"/>
      <c r="J2652" s="304"/>
      <c r="K2652" s="646">
        <f>K2653+K2654+K2655+K2657+K2658</f>
        <v>5</v>
      </c>
      <c r="L2652" s="647"/>
      <c r="M2652" s="303">
        <f>K2652*12*I2624</f>
        <v>23250</v>
      </c>
    </row>
    <row r="2653" spans="1:13">
      <c r="A2653" s="323" t="s">
        <v>322</v>
      </c>
      <c r="B2653" s="322"/>
      <c r="C2653" s="322"/>
      <c r="D2653" s="322"/>
      <c r="E2653" s="322"/>
      <c r="F2653" s="322"/>
      <c r="G2653" s="322"/>
      <c r="H2653" s="321"/>
      <c r="I2653" s="596" t="s">
        <v>321</v>
      </c>
      <c r="J2653" s="597"/>
      <c r="K2653" s="629">
        <v>0.63</v>
      </c>
      <c r="L2653" s="630"/>
      <c r="M2653" s="291">
        <f>K2653*12*I2624</f>
        <v>2929.5</v>
      </c>
    </row>
    <row r="2654" spans="1:13">
      <c r="A2654" s="320" t="s">
        <v>320</v>
      </c>
      <c r="B2654" s="319"/>
      <c r="C2654" s="319"/>
      <c r="D2654" s="319"/>
      <c r="E2654" s="319"/>
      <c r="F2654" s="319"/>
      <c r="G2654" s="319"/>
      <c r="H2654" s="318"/>
      <c r="I2654" s="608" t="s">
        <v>57</v>
      </c>
      <c r="J2654" s="609"/>
      <c r="K2654" s="625">
        <v>1.48</v>
      </c>
      <c r="L2654" s="626"/>
      <c r="M2654" s="291">
        <f>K2654*12*I2624</f>
        <v>6881.9999999999991</v>
      </c>
    </row>
    <row r="2655" spans="1:13">
      <c r="A2655" s="313" t="s">
        <v>319</v>
      </c>
      <c r="B2655" s="312"/>
      <c r="C2655" s="312"/>
      <c r="D2655" s="312"/>
      <c r="E2655" s="312"/>
      <c r="F2655" s="312"/>
      <c r="G2655" s="312"/>
      <c r="H2655" s="311"/>
      <c r="I2655" s="590" t="s">
        <v>35</v>
      </c>
      <c r="J2655" s="591"/>
      <c r="K2655" s="625">
        <v>0.17</v>
      </c>
      <c r="L2655" s="626"/>
      <c r="M2655" s="291">
        <f>K2655*12*I2624</f>
        <v>790.5</v>
      </c>
    </row>
    <row r="2656" spans="1:13">
      <c r="A2656" s="335" t="s">
        <v>318</v>
      </c>
      <c r="B2656" s="331"/>
      <c r="C2656" s="331"/>
      <c r="D2656" s="331"/>
      <c r="E2656" s="322"/>
      <c r="F2656" s="322"/>
      <c r="G2656" s="322"/>
      <c r="H2656" s="321"/>
      <c r="I2656" s="334"/>
      <c r="J2656" s="333"/>
      <c r="K2656" s="293"/>
      <c r="L2656" s="292"/>
      <c r="M2656" s="291"/>
    </row>
    <row r="2657" spans="1:13">
      <c r="A2657" s="320" t="s">
        <v>317</v>
      </c>
      <c r="B2657" s="319"/>
      <c r="C2657" s="319"/>
      <c r="D2657" s="319"/>
      <c r="E2657" s="319"/>
      <c r="F2657" s="319"/>
      <c r="G2657" s="319"/>
      <c r="H2657" s="318"/>
      <c r="I2657" s="608" t="s">
        <v>19</v>
      </c>
      <c r="J2657" s="609"/>
      <c r="K2657" s="625">
        <v>0.05</v>
      </c>
      <c r="L2657" s="626"/>
      <c r="M2657" s="291">
        <f>K2657*12*I2624</f>
        <v>232.50000000000003</v>
      </c>
    </row>
    <row r="2658" spans="1:13" ht="15.75" thickBot="1">
      <c r="A2658" s="313" t="s">
        <v>316</v>
      </c>
      <c r="B2658" s="312"/>
      <c r="C2658" s="312"/>
      <c r="D2658" s="312"/>
      <c r="E2658" s="312"/>
      <c r="F2658" s="312"/>
      <c r="G2658" s="312"/>
      <c r="H2658" s="311"/>
      <c r="I2658" s="614" t="s">
        <v>19</v>
      </c>
      <c r="J2658" s="615"/>
      <c r="K2658" s="650">
        <v>2.67</v>
      </c>
      <c r="L2658" s="651"/>
      <c r="M2658" s="291">
        <f>K2658*12*I2624</f>
        <v>12415.5</v>
      </c>
    </row>
    <row r="2659" spans="1:13" ht="15.75" thickBot="1">
      <c r="A2659" s="654" t="s">
        <v>315</v>
      </c>
      <c r="B2659" s="655"/>
      <c r="C2659" s="655"/>
      <c r="D2659" s="655"/>
      <c r="E2659" s="655"/>
      <c r="F2659" s="655"/>
      <c r="G2659" s="655"/>
      <c r="H2659" s="656"/>
      <c r="I2659" s="305"/>
      <c r="J2659" s="304"/>
      <c r="K2659" s="642">
        <f>K2660+K2661+K2663+K2664+K2665+K2666</f>
        <v>1.35</v>
      </c>
      <c r="L2659" s="647"/>
      <c r="M2659" s="303">
        <f>K2659*12*I2624</f>
        <v>6277.5000000000009</v>
      </c>
    </row>
    <row r="2660" spans="1:13">
      <c r="A2660" s="332" t="s">
        <v>314</v>
      </c>
      <c r="B2660" s="331"/>
      <c r="C2660" s="331"/>
      <c r="D2660" s="331"/>
      <c r="E2660" s="331"/>
      <c r="F2660" s="322"/>
      <c r="G2660" s="322"/>
      <c r="H2660" s="321"/>
      <c r="I2660" s="330"/>
      <c r="J2660" s="294"/>
      <c r="K2660" s="629">
        <v>0.08</v>
      </c>
      <c r="L2660" s="630"/>
      <c r="M2660" s="291">
        <f>K2660*12*I2624</f>
        <v>372</v>
      </c>
    </row>
    <row r="2661" spans="1:13">
      <c r="A2661" s="329" t="s">
        <v>313</v>
      </c>
      <c r="B2661" s="328"/>
      <c r="C2661" s="328"/>
      <c r="D2661" s="328"/>
      <c r="E2661" s="328"/>
      <c r="F2661" s="312"/>
      <c r="G2661" s="312"/>
      <c r="H2661" s="311"/>
      <c r="I2661" s="598" t="s">
        <v>312</v>
      </c>
      <c r="J2661" s="599"/>
      <c r="K2661" s="625">
        <v>0.65</v>
      </c>
      <c r="L2661" s="626"/>
      <c r="M2661" s="291">
        <f>K2661*12*I2624</f>
        <v>3022.5000000000005</v>
      </c>
    </row>
    <row r="2662" spans="1:13">
      <c r="A2662" s="323" t="s">
        <v>311</v>
      </c>
      <c r="B2662" s="322"/>
      <c r="C2662" s="322"/>
      <c r="D2662" s="322"/>
      <c r="E2662" s="322"/>
      <c r="F2662" s="322"/>
      <c r="G2662" s="322"/>
      <c r="H2662" s="321"/>
      <c r="I2662" s="596" t="s">
        <v>310</v>
      </c>
      <c r="J2662" s="597"/>
      <c r="K2662" s="327"/>
      <c r="L2662" s="292"/>
      <c r="M2662" s="291"/>
    </row>
    <row r="2663" spans="1:13">
      <c r="A2663" s="320" t="s">
        <v>309</v>
      </c>
      <c r="B2663" s="319"/>
      <c r="C2663" s="319"/>
      <c r="D2663" s="319"/>
      <c r="E2663" s="319"/>
      <c r="F2663" s="319"/>
      <c r="G2663" s="319"/>
      <c r="H2663" s="318"/>
      <c r="I2663" s="608" t="s">
        <v>308</v>
      </c>
      <c r="J2663" s="609"/>
      <c r="K2663" s="625">
        <v>0.4</v>
      </c>
      <c r="L2663" s="626"/>
      <c r="M2663" s="291">
        <f>K2663*12*I2624</f>
        <v>1860.0000000000002</v>
      </c>
    </row>
    <row r="2664" spans="1:13">
      <c r="A2664" s="320" t="s">
        <v>307</v>
      </c>
      <c r="B2664" s="319"/>
      <c r="C2664" s="319"/>
      <c r="D2664" s="319"/>
      <c r="E2664" s="319"/>
      <c r="F2664" s="319"/>
      <c r="G2664" s="319"/>
      <c r="H2664" s="318"/>
      <c r="I2664" s="608" t="s">
        <v>306</v>
      </c>
      <c r="J2664" s="609"/>
      <c r="K2664" s="625">
        <v>0.1</v>
      </c>
      <c r="L2664" s="626"/>
      <c r="M2664" s="291">
        <f>K2664*12*I2624</f>
        <v>465.00000000000006</v>
      </c>
    </row>
    <row r="2665" spans="1:13">
      <c r="A2665" s="313" t="s">
        <v>299</v>
      </c>
      <c r="B2665" s="312"/>
      <c r="C2665" s="312"/>
      <c r="D2665" s="312"/>
      <c r="E2665" s="312"/>
      <c r="F2665" s="312"/>
      <c r="G2665" s="312"/>
      <c r="H2665" s="311"/>
      <c r="I2665" s="608" t="s">
        <v>298</v>
      </c>
      <c r="J2665" s="609"/>
      <c r="K2665" s="636">
        <v>0.05</v>
      </c>
      <c r="L2665" s="637"/>
      <c r="M2665" s="291">
        <f>K2665*12*I2624</f>
        <v>232.50000000000003</v>
      </c>
    </row>
    <row r="2666" spans="1:13" ht="15.75" thickBot="1">
      <c r="A2666" s="313" t="s">
        <v>305</v>
      </c>
      <c r="B2666" s="312"/>
      <c r="C2666" s="312"/>
      <c r="D2666" s="312"/>
      <c r="E2666" s="312"/>
      <c r="F2666" s="312"/>
      <c r="G2666" s="312"/>
      <c r="H2666" s="311"/>
      <c r="I2666" s="614" t="s">
        <v>88</v>
      </c>
      <c r="J2666" s="615"/>
      <c r="K2666" s="638">
        <v>7.0000000000000007E-2</v>
      </c>
      <c r="L2666" s="639"/>
      <c r="M2666" s="326">
        <f>K2666*12*I2624</f>
        <v>325.50000000000006</v>
      </c>
    </row>
    <row r="2667" spans="1:13" ht="15.75" thickBot="1">
      <c r="A2667" s="654" t="s">
        <v>304</v>
      </c>
      <c r="B2667" s="655"/>
      <c r="C2667" s="655"/>
      <c r="D2667" s="655"/>
      <c r="E2667" s="655"/>
      <c r="F2667" s="655"/>
      <c r="G2667" s="655"/>
      <c r="H2667" s="656"/>
      <c r="I2667" s="325"/>
      <c r="J2667" s="324"/>
      <c r="K2667" s="649">
        <f>K2668+K2669+K2670</f>
        <v>0.88</v>
      </c>
      <c r="L2667" s="643"/>
      <c r="M2667" s="303">
        <f>K2667*12*I2624</f>
        <v>4092</v>
      </c>
    </row>
    <row r="2668" spans="1:13">
      <c r="A2668" s="323" t="s">
        <v>303</v>
      </c>
      <c r="B2668" s="322"/>
      <c r="C2668" s="322"/>
      <c r="D2668" s="322"/>
      <c r="E2668" s="322"/>
      <c r="F2668" s="322"/>
      <c r="G2668" s="322"/>
      <c r="H2668" s="321"/>
      <c r="I2668" s="612" t="s">
        <v>302</v>
      </c>
      <c r="J2668" s="613"/>
      <c r="K2668" s="644">
        <v>0.42</v>
      </c>
      <c r="L2668" s="645"/>
      <c r="M2668" s="291">
        <f>K2668*12*I2624</f>
        <v>1953</v>
      </c>
    </row>
    <row r="2669" spans="1:13">
      <c r="A2669" s="320" t="s">
        <v>301</v>
      </c>
      <c r="B2669" s="319"/>
      <c r="C2669" s="319"/>
      <c r="D2669" s="319"/>
      <c r="E2669" s="319"/>
      <c r="F2669" s="319"/>
      <c r="G2669" s="319"/>
      <c r="H2669" s="318"/>
      <c r="I2669" s="317" t="s">
        <v>300</v>
      </c>
      <c r="J2669" s="316"/>
      <c r="K2669" s="636">
        <v>0.37</v>
      </c>
      <c r="L2669" s="637"/>
      <c r="M2669" s="291">
        <f>K2669*12*I2624</f>
        <v>1720.4999999999998</v>
      </c>
    </row>
    <row r="2670" spans="1:13" ht="15.75" thickBot="1">
      <c r="A2670" s="313" t="s">
        <v>299</v>
      </c>
      <c r="B2670" s="312"/>
      <c r="C2670" s="312"/>
      <c r="D2670" s="312"/>
      <c r="E2670" s="312"/>
      <c r="F2670" s="312"/>
      <c r="G2670" s="312"/>
      <c r="H2670" s="311"/>
      <c r="I2670" s="614" t="s">
        <v>298</v>
      </c>
      <c r="J2670" s="615"/>
      <c r="K2670" s="638">
        <v>0.09</v>
      </c>
      <c r="L2670" s="639"/>
      <c r="M2670" s="291">
        <f>K2670*12*I2624</f>
        <v>418.5</v>
      </c>
    </row>
    <row r="2671" spans="1:13" ht="15.75" thickBot="1">
      <c r="A2671" s="309" t="s">
        <v>297</v>
      </c>
      <c r="B2671" s="308"/>
      <c r="C2671" s="308"/>
      <c r="D2671" s="308"/>
      <c r="E2671" s="308"/>
      <c r="F2671" s="308"/>
      <c r="G2671" s="308"/>
      <c r="H2671" s="307"/>
      <c r="I2671" s="619" t="s">
        <v>296</v>
      </c>
      <c r="J2671" s="620"/>
      <c r="K2671" s="640">
        <v>16.46</v>
      </c>
      <c r="L2671" s="641"/>
      <c r="M2671" s="303">
        <f>K2671*12*I2624</f>
        <v>76539</v>
      </c>
    </row>
    <row r="2672" spans="1:13" ht="15.75" thickBot="1">
      <c r="A2672" s="603" t="s">
        <v>295</v>
      </c>
      <c r="B2672" s="604"/>
      <c r="C2672" s="604"/>
      <c r="D2672" s="604"/>
      <c r="E2672" s="604"/>
      <c r="F2672" s="604"/>
      <c r="G2672" s="604"/>
      <c r="H2672" s="605"/>
      <c r="I2672" s="305"/>
      <c r="J2672" s="304"/>
      <c r="K2672" s="642">
        <v>1.58</v>
      </c>
      <c r="L2672" s="643"/>
      <c r="M2672" s="303">
        <f>K2672*12*I2624</f>
        <v>7347</v>
      </c>
    </row>
    <row r="2673" spans="1:13">
      <c r="A2673" s="301" t="s">
        <v>294</v>
      </c>
      <c r="B2673" s="300"/>
      <c r="C2673" s="300"/>
      <c r="D2673" s="300"/>
      <c r="E2673" s="300"/>
      <c r="F2673" s="300"/>
      <c r="G2673" s="300"/>
      <c r="H2673" s="298"/>
      <c r="I2673" s="621" t="s">
        <v>293</v>
      </c>
      <c r="J2673" s="622"/>
      <c r="K2673" s="297"/>
      <c r="L2673" s="314"/>
      <c r="M2673" s="291"/>
    </row>
    <row r="2674" spans="1:13">
      <c r="A2674" s="301" t="s">
        <v>292</v>
      </c>
      <c r="B2674" s="300"/>
      <c r="C2674" s="300"/>
      <c r="D2674" s="300"/>
      <c r="E2674" s="300"/>
      <c r="F2674" s="300"/>
      <c r="G2674" s="300"/>
      <c r="H2674" s="298"/>
      <c r="I2674" s="295"/>
      <c r="J2674" s="294"/>
      <c r="K2674" s="297"/>
      <c r="L2674" s="314"/>
      <c r="M2674" s="291"/>
    </row>
    <row r="2675" spans="1:13" ht="15.75" thickBot="1">
      <c r="A2675" s="301" t="s">
        <v>291</v>
      </c>
      <c r="B2675" s="300"/>
      <c r="C2675" s="300"/>
      <c r="D2675" s="300"/>
      <c r="E2675" s="300"/>
      <c r="F2675" s="300"/>
      <c r="G2675" s="300"/>
      <c r="H2675" s="298"/>
      <c r="I2675" s="310"/>
      <c r="J2675" s="294"/>
      <c r="K2675" s="297"/>
      <c r="L2675" s="314"/>
      <c r="M2675" s="291"/>
    </row>
    <row r="2676" spans="1:13" ht="15.75" thickBot="1">
      <c r="A2676" s="309" t="s">
        <v>290</v>
      </c>
      <c r="B2676" s="308"/>
      <c r="C2676" s="308"/>
      <c r="D2676" s="308"/>
      <c r="E2676" s="308"/>
      <c r="F2676" s="308"/>
      <c r="G2676" s="308"/>
      <c r="H2676" s="307"/>
      <c r="I2676" s="305"/>
      <c r="J2676" s="304"/>
      <c r="K2676" s="642">
        <v>7.0000000000000007E-2</v>
      </c>
      <c r="L2676" s="643"/>
      <c r="M2676" s="303">
        <f>K2676*12*I2624</f>
        <v>325.50000000000006</v>
      </c>
    </row>
    <row r="2677" spans="1:13">
      <c r="A2677" s="301" t="s">
        <v>289</v>
      </c>
      <c r="B2677" s="300"/>
      <c r="C2677" s="300"/>
      <c r="D2677" s="300"/>
      <c r="E2677" s="300"/>
      <c r="F2677" s="300"/>
      <c r="G2677" s="300"/>
      <c r="H2677" s="298"/>
      <c r="I2677" s="621" t="s">
        <v>19</v>
      </c>
      <c r="J2677" s="622"/>
      <c r="K2677" s="315"/>
      <c r="L2677" s="314"/>
      <c r="M2677" s="291"/>
    </row>
    <row r="2678" spans="1:13" ht="15.75" thickBot="1">
      <c r="A2678" s="301" t="s">
        <v>288</v>
      </c>
      <c r="B2678" s="300"/>
      <c r="C2678" s="300"/>
      <c r="D2678" s="300"/>
      <c r="E2678" s="300"/>
      <c r="F2678" s="300"/>
      <c r="G2678" s="300"/>
      <c r="H2678" s="298"/>
      <c r="I2678" s="295"/>
      <c r="J2678" s="294"/>
      <c r="K2678" s="315"/>
      <c r="L2678" s="314"/>
      <c r="M2678" s="291"/>
    </row>
    <row r="2679" spans="1:13" ht="15.75" thickBot="1">
      <c r="A2679" s="603" t="s">
        <v>287</v>
      </c>
      <c r="B2679" s="604"/>
      <c r="C2679" s="604"/>
      <c r="D2679" s="604"/>
      <c r="E2679" s="604"/>
      <c r="F2679" s="604"/>
      <c r="G2679" s="604"/>
      <c r="H2679" s="605"/>
      <c r="I2679" s="305"/>
      <c r="J2679" s="304"/>
      <c r="K2679" s="642">
        <v>6</v>
      </c>
      <c r="L2679" s="643"/>
      <c r="M2679" s="303">
        <f>K2679*12*I2624</f>
        <v>27900</v>
      </c>
    </row>
    <row r="2680" spans="1:13">
      <c r="A2680" s="301" t="s">
        <v>286</v>
      </c>
      <c r="B2680" s="299"/>
      <c r="C2680" s="299"/>
      <c r="D2680" s="299"/>
      <c r="E2680" s="299"/>
      <c r="F2680" s="300"/>
      <c r="G2680" s="299"/>
      <c r="H2680" s="298"/>
      <c r="I2680" s="598" t="s">
        <v>285</v>
      </c>
      <c r="J2680" s="599"/>
      <c r="K2680" s="297"/>
      <c r="L2680" s="314"/>
      <c r="M2680" s="291"/>
    </row>
    <row r="2681" spans="1:13">
      <c r="A2681" s="301" t="s">
        <v>284</v>
      </c>
      <c r="B2681" s="299"/>
      <c r="C2681" s="299"/>
      <c r="D2681" s="299"/>
      <c r="E2681" s="299"/>
      <c r="F2681" s="300"/>
      <c r="G2681" s="299"/>
      <c r="H2681" s="298"/>
      <c r="I2681" s="598" t="s">
        <v>283</v>
      </c>
      <c r="J2681" s="599"/>
      <c r="K2681" s="297"/>
      <c r="L2681" s="314"/>
      <c r="M2681" s="291"/>
    </row>
    <row r="2682" spans="1:13">
      <c r="A2682" s="301" t="s">
        <v>282</v>
      </c>
      <c r="B2682" s="299"/>
      <c r="C2682" s="299"/>
      <c r="D2682" s="299"/>
      <c r="E2682" s="299"/>
      <c r="F2682" s="300"/>
      <c r="G2682" s="299"/>
      <c r="H2682" s="298"/>
      <c r="I2682" s="598" t="s">
        <v>281</v>
      </c>
      <c r="J2682" s="599"/>
      <c r="K2682" s="297"/>
      <c r="L2682" s="314"/>
      <c r="M2682" s="291"/>
    </row>
    <row r="2683" spans="1:13">
      <c r="A2683" s="301" t="s">
        <v>280</v>
      </c>
      <c r="B2683" s="299"/>
      <c r="C2683" s="299"/>
      <c r="D2683" s="299"/>
      <c r="E2683" s="299"/>
      <c r="F2683" s="300"/>
      <c r="G2683" s="299"/>
      <c r="H2683" s="298"/>
      <c r="I2683" s="598" t="s">
        <v>279</v>
      </c>
      <c r="J2683" s="599"/>
      <c r="K2683" s="297"/>
      <c r="L2683" s="314"/>
      <c r="M2683" s="291"/>
    </row>
    <row r="2684" spans="1:13">
      <c r="A2684" s="301" t="s">
        <v>278</v>
      </c>
      <c r="B2684" s="299"/>
      <c r="C2684" s="299"/>
      <c r="D2684" s="299"/>
      <c r="E2684" s="299"/>
      <c r="F2684" s="300"/>
      <c r="G2684" s="299"/>
      <c r="H2684" s="298"/>
      <c r="I2684" s="598" t="s">
        <v>277</v>
      </c>
      <c r="J2684" s="599"/>
      <c r="K2684" s="297"/>
      <c r="L2684" s="314"/>
      <c r="M2684" s="291"/>
    </row>
    <row r="2685" spans="1:13">
      <c r="A2685" s="301" t="s">
        <v>276</v>
      </c>
      <c r="B2685" s="299"/>
      <c r="C2685" s="299"/>
      <c r="D2685" s="299"/>
      <c r="E2685" s="299"/>
      <c r="F2685" s="300"/>
      <c r="G2685" s="299"/>
      <c r="H2685" s="298"/>
      <c r="I2685" s="295"/>
      <c r="J2685" s="294"/>
      <c r="K2685" s="297"/>
      <c r="L2685" s="302"/>
      <c r="M2685" s="291"/>
    </row>
    <row r="2686" spans="1:13">
      <c r="A2686" s="301" t="s">
        <v>275</v>
      </c>
      <c r="B2686" s="299"/>
      <c r="C2686" s="299"/>
      <c r="D2686" s="299"/>
      <c r="E2686" s="299"/>
      <c r="F2686" s="300"/>
      <c r="G2686" s="299"/>
      <c r="H2686" s="298"/>
      <c r="I2686" s="295"/>
      <c r="J2686" s="294"/>
      <c r="K2686" s="297"/>
      <c r="L2686" s="314"/>
      <c r="M2686" s="291"/>
    </row>
    <row r="2687" spans="1:13">
      <c r="A2687" s="301" t="s">
        <v>274</v>
      </c>
      <c r="B2687" s="299"/>
      <c r="C2687" s="299"/>
      <c r="D2687" s="299"/>
      <c r="E2687" s="299"/>
      <c r="F2687" s="300"/>
      <c r="G2687" s="299"/>
      <c r="H2687" s="298"/>
      <c r="I2687" s="295"/>
      <c r="J2687" s="294"/>
      <c r="K2687" s="297"/>
      <c r="L2687" s="314"/>
      <c r="M2687" s="291"/>
    </row>
    <row r="2688" spans="1:13">
      <c r="A2688" s="301" t="s">
        <v>273</v>
      </c>
      <c r="B2688" s="299"/>
      <c r="C2688" s="299"/>
      <c r="D2688" s="299"/>
      <c r="E2688" s="299"/>
      <c r="F2688" s="300"/>
      <c r="G2688" s="299"/>
      <c r="H2688" s="298"/>
      <c r="I2688" s="295"/>
      <c r="J2688" s="294"/>
      <c r="K2688" s="297"/>
      <c r="L2688" s="314"/>
      <c r="M2688" s="291"/>
    </row>
    <row r="2689" spans="1:13">
      <c r="A2689" s="301" t="s">
        <v>272</v>
      </c>
      <c r="B2689" s="299"/>
      <c r="C2689" s="299"/>
      <c r="D2689" s="299"/>
      <c r="E2689" s="299"/>
      <c r="F2689" s="300"/>
      <c r="G2689" s="299"/>
      <c r="H2689" s="298"/>
      <c r="I2689" s="295"/>
      <c r="J2689" s="294"/>
      <c r="K2689" s="297"/>
      <c r="L2689" s="314"/>
      <c r="M2689" s="291"/>
    </row>
    <row r="2690" spans="1:13" ht="15.75" thickBot="1">
      <c r="A2690" s="616" t="s">
        <v>271</v>
      </c>
      <c r="B2690" s="617"/>
      <c r="C2690" s="617"/>
      <c r="D2690" s="617"/>
      <c r="E2690" s="617"/>
      <c r="F2690" s="617"/>
      <c r="G2690" s="617"/>
      <c r="H2690" s="618"/>
      <c r="I2690" s="295"/>
      <c r="J2690" s="294"/>
      <c r="K2690" s="293"/>
      <c r="L2690" s="292"/>
      <c r="M2690" s="291"/>
    </row>
    <row r="2691" spans="1:13">
      <c r="A2691" s="290" t="s">
        <v>270</v>
      </c>
      <c r="B2691" s="289"/>
      <c r="C2691" s="289"/>
      <c r="D2691" s="289"/>
      <c r="E2691" s="289"/>
      <c r="F2691" s="289"/>
      <c r="G2691" s="289"/>
      <c r="H2691" s="289"/>
      <c r="I2691" s="621" t="s">
        <v>55</v>
      </c>
      <c r="J2691" s="622"/>
      <c r="K2691" s="288"/>
      <c r="L2691" s="287"/>
      <c r="M2691" s="286"/>
    </row>
    <row r="2692" spans="1:13" ht="15.75" thickBot="1">
      <c r="A2692" s="285" t="s">
        <v>269</v>
      </c>
      <c r="B2692" s="284"/>
      <c r="C2692" s="284"/>
      <c r="D2692" s="284"/>
      <c r="E2692" s="284"/>
      <c r="F2692" s="284"/>
      <c r="G2692" s="284"/>
      <c r="H2692" s="284"/>
      <c r="I2692" s="283"/>
      <c r="J2692" s="282"/>
      <c r="K2692" s="281"/>
      <c r="L2692" s="280"/>
      <c r="M2692" s="279"/>
    </row>
    <row r="2693" spans="1:13" ht="15.75" thickBot="1">
      <c r="A2693" s="603" t="s">
        <v>355</v>
      </c>
      <c r="B2693" s="604"/>
      <c r="C2693" s="604"/>
      <c r="D2693" s="604"/>
      <c r="E2693" s="604"/>
      <c r="F2693" s="604"/>
      <c r="G2693" s="604"/>
      <c r="H2693" s="657"/>
      <c r="I2693" s="658" t="s">
        <v>32</v>
      </c>
      <c r="J2693" s="659"/>
      <c r="K2693" s="660">
        <v>1.46</v>
      </c>
      <c r="L2693" s="661"/>
      <c r="M2693" s="276">
        <f>K2693*12*I2624</f>
        <v>6789</v>
      </c>
    </row>
    <row r="2694" spans="1:13" ht="15.75" thickBot="1">
      <c r="A2694" s="386" t="s">
        <v>354</v>
      </c>
      <c r="B2694" s="385"/>
      <c r="C2694" s="385"/>
      <c r="D2694" s="385"/>
      <c r="E2694" s="385"/>
      <c r="F2694" s="385"/>
      <c r="G2694" s="385"/>
      <c r="H2694" s="385"/>
      <c r="I2694" s="387"/>
      <c r="J2694" s="383"/>
      <c r="K2694" s="660"/>
      <c r="L2694" s="661"/>
      <c r="M2694" s="276"/>
    </row>
    <row r="2695" spans="1:13" ht="15.75" thickBot="1">
      <c r="A2695" s="652" t="s">
        <v>268</v>
      </c>
      <c r="B2695" s="653"/>
      <c r="C2695" s="653"/>
      <c r="D2695" s="653"/>
      <c r="E2695" s="653"/>
      <c r="F2695" s="653"/>
      <c r="G2695" s="653"/>
      <c r="H2695" s="653"/>
      <c r="I2695" s="278"/>
      <c r="J2695" s="277"/>
      <c r="K2695" s="610">
        <f>K2625+K2635+K2650+K2679+K2693+K2694</f>
        <v>44.02</v>
      </c>
      <c r="L2695" s="611"/>
      <c r="M2695" s="276">
        <f>M2625+M2635+M2650+M2679+M2693+M2694</f>
        <v>204693</v>
      </c>
    </row>
    <row r="2697" spans="1:13" ht="15.75">
      <c r="A2697" s="601" t="s">
        <v>0</v>
      </c>
      <c r="B2697" s="601"/>
      <c r="C2697" s="601"/>
      <c r="D2697" s="601"/>
      <c r="E2697" s="601"/>
      <c r="F2697" s="601"/>
      <c r="G2697" s="601"/>
      <c r="H2697" s="601"/>
      <c r="I2697" s="601"/>
      <c r="J2697" s="601"/>
      <c r="K2697" s="601"/>
      <c r="L2697" s="601"/>
      <c r="M2697" s="327"/>
    </row>
    <row r="2698" spans="1:13" ht="15.75">
      <c r="A2698" s="600" t="s">
        <v>353</v>
      </c>
      <c r="B2698" s="600"/>
      <c r="C2698" s="600"/>
      <c r="D2698" s="600"/>
      <c r="E2698" s="600"/>
      <c r="F2698" s="600"/>
      <c r="G2698" s="600"/>
      <c r="H2698" s="600"/>
      <c r="I2698" s="600"/>
      <c r="J2698" s="600"/>
      <c r="K2698" s="600"/>
      <c r="L2698" s="600"/>
      <c r="M2698" s="327"/>
    </row>
    <row r="2699" spans="1:13" ht="15.75">
      <c r="A2699" s="370"/>
      <c r="B2699" s="370"/>
      <c r="C2699" s="370"/>
      <c r="D2699" s="370"/>
      <c r="E2699" s="370"/>
      <c r="F2699" s="370" t="s">
        <v>462</v>
      </c>
      <c r="G2699" s="370"/>
      <c r="H2699" s="370"/>
      <c r="I2699" s="370"/>
      <c r="J2699" s="370"/>
      <c r="K2699" s="370"/>
      <c r="L2699" s="370"/>
      <c r="M2699" s="327"/>
    </row>
    <row r="2700" spans="1:13">
      <c r="A2700" s="329"/>
      <c r="B2700" s="328"/>
      <c r="C2700" s="602" t="s">
        <v>351</v>
      </c>
      <c r="D2700" s="602"/>
      <c r="E2700" s="602"/>
      <c r="F2700" s="328"/>
      <c r="G2700" s="328"/>
      <c r="H2700" s="368"/>
      <c r="I2700" s="590" t="s">
        <v>3</v>
      </c>
      <c r="J2700" s="591"/>
      <c r="K2700" s="592" t="s">
        <v>4</v>
      </c>
      <c r="L2700" s="593"/>
      <c r="M2700" s="382"/>
    </row>
    <row r="2701" spans="1:13">
      <c r="A2701" s="381"/>
      <c r="B2701" s="355"/>
      <c r="C2701" s="355"/>
      <c r="D2701" s="355"/>
      <c r="E2701" s="355"/>
      <c r="F2701" s="355"/>
      <c r="G2701" s="355"/>
      <c r="H2701" s="356"/>
      <c r="I2701" s="295"/>
      <c r="J2701" s="294"/>
      <c r="K2701" s="594" t="s">
        <v>5</v>
      </c>
      <c r="L2701" s="595"/>
      <c r="M2701" s="380" t="s">
        <v>6</v>
      </c>
    </row>
    <row r="2702" spans="1:13">
      <c r="A2702" s="381"/>
      <c r="B2702" s="355"/>
      <c r="C2702" s="355"/>
      <c r="D2702" s="355"/>
      <c r="E2702" s="355"/>
      <c r="F2702" s="355"/>
      <c r="G2702" s="355"/>
      <c r="H2702" s="356"/>
      <c r="I2702" s="598" t="s">
        <v>7</v>
      </c>
      <c r="J2702" s="599"/>
      <c r="K2702" s="623" t="s">
        <v>8</v>
      </c>
      <c r="L2702" s="624"/>
      <c r="M2702" s="380" t="s">
        <v>9</v>
      </c>
    </row>
    <row r="2703" spans="1:13" ht="16.5" thickBot="1">
      <c r="A2703" s="379"/>
      <c r="B2703" s="351"/>
      <c r="C2703" s="351"/>
      <c r="D2703" s="351"/>
      <c r="E2703" s="351"/>
      <c r="F2703" s="351"/>
      <c r="G2703" s="351"/>
      <c r="H2703" s="350"/>
      <c r="I2703" s="631">
        <v>627.79999999999995</v>
      </c>
      <c r="J2703" s="632"/>
      <c r="K2703" s="633"/>
      <c r="L2703" s="634"/>
      <c r="M2703" s="378"/>
    </row>
    <row r="2704" spans="1:13">
      <c r="A2704" s="367" t="s">
        <v>350</v>
      </c>
      <c r="B2704" s="344"/>
      <c r="C2704" s="344"/>
      <c r="D2704" s="344"/>
      <c r="E2704" s="344"/>
      <c r="F2704" s="344"/>
      <c r="G2704" s="344"/>
      <c r="H2704" s="377"/>
      <c r="I2704" s="341"/>
      <c r="J2704" s="340"/>
      <c r="K2704" s="635">
        <f>K2707+K2710</f>
        <v>6.17</v>
      </c>
      <c r="L2704" s="628"/>
      <c r="M2704" s="286">
        <f>K2704*12*I2703</f>
        <v>46482.311999999991</v>
      </c>
    </row>
    <row r="2705" spans="1:13">
      <c r="A2705" s="376" t="s">
        <v>349</v>
      </c>
      <c r="B2705" s="375"/>
      <c r="C2705" s="375"/>
      <c r="D2705" s="375"/>
      <c r="E2705" s="375"/>
      <c r="F2705" s="375"/>
      <c r="G2705" s="375"/>
      <c r="H2705" s="374"/>
      <c r="I2705" s="295"/>
      <c r="J2705" s="294"/>
      <c r="K2705" s="293"/>
      <c r="L2705" s="292"/>
      <c r="M2705" s="373"/>
    </row>
    <row r="2706" spans="1:13" ht="15.75" thickBot="1">
      <c r="A2706" s="363" t="s">
        <v>348</v>
      </c>
      <c r="B2706" s="372"/>
      <c r="C2706" s="372"/>
      <c r="D2706" s="372"/>
      <c r="E2706" s="372"/>
      <c r="F2706" s="372"/>
      <c r="G2706" s="372"/>
      <c r="H2706" s="371"/>
      <c r="I2706" s="336"/>
      <c r="J2706" s="282"/>
      <c r="K2706" s="281"/>
      <c r="L2706" s="280"/>
      <c r="M2706" s="279"/>
    </row>
    <row r="2707" spans="1:13">
      <c r="A2707" s="323" t="s">
        <v>347</v>
      </c>
      <c r="B2707" s="331"/>
      <c r="C2707" s="331"/>
      <c r="D2707" s="331"/>
      <c r="E2707" s="331"/>
      <c r="F2707" s="331"/>
      <c r="G2707" s="331"/>
      <c r="H2707" s="357"/>
      <c r="I2707" s="596" t="s">
        <v>19</v>
      </c>
      <c r="J2707" s="597"/>
      <c r="K2707" s="629">
        <v>3.7</v>
      </c>
      <c r="L2707" s="630"/>
      <c r="M2707" s="291">
        <f>K2707*12*I2703</f>
        <v>27874.320000000003</v>
      </c>
    </row>
    <row r="2708" spans="1:13">
      <c r="A2708" s="301" t="s">
        <v>338</v>
      </c>
      <c r="B2708" s="355"/>
      <c r="C2708" s="355"/>
      <c r="D2708" s="355"/>
      <c r="E2708" s="355"/>
      <c r="F2708" s="355"/>
      <c r="G2708" s="355"/>
      <c r="H2708" s="356"/>
      <c r="I2708" s="598" t="s">
        <v>328</v>
      </c>
      <c r="J2708" s="599"/>
      <c r="K2708" s="327"/>
      <c r="L2708" s="292"/>
      <c r="M2708" s="291"/>
    </row>
    <row r="2709" spans="1:13">
      <c r="A2709" s="323" t="s">
        <v>337</v>
      </c>
      <c r="B2709" s="331"/>
      <c r="C2709" s="331"/>
      <c r="D2709" s="331"/>
      <c r="E2709" s="331"/>
      <c r="F2709" s="331"/>
      <c r="G2709" s="331"/>
      <c r="H2709" s="357"/>
      <c r="I2709" s="596"/>
      <c r="J2709" s="597"/>
      <c r="K2709" s="327"/>
      <c r="L2709" s="292"/>
      <c r="M2709" s="291"/>
    </row>
    <row r="2710" spans="1:13">
      <c r="A2710" s="323" t="s">
        <v>346</v>
      </c>
      <c r="B2710" s="331"/>
      <c r="C2710" s="331"/>
      <c r="D2710" s="331"/>
      <c r="E2710" s="331"/>
      <c r="F2710" s="331"/>
      <c r="G2710" s="331"/>
      <c r="H2710" s="357"/>
      <c r="I2710" s="608" t="s">
        <v>35</v>
      </c>
      <c r="J2710" s="609"/>
      <c r="K2710" s="625">
        <v>2.4700000000000002</v>
      </c>
      <c r="L2710" s="626"/>
      <c r="M2710" s="291">
        <f>K2710*12*I2703</f>
        <v>18607.991999999998</v>
      </c>
    </row>
    <row r="2711" spans="1:13" ht="15.75">
      <c r="A2711" s="320" t="s">
        <v>345</v>
      </c>
      <c r="B2711" s="354"/>
      <c r="C2711" s="354"/>
      <c r="D2711" s="354"/>
      <c r="E2711" s="354"/>
      <c r="F2711" s="354"/>
      <c r="G2711" s="354"/>
      <c r="H2711" s="353"/>
      <c r="I2711" s="598" t="s">
        <v>328</v>
      </c>
      <c r="J2711" s="599"/>
      <c r="K2711" s="370"/>
      <c r="L2711" s="369"/>
      <c r="M2711" s="291"/>
    </row>
    <row r="2712" spans="1:13">
      <c r="A2712" s="313" t="s">
        <v>344</v>
      </c>
      <c r="B2712" s="328"/>
      <c r="C2712" s="328"/>
      <c r="D2712" s="328"/>
      <c r="E2712" s="328"/>
      <c r="F2712" s="328"/>
      <c r="G2712" s="328"/>
      <c r="H2712" s="368"/>
      <c r="I2712" s="598"/>
      <c r="J2712" s="599"/>
      <c r="K2712" s="352"/>
      <c r="L2712" s="292"/>
      <c r="M2712" s="291"/>
    </row>
    <row r="2713" spans="1:13" ht="15.75" thickBot="1">
      <c r="A2713" s="323" t="s">
        <v>343</v>
      </c>
      <c r="B2713" s="322"/>
      <c r="C2713" s="322"/>
      <c r="D2713" s="322"/>
      <c r="E2713" s="322"/>
      <c r="F2713" s="322"/>
      <c r="G2713" s="322"/>
      <c r="H2713" s="321"/>
      <c r="I2713" s="334"/>
      <c r="J2713" s="333"/>
      <c r="K2713" s="636"/>
      <c r="L2713" s="637"/>
      <c r="M2713" s="291"/>
    </row>
    <row r="2714" spans="1:13">
      <c r="A2714" s="367" t="s">
        <v>342</v>
      </c>
      <c r="B2714" s="366"/>
      <c r="C2714" s="366"/>
      <c r="D2714" s="366"/>
      <c r="E2714" s="366"/>
      <c r="F2714" s="366"/>
      <c r="G2714" s="366"/>
      <c r="H2714" s="365"/>
      <c r="I2714" s="341"/>
      <c r="J2714" s="364"/>
      <c r="K2714" s="627">
        <f>K2716+K2721+K2724</f>
        <v>5.05</v>
      </c>
      <c r="L2714" s="628"/>
      <c r="M2714" s="286">
        <f>K2714*12*I2703</f>
        <v>38044.679999999993</v>
      </c>
    </row>
    <row r="2715" spans="1:13" ht="15.75" thickBot="1">
      <c r="A2715" s="363" t="s">
        <v>341</v>
      </c>
      <c r="B2715" s="362"/>
      <c r="C2715" s="362"/>
      <c r="D2715" s="362"/>
      <c r="E2715" s="362"/>
      <c r="F2715" s="362"/>
      <c r="G2715" s="362"/>
      <c r="H2715" s="361"/>
      <c r="I2715" s="336"/>
      <c r="J2715" s="360"/>
      <c r="K2715" s="281"/>
      <c r="L2715" s="280"/>
      <c r="M2715" s="279"/>
    </row>
    <row r="2716" spans="1:13">
      <c r="A2716" s="301" t="s">
        <v>340</v>
      </c>
      <c r="B2716" s="300"/>
      <c r="C2716" s="300"/>
      <c r="D2716" s="300"/>
      <c r="E2716" s="300"/>
      <c r="F2716" s="300"/>
      <c r="G2716" s="300"/>
      <c r="H2716" s="298"/>
      <c r="I2716" s="598" t="s">
        <v>19</v>
      </c>
      <c r="J2716" s="599"/>
      <c r="K2716" s="629">
        <v>2.5299999999999998</v>
      </c>
      <c r="L2716" s="630"/>
      <c r="M2716" s="291">
        <f>K2716*12*I2703</f>
        <v>19060.007999999998</v>
      </c>
    </row>
    <row r="2717" spans="1:13">
      <c r="A2717" s="323" t="s">
        <v>339</v>
      </c>
      <c r="B2717" s="322"/>
      <c r="C2717" s="322"/>
      <c r="D2717" s="322"/>
      <c r="E2717" s="322"/>
      <c r="F2717" s="322"/>
      <c r="G2717" s="322"/>
      <c r="H2717" s="321"/>
      <c r="I2717" s="359"/>
      <c r="J2717" s="358"/>
      <c r="K2717" s="327"/>
      <c r="L2717" s="292"/>
      <c r="M2717" s="291"/>
    </row>
    <row r="2718" spans="1:13">
      <c r="A2718" s="301" t="s">
        <v>338</v>
      </c>
      <c r="B2718" s="355"/>
      <c r="C2718" s="355"/>
      <c r="D2718" s="355"/>
      <c r="E2718" s="355"/>
      <c r="F2718" s="355"/>
      <c r="G2718" s="355"/>
      <c r="H2718" s="356"/>
      <c r="I2718" s="598" t="s">
        <v>328</v>
      </c>
      <c r="J2718" s="599"/>
      <c r="K2718" s="327"/>
      <c r="L2718" s="292"/>
      <c r="M2718" s="291"/>
    </row>
    <row r="2719" spans="1:13">
      <c r="A2719" s="323" t="s">
        <v>337</v>
      </c>
      <c r="B2719" s="331"/>
      <c r="C2719" s="331"/>
      <c r="D2719" s="331"/>
      <c r="E2719" s="331"/>
      <c r="F2719" s="331"/>
      <c r="G2719" s="331"/>
      <c r="H2719" s="357"/>
      <c r="I2719" s="596"/>
      <c r="J2719" s="597"/>
      <c r="K2719" s="327"/>
      <c r="L2719" s="292"/>
      <c r="M2719" s="291"/>
    </row>
    <row r="2720" spans="1:13">
      <c r="A2720" s="320" t="s">
        <v>336</v>
      </c>
      <c r="B2720" s="354"/>
      <c r="C2720" s="353"/>
      <c r="D2720" s="355"/>
      <c r="E2720" s="355"/>
      <c r="F2720" s="355"/>
      <c r="G2720" s="355"/>
      <c r="H2720" s="356"/>
      <c r="I2720" s="598" t="s">
        <v>328</v>
      </c>
      <c r="J2720" s="599"/>
      <c r="K2720" s="327"/>
      <c r="L2720" s="292"/>
      <c r="M2720" s="291"/>
    </row>
    <row r="2721" spans="1:13">
      <c r="A2721" s="301" t="s">
        <v>335</v>
      </c>
      <c r="B2721" s="355"/>
      <c r="C2721" s="355"/>
      <c r="D2721" s="354"/>
      <c r="E2721" s="354"/>
      <c r="F2721" s="354"/>
      <c r="G2721" s="354"/>
      <c r="H2721" s="353"/>
      <c r="I2721" s="608" t="s">
        <v>35</v>
      </c>
      <c r="J2721" s="609"/>
      <c r="K2721" s="625">
        <v>1.1200000000000001</v>
      </c>
      <c r="L2721" s="626"/>
      <c r="M2721" s="291">
        <f>K2721*12*I2703</f>
        <v>8437.6319999999996</v>
      </c>
    </row>
    <row r="2722" spans="1:13">
      <c r="A2722" s="313" t="s">
        <v>334</v>
      </c>
      <c r="B2722" s="312"/>
      <c r="C2722" s="312"/>
      <c r="D2722" s="312"/>
      <c r="E2722" s="312"/>
      <c r="F2722" s="312"/>
      <c r="G2722" s="312"/>
      <c r="H2722" s="311"/>
      <c r="I2722" s="590" t="s">
        <v>333</v>
      </c>
      <c r="J2722" s="591"/>
      <c r="K2722" s="327"/>
      <c r="L2722" s="292"/>
      <c r="M2722" s="291"/>
    </row>
    <row r="2723" spans="1:13">
      <c r="A2723" s="323"/>
      <c r="B2723" s="322"/>
      <c r="C2723" s="322"/>
      <c r="D2723" s="322"/>
      <c r="E2723" s="322"/>
      <c r="F2723" s="322"/>
      <c r="G2723" s="322"/>
      <c r="H2723" s="321"/>
      <c r="I2723" s="334" t="s">
        <v>332</v>
      </c>
      <c r="J2723" s="333"/>
      <c r="K2723" s="352"/>
      <c r="L2723" s="292"/>
      <c r="M2723" s="291"/>
    </row>
    <row r="2724" spans="1:13">
      <c r="A2724" s="313" t="s">
        <v>331</v>
      </c>
      <c r="B2724" s="312"/>
      <c r="C2724" s="312"/>
      <c r="D2724" s="312"/>
      <c r="E2724" s="312"/>
      <c r="F2724" s="312"/>
      <c r="G2724" s="312"/>
      <c r="H2724" s="311"/>
      <c r="I2724" s="590" t="s">
        <v>35</v>
      </c>
      <c r="J2724" s="591"/>
      <c r="K2724" s="625">
        <v>1.4</v>
      </c>
      <c r="L2724" s="626"/>
      <c r="M2724" s="291">
        <f>K2724*12*I2703</f>
        <v>10547.039999999997</v>
      </c>
    </row>
    <row r="2725" spans="1:13">
      <c r="A2725" s="323" t="s">
        <v>330</v>
      </c>
      <c r="B2725" s="322"/>
      <c r="C2725" s="322"/>
      <c r="D2725" s="322"/>
      <c r="E2725" s="322"/>
      <c r="F2725" s="322"/>
      <c r="G2725" s="322"/>
      <c r="H2725" s="321"/>
      <c r="I2725" s="334"/>
      <c r="J2725" s="333"/>
      <c r="K2725" s="327"/>
      <c r="L2725" s="292"/>
      <c r="M2725" s="291"/>
    </row>
    <row r="2726" spans="1:13">
      <c r="A2726" s="313" t="s">
        <v>329</v>
      </c>
      <c r="B2726" s="312"/>
      <c r="C2726" s="312"/>
      <c r="D2726" s="312"/>
      <c r="E2726" s="312"/>
      <c r="F2726" s="312"/>
      <c r="G2726" s="312"/>
      <c r="H2726" s="311"/>
      <c r="I2726" s="598" t="s">
        <v>328</v>
      </c>
      <c r="J2726" s="599"/>
      <c r="K2726" s="327"/>
      <c r="L2726" s="292"/>
      <c r="M2726" s="291"/>
    </row>
    <row r="2727" spans="1:13">
      <c r="A2727" s="313" t="s">
        <v>327</v>
      </c>
      <c r="B2727" s="312"/>
      <c r="C2727" s="312"/>
      <c r="D2727" s="312"/>
      <c r="E2727" s="312"/>
      <c r="F2727" s="312"/>
      <c r="G2727" s="312"/>
      <c r="H2727" s="311"/>
      <c r="I2727" s="590" t="s">
        <v>326</v>
      </c>
      <c r="J2727" s="591"/>
      <c r="K2727" s="351"/>
      <c r="L2727" s="350"/>
      <c r="M2727" s="349"/>
    </row>
    <row r="2728" spans="1:13" ht="15.75" thickBot="1">
      <c r="A2728" s="323"/>
      <c r="B2728" s="322"/>
      <c r="C2728" s="322"/>
      <c r="D2728" s="322"/>
      <c r="E2728" s="322"/>
      <c r="F2728" s="322"/>
      <c r="G2728" s="322"/>
      <c r="H2728" s="321"/>
      <c r="I2728" s="606" t="s">
        <v>325</v>
      </c>
      <c r="J2728" s="607"/>
      <c r="K2728" s="348"/>
      <c r="L2728" s="347"/>
      <c r="M2728" s="346"/>
    </row>
    <row r="2729" spans="1:13">
      <c r="A2729" s="345" t="s">
        <v>324</v>
      </c>
      <c r="B2729" s="344"/>
      <c r="C2729" s="344"/>
      <c r="D2729" s="344"/>
      <c r="E2729" s="344"/>
      <c r="F2729" s="344"/>
      <c r="G2729" s="343"/>
      <c r="H2729" s="342"/>
      <c r="I2729" s="341"/>
      <c r="J2729" s="340"/>
      <c r="K2729" s="648">
        <f>K2731+K2738+K2746+K2750+K2754</f>
        <v>6.21</v>
      </c>
      <c r="L2729" s="628"/>
      <c r="M2729" s="286">
        <f>M2731+M2738+M2746+M2750+M2754</f>
        <v>46783.655999999988</v>
      </c>
    </row>
    <row r="2730" spans="1:13" ht="15.75" thickBot="1">
      <c r="A2730" s="339"/>
      <c r="B2730" s="338"/>
      <c r="C2730" s="338"/>
      <c r="D2730" s="338"/>
      <c r="E2730" s="338"/>
      <c r="F2730" s="338"/>
      <c r="G2730" s="338"/>
      <c r="H2730" s="337"/>
      <c r="I2730" s="336"/>
      <c r="J2730" s="282"/>
      <c r="K2730" s="281"/>
      <c r="L2730" s="280"/>
      <c r="M2730" s="279"/>
    </row>
    <row r="2731" spans="1:13" ht="15.75" thickBot="1">
      <c r="A2731" s="603" t="s">
        <v>323</v>
      </c>
      <c r="B2731" s="604"/>
      <c r="C2731" s="604"/>
      <c r="D2731" s="604"/>
      <c r="E2731" s="604"/>
      <c r="F2731" s="604"/>
      <c r="G2731" s="604"/>
      <c r="H2731" s="605"/>
      <c r="I2731" s="305"/>
      <c r="J2731" s="304"/>
      <c r="K2731" s="646">
        <f>K2732+K2733+K2734+K2736+K2737</f>
        <v>2.3299999999999996</v>
      </c>
      <c r="L2731" s="647"/>
      <c r="M2731" s="303">
        <f>K2731*12*I2703</f>
        <v>17553.287999999993</v>
      </c>
    </row>
    <row r="2732" spans="1:13">
      <c r="A2732" s="323" t="s">
        <v>322</v>
      </c>
      <c r="B2732" s="322"/>
      <c r="C2732" s="322"/>
      <c r="D2732" s="322"/>
      <c r="E2732" s="322"/>
      <c r="F2732" s="322"/>
      <c r="G2732" s="322"/>
      <c r="H2732" s="321"/>
      <c r="I2732" s="596" t="s">
        <v>321</v>
      </c>
      <c r="J2732" s="597"/>
      <c r="K2732" s="629">
        <v>0.63</v>
      </c>
      <c r="L2732" s="630"/>
      <c r="M2732" s="291">
        <f>K2732*12*I2703</f>
        <v>4746.1679999999997</v>
      </c>
    </row>
    <row r="2733" spans="1:13">
      <c r="A2733" s="320" t="s">
        <v>320</v>
      </c>
      <c r="B2733" s="319"/>
      <c r="C2733" s="319"/>
      <c r="D2733" s="319"/>
      <c r="E2733" s="319"/>
      <c r="F2733" s="319"/>
      <c r="G2733" s="319"/>
      <c r="H2733" s="318"/>
      <c r="I2733" s="608" t="s">
        <v>57</v>
      </c>
      <c r="J2733" s="609"/>
      <c r="K2733" s="625">
        <v>1.48</v>
      </c>
      <c r="L2733" s="626"/>
      <c r="M2733" s="291">
        <f>K2733*12*I2703</f>
        <v>11149.727999999997</v>
      </c>
    </row>
    <row r="2734" spans="1:13">
      <c r="A2734" s="313" t="s">
        <v>319</v>
      </c>
      <c r="B2734" s="312"/>
      <c r="C2734" s="312"/>
      <c r="D2734" s="312"/>
      <c r="E2734" s="312"/>
      <c r="F2734" s="312"/>
      <c r="G2734" s="312"/>
      <c r="H2734" s="311"/>
      <c r="I2734" s="590" t="s">
        <v>35</v>
      </c>
      <c r="J2734" s="591"/>
      <c r="K2734" s="625">
        <v>0.17</v>
      </c>
      <c r="L2734" s="626"/>
      <c r="M2734" s="291">
        <f>K2734*12*I2703</f>
        <v>1280.712</v>
      </c>
    </row>
    <row r="2735" spans="1:13">
      <c r="A2735" s="335" t="s">
        <v>318</v>
      </c>
      <c r="B2735" s="331"/>
      <c r="C2735" s="331"/>
      <c r="D2735" s="331"/>
      <c r="E2735" s="322"/>
      <c r="F2735" s="322"/>
      <c r="G2735" s="322"/>
      <c r="H2735" s="321"/>
      <c r="I2735" s="334"/>
      <c r="J2735" s="333"/>
      <c r="K2735" s="293"/>
      <c r="L2735" s="292"/>
      <c r="M2735" s="291"/>
    </row>
    <row r="2736" spans="1:13">
      <c r="A2736" s="320" t="s">
        <v>317</v>
      </c>
      <c r="B2736" s="319"/>
      <c r="C2736" s="319"/>
      <c r="D2736" s="319"/>
      <c r="E2736" s="319"/>
      <c r="F2736" s="319"/>
      <c r="G2736" s="319"/>
      <c r="H2736" s="318"/>
      <c r="I2736" s="608" t="s">
        <v>19</v>
      </c>
      <c r="J2736" s="609"/>
      <c r="K2736" s="625">
        <v>0.05</v>
      </c>
      <c r="L2736" s="626"/>
      <c r="M2736" s="291">
        <f>K2736*12*I2703</f>
        <v>376.68</v>
      </c>
    </row>
    <row r="2737" spans="1:13" ht="15.75" thickBot="1">
      <c r="A2737" s="313" t="s">
        <v>316</v>
      </c>
      <c r="B2737" s="312"/>
      <c r="C2737" s="312"/>
      <c r="D2737" s="312"/>
      <c r="E2737" s="312"/>
      <c r="F2737" s="312"/>
      <c r="G2737" s="312"/>
      <c r="H2737" s="311"/>
      <c r="I2737" s="614" t="s">
        <v>19</v>
      </c>
      <c r="J2737" s="615"/>
      <c r="K2737" s="650"/>
      <c r="L2737" s="651"/>
      <c r="M2737" s="291"/>
    </row>
    <row r="2738" spans="1:13" ht="15.75" thickBot="1">
      <c r="A2738" s="654" t="s">
        <v>315</v>
      </c>
      <c r="B2738" s="655"/>
      <c r="C2738" s="655"/>
      <c r="D2738" s="655"/>
      <c r="E2738" s="655"/>
      <c r="F2738" s="655"/>
      <c r="G2738" s="655"/>
      <c r="H2738" s="656"/>
      <c r="I2738" s="305"/>
      <c r="J2738" s="304"/>
      <c r="K2738" s="642">
        <f>K2739+K2740+K2742+K2743+K2744+K2745</f>
        <v>1.35</v>
      </c>
      <c r="L2738" s="647"/>
      <c r="M2738" s="303">
        <f>K2738*12*I2703</f>
        <v>10170.36</v>
      </c>
    </row>
    <row r="2739" spans="1:13">
      <c r="A2739" s="332" t="s">
        <v>314</v>
      </c>
      <c r="B2739" s="331"/>
      <c r="C2739" s="331"/>
      <c r="D2739" s="331"/>
      <c r="E2739" s="331"/>
      <c r="F2739" s="322"/>
      <c r="G2739" s="322"/>
      <c r="H2739" s="321"/>
      <c r="I2739" s="330"/>
      <c r="J2739" s="294"/>
      <c r="K2739" s="629">
        <v>0.08</v>
      </c>
      <c r="L2739" s="630"/>
      <c r="M2739" s="291">
        <f>K2739*12*I2703</f>
        <v>602.68799999999999</v>
      </c>
    </row>
    <row r="2740" spans="1:13">
      <c r="A2740" s="329" t="s">
        <v>313</v>
      </c>
      <c r="B2740" s="328"/>
      <c r="C2740" s="328"/>
      <c r="D2740" s="328"/>
      <c r="E2740" s="328"/>
      <c r="F2740" s="312"/>
      <c r="G2740" s="312"/>
      <c r="H2740" s="311"/>
      <c r="I2740" s="598" t="s">
        <v>312</v>
      </c>
      <c r="J2740" s="599"/>
      <c r="K2740" s="625">
        <v>0.65</v>
      </c>
      <c r="L2740" s="626"/>
      <c r="M2740" s="291">
        <f>K2740*12*I2703</f>
        <v>4896.84</v>
      </c>
    </row>
    <row r="2741" spans="1:13">
      <c r="A2741" s="323" t="s">
        <v>311</v>
      </c>
      <c r="B2741" s="322"/>
      <c r="C2741" s="322"/>
      <c r="D2741" s="322"/>
      <c r="E2741" s="322"/>
      <c r="F2741" s="322"/>
      <c r="G2741" s="322"/>
      <c r="H2741" s="321"/>
      <c r="I2741" s="596" t="s">
        <v>310</v>
      </c>
      <c r="J2741" s="597"/>
      <c r="K2741" s="327"/>
      <c r="L2741" s="292"/>
      <c r="M2741" s="291"/>
    </row>
    <row r="2742" spans="1:13">
      <c r="A2742" s="320" t="s">
        <v>309</v>
      </c>
      <c r="B2742" s="319"/>
      <c r="C2742" s="319"/>
      <c r="D2742" s="319"/>
      <c r="E2742" s="319"/>
      <c r="F2742" s="319"/>
      <c r="G2742" s="319"/>
      <c r="H2742" s="318"/>
      <c r="I2742" s="608" t="s">
        <v>308</v>
      </c>
      <c r="J2742" s="609"/>
      <c r="K2742" s="625">
        <v>0.4</v>
      </c>
      <c r="L2742" s="626"/>
      <c r="M2742" s="291">
        <f>K2742*12*I2703</f>
        <v>3013.44</v>
      </c>
    </row>
    <row r="2743" spans="1:13">
      <c r="A2743" s="320" t="s">
        <v>307</v>
      </c>
      <c r="B2743" s="319"/>
      <c r="C2743" s="319"/>
      <c r="D2743" s="319"/>
      <c r="E2743" s="319"/>
      <c r="F2743" s="319"/>
      <c r="G2743" s="319"/>
      <c r="H2743" s="318"/>
      <c r="I2743" s="608" t="s">
        <v>306</v>
      </c>
      <c r="J2743" s="609"/>
      <c r="K2743" s="625">
        <v>0.1</v>
      </c>
      <c r="L2743" s="626"/>
      <c r="M2743" s="291">
        <f>K2743*12*I2703</f>
        <v>753.36</v>
      </c>
    </row>
    <row r="2744" spans="1:13">
      <c r="A2744" s="313" t="s">
        <v>299</v>
      </c>
      <c r="B2744" s="312"/>
      <c r="C2744" s="312"/>
      <c r="D2744" s="312"/>
      <c r="E2744" s="312"/>
      <c r="F2744" s="312"/>
      <c r="G2744" s="312"/>
      <c r="H2744" s="311"/>
      <c r="I2744" s="608" t="s">
        <v>298</v>
      </c>
      <c r="J2744" s="609"/>
      <c r="K2744" s="636">
        <v>0.05</v>
      </c>
      <c r="L2744" s="637"/>
      <c r="M2744" s="291">
        <f>K2744*12*I2703</f>
        <v>376.68</v>
      </c>
    </row>
    <row r="2745" spans="1:13" ht="15.75" thickBot="1">
      <c r="A2745" s="313" t="s">
        <v>305</v>
      </c>
      <c r="B2745" s="312"/>
      <c r="C2745" s="312"/>
      <c r="D2745" s="312"/>
      <c r="E2745" s="312"/>
      <c r="F2745" s="312"/>
      <c r="G2745" s="312"/>
      <c r="H2745" s="311"/>
      <c r="I2745" s="614" t="s">
        <v>88</v>
      </c>
      <c r="J2745" s="615"/>
      <c r="K2745" s="638">
        <v>7.0000000000000007E-2</v>
      </c>
      <c r="L2745" s="639"/>
      <c r="M2745" s="326">
        <f>K2745*12*I2703</f>
        <v>527.35199999999998</v>
      </c>
    </row>
    <row r="2746" spans="1:13" ht="15.75" thickBot="1">
      <c r="A2746" s="654" t="s">
        <v>304</v>
      </c>
      <c r="B2746" s="655"/>
      <c r="C2746" s="655"/>
      <c r="D2746" s="655"/>
      <c r="E2746" s="655"/>
      <c r="F2746" s="655"/>
      <c r="G2746" s="655"/>
      <c r="H2746" s="656"/>
      <c r="I2746" s="325"/>
      <c r="J2746" s="324"/>
      <c r="K2746" s="649">
        <f>K2747+K2748+K2749</f>
        <v>0.88</v>
      </c>
      <c r="L2746" s="643"/>
      <c r="M2746" s="303">
        <f>K2746*12*I2703</f>
        <v>6629.5680000000002</v>
      </c>
    </row>
    <row r="2747" spans="1:13">
      <c r="A2747" s="323" t="s">
        <v>303</v>
      </c>
      <c r="B2747" s="322"/>
      <c r="C2747" s="322"/>
      <c r="D2747" s="322"/>
      <c r="E2747" s="322"/>
      <c r="F2747" s="322"/>
      <c r="G2747" s="322"/>
      <c r="H2747" s="321"/>
      <c r="I2747" s="612" t="s">
        <v>302</v>
      </c>
      <c r="J2747" s="613"/>
      <c r="K2747" s="644">
        <v>0.42</v>
      </c>
      <c r="L2747" s="645"/>
      <c r="M2747" s="291">
        <f>K2747*12*I2703</f>
        <v>3164.1119999999996</v>
      </c>
    </row>
    <row r="2748" spans="1:13">
      <c r="A2748" s="320" t="s">
        <v>301</v>
      </c>
      <c r="B2748" s="319"/>
      <c r="C2748" s="319"/>
      <c r="D2748" s="319"/>
      <c r="E2748" s="319"/>
      <c r="F2748" s="319"/>
      <c r="G2748" s="319"/>
      <c r="H2748" s="318"/>
      <c r="I2748" s="317" t="s">
        <v>300</v>
      </c>
      <c r="J2748" s="316"/>
      <c r="K2748" s="636">
        <v>0.37</v>
      </c>
      <c r="L2748" s="637"/>
      <c r="M2748" s="291">
        <f>K2748*12*I2703</f>
        <v>2787.4319999999993</v>
      </c>
    </row>
    <row r="2749" spans="1:13" ht="15.75" thickBot="1">
      <c r="A2749" s="313" t="s">
        <v>299</v>
      </c>
      <c r="B2749" s="312"/>
      <c r="C2749" s="312"/>
      <c r="D2749" s="312"/>
      <c r="E2749" s="312"/>
      <c r="F2749" s="312"/>
      <c r="G2749" s="312"/>
      <c r="H2749" s="311"/>
      <c r="I2749" s="614" t="s">
        <v>298</v>
      </c>
      <c r="J2749" s="615"/>
      <c r="K2749" s="638">
        <v>0.09</v>
      </c>
      <c r="L2749" s="639"/>
      <c r="M2749" s="291">
        <f>K2749*12*I2703</f>
        <v>678.024</v>
      </c>
    </row>
    <row r="2750" spans="1:13" ht="15.75" thickBot="1">
      <c r="A2750" s="603" t="s">
        <v>375</v>
      </c>
      <c r="B2750" s="604"/>
      <c r="C2750" s="604"/>
      <c r="D2750" s="604"/>
      <c r="E2750" s="604"/>
      <c r="F2750" s="604"/>
      <c r="G2750" s="604"/>
      <c r="H2750" s="605"/>
      <c r="I2750" s="305"/>
      <c r="J2750" s="304"/>
      <c r="K2750" s="642">
        <v>1.58</v>
      </c>
      <c r="L2750" s="643"/>
      <c r="M2750" s="303">
        <f>K2750*12*I2703</f>
        <v>11903.088</v>
      </c>
    </row>
    <row r="2751" spans="1:13">
      <c r="A2751" s="301" t="s">
        <v>294</v>
      </c>
      <c r="B2751" s="300"/>
      <c r="C2751" s="300"/>
      <c r="D2751" s="300"/>
      <c r="E2751" s="300"/>
      <c r="F2751" s="300"/>
      <c r="G2751" s="300"/>
      <c r="H2751" s="298"/>
      <c r="I2751" s="621" t="s">
        <v>293</v>
      </c>
      <c r="J2751" s="622"/>
      <c r="K2751" s="297"/>
      <c r="L2751" s="314"/>
      <c r="M2751" s="291"/>
    </row>
    <row r="2752" spans="1:13">
      <c r="A2752" s="301" t="s">
        <v>292</v>
      </c>
      <c r="B2752" s="300"/>
      <c r="C2752" s="300"/>
      <c r="D2752" s="300"/>
      <c r="E2752" s="300"/>
      <c r="F2752" s="300"/>
      <c r="G2752" s="300"/>
      <c r="H2752" s="298"/>
      <c r="I2752" s="295"/>
      <c r="J2752" s="294"/>
      <c r="K2752" s="297"/>
      <c r="L2752" s="314"/>
      <c r="M2752" s="291"/>
    </row>
    <row r="2753" spans="1:13" ht="15.75" thickBot="1">
      <c r="A2753" s="301" t="s">
        <v>291</v>
      </c>
      <c r="B2753" s="300"/>
      <c r="C2753" s="300"/>
      <c r="D2753" s="300"/>
      <c r="E2753" s="300"/>
      <c r="F2753" s="300"/>
      <c r="G2753" s="300"/>
      <c r="H2753" s="298"/>
      <c r="I2753" s="310"/>
      <c r="J2753" s="294"/>
      <c r="K2753" s="297"/>
      <c r="L2753" s="314"/>
      <c r="M2753" s="291"/>
    </row>
    <row r="2754" spans="1:13" ht="15.75" thickBot="1">
      <c r="A2754" s="309" t="s">
        <v>374</v>
      </c>
      <c r="B2754" s="308"/>
      <c r="C2754" s="308"/>
      <c r="D2754" s="308"/>
      <c r="E2754" s="308"/>
      <c r="F2754" s="308"/>
      <c r="G2754" s="308"/>
      <c r="H2754" s="307"/>
      <c r="I2754" s="305"/>
      <c r="J2754" s="304"/>
      <c r="K2754" s="642">
        <v>7.0000000000000007E-2</v>
      </c>
      <c r="L2754" s="643"/>
      <c r="M2754" s="303">
        <f>K2754*12*I2703</f>
        <v>527.35199999999998</v>
      </c>
    </row>
    <row r="2755" spans="1:13">
      <c r="A2755" s="301" t="s">
        <v>289</v>
      </c>
      <c r="B2755" s="300"/>
      <c r="C2755" s="300"/>
      <c r="D2755" s="300"/>
      <c r="E2755" s="300"/>
      <c r="F2755" s="300"/>
      <c r="G2755" s="300"/>
      <c r="H2755" s="298"/>
      <c r="I2755" s="621" t="s">
        <v>19</v>
      </c>
      <c r="J2755" s="622"/>
      <c r="K2755" s="315"/>
      <c r="L2755" s="314"/>
      <c r="M2755" s="291"/>
    </row>
    <row r="2756" spans="1:13" ht="15.75" thickBot="1">
      <c r="A2756" s="301" t="s">
        <v>288</v>
      </c>
      <c r="B2756" s="300"/>
      <c r="C2756" s="300"/>
      <c r="D2756" s="300"/>
      <c r="E2756" s="300"/>
      <c r="F2756" s="300"/>
      <c r="G2756" s="300"/>
      <c r="H2756" s="298"/>
      <c r="I2756" s="295"/>
      <c r="J2756" s="294"/>
      <c r="K2756" s="315"/>
      <c r="L2756" s="314"/>
      <c r="M2756" s="291"/>
    </row>
    <row r="2757" spans="1:13" ht="15.75" thickBot="1">
      <c r="A2757" s="603" t="s">
        <v>287</v>
      </c>
      <c r="B2757" s="604"/>
      <c r="C2757" s="604"/>
      <c r="D2757" s="604"/>
      <c r="E2757" s="604"/>
      <c r="F2757" s="604"/>
      <c r="G2757" s="604"/>
      <c r="H2757" s="605"/>
      <c r="I2757" s="305"/>
      <c r="J2757" s="304"/>
      <c r="K2757" s="642">
        <v>6</v>
      </c>
      <c r="L2757" s="643"/>
      <c r="M2757" s="303">
        <f>K2757*12*I2703</f>
        <v>45201.599999999999</v>
      </c>
    </row>
    <row r="2758" spans="1:13">
      <c r="A2758" s="301" t="s">
        <v>286</v>
      </c>
      <c r="B2758" s="299"/>
      <c r="C2758" s="299"/>
      <c r="D2758" s="299"/>
      <c r="E2758" s="299"/>
      <c r="F2758" s="300"/>
      <c r="G2758" s="299"/>
      <c r="H2758" s="298"/>
      <c r="I2758" s="598" t="s">
        <v>285</v>
      </c>
      <c r="J2758" s="599"/>
      <c r="K2758" s="297"/>
      <c r="L2758" s="314"/>
      <c r="M2758" s="291"/>
    </row>
    <row r="2759" spans="1:13">
      <c r="A2759" s="301" t="s">
        <v>284</v>
      </c>
      <c r="B2759" s="299"/>
      <c r="C2759" s="299"/>
      <c r="D2759" s="299"/>
      <c r="E2759" s="299"/>
      <c r="F2759" s="300"/>
      <c r="G2759" s="299"/>
      <c r="H2759" s="298"/>
      <c r="I2759" s="598" t="s">
        <v>283</v>
      </c>
      <c r="J2759" s="599"/>
      <c r="K2759" s="297"/>
      <c r="L2759" s="314"/>
      <c r="M2759" s="291"/>
    </row>
    <row r="2760" spans="1:13">
      <c r="A2760" s="301" t="s">
        <v>282</v>
      </c>
      <c r="B2760" s="299"/>
      <c r="C2760" s="299"/>
      <c r="D2760" s="299"/>
      <c r="E2760" s="299"/>
      <c r="F2760" s="300"/>
      <c r="G2760" s="299"/>
      <c r="H2760" s="298"/>
      <c r="I2760" s="598" t="s">
        <v>281</v>
      </c>
      <c r="J2760" s="599"/>
      <c r="K2760" s="297"/>
      <c r="L2760" s="314"/>
      <c r="M2760" s="291"/>
    </row>
    <row r="2761" spans="1:13">
      <c r="A2761" s="301" t="s">
        <v>280</v>
      </c>
      <c r="B2761" s="299"/>
      <c r="C2761" s="299"/>
      <c r="D2761" s="299"/>
      <c r="E2761" s="299"/>
      <c r="F2761" s="300"/>
      <c r="G2761" s="299"/>
      <c r="H2761" s="298"/>
      <c r="I2761" s="598" t="s">
        <v>279</v>
      </c>
      <c r="J2761" s="599"/>
      <c r="K2761" s="297"/>
      <c r="L2761" s="314"/>
      <c r="M2761" s="291"/>
    </row>
    <row r="2762" spans="1:13">
      <c r="A2762" s="301" t="s">
        <v>278</v>
      </c>
      <c r="B2762" s="299"/>
      <c r="C2762" s="299"/>
      <c r="D2762" s="299"/>
      <c r="E2762" s="299"/>
      <c r="F2762" s="300"/>
      <c r="G2762" s="299"/>
      <c r="H2762" s="298"/>
      <c r="I2762" s="598" t="s">
        <v>277</v>
      </c>
      <c r="J2762" s="599"/>
      <c r="K2762" s="297"/>
      <c r="L2762" s="314"/>
      <c r="M2762" s="291"/>
    </row>
    <row r="2763" spans="1:13">
      <c r="A2763" s="301" t="s">
        <v>276</v>
      </c>
      <c r="B2763" s="299"/>
      <c r="C2763" s="299"/>
      <c r="D2763" s="299"/>
      <c r="E2763" s="299"/>
      <c r="F2763" s="300"/>
      <c r="G2763" s="299"/>
      <c r="H2763" s="298"/>
      <c r="I2763" s="295"/>
      <c r="J2763" s="294"/>
      <c r="K2763" s="297"/>
      <c r="L2763" s="302"/>
      <c r="M2763" s="291"/>
    </row>
    <row r="2764" spans="1:13">
      <c r="A2764" s="301" t="s">
        <v>275</v>
      </c>
      <c r="B2764" s="299"/>
      <c r="C2764" s="299"/>
      <c r="D2764" s="299"/>
      <c r="E2764" s="299"/>
      <c r="F2764" s="300"/>
      <c r="G2764" s="299"/>
      <c r="H2764" s="298"/>
      <c r="I2764" s="295"/>
      <c r="J2764" s="294"/>
      <c r="K2764" s="297"/>
      <c r="L2764" s="314"/>
      <c r="M2764" s="291"/>
    </row>
    <row r="2765" spans="1:13">
      <c r="A2765" s="301" t="s">
        <v>274</v>
      </c>
      <c r="B2765" s="299"/>
      <c r="C2765" s="299"/>
      <c r="D2765" s="299"/>
      <c r="E2765" s="299"/>
      <c r="F2765" s="300"/>
      <c r="G2765" s="299"/>
      <c r="H2765" s="298"/>
      <c r="I2765" s="295"/>
      <c r="J2765" s="294"/>
      <c r="K2765" s="297"/>
      <c r="L2765" s="314"/>
      <c r="M2765" s="291"/>
    </row>
    <row r="2766" spans="1:13">
      <c r="A2766" s="301" t="s">
        <v>273</v>
      </c>
      <c r="B2766" s="299"/>
      <c r="C2766" s="299"/>
      <c r="D2766" s="299"/>
      <c r="E2766" s="299"/>
      <c r="F2766" s="300"/>
      <c r="G2766" s="299"/>
      <c r="H2766" s="298"/>
      <c r="I2766" s="295"/>
      <c r="J2766" s="294"/>
      <c r="K2766" s="297"/>
      <c r="L2766" s="314"/>
      <c r="M2766" s="291"/>
    </row>
    <row r="2767" spans="1:13">
      <c r="A2767" s="301" t="s">
        <v>272</v>
      </c>
      <c r="B2767" s="299"/>
      <c r="C2767" s="299"/>
      <c r="D2767" s="299"/>
      <c r="E2767" s="299"/>
      <c r="F2767" s="300"/>
      <c r="G2767" s="299"/>
      <c r="H2767" s="298"/>
      <c r="I2767" s="295"/>
      <c r="J2767" s="294"/>
      <c r="K2767" s="297"/>
      <c r="L2767" s="314"/>
      <c r="M2767" s="291"/>
    </row>
    <row r="2768" spans="1:13" ht="15.75" thickBot="1">
      <c r="A2768" s="616" t="s">
        <v>271</v>
      </c>
      <c r="B2768" s="617"/>
      <c r="C2768" s="617"/>
      <c r="D2768" s="617"/>
      <c r="E2768" s="617"/>
      <c r="F2768" s="617"/>
      <c r="G2768" s="617"/>
      <c r="H2768" s="618"/>
      <c r="I2768" s="295"/>
      <c r="J2768" s="294"/>
      <c r="K2768" s="293"/>
      <c r="L2768" s="292"/>
      <c r="M2768" s="291"/>
    </row>
    <row r="2769" spans="1:13">
      <c r="A2769" s="290" t="s">
        <v>270</v>
      </c>
      <c r="B2769" s="289"/>
      <c r="C2769" s="289"/>
      <c r="D2769" s="289"/>
      <c r="E2769" s="289"/>
      <c r="F2769" s="289"/>
      <c r="G2769" s="289"/>
      <c r="H2769" s="289"/>
      <c r="I2769" s="621" t="s">
        <v>55</v>
      </c>
      <c r="J2769" s="622"/>
      <c r="K2769" s="288"/>
      <c r="L2769" s="287"/>
      <c r="M2769" s="286"/>
    </row>
    <row r="2770" spans="1:13" ht="15.75" thickBot="1">
      <c r="A2770" s="285" t="s">
        <v>269</v>
      </c>
      <c r="B2770" s="284"/>
      <c r="C2770" s="284"/>
      <c r="D2770" s="284"/>
      <c r="E2770" s="284"/>
      <c r="F2770" s="284"/>
      <c r="G2770" s="284"/>
      <c r="H2770" s="284"/>
      <c r="I2770" s="283"/>
      <c r="J2770" s="282"/>
      <c r="K2770" s="281"/>
      <c r="L2770" s="280"/>
      <c r="M2770" s="279"/>
    </row>
    <row r="2771" spans="1:13" ht="15.75" thickBot="1">
      <c r="A2771" s="603" t="s">
        <v>355</v>
      </c>
      <c r="B2771" s="604"/>
      <c r="C2771" s="604"/>
      <c r="D2771" s="604"/>
      <c r="E2771" s="604"/>
      <c r="F2771" s="604"/>
      <c r="G2771" s="604"/>
      <c r="H2771" s="657"/>
      <c r="I2771" s="658" t="s">
        <v>32</v>
      </c>
      <c r="J2771" s="659"/>
      <c r="K2771" s="660">
        <v>1.46</v>
      </c>
      <c r="L2771" s="661"/>
      <c r="M2771" s="276">
        <f>K2771*12*I2703</f>
        <v>10999.055999999999</v>
      </c>
    </row>
    <row r="2772" spans="1:13" ht="15.75" thickBot="1">
      <c r="A2772" s="386" t="s">
        <v>354</v>
      </c>
      <c r="B2772" s="385"/>
      <c r="C2772" s="385"/>
      <c r="D2772" s="385"/>
      <c r="E2772" s="385"/>
      <c r="F2772" s="385"/>
      <c r="G2772" s="385"/>
      <c r="H2772" s="385"/>
      <c r="I2772" s="387"/>
      <c r="J2772" s="383"/>
      <c r="K2772" s="660"/>
      <c r="L2772" s="661"/>
      <c r="M2772" s="276"/>
    </row>
    <row r="2773" spans="1:13" ht="15.75" thickBot="1">
      <c r="A2773" s="652" t="s">
        <v>268</v>
      </c>
      <c r="B2773" s="653"/>
      <c r="C2773" s="653"/>
      <c r="D2773" s="653"/>
      <c r="E2773" s="653"/>
      <c r="F2773" s="653"/>
      <c r="G2773" s="653"/>
      <c r="H2773" s="653"/>
      <c r="I2773" s="278"/>
      <c r="J2773" s="277"/>
      <c r="K2773" s="610">
        <f>K2704+K2714+K2729+K2757+K2771+K2772</f>
        <v>24.89</v>
      </c>
      <c r="L2773" s="611"/>
      <c r="M2773" s="276">
        <f>M2704+M2714+M2729+M2757+M2771+M2772</f>
        <v>187511.304</v>
      </c>
    </row>
    <row r="2775" spans="1:13" ht="15.75">
      <c r="A2775" s="601" t="s">
        <v>0</v>
      </c>
      <c r="B2775" s="601"/>
      <c r="C2775" s="601"/>
      <c r="D2775" s="601"/>
      <c r="E2775" s="601"/>
      <c r="F2775" s="601"/>
      <c r="G2775" s="601"/>
      <c r="H2775" s="601"/>
      <c r="I2775" s="601"/>
      <c r="J2775" s="601"/>
      <c r="K2775" s="601"/>
      <c r="L2775" s="601"/>
      <c r="M2775" s="327"/>
    </row>
    <row r="2776" spans="1:13" ht="15.75">
      <c r="A2776" s="600" t="s">
        <v>353</v>
      </c>
      <c r="B2776" s="600"/>
      <c r="C2776" s="600"/>
      <c r="D2776" s="600"/>
      <c r="E2776" s="600"/>
      <c r="F2776" s="600"/>
      <c r="G2776" s="600"/>
      <c r="H2776" s="600"/>
      <c r="I2776" s="600"/>
      <c r="J2776" s="600"/>
      <c r="K2776" s="600"/>
      <c r="L2776" s="600"/>
      <c r="M2776" s="327"/>
    </row>
    <row r="2777" spans="1:13" ht="15.75">
      <c r="A2777" s="370"/>
      <c r="B2777" s="370"/>
      <c r="C2777" s="370"/>
      <c r="D2777" s="370"/>
      <c r="E2777" s="370"/>
      <c r="F2777" s="370" t="s">
        <v>463</v>
      </c>
      <c r="G2777" s="370"/>
      <c r="H2777" s="370"/>
      <c r="I2777" s="370"/>
      <c r="J2777" s="370"/>
      <c r="K2777" s="370"/>
      <c r="L2777" s="370"/>
      <c r="M2777" s="327"/>
    </row>
    <row r="2778" spans="1:13">
      <c r="A2778" s="329"/>
      <c r="B2778" s="328"/>
      <c r="C2778" s="602" t="s">
        <v>351</v>
      </c>
      <c r="D2778" s="602"/>
      <c r="E2778" s="602"/>
      <c r="F2778" s="328"/>
      <c r="G2778" s="328"/>
      <c r="H2778" s="368"/>
      <c r="I2778" s="590" t="s">
        <v>3</v>
      </c>
      <c r="J2778" s="591"/>
      <c r="K2778" s="592" t="s">
        <v>4</v>
      </c>
      <c r="L2778" s="593"/>
      <c r="M2778" s="382"/>
    </row>
    <row r="2779" spans="1:13">
      <c r="A2779" s="381"/>
      <c r="B2779" s="355"/>
      <c r="C2779" s="355"/>
      <c r="D2779" s="355"/>
      <c r="E2779" s="355"/>
      <c r="F2779" s="355"/>
      <c r="G2779" s="355"/>
      <c r="H2779" s="356"/>
      <c r="I2779" s="295"/>
      <c r="J2779" s="294"/>
      <c r="K2779" s="594" t="s">
        <v>5</v>
      </c>
      <c r="L2779" s="595"/>
      <c r="M2779" s="380" t="s">
        <v>6</v>
      </c>
    </row>
    <row r="2780" spans="1:13">
      <c r="A2780" s="381"/>
      <c r="B2780" s="355"/>
      <c r="C2780" s="355"/>
      <c r="D2780" s="355"/>
      <c r="E2780" s="355"/>
      <c r="F2780" s="355"/>
      <c r="G2780" s="355"/>
      <c r="H2780" s="356"/>
      <c r="I2780" s="598" t="s">
        <v>7</v>
      </c>
      <c r="J2780" s="599"/>
      <c r="K2780" s="623" t="s">
        <v>8</v>
      </c>
      <c r="L2780" s="624"/>
      <c r="M2780" s="380" t="s">
        <v>9</v>
      </c>
    </row>
    <row r="2781" spans="1:13" ht="16.5" thickBot="1">
      <c r="A2781" s="379"/>
      <c r="B2781" s="351"/>
      <c r="C2781" s="351"/>
      <c r="D2781" s="351"/>
      <c r="E2781" s="351"/>
      <c r="F2781" s="351"/>
      <c r="G2781" s="351"/>
      <c r="H2781" s="350"/>
      <c r="I2781" s="631">
        <v>600.70000000000005</v>
      </c>
      <c r="J2781" s="632"/>
      <c r="K2781" s="633"/>
      <c r="L2781" s="634"/>
      <c r="M2781" s="378"/>
    </row>
    <row r="2782" spans="1:13">
      <c r="A2782" s="367" t="s">
        <v>350</v>
      </c>
      <c r="B2782" s="344"/>
      <c r="C2782" s="344"/>
      <c r="D2782" s="344"/>
      <c r="E2782" s="344"/>
      <c r="F2782" s="344"/>
      <c r="G2782" s="344"/>
      <c r="H2782" s="377"/>
      <c r="I2782" s="341"/>
      <c r="J2782" s="340"/>
      <c r="K2782" s="635">
        <f>K2785+K2788</f>
        <v>6.17</v>
      </c>
      <c r="L2782" s="628"/>
      <c r="M2782" s="286">
        <f>K2782*12*I2781</f>
        <v>44475.828000000001</v>
      </c>
    </row>
    <row r="2783" spans="1:13">
      <c r="A2783" s="376" t="s">
        <v>349</v>
      </c>
      <c r="B2783" s="375"/>
      <c r="C2783" s="375"/>
      <c r="D2783" s="375"/>
      <c r="E2783" s="375"/>
      <c r="F2783" s="375"/>
      <c r="G2783" s="375"/>
      <c r="H2783" s="374"/>
      <c r="I2783" s="295"/>
      <c r="J2783" s="294"/>
      <c r="K2783" s="293"/>
      <c r="L2783" s="292"/>
      <c r="M2783" s="373"/>
    </row>
    <row r="2784" spans="1:13" ht="15.75" thickBot="1">
      <c r="A2784" s="363" t="s">
        <v>348</v>
      </c>
      <c r="B2784" s="372"/>
      <c r="C2784" s="372"/>
      <c r="D2784" s="372"/>
      <c r="E2784" s="372"/>
      <c r="F2784" s="372"/>
      <c r="G2784" s="372"/>
      <c r="H2784" s="371"/>
      <c r="I2784" s="336"/>
      <c r="J2784" s="282"/>
      <c r="K2784" s="281"/>
      <c r="L2784" s="280"/>
      <c r="M2784" s="279"/>
    </row>
    <row r="2785" spans="1:13">
      <c r="A2785" s="323" t="s">
        <v>347</v>
      </c>
      <c r="B2785" s="331"/>
      <c r="C2785" s="331"/>
      <c r="D2785" s="331"/>
      <c r="E2785" s="331"/>
      <c r="F2785" s="331"/>
      <c r="G2785" s="331"/>
      <c r="H2785" s="357"/>
      <c r="I2785" s="596" t="s">
        <v>19</v>
      </c>
      <c r="J2785" s="597"/>
      <c r="K2785" s="629">
        <v>3.7</v>
      </c>
      <c r="L2785" s="630"/>
      <c r="M2785" s="291">
        <f>K2785*12*I2781</f>
        <v>26671.080000000005</v>
      </c>
    </row>
    <row r="2786" spans="1:13">
      <c r="A2786" s="301" t="s">
        <v>338</v>
      </c>
      <c r="B2786" s="355"/>
      <c r="C2786" s="355"/>
      <c r="D2786" s="355"/>
      <c r="E2786" s="355"/>
      <c r="F2786" s="355"/>
      <c r="G2786" s="355"/>
      <c r="H2786" s="356"/>
      <c r="I2786" s="598" t="s">
        <v>328</v>
      </c>
      <c r="J2786" s="599"/>
      <c r="K2786" s="327"/>
      <c r="L2786" s="292"/>
      <c r="M2786" s="291"/>
    </row>
    <row r="2787" spans="1:13">
      <c r="A2787" s="323" t="s">
        <v>337</v>
      </c>
      <c r="B2787" s="331"/>
      <c r="C2787" s="331"/>
      <c r="D2787" s="331"/>
      <c r="E2787" s="331"/>
      <c r="F2787" s="331"/>
      <c r="G2787" s="331"/>
      <c r="H2787" s="357"/>
      <c r="I2787" s="596"/>
      <c r="J2787" s="597"/>
      <c r="K2787" s="327"/>
      <c r="L2787" s="292"/>
      <c r="M2787" s="291"/>
    </row>
    <row r="2788" spans="1:13">
      <c r="A2788" s="323" t="s">
        <v>346</v>
      </c>
      <c r="B2788" s="331"/>
      <c r="C2788" s="331"/>
      <c r="D2788" s="331"/>
      <c r="E2788" s="331"/>
      <c r="F2788" s="331"/>
      <c r="G2788" s="331"/>
      <c r="H2788" s="357"/>
      <c r="I2788" s="608" t="s">
        <v>35</v>
      </c>
      <c r="J2788" s="609"/>
      <c r="K2788" s="625">
        <v>2.4700000000000002</v>
      </c>
      <c r="L2788" s="626"/>
      <c r="M2788" s="291">
        <f>K2788*12*I2781</f>
        <v>17804.748000000003</v>
      </c>
    </row>
    <row r="2789" spans="1:13" ht="15.75">
      <c r="A2789" s="320" t="s">
        <v>345</v>
      </c>
      <c r="B2789" s="354"/>
      <c r="C2789" s="354"/>
      <c r="D2789" s="354"/>
      <c r="E2789" s="354"/>
      <c r="F2789" s="354"/>
      <c r="G2789" s="354"/>
      <c r="H2789" s="353"/>
      <c r="I2789" s="598" t="s">
        <v>328</v>
      </c>
      <c r="J2789" s="599"/>
      <c r="K2789" s="370"/>
      <c r="L2789" s="369"/>
      <c r="M2789" s="291"/>
    </row>
    <row r="2790" spans="1:13">
      <c r="A2790" s="313" t="s">
        <v>344</v>
      </c>
      <c r="B2790" s="328"/>
      <c r="C2790" s="328"/>
      <c r="D2790" s="328"/>
      <c r="E2790" s="328"/>
      <c r="F2790" s="328"/>
      <c r="G2790" s="328"/>
      <c r="H2790" s="368"/>
      <c r="I2790" s="598"/>
      <c r="J2790" s="599"/>
      <c r="K2790" s="352"/>
      <c r="L2790" s="292"/>
      <c r="M2790" s="291"/>
    </row>
    <row r="2791" spans="1:13" ht="15.75" thickBot="1">
      <c r="A2791" s="323" t="s">
        <v>343</v>
      </c>
      <c r="B2791" s="322"/>
      <c r="C2791" s="322"/>
      <c r="D2791" s="322"/>
      <c r="E2791" s="322"/>
      <c r="F2791" s="322"/>
      <c r="G2791" s="322"/>
      <c r="H2791" s="321"/>
      <c r="I2791" s="334"/>
      <c r="J2791" s="333"/>
      <c r="K2791" s="636"/>
      <c r="L2791" s="637"/>
      <c r="M2791" s="291"/>
    </row>
    <row r="2792" spans="1:13">
      <c r="A2792" s="367" t="s">
        <v>342</v>
      </c>
      <c r="B2792" s="366"/>
      <c r="C2792" s="366"/>
      <c r="D2792" s="366"/>
      <c r="E2792" s="366"/>
      <c r="F2792" s="366"/>
      <c r="G2792" s="366"/>
      <c r="H2792" s="365"/>
      <c r="I2792" s="341"/>
      <c r="J2792" s="364"/>
      <c r="K2792" s="627">
        <f>K2794+K2799+K2802</f>
        <v>5.05</v>
      </c>
      <c r="L2792" s="628"/>
      <c r="M2792" s="286">
        <f>K2792*12*I2781</f>
        <v>36402.42</v>
      </c>
    </row>
    <row r="2793" spans="1:13" ht="15.75" thickBot="1">
      <c r="A2793" s="363" t="s">
        <v>341</v>
      </c>
      <c r="B2793" s="362"/>
      <c r="C2793" s="362"/>
      <c r="D2793" s="362"/>
      <c r="E2793" s="362"/>
      <c r="F2793" s="362"/>
      <c r="G2793" s="362"/>
      <c r="H2793" s="361"/>
      <c r="I2793" s="336"/>
      <c r="J2793" s="360"/>
      <c r="K2793" s="281"/>
      <c r="L2793" s="280"/>
      <c r="M2793" s="279"/>
    </row>
    <row r="2794" spans="1:13">
      <c r="A2794" s="301" t="s">
        <v>340</v>
      </c>
      <c r="B2794" s="300"/>
      <c r="C2794" s="300"/>
      <c r="D2794" s="300"/>
      <c r="E2794" s="300"/>
      <c r="F2794" s="300"/>
      <c r="G2794" s="300"/>
      <c r="H2794" s="298"/>
      <c r="I2794" s="598" t="s">
        <v>19</v>
      </c>
      <c r="J2794" s="599"/>
      <c r="K2794" s="629">
        <v>2.5299999999999998</v>
      </c>
      <c r="L2794" s="630"/>
      <c r="M2794" s="291">
        <f>K2794*12*I2781</f>
        <v>18237.252</v>
      </c>
    </row>
    <row r="2795" spans="1:13">
      <c r="A2795" s="323" t="s">
        <v>339</v>
      </c>
      <c r="B2795" s="322"/>
      <c r="C2795" s="322"/>
      <c r="D2795" s="322"/>
      <c r="E2795" s="322"/>
      <c r="F2795" s="322"/>
      <c r="G2795" s="322"/>
      <c r="H2795" s="321"/>
      <c r="I2795" s="359"/>
      <c r="J2795" s="358"/>
      <c r="K2795" s="327"/>
      <c r="L2795" s="292"/>
      <c r="M2795" s="291"/>
    </row>
    <row r="2796" spans="1:13">
      <c r="A2796" s="301" t="s">
        <v>338</v>
      </c>
      <c r="B2796" s="355"/>
      <c r="C2796" s="355"/>
      <c r="D2796" s="355"/>
      <c r="E2796" s="355"/>
      <c r="F2796" s="355"/>
      <c r="G2796" s="355"/>
      <c r="H2796" s="356"/>
      <c r="I2796" s="598" t="s">
        <v>328</v>
      </c>
      <c r="J2796" s="599"/>
      <c r="K2796" s="327"/>
      <c r="L2796" s="292"/>
      <c r="M2796" s="291"/>
    </row>
    <row r="2797" spans="1:13">
      <c r="A2797" s="323" t="s">
        <v>337</v>
      </c>
      <c r="B2797" s="331"/>
      <c r="C2797" s="331"/>
      <c r="D2797" s="331"/>
      <c r="E2797" s="331"/>
      <c r="F2797" s="331"/>
      <c r="G2797" s="331"/>
      <c r="H2797" s="357"/>
      <c r="I2797" s="596"/>
      <c r="J2797" s="597"/>
      <c r="K2797" s="327"/>
      <c r="L2797" s="292"/>
      <c r="M2797" s="291"/>
    </row>
    <row r="2798" spans="1:13">
      <c r="A2798" s="320" t="s">
        <v>336</v>
      </c>
      <c r="B2798" s="354"/>
      <c r="C2798" s="353"/>
      <c r="D2798" s="355"/>
      <c r="E2798" s="355"/>
      <c r="F2798" s="355"/>
      <c r="G2798" s="355"/>
      <c r="H2798" s="356"/>
      <c r="I2798" s="598" t="s">
        <v>328</v>
      </c>
      <c r="J2798" s="599"/>
      <c r="K2798" s="327"/>
      <c r="L2798" s="292"/>
      <c r="M2798" s="291"/>
    </row>
    <row r="2799" spans="1:13">
      <c r="A2799" s="301" t="s">
        <v>335</v>
      </c>
      <c r="B2799" s="355"/>
      <c r="C2799" s="355"/>
      <c r="D2799" s="354"/>
      <c r="E2799" s="354"/>
      <c r="F2799" s="354"/>
      <c r="G2799" s="354"/>
      <c r="H2799" s="353"/>
      <c r="I2799" s="608" t="s">
        <v>35</v>
      </c>
      <c r="J2799" s="609"/>
      <c r="K2799" s="625">
        <v>1.1200000000000001</v>
      </c>
      <c r="L2799" s="626"/>
      <c r="M2799" s="291">
        <f>K2799*12*I2781</f>
        <v>8073.4080000000013</v>
      </c>
    </row>
    <row r="2800" spans="1:13">
      <c r="A2800" s="313" t="s">
        <v>334</v>
      </c>
      <c r="B2800" s="312"/>
      <c r="C2800" s="312"/>
      <c r="D2800" s="312"/>
      <c r="E2800" s="312"/>
      <c r="F2800" s="312"/>
      <c r="G2800" s="312"/>
      <c r="H2800" s="311"/>
      <c r="I2800" s="590" t="s">
        <v>333</v>
      </c>
      <c r="J2800" s="591"/>
      <c r="K2800" s="327"/>
      <c r="L2800" s="292"/>
      <c r="M2800" s="291"/>
    </row>
    <row r="2801" spans="1:13">
      <c r="A2801" s="323"/>
      <c r="B2801" s="322"/>
      <c r="C2801" s="322"/>
      <c r="D2801" s="322"/>
      <c r="E2801" s="322"/>
      <c r="F2801" s="322"/>
      <c r="G2801" s="322"/>
      <c r="H2801" s="321"/>
      <c r="I2801" s="334" t="s">
        <v>332</v>
      </c>
      <c r="J2801" s="333"/>
      <c r="K2801" s="352"/>
      <c r="L2801" s="292"/>
      <c r="M2801" s="291"/>
    </row>
    <row r="2802" spans="1:13">
      <c r="A2802" s="313" t="s">
        <v>331</v>
      </c>
      <c r="B2802" s="312"/>
      <c r="C2802" s="312"/>
      <c r="D2802" s="312"/>
      <c r="E2802" s="312"/>
      <c r="F2802" s="312"/>
      <c r="G2802" s="312"/>
      <c r="H2802" s="311"/>
      <c r="I2802" s="590" t="s">
        <v>35</v>
      </c>
      <c r="J2802" s="591"/>
      <c r="K2802" s="625">
        <v>1.4</v>
      </c>
      <c r="L2802" s="626"/>
      <c r="M2802" s="291">
        <f>K2802*12*I2781</f>
        <v>10091.759999999998</v>
      </c>
    </row>
    <row r="2803" spans="1:13">
      <c r="A2803" s="323" t="s">
        <v>330</v>
      </c>
      <c r="B2803" s="322"/>
      <c r="C2803" s="322"/>
      <c r="D2803" s="322"/>
      <c r="E2803" s="322"/>
      <c r="F2803" s="322"/>
      <c r="G2803" s="322"/>
      <c r="H2803" s="321"/>
      <c r="I2803" s="334"/>
      <c r="J2803" s="333"/>
      <c r="K2803" s="327"/>
      <c r="L2803" s="292"/>
      <c r="M2803" s="291"/>
    </row>
    <row r="2804" spans="1:13">
      <c r="A2804" s="313" t="s">
        <v>329</v>
      </c>
      <c r="B2804" s="312"/>
      <c r="C2804" s="312"/>
      <c r="D2804" s="312"/>
      <c r="E2804" s="312"/>
      <c r="F2804" s="312"/>
      <c r="G2804" s="312"/>
      <c r="H2804" s="311"/>
      <c r="I2804" s="598" t="s">
        <v>328</v>
      </c>
      <c r="J2804" s="599"/>
      <c r="K2804" s="327"/>
      <c r="L2804" s="292"/>
      <c r="M2804" s="291"/>
    </row>
    <row r="2805" spans="1:13">
      <c r="A2805" s="313" t="s">
        <v>327</v>
      </c>
      <c r="B2805" s="312"/>
      <c r="C2805" s="312"/>
      <c r="D2805" s="312"/>
      <c r="E2805" s="312"/>
      <c r="F2805" s="312"/>
      <c r="G2805" s="312"/>
      <c r="H2805" s="311"/>
      <c r="I2805" s="590" t="s">
        <v>326</v>
      </c>
      <c r="J2805" s="591"/>
      <c r="K2805" s="351"/>
      <c r="L2805" s="350"/>
      <c r="M2805" s="349"/>
    </row>
    <row r="2806" spans="1:13" ht="15.75" thickBot="1">
      <c r="A2806" s="323"/>
      <c r="B2806" s="322"/>
      <c r="C2806" s="322"/>
      <c r="D2806" s="322"/>
      <c r="E2806" s="322"/>
      <c r="F2806" s="322"/>
      <c r="G2806" s="322"/>
      <c r="H2806" s="321"/>
      <c r="I2806" s="606" t="s">
        <v>325</v>
      </c>
      <c r="J2806" s="607"/>
      <c r="K2806" s="348"/>
      <c r="L2806" s="347"/>
      <c r="M2806" s="346"/>
    </row>
    <row r="2807" spans="1:13">
      <c r="A2807" s="345" t="s">
        <v>324</v>
      </c>
      <c r="B2807" s="344"/>
      <c r="C2807" s="344"/>
      <c r="D2807" s="344"/>
      <c r="E2807" s="344"/>
      <c r="F2807" s="344"/>
      <c r="G2807" s="343"/>
      <c r="H2807" s="342"/>
      <c r="I2807" s="341"/>
      <c r="J2807" s="340"/>
      <c r="K2807" s="648">
        <f>K2809+K2816+K2824+K2828+K2832</f>
        <v>6.21</v>
      </c>
      <c r="L2807" s="628"/>
      <c r="M2807" s="286">
        <f>M2809+M2816+M2824+M2828+M2832</f>
        <v>44764.164000000004</v>
      </c>
    </row>
    <row r="2808" spans="1:13" ht="15.75" thickBot="1">
      <c r="A2808" s="339"/>
      <c r="B2808" s="338"/>
      <c r="C2808" s="338"/>
      <c r="D2808" s="338"/>
      <c r="E2808" s="338"/>
      <c r="F2808" s="338"/>
      <c r="G2808" s="338"/>
      <c r="H2808" s="337"/>
      <c r="I2808" s="336"/>
      <c r="J2808" s="282"/>
      <c r="K2808" s="281"/>
      <c r="L2808" s="280"/>
      <c r="M2808" s="279"/>
    </row>
    <row r="2809" spans="1:13" ht="15.75" thickBot="1">
      <c r="A2809" s="603" t="s">
        <v>323</v>
      </c>
      <c r="B2809" s="604"/>
      <c r="C2809" s="604"/>
      <c r="D2809" s="604"/>
      <c r="E2809" s="604"/>
      <c r="F2809" s="604"/>
      <c r="G2809" s="604"/>
      <c r="H2809" s="605"/>
      <c r="I2809" s="305"/>
      <c r="J2809" s="304"/>
      <c r="K2809" s="646">
        <f>K2810+K2811+K2812+K2814+K2815</f>
        <v>2.3299999999999996</v>
      </c>
      <c r="L2809" s="647"/>
      <c r="M2809" s="303">
        <f>K2809*12*I2781</f>
        <v>16795.571999999996</v>
      </c>
    </row>
    <row r="2810" spans="1:13">
      <c r="A2810" s="323" t="s">
        <v>322</v>
      </c>
      <c r="B2810" s="322"/>
      <c r="C2810" s="322"/>
      <c r="D2810" s="322"/>
      <c r="E2810" s="322"/>
      <c r="F2810" s="322"/>
      <c r="G2810" s="322"/>
      <c r="H2810" s="321"/>
      <c r="I2810" s="596" t="s">
        <v>321</v>
      </c>
      <c r="J2810" s="597"/>
      <c r="K2810" s="629">
        <v>0.63</v>
      </c>
      <c r="L2810" s="630"/>
      <c r="M2810" s="291">
        <f>K2810*12*I2781</f>
        <v>4541.2920000000004</v>
      </c>
    </row>
    <row r="2811" spans="1:13">
      <c r="A2811" s="320" t="s">
        <v>320</v>
      </c>
      <c r="B2811" s="319"/>
      <c r="C2811" s="319"/>
      <c r="D2811" s="319"/>
      <c r="E2811" s="319"/>
      <c r="F2811" s="319"/>
      <c r="G2811" s="319"/>
      <c r="H2811" s="318"/>
      <c r="I2811" s="608" t="s">
        <v>57</v>
      </c>
      <c r="J2811" s="609"/>
      <c r="K2811" s="625">
        <v>1.48</v>
      </c>
      <c r="L2811" s="626"/>
      <c r="M2811" s="291">
        <f>K2811*12*I2781</f>
        <v>10668.431999999999</v>
      </c>
    </row>
    <row r="2812" spans="1:13">
      <c r="A2812" s="313" t="s">
        <v>319</v>
      </c>
      <c r="B2812" s="312"/>
      <c r="C2812" s="312"/>
      <c r="D2812" s="312"/>
      <c r="E2812" s="312"/>
      <c r="F2812" s="312"/>
      <c r="G2812" s="312"/>
      <c r="H2812" s="311"/>
      <c r="I2812" s="590" t="s">
        <v>35</v>
      </c>
      <c r="J2812" s="591"/>
      <c r="K2812" s="625">
        <v>0.17</v>
      </c>
      <c r="L2812" s="626"/>
      <c r="M2812" s="291">
        <f>K2812*12*I2781</f>
        <v>1225.4280000000001</v>
      </c>
    </row>
    <row r="2813" spans="1:13">
      <c r="A2813" s="335" t="s">
        <v>318</v>
      </c>
      <c r="B2813" s="331"/>
      <c r="C2813" s="331"/>
      <c r="D2813" s="331"/>
      <c r="E2813" s="322"/>
      <c r="F2813" s="322"/>
      <c r="G2813" s="322"/>
      <c r="H2813" s="321"/>
      <c r="I2813" s="334"/>
      <c r="J2813" s="333"/>
      <c r="K2813" s="293"/>
      <c r="L2813" s="292"/>
      <c r="M2813" s="291"/>
    </row>
    <row r="2814" spans="1:13">
      <c r="A2814" s="320" t="s">
        <v>317</v>
      </c>
      <c r="B2814" s="319"/>
      <c r="C2814" s="319"/>
      <c r="D2814" s="319"/>
      <c r="E2814" s="319"/>
      <c r="F2814" s="319"/>
      <c r="G2814" s="319"/>
      <c r="H2814" s="318"/>
      <c r="I2814" s="608" t="s">
        <v>19</v>
      </c>
      <c r="J2814" s="609"/>
      <c r="K2814" s="625">
        <v>0.05</v>
      </c>
      <c r="L2814" s="626"/>
      <c r="M2814" s="291">
        <f>K2814*12*I2781</f>
        <v>360.42000000000007</v>
      </c>
    </row>
    <row r="2815" spans="1:13" ht="15.75" thickBot="1">
      <c r="A2815" s="313" t="s">
        <v>316</v>
      </c>
      <c r="B2815" s="312"/>
      <c r="C2815" s="312"/>
      <c r="D2815" s="312"/>
      <c r="E2815" s="312"/>
      <c r="F2815" s="312"/>
      <c r="G2815" s="312"/>
      <c r="H2815" s="311"/>
      <c r="I2815" s="614" t="s">
        <v>19</v>
      </c>
      <c r="J2815" s="615"/>
      <c r="K2815" s="650"/>
      <c r="L2815" s="651"/>
      <c r="M2815" s="291"/>
    </row>
    <row r="2816" spans="1:13" ht="15.75" thickBot="1">
      <c r="A2816" s="654" t="s">
        <v>315</v>
      </c>
      <c r="B2816" s="655"/>
      <c r="C2816" s="655"/>
      <c r="D2816" s="655"/>
      <c r="E2816" s="655"/>
      <c r="F2816" s="655"/>
      <c r="G2816" s="655"/>
      <c r="H2816" s="656"/>
      <c r="I2816" s="305"/>
      <c r="J2816" s="304"/>
      <c r="K2816" s="642">
        <f>K2817+K2818+K2820+K2821+K2822+K2823</f>
        <v>1.35</v>
      </c>
      <c r="L2816" s="647"/>
      <c r="M2816" s="303">
        <f>K2816*12*I2781</f>
        <v>9731.340000000002</v>
      </c>
    </row>
    <row r="2817" spans="1:13">
      <c r="A2817" s="332" t="s">
        <v>314</v>
      </c>
      <c r="B2817" s="331"/>
      <c r="C2817" s="331"/>
      <c r="D2817" s="331"/>
      <c r="E2817" s="331"/>
      <c r="F2817" s="322"/>
      <c r="G2817" s="322"/>
      <c r="H2817" s="321"/>
      <c r="I2817" s="330"/>
      <c r="J2817" s="294"/>
      <c r="K2817" s="629">
        <v>0.08</v>
      </c>
      <c r="L2817" s="630"/>
      <c r="M2817" s="291">
        <f>K2817*12*I2781</f>
        <v>576.67200000000003</v>
      </c>
    </row>
    <row r="2818" spans="1:13">
      <c r="A2818" s="329" t="s">
        <v>313</v>
      </c>
      <c r="B2818" s="328"/>
      <c r="C2818" s="328"/>
      <c r="D2818" s="328"/>
      <c r="E2818" s="328"/>
      <c r="F2818" s="312"/>
      <c r="G2818" s="312"/>
      <c r="H2818" s="311"/>
      <c r="I2818" s="598" t="s">
        <v>312</v>
      </c>
      <c r="J2818" s="599"/>
      <c r="K2818" s="625">
        <v>0.65</v>
      </c>
      <c r="L2818" s="626"/>
      <c r="M2818" s="291">
        <f>K2818*12*I2781</f>
        <v>4685.4600000000009</v>
      </c>
    </row>
    <row r="2819" spans="1:13">
      <c r="A2819" s="323" t="s">
        <v>311</v>
      </c>
      <c r="B2819" s="322"/>
      <c r="C2819" s="322"/>
      <c r="D2819" s="322"/>
      <c r="E2819" s="322"/>
      <c r="F2819" s="322"/>
      <c r="G2819" s="322"/>
      <c r="H2819" s="321"/>
      <c r="I2819" s="596" t="s">
        <v>310</v>
      </c>
      <c r="J2819" s="597"/>
      <c r="K2819" s="327"/>
      <c r="L2819" s="292"/>
      <c r="M2819" s="291"/>
    </row>
    <row r="2820" spans="1:13">
      <c r="A2820" s="320" t="s">
        <v>309</v>
      </c>
      <c r="B2820" s="319"/>
      <c r="C2820" s="319"/>
      <c r="D2820" s="319"/>
      <c r="E2820" s="319"/>
      <c r="F2820" s="319"/>
      <c r="G2820" s="319"/>
      <c r="H2820" s="318"/>
      <c r="I2820" s="608" t="s">
        <v>308</v>
      </c>
      <c r="J2820" s="609"/>
      <c r="K2820" s="625">
        <v>0.4</v>
      </c>
      <c r="L2820" s="626"/>
      <c r="M2820" s="291">
        <f>K2820*12*I2781</f>
        <v>2883.3600000000006</v>
      </c>
    </row>
    <row r="2821" spans="1:13">
      <c r="A2821" s="320" t="s">
        <v>307</v>
      </c>
      <c r="B2821" s="319"/>
      <c r="C2821" s="319"/>
      <c r="D2821" s="319"/>
      <c r="E2821" s="319"/>
      <c r="F2821" s="319"/>
      <c r="G2821" s="319"/>
      <c r="H2821" s="318"/>
      <c r="I2821" s="608" t="s">
        <v>306</v>
      </c>
      <c r="J2821" s="609"/>
      <c r="K2821" s="625">
        <v>0.1</v>
      </c>
      <c r="L2821" s="626"/>
      <c r="M2821" s="291">
        <f>K2821*12*I2781</f>
        <v>720.84000000000015</v>
      </c>
    </row>
    <row r="2822" spans="1:13">
      <c r="A2822" s="313" t="s">
        <v>299</v>
      </c>
      <c r="B2822" s="312"/>
      <c r="C2822" s="312"/>
      <c r="D2822" s="312"/>
      <c r="E2822" s="312"/>
      <c r="F2822" s="312"/>
      <c r="G2822" s="312"/>
      <c r="H2822" s="311"/>
      <c r="I2822" s="608" t="s">
        <v>298</v>
      </c>
      <c r="J2822" s="609"/>
      <c r="K2822" s="636">
        <v>0.05</v>
      </c>
      <c r="L2822" s="637"/>
      <c r="M2822" s="291">
        <f>K2822*12*I2781</f>
        <v>360.42000000000007</v>
      </c>
    </row>
    <row r="2823" spans="1:13" ht="15.75" thickBot="1">
      <c r="A2823" s="313" t="s">
        <v>305</v>
      </c>
      <c r="B2823" s="312"/>
      <c r="C2823" s="312"/>
      <c r="D2823" s="312"/>
      <c r="E2823" s="312"/>
      <c r="F2823" s="312"/>
      <c r="G2823" s="312"/>
      <c r="H2823" s="311"/>
      <c r="I2823" s="614" t="s">
        <v>88</v>
      </c>
      <c r="J2823" s="615"/>
      <c r="K2823" s="638">
        <v>7.0000000000000007E-2</v>
      </c>
      <c r="L2823" s="639"/>
      <c r="M2823" s="326">
        <f>K2823*12*I2781</f>
        <v>504.58800000000008</v>
      </c>
    </row>
    <row r="2824" spans="1:13" ht="15.75" thickBot="1">
      <c r="A2824" s="654" t="s">
        <v>304</v>
      </c>
      <c r="B2824" s="655"/>
      <c r="C2824" s="655"/>
      <c r="D2824" s="655"/>
      <c r="E2824" s="655"/>
      <c r="F2824" s="655"/>
      <c r="G2824" s="655"/>
      <c r="H2824" s="656"/>
      <c r="I2824" s="325"/>
      <c r="J2824" s="324"/>
      <c r="K2824" s="649">
        <f>K2825+K2826+K2827</f>
        <v>0.88</v>
      </c>
      <c r="L2824" s="643"/>
      <c r="M2824" s="303">
        <f>K2824*12*I2781</f>
        <v>6343.3920000000007</v>
      </c>
    </row>
    <row r="2825" spans="1:13">
      <c r="A2825" s="323" t="s">
        <v>303</v>
      </c>
      <c r="B2825" s="322"/>
      <c r="C2825" s="322"/>
      <c r="D2825" s="322"/>
      <c r="E2825" s="322"/>
      <c r="F2825" s="322"/>
      <c r="G2825" s="322"/>
      <c r="H2825" s="321"/>
      <c r="I2825" s="612" t="s">
        <v>302</v>
      </c>
      <c r="J2825" s="613"/>
      <c r="K2825" s="644">
        <v>0.42</v>
      </c>
      <c r="L2825" s="645"/>
      <c r="M2825" s="291">
        <f>K2825*12*I2781</f>
        <v>3027.5280000000002</v>
      </c>
    </row>
    <row r="2826" spans="1:13">
      <c r="A2826" s="320" t="s">
        <v>301</v>
      </c>
      <c r="B2826" s="319"/>
      <c r="C2826" s="319"/>
      <c r="D2826" s="319"/>
      <c r="E2826" s="319"/>
      <c r="F2826" s="319"/>
      <c r="G2826" s="319"/>
      <c r="H2826" s="318"/>
      <c r="I2826" s="317" t="s">
        <v>300</v>
      </c>
      <c r="J2826" s="316"/>
      <c r="K2826" s="636">
        <v>0.37</v>
      </c>
      <c r="L2826" s="637"/>
      <c r="M2826" s="291">
        <f>K2826*12*I2781</f>
        <v>2667.1079999999997</v>
      </c>
    </row>
    <row r="2827" spans="1:13" ht="15.75" thickBot="1">
      <c r="A2827" s="313" t="s">
        <v>299</v>
      </c>
      <c r="B2827" s="312"/>
      <c r="C2827" s="312"/>
      <c r="D2827" s="312"/>
      <c r="E2827" s="312"/>
      <c r="F2827" s="312"/>
      <c r="G2827" s="312"/>
      <c r="H2827" s="311"/>
      <c r="I2827" s="614" t="s">
        <v>298</v>
      </c>
      <c r="J2827" s="615"/>
      <c r="K2827" s="638">
        <v>0.09</v>
      </c>
      <c r="L2827" s="639"/>
      <c r="M2827" s="291">
        <f>K2827*12*I2781</f>
        <v>648.75600000000009</v>
      </c>
    </row>
    <row r="2828" spans="1:13" ht="15.75" thickBot="1">
      <c r="A2828" s="603" t="s">
        <v>375</v>
      </c>
      <c r="B2828" s="604"/>
      <c r="C2828" s="604"/>
      <c r="D2828" s="604"/>
      <c r="E2828" s="604"/>
      <c r="F2828" s="604"/>
      <c r="G2828" s="604"/>
      <c r="H2828" s="605"/>
      <c r="I2828" s="305"/>
      <c r="J2828" s="304"/>
      <c r="K2828" s="642">
        <v>1.58</v>
      </c>
      <c r="L2828" s="643"/>
      <c r="M2828" s="303">
        <f>K2828*12*I2781</f>
        <v>11389.272000000001</v>
      </c>
    </row>
    <row r="2829" spans="1:13">
      <c r="A2829" s="301" t="s">
        <v>294</v>
      </c>
      <c r="B2829" s="300"/>
      <c r="C2829" s="300"/>
      <c r="D2829" s="300"/>
      <c r="E2829" s="300"/>
      <c r="F2829" s="300"/>
      <c r="G2829" s="300"/>
      <c r="H2829" s="298"/>
      <c r="I2829" s="621" t="s">
        <v>293</v>
      </c>
      <c r="J2829" s="622"/>
      <c r="K2829" s="297"/>
      <c r="L2829" s="314"/>
      <c r="M2829" s="291"/>
    </row>
    <row r="2830" spans="1:13">
      <c r="A2830" s="301" t="s">
        <v>292</v>
      </c>
      <c r="B2830" s="300"/>
      <c r="C2830" s="300"/>
      <c r="D2830" s="300"/>
      <c r="E2830" s="300"/>
      <c r="F2830" s="300"/>
      <c r="G2830" s="300"/>
      <c r="H2830" s="298"/>
      <c r="I2830" s="295"/>
      <c r="J2830" s="294"/>
      <c r="K2830" s="297"/>
      <c r="L2830" s="314"/>
      <c r="M2830" s="291"/>
    </row>
    <row r="2831" spans="1:13" ht="15.75" thickBot="1">
      <c r="A2831" s="301" t="s">
        <v>291</v>
      </c>
      <c r="B2831" s="300"/>
      <c r="C2831" s="300"/>
      <c r="D2831" s="300"/>
      <c r="E2831" s="300"/>
      <c r="F2831" s="300"/>
      <c r="G2831" s="300"/>
      <c r="H2831" s="298"/>
      <c r="I2831" s="310"/>
      <c r="J2831" s="294"/>
      <c r="K2831" s="297"/>
      <c r="L2831" s="314"/>
      <c r="M2831" s="291"/>
    </row>
    <row r="2832" spans="1:13" ht="15.75" thickBot="1">
      <c r="A2832" s="309" t="s">
        <v>374</v>
      </c>
      <c r="B2832" s="308"/>
      <c r="C2832" s="308"/>
      <c r="D2832" s="308"/>
      <c r="E2832" s="308"/>
      <c r="F2832" s="308"/>
      <c r="G2832" s="308"/>
      <c r="H2832" s="307"/>
      <c r="I2832" s="305"/>
      <c r="J2832" s="304"/>
      <c r="K2832" s="642">
        <v>7.0000000000000007E-2</v>
      </c>
      <c r="L2832" s="643"/>
      <c r="M2832" s="303">
        <f>K2832*12*I2781</f>
        <v>504.58800000000008</v>
      </c>
    </row>
    <row r="2833" spans="1:13">
      <c r="A2833" s="301" t="s">
        <v>289</v>
      </c>
      <c r="B2833" s="300"/>
      <c r="C2833" s="300"/>
      <c r="D2833" s="300"/>
      <c r="E2833" s="300"/>
      <c r="F2833" s="300"/>
      <c r="G2833" s="300"/>
      <c r="H2833" s="298"/>
      <c r="I2833" s="621" t="s">
        <v>19</v>
      </c>
      <c r="J2833" s="622"/>
      <c r="K2833" s="315"/>
      <c r="L2833" s="314"/>
      <c r="M2833" s="291"/>
    </row>
    <row r="2834" spans="1:13" ht="15.75" thickBot="1">
      <c r="A2834" s="301" t="s">
        <v>288</v>
      </c>
      <c r="B2834" s="300"/>
      <c r="C2834" s="300"/>
      <c r="D2834" s="300"/>
      <c r="E2834" s="300"/>
      <c r="F2834" s="300"/>
      <c r="G2834" s="300"/>
      <c r="H2834" s="298"/>
      <c r="I2834" s="295"/>
      <c r="J2834" s="294"/>
      <c r="K2834" s="315"/>
      <c r="L2834" s="314"/>
      <c r="M2834" s="291"/>
    </row>
    <row r="2835" spans="1:13" ht="15.75" thickBot="1">
      <c r="A2835" s="603" t="s">
        <v>287</v>
      </c>
      <c r="B2835" s="604"/>
      <c r="C2835" s="604"/>
      <c r="D2835" s="604"/>
      <c r="E2835" s="604"/>
      <c r="F2835" s="604"/>
      <c r="G2835" s="604"/>
      <c r="H2835" s="605"/>
      <c r="I2835" s="305"/>
      <c r="J2835" s="304"/>
      <c r="K2835" s="642">
        <v>6</v>
      </c>
      <c r="L2835" s="643"/>
      <c r="M2835" s="303">
        <f>K2835*12*I2781</f>
        <v>43250.400000000001</v>
      </c>
    </row>
    <row r="2836" spans="1:13">
      <c r="A2836" s="301" t="s">
        <v>286</v>
      </c>
      <c r="B2836" s="299"/>
      <c r="C2836" s="299"/>
      <c r="D2836" s="299"/>
      <c r="E2836" s="299"/>
      <c r="F2836" s="300"/>
      <c r="G2836" s="299"/>
      <c r="H2836" s="298"/>
      <c r="I2836" s="598" t="s">
        <v>285</v>
      </c>
      <c r="J2836" s="599"/>
      <c r="K2836" s="297"/>
      <c r="L2836" s="314"/>
      <c r="M2836" s="291"/>
    </row>
    <row r="2837" spans="1:13">
      <c r="A2837" s="301" t="s">
        <v>284</v>
      </c>
      <c r="B2837" s="299"/>
      <c r="C2837" s="299"/>
      <c r="D2837" s="299"/>
      <c r="E2837" s="299"/>
      <c r="F2837" s="300"/>
      <c r="G2837" s="299"/>
      <c r="H2837" s="298"/>
      <c r="I2837" s="598" t="s">
        <v>283</v>
      </c>
      <c r="J2837" s="599"/>
      <c r="K2837" s="297"/>
      <c r="L2837" s="314"/>
      <c r="M2837" s="291"/>
    </row>
    <row r="2838" spans="1:13">
      <c r="A2838" s="301" t="s">
        <v>282</v>
      </c>
      <c r="B2838" s="299"/>
      <c r="C2838" s="299"/>
      <c r="D2838" s="299"/>
      <c r="E2838" s="299"/>
      <c r="F2838" s="300"/>
      <c r="G2838" s="299"/>
      <c r="H2838" s="298"/>
      <c r="I2838" s="598" t="s">
        <v>281</v>
      </c>
      <c r="J2838" s="599"/>
      <c r="K2838" s="297"/>
      <c r="L2838" s="314"/>
      <c r="M2838" s="291"/>
    </row>
    <row r="2839" spans="1:13">
      <c r="A2839" s="301" t="s">
        <v>280</v>
      </c>
      <c r="B2839" s="299"/>
      <c r="C2839" s="299"/>
      <c r="D2839" s="299"/>
      <c r="E2839" s="299"/>
      <c r="F2839" s="300"/>
      <c r="G2839" s="299"/>
      <c r="H2839" s="298"/>
      <c r="I2839" s="598" t="s">
        <v>279</v>
      </c>
      <c r="J2839" s="599"/>
      <c r="K2839" s="297"/>
      <c r="L2839" s="314"/>
      <c r="M2839" s="291"/>
    </row>
    <row r="2840" spans="1:13">
      <c r="A2840" s="301" t="s">
        <v>278</v>
      </c>
      <c r="B2840" s="299"/>
      <c r="C2840" s="299"/>
      <c r="D2840" s="299"/>
      <c r="E2840" s="299"/>
      <c r="F2840" s="300"/>
      <c r="G2840" s="299"/>
      <c r="H2840" s="298"/>
      <c r="I2840" s="598" t="s">
        <v>277</v>
      </c>
      <c r="J2840" s="599"/>
      <c r="K2840" s="297"/>
      <c r="L2840" s="314"/>
      <c r="M2840" s="291"/>
    </row>
    <row r="2841" spans="1:13">
      <c r="A2841" s="301" t="s">
        <v>276</v>
      </c>
      <c r="B2841" s="299"/>
      <c r="C2841" s="299"/>
      <c r="D2841" s="299"/>
      <c r="E2841" s="299"/>
      <c r="F2841" s="300"/>
      <c r="G2841" s="299"/>
      <c r="H2841" s="298"/>
      <c r="I2841" s="295"/>
      <c r="J2841" s="294"/>
      <c r="K2841" s="297"/>
      <c r="L2841" s="302"/>
      <c r="M2841" s="291"/>
    </row>
    <row r="2842" spans="1:13">
      <c r="A2842" s="301" t="s">
        <v>275</v>
      </c>
      <c r="B2842" s="299"/>
      <c r="C2842" s="299"/>
      <c r="D2842" s="299"/>
      <c r="E2842" s="299"/>
      <c r="F2842" s="300"/>
      <c r="G2842" s="299"/>
      <c r="H2842" s="298"/>
      <c r="I2842" s="295"/>
      <c r="J2842" s="294"/>
      <c r="K2842" s="297"/>
      <c r="L2842" s="314"/>
      <c r="M2842" s="291"/>
    </row>
    <row r="2843" spans="1:13">
      <c r="A2843" s="301" t="s">
        <v>274</v>
      </c>
      <c r="B2843" s="299"/>
      <c r="C2843" s="299"/>
      <c r="D2843" s="299"/>
      <c r="E2843" s="299"/>
      <c r="F2843" s="300"/>
      <c r="G2843" s="299"/>
      <c r="H2843" s="298"/>
      <c r="I2843" s="295"/>
      <c r="J2843" s="294"/>
      <c r="K2843" s="297"/>
      <c r="L2843" s="314"/>
      <c r="M2843" s="291"/>
    </row>
    <row r="2844" spans="1:13">
      <c r="A2844" s="301" t="s">
        <v>273</v>
      </c>
      <c r="B2844" s="299"/>
      <c r="C2844" s="299"/>
      <c r="D2844" s="299"/>
      <c r="E2844" s="299"/>
      <c r="F2844" s="300"/>
      <c r="G2844" s="299"/>
      <c r="H2844" s="298"/>
      <c r="I2844" s="295"/>
      <c r="J2844" s="294"/>
      <c r="K2844" s="297"/>
      <c r="L2844" s="314"/>
      <c r="M2844" s="291"/>
    </row>
    <row r="2845" spans="1:13">
      <c r="A2845" s="301" t="s">
        <v>272</v>
      </c>
      <c r="B2845" s="299"/>
      <c r="C2845" s="299"/>
      <c r="D2845" s="299"/>
      <c r="E2845" s="299"/>
      <c r="F2845" s="300"/>
      <c r="G2845" s="299"/>
      <c r="H2845" s="298"/>
      <c r="I2845" s="295"/>
      <c r="J2845" s="294"/>
      <c r="K2845" s="297"/>
      <c r="L2845" s="314"/>
      <c r="M2845" s="291"/>
    </row>
    <row r="2846" spans="1:13" ht="15.75" thickBot="1">
      <c r="A2846" s="616" t="s">
        <v>271</v>
      </c>
      <c r="B2846" s="617"/>
      <c r="C2846" s="617"/>
      <c r="D2846" s="617"/>
      <c r="E2846" s="617"/>
      <c r="F2846" s="617"/>
      <c r="G2846" s="617"/>
      <c r="H2846" s="618"/>
      <c r="I2846" s="295"/>
      <c r="J2846" s="294"/>
      <c r="K2846" s="293"/>
      <c r="L2846" s="292"/>
      <c r="M2846" s="291"/>
    </row>
    <row r="2847" spans="1:13">
      <c r="A2847" s="290" t="s">
        <v>270</v>
      </c>
      <c r="B2847" s="289"/>
      <c r="C2847" s="289"/>
      <c r="D2847" s="289"/>
      <c r="E2847" s="289"/>
      <c r="F2847" s="289"/>
      <c r="G2847" s="289"/>
      <c r="H2847" s="289"/>
      <c r="I2847" s="621" t="s">
        <v>55</v>
      </c>
      <c r="J2847" s="622"/>
      <c r="K2847" s="288"/>
      <c r="L2847" s="287"/>
      <c r="M2847" s="286"/>
    </row>
    <row r="2848" spans="1:13" ht="15.75" thickBot="1">
      <c r="A2848" s="285" t="s">
        <v>269</v>
      </c>
      <c r="B2848" s="284"/>
      <c r="C2848" s="284"/>
      <c r="D2848" s="284"/>
      <c r="E2848" s="284"/>
      <c r="F2848" s="284"/>
      <c r="G2848" s="284"/>
      <c r="H2848" s="284"/>
      <c r="I2848" s="283"/>
      <c r="J2848" s="282"/>
      <c r="K2848" s="281"/>
      <c r="L2848" s="280"/>
      <c r="M2848" s="279"/>
    </row>
    <row r="2849" spans="1:13" ht="15.75" thickBot="1">
      <c r="A2849" s="603" t="s">
        <v>355</v>
      </c>
      <c r="B2849" s="604"/>
      <c r="C2849" s="604"/>
      <c r="D2849" s="604"/>
      <c r="E2849" s="604"/>
      <c r="F2849" s="604"/>
      <c r="G2849" s="604"/>
      <c r="H2849" s="657"/>
      <c r="I2849" s="658" t="s">
        <v>32</v>
      </c>
      <c r="J2849" s="659"/>
      <c r="K2849" s="660">
        <v>1.46</v>
      </c>
      <c r="L2849" s="661"/>
      <c r="M2849" s="276">
        <f>K2849*12*I2781</f>
        <v>10524.264000000001</v>
      </c>
    </row>
    <row r="2850" spans="1:13" ht="15.75" thickBot="1">
      <c r="A2850" s="386" t="s">
        <v>354</v>
      </c>
      <c r="B2850" s="385"/>
      <c r="C2850" s="385"/>
      <c r="D2850" s="385"/>
      <c r="E2850" s="385"/>
      <c r="F2850" s="385"/>
      <c r="G2850" s="385"/>
      <c r="H2850" s="385"/>
      <c r="I2850" s="387"/>
      <c r="J2850" s="383"/>
      <c r="K2850" s="660"/>
      <c r="L2850" s="661"/>
      <c r="M2850" s="276"/>
    </row>
    <row r="2851" spans="1:13" ht="15.75" thickBot="1">
      <c r="A2851" s="652" t="s">
        <v>268</v>
      </c>
      <c r="B2851" s="653"/>
      <c r="C2851" s="653"/>
      <c r="D2851" s="653"/>
      <c r="E2851" s="653"/>
      <c r="F2851" s="653"/>
      <c r="G2851" s="653"/>
      <c r="H2851" s="653"/>
      <c r="I2851" s="278"/>
      <c r="J2851" s="277"/>
      <c r="K2851" s="610">
        <f>K2782+K2792+K2807+K2835+K2849+K2850</f>
        <v>24.89</v>
      </c>
      <c r="L2851" s="611"/>
      <c r="M2851" s="276">
        <f>M2782+M2792+M2807+M2835+M2849+M2850</f>
        <v>179417.076</v>
      </c>
    </row>
    <row r="2853" spans="1:13" ht="15.75">
      <c r="A2853" s="601" t="s">
        <v>0</v>
      </c>
      <c r="B2853" s="601"/>
      <c r="C2853" s="601"/>
      <c r="D2853" s="601"/>
      <c r="E2853" s="601"/>
      <c r="F2853" s="601"/>
      <c r="G2853" s="601"/>
      <c r="H2853" s="601"/>
      <c r="I2853" s="601"/>
      <c r="J2853" s="601"/>
      <c r="K2853" s="601"/>
      <c r="L2853" s="601"/>
      <c r="M2853" s="327"/>
    </row>
    <row r="2854" spans="1:13" ht="15.75">
      <c r="A2854" s="600" t="s">
        <v>353</v>
      </c>
      <c r="B2854" s="600"/>
      <c r="C2854" s="600"/>
      <c r="D2854" s="600"/>
      <c r="E2854" s="600"/>
      <c r="F2854" s="600"/>
      <c r="G2854" s="600"/>
      <c r="H2854" s="600"/>
      <c r="I2854" s="600"/>
      <c r="J2854" s="600"/>
      <c r="K2854" s="600"/>
      <c r="L2854" s="600"/>
      <c r="M2854" s="327"/>
    </row>
    <row r="2855" spans="1:13" ht="15.75">
      <c r="A2855" s="370"/>
      <c r="B2855" s="370"/>
      <c r="C2855" s="370"/>
      <c r="D2855" s="370"/>
      <c r="E2855" s="370"/>
      <c r="F2855" s="370" t="s">
        <v>464</v>
      </c>
      <c r="G2855" s="370"/>
      <c r="H2855" s="370"/>
      <c r="I2855" s="370"/>
      <c r="J2855" s="370"/>
      <c r="K2855" s="370"/>
      <c r="L2855" s="370"/>
      <c r="M2855" s="327"/>
    </row>
    <row r="2856" spans="1:13">
      <c r="A2856" s="329"/>
      <c r="B2856" s="328"/>
      <c r="C2856" s="602" t="s">
        <v>351</v>
      </c>
      <c r="D2856" s="602"/>
      <c r="E2856" s="602"/>
      <c r="F2856" s="328"/>
      <c r="G2856" s="328"/>
      <c r="H2856" s="368"/>
      <c r="I2856" s="590" t="s">
        <v>3</v>
      </c>
      <c r="J2856" s="591"/>
      <c r="K2856" s="592" t="s">
        <v>4</v>
      </c>
      <c r="L2856" s="593"/>
      <c r="M2856" s="382"/>
    </row>
    <row r="2857" spans="1:13">
      <c r="A2857" s="381"/>
      <c r="B2857" s="355"/>
      <c r="C2857" s="355"/>
      <c r="D2857" s="355"/>
      <c r="E2857" s="355"/>
      <c r="F2857" s="355"/>
      <c r="G2857" s="355"/>
      <c r="H2857" s="356"/>
      <c r="I2857" s="295"/>
      <c r="J2857" s="294"/>
      <c r="K2857" s="594" t="s">
        <v>5</v>
      </c>
      <c r="L2857" s="595"/>
      <c r="M2857" s="380" t="s">
        <v>6</v>
      </c>
    </row>
    <row r="2858" spans="1:13">
      <c r="A2858" s="381"/>
      <c r="B2858" s="355"/>
      <c r="C2858" s="355"/>
      <c r="D2858" s="355"/>
      <c r="E2858" s="355"/>
      <c r="F2858" s="355"/>
      <c r="G2858" s="355"/>
      <c r="H2858" s="356"/>
      <c r="I2858" s="598" t="s">
        <v>7</v>
      </c>
      <c r="J2858" s="599"/>
      <c r="K2858" s="623" t="s">
        <v>8</v>
      </c>
      <c r="L2858" s="624"/>
      <c r="M2858" s="380" t="s">
        <v>9</v>
      </c>
    </row>
    <row r="2859" spans="1:13" ht="16.5" thickBot="1">
      <c r="A2859" s="379"/>
      <c r="B2859" s="351"/>
      <c r="C2859" s="351"/>
      <c r="D2859" s="351"/>
      <c r="E2859" s="351"/>
      <c r="F2859" s="351"/>
      <c r="G2859" s="351"/>
      <c r="H2859" s="350"/>
      <c r="I2859" s="631">
        <v>621.5</v>
      </c>
      <c r="J2859" s="632"/>
      <c r="K2859" s="633"/>
      <c r="L2859" s="634"/>
      <c r="M2859" s="378"/>
    </row>
    <row r="2860" spans="1:13">
      <c r="A2860" s="367" t="s">
        <v>350</v>
      </c>
      <c r="B2860" s="344"/>
      <c r="C2860" s="344"/>
      <c r="D2860" s="344"/>
      <c r="E2860" s="344"/>
      <c r="F2860" s="344"/>
      <c r="G2860" s="344"/>
      <c r="H2860" s="377"/>
      <c r="I2860" s="341"/>
      <c r="J2860" s="340"/>
      <c r="K2860" s="635">
        <f>K2863+K2866</f>
        <v>6.17</v>
      </c>
      <c r="L2860" s="628"/>
      <c r="M2860" s="286">
        <f>K2860*12*I2859</f>
        <v>46015.859999999993</v>
      </c>
    </row>
    <row r="2861" spans="1:13">
      <c r="A2861" s="376" t="s">
        <v>349</v>
      </c>
      <c r="B2861" s="375"/>
      <c r="C2861" s="375"/>
      <c r="D2861" s="375"/>
      <c r="E2861" s="375"/>
      <c r="F2861" s="375"/>
      <c r="G2861" s="375"/>
      <c r="H2861" s="374"/>
      <c r="I2861" s="295"/>
      <c r="J2861" s="294"/>
      <c r="K2861" s="293"/>
      <c r="L2861" s="292"/>
      <c r="M2861" s="373"/>
    </row>
    <row r="2862" spans="1:13" ht="15.75" thickBot="1">
      <c r="A2862" s="363" t="s">
        <v>348</v>
      </c>
      <c r="B2862" s="372"/>
      <c r="C2862" s="372"/>
      <c r="D2862" s="372"/>
      <c r="E2862" s="372"/>
      <c r="F2862" s="372"/>
      <c r="G2862" s="372"/>
      <c r="H2862" s="371"/>
      <c r="I2862" s="336"/>
      <c r="J2862" s="282"/>
      <c r="K2862" s="281"/>
      <c r="L2862" s="280"/>
      <c r="M2862" s="279"/>
    </row>
    <row r="2863" spans="1:13">
      <c r="A2863" s="323" t="s">
        <v>347</v>
      </c>
      <c r="B2863" s="331"/>
      <c r="C2863" s="331"/>
      <c r="D2863" s="331"/>
      <c r="E2863" s="331"/>
      <c r="F2863" s="331"/>
      <c r="G2863" s="331"/>
      <c r="H2863" s="357"/>
      <c r="I2863" s="596" t="s">
        <v>19</v>
      </c>
      <c r="J2863" s="597"/>
      <c r="K2863" s="629">
        <v>3.7</v>
      </c>
      <c r="L2863" s="630"/>
      <c r="M2863" s="291">
        <f>K2863*12*I2859</f>
        <v>27594.600000000002</v>
      </c>
    </row>
    <row r="2864" spans="1:13">
      <c r="A2864" s="301" t="s">
        <v>338</v>
      </c>
      <c r="B2864" s="355"/>
      <c r="C2864" s="355"/>
      <c r="D2864" s="355"/>
      <c r="E2864" s="355"/>
      <c r="F2864" s="355"/>
      <c r="G2864" s="355"/>
      <c r="H2864" s="356"/>
      <c r="I2864" s="598" t="s">
        <v>328</v>
      </c>
      <c r="J2864" s="599"/>
      <c r="K2864" s="327"/>
      <c r="L2864" s="292"/>
      <c r="M2864" s="291"/>
    </row>
    <row r="2865" spans="1:13">
      <c r="A2865" s="323" t="s">
        <v>337</v>
      </c>
      <c r="B2865" s="331"/>
      <c r="C2865" s="331"/>
      <c r="D2865" s="331"/>
      <c r="E2865" s="331"/>
      <c r="F2865" s="331"/>
      <c r="G2865" s="331"/>
      <c r="H2865" s="357"/>
      <c r="I2865" s="596"/>
      <c r="J2865" s="597"/>
      <c r="K2865" s="327"/>
      <c r="L2865" s="292"/>
      <c r="M2865" s="291"/>
    </row>
    <row r="2866" spans="1:13">
      <c r="A2866" s="323" t="s">
        <v>346</v>
      </c>
      <c r="B2866" s="331"/>
      <c r="C2866" s="331"/>
      <c r="D2866" s="331"/>
      <c r="E2866" s="331"/>
      <c r="F2866" s="331"/>
      <c r="G2866" s="331"/>
      <c r="H2866" s="357"/>
      <c r="I2866" s="608" t="s">
        <v>35</v>
      </c>
      <c r="J2866" s="609"/>
      <c r="K2866" s="625">
        <v>2.4700000000000002</v>
      </c>
      <c r="L2866" s="626"/>
      <c r="M2866" s="291">
        <f>K2866*12*I2859</f>
        <v>18421.260000000002</v>
      </c>
    </row>
    <row r="2867" spans="1:13" ht="15.75">
      <c r="A2867" s="320" t="s">
        <v>345</v>
      </c>
      <c r="B2867" s="354"/>
      <c r="C2867" s="354"/>
      <c r="D2867" s="354"/>
      <c r="E2867" s="354"/>
      <c r="F2867" s="354"/>
      <c r="G2867" s="354"/>
      <c r="H2867" s="353"/>
      <c r="I2867" s="598" t="s">
        <v>328</v>
      </c>
      <c r="J2867" s="599"/>
      <c r="K2867" s="370"/>
      <c r="L2867" s="369"/>
      <c r="M2867" s="291"/>
    </row>
    <row r="2868" spans="1:13">
      <c r="A2868" s="313" t="s">
        <v>344</v>
      </c>
      <c r="B2868" s="328"/>
      <c r="C2868" s="328"/>
      <c r="D2868" s="328"/>
      <c r="E2868" s="328"/>
      <c r="F2868" s="328"/>
      <c r="G2868" s="328"/>
      <c r="H2868" s="368"/>
      <c r="I2868" s="598"/>
      <c r="J2868" s="599"/>
      <c r="K2868" s="352"/>
      <c r="L2868" s="292"/>
      <c r="M2868" s="291"/>
    </row>
    <row r="2869" spans="1:13" ht="15.75" thickBot="1">
      <c r="A2869" s="323" t="s">
        <v>343</v>
      </c>
      <c r="B2869" s="322"/>
      <c r="C2869" s="322"/>
      <c r="D2869" s="322"/>
      <c r="E2869" s="322"/>
      <c r="F2869" s="322"/>
      <c r="G2869" s="322"/>
      <c r="H2869" s="321"/>
      <c r="I2869" s="334"/>
      <c r="J2869" s="333"/>
      <c r="K2869" s="636"/>
      <c r="L2869" s="637"/>
      <c r="M2869" s="291"/>
    </row>
    <row r="2870" spans="1:13">
      <c r="A2870" s="367" t="s">
        <v>342</v>
      </c>
      <c r="B2870" s="366"/>
      <c r="C2870" s="366"/>
      <c r="D2870" s="366"/>
      <c r="E2870" s="366"/>
      <c r="F2870" s="366"/>
      <c r="G2870" s="366"/>
      <c r="H2870" s="365"/>
      <c r="I2870" s="341"/>
      <c r="J2870" s="364"/>
      <c r="K2870" s="627">
        <f>K2872+K2877+K2880</f>
        <v>5.05</v>
      </c>
      <c r="L2870" s="628"/>
      <c r="M2870" s="286">
        <f>K2870*12*I2859</f>
        <v>37662.899999999994</v>
      </c>
    </row>
    <row r="2871" spans="1:13" ht="15.75" thickBot="1">
      <c r="A2871" s="363" t="s">
        <v>341</v>
      </c>
      <c r="B2871" s="362"/>
      <c r="C2871" s="362"/>
      <c r="D2871" s="362"/>
      <c r="E2871" s="362"/>
      <c r="F2871" s="362"/>
      <c r="G2871" s="362"/>
      <c r="H2871" s="361"/>
      <c r="I2871" s="336"/>
      <c r="J2871" s="360"/>
      <c r="K2871" s="281"/>
      <c r="L2871" s="280"/>
      <c r="M2871" s="279"/>
    </row>
    <row r="2872" spans="1:13">
      <c r="A2872" s="301" t="s">
        <v>340</v>
      </c>
      <c r="B2872" s="300"/>
      <c r="C2872" s="300"/>
      <c r="D2872" s="300"/>
      <c r="E2872" s="300"/>
      <c r="F2872" s="300"/>
      <c r="G2872" s="300"/>
      <c r="H2872" s="298"/>
      <c r="I2872" s="598" t="s">
        <v>19</v>
      </c>
      <c r="J2872" s="599"/>
      <c r="K2872" s="629">
        <v>2.5299999999999998</v>
      </c>
      <c r="L2872" s="630"/>
      <c r="M2872" s="291">
        <f>K2872*12*I2859</f>
        <v>18868.739999999998</v>
      </c>
    </row>
    <row r="2873" spans="1:13">
      <c r="A2873" s="323" t="s">
        <v>339</v>
      </c>
      <c r="B2873" s="322"/>
      <c r="C2873" s="322"/>
      <c r="D2873" s="322"/>
      <c r="E2873" s="322"/>
      <c r="F2873" s="322"/>
      <c r="G2873" s="322"/>
      <c r="H2873" s="321"/>
      <c r="I2873" s="359"/>
      <c r="J2873" s="358"/>
      <c r="K2873" s="327"/>
      <c r="L2873" s="292"/>
      <c r="M2873" s="291"/>
    </row>
    <row r="2874" spans="1:13">
      <c r="A2874" s="301" t="s">
        <v>338</v>
      </c>
      <c r="B2874" s="355"/>
      <c r="C2874" s="355"/>
      <c r="D2874" s="355"/>
      <c r="E2874" s="355"/>
      <c r="F2874" s="355"/>
      <c r="G2874" s="355"/>
      <c r="H2874" s="356"/>
      <c r="I2874" s="598" t="s">
        <v>328</v>
      </c>
      <c r="J2874" s="599"/>
      <c r="K2874" s="327"/>
      <c r="L2874" s="292"/>
      <c r="M2874" s="291"/>
    </row>
    <row r="2875" spans="1:13">
      <c r="A2875" s="323" t="s">
        <v>337</v>
      </c>
      <c r="B2875" s="331"/>
      <c r="C2875" s="331"/>
      <c r="D2875" s="331"/>
      <c r="E2875" s="331"/>
      <c r="F2875" s="331"/>
      <c r="G2875" s="331"/>
      <c r="H2875" s="357"/>
      <c r="I2875" s="596"/>
      <c r="J2875" s="597"/>
      <c r="K2875" s="327"/>
      <c r="L2875" s="292"/>
      <c r="M2875" s="291"/>
    </row>
    <row r="2876" spans="1:13">
      <c r="A2876" s="320" t="s">
        <v>336</v>
      </c>
      <c r="B2876" s="354"/>
      <c r="C2876" s="353"/>
      <c r="D2876" s="355"/>
      <c r="E2876" s="355"/>
      <c r="F2876" s="355"/>
      <c r="G2876" s="355"/>
      <c r="H2876" s="356"/>
      <c r="I2876" s="598" t="s">
        <v>328</v>
      </c>
      <c r="J2876" s="599"/>
      <c r="K2876" s="327"/>
      <c r="L2876" s="292"/>
      <c r="M2876" s="291"/>
    </row>
    <row r="2877" spans="1:13">
      <c r="A2877" s="301" t="s">
        <v>335</v>
      </c>
      <c r="B2877" s="355"/>
      <c r="C2877" s="355"/>
      <c r="D2877" s="354"/>
      <c r="E2877" s="354"/>
      <c r="F2877" s="354"/>
      <c r="G2877" s="354"/>
      <c r="H2877" s="353"/>
      <c r="I2877" s="608" t="s">
        <v>35</v>
      </c>
      <c r="J2877" s="609"/>
      <c r="K2877" s="625">
        <v>1.1200000000000001</v>
      </c>
      <c r="L2877" s="626"/>
      <c r="M2877" s="291">
        <f>K2877*12*I2859</f>
        <v>8352.9600000000009</v>
      </c>
    </row>
    <row r="2878" spans="1:13">
      <c r="A2878" s="313" t="s">
        <v>334</v>
      </c>
      <c r="B2878" s="312"/>
      <c r="C2878" s="312"/>
      <c r="D2878" s="312"/>
      <c r="E2878" s="312"/>
      <c r="F2878" s="312"/>
      <c r="G2878" s="312"/>
      <c r="H2878" s="311"/>
      <c r="I2878" s="590" t="s">
        <v>333</v>
      </c>
      <c r="J2878" s="591"/>
      <c r="K2878" s="327"/>
      <c r="L2878" s="292"/>
      <c r="M2878" s="291"/>
    </row>
    <row r="2879" spans="1:13">
      <c r="A2879" s="323"/>
      <c r="B2879" s="322"/>
      <c r="C2879" s="322"/>
      <c r="D2879" s="322"/>
      <c r="E2879" s="322"/>
      <c r="F2879" s="322"/>
      <c r="G2879" s="322"/>
      <c r="H2879" s="321"/>
      <c r="I2879" s="334" t="s">
        <v>332</v>
      </c>
      <c r="J2879" s="333"/>
      <c r="K2879" s="352"/>
      <c r="L2879" s="292"/>
      <c r="M2879" s="291"/>
    </row>
    <row r="2880" spans="1:13">
      <c r="A2880" s="313" t="s">
        <v>331</v>
      </c>
      <c r="B2880" s="312"/>
      <c r="C2880" s="312"/>
      <c r="D2880" s="312"/>
      <c r="E2880" s="312"/>
      <c r="F2880" s="312"/>
      <c r="G2880" s="312"/>
      <c r="H2880" s="311"/>
      <c r="I2880" s="590" t="s">
        <v>35</v>
      </c>
      <c r="J2880" s="591"/>
      <c r="K2880" s="625">
        <v>1.4</v>
      </c>
      <c r="L2880" s="626"/>
      <c r="M2880" s="291">
        <f>K2880*12*I2859</f>
        <v>10441.199999999999</v>
      </c>
    </row>
    <row r="2881" spans="1:13">
      <c r="A2881" s="323" t="s">
        <v>330</v>
      </c>
      <c r="B2881" s="322"/>
      <c r="C2881" s="322"/>
      <c r="D2881" s="322"/>
      <c r="E2881" s="322"/>
      <c r="F2881" s="322"/>
      <c r="G2881" s="322"/>
      <c r="H2881" s="321"/>
      <c r="I2881" s="334"/>
      <c r="J2881" s="333"/>
      <c r="K2881" s="327"/>
      <c r="L2881" s="292"/>
      <c r="M2881" s="291"/>
    </row>
    <row r="2882" spans="1:13">
      <c r="A2882" s="313" t="s">
        <v>329</v>
      </c>
      <c r="B2882" s="312"/>
      <c r="C2882" s="312"/>
      <c r="D2882" s="312"/>
      <c r="E2882" s="312"/>
      <c r="F2882" s="312"/>
      <c r="G2882" s="312"/>
      <c r="H2882" s="311"/>
      <c r="I2882" s="598" t="s">
        <v>328</v>
      </c>
      <c r="J2882" s="599"/>
      <c r="K2882" s="327"/>
      <c r="L2882" s="292"/>
      <c r="M2882" s="291"/>
    </row>
    <row r="2883" spans="1:13">
      <c r="A2883" s="313" t="s">
        <v>327</v>
      </c>
      <c r="B2883" s="312"/>
      <c r="C2883" s="312"/>
      <c r="D2883" s="312"/>
      <c r="E2883" s="312"/>
      <c r="F2883" s="312"/>
      <c r="G2883" s="312"/>
      <c r="H2883" s="311"/>
      <c r="I2883" s="590" t="s">
        <v>326</v>
      </c>
      <c r="J2883" s="591"/>
      <c r="K2883" s="351"/>
      <c r="L2883" s="350"/>
      <c r="M2883" s="349"/>
    </row>
    <row r="2884" spans="1:13" ht="15.75" thickBot="1">
      <c r="A2884" s="323"/>
      <c r="B2884" s="322"/>
      <c r="C2884" s="322"/>
      <c r="D2884" s="322"/>
      <c r="E2884" s="322"/>
      <c r="F2884" s="322"/>
      <c r="G2884" s="322"/>
      <c r="H2884" s="321"/>
      <c r="I2884" s="606" t="s">
        <v>325</v>
      </c>
      <c r="J2884" s="607"/>
      <c r="K2884" s="348"/>
      <c r="L2884" s="347"/>
      <c r="M2884" s="346"/>
    </row>
    <row r="2885" spans="1:13">
      <c r="A2885" s="345" t="s">
        <v>324</v>
      </c>
      <c r="B2885" s="344"/>
      <c r="C2885" s="344"/>
      <c r="D2885" s="344"/>
      <c r="E2885" s="344"/>
      <c r="F2885" s="344"/>
      <c r="G2885" s="343"/>
      <c r="H2885" s="342"/>
      <c r="I2885" s="341"/>
      <c r="J2885" s="340"/>
      <c r="K2885" s="648">
        <f>K2887+K2894+K2902+K2906+K2910</f>
        <v>8.759999999999998</v>
      </c>
      <c r="L2885" s="628"/>
      <c r="M2885" s="286">
        <f>M2887+M2894+M2902+M2906+M2910</f>
        <v>65332.079999999994</v>
      </c>
    </row>
    <row r="2886" spans="1:13" ht="15.75" thickBot="1">
      <c r="A2886" s="339"/>
      <c r="B2886" s="338"/>
      <c r="C2886" s="338"/>
      <c r="D2886" s="338"/>
      <c r="E2886" s="338"/>
      <c r="F2886" s="338"/>
      <c r="G2886" s="338"/>
      <c r="H2886" s="337"/>
      <c r="I2886" s="336"/>
      <c r="J2886" s="282"/>
      <c r="K2886" s="281"/>
      <c r="L2886" s="280"/>
      <c r="M2886" s="279"/>
    </row>
    <row r="2887" spans="1:13" ht="15.75" thickBot="1">
      <c r="A2887" s="603" t="s">
        <v>323</v>
      </c>
      <c r="B2887" s="604"/>
      <c r="C2887" s="604"/>
      <c r="D2887" s="604"/>
      <c r="E2887" s="604"/>
      <c r="F2887" s="604"/>
      <c r="G2887" s="604"/>
      <c r="H2887" s="605"/>
      <c r="I2887" s="305"/>
      <c r="J2887" s="304"/>
      <c r="K2887" s="646">
        <f>K2888+K2889+K2890+K2892+K2893</f>
        <v>4.879999999999999</v>
      </c>
      <c r="L2887" s="647"/>
      <c r="M2887" s="303">
        <f>K2887*12*I2859</f>
        <v>36395.039999999994</v>
      </c>
    </row>
    <row r="2888" spans="1:13">
      <c r="A2888" s="323" t="s">
        <v>322</v>
      </c>
      <c r="B2888" s="322"/>
      <c r="C2888" s="322"/>
      <c r="D2888" s="322"/>
      <c r="E2888" s="322"/>
      <c r="F2888" s="322"/>
      <c r="G2888" s="322"/>
      <c r="H2888" s="321"/>
      <c r="I2888" s="596" t="s">
        <v>321</v>
      </c>
      <c r="J2888" s="597"/>
      <c r="K2888" s="629">
        <v>0.63</v>
      </c>
      <c r="L2888" s="630"/>
      <c r="M2888" s="291">
        <f>K2888*12*I2859</f>
        <v>4698.54</v>
      </c>
    </row>
    <row r="2889" spans="1:13">
      <c r="A2889" s="320" t="s">
        <v>320</v>
      </c>
      <c r="B2889" s="319"/>
      <c r="C2889" s="319"/>
      <c r="D2889" s="319"/>
      <c r="E2889" s="319"/>
      <c r="F2889" s="319"/>
      <c r="G2889" s="319"/>
      <c r="H2889" s="318"/>
      <c r="I2889" s="608" t="s">
        <v>57</v>
      </c>
      <c r="J2889" s="609"/>
      <c r="K2889" s="625">
        <v>1.48</v>
      </c>
      <c r="L2889" s="626"/>
      <c r="M2889" s="291">
        <f>K2889*12*I2859</f>
        <v>11037.839999999998</v>
      </c>
    </row>
    <row r="2890" spans="1:13">
      <c r="A2890" s="313" t="s">
        <v>319</v>
      </c>
      <c r="B2890" s="312"/>
      <c r="C2890" s="312"/>
      <c r="D2890" s="312"/>
      <c r="E2890" s="312"/>
      <c r="F2890" s="312"/>
      <c r="G2890" s="312"/>
      <c r="H2890" s="311"/>
      <c r="I2890" s="590" t="s">
        <v>35</v>
      </c>
      <c r="J2890" s="591"/>
      <c r="K2890" s="625">
        <v>0.17</v>
      </c>
      <c r="L2890" s="626"/>
      <c r="M2890" s="291">
        <f>K2890*12*I2859</f>
        <v>1267.8600000000001</v>
      </c>
    </row>
    <row r="2891" spans="1:13">
      <c r="A2891" s="335" t="s">
        <v>318</v>
      </c>
      <c r="B2891" s="331"/>
      <c r="C2891" s="331"/>
      <c r="D2891" s="331"/>
      <c r="E2891" s="322"/>
      <c r="F2891" s="322"/>
      <c r="G2891" s="322"/>
      <c r="H2891" s="321"/>
      <c r="I2891" s="334"/>
      <c r="J2891" s="333"/>
      <c r="K2891" s="293"/>
      <c r="L2891" s="292"/>
      <c r="M2891" s="291"/>
    </row>
    <row r="2892" spans="1:13">
      <c r="A2892" s="320" t="s">
        <v>317</v>
      </c>
      <c r="B2892" s="319"/>
      <c r="C2892" s="319"/>
      <c r="D2892" s="319"/>
      <c r="E2892" s="319"/>
      <c r="F2892" s="319"/>
      <c r="G2892" s="319"/>
      <c r="H2892" s="318"/>
      <c r="I2892" s="608" t="s">
        <v>19</v>
      </c>
      <c r="J2892" s="609"/>
      <c r="K2892" s="625">
        <v>0.05</v>
      </c>
      <c r="L2892" s="626"/>
      <c r="M2892" s="291">
        <f>K2892*12*I2859</f>
        <v>372.90000000000003</v>
      </c>
    </row>
    <row r="2893" spans="1:13" ht="15.75" thickBot="1">
      <c r="A2893" s="313" t="s">
        <v>316</v>
      </c>
      <c r="B2893" s="312"/>
      <c r="C2893" s="312"/>
      <c r="D2893" s="312"/>
      <c r="E2893" s="312"/>
      <c r="F2893" s="312"/>
      <c r="G2893" s="312"/>
      <c r="H2893" s="311"/>
      <c r="I2893" s="614" t="s">
        <v>19</v>
      </c>
      <c r="J2893" s="615"/>
      <c r="K2893" s="650">
        <v>2.5499999999999998</v>
      </c>
      <c r="L2893" s="651"/>
      <c r="M2893" s="291">
        <f>K2893*12*I2859</f>
        <v>19017.899999999998</v>
      </c>
    </row>
    <row r="2894" spans="1:13" ht="15.75" thickBot="1">
      <c r="A2894" s="654" t="s">
        <v>315</v>
      </c>
      <c r="B2894" s="655"/>
      <c r="C2894" s="655"/>
      <c r="D2894" s="655"/>
      <c r="E2894" s="655"/>
      <c r="F2894" s="655"/>
      <c r="G2894" s="655"/>
      <c r="H2894" s="656"/>
      <c r="I2894" s="305"/>
      <c r="J2894" s="304"/>
      <c r="K2894" s="642">
        <f>K2895+K2896+K2898+K2899+K2900+K2901</f>
        <v>1.35</v>
      </c>
      <c r="L2894" s="647"/>
      <c r="M2894" s="303">
        <f>K2894*12*I2859</f>
        <v>10068.300000000001</v>
      </c>
    </row>
    <row r="2895" spans="1:13">
      <c r="A2895" s="332" t="s">
        <v>314</v>
      </c>
      <c r="B2895" s="331"/>
      <c r="C2895" s="331"/>
      <c r="D2895" s="331"/>
      <c r="E2895" s="331"/>
      <c r="F2895" s="322"/>
      <c r="G2895" s="322"/>
      <c r="H2895" s="321"/>
      <c r="I2895" s="330"/>
      <c r="J2895" s="294"/>
      <c r="K2895" s="629">
        <v>0.08</v>
      </c>
      <c r="L2895" s="630"/>
      <c r="M2895" s="291">
        <f>K2895*12*I2859</f>
        <v>596.64</v>
      </c>
    </row>
    <row r="2896" spans="1:13">
      <c r="A2896" s="329" t="s">
        <v>313</v>
      </c>
      <c r="B2896" s="328"/>
      <c r="C2896" s="328"/>
      <c r="D2896" s="328"/>
      <c r="E2896" s="328"/>
      <c r="F2896" s="312"/>
      <c r="G2896" s="312"/>
      <c r="H2896" s="311"/>
      <c r="I2896" s="598" t="s">
        <v>312</v>
      </c>
      <c r="J2896" s="599"/>
      <c r="K2896" s="625">
        <v>0.65</v>
      </c>
      <c r="L2896" s="626"/>
      <c r="M2896" s="291">
        <f>K2896*12*I2859</f>
        <v>4847.7000000000007</v>
      </c>
    </row>
    <row r="2897" spans="1:13">
      <c r="A2897" s="323" t="s">
        <v>311</v>
      </c>
      <c r="B2897" s="322"/>
      <c r="C2897" s="322"/>
      <c r="D2897" s="322"/>
      <c r="E2897" s="322"/>
      <c r="F2897" s="322"/>
      <c r="G2897" s="322"/>
      <c r="H2897" s="321"/>
      <c r="I2897" s="596" t="s">
        <v>310</v>
      </c>
      <c r="J2897" s="597"/>
      <c r="K2897" s="327"/>
      <c r="L2897" s="292"/>
      <c r="M2897" s="291"/>
    </row>
    <row r="2898" spans="1:13">
      <c r="A2898" s="320" t="s">
        <v>309</v>
      </c>
      <c r="B2898" s="319"/>
      <c r="C2898" s="319"/>
      <c r="D2898" s="319"/>
      <c r="E2898" s="319"/>
      <c r="F2898" s="319"/>
      <c r="G2898" s="319"/>
      <c r="H2898" s="318"/>
      <c r="I2898" s="608" t="s">
        <v>308</v>
      </c>
      <c r="J2898" s="609"/>
      <c r="K2898" s="625">
        <v>0.4</v>
      </c>
      <c r="L2898" s="626"/>
      <c r="M2898" s="291">
        <f>K2898*12*I2859</f>
        <v>2983.2000000000003</v>
      </c>
    </row>
    <row r="2899" spans="1:13">
      <c r="A2899" s="320" t="s">
        <v>307</v>
      </c>
      <c r="B2899" s="319"/>
      <c r="C2899" s="319"/>
      <c r="D2899" s="319"/>
      <c r="E2899" s="319"/>
      <c r="F2899" s="319"/>
      <c r="G2899" s="319"/>
      <c r="H2899" s="318"/>
      <c r="I2899" s="608" t="s">
        <v>306</v>
      </c>
      <c r="J2899" s="609"/>
      <c r="K2899" s="625">
        <v>0.1</v>
      </c>
      <c r="L2899" s="626"/>
      <c r="M2899" s="291">
        <f>K2899*12*I2859</f>
        <v>745.80000000000007</v>
      </c>
    </row>
    <row r="2900" spans="1:13">
      <c r="A2900" s="313" t="s">
        <v>299</v>
      </c>
      <c r="B2900" s="312"/>
      <c r="C2900" s="312"/>
      <c r="D2900" s="312"/>
      <c r="E2900" s="312"/>
      <c r="F2900" s="312"/>
      <c r="G2900" s="312"/>
      <c r="H2900" s="311"/>
      <c r="I2900" s="608" t="s">
        <v>298</v>
      </c>
      <c r="J2900" s="609"/>
      <c r="K2900" s="636">
        <v>0.05</v>
      </c>
      <c r="L2900" s="637"/>
      <c r="M2900" s="291">
        <f>K2900*12*I2859</f>
        <v>372.90000000000003</v>
      </c>
    </row>
    <row r="2901" spans="1:13" ht="15.75" thickBot="1">
      <c r="A2901" s="313" t="s">
        <v>305</v>
      </c>
      <c r="B2901" s="312"/>
      <c r="C2901" s="312"/>
      <c r="D2901" s="312"/>
      <c r="E2901" s="312"/>
      <c r="F2901" s="312"/>
      <c r="G2901" s="312"/>
      <c r="H2901" s="311"/>
      <c r="I2901" s="614" t="s">
        <v>88</v>
      </c>
      <c r="J2901" s="615"/>
      <c r="K2901" s="638">
        <v>7.0000000000000007E-2</v>
      </c>
      <c r="L2901" s="639"/>
      <c r="M2901" s="326">
        <f>K2901*12*I2859</f>
        <v>522.06000000000006</v>
      </c>
    </row>
    <row r="2902" spans="1:13" ht="15.75" thickBot="1">
      <c r="A2902" s="654" t="s">
        <v>304</v>
      </c>
      <c r="B2902" s="655"/>
      <c r="C2902" s="655"/>
      <c r="D2902" s="655"/>
      <c r="E2902" s="655"/>
      <c r="F2902" s="655"/>
      <c r="G2902" s="655"/>
      <c r="H2902" s="656"/>
      <c r="I2902" s="325"/>
      <c r="J2902" s="324"/>
      <c r="K2902" s="649">
        <f>K2903+K2904+K2905</f>
        <v>0.88</v>
      </c>
      <c r="L2902" s="643"/>
      <c r="M2902" s="303">
        <f>K2902*12*I2859</f>
        <v>6563.04</v>
      </c>
    </row>
    <row r="2903" spans="1:13">
      <c r="A2903" s="323" t="s">
        <v>303</v>
      </c>
      <c r="B2903" s="322"/>
      <c r="C2903" s="322"/>
      <c r="D2903" s="322"/>
      <c r="E2903" s="322"/>
      <c r="F2903" s="322"/>
      <c r="G2903" s="322"/>
      <c r="H2903" s="321"/>
      <c r="I2903" s="612" t="s">
        <v>302</v>
      </c>
      <c r="J2903" s="613"/>
      <c r="K2903" s="644">
        <v>0.42</v>
      </c>
      <c r="L2903" s="645"/>
      <c r="M2903" s="291">
        <f>K2903*12*I2859</f>
        <v>3132.36</v>
      </c>
    </row>
    <row r="2904" spans="1:13">
      <c r="A2904" s="320" t="s">
        <v>301</v>
      </c>
      <c r="B2904" s="319"/>
      <c r="C2904" s="319"/>
      <c r="D2904" s="319"/>
      <c r="E2904" s="319"/>
      <c r="F2904" s="319"/>
      <c r="G2904" s="319"/>
      <c r="H2904" s="318"/>
      <c r="I2904" s="317" t="s">
        <v>300</v>
      </c>
      <c r="J2904" s="316"/>
      <c r="K2904" s="636">
        <v>0.37</v>
      </c>
      <c r="L2904" s="637"/>
      <c r="M2904" s="291">
        <f>K2904*12*I2859</f>
        <v>2759.4599999999996</v>
      </c>
    </row>
    <row r="2905" spans="1:13" ht="15.75" thickBot="1">
      <c r="A2905" s="313" t="s">
        <v>299</v>
      </c>
      <c r="B2905" s="312"/>
      <c r="C2905" s="312"/>
      <c r="D2905" s="312"/>
      <c r="E2905" s="312"/>
      <c r="F2905" s="312"/>
      <c r="G2905" s="312"/>
      <c r="H2905" s="311"/>
      <c r="I2905" s="614" t="s">
        <v>298</v>
      </c>
      <c r="J2905" s="615"/>
      <c r="K2905" s="638">
        <v>0.09</v>
      </c>
      <c r="L2905" s="639"/>
      <c r="M2905" s="291">
        <f>K2905*12*I2859</f>
        <v>671.22</v>
      </c>
    </row>
    <row r="2906" spans="1:13" ht="15.75" thickBot="1">
      <c r="A2906" s="603" t="s">
        <v>375</v>
      </c>
      <c r="B2906" s="604"/>
      <c r="C2906" s="604"/>
      <c r="D2906" s="604"/>
      <c r="E2906" s="604"/>
      <c r="F2906" s="604"/>
      <c r="G2906" s="604"/>
      <c r="H2906" s="605"/>
      <c r="I2906" s="305"/>
      <c r="J2906" s="304"/>
      <c r="K2906" s="642">
        <v>1.58</v>
      </c>
      <c r="L2906" s="643"/>
      <c r="M2906" s="303">
        <f>K2906*12*I2859</f>
        <v>11783.640000000001</v>
      </c>
    </row>
    <row r="2907" spans="1:13">
      <c r="A2907" s="301" t="s">
        <v>294</v>
      </c>
      <c r="B2907" s="300"/>
      <c r="C2907" s="300"/>
      <c r="D2907" s="300"/>
      <c r="E2907" s="300"/>
      <c r="F2907" s="300"/>
      <c r="G2907" s="300"/>
      <c r="H2907" s="298"/>
      <c r="I2907" s="621" t="s">
        <v>293</v>
      </c>
      <c r="J2907" s="622"/>
      <c r="K2907" s="297"/>
      <c r="L2907" s="314"/>
      <c r="M2907" s="291"/>
    </row>
    <row r="2908" spans="1:13">
      <c r="A2908" s="301" t="s">
        <v>292</v>
      </c>
      <c r="B2908" s="300"/>
      <c r="C2908" s="300"/>
      <c r="D2908" s="300"/>
      <c r="E2908" s="300"/>
      <c r="F2908" s="300"/>
      <c r="G2908" s="300"/>
      <c r="H2908" s="298"/>
      <c r="I2908" s="295"/>
      <c r="J2908" s="294"/>
      <c r="K2908" s="297"/>
      <c r="L2908" s="314"/>
      <c r="M2908" s="291"/>
    </row>
    <row r="2909" spans="1:13" ht="15.75" thickBot="1">
      <c r="A2909" s="301" t="s">
        <v>291</v>
      </c>
      <c r="B2909" s="300"/>
      <c r="C2909" s="300"/>
      <c r="D2909" s="300"/>
      <c r="E2909" s="300"/>
      <c r="F2909" s="300"/>
      <c r="G2909" s="300"/>
      <c r="H2909" s="298"/>
      <c r="I2909" s="310"/>
      <c r="J2909" s="294"/>
      <c r="K2909" s="297"/>
      <c r="L2909" s="314"/>
      <c r="M2909" s="291"/>
    </row>
    <row r="2910" spans="1:13" ht="15.75" thickBot="1">
      <c r="A2910" s="309" t="s">
        <v>374</v>
      </c>
      <c r="B2910" s="308"/>
      <c r="C2910" s="308"/>
      <c r="D2910" s="308"/>
      <c r="E2910" s="308"/>
      <c r="F2910" s="308"/>
      <c r="G2910" s="308"/>
      <c r="H2910" s="307"/>
      <c r="I2910" s="305"/>
      <c r="J2910" s="304"/>
      <c r="K2910" s="642">
        <v>7.0000000000000007E-2</v>
      </c>
      <c r="L2910" s="643"/>
      <c r="M2910" s="303">
        <f>K2910*12*I2859</f>
        <v>522.06000000000006</v>
      </c>
    </row>
    <row r="2911" spans="1:13">
      <c r="A2911" s="301" t="s">
        <v>289</v>
      </c>
      <c r="B2911" s="300"/>
      <c r="C2911" s="300"/>
      <c r="D2911" s="300"/>
      <c r="E2911" s="300"/>
      <c r="F2911" s="300"/>
      <c r="G2911" s="300"/>
      <c r="H2911" s="298"/>
      <c r="I2911" s="621" t="s">
        <v>19</v>
      </c>
      <c r="J2911" s="622"/>
      <c r="K2911" s="315"/>
      <c r="L2911" s="314"/>
      <c r="M2911" s="291"/>
    </row>
    <row r="2912" spans="1:13" ht="15.75" thickBot="1">
      <c r="A2912" s="301" t="s">
        <v>288</v>
      </c>
      <c r="B2912" s="300"/>
      <c r="C2912" s="300"/>
      <c r="D2912" s="300"/>
      <c r="E2912" s="300"/>
      <c r="F2912" s="300"/>
      <c r="G2912" s="300"/>
      <c r="H2912" s="298"/>
      <c r="I2912" s="295"/>
      <c r="J2912" s="294"/>
      <c r="K2912" s="315"/>
      <c r="L2912" s="314"/>
      <c r="M2912" s="291"/>
    </row>
    <row r="2913" spans="1:13" ht="15.75" thickBot="1">
      <c r="A2913" s="603" t="s">
        <v>287</v>
      </c>
      <c r="B2913" s="604"/>
      <c r="C2913" s="604"/>
      <c r="D2913" s="604"/>
      <c r="E2913" s="604"/>
      <c r="F2913" s="604"/>
      <c r="G2913" s="604"/>
      <c r="H2913" s="605"/>
      <c r="I2913" s="305"/>
      <c r="J2913" s="304"/>
      <c r="K2913" s="642">
        <v>6</v>
      </c>
      <c r="L2913" s="643"/>
      <c r="M2913" s="303">
        <f>K2913*12*I2859</f>
        <v>44748</v>
      </c>
    </row>
    <row r="2914" spans="1:13">
      <c r="A2914" s="301" t="s">
        <v>286</v>
      </c>
      <c r="B2914" s="299"/>
      <c r="C2914" s="299"/>
      <c r="D2914" s="299"/>
      <c r="E2914" s="299"/>
      <c r="F2914" s="300"/>
      <c r="G2914" s="299"/>
      <c r="H2914" s="298"/>
      <c r="I2914" s="598" t="s">
        <v>285</v>
      </c>
      <c r="J2914" s="599"/>
      <c r="K2914" s="297"/>
      <c r="L2914" s="314"/>
      <c r="M2914" s="291"/>
    </row>
    <row r="2915" spans="1:13">
      <c r="A2915" s="301" t="s">
        <v>284</v>
      </c>
      <c r="B2915" s="299"/>
      <c r="C2915" s="299"/>
      <c r="D2915" s="299"/>
      <c r="E2915" s="299"/>
      <c r="F2915" s="300"/>
      <c r="G2915" s="299"/>
      <c r="H2915" s="298"/>
      <c r="I2915" s="598" t="s">
        <v>283</v>
      </c>
      <c r="J2915" s="599"/>
      <c r="K2915" s="297"/>
      <c r="L2915" s="314"/>
      <c r="M2915" s="291"/>
    </row>
    <row r="2916" spans="1:13">
      <c r="A2916" s="301" t="s">
        <v>282</v>
      </c>
      <c r="B2916" s="299"/>
      <c r="C2916" s="299"/>
      <c r="D2916" s="299"/>
      <c r="E2916" s="299"/>
      <c r="F2916" s="300"/>
      <c r="G2916" s="299"/>
      <c r="H2916" s="298"/>
      <c r="I2916" s="598" t="s">
        <v>281</v>
      </c>
      <c r="J2916" s="599"/>
      <c r="K2916" s="297"/>
      <c r="L2916" s="314"/>
      <c r="M2916" s="291"/>
    </row>
    <row r="2917" spans="1:13">
      <c r="A2917" s="301" t="s">
        <v>280</v>
      </c>
      <c r="B2917" s="299"/>
      <c r="C2917" s="299"/>
      <c r="D2917" s="299"/>
      <c r="E2917" s="299"/>
      <c r="F2917" s="300"/>
      <c r="G2917" s="299"/>
      <c r="H2917" s="298"/>
      <c r="I2917" s="598" t="s">
        <v>279</v>
      </c>
      <c r="J2917" s="599"/>
      <c r="K2917" s="297"/>
      <c r="L2917" s="314"/>
      <c r="M2917" s="291"/>
    </row>
    <row r="2918" spans="1:13">
      <c r="A2918" s="301" t="s">
        <v>278</v>
      </c>
      <c r="B2918" s="299"/>
      <c r="C2918" s="299"/>
      <c r="D2918" s="299"/>
      <c r="E2918" s="299"/>
      <c r="F2918" s="300"/>
      <c r="G2918" s="299"/>
      <c r="H2918" s="298"/>
      <c r="I2918" s="598" t="s">
        <v>277</v>
      </c>
      <c r="J2918" s="599"/>
      <c r="K2918" s="297"/>
      <c r="L2918" s="314"/>
      <c r="M2918" s="291"/>
    </row>
    <row r="2919" spans="1:13">
      <c r="A2919" s="301" t="s">
        <v>276</v>
      </c>
      <c r="B2919" s="299"/>
      <c r="C2919" s="299"/>
      <c r="D2919" s="299"/>
      <c r="E2919" s="299"/>
      <c r="F2919" s="300"/>
      <c r="G2919" s="299"/>
      <c r="H2919" s="298"/>
      <c r="I2919" s="295"/>
      <c r="J2919" s="294"/>
      <c r="K2919" s="297"/>
      <c r="L2919" s="302"/>
      <c r="M2919" s="291"/>
    </row>
    <row r="2920" spans="1:13">
      <c r="A2920" s="301" t="s">
        <v>275</v>
      </c>
      <c r="B2920" s="299"/>
      <c r="C2920" s="299"/>
      <c r="D2920" s="299"/>
      <c r="E2920" s="299"/>
      <c r="F2920" s="300"/>
      <c r="G2920" s="299"/>
      <c r="H2920" s="298"/>
      <c r="I2920" s="295"/>
      <c r="J2920" s="294"/>
      <c r="K2920" s="297"/>
      <c r="L2920" s="314"/>
      <c r="M2920" s="291"/>
    </row>
    <row r="2921" spans="1:13">
      <c r="A2921" s="301" t="s">
        <v>274</v>
      </c>
      <c r="B2921" s="299"/>
      <c r="C2921" s="299"/>
      <c r="D2921" s="299"/>
      <c r="E2921" s="299"/>
      <c r="F2921" s="300"/>
      <c r="G2921" s="299"/>
      <c r="H2921" s="298"/>
      <c r="I2921" s="295"/>
      <c r="J2921" s="294"/>
      <c r="K2921" s="297"/>
      <c r="L2921" s="314"/>
      <c r="M2921" s="291"/>
    </row>
    <row r="2922" spans="1:13">
      <c r="A2922" s="301" t="s">
        <v>273</v>
      </c>
      <c r="B2922" s="299"/>
      <c r="C2922" s="299"/>
      <c r="D2922" s="299"/>
      <c r="E2922" s="299"/>
      <c r="F2922" s="300"/>
      <c r="G2922" s="299"/>
      <c r="H2922" s="298"/>
      <c r="I2922" s="295"/>
      <c r="J2922" s="294"/>
      <c r="K2922" s="297"/>
      <c r="L2922" s="314"/>
      <c r="M2922" s="291"/>
    </row>
    <row r="2923" spans="1:13">
      <c r="A2923" s="301" t="s">
        <v>272</v>
      </c>
      <c r="B2923" s="299"/>
      <c r="C2923" s="299"/>
      <c r="D2923" s="299"/>
      <c r="E2923" s="299"/>
      <c r="F2923" s="300"/>
      <c r="G2923" s="299"/>
      <c r="H2923" s="298"/>
      <c r="I2923" s="295"/>
      <c r="J2923" s="294"/>
      <c r="K2923" s="297"/>
      <c r="L2923" s="314"/>
      <c r="M2923" s="291"/>
    </row>
    <row r="2924" spans="1:13" ht="15.75" thickBot="1">
      <c r="A2924" s="616" t="s">
        <v>271</v>
      </c>
      <c r="B2924" s="617"/>
      <c r="C2924" s="617"/>
      <c r="D2924" s="617"/>
      <c r="E2924" s="617"/>
      <c r="F2924" s="617"/>
      <c r="G2924" s="617"/>
      <c r="H2924" s="618"/>
      <c r="I2924" s="295"/>
      <c r="J2924" s="294"/>
      <c r="K2924" s="293"/>
      <c r="L2924" s="292"/>
      <c r="M2924" s="291"/>
    </row>
    <row r="2925" spans="1:13">
      <c r="A2925" s="290" t="s">
        <v>270</v>
      </c>
      <c r="B2925" s="289"/>
      <c r="C2925" s="289"/>
      <c r="D2925" s="289"/>
      <c r="E2925" s="289"/>
      <c r="F2925" s="289"/>
      <c r="G2925" s="289"/>
      <c r="H2925" s="289"/>
      <c r="I2925" s="621" t="s">
        <v>55</v>
      </c>
      <c r="J2925" s="622"/>
      <c r="K2925" s="288"/>
      <c r="L2925" s="287"/>
      <c r="M2925" s="286"/>
    </row>
    <row r="2926" spans="1:13" ht="15.75" thickBot="1">
      <c r="A2926" s="285" t="s">
        <v>269</v>
      </c>
      <c r="B2926" s="284"/>
      <c r="C2926" s="284"/>
      <c r="D2926" s="284"/>
      <c r="E2926" s="284"/>
      <c r="F2926" s="284"/>
      <c r="G2926" s="284"/>
      <c r="H2926" s="284"/>
      <c r="I2926" s="283"/>
      <c r="J2926" s="282"/>
      <c r="K2926" s="281"/>
      <c r="L2926" s="280"/>
      <c r="M2926" s="279"/>
    </row>
    <row r="2927" spans="1:13" ht="15.75" thickBot="1">
      <c r="A2927" s="603" t="s">
        <v>355</v>
      </c>
      <c r="B2927" s="604"/>
      <c r="C2927" s="604"/>
      <c r="D2927" s="604"/>
      <c r="E2927" s="604"/>
      <c r="F2927" s="604"/>
      <c r="G2927" s="604"/>
      <c r="H2927" s="657"/>
      <c r="I2927" s="658" t="s">
        <v>32</v>
      </c>
      <c r="J2927" s="659"/>
      <c r="K2927" s="660">
        <v>1.46</v>
      </c>
      <c r="L2927" s="661"/>
      <c r="M2927" s="276">
        <f>K2927*12*I2859</f>
        <v>10888.68</v>
      </c>
    </row>
    <row r="2928" spans="1:13" ht="15.75" thickBot="1">
      <c r="A2928" s="386" t="s">
        <v>354</v>
      </c>
      <c r="B2928" s="385"/>
      <c r="C2928" s="385"/>
      <c r="D2928" s="385"/>
      <c r="E2928" s="385"/>
      <c r="F2928" s="385"/>
      <c r="G2928" s="385"/>
      <c r="H2928" s="385"/>
      <c r="I2928" s="387"/>
      <c r="J2928" s="383"/>
      <c r="K2928" s="660">
        <v>1.9</v>
      </c>
      <c r="L2928" s="661"/>
      <c r="M2928" s="276">
        <f>K2928*12*I2859</f>
        <v>14170.199999999999</v>
      </c>
    </row>
    <row r="2929" spans="1:13" ht="15.75" thickBot="1">
      <c r="A2929" s="652" t="s">
        <v>268</v>
      </c>
      <c r="B2929" s="653"/>
      <c r="C2929" s="653"/>
      <c r="D2929" s="653"/>
      <c r="E2929" s="653"/>
      <c r="F2929" s="653"/>
      <c r="G2929" s="653"/>
      <c r="H2929" s="653"/>
      <c r="I2929" s="278"/>
      <c r="J2929" s="277"/>
      <c r="K2929" s="610">
        <f>K2860+K2870+K2885+K2913+K2927+K2928</f>
        <v>29.339999999999996</v>
      </c>
      <c r="L2929" s="611"/>
      <c r="M2929" s="276">
        <f>M2860+M2870+M2885+M2913+M2927+M2928</f>
        <v>218817.71999999997</v>
      </c>
    </row>
    <row r="2931" spans="1:13" ht="15.75">
      <c r="A2931" s="601" t="s">
        <v>0</v>
      </c>
      <c r="B2931" s="601"/>
      <c r="C2931" s="601"/>
      <c r="D2931" s="601"/>
      <c r="E2931" s="601"/>
      <c r="F2931" s="601"/>
      <c r="G2931" s="601"/>
      <c r="H2931" s="601"/>
      <c r="I2931" s="601"/>
      <c r="J2931" s="601"/>
      <c r="K2931" s="601"/>
      <c r="L2931" s="601"/>
      <c r="M2931" s="327"/>
    </row>
    <row r="2932" spans="1:13" ht="15.75">
      <c r="A2932" s="600" t="s">
        <v>353</v>
      </c>
      <c r="B2932" s="600"/>
      <c r="C2932" s="600"/>
      <c r="D2932" s="600"/>
      <c r="E2932" s="600"/>
      <c r="F2932" s="600"/>
      <c r="G2932" s="600"/>
      <c r="H2932" s="600"/>
      <c r="I2932" s="600"/>
      <c r="J2932" s="600"/>
      <c r="K2932" s="600"/>
      <c r="L2932" s="600"/>
      <c r="M2932" s="327"/>
    </row>
    <row r="2933" spans="1:13" ht="15.75">
      <c r="A2933" s="370"/>
      <c r="B2933" s="370"/>
      <c r="C2933" s="370"/>
      <c r="D2933" s="370"/>
      <c r="E2933" s="370"/>
      <c r="F2933" s="370" t="s">
        <v>465</v>
      </c>
      <c r="G2933" s="370"/>
      <c r="H2933" s="370"/>
      <c r="I2933" s="370"/>
      <c r="J2933" s="370"/>
      <c r="K2933" s="370"/>
      <c r="L2933" s="370"/>
      <c r="M2933" s="327"/>
    </row>
    <row r="2934" spans="1:13">
      <c r="A2934" s="329"/>
      <c r="B2934" s="328"/>
      <c r="C2934" s="602" t="s">
        <v>351</v>
      </c>
      <c r="D2934" s="602"/>
      <c r="E2934" s="602"/>
      <c r="F2934" s="328"/>
      <c r="G2934" s="328"/>
      <c r="H2934" s="368"/>
      <c r="I2934" s="590" t="s">
        <v>3</v>
      </c>
      <c r="J2934" s="591"/>
      <c r="K2934" s="592" t="s">
        <v>4</v>
      </c>
      <c r="L2934" s="593"/>
      <c r="M2934" s="382"/>
    </row>
    <row r="2935" spans="1:13">
      <c r="A2935" s="381"/>
      <c r="B2935" s="355"/>
      <c r="C2935" s="355"/>
      <c r="D2935" s="355"/>
      <c r="E2935" s="355"/>
      <c r="F2935" s="355"/>
      <c r="G2935" s="355"/>
      <c r="H2935" s="356"/>
      <c r="I2935" s="295"/>
      <c r="J2935" s="294"/>
      <c r="K2935" s="594" t="s">
        <v>5</v>
      </c>
      <c r="L2935" s="595"/>
      <c r="M2935" s="380" t="s">
        <v>6</v>
      </c>
    </row>
    <row r="2936" spans="1:13">
      <c r="A2936" s="381"/>
      <c r="B2936" s="355"/>
      <c r="C2936" s="355"/>
      <c r="D2936" s="355"/>
      <c r="E2936" s="355"/>
      <c r="F2936" s="355"/>
      <c r="G2936" s="355"/>
      <c r="H2936" s="356"/>
      <c r="I2936" s="598" t="s">
        <v>7</v>
      </c>
      <c r="J2936" s="599"/>
      <c r="K2936" s="623" t="s">
        <v>8</v>
      </c>
      <c r="L2936" s="624"/>
      <c r="M2936" s="380" t="s">
        <v>9</v>
      </c>
    </row>
    <row r="2937" spans="1:13" ht="16.5" thickBot="1">
      <c r="A2937" s="379"/>
      <c r="B2937" s="351"/>
      <c r="C2937" s="351"/>
      <c r="D2937" s="351"/>
      <c r="E2937" s="351"/>
      <c r="F2937" s="351"/>
      <c r="G2937" s="351"/>
      <c r="H2937" s="350"/>
      <c r="I2937" s="631">
        <v>724.5</v>
      </c>
      <c r="J2937" s="632"/>
      <c r="K2937" s="633"/>
      <c r="L2937" s="634"/>
      <c r="M2937" s="378"/>
    </row>
    <row r="2938" spans="1:13">
      <c r="A2938" s="367" t="s">
        <v>350</v>
      </c>
      <c r="B2938" s="344"/>
      <c r="C2938" s="344"/>
      <c r="D2938" s="344"/>
      <c r="E2938" s="344"/>
      <c r="F2938" s="344"/>
      <c r="G2938" s="344"/>
      <c r="H2938" s="377"/>
      <c r="I2938" s="341"/>
      <c r="J2938" s="340"/>
      <c r="K2938" s="635">
        <f>K2941+K2944</f>
        <v>6.17</v>
      </c>
      <c r="L2938" s="628"/>
      <c r="M2938" s="286">
        <f>K2938*12*I2937</f>
        <v>53641.979999999996</v>
      </c>
    </row>
    <row r="2939" spans="1:13">
      <c r="A2939" s="376" t="s">
        <v>349</v>
      </c>
      <c r="B2939" s="375"/>
      <c r="C2939" s="375"/>
      <c r="D2939" s="375"/>
      <c r="E2939" s="375"/>
      <c r="F2939" s="375"/>
      <c r="G2939" s="375"/>
      <c r="H2939" s="374"/>
      <c r="I2939" s="295"/>
      <c r="J2939" s="294"/>
      <c r="K2939" s="293"/>
      <c r="L2939" s="292"/>
      <c r="M2939" s="373"/>
    </row>
    <row r="2940" spans="1:13" ht="15.75" thickBot="1">
      <c r="A2940" s="363" t="s">
        <v>348</v>
      </c>
      <c r="B2940" s="372"/>
      <c r="C2940" s="372"/>
      <c r="D2940" s="372"/>
      <c r="E2940" s="372"/>
      <c r="F2940" s="372"/>
      <c r="G2940" s="372"/>
      <c r="H2940" s="371"/>
      <c r="I2940" s="336"/>
      <c r="J2940" s="282"/>
      <c r="K2940" s="281"/>
      <c r="L2940" s="280"/>
      <c r="M2940" s="279"/>
    </row>
    <row r="2941" spans="1:13">
      <c r="A2941" s="323" t="s">
        <v>347</v>
      </c>
      <c r="B2941" s="331"/>
      <c r="C2941" s="331"/>
      <c r="D2941" s="331"/>
      <c r="E2941" s="331"/>
      <c r="F2941" s="331"/>
      <c r="G2941" s="331"/>
      <c r="H2941" s="357"/>
      <c r="I2941" s="596" t="s">
        <v>19</v>
      </c>
      <c r="J2941" s="597"/>
      <c r="K2941" s="629">
        <v>3.7</v>
      </c>
      <c r="L2941" s="630"/>
      <c r="M2941" s="291">
        <f>K2941*12*I2937</f>
        <v>32167.800000000003</v>
      </c>
    </row>
    <row r="2942" spans="1:13">
      <c r="A2942" s="301" t="s">
        <v>338</v>
      </c>
      <c r="B2942" s="355"/>
      <c r="C2942" s="355"/>
      <c r="D2942" s="355"/>
      <c r="E2942" s="355"/>
      <c r="F2942" s="355"/>
      <c r="G2942" s="355"/>
      <c r="H2942" s="356"/>
      <c r="I2942" s="598" t="s">
        <v>328</v>
      </c>
      <c r="J2942" s="599"/>
      <c r="K2942" s="327"/>
      <c r="L2942" s="292"/>
      <c r="M2942" s="291"/>
    </row>
    <row r="2943" spans="1:13">
      <c r="A2943" s="323" t="s">
        <v>337</v>
      </c>
      <c r="B2943" s="331"/>
      <c r="C2943" s="331"/>
      <c r="D2943" s="331"/>
      <c r="E2943" s="331"/>
      <c r="F2943" s="331"/>
      <c r="G2943" s="331"/>
      <c r="H2943" s="357"/>
      <c r="I2943" s="596"/>
      <c r="J2943" s="597"/>
      <c r="K2943" s="327"/>
      <c r="L2943" s="292"/>
      <c r="M2943" s="291"/>
    </row>
    <row r="2944" spans="1:13">
      <c r="A2944" s="323" t="s">
        <v>346</v>
      </c>
      <c r="B2944" s="331"/>
      <c r="C2944" s="331"/>
      <c r="D2944" s="331"/>
      <c r="E2944" s="331"/>
      <c r="F2944" s="331"/>
      <c r="G2944" s="331"/>
      <c r="H2944" s="357"/>
      <c r="I2944" s="608" t="s">
        <v>35</v>
      </c>
      <c r="J2944" s="609"/>
      <c r="K2944" s="625">
        <v>2.4700000000000002</v>
      </c>
      <c r="L2944" s="626"/>
      <c r="M2944" s="291">
        <f>K2944*12*I2937</f>
        <v>21474.18</v>
      </c>
    </row>
    <row r="2945" spans="1:13" ht="15.75">
      <c r="A2945" s="320" t="s">
        <v>345</v>
      </c>
      <c r="B2945" s="354"/>
      <c r="C2945" s="354"/>
      <c r="D2945" s="354"/>
      <c r="E2945" s="354"/>
      <c r="F2945" s="354"/>
      <c r="G2945" s="354"/>
      <c r="H2945" s="353"/>
      <c r="I2945" s="598" t="s">
        <v>328</v>
      </c>
      <c r="J2945" s="599"/>
      <c r="K2945" s="370"/>
      <c r="L2945" s="369"/>
      <c r="M2945" s="291"/>
    </row>
    <row r="2946" spans="1:13">
      <c r="A2946" s="313" t="s">
        <v>344</v>
      </c>
      <c r="B2946" s="328"/>
      <c r="C2946" s="328"/>
      <c r="D2946" s="328"/>
      <c r="E2946" s="328"/>
      <c r="F2946" s="328"/>
      <c r="G2946" s="328"/>
      <c r="H2946" s="368"/>
      <c r="I2946" s="598"/>
      <c r="J2946" s="599"/>
      <c r="K2946" s="352"/>
      <c r="L2946" s="292"/>
      <c r="M2946" s="291"/>
    </row>
    <row r="2947" spans="1:13" ht="15.75" thickBot="1">
      <c r="A2947" s="323" t="s">
        <v>343</v>
      </c>
      <c r="B2947" s="322"/>
      <c r="C2947" s="322"/>
      <c r="D2947" s="322"/>
      <c r="E2947" s="322"/>
      <c r="F2947" s="322"/>
      <c r="G2947" s="322"/>
      <c r="H2947" s="321"/>
      <c r="I2947" s="334"/>
      <c r="J2947" s="333"/>
      <c r="K2947" s="636"/>
      <c r="L2947" s="637"/>
      <c r="M2947" s="291"/>
    </row>
    <row r="2948" spans="1:13">
      <c r="A2948" s="367" t="s">
        <v>342</v>
      </c>
      <c r="B2948" s="366"/>
      <c r="C2948" s="366"/>
      <c r="D2948" s="366"/>
      <c r="E2948" s="366"/>
      <c r="F2948" s="366"/>
      <c r="G2948" s="366"/>
      <c r="H2948" s="365"/>
      <c r="I2948" s="341"/>
      <c r="J2948" s="364"/>
      <c r="K2948" s="627">
        <f>K2950+K2955+K2958</f>
        <v>5.05</v>
      </c>
      <c r="L2948" s="628"/>
      <c r="M2948" s="286">
        <f>K2948*12*I2937</f>
        <v>43904.7</v>
      </c>
    </row>
    <row r="2949" spans="1:13" ht="15.75" thickBot="1">
      <c r="A2949" s="363" t="s">
        <v>341</v>
      </c>
      <c r="B2949" s="362"/>
      <c r="C2949" s="362"/>
      <c r="D2949" s="362"/>
      <c r="E2949" s="362"/>
      <c r="F2949" s="362"/>
      <c r="G2949" s="362"/>
      <c r="H2949" s="361"/>
      <c r="I2949" s="336"/>
      <c r="J2949" s="360"/>
      <c r="K2949" s="281"/>
      <c r="L2949" s="280"/>
      <c r="M2949" s="279"/>
    </row>
    <row r="2950" spans="1:13">
      <c r="A2950" s="301" t="s">
        <v>340</v>
      </c>
      <c r="B2950" s="300"/>
      <c r="C2950" s="300"/>
      <c r="D2950" s="300"/>
      <c r="E2950" s="300"/>
      <c r="F2950" s="300"/>
      <c r="G2950" s="300"/>
      <c r="H2950" s="298"/>
      <c r="I2950" s="598" t="s">
        <v>19</v>
      </c>
      <c r="J2950" s="599"/>
      <c r="K2950" s="629">
        <v>2.5299999999999998</v>
      </c>
      <c r="L2950" s="630"/>
      <c r="M2950" s="291">
        <f>K2950*12*I2937</f>
        <v>21995.82</v>
      </c>
    </row>
    <row r="2951" spans="1:13">
      <c r="A2951" s="323" t="s">
        <v>339</v>
      </c>
      <c r="B2951" s="322"/>
      <c r="C2951" s="322"/>
      <c r="D2951" s="322"/>
      <c r="E2951" s="322"/>
      <c r="F2951" s="322"/>
      <c r="G2951" s="322"/>
      <c r="H2951" s="321"/>
      <c r="I2951" s="359"/>
      <c r="J2951" s="358"/>
      <c r="K2951" s="327"/>
      <c r="L2951" s="292"/>
      <c r="M2951" s="291"/>
    </row>
    <row r="2952" spans="1:13">
      <c r="A2952" s="301" t="s">
        <v>338</v>
      </c>
      <c r="B2952" s="355"/>
      <c r="C2952" s="355"/>
      <c r="D2952" s="355"/>
      <c r="E2952" s="355"/>
      <c r="F2952" s="355"/>
      <c r="G2952" s="355"/>
      <c r="H2952" s="356"/>
      <c r="I2952" s="598" t="s">
        <v>328</v>
      </c>
      <c r="J2952" s="599"/>
      <c r="K2952" s="327"/>
      <c r="L2952" s="292"/>
      <c r="M2952" s="291"/>
    </row>
    <row r="2953" spans="1:13">
      <c r="A2953" s="323" t="s">
        <v>337</v>
      </c>
      <c r="B2953" s="331"/>
      <c r="C2953" s="331"/>
      <c r="D2953" s="331"/>
      <c r="E2953" s="331"/>
      <c r="F2953" s="331"/>
      <c r="G2953" s="331"/>
      <c r="H2953" s="357"/>
      <c r="I2953" s="596"/>
      <c r="J2953" s="597"/>
      <c r="K2953" s="327"/>
      <c r="L2953" s="292"/>
      <c r="M2953" s="291"/>
    </row>
    <row r="2954" spans="1:13">
      <c r="A2954" s="320" t="s">
        <v>336</v>
      </c>
      <c r="B2954" s="354"/>
      <c r="C2954" s="353"/>
      <c r="D2954" s="355"/>
      <c r="E2954" s="355"/>
      <c r="F2954" s="355"/>
      <c r="G2954" s="355"/>
      <c r="H2954" s="356"/>
      <c r="I2954" s="598" t="s">
        <v>328</v>
      </c>
      <c r="J2954" s="599"/>
      <c r="K2954" s="327"/>
      <c r="L2954" s="292"/>
      <c r="M2954" s="291"/>
    </row>
    <row r="2955" spans="1:13">
      <c r="A2955" s="301" t="s">
        <v>335</v>
      </c>
      <c r="B2955" s="355"/>
      <c r="C2955" s="355"/>
      <c r="D2955" s="354"/>
      <c r="E2955" s="354"/>
      <c r="F2955" s="354"/>
      <c r="G2955" s="354"/>
      <c r="H2955" s="353"/>
      <c r="I2955" s="608" t="s">
        <v>35</v>
      </c>
      <c r="J2955" s="609"/>
      <c r="K2955" s="625">
        <v>1.1200000000000001</v>
      </c>
      <c r="L2955" s="626"/>
      <c r="M2955" s="291">
        <f>K2955*12*I2937</f>
        <v>9737.2800000000007</v>
      </c>
    </row>
    <row r="2956" spans="1:13">
      <c r="A2956" s="313" t="s">
        <v>334</v>
      </c>
      <c r="B2956" s="312"/>
      <c r="C2956" s="312"/>
      <c r="D2956" s="312"/>
      <c r="E2956" s="312"/>
      <c r="F2956" s="312"/>
      <c r="G2956" s="312"/>
      <c r="H2956" s="311"/>
      <c r="I2956" s="590" t="s">
        <v>333</v>
      </c>
      <c r="J2956" s="591"/>
      <c r="K2956" s="327"/>
      <c r="L2956" s="292"/>
      <c r="M2956" s="291"/>
    </row>
    <row r="2957" spans="1:13">
      <c r="A2957" s="323"/>
      <c r="B2957" s="322"/>
      <c r="C2957" s="322"/>
      <c r="D2957" s="322"/>
      <c r="E2957" s="322"/>
      <c r="F2957" s="322"/>
      <c r="G2957" s="322"/>
      <c r="H2957" s="321"/>
      <c r="I2957" s="334" t="s">
        <v>332</v>
      </c>
      <c r="J2957" s="333"/>
      <c r="K2957" s="352"/>
      <c r="L2957" s="292"/>
      <c r="M2957" s="291"/>
    </row>
    <row r="2958" spans="1:13">
      <c r="A2958" s="313" t="s">
        <v>331</v>
      </c>
      <c r="B2958" s="312"/>
      <c r="C2958" s="312"/>
      <c r="D2958" s="312"/>
      <c r="E2958" s="312"/>
      <c r="F2958" s="312"/>
      <c r="G2958" s="312"/>
      <c r="H2958" s="311"/>
      <c r="I2958" s="590" t="s">
        <v>35</v>
      </c>
      <c r="J2958" s="591"/>
      <c r="K2958" s="625">
        <v>1.4</v>
      </c>
      <c r="L2958" s="626"/>
      <c r="M2958" s="291">
        <f>K2958*12*I2937</f>
        <v>12171.599999999999</v>
      </c>
    </row>
    <row r="2959" spans="1:13">
      <c r="A2959" s="323" t="s">
        <v>330</v>
      </c>
      <c r="B2959" s="322"/>
      <c r="C2959" s="322"/>
      <c r="D2959" s="322"/>
      <c r="E2959" s="322"/>
      <c r="F2959" s="322"/>
      <c r="G2959" s="322"/>
      <c r="H2959" s="321"/>
      <c r="I2959" s="334"/>
      <c r="J2959" s="333"/>
      <c r="K2959" s="327"/>
      <c r="L2959" s="292"/>
      <c r="M2959" s="291"/>
    </row>
    <row r="2960" spans="1:13">
      <c r="A2960" s="313" t="s">
        <v>329</v>
      </c>
      <c r="B2960" s="312"/>
      <c r="C2960" s="312"/>
      <c r="D2960" s="312"/>
      <c r="E2960" s="312"/>
      <c r="F2960" s="312"/>
      <c r="G2960" s="312"/>
      <c r="H2960" s="311"/>
      <c r="I2960" s="598" t="s">
        <v>328</v>
      </c>
      <c r="J2960" s="599"/>
      <c r="K2960" s="327"/>
      <c r="L2960" s="292"/>
      <c r="M2960" s="291"/>
    </row>
    <row r="2961" spans="1:13">
      <c r="A2961" s="313" t="s">
        <v>327</v>
      </c>
      <c r="B2961" s="312"/>
      <c r="C2961" s="312"/>
      <c r="D2961" s="312"/>
      <c r="E2961" s="312"/>
      <c r="F2961" s="312"/>
      <c r="G2961" s="312"/>
      <c r="H2961" s="311"/>
      <c r="I2961" s="590" t="s">
        <v>326</v>
      </c>
      <c r="J2961" s="591"/>
      <c r="K2961" s="351"/>
      <c r="L2961" s="350"/>
      <c r="M2961" s="349"/>
    </row>
    <row r="2962" spans="1:13" ht="15.75" thickBot="1">
      <c r="A2962" s="323"/>
      <c r="B2962" s="322"/>
      <c r="C2962" s="322"/>
      <c r="D2962" s="322"/>
      <c r="E2962" s="322"/>
      <c r="F2962" s="322"/>
      <c r="G2962" s="322"/>
      <c r="H2962" s="321"/>
      <c r="I2962" s="606" t="s">
        <v>325</v>
      </c>
      <c r="J2962" s="607"/>
      <c r="K2962" s="348"/>
      <c r="L2962" s="347"/>
      <c r="M2962" s="346"/>
    </row>
    <row r="2963" spans="1:13">
      <c r="A2963" s="345" t="s">
        <v>324</v>
      </c>
      <c r="B2963" s="344"/>
      <c r="C2963" s="344"/>
      <c r="D2963" s="344"/>
      <c r="E2963" s="344"/>
      <c r="F2963" s="344"/>
      <c r="G2963" s="343"/>
      <c r="H2963" s="342"/>
      <c r="I2963" s="341"/>
      <c r="J2963" s="340"/>
      <c r="K2963" s="648">
        <f>K2965+K2972+K2980+K2984+K2988</f>
        <v>8.3999999999999986</v>
      </c>
      <c r="L2963" s="628"/>
      <c r="M2963" s="286">
        <f>M2965+M2972+M2980+M2984+M2988</f>
        <v>73029.600000000006</v>
      </c>
    </row>
    <row r="2964" spans="1:13" ht="15.75" thickBot="1">
      <c r="A2964" s="339"/>
      <c r="B2964" s="338"/>
      <c r="C2964" s="338"/>
      <c r="D2964" s="338"/>
      <c r="E2964" s="338"/>
      <c r="F2964" s="338"/>
      <c r="G2964" s="338"/>
      <c r="H2964" s="337"/>
      <c r="I2964" s="336"/>
      <c r="J2964" s="282"/>
      <c r="K2964" s="281"/>
      <c r="L2964" s="280"/>
      <c r="M2964" s="279"/>
    </row>
    <row r="2965" spans="1:13" ht="15.75" thickBot="1">
      <c r="A2965" s="603" t="s">
        <v>323</v>
      </c>
      <c r="B2965" s="604"/>
      <c r="C2965" s="604"/>
      <c r="D2965" s="604"/>
      <c r="E2965" s="604"/>
      <c r="F2965" s="604"/>
      <c r="G2965" s="604"/>
      <c r="H2965" s="605"/>
      <c r="I2965" s="305"/>
      <c r="J2965" s="304"/>
      <c r="K2965" s="646">
        <f>K2966+K2967+K2968+K2970+K2971</f>
        <v>4.5199999999999996</v>
      </c>
      <c r="L2965" s="647"/>
      <c r="M2965" s="303">
        <f>K2965*12*I2937</f>
        <v>39296.879999999997</v>
      </c>
    </row>
    <row r="2966" spans="1:13">
      <c r="A2966" s="323" t="s">
        <v>322</v>
      </c>
      <c r="B2966" s="322"/>
      <c r="C2966" s="322"/>
      <c r="D2966" s="322"/>
      <c r="E2966" s="322"/>
      <c r="F2966" s="322"/>
      <c r="G2966" s="322"/>
      <c r="H2966" s="321"/>
      <c r="I2966" s="596" t="s">
        <v>321</v>
      </c>
      <c r="J2966" s="597"/>
      <c r="K2966" s="629">
        <v>0.63</v>
      </c>
      <c r="L2966" s="630"/>
      <c r="M2966" s="291">
        <f>K2966*12*I2937</f>
        <v>5477.22</v>
      </c>
    </row>
    <row r="2967" spans="1:13">
      <c r="A2967" s="320" t="s">
        <v>320</v>
      </c>
      <c r="B2967" s="319"/>
      <c r="C2967" s="319"/>
      <c r="D2967" s="319"/>
      <c r="E2967" s="319"/>
      <c r="F2967" s="319"/>
      <c r="G2967" s="319"/>
      <c r="H2967" s="318"/>
      <c r="I2967" s="608" t="s">
        <v>57</v>
      </c>
      <c r="J2967" s="609"/>
      <c r="K2967" s="625">
        <v>1.48</v>
      </c>
      <c r="L2967" s="626"/>
      <c r="M2967" s="291">
        <f>K2967*12*I2937</f>
        <v>12867.119999999999</v>
      </c>
    </row>
    <row r="2968" spans="1:13">
      <c r="A2968" s="313" t="s">
        <v>319</v>
      </c>
      <c r="B2968" s="312"/>
      <c r="C2968" s="312"/>
      <c r="D2968" s="312"/>
      <c r="E2968" s="312"/>
      <c r="F2968" s="312"/>
      <c r="G2968" s="312"/>
      <c r="H2968" s="311"/>
      <c r="I2968" s="590" t="s">
        <v>35</v>
      </c>
      <c r="J2968" s="591"/>
      <c r="K2968" s="625">
        <v>0.17</v>
      </c>
      <c r="L2968" s="626"/>
      <c r="M2968" s="291">
        <f>K2968*12*I2937</f>
        <v>1477.98</v>
      </c>
    </row>
    <row r="2969" spans="1:13">
      <c r="A2969" s="335" t="s">
        <v>318</v>
      </c>
      <c r="B2969" s="331"/>
      <c r="C2969" s="331"/>
      <c r="D2969" s="331"/>
      <c r="E2969" s="322"/>
      <c r="F2969" s="322"/>
      <c r="G2969" s="322"/>
      <c r="H2969" s="321"/>
      <c r="I2969" s="334"/>
      <c r="J2969" s="333"/>
      <c r="K2969" s="293"/>
      <c r="L2969" s="292"/>
      <c r="M2969" s="291"/>
    </row>
    <row r="2970" spans="1:13">
      <c r="A2970" s="320" t="s">
        <v>317</v>
      </c>
      <c r="B2970" s="319"/>
      <c r="C2970" s="319"/>
      <c r="D2970" s="319"/>
      <c r="E2970" s="319"/>
      <c r="F2970" s="319"/>
      <c r="G2970" s="319"/>
      <c r="H2970" s="318"/>
      <c r="I2970" s="608" t="s">
        <v>19</v>
      </c>
      <c r="J2970" s="609"/>
      <c r="K2970" s="625">
        <v>0.05</v>
      </c>
      <c r="L2970" s="626"/>
      <c r="M2970" s="291">
        <f>K2970*12*I2937</f>
        <v>434.70000000000005</v>
      </c>
    </row>
    <row r="2971" spans="1:13" ht="15.75" thickBot="1">
      <c r="A2971" s="313" t="s">
        <v>316</v>
      </c>
      <c r="B2971" s="312"/>
      <c r="C2971" s="312"/>
      <c r="D2971" s="312"/>
      <c r="E2971" s="312"/>
      <c r="F2971" s="312"/>
      <c r="G2971" s="312"/>
      <c r="H2971" s="311"/>
      <c r="I2971" s="614" t="s">
        <v>19</v>
      </c>
      <c r="J2971" s="615"/>
      <c r="K2971" s="650">
        <v>2.19</v>
      </c>
      <c r="L2971" s="651"/>
      <c r="M2971" s="291">
        <f>K2971*12*I2937</f>
        <v>19039.86</v>
      </c>
    </row>
    <row r="2972" spans="1:13" ht="15.75" thickBot="1">
      <c r="A2972" s="654" t="s">
        <v>315</v>
      </c>
      <c r="B2972" s="655"/>
      <c r="C2972" s="655"/>
      <c r="D2972" s="655"/>
      <c r="E2972" s="655"/>
      <c r="F2972" s="655"/>
      <c r="G2972" s="655"/>
      <c r="H2972" s="656"/>
      <c r="I2972" s="305"/>
      <c r="J2972" s="304"/>
      <c r="K2972" s="642">
        <f>K2973+K2974+K2976+K2977+K2978+K2979</f>
        <v>1.35</v>
      </c>
      <c r="L2972" s="647"/>
      <c r="M2972" s="303">
        <f>K2972*12*I2937</f>
        <v>11736.900000000001</v>
      </c>
    </row>
    <row r="2973" spans="1:13">
      <c r="A2973" s="332" t="s">
        <v>314</v>
      </c>
      <c r="B2973" s="331"/>
      <c r="C2973" s="331"/>
      <c r="D2973" s="331"/>
      <c r="E2973" s="331"/>
      <c r="F2973" s="322"/>
      <c r="G2973" s="322"/>
      <c r="H2973" s="321"/>
      <c r="I2973" s="330"/>
      <c r="J2973" s="294"/>
      <c r="K2973" s="629">
        <v>0.08</v>
      </c>
      <c r="L2973" s="630"/>
      <c r="M2973" s="291">
        <f>K2973*12*I2937</f>
        <v>695.52</v>
      </c>
    </row>
    <row r="2974" spans="1:13">
      <c r="A2974" s="329" t="s">
        <v>313</v>
      </c>
      <c r="B2974" s="328"/>
      <c r="C2974" s="328"/>
      <c r="D2974" s="328"/>
      <c r="E2974" s="328"/>
      <c r="F2974" s="312"/>
      <c r="G2974" s="312"/>
      <c r="H2974" s="311"/>
      <c r="I2974" s="598" t="s">
        <v>312</v>
      </c>
      <c r="J2974" s="599"/>
      <c r="K2974" s="625">
        <v>0.65</v>
      </c>
      <c r="L2974" s="626"/>
      <c r="M2974" s="291">
        <f>K2974*12*I2937</f>
        <v>5651.1</v>
      </c>
    </row>
    <row r="2975" spans="1:13">
      <c r="A2975" s="323" t="s">
        <v>311</v>
      </c>
      <c r="B2975" s="322"/>
      <c r="C2975" s="322"/>
      <c r="D2975" s="322"/>
      <c r="E2975" s="322"/>
      <c r="F2975" s="322"/>
      <c r="G2975" s="322"/>
      <c r="H2975" s="321"/>
      <c r="I2975" s="596" t="s">
        <v>310</v>
      </c>
      <c r="J2975" s="597"/>
      <c r="K2975" s="327"/>
      <c r="L2975" s="292"/>
      <c r="M2975" s="291"/>
    </row>
    <row r="2976" spans="1:13">
      <c r="A2976" s="320" t="s">
        <v>309</v>
      </c>
      <c r="B2976" s="319"/>
      <c r="C2976" s="319"/>
      <c r="D2976" s="319"/>
      <c r="E2976" s="319"/>
      <c r="F2976" s="319"/>
      <c r="G2976" s="319"/>
      <c r="H2976" s="318"/>
      <c r="I2976" s="608" t="s">
        <v>308</v>
      </c>
      <c r="J2976" s="609"/>
      <c r="K2976" s="625">
        <v>0.4</v>
      </c>
      <c r="L2976" s="626"/>
      <c r="M2976" s="291">
        <f>K2976*12*I2937</f>
        <v>3477.6000000000004</v>
      </c>
    </row>
    <row r="2977" spans="1:13">
      <c r="A2977" s="320" t="s">
        <v>307</v>
      </c>
      <c r="B2977" s="319"/>
      <c r="C2977" s="319"/>
      <c r="D2977" s="319"/>
      <c r="E2977" s="319"/>
      <c r="F2977" s="319"/>
      <c r="G2977" s="319"/>
      <c r="H2977" s="318"/>
      <c r="I2977" s="608" t="s">
        <v>306</v>
      </c>
      <c r="J2977" s="609"/>
      <c r="K2977" s="625">
        <v>0.1</v>
      </c>
      <c r="L2977" s="626"/>
      <c r="M2977" s="291">
        <f>K2977*12*I2937</f>
        <v>869.40000000000009</v>
      </c>
    </row>
    <row r="2978" spans="1:13">
      <c r="A2978" s="313" t="s">
        <v>299</v>
      </c>
      <c r="B2978" s="312"/>
      <c r="C2978" s="312"/>
      <c r="D2978" s="312"/>
      <c r="E2978" s="312"/>
      <c r="F2978" s="312"/>
      <c r="G2978" s="312"/>
      <c r="H2978" s="311"/>
      <c r="I2978" s="608" t="s">
        <v>298</v>
      </c>
      <c r="J2978" s="609"/>
      <c r="K2978" s="636">
        <v>0.05</v>
      </c>
      <c r="L2978" s="637"/>
      <c r="M2978" s="291">
        <f>K2978*12*I2937</f>
        <v>434.70000000000005</v>
      </c>
    </row>
    <row r="2979" spans="1:13" ht="15.75" thickBot="1">
      <c r="A2979" s="313" t="s">
        <v>305</v>
      </c>
      <c r="B2979" s="312"/>
      <c r="C2979" s="312"/>
      <c r="D2979" s="312"/>
      <c r="E2979" s="312"/>
      <c r="F2979" s="312"/>
      <c r="G2979" s="312"/>
      <c r="H2979" s="311"/>
      <c r="I2979" s="614" t="s">
        <v>88</v>
      </c>
      <c r="J2979" s="615"/>
      <c r="K2979" s="638">
        <v>7.0000000000000007E-2</v>
      </c>
      <c r="L2979" s="639"/>
      <c r="M2979" s="326">
        <f>K2979*12*I2937</f>
        <v>608.58000000000004</v>
      </c>
    </row>
    <row r="2980" spans="1:13" ht="15.75" thickBot="1">
      <c r="A2980" s="654" t="s">
        <v>304</v>
      </c>
      <c r="B2980" s="655"/>
      <c r="C2980" s="655"/>
      <c r="D2980" s="655"/>
      <c r="E2980" s="655"/>
      <c r="F2980" s="655"/>
      <c r="G2980" s="655"/>
      <c r="H2980" s="656"/>
      <c r="I2980" s="325"/>
      <c r="J2980" s="324"/>
      <c r="K2980" s="649">
        <f>K2981+K2982+K2983</f>
        <v>0.88</v>
      </c>
      <c r="L2980" s="643"/>
      <c r="M2980" s="303">
        <f>K2980*12*I2937</f>
        <v>7650.72</v>
      </c>
    </row>
    <row r="2981" spans="1:13">
      <c r="A2981" s="323" t="s">
        <v>303</v>
      </c>
      <c r="B2981" s="322"/>
      <c r="C2981" s="322"/>
      <c r="D2981" s="322"/>
      <c r="E2981" s="322"/>
      <c r="F2981" s="322"/>
      <c r="G2981" s="322"/>
      <c r="H2981" s="321"/>
      <c r="I2981" s="612" t="s">
        <v>302</v>
      </c>
      <c r="J2981" s="613"/>
      <c r="K2981" s="644">
        <v>0.42</v>
      </c>
      <c r="L2981" s="645"/>
      <c r="M2981" s="291">
        <f>K2981*12*I2937</f>
        <v>3651.48</v>
      </c>
    </row>
    <row r="2982" spans="1:13">
      <c r="A2982" s="320" t="s">
        <v>301</v>
      </c>
      <c r="B2982" s="319"/>
      <c r="C2982" s="319"/>
      <c r="D2982" s="319"/>
      <c r="E2982" s="319"/>
      <c r="F2982" s="319"/>
      <c r="G2982" s="319"/>
      <c r="H2982" s="318"/>
      <c r="I2982" s="317" t="s">
        <v>300</v>
      </c>
      <c r="J2982" s="316"/>
      <c r="K2982" s="636">
        <v>0.37</v>
      </c>
      <c r="L2982" s="637"/>
      <c r="M2982" s="291">
        <f>K2982*12*I2937</f>
        <v>3216.7799999999997</v>
      </c>
    </row>
    <row r="2983" spans="1:13" ht="15.75" thickBot="1">
      <c r="A2983" s="313" t="s">
        <v>299</v>
      </c>
      <c r="B2983" s="312"/>
      <c r="C2983" s="312"/>
      <c r="D2983" s="312"/>
      <c r="E2983" s="312"/>
      <c r="F2983" s="312"/>
      <c r="G2983" s="312"/>
      <c r="H2983" s="311"/>
      <c r="I2983" s="614" t="s">
        <v>298</v>
      </c>
      <c r="J2983" s="615"/>
      <c r="K2983" s="638">
        <v>0.09</v>
      </c>
      <c r="L2983" s="639"/>
      <c r="M2983" s="291">
        <f>K2983*12*I2937</f>
        <v>782.46</v>
      </c>
    </row>
    <row r="2984" spans="1:13" ht="15.75" thickBot="1">
      <c r="A2984" s="603" t="s">
        <v>375</v>
      </c>
      <c r="B2984" s="604"/>
      <c r="C2984" s="604"/>
      <c r="D2984" s="604"/>
      <c r="E2984" s="604"/>
      <c r="F2984" s="604"/>
      <c r="G2984" s="604"/>
      <c r="H2984" s="605"/>
      <c r="I2984" s="305"/>
      <c r="J2984" s="304"/>
      <c r="K2984" s="642">
        <v>1.58</v>
      </c>
      <c r="L2984" s="643"/>
      <c r="M2984" s="303">
        <f>K2984*12*I2937</f>
        <v>13736.52</v>
      </c>
    </row>
    <row r="2985" spans="1:13">
      <c r="A2985" s="301" t="s">
        <v>294</v>
      </c>
      <c r="B2985" s="300"/>
      <c r="C2985" s="300"/>
      <c r="D2985" s="300"/>
      <c r="E2985" s="300"/>
      <c r="F2985" s="300"/>
      <c r="G2985" s="300"/>
      <c r="H2985" s="298"/>
      <c r="I2985" s="621" t="s">
        <v>293</v>
      </c>
      <c r="J2985" s="622"/>
      <c r="K2985" s="297"/>
      <c r="L2985" s="314"/>
      <c r="M2985" s="291"/>
    </row>
    <row r="2986" spans="1:13">
      <c r="A2986" s="301" t="s">
        <v>292</v>
      </c>
      <c r="B2986" s="300"/>
      <c r="C2986" s="300"/>
      <c r="D2986" s="300"/>
      <c r="E2986" s="300"/>
      <c r="F2986" s="300"/>
      <c r="G2986" s="300"/>
      <c r="H2986" s="298"/>
      <c r="I2986" s="295"/>
      <c r="J2986" s="294"/>
      <c r="K2986" s="297"/>
      <c r="L2986" s="314"/>
      <c r="M2986" s="291"/>
    </row>
    <row r="2987" spans="1:13" ht="15.75" thickBot="1">
      <c r="A2987" s="301" t="s">
        <v>291</v>
      </c>
      <c r="B2987" s="300"/>
      <c r="C2987" s="300"/>
      <c r="D2987" s="300"/>
      <c r="E2987" s="300"/>
      <c r="F2987" s="300"/>
      <c r="G2987" s="300"/>
      <c r="H2987" s="298"/>
      <c r="I2987" s="310"/>
      <c r="J2987" s="294"/>
      <c r="K2987" s="297"/>
      <c r="L2987" s="314"/>
      <c r="M2987" s="291"/>
    </row>
    <row r="2988" spans="1:13" ht="15.75" thickBot="1">
      <c r="A2988" s="309" t="s">
        <v>374</v>
      </c>
      <c r="B2988" s="308"/>
      <c r="C2988" s="308"/>
      <c r="D2988" s="308"/>
      <c r="E2988" s="308"/>
      <c r="F2988" s="308"/>
      <c r="G2988" s="308"/>
      <c r="H2988" s="307"/>
      <c r="I2988" s="305"/>
      <c r="J2988" s="304"/>
      <c r="K2988" s="642">
        <v>7.0000000000000007E-2</v>
      </c>
      <c r="L2988" s="643"/>
      <c r="M2988" s="303">
        <f>K2988*12*I2937</f>
        <v>608.58000000000004</v>
      </c>
    </row>
    <row r="2989" spans="1:13">
      <c r="A2989" s="301" t="s">
        <v>289</v>
      </c>
      <c r="B2989" s="300"/>
      <c r="C2989" s="300"/>
      <c r="D2989" s="300"/>
      <c r="E2989" s="300"/>
      <c r="F2989" s="300"/>
      <c r="G2989" s="300"/>
      <c r="H2989" s="298"/>
      <c r="I2989" s="621" t="s">
        <v>19</v>
      </c>
      <c r="J2989" s="622"/>
      <c r="K2989" s="315"/>
      <c r="L2989" s="314"/>
      <c r="M2989" s="291"/>
    </row>
    <row r="2990" spans="1:13" ht="15.75" thickBot="1">
      <c r="A2990" s="301" t="s">
        <v>288</v>
      </c>
      <c r="B2990" s="300"/>
      <c r="C2990" s="300"/>
      <c r="D2990" s="300"/>
      <c r="E2990" s="300"/>
      <c r="F2990" s="300"/>
      <c r="G2990" s="300"/>
      <c r="H2990" s="298"/>
      <c r="I2990" s="295"/>
      <c r="J2990" s="294"/>
      <c r="K2990" s="315"/>
      <c r="L2990" s="314"/>
      <c r="M2990" s="291"/>
    </row>
    <row r="2991" spans="1:13" ht="15.75" thickBot="1">
      <c r="A2991" s="603" t="s">
        <v>287</v>
      </c>
      <c r="B2991" s="604"/>
      <c r="C2991" s="604"/>
      <c r="D2991" s="604"/>
      <c r="E2991" s="604"/>
      <c r="F2991" s="604"/>
      <c r="G2991" s="604"/>
      <c r="H2991" s="605"/>
      <c r="I2991" s="305"/>
      <c r="J2991" s="304"/>
      <c r="K2991" s="642">
        <v>6</v>
      </c>
      <c r="L2991" s="643"/>
      <c r="M2991" s="303">
        <f>K2991*12*I2937</f>
        <v>52164</v>
      </c>
    </row>
    <row r="2992" spans="1:13">
      <c r="A2992" s="301" t="s">
        <v>286</v>
      </c>
      <c r="B2992" s="299"/>
      <c r="C2992" s="299"/>
      <c r="D2992" s="299"/>
      <c r="E2992" s="299"/>
      <c r="F2992" s="300"/>
      <c r="G2992" s="299"/>
      <c r="H2992" s="298"/>
      <c r="I2992" s="598" t="s">
        <v>285</v>
      </c>
      <c r="J2992" s="599"/>
      <c r="K2992" s="297"/>
      <c r="L2992" s="314"/>
      <c r="M2992" s="291"/>
    </row>
    <row r="2993" spans="1:13">
      <c r="A2993" s="301" t="s">
        <v>284</v>
      </c>
      <c r="B2993" s="299"/>
      <c r="C2993" s="299"/>
      <c r="D2993" s="299"/>
      <c r="E2993" s="299"/>
      <c r="F2993" s="300"/>
      <c r="G2993" s="299"/>
      <c r="H2993" s="298"/>
      <c r="I2993" s="598" t="s">
        <v>283</v>
      </c>
      <c r="J2993" s="599"/>
      <c r="K2993" s="297"/>
      <c r="L2993" s="314"/>
      <c r="M2993" s="291"/>
    </row>
    <row r="2994" spans="1:13">
      <c r="A2994" s="301" t="s">
        <v>282</v>
      </c>
      <c r="B2994" s="299"/>
      <c r="C2994" s="299"/>
      <c r="D2994" s="299"/>
      <c r="E2994" s="299"/>
      <c r="F2994" s="300"/>
      <c r="G2994" s="299"/>
      <c r="H2994" s="298"/>
      <c r="I2994" s="598" t="s">
        <v>281</v>
      </c>
      <c r="J2994" s="599"/>
      <c r="K2994" s="297"/>
      <c r="L2994" s="314"/>
      <c r="M2994" s="291"/>
    </row>
    <row r="2995" spans="1:13">
      <c r="A2995" s="301" t="s">
        <v>280</v>
      </c>
      <c r="B2995" s="299"/>
      <c r="C2995" s="299"/>
      <c r="D2995" s="299"/>
      <c r="E2995" s="299"/>
      <c r="F2995" s="300"/>
      <c r="G2995" s="299"/>
      <c r="H2995" s="298"/>
      <c r="I2995" s="598" t="s">
        <v>279</v>
      </c>
      <c r="J2995" s="599"/>
      <c r="K2995" s="297"/>
      <c r="L2995" s="314"/>
      <c r="M2995" s="291"/>
    </row>
    <row r="2996" spans="1:13">
      <c r="A2996" s="301" t="s">
        <v>278</v>
      </c>
      <c r="B2996" s="299"/>
      <c r="C2996" s="299"/>
      <c r="D2996" s="299"/>
      <c r="E2996" s="299"/>
      <c r="F2996" s="300"/>
      <c r="G2996" s="299"/>
      <c r="H2996" s="298"/>
      <c r="I2996" s="598" t="s">
        <v>277</v>
      </c>
      <c r="J2996" s="599"/>
      <c r="K2996" s="297"/>
      <c r="L2996" s="314"/>
      <c r="M2996" s="291"/>
    </row>
    <row r="2997" spans="1:13">
      <c r="A2997" s="301" t="s">
        <v>276</v>
      </c>
      <c r="B2997" s="299"/>
      <c r="C2997" s="299"/>
      <c r="D2997" s="299"/>
      <c r="E2997" s="299"/>
      <c r="F2997" s="300"/>
      <c r="G2997" s="299"/>
      <c r="H2997" s="298"/>
      <c r="I2997" s="295"/>
      <c r="J2997" s="294"/>
      <c r="K2997" s="297"/>
      <c r="L2997" s="302"/>
      <c r="M2997" s="291"/>
    </row>
    <row r="2998" spans="1:13">
      <c r="A2998" s="301" t="s">
        <v>275</v>
      </c>
      <c r="B2998" s="299"/>
      <c r="C2998" s="299"/>
      <c r="D2998" s="299"/>
      <c r="E2998" s="299"/>
      <c r="F2998" s="300"/>
      <c r="G2998" s="299"/>
      <c r="H2998" s="298"/>
      <c r="I2998" s="295"/>
      <c r="J2998" s="294"/>
      <c r="K2998" s="297"/>
      <c r="L2998" s="314"/>
      <c r="M2998" s="291"/>
    </row>
    <row r="2999" spans="1:13">
      <c r="A2999" s="301" t="s">
        <v>274</v>
      </c>
      <c r="B2999" s="299"/>
      <c r="C2999" s="299"/>
      <c r="D2999" s="299"/>
      <c r="E2999" s="299"/>
      <c r="F2999" s="300"/>
      <c r="G2999" s="299"/>
      <c r="H2999" s="298"/>
      <c r="I2999" s="295"/>
      <c r="J2999" s="294"/>
      <c r="K2999" s="297"/>
      <c r="L2999" s="314"/>
      <c r="M2999" s="291"/>
    </row>
    <row r="3000" spans="1:13">
      <c r="A3000" s="301" t="s">
        <v>273</v>
      </c>
      <c r="B3000" s="299"/>
      <c r="C3000" s="299"/>
      <c r="D3000" s="299"/>
      <c r="E3000" s="299"/>
      <c r="F3000" s="300"/>
      <c r="G3000" s="299"/>
      <c r="H3000" s="298"/>
      <c r="I3000" s="295"/>
      <c r="J3000" s="294"/>
      <c r="K3000" s="297"/>
      <c r="L3000" s="314"/>
      <c r="M3000" s="291"/>
    </row>
    <row r="3001" spans="1:13">
      <c r="A3001" s="301" t="s">
        <v>272</v>
      </c>
      <c r="B3001" s="299"/>
      <c r="C3001" s="299"/>
      <c r="D3001" s="299"/>
      <c r="E3001" s="299"/>
      <c r="F3001" s="300"/>
      <c r="G3001" s="299"/>
      <c r="H3001" s="298"/>
      <c r="I3001" s="295"/>
      <c r="J3001" s="294"/>
      <c r="K3001" s="297"/>
      <c r="L3001" s="314"/>
      <c r="M3001" s="291"/>
    </row>
    <row r="3002" spans="1:13" ht="15.75" thickBot="1">
      <c r="A3002" s="616" t="s">
        <v>271</v>
      </c>
      <c r="B3002" s="617"/>
      <c r="C3002" s="617"/>
      <c r="D3002" s="617"/>
      <c r="E3002" s="617"/>
      <c r="F3002" s="617"/>
      <c r="G3002" s="617"/>
      <c r="H3002" s="618"/>
      <c r="I3002" s="295"/>
      <c r="J3002" s="294"/>
      <c r="K3002" s="293"/>
      <c r="L3002" s="292"/>
      <c r="M3002" s="291"/>
    </row>
    <row r="3003" spans="1:13">
      <c r="A3003" s="290" t="s">
        <v>270</v>
      </c>
      <c r="B3003" s="289"/>
      <c r="C3003" s="289"/>
      <c r="D3003" s="289"/>
      <c r="E3003" s="289"/>
      <c r="F3003" s="289"/>
      <c r="G3003" s="289"/>
      <c r="H3003" s="289"/>
      <c r="I3003" s="621" t="s">
        <v>55</v>
      </c>
      <c r="J3003" s="622"/>
      <c r="K3003" s="288"/>
      <c r="L3003" s="287"/>
      <c r="M3003" s="286"/>
    </row>
    <row r="3004" spans="1:13" ht="15.75" thickBot="1">
      <c r="A3004" s="285" t="s">
        <v>269</v>
      </c>
      <c r="B3004" s="284"/>
      <c r="C3004" s="284"/>
      <c r="D3004" s="284"/>
      <c r="E3004" s="284"/>
      <c r="F3004" s="284"/>
      <c r="G3004" s="284"/>
      <c r="H3004" s="284"/>
      <c r="I3004" s="283"/>
      <c r="J3004" s="282"/>
      <c r="K3004" s="281"/>
      <c r="L3004" s="280"/>
      <c r="M3004" s="279"/>
    </row>
    <row r="3005" spans="1:13" ht="15.75" thickBot="1">
      <c r="A3005" s="603" t="s">
        <v>355</v>
      </c>
      <c r="B3005" s="604"/>
      <c r="C3005" s="604"/>
      <c r="D3005" s="604"/>
      <c r="E3005" s="604"/>
      <c r="F3005" s="604"/>
      <c r="G3005" s="604"/>
      <c r="H3005" s="657"/>
      <c r="I3005" s="658" t="s">
        <v>32</v>
      </c>
      <c r="J3005" s="659"/>
      <c r="K3005" s="660">
        <v>1.46</v>
      </c>
      <c r="L3005" s="661"/>
      <c r="M3005" s="276">
        <f>K3005*12*I2937</f>
        <v>12693.24</v>
      </c>
    </row>
    <row r="3006" spans="1:13" ht="15.75" thickBot="1">
      <c r="A3006" s="386" t="s">
        <v>354</v>
      </c>
      <c r="B3006" s="385"/>
      <c r="C3006" s="385"/>
      <c r="D3006" s="385"/>
      <c r="E3006" s="385"/>
      <c r="F3006" s="385"/>
      <c r="G3006" s="385"/>
      <c r="H3006" s="385"/>
      <c r="I3006" s="387"/>
      <c r="J3006" s="383"/>
      <c r="K3006" s="660"/>
      <c r="L3006" s="661"/>
      <c r="M3006" s="276"/>
    </row>
    <row r="3007" spans="1:13" ht="15.75" thickBot="1">
      <c r="A3007" s="652" t="s">
        <v>268</v>
      </c>
      <c r="B3007" s="653"/>
      <c r="C3007" s="653"/>
      <c r="D3007" s="653"/>
      <c r="E3007" s="653"/>
      <c r="F3007" s="653"/>
      <c r="G3007" s="653"/>
      <c r="H3007" s="653"/>
      <c r="I3007" s="278"/>
      <c r="J3007" s="277"/>
      <c r="K3007" s="610">
        <f>K2938+K2948+K2963+K2991+K3005+K3006</f>
        <v>27.08</v>
      </c>
      <c r="L3007" s="611"/>
      <c r="M3007" s="276">
        <f>M2938+M2948+M2963+M2991+M3005+M3006</f>
        <v>235433.52</v>
      </c>
    </row>
    <row r="3009" spans="1:13" ht="15.75">
      <c r="A3009" s="601" t="s">
        <v>0</v>
      </c>
      <c r="B3009" s="601"/>
      <c r="C3009" s="601"/>
      <c r="D3009" s="601"/>
      <c r="E3009" s="601"/>
      <c r="F3009" s="601"/>
      <c r="G3009" s="601"/>
      <c r="H3009" s="601"/>
      <c r="I3009" s="601"/>
      <c r="J3009" s="601"/>
      <c r="K3009" s="601"/>
      <c r="L3009" s="601"/>
      <c r="M3009" s="327"/>
    </row>
    <row r="3010" spans="1:13" ht="15.75">
      <c r="A3010" s="600" t="s">
        <v>353</v>
      </c>
      <c r="B3010" s="600"/>
      <c r="C3010" s="600"/>
      <c r="D3010" s="600"/>
      <c r="E3010" s="600"/>
      <c r="F3010" s="600"/>
      <c r="G3010" s="600"/>
      <c r="H3010" s="600"/>
      <c r="I3010" s="600"/>
      <c r="J3010" s="600"/>
      <c r="K3010" s="600"/>
      <c r="L3010" s="600"/>
      <c r="M3010" s="327"/>
    </row>
    <row r="3011" spans="1:13" ht="15.75">
      <c r="A3011" s="370"/>
      <c r="B3011" s="370"/>
      <c r="C3011" s="370"/>
      <c r="D3011" s="370"/>
      <c r="E3011" s="370"/>
      <c r="F3011" s="370" t="s">
        <v>466</v>
      </c>
      <c r="G3011" s="370"/>
      <c r="H3011" s="370"/>
      <c r="I3011" s="370"/>
      <c r="J3011" s="370"/>
      <c r="K3011" s="370"/>
      <c r="L3011" s="370"/>
      <c r="M3011" s="327"/>
    </row>
    <row r="3012" spans="1:13">
      <c r="A3012" s="329"/>
      <c r="B3012" s="328"/>
      <c r="C3012" s="602" t="s">
        <v>351</v>
      </c>
      <c r="D3012" s="602"/>
      <c r="E3012" s="602"/>
      <c r="F3012" s="328"/>
      <c r="G3012" s="328"/>
      <c r="H3012" s="368"/>
      <c r="I3012" s="590" t="s">
        <v>3</v>
      </c>
      <c r="J3012" s="591"/>
      <c r="K3012" s="592" t="s">
        <v>4</v>
      </c>
      <c r="L3012" s="593"/>
      <c r="M3012" s="382"/>
    </row>
    <row r="3013" spans="1:13">
      <c r="A3013" s="381"/>
      <c r="B3013" s="355"/>
      <c r="C3013" s="355"/>
      <c r="D3013" s="355"/>
      <c r="E3013" s="355"/>
      <c r="F3013" s="355"/>
      <c r="G3013" s="355"/>
      <c r="H3013" s="356"/>
      <c r="I3013" s="295"/>
      <c r="J3013" s="294"/>
      <c r="K3013" s="594" t="s">
        <v>5</v>
      </c>
      <c r="L3013" s="595"/>
      <c r="M3013" s="380" t="s">
        <v>6</v>
      </c>
    </row>
    <row r="3014" spans="1:13">
      <c r="A3014" s="381"/>
      <c r="B3014" s="355"/>
      <c r="C3014" s="355"/>
      <c r="D3014" s="355"/>
      <c r="E3014" s="355"/>
      <c r="F3014" s="355"/>
      <c r="G3014" s="355"/>
      <c r="H3014" s="356"/>
      <c r="I3014" s="598" t="s">
        <v>7</v>
      </c>
      <c r="J3014" s="599"/>
      <c r="K3014" s="623" t="s">
        <v>8</v>
      </c>
      <c r="L3014" s="624"/>
      <c r="M3014" s="380" t="s">
        <v>9</v>
      </c>
    </row>
    <row r="3015" spans="1:13" ht="16.5" thickBot="1">
      <c r="A3015" s="379"/>
      <c r="B3015" s="351"/>
      <c r="C3015" s="351"/>
      <c r="D3015" s="351"/>
      <c r="E3015" s="351"/>
      <c r="F3015" s="351"/>
      <c r="G3015" s="351"/>
      <c r="H3015" s="350"/>
      <c r="I3015" s="631">
        <v>731.3</v>
      </c>
      <c r="J3015" s="632"/>
      <c r="K3015" s="633"/>
      <c r="L3015" s="634"/>
      <c r="M3015" s="378"/>
    </row>
    <row r="3016" spans="1:13">
      <c r="A3016" s="367" t="s">
        <v>350</v>
      </c>
      <c r="B3016" s="344"/>
      <c r="C3016" s="344"/>
      <c r="D3016" s="344"/>
      <c r="E3016" s="344"/>
      <c r="F3016" s="344"/>
      <c r="G3016" s="344"/>
      <c r="H3016" s="377"/>
      <c r="I3016" s="341"/>
      <c r="J3016" s="340"/>
      <c r="K3016" s="635">
        <f>K3019+K3022</f>
        <v>6.17</v>
      </c>
      <c r="L3016" s="628"/>
      <c r="M3016" s="286">
        <f>K3016*12*I3015</f>
        <v>54145.45199999999</v>
      </c>
    </row>
    <row r="3017" spans="1:13">
      <c r="A3017" s="376" t="s">
        <v>349</v>
      </c>
      <c r="B3017" s="375"/>
      <c r="C3017" s="375"/>
      <c r="D3017" s="375"/>
      <c r="E3017" s="375"/>
      <c r="F3017" s="375"/>
      <c r="G3017" s="375"/>
      <c r="H3017" s="374"/>
      <c r="I3017" s="295"/>
      <c r="J3017" s="294"/>
      <c r="K3017" s="293"/>
      <c r="L3017" s="292"/>
      <c r="M3017" s="373"/>
    </row>
    <row r="3018" spans="1:13" ht="15.75" thickBot="1">
      <c r="A3018" s="363" t="s">
        <v>348</v>
      </c>
      <c r="B3018" s="372"/>
      <c r="C3018" s="372"/>
      <c r="D3018" s="372"/>
      <c r="E3018" s="372"/>
      <c r="F3018" s="372"/>
      <c r="G3018" s="372"/>
      <c r="H3018" s="371"/>
      <c r="I3018" s="336"/>
      <c r="J3018" s="282"/>
      <c r="K3018" s="281"/>
      <c r="L3018" s="280"/>
      <c r="M3018" s="279"/>
    </row>
    <row r="3019" spans="1:13">
      <c r="A3019" s="323" t="s">
        <v>347</v>
      </c>
      <c r="B3019" s="331"/>
      <c r="C3019" s="331"/>
      <c r="D3019" s="331"/>
      <c r="E3019" s="331"/>
      <c r="F3019" s="331"/>
      <c r="G3019" s="331"/>
      <c r="H3019" s="357"/>
      <c r="I3019" s="596" t="s">
        <v>19</v>
      </c>
      <c r="J3019" s="597"/>
      <c r="K3019" s="629">
        <v>3.7</v>
      </c>
      <c r="L3019" s="630"/>
      <c r="M3019" s="291">
        <f>K3019*12*I3015</f>
        <v>32469.72</v>
      </c>
    </row>
    <row r="3020" spans="1:13">
      <c r="A3020" s="301" t="s">
        <v>338</v>
      </c>
      <c r="B3020" s="355"/>
      <c r="C3020" s="355"/>
      <c r="D3020" s="355"/>
      <c r="E3020" s="355"/>
      <c r="F3020" s="355"/>
      <c r="G3020" s="355"/>
      <c r="H3020" s="356"/>
      <c r="I3020" s="598" t="s">
        <v>328</v>
      </c>
      <c r="J3020" s="599"/>
      <c r="K3020" s="327"/>
      <c r="L3020" s="292"/>
      <c r="M3020" s="291"/>
    </row>
    <row r="3021" spans="1:13">
      <c r="A3021" s="323" t="s">
        <v>337</v>
      </c>
      <c r="B3021" s="331"/>
      <c r="C3021" s="331"/>
      <c r="D3021" s="331"/>
      <c r="E3021" s="331"/>
      <c r="F3021" s="331"/>
      <c r="G3021" s="331"/>
      <c r="H3021" s="357"/>
      <c r="I3021" s="596"/>
      <c r="J3021" s="597"/>
      <c r="K3021" s="327"/>
      <c r="L3021" s="292"/>
      <c r="M3021" s="291"/>
    </row>
    <row r="3022" spans="1:13">
      <c r="A3022" s="323" t="s">
        <v>346</v>
      </c>
      <c r="B3022" s="331"/>
      <c r="C3022" s="331"/>
      <c r="D3022" s="331"/>
      <c r="E3022" s="331"/>
      <c r="F3022" s="331"/>
      <c r="G3022" s="331"/>
      <c r="H3022" s="357"/>
      <c r="I3022" s="608" t="s">
        <v>35</v>
      </c>
      <c r="J3022" s="609"/>
      <c r="K3022" s="625">
        <v>2.4700000000000002</v>
      </c>
      <c r="L3022" s="626"/>
      <c r="M3022" s="291">
        <f>K3022*12*I3015</f>
        <v>21675.732</v>
      </c>
    </row>
    <row r="3023" spans="1:13" ht="15.75">
      <c r="A3023" s="320" t="s">
        <v>345</v>
      </c>
      <c r="B3023" s="354"/>
      <c r="C3023" s="354"/>
      <c r="D3023" s="354"/>
      <c r="E3023" s="354"/>
      <c r="F3023" s="354"/>
      <c r="G3023" s="354"/>
      <c r="H3023" s="353"/>
      <c r="I3023" s="598" t="s">
        <v>328</v>
      </c>
      <c r="J3023" s="599"/>
      <c r="K3023" s="370"/>
      <c r="L3023" s="369"/>
      <c r="M3023" s="291"/>
    </row>
    <row r="3024" spans="1:13">
      <c r="A3024" s="313" t="s">
        <v>344</v>
      </c>
      <c r="B3024" s="328"/>
      <c r="C3024" s="328"/>
      <c r="D3024" s="328"/>
      <c r="E3024" s="328"/>
      <c r="F3024" s="328"/>
      <c r="G3024" s="328"/>
      <c r="H3024" s="368"/>
      <c r="I3024" s="598"/>
      <c r="J3024" s="599"/>
      <c r="K3024" s="352"/>
      <c r="L3024" s="292"/>
      <c r="M3024" s="291"/>
    </row>
    <row r="3025" spans="1:13" ht="15.75" thickBot="1">
      <c r="A3025" s="323" t="s">
        <v>343</v>
      </c>
      <c r="B3025" s="322"/>
      <c r="C3025" s="322"/>
      <c r="D3025" s="322"/>
      <c r="E3025" s="322"/>
      <c r="F3025" s="322"/>
      <c r="G3025" s="322"/>
      <c r="H3025" s="321"/>
      <c r="I3025" s="334"/>
      <c r="J3025" s="333"/>
      <c r="K3025" s="636"/>
      <c r="L3025" s="637"/>
      <c r="M3025" s="291"/>
    </row>
    <row r="3026" spans="1:13">
      <c r="A3026" s="367" t="s">
        <v>342</v>
      </c>
      <c r="B3026" s="366"/>
      <c r="C3026" s="366"/>
      <c r="D3026" s="366"/>
      <c r="E3026" s="366"/>
      <c r="F3026" s="366"/>
      <c r="G3026" s="366"/>
      <c r="H3026" s="365"/>
      <c r="I3026" s="341"/>
      <c r="J3026" s="364"/>
      <c r="K3026" s="627">
        <f>K3028+K3033+K3036</f>
        <v>5.05</v>
      </c>
      <c r="L3026" s="628"/>
      <c r="M3026" s="286">
        <f>K3026*12*I3015</f>
        <v>44316.779999999992</v>
      </c>
    </row>
    <row r="3027" spans="1:13" ht="15.75" thickBot="1">
      <c r="A3027" s="363" t="s">
        <v>341</v>
      </c>
      <c r="B3027" s="362"/>
      <c r="C3027" s="362"/>
      <c r="D3027" s="362"/>
      <c r="E3027" s="362"/>
      <c r="F3027" s="362"/>
      <c r="G3027" s="362"/>
      <c r="H3027" s="361"/>
      <c r="I3027" s="336"/>
      <c r="J3027" s="360"/>
      <c r="K3027" s="281"/>
      <c r="L3027" s="280"/>
      <c r="M3027" s="279"/>
    </row>
    <row r="3028" spans="1:13">
      <c r="A3028" s="301" t="s">
        <v>340</v>
      </c>
      <c r="B3028" s="300"/>
      <c r="C3028" s="300"/>
      <c r="D3028" s="300"/>
      <c r="E3028" s="300"/>
      <c r="F3028" s="300"/>
      <c r="G3028" s="300"/>
      <c r="H3028" s="298"/>
      <c r="I3028" s="598" t="s">
        <v>19</v>
      </c>
      <c r="J3028" s="599"/>
      <c r="K3028" s="629">
        <v>2.5299999999999998</v>
      </c>
      <c r="L3028" s="630"/>
      <c r="M3028" s="291">
        <f>K3028*12*I3015</f>
        <v>22202.267999999996</v>
      </c>
    </row>
    <row r="3029" spans="1:13">
      <c r="A3029" s="323" t="s">
        <v>339</v>
      </c>
      <c r="B3029" s="322"/>
      <c r="C3029" s="322"/>
      <c r="D3029" s="322"/>
      <c r="E3029" s="322"/>
      <c r="F3029" s="322"/>
      <c r="G3029" s="322"/>
      <c r="H3029" s="321"/>
      <c r="I3029" s="359"/>
      <c r="J3029" s="358"/>
      <c r="K3029" s="327"/>
      <c r="L3029" s="292"/>
      <c r="M3029" s="291"/>
    </row>
    <row r="3030" spans="1:13">
      <c r="A3030" s="301" t="s">
        <v>338</v>
      </c>
      <c r="B3030" s="355"/>
      <c r="C3030" s="355"/>
      <c r="D3030" s="355"/>
      <c r="E3030" s="355"/>
      <c r="F3030" s="355"/>
      <c r="G3030" s="355"/>
      <c r="H3030" s="356"/>
      <c r="I3030" s="598" t="s">
        <v>328</v>
      </c>
      <c r="J3030" s="599"/>
      <c r="K3030" s="327"/>
      <c r="L3030" s="292"/>
      <c r="M3030" s="291"/>
    </row>
    <row r="3031" spans="1:13">
      <c r="A3031" s="323" t="s">
        <v>337</v>
      </c>
      <c r="B3031" s="331"/>
      <c r="C3031" s="331"/>
      <c r="D3031" s="331"/>
      <c r="E3031" s="331"/>
      <c r="F3031" s="331"/>
      <c r="G3031" s="331"/>
      <c r="H3031" s="357"/>
      <c r="I3031" s="596"/>
      <c r="J3031" s="597"/>
      <c r="K3031" s="327"/>
      <c r="L3031" s="292"/>
      <c r="M3031" s="291"/>
    </row>
    <row r="3032" spans="1:13">
      <c r="A3032" s="320" t="s">
        <v>336</v>
      </c>
      <c r="B3032" s="354"/>
      <c r="C3032" s="353"/>
      <c r="D3032" s="355"/>
      <c r="E3032" s="355"/>
      <c r="F3032" s="355"/>
      <c r="G3032" s="355"/>
      <c r="H3032" s="356"/>
      <c r="I3032" s="598" t="s">
        <v>328</v>
      </c>
      <c r="J3032" s="599"/>
      <c r="K3032" s="327"/>
      <c r="L3032" s="292"/>
      <c r="M3032" s="291"/>
    </row>
    <row r="3033" spans="1:13">
      <c r="A3033" s="301" t="s">
        <v>335</v>
      </c>
      <c r="B3033" s="355"/>
      <c r="C3033" s="355"/>
      <c r="D3033" s="354"/>
      <c r="E3033" s="354"/>
      <c r="F3033" s="354"/>
      <c r="G3033" s="354"/>
      <c r="H3033" s="353"/>
      <c r="I3033" s="608" t="s">
        <v>35</v>
      </c>
      <c r="J3033" s="609"/>
      <c r="K3033" s="625">
        <v>1.1200000000000001</v>
      </c>
      <c r="L3033" s="626"/>
      <c r="M3033" s="291">
        <f>K3033*12*I3015</f>
        <v>9828.6720000000005</v>
      </c>
    </row>
    <row r="3034" spans="1:13">
      <c r="A3034" s="313" t="s">
        <v>334</v>
      </c>
      <c r="B3034" s="312"/>
      <c r="C3034" s="312"/>
      <c r="D3034" s="312"/>
      <c r="E3034" s="312"/>
      <c r="F3034" s="312"/>
      <c r="G3034" s="312"/>
      <c r="H3034" s="311"/>
      <c r="I3034" s="590" t="s">
        <v>333</v>
      </c>
      <c r="J3034" s="591"/>
      <c r="K3034" s="327"/>
      <c r="L3034" s="292"/>
      <c r="M3034" s="291"/>
    </row>
    <row r="3035" spans="1:13">
      <c r="A3035" s="323"/>
      <c r="B3035" s="322"/>
      <c r="C3035" s="322"/>
      <c r="D3035" s="322"/>
      <c r="E3035" s="322"/>
      <c r="F3035" s="322"/>
      <c r="G3035" s="322"/>
      <c r="H3035" s="321"/>
      <c r="I3035" s="334" t="s">
        <v>332</v>
      </c>
      <c r="J3035" s="333"/>
      <c r="K3035" s="352"/>
      <c r="L3035" s="292"/>
      <c r="M3035" s="291"/>
    </row>
    <row r="3036" spans="1:13">
      <c r="A3036" s="313" t="s">
        <v>331</v>
      </c>
      <c r="B3036" s="312"/>
      <c r="C3036" s="312"/>
      <c r="D3036" s="312"/>
      <c r="E3036" s="312"/>
      <c r="F3036" s="312"/>
      <c r="G3036" s="312"/>
      <c r="H3036" s="311"/>
      <c r="I3036" s="590" t="s">
        <v>35</v>
      </c>
      <c r="J3036" s="591"/>
      <c r="K3036" s="625">
        <v>1.4</v>
      </c>
      <c r="L3036" s="626"/>
      <c r="M3036" s="291">
        <f>K3036*12*I3015</f>
        <v>12285.839999999997</v>
      </c>
    </row>
    <row r="3037" spans="1:13">
      <c r="A3037" s="323" t="s">
        <v>330</v>
      </c>
      <c r="B3037" s="322"/>
      <c r="C3037" s="322"/>
      <c r="D3037" s="322"/>
      <c r="E3037" s="322"/>
      <c r="F3037" s="322"/>
      <c r="G3037" s="322"/>
      <c r="H3037" s="321"/>
      <c r="I3037" s="334"/>
      <c r="J3037" s="333"/>
      <c r="K3037" s="327"/>
      <c r="L3037" s="292"/>
      <c r="M3037" s="291"/>
    </row>
    <row r="3038" spans="1:13">
      <c r="A3038" s="313" t="s">
        <v>329</v>
      </c>
      <c r="B3038" s="312"/>
      <c r="C3038" s="312"/>
      <c r="D3038" s="312"/>
      <c r="E3038" s="312"/>
      <c r="F3038" s="312"/>
      <c r="G3038" s="312"/>
      <c r="H3038" s="311"/>
      <c r="I3038" s="598" t="s">
        <v>328</v>
      </c>
      <c r="J3038" s="599"/>
      <c r="K3038" s="327"/>
      <c r="L3038" s="292"/>
      <c r="M3038" s="291"/>
    </row>
    <row r="3039" spans="1:13">
      <c r="A3039" s="313" t="s">
        <v>327</v>
      </c>
      <c r="B3039" s="312"/>
      <c r="C3039" s="312"/>
      <c r="D3039" s="312"/>
      <c r="E3039" s="312"/>
      <c r="F3039" s="312"/>
      <c r="G3039" s="312"/>
      <c r="H3039" s="311"/>
      <c r="I3039" s="590" t="s">
        <v>326</v>
      </c>
      <c r="J3039" s="591"/>
      <c r="K3039" s="351"/>
      <c r="L3039" s="350"/>
      <c r="M3039" s="349"/>
    </row>
    <row r="3040" spans="1:13" ht="15.75" thickBot="1">
      <c r="A3040" s="323"/>
      <c r="B3040" s="322"/>
      <c r="C3040" s="322"/>
      <c r="D3040" s="322"/>
      <c r="E3040" s="322"/>
      <c r="F3040" s="322"/>
      <c r="G3040" s="322"/>
      <c r="H3040" s="321"/>
      <c r="I3040" s="606" t="s">
        <v>325</v>
      </c>
      <c r="J3040" s="607"/>
      <c r="K3040" s="348"/>
      <c r="L3040" s="347"/>
      <c r="M3040" s="346"/>
    </row>
    <row r="3041" spans="1:13">
      <c r="A3041" s="345" t="s">
        <v>324</v>
      </c>
      <c r="B3041" s="344"/>
      <c r="C3041" s="344"/>
      <c r="D3041" s="344"/>
      <c r="E3041" s="344"/>
      <c r="F3041" s="344"/>
      <c r="G3041" s="343"/>
      <c r="H3041" s="342"/>
      <c r="I3041" s="341"/>
      <c r="J3041" s="340"/>
      <c r="K3041" s="648">
        <f>K3043+K3050+K3058+K3062+K3066</f>
        <v>8.379999999999999</v>
      </c>
      <c r="L3041" s="628"/>
      <c r="M3041" s="286">
        <f>M3043+M3050+M3058+M3062+M3066</f>
        <v>73539.527999999991</v>
      </c>
    </row>
    <row r="3042" spans="1:13" ht="15.75" thickBot="1">
      <c r="A3042" s="339"/>
      <c r="B3042" s="338"/>
      <c r="C3042" s="338"/>
      <c r="D3042" s="338"/>
      <c r="E3042" s="338"/>
      <c r="F3042" s="338"/>
      <c r="G3042" s="338"/>
      <c r="H3042" s="337"/>
      <c r="I3042" s="336"/>
      <c r="J3042" s="282"/>
      <c r="K3042" s="281"/>
      <c r="L3042" s="280"/>
      <c r="M3042" s="279"/>
    </row>
    <row r="3043" spans="1:13" ht="15.75" thickBot="1">
      <c r="A3043" s="603" t="s">
        <v>323</v>
      </c>
      <c r="B3043" s="604"/>
      <c r="C3043" s="604"/>
      <c r="D3043" s="604"/>
      <c r="E3043" s="604"/>
      <c r="F3043" s="604"/>
      <c r="G3043" s="604"/>
      <c r="H3043" s="605"/>
      <c r="I3043" s="305"/>
      <c r="J3043" s="304"/>
      <c r="K3043" s="646">
        <f>K3044+K3045+K3046+K3048+K3049</f>
        <v>4.5</v>
      </c>
      <c r="L3043" s="647"/>
      <c r="M3043" s="303">
        <f>K3043*12*I3015</f>
        <v>39490.199999999997</v>
      </c>
    </row>
    <row r="3044" spans="1:13">
      <c r="A3044" s="323" t="s">
        <v>322</v>
      </c>
      <c r="B3044" s="322"/>
      <c r="C3044" s="322"/>
      <c r="D3044" s="322"/>
      <c r="E3044" s="322"/>
      <c r="F3044" s="322"/>
      <c r="G3044" s="322"/>
      <c r="H3044" s="321"/>
      <c r="I3044" s="596" t="s">
        <v>321</v>
      </c>
      <c r="J3044" s="597"/>
      <c r="K3044" s="629">
        <v>0.63</v>
      </c>
      <c r="L3044" s="630"/>
      <c r="M3044" s="291">
        <f>K3044*12*I3015</f>
        <v>5528.6279999999997</v>
      </c>
    </row>
    <row r="3045" spans="1:13">
      <c r="A3045" s="320" t="s">
        <v>320</v>
      </c>
      <c r="B3045" s="319"/>
      <c r="C3045" s="319"/>
      <c r="D3045" s="319"/>
      <c r="E3045" s="319"/>
      <c r="F3045" s="319"/>
      <c r="G3045" s="319"/>
      <c r="H3045" s="318"/>
      <c r="I3045" s="608" t="s">
        <v>57</v>
      </c>
      <c r="J3045" s="609"/>
      <c r="K3045" s="625">
        <v>1.48</v>
      </c>
      <c r="L3045" s="626"/>
      <c r="M3045" s="291">
        <f>K3045*12*I3015</f>
        <v>12987.887999999997</v>
      </c>
    </row>
    <row r="3046" spans="1:13">
      <c r="A3046" s="313" t="s">
        <v>319</v>
      </c>
      <c r="B3046" s="312"/>
      <c r="C3046" s="312"/>
      <c r="D3046" s="312"/>
      <c r="E3046" s="312"/>
      <c r="F3046" s="312"/>
      <c r="G3046" s="312"/>
      <c r="H3046" s="311"/>
      <c r="I3046" s="590" t="s">
        <v>35</v>
      </c>
      <c r="J3046" s="591"/>
      <c r="K3046" s="625">
        <v>0.17</v>
      </c>
      <c r="L3046" s="626"/>
      <c r="M3046" s="291">
        <f>K3046*12*I3015</f>
        <v>1491.8519999999999</v>
      </c>
    </row>
    <row r="3047" spans="1:13">
      <c r="A3047" s="335" t="s">
        <v>318</v>
      </c>
      <c r="B3047" s="331"/>
      <c r="C3047" s="331"/>
      <c r="D3047" s="331"/>
      <c r="E3047" s="322"/>
      <c r="F3047" s="322"/>
      <c r="G3047" s="322"/>
      <c r="H3047" s="321"/>
      <c r="I3047" s="334"/>
      <c r="J3047" s="333"/>
      <c r="K3047" s="293"/>
      <c r="L3047" s="292"/>
      <c r="M3047" s="291"/>
    </row>
    <row r="3048" spans="1:13">
      <c r="A3048" s="320" t="s">
        <v>317</v>
      </c>
      <c r="B3048" s="319"/>
      <c r="C3048" s="319"/>
      <c r="D3048" s="319"/>
      <c r="E3048" s="319"/>
      <c r="F3048" s="319"/>
      <c r="G3048" s="319"/>
      <c r="H3048" s="318"/>
      <c r="I3048" s="608" t="s">
        <v>19</v>
      </c>
      <c r="J3048" s="609"/>
      <c r="K3048" s="625">
        <v>0.05</v>
      </c>
      <c r="L3048" s="626"/>
      <c r="M3048" s="291">
        <f>K3048*12*I3015</f>
        <v>438.78000000000003</v>
      </c>
    </row>
    <row r="3049" spans="1:13" ht="15.75" thickBot="1">
      <c r="A3049" s="313" t="s">
        <v>316</v>
      </c>
      <c r="B3049" s="312"/>
      <c r="C3049" s="312"/>
      <c r="D3049" s="312"/>
      <c r="E3049" s="312"/>
      <c r="F3049" s="312"/>
      <c r="G3049" s="312"/>
      <c r="H3049" s="311"/>
      <c r="I3049" s="614" t="s">
        <v>19</v>
      </c>
      <c r="J3049" s="615"/>
      <c r="K3049" s="650">
        <v>2.17</v>
      </c>
      <c r="L3049" s="651"/>
      <c r="M3049" s="291">
        <f>K3049*12*I3015</f>
        <v>19043.052</v>
      </c>
    </row>
    <row r="3050" spans="1:13" ht="15.75" thickBot="1">
      <c r="A3050" s="654" t="s">
        <v>315</v>
      </c>
      <c r="B3050" s="655"/>
      <c r="C3050" s="655"/>
      <c r="D3050" s="655"/>
      <c r="E3050" s="655"/>
      <c r="F3050" s="655"/>
      <c r="G3050" s="655"/>
      <c r="H3050" s="656"/>
      <c r="I3050" s="305"/>
      <c r="J3050" s="304"/>
      <c r="K3050" s="642">
        <f>K3051+K3052+K3054+K3055+K3056+K3057</f>
        <v>1.35</v>
      </c>
      <c r="L3050" s="647"/>
      <c r="M3050" s="303">
        <f>K3050*12*I3015</f>
        <v>11847.060000000001</v>
      </c>
    </row>
    <row r="3051" spans="1:13">
      <c r="A3051" s="332" t="s">
        <v>314</v>
      </c>
      <c r="B3051" s="331"/>
      <c r="C3051" s="331"/>
      <c r="D3051" s="331"/>
      <c r="E3051" s="331"/>
      <c r="F3051" s="322"/>
      <c r="G3051" s="322"/>
      <c r="H3051" s="321"/>
      <c r="I3051" s="330"/>
      <c r="J3051" s="294"/>
      <c r="K3051" s="629">
        <v>0.08</v>
      </c>
      <c r="L3051" s="630"/>
      <c r="M3051" s="291">
        <f>K3051*12*I3015</f>
        <v>702.04799999999989</v>
      </c>
    </row>
    <row r="3052" spans="1:13">
      <c r="A3052" s="329" t="s">
        <v>313</v>
      </c>
      <c r="B3052" s="328"/>
      <c r="C3052" s="328"/>
      <c r="D3052" s="328"/>
      <c r="E3052" s="328"/>
      <c r="F3052" s="312"/>
      <c r="G3052" s="312"/>
      <c r="H3052" s="311"/>
      <c r="I3052" s="598" t="s">
        <v>312</v>
      </c>
      <c r="J3052" s="599"/>
      <c r="K3052" s="625">
        <v>0.65</v>
      </c>
      <c r="L3052" s="626"/>
      <c r="M3052" s="291">
        <f>K3052*12*I3015</f>
        <v>5704.14</v>
      </c>
    </row>
    <row r="3053" spans="1:13">
      <c r="A3053" s="323" t="s">
        <v>311</v>
      </c>
      <c r="B3053" s="322"/>
      <c r="C3053" s="322"/>
      <c r="D3053" s="322"/>
      <c r="E3053" s="322"/>
      <c r="F3053" s="322"/>
      <c r="G3053" s="322"/>
      <c r="H3053" s="321"/>
      <c r="I3053" s="596" t="s">
        <v>310</v>
      </c>
      <c r="J3053" s="597"/>
      <c r="K3053" s="327"/>
      <c r="L3053" s="292"/>
      <c r="M3053" s="291"/>
    </row>
    <row r="3054" spans="1:13">
      <c r="A3054" s="320" t="s">
        <v>309</v>
      </c>
      <c r="B3054" s="319"/>
      <c r="C3054" s="319"/>
      <c r="D3054" s="319"/>
      <c r="E3054" s="319"/>
      <c r="F3054" s="319"/>
      <c r="G3054" s="319"/>
      <c r="H3054" s="318"/>
      <c r="I3054" s="608" t="s">
        <v>308</v>
      </c>
      <c r="J3054" s="609"/>
      <c r="K3054" s="625">
        <v>0.4</v>
      </c>
      <c r="L3054" s="626"/>
      <c r="M3054" s="291">
        <f>K3054*12*I3015</f>
        <v>3510.2400000000002</v>
      </c>
    </row>
    <row r="3055" spans="1:13">
      <c r="A3055" s="320" t="s">
        <v>307</v>
      </c>
      <c r="B3055" s="319"/>
      <c r="C3055" s="319"/>
      <c r="D3055" s="319"/>
      <c r="E3055" s="319"/>
      <c r="F3055" s="319"/>
      <c r="G3055" s="319"/>
      <c r="H3055" s="318"/>
      <c r="I3055" s="608" t="s">
        <v>306</v>
      </c>
      <c r="J3055" s="609"/>
      <c r="K3055" s="625">
        <v>0.1</v>
      </c>
      <c r="L3055" s="626"/>
      <c r="M3055" s="291">
        <f>K3055*12*I3015</f>
        <v>877.56000000000006</v>
      </c>
    </row>
    <row r="3056" spans="1:13">
      <c r="A3056" s="313" t="s">
        <v>299</v>
      </c>
      <c r="B3056" s="312"/>
      <c r="C3056" s="312"/>
      <c r="D3056" s="312"/>
      <c r="E3056" s="312"/>
      <c r="F3056" s="312"/>
      <c r="G3056" s="312"/>
      <c r="H3056" s="311"/>
      <c r="I3056" s="608" t="s">
        <v>298</v>
      </c>
      <c r="J3056" s="609"/>
      <c r="K3056" s="636">
        <v>0.05</v>
      </c>
      <c r="L3056" s="637"/>
      <c r="M3056" s="291">
        <f>K3056*12*I3015</f>
        <v>438.78000000000003</v>
      </c>
    </row>
    <row r="3057" spans="1:13" ht="15.75" thickBot="1">
      <c r="A3057" s="313" t="s">
        <v>305</v>
      </c>
      <c r="B3057" s="312"/>
      <c r="C3057" s="312"/>
      <c r="D3057" s="312"/>
      <c r="E3057" s="312"/>
      <c r="F3057" s="312"/>
      <c r="G3057" s="312"/>
      <c r="H3057" s="311"/>
      <c r="I3057" s="614" t="s">
        <v>88</v>
      </c>
      <c r="J3057" s="615"/>
      <c r="K3057" s="638">
        <v>7.0000000000000007E-2</v>
      </c>
      <c r="L3057" s="639"/>
      <c r="M3057" s="326">
        <f>K3057*12*I3015</f>
        <v>614.29200000000003</v>
      </c>
    </row>
    <row r="3058" spans="1:13" ht="15.75" thickBot="1">
      <c r="A3058" s="654" t="s">
        <v>304</v>
      </c>
      <c r="B3058" s="655"/>
      <c r="C3058" s="655"/>
      <c r="D3058" s="655"/>
      <c r="E3058" s="655"/>
      <c r="F3058" s="655"/>
      <c r="G3058" s="655"/>
      <c r="H3058" s="656"/>
      <c r="I3058" s="325"/>
      <c r="J3058" s="324"/>
      <c r="K3058" s="649">
        <f>K3059+K3060+K3061</f>
        <v>0.88</v>
      </c>
      <c r="L3058" s="643"/>
      <c r="M3058" s="303">
        <f>K3058*12*I3015</f>
        <v>7722.5280000000002</v>
      </c>
    </row>
    <row r="3059" spans="1:13">
      <c r="A3059" s="323" t="s">
        <v>303</v>
      </c>
      <c r="B3059" s="322"/>
      <c r="C3059" s="322"/>
      <c r="D3059" s="322"/>
      <c r="E3059" s="322"/>
      <c r="F3059" s="322"/>
      <c r="G3059" s="322"/>
      <c r="H3059" s="321"/>
      <c r="I3059" s="612" t="s">
        <v>302</v>
      </c>
      <c r="J3059" s="613"/>
      <c r="K3059" s="644">
        <v>0.42</v>
      </c>
      <c r="L3059" s="645"/>
      <c r="M3059" s="291">
        <f>K3059*12*I3015</f>
        <v>3685.752</v>
      </c>
    </row>
    <row r="3060" spans="1:13">
      <c r="A3060" s="320" t="s">
        <v>301</v>
      </c>
      <c r="B3060" s="319"/>
      <c r="C3060" s="319"/>
      <c r="D3060" s="319"/>
      <c r="E3060" s="319"/>
      <c r="F3060" s="319"/>
      <c r="G3060" s="319"/>
      <c r="H3060" s="318"/>
      <c r="I3060" s="317" t="s">
        <v>300</v>
      </c>
      <c r="J3060" s="316"/>
      <c r="K3060" s="636">
        <v>0.37</v>
      </c>
      <c r="L3060" s="637"/>
      <c r="M3060" s="291">
        <f>K3060*12*I3015</f>
        <v>3246.9719999999993</v>
      </c>
    </row>
    <row r="3061" spans="1:13" ht="15.75" thickBot="1">
      <c r="A3061" s="313" t="s">
        <v>299</v>
      </c>
      <c r="B3061" s="312"/>
      <c r="C3061" s="312"/>
      <c r="D3061" s="312"/>
      <c r="E3061" s="312"/>
      <c r="F3061" s="312"/>
      <c r="G3061" s="312"/>
      <c r="H3061" s="311"/>
      <c r="I3061" s="614" t="s">
        <v>298</v>
      </c>
      <c r="J3061" s="615"/>
      <c r="K3061" s="638">
        <v>0.09</v>
      </c>
      <c r="L3061" s="639"/>
      <c r="M3061" s="291">
        <f>K3061*12*I3015</f>
        <v>789.80399999999997</v>
      </c>
    </row>
    <row r="3062" spans="1:13" ht="15.75" thickBot="1">
      <c r="A3062" s="603" t="s">
        <v>375</v>
      </c>
      <c r="B3062" s="604"/>
      <c r="C3062" s="604"/>
      <c r="D3062" s="604"/>
      <c r="E3062" s="604"/>
      <c r="F3062" s="604"/>
      <c r="G3062" s="604"/>
      <c r="H3062" s="605"/>
      <c r="I3062" s="305"/>
      <c r="J3062" s="304"/>
      <c r="K3062" s="642">
        <v>1.58</v>
      </c>
      <c r="L3062" s="643"/>
      <c r="M3062" s="303">
        <f>K3062*12*I3015</f>
        <v>13865.448</v>
      </c>
    </row>
    <row r="3063" spans="1:13">
      <c r="A3063" s="301" t="s">
        <v>294</v>
      </c>
      <c r="B3063" s="300"/>
      <c r="C3063" s="300"/>
      <c r="D3063" s="300"/>
      <c r="E3063" s="300"/>
      <c r="F3063" s="300"/>
      <c r="G3063" s="300"/>
      <c r="H3063" s="298"/>
      <c r="I3063" s="621" t="s">
        <v>293</v>
      </c>
      <c r="J3063" s="622"/>
      <c r="K3063" s="297"/>
      <c r="L3063" s="314"/>
      <c r="M3063" s="291"/>
    </row>
    <row r="3064" spans="1:13">
      <c r="A3064" s="301" t="s">
        <v>292</v>
      </c>
      <c r="B3064" s="300"/>
      <c r="C3064" s="300"/>
      <c r="D3064" s="300"/>
      <c r="E3064" s="300"/>
      <c r="F3064" s="300"/>
      <c r="G3064" s="300"/>
      <c r="H3064" s="298"/>
      <c r="I3064" s="295"/>
      <c r="J3064" s="294"/>
      <c r="K3064" s="297"/>
      <c r="L3064" s="314"/>
      <c r="M3064" s="291"/>
    </row>
    <row r="3065" spans="1:13" ht="15.75" thickBot="1">
      <c r="A3065" s="301" t="s">
        <v>291</v>
      </c>
      <c r="B3065" s="300"/>
      <c r="C3065" s="300"/>
      <c r="D3065" s="300"/>
      <c r="E3065" s="300"/>
      <c r="F3065" s="300"/>
      <c r="G3065" s="300"/>
      <c r="H3065" s="298"/>
      <c r="I3065" s="310"/>
      <c r="J3065" s="294"/>
      <c r="K3065" s="297"/>
      <c r="L3065" s="314"/>
      <c r="M3065" s="291"/>
    </row>
    <row r="3066" spans="1:13" ht="15.75" thickBot="1">
      <c r="A3066" s="309" t="s">
        <v>374</v>
      </c>
      <c r="B3066" s="308"/>
      <c r="C3066" s="308"/>
      <c r="D3066" s="308"/>
      <c r="E3066" s="308"/>
      <c r="F3066" s="308"/>
      <c r="G3066" s="308"/>
      <c r="H3066" s="307"/>
      <c r="I3066" s="305"/>
      <c r="J3066" s="304"/>
      <c r="K3066" s="642">
        <v>7.0000000000000007E-2</v>
      </c>
      <c r="L3066" s="643"/>
      <c r="M3066" s="303">
        <f>K3066*12*I3015</f>
        <v>614.29200000000003</v>
      </c>
    </row>
    <row r="3067" spans="1:13">
      <c r="A3067" s="301" t="s">
        <v>289</v>
      </c>
      <c r="B3067" s="300"/>
      <c r="C3067" s="300"/>
      <c r="D3067" s="300"/>
      <c r="E3067" s="300"/>
      <c r="F3067" s="300"/>
      <c r="G3067" s="300"/>
      <c r="H3067" s="298"/>
      <c r="I3067" s="621" t="s">
        <v>19</v>
      </c>
      <c r="J3067" s="622"/>
      <c r="K3067" s="315"/>
      <c r="L3067" s="314"/>
      <c r="M3067" s="291"/>
    </row>
    <row r="3068" spans="1:13" ht="15.75" thickBot="1">
      <c r="A3068" s="301" t="s">
        <v>288</v>
      </c>
      <c r="B3068" s="300"/>
      <c r="C3068" s="300"/>
      <c r="D3068" s="300"/>
      <c r="E3068" s="300"/>
      <c r="F3068" s="300"/>
      <c r="G3068" s="300"/>
      <c r="H3068" s="298"/>
      <c r="I3068" s="295"/>
      <c r="J3068" s="294"/>
      <c r="K3068" s="315"/>
      <c r="L3068" s="314"/>
      <c r="M3068" s="291"/>
    </row>
    <row r="3069" spans="1:13" ht="15.75" thickBot="1">
      <c r="A3069" s="603" t="s">
        <v>287</v>
      </c>
      <c r="B3069" s="604"/>
      <c r="C3069" s="604"/>
      <c r="D3069" s="604"/>
      <c r="E3069" s="604"/>
      <c r="F3069" s="604"/>
      <c r="G3069" s="604"/>
      <c r="H3069" s="605"/>
      <c r="I3069" s="305"/>
      <c r="J3069" s="304"/>
      <c r="K3069" s="642">
        <v>6</v>
      </c>
      <c r="L3069" s="643"/>
      <c r="M3069" s="303">
        <f>K3069*12*I3015</f>
        <v>52653.599999999999</v>
      </c>
    </row>
    <row r="3070" spans="1:13">
      <c r="A3070" s="301" t="s">
        <v>286</v>
      </c>
      <c r="B3070" s="299"/>
      <c r="C3070" s="299"/>
      <c r="D3070" s="299"/>
      <c r="E3070" s="299"/>
      <c r="F3070" s="300"/>
      <c r="G3070" s="299"/>
      <c r="H3070" s="298"/>
      <c r="I3070" s="598" t="s">
        <v>285</v>
      </c>
      <c r="J3070" s="599"/>
      <c r="K3070" s="297"/>
      <c r="L3070" s="314"/>
      <c r="M3070" s="291"/>
    </row>
    <row r="3071" spans="1:13">
      <c r="A3071" s="301" t="s">
        <v>284</v>
      </c>
      <c r="B3071" s="299"/>
      <c r="C3071" s="299"/>
      <c r="D3071" s="299"/>
      <c r="E3071" s="299"/>
      <c r="F3071" s="300"/>
      <c r="G3071" s="299"/>
      <c r="H3071" s="298"/>
      <c r="I3071" s="598" t="s">
        <v>283</v>
      </c>
      <c r="J3071" s="599"/>
      <c r="K3071" s="297"/>
      <c r="L3071" s="314"/>
      <c r="M3071" s="291"/>
    </row>
    <row r="3072" spans="1:13">
      <c r="A3072" s="301" t="s">
        <v>282</v>
      </c>
      <c r="B3072" s="299"/>
      <c r="C3072" s="299"/>
      <c r="D3072" s="299"/>
      <c r="E3072" s="299"/>
      <c r="F3072" s="300"/>
      <c r="G3072" s="299"/>
      <c r="H3072" s="298"/>
      <c r="I3072" s="598" t="s">
        <v>281</v>
      </c>
      <c r="J3072" s="599"/>
      <c r="K3072" s="297"/>
      <c r="L3072" s="314"/>
      <c r="M3072" s="291"/>
    </row>
    <row r="3073" spans="1:13">
      <c r="A3073" s="301" t="s">
        <v>280</v>
      </c>
      <c r="B3073" s="299"/>
      <c r="C3073" s="299"/>
      <c r="D3073" s="299"/>
      <c r="E3073" s="299"/>
      <c r="F3073" s="300"/>
      <c r="G3073" s="299"/>
      <c r="H3073" s="298"/>
      <c r="I3073" s="598" t="s">
        <v>279</v>
      </c>
      <c r="J3073" s="599"/>
      <c r="K3073" s="297"/>
      <c r="L3073" s="314"/>
      <c r="M3073" s="291"/>
    </row>
    <row r="3074" spans="1:13">
      <c r="A3074" s="301" t="s">
        <v>278</v>
      </c>
      <c r="B3074" s="299"/>
      <c r="C3074" s="299"/>
      <c r="D3074" s="299"/>
      <c r="E3074" s="299"/>
      <c r="F3074" s="300"/>
      <c r="G3074" s="299"/>
      <c r="H3074" s="298"/>
      <c r="I3074" s="598" t="s">
        <v>277</v>
      </c>
      <c r="J3074" s="599"/>
      <c r="K3074" s="297"/>
      <c r="L3074" s="314"/>
      <c r="M3074" s="291"/>
    </row>
    <row r="3075" spans="1:13">
      <c r="A3075" s="301" t="s">
        <v>276</v>
      </c>
      <c r="B3075" s="299"/>
      <c r="C3075" s="299"/>
      <c r="D3075" s="299"/>
      <c r="E3075" s="299"/>
      <c r="F3075" s="300"/>
      <c r="G3075" s="299"/>
      <c r="H3075" s="298"/>
      <c r="I3075" s="295"/>
      <c r="J3075" s="294"/>
      <c r="K3075" s="297"/>
      <c r="L3075" s="302"/>
      <c r="M3075" s="291"/>
    </row>
    <row r="3076" spans="1:13">
      <c r="A3076" s="301" t="s">
        <v>275</v>
      </c>
      <c r="B3076" s="299"/>
      <c r="C3076" s="299"/>
      <c r="D3076" s="299"/>
      <c r="E3076" s="299"/>
      <c r="F3076" s="300"/>
      <c r="G3076" s="299"/>
      <c r="H3076" s="298"/>
      <c r="I3076" s="295"/>
      <c r="J3076" s="294"/>
      <c r="K3076" s="297"/>
      <c r="L3076" s="314"/>
      <c r="M3076" s="291"/>
    </row>
    <row r="3077" spans="1:13">
      <c r="A3077" s="301" t="s">
        <v>274</v>
      </c>
      <c r="B3077" s="299"/>
      <c r="C3077" s="299"/>
      <c r="D3077" s="299"/>
      <c r="E3077" s="299"/>
      <c r="F3077" s="300"/>
      <c r="G3077" s="299"/>
      <c r="H3077" s="298"/>
      <c r="I3077" s="295"/>
      <c r="J3077" s="294"/>
      <c r="K3077" s="297"/>
      <c r="L3077" s="314"/>
      <c r="M3077" s="291"/>
    </row>
    <row r="3078" spans="1:13">
      <c r="A3078" s="301" t="s">
        <v>273</v>
      </c>
      <c r="B3078" s="299"/>
      <c r="C3078" s="299"/>
      <c r="D3078" s="299"/>
      <c r="E3078" s="299"/>
      <c r="F3078" s="300"/>
      <c r="G3078" s="299"/>
      <c r="H3078" s="298"/>
      <c r="I3078" s="295"/>
      <c r="J3078" s="294"/>
      <c r="K3078" s="297"/>
      <c r="L3078" s="314"/>
      <c r="M3078" s="291"/>
    </row>
    <row r="3079" spans="1:13">
      <c r="A3079" s="301" t="s">
        <v>272</v>
      </c>
      <c r="B3079" s="299"/>
      <c r="C3079" s="299"/>
      <c r="D3079" s="299"/>
      <c r="E3079" s="299"/>
      <c r="F3079" s="300"/>
      <c r="G3079" s="299"/>
      <c r="H3079" s="298"/>
      <c r="I3079" s="295"/>
      <c r="J3079" s="294"/>
      <c r="K3079" s="297"/>
      <c r="L3079" s="314"/>
      <c r="M3079" s="291"/>
    </row>
    <row r="3080" spans="1:13" ht="15.75" thickBot="1">
      <c r="A3080" s="616" t="s">
        <v>271</v>
      </c>
      <c r="B3080" s="617"/>
      <c r="C3080" s="617"/>
      <c r="D3080" s="617"/>
      <c r="E3080" s="617"/>
      <c r="F3080" s="617"/>
      <c r="G3080" s="617"/>
      <c r="H3080" s="618"/>
      <c r="I3080" s="295"/>
      <c r="J3080" s="294"/>
      <c r="K3080" s="293"/>
      <c r="L3080" s="292"/>
      <c r="M3080" s="291"/>
    </row>
    <row r="3081" spans="1:13">
      <c r="A3081" s="290" t="s">
        <v>270</v>
      </c>
      <c r="B3081" s="289"/>
      <c r="C3081" s="289"/>
      <c r="D3081" s="289"/>
      <c r="E3081" s="289"/>
      <c r="F3081" s="289"/>
      <c r="G3081" s="289"/>
      <c r="H3081" s="289"/>
      <c r="I3081" s="621" t="s">
        <v>55</v>
      </c>
      <c r="J3081" s="622"/>
      <c r="K3081" s="288"/>
      <c r="L3081" s="287"/>
      <c r="M3081" s="286"/>
    </row>
    <row r="3082" spans="1:13" ht="15.75" thickBot="1">
      <c r="A3082" s="285" t="s">
        <v>269</v>
      </c>
      <c r="B3082" s="284"/>
      <c r="C3082" s="284"/>
      <c r="D3082" s="284"/>
      <c r="E3082" s="284"/>
      <c r="F3082" s="284"/>
      <c r="G3082" s="284"/>
      <c r="H3082" s="284"/>
      <c r="I3082" s="283"/>
      <c r="J3082" s="282"/>
      <c r="K3082" s="281"/>
      <c r="L3082" s="280"/>
      <c r="M3082" s="279"/>
    </row>
    <row r="3083" spans="1:13" ht="15.75" thickBot="1">
      <c r="A3083" s="603" t="s">
        <v>355</v>
      </c>
      <c r="B3083" s="604"/>
      <c r="C3083" s="604"/>
      <c r="D3083" s="604"/>
      <c r="E3083" s="604"/>
      <c r="F3083" s="604"/>
      <c r="G3083" s="604"/>
      <c r="H3083" s="657"/>
      <c r="I3083" s="658" t="s">
        <v>32</v>
      </c>
      <c r="J3083" s="659"/>
      <c r="K3083" s="660">
        <v>1.46</v>
      </c>
      <c r="L3083" s="661"/>
      <c r="M3083" s="276">
        <f>K3083*12*I3015</f>
        <v>12812.375999999998</v>
      </c>
    </row>
    <row r="3084" spans="1:13" ht="15.75" thickBot="1">
      <c r="A3084" s="386" t="s">
        <v>354</v>
      </c>
      <c r="B3084" s="385"/>
      <c r="C3084" s="385"/>
      <c r="D3084" s="385"/>
      <c r="E3084" s="385"/>
      <c r="F3084" s="385"/>
      <c r="G3084" s="385"/>
      <c r="H3084" s="385"/>
      <c r="I3084" s="387"/>
      <c r="J3084" s="383"/>
      <c r="K3084" s="660"/>
      <c r="L3084" s="661"/>
      <c r="M3084" s="276"/>
    </row>
    <row r="3085" spans="1:13" ht="15.75" thickBot="1">
      <c r="A3085" s="652" t="s">
        <v>268</v>
      </c>
      <c r="B3085" s="653"/>
      <c r="C3085" s="653"/>
      <c r="D3085" s="653"/>
      <c r="E3085" s="653"/>
      <c r="F3085" s="653"/>
      <c r="G3085" s="653"/>
      <c r="H3085" s="653"/>
      <c r="I3085" s="278"/>
      <c r="J3085" s="277"/>
      <c r="K3085" s="610">
        <f>K3016+K3026+K3041+K3069+K3083+K3084</f>
        <v>27.06</v>
      </c>
      <c r="L3085" s="611"/>
      <c r="M3085" s="276">
        <f>M3016+M3026+M3041+M3069+M3083+M3084</f>
        <v>237467.73599999998</v>
      </c>
    </row>
    <row r="3087" spans="1:13" ht="15.75">
      <c r="A3087" s="601" t="s">
        <v>0</v>
      </c>
      <c r="B3087" s="601"/>
      <c r="C3087" s="601"/>
      <c r="D3087" s="601"/>
      <c r="E3087" s="601"/>
      <c r="F3087" s="601"/>
      <c r="G3087" s="601"/>
      <c r="H3087" s="601"/>
      <c r="I3087" s="601"/>
      <c r="J3087" s="601"/>
      <c r="K3087" s="601"/>
      <c r="L3087" s="601"/>
      <c r="M3087" s="327"/>
    </row>
    <row r="3088" spans="1:13" ht="15.75">
      <c r="A3088" s="600" t="s">
        <v>353</v>
      </c>
      <c r="B3088" s="600"/>
      <c r="C3088" s="600"/>
      <c r="D3088" s="600"/>
      <c r="E3088" s="600"/>
      <c r="F3088" s="600"/>
      <c r="G3088" s="600"/>
      <c r="H3088" s="600"/>
      <c r="I3088" s="600"/>
      <c r="J3088" s="600"/>
      <c r="K3088" s="600"/>
      <c r="L3088" s="600"/>
      <c r="M3088" s="327"/>
    </row>
    <row r="3089" spans="1:13" ht="15.75">
      <c r="A3089" s="370"/>
      <c r="B3089" s="370"/>
      <c r="C3089" s="370"/>
      <c r="D3089" s="370"/>
      <c r="E3089" s="370"/>
      <c r="F3089" s="370" t="s">
        <v>467</v>
      </c>
      <c r="G3089" s="370"/>
      <c r="H3089" s="370"/>
      <c r="I3089" s="370"/>
      <c r="J3089" s="370"/>
      <c r="K3089" s="370"/>
      <c r="L3089" s="370"/>
      <c r="M3089" s="327"/>
    </row>
    <row r="3090" spans="1:13">
      <c r="A3090" s="329"/>
      <c r="B3090" s="328"/>
      <c r="C3090" s="602" t="s">
        <v>351</v>
      </c>
      <c r="D3090" s="602"/>
      <c r="E3090" s="602"/>
      <c r="F3090" s="328"/>
      <c r="G3090" s="328"/>
      <c r="H3090" s="368"/>
      <c r="I3090" s="590" t="s">
        <v>3</v>
      </c>
      <c r="J3090" s="591"/>
      <c r="K3090" s="592" t="s">
        <v>4</v>
      </c>
      <c r="L3090" s="593"/>
      <c r="M3090" s="382"/>
    </row>
    <row r="3091" spans="1:13">
      <c r="A3091" s="381"/>
      <c r="B3091" s="355"/>
      <c r="C3091" s="355"/>
      <c r="D3091" s="355"/>
      <c r="E3091" s="355"/>
      <c r="F3091" s="355"/>
      <c r="G3091" s="355"/>
      <c r="H3091" s="356"/>
      <c r="I3091" s="295"/>
      <c r="J3091" s="294"/>
      <c r="K3091" s="594" t="s">
        <v>5</v>
      </c>
      <c r="L3091" s="595"/>
      <c r="M3091" s="380" t="s">
        <v>6</v>
      </c>
    </row>
    <row r="3092" spans="1:13">
      <c r="A3092" s="381"/>
      <c r="B3092" s="355"/>
      <c r="C3092" s="355"/>
      <c r="D3092" s="355"/>
      <c r="E3092" s="355"/>
      <c r="F3092" s="355"/>
      <c r="G3092" s="355"/>
      <c r="H3092" s="356"/>
      <c r="I3092" s="598" t="s">
        <v>7</v>
      </c>
      <c r="J3092" s="599"/>
      <c r="K3092" s="623" t="s">
        <v>8</v>
      </c>
      <c r="L3092" s="624"/>
      <c r="M3092" s="380" t="s">
        <v>9</v>
      </c>
    </row>
    <row r="3093" spans="1:13" ht="16.5" thickBot="1">
      <c r="A3093" s="379"/>
      <c r="B3093" s="351"/>
      <c r="C3093" s="351"/>
      <c r="D3093" s="351"/>
      <c r="E3093" s="351"/>
      <c r="F3093" s="351"/>
      <c r="G3093" s="351"/>
      <c r="H3093" s="350"/>
      <c r="I3093" s="631">
        <v>869.4</v>
      </c>
      <c r="J3093" s="632"/>
      <c r="K3093" s="633"/>
      <c r="L3093" s="634"/>
      <c r="M3093" s="378"/>
    </row>
    <row r="3094" spans="1:13">
      <c r="A3094" s="367" t="s">
        <v>350</v>
      </c>
      <c r="B3094" s="344"/>
      <c r="C3094" s="344"/>
      <c r="D3094" s="344"/>
      <c r="E3094" s="344"/>
      <c r="F3094" s="344"/>
      <c r="G3094" s="344"/>
      <c r="H3094" s="377"/>
      <c r="I3094" s="341"/>
      <c r="J3094" s="340"/>
      <c r="K3094" s="635">
        <f>K3097+K3100</f>
        <v>6.17</v>
      </c>
      <c r="L3094" s="628"/>
      <c r="M3094" s="286">
        <f>K3094*12*I3093</f>
        <v>64370.375999999989</v>
      </c>
    </row>
    <row r="3095" spans="1:13">
      <c r="A3095" s="376" t="s">
        <v>349</v>
      </c>
      <c r="B3095" s="375"/>
      <c r="C3095" s="375"/>
      <c r="D3095" s="375"/>
      <c r="E3095" s="375"/>
      <c r="F3095" s="375"/>
      <c r="G3095" s="375"/>
      <c r="H3095" s="374"/>
      <c r="I3095" s="295"/>
      <c r="J3095" s="294"/>
      <c r="K3095" s="293"/>
      <c r="L3095" s="292"/>
      <c r="M3095" s="373"/>
    </row>
    <row r="3096" spans="1:13" ht="15.75" thickBot="1">
      <c r="A3096" s="363" t="s">
        <v>348</v>
      </c>
      <c r="B3096" s="372"/>
      <c r="C3096" s="372"/>
      <c r="D3096" s="372"/>
      <c r="E3096" s="372"/>
      <c r="F3096" s="372"/>
      <c r="G3096" s="372"/>
      <c r="H3096" s="371"/>
      <c r="I3096" s="336"/>
      <c r="J3096" s="282"/>
      <c r="K3096" s="281"/>
      <c r="L3096" s="280"/>
      <c r="M3096" s="279"/>
    </row>
    <row r="3097" spans="1:13">
      <c r="A3097" s="323" t="s">
        <v>347</v>
      </c>
      <c r="B3097" s="331"/>
      <c r="C3097" s="331"/>
      <c r="D3097" s="331"/>
      <c r="E3097" s="331"/>
      <c r="F3097" s="331"/>
      <c r="G3097" s="331"/>
      <c r="H3097" s="357"/>
      <c r="I3097" s="596" t="s">
        <v>19</v>
      </c>
      <c r="J3097" s="597"/>
      <c r="K3097" s="629">
        <v>3.7</v>
      </c>
      <c r="L3097" s="630"/>
      <c r="M3097" s="291">
        <f>K3097*12*I3093</f>
        <v>38601.360000000001</v>
      </c>
    </row>
    <row r="3098" spans="1:13">
      <c r="A3098" s="301" t="s">
        <v>338</v>
      </c>
      <c r="B3098" s="355"/>
      <c r="C3098" s="355"/>
      <c r="D3098" s="355"/>
      <c r="E3098" s="355"/>
      <c r="F3098" s="355"/>
      <c r="G3098" s="355"/>
      <c r="H3098" s="356"/>
      <c r="I3098" s="598" t="s">
        <v>328</v>
      </c>
      <c r="J3098" s="599"/>
      <c r="K3098" s="327"/>
      <c r="L3098" s="292"/>
      <c r="M3098" s="291"/>
    </row>
    <row r="3099" spans="1:13">
      <c r="A3099" s="323" t="s">
        <v>337</v>
      </c>
      <c r="B3099" s="331"/>
      <c r="C3099" s="331"/>
      <c r="D3099" s="331"/>
      <c r="E3099" s="331"/>
      <c r="F3099" s="331"/>
      <c r="G3099" s="331"/>
      <c r="H3099" s="357"/>
      <c r="I3099" s="596"/>
      <c r="J3099" s="597"/>
      <c r="K3099" s="327"/>
      <c r="L3099" s="292"/>
      <c r="M3099" s="291"/>
    </row>
    <row r="3100" spans="1:13">
      <c r="A3100" s="323" t="s">
        <v>346</v>
      </c>
      <c r="B3100" s="331"/>
      <c r="C3100" s="331"/>
      <c r="D3100" s="331"/>
      <c r="E3100" s="331"/>
      <c r="F3100" s="331"/>
      <c r="G3100" s="331"/>
      <c r="H3100" s="357"/>
      <c r="I3100" s="608" t="s">
        <v>35</v>
      </c>
      <c r="J3100" s="609"/>
      <c r="K3100" s="625">
        <v>2.4700000000000002</v>
      </c>
      <c r="L3100" s="626"/>
      <c r="M3100" s="291">
        <f>K3100*12*I3093</f>
        <v>25769.016</v>
      </c>
    </row>
    <row r="3101" spans="1:13" ht="15.75">
      <c r="A3101" s="320" t="s">
        <v>345</v>
      </c>
      <c r="B3101" s="354"/>
      <c r="C3101" s="354"/>
      <c r="D3101" s="354"/>
      <c r="E3101" s="354"/>
      <c r="F3101" s="354"/>
      <c r="G3101" s="354"/>
      <c r="H3101" s="353"/>
      <c r="I3101" s="598" t="s">
        <v>328</v>
      </c>
      <c r="J3101" s="599"/>
      <c r="K3101" s="370"/>
      <c r="L3101" s="369"/>
      <c r="M3101" s="291"/>
    </row>
    <row r="3102" spans="1:13">
      <c r="A3102" s="313" t="s">
        <v>344</v>
      </c>
      <c r="B3102" s="328"/>
      <c r="C3102" s="328"/>
      <c r="D3102" s="328"/>
      <c r="E3102" s="328"/>
      <c r="F3102" s="328"/>
      <c r="G3102" s="328"/>
      <c r="H3102" s="368"/>
      <c r="I3102" s="598"/>
      <c r="J3102" s="599"/>
      <c r="K3102" s="352"/>
      <c r="L3102" s="292"/>
      <c r="M3102" s="291"/>
    </row>
    <row r="3103" spans="1:13" ht="15.75" thickBot="1">
      <c r="A3103" s="323" t="s">
        <v>343</v>
      </c>
      <c r="B3103" s="322"/>
      <c r="C3103" s="322"/>
      <c r="D3103" s="322"/>
      <c r="E3103" s="322"/>
      <c r="F3103" s="322"/>
      <c r="G3103" s="322"/>
      <c r="H3103" s="321"/>
      <c r="I3103" s="334"/>
      <c r="J3103" s="333"/>
      <c r="K3103" s="636"/>
      <c r="L3103" s="637"/>
      <c r="M3103" s="291"/>
    </row>
    <row r="3104" spans="1:13">
      <c r="A3104" s="367" t="s">
        <v>342</v>
      </c>
      <c r="B3104" s="366"/>
      <c r="C3104" s="366"/>
      <c r="D3104" s="366"/>
      <c r="E3104" s="366"/>
      <c r="F3104" s="366"/>
      <c r="G3104" s="366"/>
      <c r="H3104" s="365"/>
      <c r="I3104" s="341"/>
      <c r="J3104" s="364"/>
      <c r="K3104" s="627">
        <f>K3106+K3111+K3114</f>
        <v>5.05</v>
      </c>
      <c r="L3104" s="628"/>
      <c r="M3104" s="286">
        <f>K3104*12*I3093</f>
        <v>52685.639999999992</v>
      </c>
    </row>
    <row r="3105" spans="1:13" ht="15.75" thickBot="1">
      <c r="A3105" s="363" t="s">
        <v>341</v>
      </c>
      <c r="B3105" s="362"/>
      <c r="C3105" s="362"/>
      <c r="D3105" s="362"/>
      <c r="E3105" s="362"/>
      <c r="F3105" s="362"/>
      <c r="G3105" s="362"/>
      <c r="H3105" s="361"/>
      <c r="I3105" s="336"/>
      <c r="J3105" s="360"/>
      <c r="K3105" s="281"/>
      <c r="L3105" s="280"/>
      <c r="M3105" s="279"/>
    </row>
    <row r="3106" spans="1:13">
      <c r="A3106" s="301" t="s">
        <v>340</v>
      </c>
      <c r="B3106" s="300"/>
      <c r="C3106" s="300"/>
      <c r="D3106" s="300"/>
      <c r="E3106" s="300"/>
      <c r="F3106" s="300"/>
      <c r="G3106" s="300"/>
      <c r="H3106" s="298"/>
      <c r="I3106" s="598" t="s">
        <v>19</v>
      </c>
      <c r="J3106" s="599"/>
      <c r="K3106" s="629">
        <v>2.5299999999999998</v>
      </c>
      <c r="L3106" s="630"/>
      <c r="M3106" s="291">
        <f>K3106*12*I3093</f>
        <v>26394.984</v>
      </c>
    </row>
    <row r="3107" spans="1:13">
      <c r="A3107" s="323" t="s">
        <v>339</v>
      </c>
      <c r="B3107" s="322"/>
      <c r="C3107" s="322"/>
      <c r="D3107" s="322"/>
      <c r="E3107" s="322"/>
      <c r="F3107" s="322"/>
      <c r="G3107" s="322"/>
      <c r="H3107" s="321"/>
      <c r="I3107" s="359"/>
      <c r="J3107" s="358"/>
      <c r="K3107" s="327"/>
      <c r="L3107" s="292"/>
      <c r="M3107" s="291"/>
    </row>
    <row r="3108" spans="1:13">
      <c r="A3108" s="301" t="s">
        <v>338</v>
      </c>
      <c r="B3108" s="355"/>
      <c r="C3108" s="355"/>
      <c r="D3108" s="355"/>
      <c r="E3108" s="355"/>
      <c r="F3108" s="355"/>
      <c r="G3108" s="355"/>
      <c r="H3108" s="356"/>
      <c r="I3108" s="598" t="s">
        <v>328</v>
      </c>
      <c r="J3108" s="599"/>
      <c r="K3108" s="327"/>
      <c r="L3108" s="292"/>
      <c r="M3108" s="291"/>
    </row>
    <row r="3109" spans="1:13">
      <c r="A3109" s="323" t="s">
        <v>337</v>
      </c>
      <c r="B3109" s="331"/>
      <c r="C3109" s="331"/>
      <c r="D3109" s="331"/>
      <c r="E3109" s="331"/>
      <c r="F3109" s="331"/>
      <c r="G3109" s="331"/>
      <c r="H3109" s="357"/>
      <c r="I3109" s="596"/>
      <c r="J3109" s="597"/>
      <c r="K3109" s="327"/>
      <c r="L3109" s="292"/>
      <c r="M3109" s="291"/>
    </row>
    <row r="3110" spans="1:13">
      <c r="A3110" s="320" t="s">
        <v>336</v>
      </c>
      <c r="B3110" s="354"/>
      <c r="C3110" s="353"/>
      <c r="D3110" s="355"/>
      <c r="E3110" s="355"/>
      <c r="F3110" s="355"/>
      <c r="G3110" s="355"/>
      <c r="H3110" s="356"/>
      <c r="I3110" s="598" t="s">
        <v>328</v>
      </c>
      <c r="J3110" s="599"/>
      <c r="K3110" s="327"/>
      <c r="L3110" s="292"/>
      <c r="M3110" s="291"/>
    </row>
    <row r="3111" spans="1:13">
      <c r="A3111" s="301" t="s">
        <v>335</v>
      </c>
      <c r="B3111" s="355"/>
      <c r="C3111" s="355"/>
      <c r="D3111" s="354"/>
      <c r="E3111" s="354"/>
      <c r="F3111" s="354"/>
      <c r="G3111" s="354"/>
      <c r="H3111" s="353"/>
      <c r="I3111" s="608" t="s">
        <v>35</v>
      </c>
      <c r="J3111" s="609"/>
      <c r="K3111" s="625">
        <v>1.1200000000000001</v>
      </c>
      <c r="L3111" s="626"/>
      <c r="M3111" s="291">
        <f>K3111*12*I3093</f>
        <v>11684.736000000001</v>
      </c>
    </row>
    <row r="3112" spans="1:13">
      <c r="A3112" s="313" t="s">
        <v>334</v>
      </c>
      <c r="B3112" s="312"/>
      <c r="C3112" s="312"/>
      <c r="D3112" s="312"/>
      <c r="E3112" s="312"/>
      <c r="F3112" s="312"/>
      <c r="G3112" s="312"/>
      <c r="H3112" s="311"/>
      <c r="I3112" s="590" t="s">
        <v>333</v>
      </c>
      <c r="J3112" s="591"/>
      <c r="K3112" s="327"/>
      <c r="L3112" s="292"/>
      <c r="M3112" s="291"/>
    </row>
    <row r="3113" spans="1:13">
      <c r="A3113" s="323"/>
      <c r="B3113" s="322"/>
      <c r="C3113" s="322"/>
      <c r="D3113" s="322"/>
      <c r="E3113" s="322"/>
      <c r="F3113" s="322"/>
      <c r="G3113" s="322"/>
      <c r="H3113" s="321"/>
      <c r="I3113" s="334" t="s">
        <v>332</v>
      </c>
      <c r="J3113" s="333"/>
      <c r="K3113" s="352"/>
      <c r="L3113" s="292"/>
      <c r="M3113" s="291"/>
    </row>
    <row r="3114" spans="1:13">
      <c r="A3114" s="313" t="s">
        <v>331</v>
      </c>
      <c r="B3114" s="312"/>
      <c r="C3114" s="312"/>
      <c r="D3114" s="312"/>
      <c r="E3114" s="312"/>
      <c r="F3114" s="312"/>
      <c r="G3114" s="312"/>
      <c r="H3114" s="311"/>
      <c r="I3114" s="590" t="s">
        <v>35</v>
      </c>
      <c r="J3114" s="591"/>
      <c r="K3114" s="625">
        <v>1.4</v>
      </c>
      <c r="L3114" s="626"/>
      <c r="M3114" s="291">
        <f>K3114*12*I3093</f>
        <v>14605.919999999996</v>
      </c>
    </row>
    <row r="3115" spans="1:13">
      <c r="A3115" s="323" t="s">
        <v>330</v>
      </c>
      <c r="B3115" s="322"/>
      <c r="C3115" s="322"/>
      <c r="D3115" s="322"/>
      <c r="E3115" s="322"/>
      <c r="F3115" s="322"/>
      <c r="G3115" s="322"/>
      <c r="H3115" s="321"/>
      <c r="I3115" s="334"/>
      <c r="J3115" s="333"/>
      <c r="K3115" s="327"/>
      <c r="L3115" s="292"/>
      <c r="M3115" s="291"/>
    </row>
    <row r="3116" spans="1:13">
      <c r="A3116" s="313" t="s">
        <v>329</v>
      </c>
      <c r="B3116" s="312"/>
      <c r="C3116" s="312"/>
      <c r="D3116" s="312"/>
      <c r="E3116" s="312"/>
      <c r="F3116" s="312"/>
      <c r="G3116" s="312"/>
      <c r="H3116" s="311"/>
      <c r="I3116" s="598" t="s">
        <v>328</v>
      </c>
      <c r="J3116" s="599"/>
      <c r="K3116" s="327"/>
      <c r="L3116" s="292"/>
      <c r="M3116" s="291"/>
    </row>
    <row r="3117" spans="1:13">
      <c r="A3117" s="313" t="s">
        <v>327</v>
      </c>
      <c r="B3117" s="312"/>
      <c r="C3117" s="312"/>
      <c r="D3117" s="312"/>
      <c r="E3117" s="312"/>
      <c r="F3117" s="312"/>
      <c r="G3117" s="312"/>
      <c r="H3117" s="311"/>
      <c r="I3117" s="590" t="s">
        <v>326</v>
      </c>
      <c r="J3117" s="591"/>
      <c r="K3117" s="351"/>
      <c r="L3117" s="350"/>
      <c r="M3117" s="349"/>
    </row>
    <row r="3118" spans="1:13" ht="15.75" thickBot="1">
      <c r="A3118" s="323"/>
      <c r="B3118" s="322"/>
      <c r="C3118" s="322"/>
      <c r="D3118" s="322"/>
      <c r="E3118" s="322"/>
      <c r="F3118" s="322"/>
      <c r="G3118" s="322"/>
      <c r="H3118" s="321"/>
      <c r="I3118" s="606" t="s">
        <v>325</v>
      </c>
      <c r="J3118" s="607"/>
      <c r="K3118" s="348"/>
      <c r="L3118" s="347"/>
      <c r="M3118" s="346"/>
    </row>
    <row r="3119" spans="1:13">
      <c r="A3119" s="345" t="s">
        <v>324</v>
      </c>
      <c r="B3119" s="344"/>
      <c r="C3119" s="344"/>
      <c r="D3119" s="344"/>
      <c r="E3119" s="344"/>
      <c r="F3119" s="344"/>
      <c r="G3119" s="343"/>
      <c r="H3119" s="342"/>
      <c r="I3119" s="341"/>
      <c r="J3119" s="340"/>
      <c r="K3119" s="648">
        <f>K3121+K3128+K3136+K3140+K3144</f>
        <v>8.8000000000000007</v>
      </c>
      <c r="L3119" s="628"/>
      <c r="M3119" s="286">
        <f>M3121+M3128+M3136+M3140+M3144</f>
        <v>91808.640000000014</v>
      </c>
    </row>
    <row r="3120" spans="1:13" ht="15.75" thickBot="1">
      <c r="A3120" s="339"/>
      <c r="B3120" s="338"/>
      <c r="C3120" s="338"/>
      <c r="D3120" s="338"/>
      <c r="E3120" s="338"/>
      <c r="F3120" s="338"/>
      <c r="G3120" s="338"/>
      <c r="H3120" s="337"/>
      <c r="I3120" s="336"/>
      <c r="J3120" s="282"/>
      <c r="K3120" s="281"/>
      <c r="L3120" s="280"/>
      <c r="M3120" s="279"/>
    </row>
    <row r="3121" spans="1:13" ht="15.75" thickBot="1">
      <c r="A3121" s="603" t="s">
        <v>323</v>
      </c>
      <c r="B3121" s="604"/>
      <c r="C3121" s="604"/>
      <c r="D3121" s="604"/>
      <c r="E3121" s="604"/>
      <c r="F3121" s="604"/>
      <c r="G3121" s="604"/>
      <c r="H3121" s="605"/>
      <c r="I3121" s="305"/>
      <c r="J3121" s="304"/>
      <c r="K3121" s="646">
        <f>K3122+K3123+K3124+K3126+K3127</f>
        <v>4.92</v>
      </c>
      <c r="L3121" s="647"/>
      <c r="M3121" s="303">
        <f>K3121*12*I3093</f>
        <v>51329.375999999997</v>
      </c>
    </row>
    <row r="3122" spans="1:13">
      <c r="A3122" s="323" t="s">
        <v>322</v>
      </c>
      <c r="B3122" s="322"/>
      <c r="C3122" s="322"/>
      <c r="D3122" s="322"/>
      <c r="E3122" s="322"/>
      <c r="F3122" s="322"/>
      <c r="G3122" s="322"/>
      <c r="H3122" s="321"/>
      <c r="I3122" s="596" t="s">
        <v>321</v>
      </c>
      <c r="J3122" s="597"/>
      <c r="K3122" s="629">
        <v>0.63</v>
      </c>
      <c r="L3122" s="630"/>
      <c r="M3122" s="291">
        <f>K3122*12*I3093</f>
        <v>6572.6640000000007</v>
      </c>
    </row>
    <row r="3123" spans="1:13">
      <c r="A3123" s="320" t="s">
        <v>320</v>
      </c>
      <c r="B3123" s="319"/>
      <c r="C3123" s="319"/>
      <c r="D3123" s="319"/>
      <c r="E3123" s="319"/>
      <c r="F3123" s="319"/>
      <c r="G3123" s="319"/>
      <c r="H3123" s="318"/>
      <c r="I3123" s="608" t="s">
        <v>57</v>
      </c>
      <c r="J3123" s="609"/>
      <c r="K3123" s="625">
        <v>1.48</v>
      </c>
      <c r="L3123" s="626"/>
      <c r="M3123" s="291">
        <f>K3123*12*I3093</f>
        <v>15440.543999999998</v>
      </c>
    </row>
    <row r="3124" spans="1:13">
      <c r="A3124" s="313" t="s">
        <v>319</v>
      </c>
      <c r="B3124" s="312"/>
      <c r="C3124" s="312"/>
      <c r="D3124" s="312"/>
      <c r="E3124" s="312"/>
      <c r="F3124" s="312"/>
      <c r="G3124" s="312"/>
      <c r="H3124" s="311"/>
      <c r="I3124" s="590" t="s">
        <v>35</v>
      </c>
      <c r="J3124" s="591"/>
      <c r="K3124" s="625">
        <v>0.17</v>
      </c>
      <c r="L3124" s="626"/>
      <c r="M3124" s="291">
        <f>K3124*12*I3093</f>
        <v>1773.576</v>
      </c>
    </row>
    <row r="3125" spans="1:13">
      <c r="A3125" s="335" t="s">
        <v>318</v>
      </c>
      <c r="B3125" s="331"/>
      <c r="C3125" s="331"/>
      <c r="D3125" s="331"/>
      <c r="E3125" s="322"/>
      <c r="F3125" s="322"/>
      <c r="G3125" s="322"/>
      <c r="H3125" s="321"/>
      <c r="I3125" s="334"/>
      <c r="J3125" s="333"/>
      <c r="K3125" s="293"/>
      <c r="L3125" s="292"/>
      <c r="M3125" s="291"/>
    </row>
    <row r="3126" spans="1:13">
      <c r="A3126" s="320" t="s">
        <v>317</v>
      </c>
      <c r="B3126" s="319"/>
      <c r="C3126" s="319"/>
      <c r="D3126" s="319"/>
      <c r="E3126" s="319"/>
      <c r="F3126" s="319"/>
      <c r="G3126" s="319"/>
      <c r="H3126" s="318"/>
      <c r="I3126" s="608" t="s">
        <v>19</v>
      </c>
      <c r="J3126" s="609"/>
      <c r="K3126" s="625">
        <v>0.05</v>
      </c>
      <c r="L3126" s="626"/>
      <c r="M3126" s="291">
        <f>K3126*12*I3093</f>
        <v>521.6400000000001</v>
      </c>
    </row>
    <row r="3127" spans="1:13" ht="15.75" thickBot="1">
      <c r="A3127" s="313" t="s">
        <v>316</v>
      </c>
      <c r="B3127" s="312"/>
      <c r="C3127" s="312"/>
      <c r="D3127" s="312"/>
      <c r="E3127" s="312"/>
      <c r="F3127" s="312"/>
      <c r="G3127" s="312"/>
      <c r="H3127" s="311"/>
      <c r="I3127" s="614" t="s">
        <v>19</v>
      </c>
      <c r="J3127" s="615"/>
      <c r="K3127" s="650">
        <v>2.59</v>
      </c>
      <c r="L3127" s="651"/>
      <c r="M3127" s="291">
        <f>K3127*12*I3093</f>
        <v>27020.951999999997</v>
      </c>
    </row>
    <row r="3128" spans="1:13" ht="15.75" thickBot="1">
      <c r="A3128" s="654" t="s">
        <v>315</v>
      </c>
      <c r="B3128" s="655"/>
      <c r="C3128" s="655"/>
      <c r="D3128" s="655"/>
      <c r="E3128" s="655"/>
      <c r="F3128" s="655"/>
      <c r="G3128" s="655"/>
      <c r="H3128" s="656"/>
      <c r="I3128" s="305"/>
      <c r="J3128" s="304"/>
      <c r="K3128" s="642">
        <f>K3129+K3130+K3132+K3133+K3134+K3135</f>
        <v>1.35</v>
      </c>
      <c r="L3128" s="647"/>
      <c r="M3128" s="303">
        <f>K3128*12*I3093</f>
        <v>14084.280000000002</v>
      </c>
    </row>
    <row r="3129" spans="1:13">
      <c r="A3129" s="332" t="s">
        <v>314</v>
      </c>
      <c r="B3129" s="331"/>
      <c r="C3129" s="331"/>
      <c r="D3129" s="331"/>
      <c r="E3129" s="331"/>
      <c r="F3129" s="322"/>
      <c r="G3129" s="322"/>
      <c r="H3129" s="321"/>
      <c r="I3129" s="330"/>
      <c r="J3129" s="294"/>
      <c r="K3129" s="629">
        <v>0.08</v>
      </c>
      <c r="L3129" s="630"/>
      <c r="M3129" s="291">
        <f>K3129*12*I3093</f>
        <v>834.62399999999991</v>
      </c>
    </row>
    <row r="3130" spans="1:13">
      <c r="A3130" s="329" t="s">
        <v>313</v>
      </c>
      <c r="B3130" s="328"/>
      <c r="C3130" s="328"/>
      <c r="D3130" s="328"/>
      <c r="E3130" s="328"/>
      <c r="F3130" s="312"/>
      <c r="G3130" s="312"/>
      <c r="H3130" s="311"/>
      <c r="I3130" s="598" t="s">
        <v>312</v>
      </c>
      <c r="J3130" s="599"/>
      <c r="K3130" s="625">
        <v>0.65</v>
      </c>
      <c r="L3130" s="626"/>
      <c r="M3130" s="291">
        <f>K3130*12*I3093</f>
        <v>6781.3200000000006</v>
      </c>
    </row>
    <row r="3131" spans="1:13">
      <c r="A3131" s="323" t="s">
        <v>311</v>
      </c>
      <c r="B3131" s="322"/>
      <c r="C3131" s="322"/>
      <c r="D3131" s="322"/>
      <c r="E3131" s="322"/>
      <c r="F3131" s="322"/>
      <c r="G3131" s="322"/>
      <c r="H3131" s="321"/>
      <c r="I3131" s="596" t="s">
        <v>310</v>
      </c>
      <c r="J3131" s="597"/>
      <c r="K3131" s="327"/>
      <c r="L3131" s="292"/>
      <c r="M3131" s="291"/>
    </row>
    <row r="3132" spans="1:13">
      <c r="A3132" s="320" t="s">
        <v>309</v>
      </c>
      <c r="B3132" s="319"/>
      <c r="C3132" s="319"/>
      <c r="D3132" s="319"/>
      <c r="E3132" s="319"/>
      <c r="F3132" s="319"/>
      <c r="G3132" s="319"/>
      <c r="H3132" s="318"/>
      <c r="I3132" s="608" t="s">
        <v>308</v>
      </c>
      <c r="J3132" s="609"/>
      <c r="K3132" s="625">
        <v>0.4</v>
      </c>
      <c r="L3132" s="626"/>
      <c r="M3132" s="291">
        <f>K3132*12*I3093</f>
        <v>4173.1200000000008</v>
      </c>
    </row>
    <row r="3133" spans="1:13">
      <c r="A3133" s="320" t="s">
        <v>307</v>
      </c>
      <c r="B3133" s="319"/>
      <c r="C3133" s="319"/>
      <c r="D3133" s="319"/>
      <c r="E3133" s="319"/>
      <c r="F3133" s="319"/>
      <c r="G3133" s="319"/>
      <c r="H3133" s="318"/>
      <c r="I3133" s="608" t="s">
        <v>306</v>
      </c>
      <c r="J3133" s="609"/>
      <c r="K3133" s="625">
        <v>0.1</v>
      </c>
      <c r="L3133" s="626"/>
      <c r="M3133" s="291">
        <f>K3133*12*I3093</f>
        <v>1043.2800000000002</v>
      </c>
    </row>
    <row r="3134" spans="1:13">
      <c r="A3134" s="313" t="s">
        <v>299</v>
      </c>
      <c r="B3134" s="312"/>
      <c r="C3134" s="312"/>
      <c r="D3134" s="312"/>
      <c r="E3134" s="312"/>
      <c r="F3134" s="312"/>
      <c r="G3134" s="312"/>
      <c r="H3134" s="311"/>
      <c r="I3134" s="608" t="s">
        <v>298</v>
      </c>
      <c r="J3134" s="609"/>
      <c r="K3134" s="636">
        <v>0.05</v>
      </c>
      <c r="L3134" s="637"/>
      <c r="M3134" s="291">
        <f>K3134*12*I3093</f>
        <v>521.6400000000001</v>
      </c>
    </row>
    <row r="3135" spans="1:13" ht="15.75" thickBot="1">
      <c r="A3135" s="313" t="s">
        <v>305</v>
      </c>
      <c r="B3135" s="312"/>
      <c r="C3135" s="312"/>
      <c r="D3135" s="312"/>
      <c r="E3135" s="312"/>
      <c r="F3135" s="312"/>
      <c r="G3135" s="312"/>
      <c r="H3135" s="311"/>
      <c r="I3135" s="614" t="s">
        <v>88</v>
      </c>
      <c r="J3135" s="615"/>
      <c r="K3135" s="638">
        <v>7.0000000000000007E-2</v>
      </c>
      <c r="L3135" s="639"/>
      <c r="M3135" s="326">
        <f>K3135*12*I3093</f>
        <v>730.29600000000005</v>
      </c>
    </row>
    <row r="3136" spans="1:13" ht="15.75" thickBot="1">
      <c r="A3136" s="654" t="s">
        <v>304</v>
      </c>
      <c r="B3136" s="655"/>
      <c r="C3136" s="655"/>
      <c r="D3136" s="655"/>
      <c r="E3136" s="655"/>
      <c r="F3136" s="655"/>
      <c r="G3136" s="655"/>
      <c r="H3136" s="656"/>
      <c r="I3136" s="325"/>
      <c r="J3136" s="324"/>
      <c r="K3136" s="649">
        <f>K3137+K3138+K3139</f>
        <v>0.88</v>
      </c>
      <c r="L3136" s="643"/>
      <c r="M3136" s="303">
        <f>K3136*12*I3093</f>
        <v>9180.8639999999996</v>
      </c>
    </row>
    <row r="3137" spans="1:13">
      <c r="A3137" s="323" t="s">
        <v>303</v>
      </c>
      <c r="B3137" s="322"/>
      <c r="C3137" s="322"/>
      <c r="D3137" s="322"/>
      <c r="E3137" s="322"/>
      <c r="F3137" s="322"/>
      <c r="G3137" s="322"/>
      <c r="H3137" s="321"/>
      <c r="I3137" s="612" t="s">
        <v>302</v>
      </c>
      <c r="J3137" s="613"/>
      <c r="K3137" s="644">
        <v>0.42</v>
      </c>
      <c r="L3137" s="645"/>
      <c r="M3137" s="291">
        <f>K3137*12*I3093</f>
        <v>4381.7759999999998</v>
      </c>
    </row>
    <row r="3138" spans="1:13">
      <c r="A3138" s="320" t="s">
        <v>301</v>
      </c>
      <c r="B3138" s="319"/>
      <c r="C3138" s="319"/>
      <c r="D3138" s="319"/>
      <c r="E3138" s="319"/>
      <c r="F3138" s="319"/>
      <c r="G3138" s="319"/>
      <c r="H3138" s="318"/>
      <c r="I3138" s="317" t="s">
        <v>300</v>
      </c>
      <c r="J3138" s="316"/>
      <c r="K3138" s="636">
        <v>0.37</v>
      </c>
      <c r="L3138" s="637"/>
      <c r="M3138" s="291">
        <f>K3138*12*I3093</f>
        <v>3860.1359999999995</v>
      </c>
    </row>
    <row r="3139" spans="1:13" ht="15.75" thickBot="1">
      <c r="A3139" s="313" t="s">
        <v>299</v>
      </c>
      <c r="B3139" s="312"/>
      <c r="C3139" s="312"/>
      <c r="D3139" s="312"/>
      <c r="E3139" s="312"/>
      <c r="F3139" s="312"/>
      <c r="G3139" s="312"/>
      <c r="H3139" s="311"/>
      <c r="I3139" s="614" t="s">
        <v>298</v>
      </c>
      <c r="J3139" s="615"/>
      <c r="K3139" s="638">
        <v>0.09</v>
      </c>
      <c r="L3139" s="639"/>
      <c r="M3139" s="291">
        <f>K3139*12*I3093</f>
        <v>938.952</v>
      </c>
    </row>
    <row r="3140" spans="1:13" ht="15.75" thickBot="1">
      <c r="A3140" s="603" t="s">
        <v>375</v>
      </c>
      <c r="B3140" s="604"/>
      <c r="C3140" s="604"/>
      <c r="D3140" s="604"/>
      <c r="E3140" s="604"/>
      <c r="F3140" s="604"/>
      <c r="G3140" s="604"/>
      <c r="H3140" s="605"/>
      <c r="I3140" s="305"/>
      <c r="J3140" s="304"/>
      <c r="K3140" s="642">
        <v>1.58</v>
      </c>
      <c r="L3140" s="643"/>
      <c r="M3140" s="303">
        <f>K3140*12*I3093</f>
        <v>16483.824000000001</v>
      </c>
    </row>
    <row r="3141" spans="1:13">
      <c r="A3141" s="301" t="s">
        <v>294</v>
      </c>
      <c r="B3141" s="300"/>
      <c r="C3141" s="300"/>
      <c r="D3141" s="300"/>
      <c r="E3141" s="300"/>
      <c r="F3141" s="300"/>
      <c r="G3141" s="300"/>
      <c r="H3141" s="298"/>
      <c r="I3141" s="621" t="s">
        <v>293</v>
      </c>
      <c r="J3141" s="622"/>
      <c r="K3141" s="297"/>
      <c r="L3141" s="314"/>
      <c r="M3141" s="291"/>
    </row>
    <row r="3142" spans="1:13">
      <c r="A3142" s="301" t="s">
        <v>292</v>
      </c>
      <c r="B3142" s="300"/>
      <c r="C3142" s="300"/>
      <c r="D3142" s="300"/>
      <c r="E3142" s="300"/>
      <c r="F3142" s="300"/>
      <c r="G3142" s="300"/>
      <c r="H3142" s="298"/>
      <c r="I3142" s="295"/>
      <c r="J3142" s="294"/>
      <c r="K3142" s="297"/>
      <c r="L3142" s="314"/>
      <c r="M3142" s="291"/>
    </row>
    <row r="3143" spans="1:13" ht="15.75" thickBot="1">
      <c r="A3143" s="301" t="s">
        <v>291</v>
      </c>
      <c r="B3143" s="300"/>
      <c r="C3143" s="300"/>
      <c r="D3143" s="300"/>
      <c r="E3143" s="300"/>
      <c r="F3143" s="300"/>
      <c r="G3143" s="300"/>
      <c r="H3143" s="298"/>
      <c r="I3143" s="310"/>
      <c r="J3143" s="294"/>
      <c r="K3143" s="297"/>
      <c r="L3143" s="314"/>
      <c r="M3143" s="291"/>
    </row>
    <row r="3144" spans="1:13" ht="15.75" thickBot="1">
      <c r="A3144" s="309" t="s">
        <v>374</v>
      </c>
      <c r="B3144" s="308"/>
      <c r="C3144" s="308"/>
      <c r="D3144" s="308"/>
      <c r="E3144" s="308"/>
      <c r="F3144" s="308"/>
      <c r="G3144" s="308"/>
      <c r="H3144" s="307"/>
      <c r="I3144" s="305"/>
      <c r="J3144" s="304"/>
      <c r="K3144" s="642">
        <v>7.0000000000000007E-2</v>
      </c>
      <c r="L3144" s="643"/>
      <c r="M3144" s="303">
        <f>K3144*12*I3093</f>
        <v>730.29600000000005</v>
      </c>
    </row>
    <row r="3145" spans="1:13">
      <c r="A3145" s="301" t="s">
        <v>289</v>
      </c>
      <c r="B3145" s="300"/>
      <c r="C3145" s="300"/>
      <c r="D3145" s="300"/>
      <c r="E3145" s="300"/>
      <c r="F3145" s="300"/>
      <c r="G3145" s="300"/>
      <c r="H3145" s="298"/>
      <c r="I3145" s="621" t="s">
        <v>19</v>
      </c>
      <c r="J3145" s="622"/>
      <c r="K3145" s="315"/>
      <c r="L3145" s="314"/>
      <c r="M3145" s="291"/>
    </row>
    <row r="3146" spans="1:13" ht="15.75" thickBot="1">
      <c r="A3146" s="301" t="s">
        <v>288</v>
      </c>
      <c r="B3146" s="300"/>
      <c r="C3146" s="300"/>
      <c r="D3146" s="300"/>
      <c r="E3146" s="300"/>
      <c r="F3146" s="300"/>
      <c r="G3146" s="300"/>
      <c r="H3146" s="298"/>
      <c r="I3146" s="295"/>
      <c r="J3146" s="294"/>
      <c r="K3146" s="315"/>
      <c r="L3146" s="314"/>
      <c r="M3146" s="291"/>
    </row>
    <row r="3147" spans="1:13" ht="15.75" thickBot="1">
      <c r="A3147" s="603" t="s">
        <v>287</v>
      </c>
      <c r="B3147" s="604"/>
      <c r="C3147" s="604"/>
      <c r="D3147" s="604"/>
      <c r="E3147" s="604"/>
      <c r="F3147" s="604"/>
      <c r="G3147" s="604"/>
      <c r="H3147" s="605"/>
      <c r="I3147" s="305"/>
      <c r="J3147" s="304"/>
      <c r="K3147" s="642">
        <v>6</v>
      </c>
      <c r="L3147" s="643"/>
      <c r="M3147" s="303">
        <f>K3147*12*I3093</f>
        <v>62596.799999999996</v>
      </c>
    </row>
    <row r="3148" spans="1:13">
      <c r="A3148" s="301" t="s">
        <v>286</v>
      </c>
      <c r="B3148" s="299"/>
      <c r="C3148" s="299"/>
      <c r="D3148" s="299"/>
      <c r="E3148" s="299"/>
      <c r="F3148" s="300"/>
      <c r="G3148" s="299"/>
      <c r="H3148" s="298"/>
      <c r="I3148" s="598" t="s">
        <v>285</v>
      </c>
      <c r="J3148" s="599"/>
      <c r="K3148" s="297"/>
      <c r="L3148" s="314"/>
      <c r="M3148" s="291"/>
    </row>
    <row r="3149" spans="1:13">
      <c r="A3149" s="301" t="s">
        <v>284</v>
      </c>
      <c r="B3149" s="299"/>
      <c r="C3149" s="299"/>
      <c r="D3149" s="299"/>
      <c r="E3149" s="299"/>
      <c r="F3149" s="300"/>
      <c r="G3149" s="299"/>
      <c r="H3149" s="298"/>
      <c r="I3149" s="598" t="s">
        <v>283</v>
      </c>
      <c r="J3149" s="599"/>
      <c r="K3149" s="297"/>
      <c r="L3149" s="314"/>
      <c r="M3149" s="291"/>
    </row>
    <row r="3150" spans="1:13">
      <c r="A3150" s="301" t="s">
        <v>282</v>
      </c>
      <c r="B3150" s="299"/>
      <c r="C3150" s="299"/>
      <c r="D3150" s="299"/>
      <c r="E3150" s="299"/>
      <c r="F3150" s="300"/>
      <c r="G3150" s="299"/>
      <c r="H3150" s="298"/>
      <c r="I3150" s="598" t="s">
        <v>281</v>
      </c>
      <c r="J3150" s="599"/>
      <c r="K3150" s="297"/>
      <c r="L3150" s="314"/>
      <c r="M3150" s="291"/>
    </row>
    <row r="3151" spans="1:13">
      <c r="A3151" s="301" t="s">
        <v>280</v>
      </c>
      <c r="B3151" s="299"/>
      <c r="C3151" s="299"/>
      <c r="D3151" s="299"/>
      <c r="E3151" s="299"/>
      <c r="F3151" s="300"/>
      <c r="G3151" s="299"/>
      <c r="H3151" s="298"/>
      <c r="I3151" s="598" t="s">
        <v>279</v>
      </c>
      <c r="J3151" s="599"/>
      <c r="K3151" s="297"/>
      <c r="L3151" s="314"/>
      <c r="M3151" s="291"/>
    </row>
    <row r="3152" spans="1:13">
      <c r="A3152" s="301" t="s">
        <v>278</v>
      </c>
      <c r="B3152" s="299"/>
      <c r="C3152" s="299"/>
      <c r="D3152" s="299"/>
      <c r="E3152" s="299"/>
      <c r="F3152" s="300"/>
      <c r="G3152" s="299"/>
      <c r="H3152" s="298"/>
      <c r="I3152" s="598" t="s">
        <v>277</v>
      </c>
      <c r="J3152" s="599"/>
      <c r="K3152" s="297"/>
      <c r="L3152" s="314"/>
      <c r="M3152" s="291"/>
    </row>
    <row r="3153" spans="1:13">
      <c r="A3153" s="301" t="s">
        <v>276</v>
      </c>
      <c r="B3153" s="299"/>
      <c r="C3153" s="299"/>
      <c r="D3153" s="299"/>
      <c r="E3153" s="299"/>
      <c r="F3153" s="300"/>
      <c r="G3153" s="299"/>
      <c r="H3153" s="298"/>
      <c r="I3153" s="295"/>
      <c r="J3153" s="294"/>
      <c r="K3153" s="297"/>
      <c r="L3153" s="302"/>
      <c r="M3153" s="291"/>
    </row>
    <row r="3154" spans="1:13">
      <c r="A3154" s="301" t="s">
        <v>275</v>
      </c>
      <c r="B3154" s="299"/>
      <c r="C3154" s="299"/>
      <c r="D3154" s="299"/>
      <c r="E3154" s="299"/>
      <c r="F3154" s="300"/>
      <c r="G3154" s="299"/>
      <c r="H3154" s="298"/>
      <c r="I3154" s="295"/>
      <c r="J3154" s="294"/>
      <c r="K3154" s="297"/>
      <c r="L3154" s="314"/>
      <c r="M3154" s="291"/>
    </row>
    <row r="3155" spans="1:13">
      <c r="A3155" s="301" t="s">
        <v>274</v>
      </c>
      <c r="B3155" s="299"/>
      <c r="C3155" s="299"/>
      <c r="D3155" s="299"/>
      <c r="E3155" s="299"/>
      <c r="F3155" s="300"/>
      <c r="G3155" s="299"/>
      <c r="H3155" s="298"/>
      <c r="I3155" s="295"/>
      <c r="J3155" s="294"/>
      <c r="K3155" s="297"/>
      <c r="L3155" s="314"/>
      <c r="M3155" s="291"/>
    </row>
    <row r="3156" spans="1:13">
      <c r="A3156" s="301" t="s">
        <v>273</v>
      </c>
      <c r="B3156" s="299"/>
      <c r="C3156" s="299"/>
      <c r="D3156" s="299"/>
      <c r="E3156" s="299"/>
      <c r="F3156" s="300"/>
      <c r="G3156" s="299"/>
      <c r="H3156" s="298"/>
      <c r="I3156" s="295"/>
      <c r="J3156" s="294"/>
      <c r="K3156" s="297"/>
      <c r="L3156" s="314"/>
      <c r="M3156" s="291"/>
    </row>
    <row r="3157" spans="1:13">
      <c r="A3157" s="301" t="s">
        <v>272</v>
      </c>
      <c r="B3157" s="299"/>
      <c r="C3157" s="299"/>
      <c r="D3157" s="299"/>
      <c r="E3157" s="299"/>
      <c r="F3157" s="300"/>
      <c r="G3157" s="299"/>
      <c r="H3157" s="298"/>
      <c r="I3157" s="295"/>
      <c r="J3157" s="294"/>
      <c r="K3157" s="297"/>
      <c r="L3157" s="314"/>
      <c r="M3157" s="291"/>
    </row>
    <row r="3158" spans="1:13" ht="15.75" thickBot="1">
      <c r="A3158" s="616" t="s">
        <v>271</v>
      </c>
      <c r="B3158" s="617"/>
      <c r="C3158" s="617"/>
      <c r="D3158" s="617"/>
      <c r="E3158" s="617"/>
      <c r="F3158" s="617"/>
      <c r="G3158" s="617"/>
      <c r="H3158" s="618"/>
      <c r="I3158" s="295"/>
      <c r="J3158" s="294"/>
      <c r="K3158" s="293"/>
      <c r="L3158" s="292"/>
      <c r="M3158" s="291"/>
    </row>
    <row r="3159" spans="1:13">
      <c r="A3159" s="290" t="s">
        <v>270</v>
      </c>
      <c r="B3159" s="289"/>
      <c r="C3159" s="289"/>
      <c r="D3159" s="289"/>
      <c r="E3159" s="289"/>
      <c r="F3159" s="289"/>
      <c r="G3159" s="289"/>
      <c r="H3159" s="289"/>
      <c r="I3159" s="621" t="s">
        <v>55</v>
      </c>
      <c r="J3159" s="622"/>
      <c r="K3159" s="288"/>
      <c r="L3159" s="287"/>
      <c r="M3159" s="286"/>
    </row>
    <row r="3160" spans="1:13" ht="15.75" thickBot="1">
      <c r="A3160" s="285" t="s">
        <v>269</v>
      </c>
      <c r="B3160" s="284"/>
      <c r="C3160" s="284"/>
      <c r="D3160" s="284"/>
      <c r="E3160" s="284"/>
      <c r="F3160" s="284"/>
      <c r="G3160" s="284"/>
      <c r="H3160" s="284"/>
      <c r="I3160" s="283"/>
      <c r="J3160" s="282"/>
      <c r="K3160" s="281"/>
      <c r="L3160" s="280"/>
      <c r="M3160" s="279"/>
    </row>
    <row r="3161" spans="1:13" ht="15.75" thickBot="1">
      <c r="A3161" s="603" t="s">
        <v>355</v>
      </c>
      <c r="B3161" s="604"/>
      <c r="C3161" s="604"/>
      <c r="D3161" s="604"/>
      <c r="E3161" s="604"/>
      <c r="F3161" s="604"/>
      <c r="G3161" s="604"/>
      <c r="H3161" s="657"/>
      <c r="I3161" s="658" t="s">
        <v>32</v>
      </c>
      <c r="J3161" s="659"/>
      <c r="K3161" s="660">
        <v>1.46</v>
      </c>
      <c r="L3161" s="661"/>
      <c r="M3161" s="276">
        <f>K3161*12*I3093</f>
        <v>15231.887999999999</v>
      </c>
    </row>
    <row r="3162" spans="1:13" ht="15.75" thickBot="1">
      <c r="A3162" s="386" t="s">
        <v>354</v>
      </c>
      <c r="B3162" s="385"/>
      <c r="C3162" s="385"/>
      <c r="D3162" s="385"/>
      <c r="E3162" s="385"/>
      <c r="F3162" s="385"/>
      <c r="G3162" s="385"/>
      <c r="H3162" s="385"/>
      <c r="I3162" s="387"/>
      <c r="J3162" s="383"/>
      <c r="K3162" s="660"/>
      <c r="L3162" s="661"/>
      <c r="M3162" s="276"/>
    </row>
    <row r="3163" spans="1:13" ht="15.75" thickBot="1">
      <c r="A3163" s="652" t="s">
        <v>268</v>
      </c>
      <c r="B3163" s="653"/>
      <c r="C3163" s="653"/>
      <c r="D3163" s="653"/>
      <c r="E3163" s="653"/>
      <c r="F3163" s="653"/>
      <c r="G3163" s="653"/>
      <c r="H3163" s="653"/>
      <c r="I3163" s="278"/>
      <c r="J3163" s="277"/>
      <c r="K3163" s="610">
        <f>K3094+K3104+K3119+K3147+K3161+K3162</f>
        <v>27.48</v>
      </c>
      <c r="L3163" s="611"/>
      <c r="M3163" s="276">
        <f>M3094+M3104+M3119+M3147+M3161+M3162</f>
        <v>286693.34399999998</v>
      </c>
    </row>
    <row r="3165" spans="1:13" ht="15.75">
      <c r="A3165" s="601" t="s">
        <v>0</v>
      </c>
      <c r="B3165" s="601"/>
      <c r="C3165" s="601"/>
      <c r="D3165" s="601"/>
      <c r="E3165" s="601"/>
      <c r="F3165" s="601"/>
      <c r="G3165" s="601"/>
      <c r="H3165" s="601"/>
      <c r="I3165" s="601"/>
      <c r="J3165" s="601"/>
      <c r="K3165" s="601"/>
      <c r="L3165" s="601"/>
      <c r="M3165" s="327"/>
    </row>
    <row r="3166" spans="1:13" ht="15.75">
      <c r="A3166" s="600" t="s">
        <v>353</v>
      </c>
      <c r="B3166" s="600"/>
      <c r="C3166" s="600"/>
      <c r="D3166" s="600"/>
      <c r="E3166" s="600"/>
      <c r="F3166" s="600"/>
      <c r="G3166" s="600"/>
      <c r="H3166" s="600"/>
      <c r="I3166" s="600"/>
      <c r="J3166" s="600"/>
      <c r="K3166" s="600"/>
      <c r="L3166" s="600"/>
      <c r="M3166" s="327"/>
    </row>
    <row r="3167" spans="1:13" ht="15.75">
      <c r="A3167" s="370"/>
      <c r="B3167" s="370"/>
      <c r="C3167" s="370"/>
      <c r="D3167" s="370"/>
      <c r="E3167" s="370"/>
      <c r="F3167" s="370" t="s">
        <v>468</v>
      </c>
      <c r="G3167" s="370"/>
      <c r="H3167" s="370"/>
      <c r="I3167" s="370"/>
      <c r="J3167" s="370"/>
      <c r="K3167" s="370"/>
      <c r="L3167" s="370"/>
      <c r="M3167" s="327"/>
    </row>
    <row r="3168" spans="1:13">
      <c r="A3168" s="329"/>
      <c r="B3168" s="328"/>
      <c r="C3168" s="602" t="s">
        <v>351</v>
      </c>
      <c r="D3168" s="602"/>
      <c r="E3168" s="602"/>
      <c r="F3168" s="328"/>
      <c r="G3168" s="328"/>
      <c r="H3168" s="368"/>
      <c r="I3168" s="590" t="s">
        <v>3</v>
      </c>
      <c r="J3168" s="591"/>
      <c r="K3168" s="592" t="s">
        <v>4</v>
      </c>
      <c r="L3168" s="593"/>
      <c r="M3168" s="382"/>
    </row>
    <row r="3169" spans="1:13">
      <c r="A3169" s="381"/>
      <c r="B3169" s="355"/>
      <c r="C3169" s="355"/>
      <c r="D3169" s="355"/>
      <c r="E3169" s="355"/>
      <c r="F3169" s="355"/>
      <c r="G3169" s="355"/>
      <c r="H3169" s="356"/>
      <c r="I3169" s="295"/>
      <c r="J3169" s="294"/>
      <c r="K3169" s="594" t="s">
        <v>5</v>
      </c>
      <c r="L3169" s="595"/>
      <c r="M3169" s="380" t="s">
        <v>6</v>
      </c>
    </row>
    <row r="3170" spans="1:13">
      <c r="A3170" s="381"/>
      <c r="B3170" s="355"/>
      <c r="C3170" s="355"/>
      <c r="D3170" s="355"/>
      <c r="E3170" s="355"/>
      <c r="F3170" s="355"/>
      <c r="G3170" s="355"/>
      <c r="H3170" s="356"/>
      <c r="I3170" s="598" t="s">
        <v>7</v>
      </c>
      <c r="J3170" s="599"/>
      <c r="K3170" s="623" t="s">
        <v>8</v>
      </c>
      <c r="L3170" s="624"/>
      <c r="M3170" s="380" t="s">
        <v>9</v>
      </c>
    </row>
    <row r="3171" spans="1:13" ht="16.5" thickBot="1">
      <c r="A3171" s="379"/>
      <c r="B3171" s="351"/>
      <c r="C3171" s="351"/>
      <c r="D3171" s="351"/>
      <c r="E3171" s="351"/>
      <c r="F3171" s="351"/>
      <c r="G3171" s="351"/>
      <c r="H3171" s="350"/>
      <c r="I3171" s="631">
        <v>733.7</v>
      </c>
      <c r="J3171" s="632"/>
      <c r="K3171" s="633"/>
      <c r="L3171" s="634"/>
      <c r="M3171" s="378"/>
    </row>
    <row r="3172" spans="1:13">
      <c r="A3172" s="367" t="s">
        <v>350</v>
      </c>
      <c r="B3172" s="344"/>
      <c r="C3172" s="344"/>
      <c r="D3172" s="344"/>
      <c r="E3172" s="344"/>
      <c r="F3172" s="344"/>
      <c r="G3172" s="344"/>
      <c r="H3172" s="377"/>
      <c r="I3172" s="341"/>
      <c r="J3172" s="340"/>
      <c r="K3172" s="635">
        <f>K3175+K3178</f>
        <v>6.17</v>
      </c>
      <c r="L3172" s="628"/>
      <c r="M3172" s="286">
        <f>K3172*12*I3171</f>
        <v>54323.148000000001</v>
      </c>
    </row>
    <row r="3173" spans="1:13">
      <c r="A3173" s="376" t="s">
        <v>349</v>
      </c>
      <c r="B3173" s="375"/>
      <c r="C3173" s="375"/>
      <c r="D3173" s="375"/>
      <c r="E3173" s="375"/>
      <c r="F3173" s="375"/>
      <c r="G3173" s="375"/>
      <c r="H3173" s="374"/>
      <c r="I3173" s="295"/>
      <c r="J3173" s="294"/>
      <c r="K3173" s="293"/>
      <c r="L3173" s="292"/>
      <c r="M3173" s="373"/>
    </row>
    <row r="3174" spans="1:13" ht="15.75" thickBot="1">
      <c r="A3174" s="363" t="s">
        <v>348</v>
      </c>
      <c r="B3174" s="372"/>
      <c r="C3174" s="372"/>
      <c r="D3174" s="372"/>
      <c r="E3174" s="372"/>
      <c r="F3174" s="372"/>
      <c r="G3174" s="372"/>
      <c r="H3174" s="371"/>
      <c r="I3174" s="336"/>
      <c r="J3174" s="282"/>
      <c r="K3174" s="281"/>
      <c r="L3174" s="280"/>
      <c r="M3174" s="279"/>
    </row>
    <row r="3175" spans="1:13">
      <c r="A3175" s="323" t="s">
        <v>347</v>
      </c>
      <c r="B3175" s="331"/>
      <c r="C3175" s="331"/>
      <c r="D3175" s="331"/>
      <c r="E3175" s="331"/>
      <c r="F3175" s="331"/>
      <c r="G3175" s="331"/>
      <c r="H3175" s="357"/>
      <c r="I3175" s="596" t="s">
        <v>19</v>
      </c>
      <c r="J3175" s="597"/>
      <c r="K3175" s="629">
        <v>3.7</v>
      </c>
      <c r="L3175" s="630"/>
      <c r="M3175" s="291">
        <f>K3175*12*I3171</f>
        <v>32576.280000000006</v>
      </c>
    </row>
    <row r="3176" spans="1:13">
      <c r="A3176" s="301" t="s">
        <v>338</v>
      </c>
      <c r="B3176" s="355"/>
      <c r="C3176" s="355"/>
      <c r="D3176" s="355"/>
      <c r="E3176" s="355"/>
      <c r="F3176" s="355"/>
      <c r="G3176" s="355"/>
      <c r="H3176" s="356"/>
      <c r="I3176" s="598" t="s">
        <v>328</v>
      </c>
      <c r="J3176" s="599"/>
      <c r="K3176" s="327"/>
      <c r="L3176" s="292"/>
      <c r="M3176" s="291"/>
    </row>
    <row r="3177" spans="1:13">
      <c r="A3177" s="323" t="s">
        <v>337</v>
      </c>
      <c r="B3177" s="331"/>
      <c r="C3177" s="331"/>
      <c r="D3177" s="331"/>
      <c r="E3177" s="331"/>
      <c r="F3177" s="331"/>
      <c r="G3177" s="331"/>
      <c r="H3177" s="357"/>
      <c r="I3177" s="596"/>
      <c r="J3177" s="597"/>
      <c r="K3177" s="327"/>
      <c r="L3177" s="292"/>
      <c r="M3177" s="291"/>
    </row>
    <row r="3178" spans="1:13">
      <c r="A3178" s="323" t="s">
        <v>346</v>
      </c>
      <c r="B3178" s="331"/>
      <c r="C3178" s="331"/>
      <c r="D3178" s="331"/>
      <c r="E3178" s="331"/>
      <c r="F3178" s="331"/>
      <c r="G3178" s="331"/>
      <c r="H3178" s="357"/>
      <c r="I3178" s="608" t="s">
        <v>35</v>
      </c>
      <c r="J3178" s="609"/>
      <c r="K3178" s="625">
        <v>2.4700000000000002</v>
      </c>
      <c r="L3178" s="626"/>
      <c r="M3178" s="291">
        <f>K3178*12*I3171</f>
        <v>21746.868000000002</v>
      </c>
    </row>
    <row r="3179" spans="1:13" ht="15.75">
      <c r="A3179" s="320" t="s">
        <v>345</v>
      </c>
      <c r="B3179" s="354"/>
      <c r="C3179" s="354"/>
      <c r="D3179" s="354"/>
      <c r="E3179" s="354"/>
      <c r="F3179" s="354"/>
      <c r="G3179" s="354"/>
      <c r="H3179" s="353"/>
      <c r="I3179" s="598" t="s">
        <v>328</v>
      </c>
      <c r="J3179" s="599"/>
      <c r="K3179" s="370"/>
      <c r="L3179" s="369"/>
      <c r="M3179" s="291"/>
    </row>
    <row r="3180" spans="1:13">
      <c r="A3180" s="313" t="s">
        <v>344</v>
      </c>
      <c r="B3180" s="328"/>
      <c r="C3180" s="328"/>
      <c r="D3180" s="328"/>
      <c r="E3180" s="328"/>
      <c r="F3180" s="328"/>
      <c r="G3180" s="328"/>
      <c r="H3180" s="368"/>
      <c r="I3180" s="598"/>
      <c r="J3180" s="599"/>
      <c r="K3180" s="352"/>
      <c r="L3180" s="292"/>
      <c r="M3180" s="291"/>
    </row>
    <row r="3181" spans="1:13" ht="15.75" thickBot="1">
      <c r="A3181" s="323" t="s">
        <v>343</v>
      </c>
      <c r="B3181" s="322"/>
      <c r="C3181" s="322"/>
      <c r="D3181" s="322"/>
      <c r="E3181" s="322"/>
      <c r="F3181" s="322"/>
      <c r="G3181" s="322"/>
      <c r="H3181" s="321"/>
      <c r="I3181" s="334"/>
      <c r="J3181" s="333"/>
      <c r="K3181" s="636"/>
      <c r="L3181" s="637"/>
      <c r="M3181" s="291"/>
    </row>
    <row r="3182" spans="1:13">
      <c r="A3182" s="367" t="s">
        <v>342</v>
      </c>
      <c r="B3182" s="366"/>
      <c r="C3182" s="366"/>
      <c r="D3182" s="366"/>
      <c r="E3182" s="366"/>
      <c r="F3182" s="366"/>
      <c r="G3182" s="366"/>
      <c r="H3182" s="365"/>
      <c r="I3182" s="341"/>
      <c r="J3182" s="364"/>
      <c r="K3182" s="627">
        <f>K3184+K3189+K3192</f>
        <v>5.05</v>
      </c>
      <c r="L3182" s="628"/>
      <c r="M3182" s="286">
        <f>K3182*12*I3171</f>
        <v>44462.22</v>
      </c>
    </row>
    <row r="3183" spans="1:13" ht="15.75" thickBot="1">
      <c r="A3183" s="363" t="s">
        <v>341</v>
      </c>
      <c r="B3183" s="362"/>
      <c r="C3183" s="362"/>
      <c r="D3183" s="362"/>
      <c r="E3183" s="362"/>
      <c r="F3183" s="362"/>
      <c r="G3183" s="362"/>
      <c r="H3183" s="361"/>
      <c r="I3183" s="336"/>
      <c r="J3183" s="360"/>
      <c r="K3183" s="281"/>
      <c r="L3183" s="280"/>
      <c r="M3183" s="279"/>
    </row>
    <row r="3184" spans="1:13">
      <c r="A3184" s="301" t="s">
        <v>340</v>
      </c>
      <c r="B3184" s="300"/>
      <c r="C3184" s="300"/>
      <c r="D3184" s="300"/>
      <c r="E3184" s="300"/>
      <c r="F3184" s="300"/>
      <c r="G3184" s="300"/>
      <c r="H3184" s="298"/>
      <c r="I3184" s="598" t="s">
        <v>19</v>
      </c>
      <c r="J3184" s="599"/>
      <c r="K3184" s="629">
        <v>2.5299999999999998</v>
      </c>
      <c r="L3184" s="630"/>
      <c r="M3184" s="291">
        <f>K3184*12*I3171</f>
        <v>22275.132000000001</v>
      </c>
    </row>
    <row r="3185" spans="1:13">
      <c r="A3185" s="323" t="s">
        <v>339</v>
      </c>
      <c r="B3185" s="322"/>
      <c r="C3185" s="322"/>
      <c r="D3185" s="322"/>
      <c r="E3185" s="322"/>
      <c r="F3185" s="322"/>
      <c r="G3185" s="322"/>
      <c r="H3185" s="321"/>
      <c r="I3185" s="359"/>
      <c r="J3185" s="358"/>
      <c r="K3185" s="327"/>
      <c r="L3185" s="292"/>
      <c r="M3185" s="291"/>
    </row>
    <row r="3186" spans="1:13">
      <c r="A3186" s="301" t="s">
        <v>338</v>
      </c>
      <c r="B3186" s="355"/>
      <c r="C3186" s="355"/>
      <c r="D3186" s="355"/>
      <c r="E3186" s="355"/>
      <c r="F3186" s="355"/>
      <c r="G3186" s="355"/>
      <c r="H3186" s="356"/>
      <c r="I3186" s="598" t="s">
        <v>328</v>
      </c>
      <c r="J3186" s="599"/>
      <c r="K3186" s="327"/>
      <c r="L3186" s="292"/>
      <c r="M3186" s="291"/>
    </row>
    <row r="3187" spans="1:13">
      <c r="A3187" s="323" t="s">
        <v>337</v>
      </c>
      <c r="B3187" s="331"/>
      <c r="C3187" s="331"/>
      <c r="D3187" s="331"/>
      <c r="E3187" s="331"/>
      <c r="F3187" s="331"/>
      <c r="G3187" s="331"/>
      <c r="H3187" s="357"/>
      <c r="I3187" s="596"/>
      <c r="J3187" s="597"/>
      <c r="K3187" s="327"/>
      <c r="L3187" s="292"/>
      <c r="M3187" s="291"/>
    </row>
    <row r="3188" spans="1:13">
      <c r="A3188" s="320" t="s">
        <v>336</v>
      </c>
      <c r="B3188" s="354"/>
      <c r="C3188" s="353"/>
      <c r="D3188" s="355"/>
      <c r="E3188" s="355"/>
      <c r="F3188" s="355"/>
      <c r="G3188" s="355"/>
      <c r="H3188" s="356"/>
      <c r="I3188" s="598" t="s">
        <v>328</v>
      </c>
      <c r="J3188" s="599"/>
      <c r="K3188" s="327"/>
      <c r="L3188" s="292"/>
      <c r="M3188" s="291"/>
    </row>
    <row r="3189" spans="1:13">
      <c r="A3189" s="301" t="s">
        <v>335</v>
      </c>
      <c r="B3189" s="355"/>
      <c r="C3189" s="355"/>
      <c r="D3189" s="354"/>
      <c r="E3189" s="354"/>
      <c r="F3189" s="354"/>
      <c r="G3189" s="354"/>
      <c r="H3189" s="353"/>
      <c r="I3189" s="608" t="s">
        <v>35</v>
      </c>
      <c r="J3189" s="609"/>
      <c r="K3189" s="625">
        <v>1.1200000000000001</v>
      </c>
      <c r="L3189" s="626"/>
      <c r="M3189" s="291">
        <f>K3189*12*I3171</f>
        <v>9860.9280000000017</v>
      </c>
    </row>
    <row r="3190" spans="1:13">
      <c r="A3190" s="313" t="s">
        <v>334</v>
      </c>
      <c r="B3190" s="312"/>
      <c r="C3190" s="312"/>
      <c r="D3190" s="312"/>
      <c r="E3190" s="312"/>
      <c r="F3190" s="312"/>
      <c r="G3190" s="312"/>
      <c r="H3190" s="311"/>
      <c r="I3190" s="590" t="s">
        <v>333</v>
      </c>
      <c r="J3190" s="591"/>
      <c r="K3190" s="327"/>
      <c r="L3190" s="292"/>
      <c r="M3190" s="291"/>
    </row>
    <row r="3191" spans="1:13">
      <c r="A3191" s="323"/>
      <c r="B3191" s="322"/>
      <c r="C3191" s="322"/>
      <c r="D3191" s="322"/>
      <c r="E3191" s="322"/>
      <c r="F3191" s="322"/>
      <c r="G3191" s="322"/>
      <c r="H3191" s="321"/>
      <c r="I3191" s="334" t="s">
        <v>332</v>
      </c>
      <c r="J3191" s="333"/>
      <c r="K3191" s="352"/>
      <c r="L3191" s="292"/>
      <c r="M3191" s="291"/>
    </row>
    <row r="3192" spans="1:13">
      <c r="A3192" s="313" t="s">
        <v>331</v>
      </c>
      <c r="B3192" s="312"/>
      <c r="C3192" s="312"/>
      <c r="D3192" s="312"/>
      <c r="E3192" s="312"/>
      <c r="F3192" s="312"/>
      <c r="G3192" s="312"/>
      <c r="H3192" s="311"/>
      <c r="I3192" s="590" t="s">
        <v>35</v>
      </c>
      <c r="J3192" s="591"/>
      <c r="K3192" s="625">
        <v>1.4</v>
      </c>
      <c r="L3192" s="626"/>
      <c r="M3192" s="291">
        <f>K3192*12*I3171</f>
        <v>12326.159999999998</v>
      </c>
    </row>
    <row r="3193" spans="1:13">
      <c r="A3193" s="323" t="s">
        <v>330</v>
      </c>
      <c r="B3193" s="322"/>
      <c r="C3193" s="322"/>
      <c r="D3193" s="322"/>
      <c r="E3193" s="322"/>
      <c r="F3193" s="322"/>
      <c r="G3193" s="322"/>
      <c r="H3193" s="321"/>
      <c r="I3193" s="334"/>
      <c r="J3193" s="333"/>
      <c r="K3193" s="327"/>
      <c r="L3193" s="292"/>
      <c r="M3193" s="291"/>
    </row>
    <row r="3194" spans="1:13">
      <c r="A3194" s="313" t="s">
        <v>329</v>
      </c>
      <c r="B3194" s="312"/>
      <c r="C3194" s="312"/>
      <c r="D3194" s="312"/>
      <c r="E3194" s="312"/>
      <c r="F3194" s="312"/>
      <c r="G3194" s="312"/>
      <c r="H3194" s="311"/>
      <c r="I3194" s="598" t="s">
        <v>328</v>
      </c>
      <c r="J3194" s="599"/>
      <c r="K3194" s="327"/>
      <c r="L3194" s="292"/>
      <c r="M3194" s="291"/>
    </row>
    <row r="3195" spans="1:13">
      <c r="A3195" s="313" t="s">
        <v>327</v>
      </c>
      <c r="B3195" s="312"/>
      <c r="C3195" s="312"/>
      <c r="D3195" s="312"/>
      <c r="E3195" s="312"/>
      <c r="F3195" s="312"/>
      <c r="G3195" s="312"/>
      <c r="H3195" s="311"/>
      <c r="I3195" s="590" t="s">
        <v>326</v>
      </c>
      <c r="J3195" s="591"/>
      <c r="K3195" s="351"/>
      <c r="L3195" s="350"/>
      <c r="M3195" s="349"/>
    </row>
    <row r="3196" spans="1:13" ht="15.75" thickBot="1">
      <c r="A3196" s="323"/>
      <c r="B3196" s="322"/>
      <c r="C3196" s="322"/>
      <c r="D3196" s="322"/>
      <c r="E3196" s="322"/>
      <c r="F3196" s="322"/>
      <c r="G3196" s="322"/>
      <c r="H3196" s="321"/>
      <c r="I3196" s="606" t="s">
        <v>325</v>
      </c>
      <c r="J3196" s="607"/>
      <c r="K3196" s="348"/>
      <c r="L3196" s="347"/>
      <c r="M3196" s="346"/>
    </row>
    <row r="3197" spans="1:13">
      <c r="A3197" s="345" t="s">
        <v>324</v>
      </c>
      <c r="B3197" s="344"/>
      <c r="C3197" s="344"/>
      <c r="D3197" s="344"/>
      <c r="E3197" s="344"/>
      <c r="F3197" s="344"/>
      <c r="G3197" s="343"/>
      <c r="H3197" s="342"/>
      <c r="I3197" s="341"/>
      <c r="J3197" s="340"/>
      <c r="K3197" s="648">
        <f>K3199+K3206+K3214+K3218+K3222</f>
        <v>8.370000000000001</v>
      </c>
      <c r="L3197" s="628"/>
      <c r="M3197" s="286">
        <f>M3199+M3206+M3214+M3218+M3222</f>
        <v>73692.828000000009</v>
      </c>
    </row>
    <row r="3198" spans="1:13" ht="15.75" thickBot="1">
      <c r="A3198" s="339"/>
      <c r="B3198" s="338"/>
      <c r="C3198" s="338"/>
      <c r="D3198" s="338"/>
      <c r="E3198" s="338"/>
      <c r="F3198" s="338"/>
      <c r="G3198" s="338"/>
      <c r="H3198" s="337"/>
      <c r="I3198" s="336"/>
      <c r="J3198" s="282"/>
      <c r="K3198" s="281"/>
      <c r="L3198" s="280"/>
      <c r="M3198" s="279"/>
    </row>
    <row r="3199" spans="1:13" ht="15.75" thickBot="1">
      <c r="A3199" s="603" t="s">
        <v>323</v>
      </c>
      <c r="B3199" s="604"/>
      <c r="C3199" s="604"/>
      <c r="D3199" s="604"/>
      <c r="E3199" s="604"/>
      <c r="F3199" s="604"/>
      <c r="G3199" s="604"/>
      <c r="H3199" s="605"/>
      <c r="I3199" s="305"/>
      <c r="J3199" s="304"/>
      <c r="K3199" s="646">
        <f>K3200+K3201+K3202+K3204+K3205</f>
        <v>4.49</v>
      </c>
      <c r="L3199" s="647"/>
      <c r="M3199" s="303">
        <f>K3199*12*I3171</f>
        <v>39531.756000000001</v>
      </c>
    </row>
    <row r="3200" spans="1:13">
      <c r="A3200" s="323" t="s">
        <v>322</v>
      </c>
      <c r="B3200" s="322"/>
      <c r="C3200" s="322"/>
      <c r="D3200" s="322"/>
      <c r="E3200" s="322"/>
      <c r="F3200" s="322"/>
      <c r="G3200" s="322"/>
      <c r="H3200" s="321"/>
      <c r="I3200" s="596" t="s">
        <v>321</v>
      </c>
      <c r="J3200" s="597"/>
      <c r="K3200" s="629">
        <v>0.63</v>
      </c>
      <c r="L3200" s="630"/>
      <c r="M3200" s="291">
        <f>K3200*12*I3171</f>
        <v>5546.7720000000008</v>
      </c>
    </row>
    <row r="3201" spans="1:13">
      <c r="A3201" s="320" t="s">
        <v>320</v>
      </c>
      <c r="B3201" s="319"/>
      <c r="C3201" s="319"/>
      <c r="D3201" s="319"/>
      <c r="E3201" s="319"/>
      <c r="F3201" s="319"/>
      <c r="G3201" s="319"/>
      <c r="H3201" s="318"/>
      <c r="I3201" s="608" t="s">
        <v>57</v>
      </c>
      <c r="J3201" s="609"/>
      <c r="K3201" s="625">
        <v>1.48</v>
      </c>
      <c r="L3201" s="626"/>
      <c r="M3201" s="291">
        <f>K3201*12*I3171</f>
        <v>13030.511999999999</v>
      </c>
    </row>
    <row r="3202" spans="1:13">
      <c r="A3202" s="313" t="s">
        <v>319</v>
      </c>
      <c r="B3202" s="312"/>
      <c r="C3202" s="312"/>
      <c r="D3202" s="312"/>
      <c r="E3202" s="312"/>
      <c r="F3202" s="312"/>
      <c r="G3202" s="312"/>
      <c r="H3202" s="311"/>
      <c r="I3202" s="590" t="s">
        <v>35</v>
      </c>
      <c r="J3202" s="591"/>
      <c r="K3202" s="625">
        <v>0.17</v>
      </c>
      <c r="L3202" s="626"/>
      <c r="M3202" s="291">
        <f>K3202*12*I3171</f>
        <v>1496.748</v>
      </c>
    </row>
    <row r="3203" spans="1:13">
      <c r="A3203" s="335" t="s">
        <v>318</v>
      </c>
      <c r="B3203" s="331"/>
      <c r="C3203" s="331"/>
      <c r="D3203" s="331"/>
      <c r="E3203" s="322"/>
      <c r="F3203" s="322"/>
      <c r="G3203" s="322"/>
      <c r="H3203" s="321"/>
      <c r="I3203" s="334"/>
      <c r="J3203" s="333"/>
      <c r="K3203" s="293"/>
      <c r="L3203" s="292"/>
      <c r="M3203" s="291"/>
    </row>
    <row r="3204" spans="1:13">
      <c r="A3204" s="320" t="s">
        <v>317</v>
      </c>
      <c r="B3204" s="319"/>
      <c r="C3204" s="319"/>
      <c r="D3204" s="319"/>
      <c r="E3204" s="319"/>
      <c r="F3204" s="319"/>
      <c r="G3204" s="319"/>
      <c r="H3204" s="318"/>
      <c r="I3204" s="608" t="s">
        <v>19</v>
      </c>
      <c r="J3204" s="609"/>
      <c r="K3204" s="625">
        <v>0.05</v>
      </c>
      <c r="L3204" s="626"/>
      <c r="M3204" s="291">
        <f>K3204*12*I3171</f>
        <v>440.22000000000008</v>
      </c>
    </row>
    <row r="3205" spans="1:13" ht="15.75" thickBot="1">
      <c r="A3205" s="313" t="s">
        <v>316</v>
      </c>
      <c r="B3205" s="312"/>
      <c r="C3205" s="312"/>
      <c r="D3205" s="312"/>
      <c r="E3205" s="312"/>
      <c r="F3205" s="312"/>
      <c r="G3205" s="312"/>
      <c r="H3205" s="311"/>
      <c r="I3205" s="614" t="s">
        <v>19</v>
      </c>
      <c r="J3205" s="615"/>
      <c r="K3205" s="650">
        <v>2.16</v>
      </c>
      <c r="L3205" s="651"/>
      <c r="M3205" s="291">
        <f>K3205*12*I3171</f>
        <v>19017.504000000001</v>
      </c>
    </row>
    <row r="3206" spans="1:13" ht="15.75" thickBot="1">
      <c r="A3206" s="654" t="s">
        <v>315</v>
      </c>
      <c r="B3206" s="655"/>
      <c r="C3206" s="655"/>
      <c r="D3206" s="655"/>
      <c r="E3206" s="655"/>
      <c r="F3206" s="655"/>
      <c r="G3206" s="655"/>
      <c r="H3206" s="656"/>
      <c r="I3206" s="305"/>
      <c r="J3206" s="304"/>
      <c r="K3206" s="642">
        <f>K3207+K3208+K3210+K3211+K3212+K3213</f>
        <v>1.35</v>
      </c>
      <c r="L3206" s="647"/>
      <c r="M3206" s="303">
        <f>K3206*12*I3171</f>
        <v>11885.940000000002</v>
      </c>
    </row>
    <row r="3207" spans="1:13">
      <c r="A3207" s="332" t="s">
        <v>314</v>
      </c>
      <c r="B3207" s="331"/>
      <c r="C3207" s="331"/>
      <c r="D3207" s="331"/>
      <c r="E3207" s="331"/>
      <c r="F3207" s="322"/>
      <c r="G3207" s="322"/>
      <c r="H3207" s="321"/>
      <c r="I3207" s="330"/>
      <c r="J3207" s="294"/>
      <c r="K3207" s="629">
        <v>0.08</v>
      </c>
      <c r="L3207" s="630"/>
      <c r="M3207" s="291">
        <f>K3207*12*I3171</f>
        <v>704.35199999999998</v>
      </c>
    </row>
    <row r="3208" spans="1:13">
      <c r="A3208" s="329" t="s">
        <v>313</v>
      </c>
      <c r="B3208" s="328"/>
      <c r="C3208" s="328"/>
      <c r="D3208" s="328"/>
      <c r="E3208" s="328"/>
      <c r="F3208" s="312"/>
      <c r="G3208" s="312"/>
      <c r="H3208" s="311"/>
      <c r="I3208" s="598" t="s">
        <v>312</v>
      </c>
      <c r="J3208" s="599"/>
      <c r="K3208" s="625">
        <v>0.65</v>
      </c>
      <c r="L3208" s="626"/>
      <c r="M3208" s="291">
        <f>K3208*12*I3171</f>
        <v>5722.8600000000006</v>
      </c>
    </row>
    <row r="3209" spans="1:13">
      <c r="A3209" s="323" t="s">
        <v>311</v>
      </c>
      <c r="B3209" s="322"/>
      <c r="C3209" s="322"/>
      <c r="D3209" s="322"/>
      <c r="E3209" s="322"/>
      <c r="F3209" s="322"/>
      <c r="G3209" s="322"/>
      <c r="H3209" s="321"/>
      <c r="I3209" s="596" t="s">
        <v>310</v>
      </c>
      <c r="J3209" s="597"/>
      <c r="K3209" s="327"/>
      <c r="L3209" s="292"/>
      <c r="M3209" s="291"/>
    </row>
    <row r="3210" spans="1:13">
      <c r="A3210" s="320" t="s">
        <v>309</v>
      </c>
      <c r="B3210" s="319"/>
      <c r="C3210" s="319"/>
      <c r="D3210" s="319"/>
      <c r="E3210" s="319"/>
      <c r="F3210" s="319"/>
      <c r="G3210" s="319"/>
      <c r="H3210" s="318"/>
      <c r="I3210" s="608" t="s">
        <v>308</v>
      </c>
      <c r="J3210" s="609"/>
      <c r="K3210" s="625">
        <v>0.4</v>
      </c>
      <c r="L3210" s="626"/>
      <c r="M3210" s="291">
        <f>K3210*12*I3171</f>
        <v>3521.7600000000007</v>
      </c>
    </row>
    <row r="3211" spans="1:13">
      <c r="A3211" s="320" t="s">
        <v>307</v>
      </c>
      <c r="B3211" s="319"/>
      <c r="C3211" s="319"/>
      <c r="D3211" s="319"/>
      <c r="E3211" s="319"/>
      <c r="F3211" s="319"/>
      <c r="G3211" s="319"/>
      <c r="H3211" s="318"/>
      <c r="I3211" s="608" t="s">
        <v>306</v>
      </c>
      <c r="J3211" s="609"/>
      <c r="K3211" s="625">
        <v>0.1</v>
      </c>
      <c r="L3211" s="626"/>
      <c r="M3211" s="291">
        <f>K3211*12*I3171</f>
        <v>880.44000000000017</v>
      </c>
    </row>
    <row r="3212" spans="1:13">
      <c r="A3212" s="313" t="s">
        <v>299</v>
      </c>
      <c r="B3212" s="312"/>
      <c r="C3212" s="312"/>
      <c r="D3212" s="312"/>
      <c r="E3212" s="312"/>
      <c r="F3212" s="312"/>
      <c r="G3212" s="312"/>
      <c r="H3212" s="311"/>
      <c r="I3212" s="608" t="s">
        <v>298</v>
      </c>
      <c r="J3212" s="609"/>
      <c r="K3212" s="636">
        <v>0.05</v>
      </c>
      <c r="L3212" s="637"/>
      <c r="M3212" s="291">
        <f>K3212*12*I3171</f>
        <v>440.22000000000008</v>
      </c>
    </row>
    <row r="3213" spans="1:13" ht="15.75" thickBot="1">
      <c r="A3213" s="313" t="s">
        <v>305</v>
      </c>
      <c r="B3213" s="312"/>
      <c r="C3213" s="312"/>
      <c r="D3213" s="312"/>
      <c r="E3213" s="312"/>
      <c r="F3213" s="312"/>
      <c r="G3213" s="312"/>
      <c r="H3213" s="311"/>
      <c r="I3213" s="614" t="s">
        <v>88</v>
      </c>
      <c r="J3213" s="615"/>
      <c r="K3213" s="638">
        <v>7.0000000000000007E-2</v>
      </c>
      <c r="L3213" s="639"/>
      <c r="M3213" s="326">
        <f>K3213*12*I3171</f>
        <v>616.30800000000011</v>
      </c>
    </row>
    <row r="3214" spans="1:13" ht="15.75" thickBot="1">
      <c r="A3214" s="654" t="s">
        <v>304</v>
      </c>
      <c r="B3214" s="655"/>
      <c r="C3214" s="655"/>
      <c r="D3214" s="655"/>
      <c r="E3214" s="655"/>
      <c r="F3214" s="655"/>
      <c r="G3214" s="655"/>
      <c r="H3214" s="656"/>
      <c r="I3214" s="325"/>
      <c r="J3214" s="324"/>
      <c r="K3214" s="649">
        <f>K3215+K3216+K3217</f>
        <v>0.88</v>
      </c>
      <c r="L3214" s="643"/>
      <c r="M3214" s="303">
        <f>K3214*12*I3171</f>
        <v>7747.8720000000012</v>
      </c>
    </row>
    <row r="3215" spans="1:13">
      <c r="A3215" s="323" t="s">
        <v>303</v>
      </c>
      <c r="B3215" s="322"/>
      <c r="C3215" s="322"/>
      <c r="D3215" s="322"/>
      <c r="E3215" s="322"/>
      <c r="F3215" s="322"/>
      <c r="G3215" s="322"/>
      <c r="H3215" s="321"/>
      <c r="I3215" s="612" t="s">
        <v>302</v>
      </c>
      <c r="J3215" s="613"/>
      <c r="K3215" s="644">
        <v>0.42</v>
      </c>
      <c r="L3215" s="645"/>
      <c r="M3215" s="291">
        <f>K3215*12*I3171</f>
        <v>3697.8480000000004</v>
      </c>
    </row>
    <row r="3216" spans="1:13">
      <c r="A3216" s="320" t="s">
        <v>301</v>
      </c>
      <c r="B3216" s="319"/>
      <c r="C3216" s="319"/>
      <c r="D3216" s="319"/>
      <c r="E3216" s="319"/>
      <c r="F3216" s="319"/>
      <c r="G3216" s="319"/>
      <c r="H3216" s="318"/>
      <c r="I3216" s="317" t="s">
        <v>300</v>
      </c>
      <c r="J3216" s="316"/>
      <c r="K3216" s="636">
        <v>0.37</v>
      </c>
      <c r="L3216" s="637"/>
      <c r="M3216" s="291">
        <f>K3216*12*I3171</f>
        <v>3257.6279999999997</v>
      </c>
    </row>
    <row r="3217" spans="1:13" ht="15.75" thickBot="1">
      <c r="A3217" s="313" t="s">
        <v>299</v>
      </c>
      <c r="B3217" s="312"/>
      <c r="C3217" s="312"/>
      <c r="D3217" s="312"/>
      <c r="E3217" s="312"/>
      <c r="F3217" s="312"/>
      <c r="G3217" s="312"/>
      <c r="H3217" s="311"/>
      <c r="I3217" s="614" t="s">
        <v>298</v>
      </c>
      <c r="J3217" s="615"/>
      <c r="K3217" s="638">
        <v>0.09</v>
      </c>
      <c r="L3217" s="639"/>
      <c r="M3217" s="291">
        <f>K3217*12*I3171</f>
        <v>792.39600000000007</v>
      </c>
    </row>
    <row r="3218" spans="1:13" ht="15.75" thickBot="1">
      <c r="A3218" s="603" t="s">
        <v>375</v>
      </c>
      <c r="B3218" s="604"/>
      <c r="C3218" s="604"/>
      <c r="D3218" s="604"/>
      <c r="E3218" s="604"/>
      <c r="F3218" s="604"/>
      <c r="G3218" s="604"/>
      <c r="H3218" s="605"/>
      <c r="I3218" s="305"/>
      <c r="J3218" s="304"/>
      <c r="K3218" s="642">
        <v>1.58</v>
      </c>
      <c r="L3218" s="643"/>
      <c r="M3218" s="303">
        <f>K3218*12*I3171</f>
        <v>13910.952000000001</v>
      </c>
    </row>
    <row r="3219" spans="1:13">
      <c r="A3219" s="301" t="s">
        <v>294</v>
      </c>
      <c r="B3219" s="300"/>
      <c r="C3219" s="300"/>
      <c r="D3219" s="300"/>
      <c r="E3219" s="300"/>
      <c r="F3219" s="300"/>
      <c r="G3219" s="300"/>
      <c r="H3219" s="298"/>
      <c r="I3219" s="621" t="s">
        <v>293</v>
      </c>
      <c r="J3219" s="622"/>
      <c r="K3219" s="297"/>
      <c r="L3219" s="314"/>
      <c r="M3219" s="291"/>
    </row>
    <row r="3220" spans="1:13">
      <c r="A3220" s="301" t="s">
        <v>292</v>
      </c>
      <c r="B3220" s="300"/>
      <c r="C3220" s="300"/>
      <c r="D3220" s="300"/>
      <c r="E3220" s="300"/>
      <c r="F3220" s="300"/>
      <c r="G3220" s="300"/>
      <c r="H3220" s="298"/>
      <c r="I3220" s="295"/>
      <c r="J3220" s="294"/>
      <c r="K3220" s="297"/>
      <c r="L3220" s="314"/>
      <c r="M3220" s="291"/>
    </row>
    <row r="3221" spans="1:13" ht="15.75" thickBot="1">
      <c r="A3221" s="301" t="s">
        <v>291</v>
      </c>
      <c r="B3221" s="300"/>
      <c r="C3221" s="300"/>
      <c r="D3221" s="300"/>
      <c r="E3221" s="300"/>
      <c r="F3221" s="300"/>
      <c r="G3221" s="300"/>
      <c r="H3221" s="298"/>
      <c r="I3221" s="310"/>
      <c r="J3221" s="294"/>
      <c r="K3221" s="297"/>
      <c r="L3221" s="314"/>
      <c r="M3221" s="291"/>
    </row>
    <row r="3222" spans="1:13" ht="15.75" thickBot="1">
      <c r="A3222" s="309" t="s">
        <v>374</v>
      </c>
      <c r="B3222" s="308"/>
      <c r="C3222" s="308"/>
      <c r="D3222" s="308"/>
      <c r="E3222" s="308"/>
      <c r="F3222" s="308"/>
      <c r="G3222" s="308"/>
      <c r="H3222" s="307"/>
      <c r="I3222" s="305"/>
      <c r="J3222" s="304"/>
      <c r="K3222" s="642">
        <v>7.0000000000000007E-2</v>
      </c>
      <c r="L3222" s="643"/>
      <c r="M3222" s="303">
        <f>K3222*12*I3171</f>
        <v>616.30800000000011</v>
      </c>
    </row>
    <row r="3223" spans="1:13">
      <c r="A3223" s="301" t="s">
        <v>289</v>
      </c>
      <c r="B3223" s="300"/>
      <c r="C3223" s="300"/>
      <c r="D3223" s="300"/>
      <c r="E3223" s="300"/>
      <c r="F3223" s="300"/>
      <c r="G3223" s="300"/>
      <c r="H3223" s="298"/>
      <c r="I3223" s="621" t="s">
        <v>19</v>
      </c>
      <c r="J3223" s="622"/>
      <c r="K3223" s="315"/>
      <c r="L3223" s="314"/>
      <c r="M3223" s="291"/>
    </row>
    <row r="3224" spans="1:13" ht="15.75" thickBot="1">
      <c r="A3224" s="301" t="s">
        <v>288</v>
      </c>
      <c r="B3224" s="300"/>
      <c r="C3224" s="300"/>
      <c r="D3224" s="300"/>
      <c r="E3224" s="300"/>
      <c r="F3224" s="300"/>
      <c r="G3224" s="300"/>
      <c r="H3224" s="298"/>
      <c r="I3224" s="295"/>
      <c r="J3224" s="294"/>
      <c r="K3224" s="315"/>
      <c r="L3224" s="314"/>
      <c r="M3224" s="291"/>
    </row>
    <row r="3225" spans="1:13" ht="15.75" thickBot="1">
      <c r="A3225" s="603" t="s">
        <v>287</v>
      </c>
      <c r="B3225" s="604"/>
      <c r="C3225" s="604"/>
      <c r="D3225" s="604"/>
      <c r="E3225" s="604"/>
      <c r="F3225" s="604"/>
      <c r="G3225" s="604"/>
      <c r="H3225" s="605"/>
      <c r="I3225" s="305"/>
      <c r="J3225" s="304"/>
      <c r="K3225" s="642">
        <v>6</v>
      </c>
      <c r="L3225" s="643"/>
      <c r="M3225" s="303">
        <f>K3225*12*I3171</f>
        <v>52826.400000000001</v>
      </c>
    </row>
    <row r="3226" spans="1:13">
      <c r="A3226" s="301" t="s">
        <v>286</v>
      </c>
      <c r="B3226" s="299"/>
      <c r="C3226" s="299"/>
      <c r="D3226" s="299"/>
      <c r="E3226" s="299"/>
      <c r="F3226" s="300"/>
      <c r="G3226" s="299"/>
      <c r="H3226" s="298"/>
      <c r="I3226" s="598" t="s">
        <v>285</v>
      </c>
      <c r="J3226" s="599"/>
      <c r="K3226" s="297"/>
      <c r="L3226" s="314"/>
      <c r="M3226" s="291"/>
    </row>
    <row r="3227" spans="1:13">
      <c r="A3227" s="301" t="s">
        <v>284</v>
      </c>
      <c r="B3227" s="299"/>
      <c r="C3227" s="299"/>
      <c r="D3227" s="299"/>
      <c r="E3227" s="299"/>
      <c r="F3227" s="300"/>
      <c r="G3227" s="299"/>
      <c r="H3227" s="298"/>
      <c r="I3227" s="598" t="s">
        <v>283</v>
      </c>
      <c r="J3227" s="599"/>
      <c r="K3227" s="297"/>
      <c r="L3227" s="314"/>
      <c r="M3227" s="291"/>
    </row>
    <row r="3228" spans="1:13">
      <c r="A3228" s="301" t="s">
        <v>282</v>
      </c>
      <c r="B3228" s="299"/>
      <c r="C3228" s="299"/>
      <c r="D3228" s="299"/>
      <c r="E3228" s="299"/>
      <c r="F3228" s="300"/>
      <c r="G3228" s="299"/>
      <c r="H3228" s="298"/>
      <c r="I3228" s="598" t="s">
        <v>281</v>
      </c>
      <c r="J3228" s="599"/>
      <c r="K3228" s="297"/>
      <c r="L3228" s="314"/>
      <c r="M3228" s="291"/>
    </row>
    <row r="3229" spans="1:13">
      <c r="A3229" s="301" t="s">
        <v>280</v>
      </c>
      <c r="B3229" s="299"/>
      <c r="C3229" s="299"/>
      <c r="D3229" s="299"/>
      <c r="E3229" s="299"/>
      <c r="F3229" s="300"/>
      <c r="G3229" s="299"/>
      <c r="H3229" s="298"/>
      <c r="I3229" s="598" t="s">
        <v>279</v>
      </c>
      <c r="J3229" s="599"/>
      <c r="K3229" s="297"/>
      <c r="L3229" s="314"/>
      <c r="M3229" s="291"/>
    </row>
    <row r="3230" spans="1:13">
      <c r="A3230" s="301" t="s">
        <v>278</v>
      </c>
      <c r="B3230" s="299"/>
      <c r="C3230" s="299"/>
      <c r="D3230" s="299"/>
      <c r="E3230" s="299"/>
      <c r="F3230" s="300"/>
      <c r="G3230" s="299"/>
      <c r="H3230" s="298"/>
      <c r="I3230" s="598" t="s">
        <v>277</v>
      </c>
      <c r="J3230" s="599"/>
      <c r="K3230" s="297"/>
      <c r="L3230" s="314"/>
      <c r="M3230" s="291"/>
    </row>
    <row r="3231" spans="1:13">
      <c r="A3231" s="301" t="s">
        <v>276</v>
      </c>
      <c r="B3231" s="299"/>
      <c r="C3231" s="299"/>
      <c r="D3231" s="299"/>
      <c r="E3231" s="299"/>
      <c r="F3231" s="300"/>
      <c r="G3231" s="299"/>
      <c r="H3231" s="298"/>
      <c r="I3231" s="295"/>
      <c r="J3231" s="294"/>
      <c r="K3231" s="297"/>
      <c r="L3231" s="302"/>
      <c r="M3231" s="291"/>
    </row>
    <row r="3232" spans="1:13">
      <c r="A3232" s="301" t="s">
        <v>275</v>
      </c>
      <c r="B3232" s="299"/>
      <c r="C3232" s="299"/>
      <c r="D3232" s="299"/>
      <c r="E3232" s="299"/>
      <c r="F3232" s="300"/>
      <c r="G3232" s="299"/>
      <c r="H3232" s="298"/>
      <c r="I3232" s="295"/>
      <c r="J3232" s="294"/>
      <c r="K3232" s="297"/>
      <c r="L3232" s="314"/>
      <c r="M3232" s="291"/>
    </row>
    <row r="3233" spans="1:13">
      <c r="A3233" s="301" t="s">
        <v>274</v>
      </c>
      <c r="B3233" s="299"/>
      <c r="C3233" s="299"/>
      <c r="D3233" s="299"/>
      <c r="E3233" s="299"/>
      <c r="F3233" s="300"/>
      <c r="G3233" s="299"/>
      <c r="H3233" s="298"/>
      <c r="I3233" s="295"/>
      <c r="J3233" s="294"/>
      <c r="K3233" s="297"/>
      <c r="L3233" s="314"/>
      <c r="M3233" s="291"/>
    </row>
    <row r="3234" spans="1:13">
      <c r="A3234" s="301" t="s">
        <v>273</v>
      </c>
      <c r="B3234" s="299"/>
      <c r="C3234" s="299"/>
      <c r="D3234" s="299"/>
      <c r="E3234" s="299"/>
      <c r="F3234" s="300"/>
      <c r="G3234" s="299"/>
      <c r="H3234" s="298"/>
      <c r="I3234" s="295"/>
      <c r="J3234" s="294"/>
      <c r="K3234" s="297"/>
      <c r="L3234" s="314"/>
      <c r="M3234" s="291"/>
    </row>
    <row r="3235" spans="1:13">
      <c r="A3235" s="301" t="s">
        <v>272</v>
      </c>
      <c r="B3235" s="299"/>
      <c r="C3235" s="299"/>
      <c r="D3235" s="299"/>
      <c r="E3235" s="299"/>
      <c r="F3235" s="300"/>
      <c r="G3235" s="299"/>
      <c r="H3235" s="298"/>
      <c r="I3235" s="295"/>
      <c r="J3235" s="294"/>
      <c r="K3235" s="297"/>
      <c r="L3235" s="314"/>
      <c r="M3235" s="291"/>
    </row>
    <row r="3236" spans="1:13" ht="15.75" thickBot="1">
      <c r="A3236" s="616" t="s">
        <v>271</v>
      </c>
      <c r="B3236" s="617"/>
      <c r="C3236" s="617"/>
      <c r="D3236" s="617"/>
      <c r="E3236" s="617"/>
      <c r="F3236" s="617"/>
      <c r="G3236" s="617"/>
      <c r="H3236" s="618"/>
      <c r="I3236" s="295"/>
      <c r="J3236" s="294"/>
      <c r="K3236" s="293"/>
      <c r="L3236" s="292"/>
      <c r="M3236" s="291"/>
    </row>
    <row r="3237" spans="1:13">
      <c r="A3237" s="290" t="s">
        <v>270</v>
      </c>
      <c r="B3237" s="289"/>
      <c r="C3237" s="289"/>
      <c r="D3237" s="289"/>
      <c r="E3237" s="289"/>
      <c r="F3237" s="289"/>
      <c r="G3237" s="289"/>
      <c r="H3237" s="289"/>
      <c r="I3237" s="621" t="s">
        <v>55</v>
      </c>
      <c r="J3237" s="622"/>
      <c r="K3237" s="288"/>
      <c r="L3237" s="287"/>
      <c r="M3237" s="286"/>
    </row>
    <row r="3238" spans="1:13" ht="15.75" thickBot="1">
      <c r="A3238" s="285" t="s">
        <v>269</v>
      </c>
      <c r="B3238" s="284"/>
      <c r="C3238" s="284"/>
      <c r="D3238" s="284"/>
      <c r="E3238" s="284"/>
      <c r="F3238" s="284"/>
      <c r="G3238" s="284"/>
      <c r="H3238" s="284"/>
      <c r="I3238" s="283"/>
      <c r="J3238" s="282"/>
      <c r="K3238" s="281"/>
      <c r="L3238" s="280"/>
      <c r="M3238" s="279"/>
    </row>
    <row r="3239" spans="1:13" ht="15.75" thickBot="1">
      <c r="A3239" s="603" t="s">
        <v>355</v>
      </c>
      <c r="B3239" s="604"/>
      <c r="C3239" s="604"/>
      <c r="D3239" s="604"/>
      <c r="E3239" s="604"/>
      <c r="F3239" s="604"/>
      <c r="G3239" s="604"/>
      <c r="H3239" s="657"/>
      <c r="I3239" s="658" t="s">
        <v>32</v>
      </c>
      <c r="J3239" s="659"/>
      <c r="K3239" s="660">
        <v>1.46</v>
      </c>
      <c r="L3239" s="661"/>
      <c r="M3239" s="276">
        <f>K3239*12*I3171</f>
        <v>12854.424000000001</v>
      </c>
    </row>
    <row r="3240" spans="1:13" ht="15.75" thickBot="1">
      <c r="A3240" s="386" t="s">
        <v>354</v>
      </c>
      <c r="B3240" s="385"/>
      <c r="C3240" s="385"/>
      <c r="D3240" s="385"/>
      <c r="E3240" s="385"/>
      <c r="F3240" s="385"/>
      <c r="G3240" s="385"/>
      <c r="H3240" s="385"/>
      <c r="I3240" s="387"/>
      <c r="J3240" s="383"/>
      <c r="K3240" s="660"/>
      <c r="L3240" s="661"/>
      <c r="M3240" s="276"/>
    </row>
    <row r="3241" spans="1:13" ht="15.75" thickBot="1">
      <c r="A3241" s="652" t="s">
        <v>268</v>
      </c>
      <c r="B3241" s="653"/>
      <c r="C3241" s="653"/>
      <c r="D3241" s="653"/>
      <c r="E3241" s="653"/>
      <c r="F3241" s="653"/>
      <c r="G3241" s="653"/>
      <c r="H3241" s="653"/>
      <c r="I3241" s="278"/>
      <c r="J3241" s="277"/>
      <c r="K3241" s="610">
        <f>K3172+K3182+K3197+K3225+K3239+K3240</f>
        <v>27.05</v>
      </c>
      <c r="L3241" s="611"/>
      <c r="M3241" s="276">
        <f>M3172+M3182+M3197+M3225+M3239+M3240</f>
        <v>238159.02</v>
      </c>
    </row>
    <row r="3243" spans="1:13" ht="15.75">
      <c r="A3243" s="601" t="s">
        <v>0</v>
      </c>
      <c r="B3243" s="601"/>
      <c r="C3243" s="601"/>
      <c r="D3243" s="601"/>
      <c r="E3243" s="601"/>
      <c r="F3243" s="601"/>
      <c r="G3243" s="601"/>
      <c r="H3243" s="601"/>
      <c r="I3243" s="601"/>
      <c r="J3243" s="601"/>
      <c r="K3243" s="601"/>
      <c r="L3243" s="601"/>
      <c r="M3243" s="327"/>
    </row>
    <row r="3244" spans="1:13" ht="15.75">
      <c r="A3244" s="600" t="s">
        <v>353</v>
      </c>
      <c r="B3244" s="600"/>
      <c r="C3244" s="600"/>
      <c r="D3244" s="600"/>
      <c r="E3244" s="600"/>
      <c r="F3244" s="600"/>
      <c r="G3244" s="600"/>
      <c r="H3244" s="600"/>
      <c r="I3244" s="600"/>
      <c r="J3244" s="600"/>
      <c r="K3244" s="600"/>
      <c r="L3244" s="600"/>
      <c r="M3244" s="327"/>
    </row>
    <row r="3245" spans="1:13" ht="15.75">
      <c r="A3245" s="370"/>
      <c r="B3245" s="370"/>
      <c r="C3245" s="370"/>
      <c r="D3245" s="370"/>
      <c r="E3245" s="370"/>
      <c r="F3245" s="370" t="s">
        <v>469</v>
      </c>
      <c r="G3245" s="370"/>
      <c r="H3245" s="370"/>
      <c r="I3245" s="370"/>
      <c r="J3245" s="370"/>
      <c r="K3245" s="370"/>
      <c r="L3245" s="370"/>
      <c r="M3245" s="327"/>
    </row>
    <row r="3246" spans="1:13">
      <c r="A3246" s="329"/>
      <c r="B3246" s="328"/>
      <c r="C3246" s="602" t="s">
        <v>351</v>
      </c>
      <c r="D3246" s="602"/>
      <c r="E3246" s="602"/>
      <c r="F3246" s="328"/>
      <c r="G3246" s="328"/>
      <c r="H3246" s="368"/>
      <c r="I3246" s="590" t="s">
        <v>3</v>
      </c>
      <c r="J3246" s="591"/>
      <c r="K3246" s="592" t="s">
        <v>4</v>
      </c>
      <c r="L3246" s="593"/>
      <c r="M3246" s="382"/>
    </row>
    <row r="3247" spans="1:13">
      <c r="A3247" s="381"/>
      <c r="B3247" s="355"/>
      <c r="C3247" s="355"/>
      <c r="D3247" s="355"/>
      <c r="E3247" s="355"/>
      <c r="F3247" s="355"/>
      <c r="G3247" s="355"/>
      <c r="H3247" s="356"/>
      <c r="I3247" s="295"/>
      <c r="J3247" s="294"/>
      <c r="K3247" s="594" t="s">
        <v>5</v>
      </c>
      <c r="L3247" s="595"/>
      <c r="M3247" s="380" t="s">
        <v>6</v>
      </c>
    </row>
    <row r="3248" spans="1:13">
      <c r="A3248" s="381"/>
      <c r="B3248" s="355"/>
      <c r="C3248" s="355"/>
      <c r="D3248" s="355"/>
      <c r="E3248" s="355"/>
      <c r="F3248" s="355"/>
      <c r="G3248" s="355"/>
      <c r="H3248" s="356"/>
      <c r="I3248" s="598" t="s">
        <v>7</v>
      </c>
      <c r="J3248" s="599"/>
      <c r="K3248" s="623" t="s">
        <v>8</v>
      </c>
      <c r="L3248" s="624"/>
      <c r="M3248" s="380" t="s">
        <v>9</v>
      </c>
    </row>
    <row r="3249" spans="1:13" ht="16.5" thickBot="1">
      <c r="A3249" s="379"/>
      <c r="B3249" s="351"/>
      <c r="C3249" s="351"/>
      <c r="D3249" s="351"/>
      <c r="E3249" s="351"/>
      <c r="F3249" s="351"/>
      <c r="G3249" s="351"/>
      <c r="H3249" s="350"/>
      <c r="I3249" s="631">
        <v>3745.9</v>
      </c>
      <c r="J3249" s="632"/>
      <c r="K3249" s="633"/>
      <c r="L3249" s="634"/>
      <c r="M3249" s="378"/>
    </row>
    <row r="3250" spans="1:13">
      <c r="A3250" s="367" t="s">
        <v>350</v>
      </c>
      <c r="B3250" s="344"/>
      <c r="C3250" s="344"/>
      <c r="D3250" s="344"/>
      <c r="E3250" s="344"/>
      <c r="F3250" s="344"/>
      <c r="G3250" s="344"/>
      <c r="H3250" s="377"/>
      <c r="I3250" s="341"/>
      <c r="J3250" s="340"/>
      <c r="K3250" s="635">
        <f>K3253+K3256</f>
        <v>6.17</v>
      </c>
      <c r="L3250" s="628"/>
      <c r="M3250" s="286">
        <f>K3250*12*I3249</f>
        <v>277346.43599999999</v>
      </c>
    </row>
    <row r="3251" spans="1:13">
      <c r="A3251" s="376" t="s">
        <v>349</v>
      </c>
      <c r="B3251" s="375"/>
      <c r="C3251" s="375"/>
      <c r="D3251" s="375"/>
      <c r="E3251" s="375"/>
      <c r="F3251" s="375"/>
      <c r="G3251" s="375"/>
      <c r="H3251" s="374"/>
      <c r="I3251" s="295"/>
      <c r="J3251" s="294"/>
      <c r="K3251" s="293"/>
      <c r="L3251" s="292"/>
      <c r="M3251" s="373"/>
    </row>
    <row r="3252" spans="1:13" ht="15.75" thickBot="1">
      <c r="A3252" s="363" t="s">
        <v>348</v>
      </c>
      <c r="B3252" s="372"/>
      <c r="C3252" s="372"/>
      <c r="D3252" s="372"/>
      <c r="E3252" s="372"/>
      <c r="F3252" s="372"/>
      <c r="G3252" s="372"/>
      <c r="H3252" s="371"/>
      <c r="I3252" s="336"/>
      <c r="J3252" s="282"/>
      <c r="K3252" s="281"/>
      <c r="L3252" s="280"/>
      <c r="M3252" s="279"/>
    </row>
    <row r="3253" spans="1:13">
      <c r="A3253" s="323" t="s">
        <v>347</v>
      </c>
      <c r="B3253" s="331"/>
      <c r="C3253" s="331"/>
      <c r="D3253" s="331"/>
      <c r="E3253" s="331"/>
      <c r="F3253" s="331"/>
      <c r="G3253" s="331"/>
      <c r="H3253" s="357"/>
      <c r="I3253" s="596" t="s">
        <v>19</v>
      </c>
      <c r="J3253" s="597"/>
      <c r="K3253" s="629">
        <v>3.7</v>
      </c>
      <c r="L3253" s="630"/>
      <c r="M3253" s="291">
        <f>K3253*12*I3249</f>
        <v>166317.96000000002</v>
      </c>
    </row>
    <row r="3254" spans="1:13">
      <c r="A3254" s="301" t="s">
        <v>338</v>
      </c>
      <c r="B3254" s="355"/>
      <c r="C3254" s="355"/>
      <c r="D3254" s="355"/>
      <c r="E3254" s="355"/>
      <c r="F3254" s="355"/>
      <c r="G3254" s="355"/>
      <c r="H3254" s="356"/>
      <c r="I3254" s="598" t="s">
        <v>328</v>
      </c>
      <c r="J3254" s="599"/>
      <c r="K3254" s="327"/>
      <c r="L3254" s="292"/>
      <c r="M3254" s="291"/>
    </row>
    <row r="3255" spans="1:13">
      <c r="A3255" s="323" t="s">
        <v>337</v>
      </c>
      <c r="B3255" s="331"/>
      <c r="C3255" s="331"/>
      <c r="D3255" s="331"/>
      <c r="E3255" s="331"/>
      <c r="F3255" s="331"/>
      <c r="G3255" s="331"/>
      <c r="H3255" s="357"/>
      <c r="I3255" s="596"/>
      <c r="J3255" s="597"/>
      <c r="K3255" s="327"/>
      <c r="L3255" s="292"/>
      <c r="M3255" s="291"/>
    </row>
    <row r="3256" spans="1:13">
      <c r="A3256" s="323" t="s">
        <v>346</v>
      </c>
      <c r="B3256" s="331"/>
      <c r="C3256" s="331"/>
      <c r="D3256" s="331"/>
      <c r="E3256" s="331"/>
      <c r="F3256" s="331"/>
      <c r="G3256" s="331"/>
      <c r="H3256" s="357"/>
      <c r="I3256" s="608" t="s">
        <v>35</v>
      </c>
      <c r="J3256" s="609"/>
      <c r="K3256" s="625">
        <v>2.4700000000000002</v>
      </c>
      <c r="L3256" s="626"/>
      <c r="M3256" s="291">
        <f>K3256*12*I3249</f>
        <v>111028.47600000001</v>
      </c>
    </row>
    <row r="3257" spans="1:13" ht="15.75">
      <c r="A3257" s="320" t="s">
        <v>345</v>
      </c>
      <c r="B3257" s="354"/>
      <c r="C3257" s="354"/>
      <c r="D3257" s="354"/>
      <c r="E3257" s="354"/>
      <c r="F3257" s="354"/>
      <c r="G3257" s="354"/>
      <c r="H3257" s="353"/>
      <c r="I3257" s="598" t="s">
        <v>328</v>
      </c>
      <c r="J3257" s="599"/>
      <c r="K3257" s="370"/>
      <c r="L3257" s="369"/>
      <c r="M3257" s="291"/>
    </row>
    <row r="3258" spans="1:13">
      <c r="A3258" s="313" t="s">
        <v>344</v>
      </c>
      <c r="B3258" s="328"/>
      <c r="C3258" s="328"/>
      <c r="D3258" s="328"/>
      <c r="E3258" s="328"/>
      <c r="F3258" s="328"/>
      <c r="G3258" s="328"/>
      <c r="H3258" s="368"/>
      <c r="I3258" s="598"/>
      <c r="J3258" s="599"/>
      <c r="K3258" s="352"/>
      <c r="L3258" s="292"/>
      <c r="M3258" s="291"/>
    </row>
    <row r="3259" spans="1:13" ht="15.75" thickBot="1">
      <c r="A3259" s="323" t="s">
        <v>343</v>
      </c>
      <c r="B3259" s="322"/>
      <c r="C3259" s="322"/>
      <c r="D3259" s="322"/>
      <c r="E3259" s="322"/>
      <c r="F3259" s="322"/>
      <c r="G3259" s="322"/>
      <c r="H3259" s="321"/>
      <c r="I3259" s="334"/>
      <c r="J3259" s="333"/>
      <c r="K3259" s="636"/>
      <c r="L3259" s="637"/>
      <c r="M3259" s="291"/>
    </row>
    <row r="3260" spans="1:13">
      <c r="A3260" s="367" t="s">
        <v>342</v>
      </c>
      <c r="B3260" s="366"/>
      <c r="C3260" s="366"/>
      <c r="D3260" s="366"/>
      <c r="E3260" s="366"/>
      <c r="F3260" s="366"/>
      <c r="G3260" s="366"/>
      <c r="H3260" s="365"/>
      <c r="I3260" s="341"/>
      <c r="J3260" s="364"/>
      <c r="K3260" s="627">
        <f>K3262+K3267+K3270</f>
        <v>5.05</v>
      </c>
      <c r="L3260" s="628"/>
      <c r="M3260" s="286">
        <f>K3260*12*I3249</f>
        <v>227001.53999999998</v>
      </c>
    </row>
    <row r="3261" spans="1:13" ht="15.75" thickBot="1">
      <c r="A3261" s="363" t="s">
        <v>341</v>
      </c>
      <c r="B3261" s="362"/>
      <c r="C3261" s="362"/>
      <c r="D3261" s="362"/>
      <c r="E3261" s="362"/>
      <c r="F3261" s="362"/>
      <c r="G3261" s="362"/>
      <c r="H3261" s="361"/>
      <c r="I3261" s="336"/>
      <c r="J3261" s="360"/>
      <c r="K3261" s="281"/>
      <c r="L3261" s="280"/>
      <c r="M3261" s="279"/>
    </row>
    <row r="3262" spans="1:13">
      <c r="A3262" s="301" t="s">
        <v>340</v>
      </c>
      <c r="B3262" s="300"/>
      <c r="C3262" s="300"/>
      <c r="D3262" s="300"/>
      <c r="E3262" s="300"/>
      <c r="F3262" s="300"/>
      <c r="G3262" s="300"/>
      <c r="H3262" s="298"/>
      <c r="I3262" s="598" t="s">
        <v>19</v>
      </c>
      <c r="J3262" s="599"/>
      <c r="K3262" s="629">
        <v>2.5299999999999998</v>
      </c>
      <c r="L3262" s="630"/>
      <c r="M3262" s="291">
        <f>K3262*12*I3249</f>
        <v>113725.524</v>
      </c>
    </row>
    <row r="3263" spans="1:13">
      <c r="A3263" s="323" t="s">
        <v>339</v>
      </c>
      <c r="B3263" s="322"/>
      <c r="C3263" s="322"/>
      <c r="D3263" s="322"/>
      <c r="E3263" s="322"/>
      <c r="F3263" s="322"/>
      <c r="G3263" s="322"/>
      <c r="H3263" s="321"/>
      <c r="I3263" s="359"/>
      <c r="J3263" s="358"/>
      <c r="K3263" s="327"/>
      <c r="L3263" s="292"/>
      <c r="M3263" s="291"/>
    </row>
    <row r="3264" spans="1:13">
      <c r="A3264" s="301" t="s">
        <v>338</v>
      </c>
      <c r="B3264" s="355"/>
      <c r="C3264" s="355"/>
      <c r="D3264" s="355"/>
      <c r="E3264" s="355"/>
      <c r="F3264" s="355"/>
      <c r="G3264" s="355"/>
      <c r="H3264" s="356"/>
      <c r="I3264" s="598" t="s">
        <v>328</v>
      </c>
      <c r="J3264" s="599"/>
      <c r="K3264" s="327"/>
      <c r="L3264" s="292"/>
      <c r="M3264" s="291"/>
    </row>
    <row r="3265" spans="1:13">
      <c r="A3265" s="323" t="s">
        <v>337</v>
      </c>
      <c r="B3265" s="331"/>
      <c r="C3265" s="331"/>
      <c r="D3265" s="331"/>
      <c r="E3265" s="331"/>
      <c r="F3265" s="331"/>
      <c r="G3265" s="331"/>
      <c r="H3265" s="357"/>
      <c r="I3265" s="596"/>
      <c r="J3265" s="597"/>
      <c r="K3265" s="327"/>
      <c r="L3265" s="292"/>
      <c r="M3265" s="291"/>
    </row>
    <row r="3266" spans="1:13">
      <c r="A3266" s="320" t="s">
        <v>336</v>
      </c>
      <c r="B3266" s="354"/>
      <c r="C3266" s="353"/>
      <c r="D3266" s="355"/>
      <c r="E3266" s="355"/>
      <c r="F3266" s="355"/>
      <c r="G3266" s="355"/>
      <c r="H3266" s="356"/>
      <c r="I3266" s="598" t="s">
        <v>328</v>
      </c>
      <c r="J3266" s="599"/>
      <c r="K3266" s="327"/>
      <c r="L3266" s="292"/>
      <c r="M3266" s="291"/>
    </row>
    <row r="3267" spans="1:13">
      <c r="A3267" s="301" t="s">
        <v>335</v>
      </c>
      <c r="B3267" s="355"/>
      <c r="C3267" s="355"/>
      <c r="D3267" s="354"/>
      <c r="E3267" s="354"/>
      <c r="F3267" s="354"/>
      <c r="G3267" s="354"/>
      <c r="H3267" s="353"/>
      <c r="I3267" s="608" t="s">
        <v>35</v>
      </c>
      <c r="J3267" s="609"/>
      <c r="K3267" s="625">
        <v>1.1200000000000001</v>
      </c>
      <c r="L3267" s="626"/>
      <c r="M3267" s="291">
        <f>K3267*12*I3249</f>
        <v>50344.896000000008</v>
      </c>
    </row>
    <row r="3268" spans="1:13">
      <c r="A3268" s="313" t="s">
        <v>334</v>
      </c>
      <c r="B3268" s="312"/>
      <c r="C3268" s="312"/>
      <c r="D3268" s="312"/>
      <c r="E3268" s="312"/>
      <c r="F3268" s="312"/>
      <c r="G3268" s="312"/>
      <c r="H3268" s="311"/>
      <c r="I3268" s="590" t="s">
        <v>333</v>
      </c>
      <c r="J3268" s="591"/>
      <c r="K3268" s="327"/>
      <c r="L3268" s="292"/>
      <c r="M3268" s="291"/>
    </row>
    <row r="3269" spans="1:13">
      <c r="A3269" s="323"/>
      <c r="B3269" s="322"/>
      <c r="C3269" s="322"/>
      <c r="D3269" s="322"/>
      <c r="E3269" s="322"/>
      <c r="F3269" s="322"/>
      <c r="G3269" s="322"/>
      <c r="H3269" s="321"/>
      <c r="I3269" s="334" t="s">
        <v>332</v>
      </c>
      <c r="J3269" s="333"/>
      <c r="K3269" s="352"/>
      <c r="L3269" s="292"/>
      <c r="M3269" s="291"/>
    </row>
    <row r="3270" spans="1:13">
      <c r="A3270" s="313" t="s">
        <v>331</v>
      </c>
      <c r="B3270" s="312"/>
      <c r="C3270" s="312"/>
      <c r="D3270" s="312"/>
      <c r="E3270" s="312"/>
      <c r="F3270" s="312"/>
      <c r="G3270" s="312"/>
      <c r="H3270" s="311"/>
      <c r="I3270" s="590" t="s">
        <v>35</v>
      </c>
      <c r="J3270" s="591"/>
      <c r="K3270" s="625">
        <v>1.4</v>
      </c>
      <c r="L3270" s="626"/>
      <c r="M3270" s="291">
        <f>K3270*12*I3249</f>
        <v>62931.119999999988</v>
      </c>
    </row>
    <row r="3271" spans="1:13">
      <c r="A3271" s="323" t="s">
        <v>330</v>
      </c>
      <c r="B3271" s="322"/>
      <c r="C3271" s="322"/>
      <c r="D3271" s="322"/>
      <c r="E3271" s="322"/>
      <c r="F3271" s="322"/>
      <c r="G3271" s="322"/>
      <c r="H3271" s="321"/>
      <c r="I3271" s="334"/>
      <c r="J3271" s="333"/>
      <c r="K3271" s="327"/>
      <c r="L3271" s="292"/>
      <c r="M3271" s="291"/>
    </row>
    <row r="3272" spans="1:13">
      <c r="A3272" s="313" t="s">
        <v>329</v>
      </c>
      <c r="B3272" s="312"/>
      <c r="C3272" s="312"/>
      <c r="D3272" s="312"/>
      <c r="E3272" s="312"/>
      <c r="F3272" s="312"/>
      <c r="G3272" s="312"/>
      <c r="H3272" s="311"/>
      <c r="I3272" s="598" t="s">
        <v>328</v>
      </c>
      <c r="J3272" s="599"/>
      <c r="K3272" s="327"/>
      <c r="L3272" s="292"/>
      <c r="M3272" s="291"/>
    </row>
    <row r="3273" spans="1:13">
      <c r="A3273" s="313" t="s">
        <v>327</v>
      </c>
      <c r="B3273" s="312"/>
      <c r="C3273" s="312"/>
      <c r="D3273" s="312"/>
      <c r="E3273" s="312"/>
      <c r="F3273" s="312"/>
      <c r="G3273" s="312"/>
      <c r="H3273" s="311"/>
      <c r="I3273" s="590" t="s">
        <v>326</v>
      </c>
      <c r="J3273" s="591"/>
      <c r="K3273" s="351"/>
      <c r="L3273" s="350"/>
      <c r="M3273" s="349"/>
    </row>
    <row r="3274" spans="1:13" ht="15.75" thickBot="1">
      <c r="A3274" s="323"/>
      <c r="B3274" s="322"/>
      <c r="C3274" s="322"/>
      <c r="D3274" s="322"/>
      <c r="E3274" s="322"/>
      <c r="F3274" s="322"/>
      <c r="G3274" s="322"/>
      <c r="H3274" s="321"/>
      <c r="I3274" s="606" t="s">
        <v>325</v>
      </c>
      <c r="J3274" s="607"/>
      <c r="K3274" s="348"/>
      <c r="L3274" s="347"/>
      <c r="M3274" s="346"/>
    </row>
    <row r="3275" spans="1:13">
      <c r="A3275" s="345" t="s">
        <v>324</v>
      </c>
      <c r="B3275" s="344"/>
      <c r="C3275" s="344"/>
      <c r="D3275" s="344"/>
      <c r="E3275" s="344"/>
      <c r="F3275" s="344"/>
      <c r="G3275" s="343"/>
      <c r="H3275" s="342"/>
      <c r="I3275" s="341"/>
      <c r="J3275" s="340"/>
      <c r="K3275" s="648">
        <f>K3277+K3284+K3292+K3296+K3300</f>
        <v>7.1000000000000005</v>
      </c>
      <c r="L3275" s="628"/>
      <c r="M3275" s="286">
        <f>M3277+M3284+M3292+M3296+M3300</f>
        <v>319150.68</v>
      </c>
    </row>
    <row r="3276" spans="1:13" ht="15.75" thickBot="1">
      <c r="A3276" s="339"/>
      <c r="B3276" s="338"/>
      <c r="C3276" s="338"/>
      <c r="D3276" s="338"/>
      <c r="E3276" s="338"/>
      <c r="F3276" s="338"/>
      <c r="G3276" s="338"/>
      <c r="H3276" s="337"/>
      <c r="I3276" s="336"/>
      <c r="J3276" s="282"/>
      <c r="K3276" s="281"/>
      <c r="L3276" s="280"/>
      <c r="M3276" s="279"/>
    </row>
    <row r="3277" spans="1:13" ht="15.75" thickBot="1">
      <c r="A3277" s="603" t="s">
        <v>323</v>
      </c>
      <c r="B3277" s="604"/>
      <c r="C3277" s="604"/>
      <c r="D3277" s="604"/>
      <c r="E3277" s="604"/>
      <c r="F3277" s="604"/>
      <c r="G3277" s="604"/>
      <c r="H3277" s="605"/>
      <c r="I3277" s="305"/>
      <c r="J3277" s="304"/>
      <c r="K3277" s="646">
        <f>K3278+K3279+K3280+K3282+K3283</f>
        <v>3.2199999999999998</v>
      </c>
      <c r="L3277" s="647"/>
      <c r="M3277" s="303">
        <f>K3277*12*I3249</f>
        <v>144741.576</v>
      </c>
    </row>
    <row r="3278" spans="1:13">
      <c r="A3278" s="323" t="s">
        <v>322</v>
      </c>
      <c r="B3278" s="322"/>
      <c r="C3278" s="322"/>
      <c r="D3278" s="322"/>
      <c r="E3278" s="322"/>
      <c r="F3278" s="322"/>
      <c r="G3278" s="322"/>
      <c r="H3278" s="321"/>
      <c r="I3278" s="596" t="s">
        <v>321</v>
      </c>
      <c r="J3278" s="597"/>
      <c r="K3278" s="629">
        <v>0.63</v>
      </c>
      <c r="L3278" s="630"/>
      <c r="M3278" s="291">
        <f>K3278*12*I3249</f>
        <v>28319.004000000001</v>
      </c>
    </row>
    <row r="3279" spans="1:13">
      <c r="A3279" s="320" t="s">
        <v>320</v>
      </c>
      <c r="B3279" s="319"/>
      <c r="C3279" s="319"/>
      <c r="D3279" s="319"/>
      <c r="E3279" s="319"/>
      <c r="F3279" s="319"/>
      <c r="G3279" s="319"/>
      <c r="H3279" s="318"/>
      <c r="I3279" s="608" t="s">
        <v>57</v>
      </c>
      <c r="J3279" s="609"/>
      <c r="K3279" s="625">
        <v>1.48</v>
      </c>
      <c r="L3279" s="626"/>
      <c r="M3279" s="291">
        <f>K3279*12*I3249</f>
        <v>66527.183999999994</v>
      </c>
    </row>
    <row r="3280" spans="1:13">
      <c r="A3280" s="313" t="s">
        <v>319</v>
      </c>
      <c r="B3280" s="312"/>
      <c r="C3280" s="312"/>
      <c r="D3280" s="312"/>
      <c r="E3280" s="312"/>
      <c r="F3280" s="312"/>
      <c r="G3280" s="312"/>
      <c r="H3280" s="311"/>
      <c r="I3280" s="590" t="s">
        <v>35</v>
      </c>
      <c r="J3280" s="591"/>
      <c r="K3280" s="625">
        <v>0.17</v>
      </c>
      <c r="L3280" s="626"/>
      <c r="M3280" s="291">
        <f>K3280*12*I3249</f>
        <v>7641.6360000000004</v>
      </c>
    </row>
    <row r="3281" spans="1:13">
      <c r="A3281" s="335" t="s">
        <v>318</v>
      </c>
      <c r="B3281" s="331"/>
      <c r="C3281" s="331"/>
      <c r="D3281" s="331"/>
      <c r="E3281" s="322"/>
      <c r="F3281" s="322"/>
      <c r="G3281" s="322"/>
      <c r="H3281" s="321"/>
      <c r="I3281" s="334"/>
      <c r="J3281" s="333"/>
      <c r="K3281" s="293"/>
      <c r="L3281" s="292"/>
      <c r="M3281" s="291"/>
    </row>
    <row r="3282" spans="1:13">
      <c r="A3282" s="320" t="s">
        <v>317</v>
      </c>
      <c r="B3282" s="319"/>
      <c r="C3282" s="319"/>
      <c r="D3282" s="319"/>
      <c r="E3282" s="319"/>
      <c r="F3282" s="319"/>
      <c r="G3282" s="319"/>
      <c r="H3282" s="318"/>
      <c r="I3282" s="608" t="s">
        <v>19</v>
      </c>
      <c r="J3282" s="609"/>
      <c r="K3282" s="625">
        <v>0.05</v>
      </c>
      <c r="L3282" s="626"/>
      <c r="M3282" s="291">
        <f>K3282*12*I3249</f>
        <v>2247.5400000000004</v>
      </c>
    </row>
    <row r="3283" spans="1:13" ht="15.75" thickBot="1">
      <c r="A3283" s="313" t="s">
        <v>316</v>
      </c>
      <c r="B3283" s="312"/>
      <c r="C3283" s="312"/>
      <c r="D3283" s="312"/>
      <c r="E3283" s="312"/>
      <c r="F3283" s="312"/>
      <c r="G3283" s="312"/>
      <c r="H3283" s="311"/>
      <c r="I3283" s="614" t="s">
        <v>19</v>
      </c>
      <c r="J3283" s="615"/>
      <c r="K3283" s="650">
        <v>0.89</v>
      </c>
      <c r="L3283" s="651"/>
      <c r="M3283" s="291">
        <f>K3283*12*I3249</f>
        <v>40006.212</v>
      </c>
    </row>
    <row r="3284" spans="1:13" ht="15.75" thickBot="1">
      <c r="A3284" s="654" t="s">
        <v>315</v>
      </c>
      <c r="B3284" s="655"/>
      <c r="C3284" s="655"/>
      <c r="D3284" s="655"/>
      <c r="E3284" s="655"/>
      <c r="F3284" s="655"/>
      <c r="G3284" s="655"/>
      <c r="H3284" s="656"/>
      <c r="I3284" s="305"/>
      <c r="J3284" s="304"/>
      <c r="K3284" s="642">
        <f>K3285+K3286+K3288+K3289+K3290+K3291</f>
        <v>1.35</v>
      </c>
      <c r="L3284" s="647"/>
      <c r="M3284" s="303">
        <f>K3284*12*I3249</f>
        <v>60683.580000000009</v>
      </c>
    </row>
    <row r="3285" spans="1:13">
      <c r="A3285" s="332" t="s">
        <v>314</v>
      </c>
      <c r="B3285" s="331"/>
      <c r="C3285" s="331"/>
      <c r="D3285" s="331"/>
      <c r="E3285" s="331"/>
      <c r="F3285" s="322"/>
      <c r="G3285" s="322"/>
      <c r="H3285" s="321"/>
      <c r="I3285" s="330"/>
      <c r="J3285" s="294"/>
      <c r="K3285" s="629">
        <v>0.08</v>
      </c>
      <c r="L3285" s="630"/>
      <c r="M3285" s="291">
        <f>K3285*12*I3249</f>
        <v>3596.0639999999999</v>
      </c>
    </row>
    <row r="3286" spans="1:13">
      <c r="A3286" s="329" t="s">
        <v>313</v>
      </c>
      <c r="B3286" s="328"/>
      <c r="C3286" s="328"/>
      <c r="D3286" s="328"/>
      <c r="E3286" s="328"/>
      <c r="F3286" s="312"/>
      <c r="G3286" s="312"/>
      <c r="H3286" s="311"/>
      <c r="I3286" s="598" t="s">
        <v>312</v>
      </c>
      <c r="J3286" s="599"/>
      <c r="K3286" s="625">
        <v>0.65</v>
      </c>
      <c r="L3286" s="626"/>
      <c r="M3286" s="291">
        <f>K3286*12*I3249</f>
        <v>29218.020000000004</v>
      </c>
    </row>
    <row r="3287" spans="1:13">
      <c r="A3287" s="323" t="s">
        <v>311</v>
      </c>
      <c r="B3287" s="322"/>
      <c r="C3287" s="322"/>
      <c r="D3287" s="322"/>
      <c r="E3287" s="322"/>
      <c r="F3287" s="322"/>
      <c r="G3287" s="322"/>
      <c r="H3287" s="321"/>
      <c r="I3287" s="596" t="s">
        <v>310</v>
      </c>
      <c r="J3287" s="597"/>
      <c r="K3287" s="327"/>
      <c r="L3287" s="292"/>
      <c r="M3287" s="291"/>
    </row>
    <row r="3288" spans="1:13">
      <c r="A3288" s="320" t="s">
        <v>309</v>
      </c>
      <c r="B3288" s="319"/>
      <c r="C3288" s="319"/>
      <c r="D3288" s="319"/>
      <c r="E3288" s="319"/>
      <c r="F3288" s="319"/>
      <c r="G3288" s="319"/>
      <c r="H3288" s="318"/>
      <c r="I3288" s="608" t="s">
        <v>308</v>
      </c>
      <c r="J3288" s="609"/>
      <c r="K3288" s="625">
        <v>0.4</v>
      </c>
      <c r="L3288" s="626"/>
      <c r="M3288" s="291">
        <f>K3288*12*I3249</f>
        <v>17980.320000000003</v>
      </c>
    </row>
    <row r="3289" spans="1:13">
      <c r="A3289" s="320" t="s">
        <v>307</v>
      </c>
      <c r="B3289" s="319"/>
      <c r="C3289" s="319"/>
      <c r="D3289" s="319"/>
      <c r="E3289" s="319"/>
      <c r="F3289" s="319"/>
      <c r="G3289" s="319"/>
      <c r="H3289" s="318"/>
      <c r="I3289" s="608" t="s">
        <v>306</v>
      </c>
      <c r="J3289" s="609"/>
      <c r="K3289" s="625">
        <v>0.1</v>
      </c>
      <c r="L3289" s="626"/>
      <c r="M3289" s="291">
        <f>K3289*12*I3249</f>
        <v>4495.0800000000008</v>
      </c>
    </row>
    <row r="3290" spans="1:13">
      <c r="A3290" s="313" t="s">
        <v>299</v>
      </c>
      <c r="B3290" s="312"/>
      <c r="C3290" s="312"/>
      <c r="D3290" s="312"/>
      <c r="E3290" s="312"/>
      <c r="F3290" s="312"/>
      <c r="G3290" s="312"/>
      <c r="H3290" s="311"/>
      <c r="I3290" s="608" t="s">
        <v>298</v>
      </c>
      <c r="J3290" s="609"/>
      <c r="K3290" s="636">
        <v>0.05</v>
      </c>
      <c r="L3290" s="637"/>
      <c r="M3290" s="291">
        <f>K3290*12*I3249</f>
        <v>2247.5400000000004</v>
      </c>
    </row>
    <row r="3291" spans="1:13" ht="15.75" thickBot="1">
      <c r="A3291" s="313" t="s">
        <v>305</v>
      </c>
      <c r="B3291" s="312"/>
      <c r="C3291" s="312"/>
      <c r="D3291" s="312"/>
      <c r="E3291" s="312"/>
      <c r="F3291" s="312"/>
      <c r="G3291" s="312"/>
      <c r="H3291" s="311"/>
      <c r="I3291" s="614" t="s">
        <v>88</v>
      </c>
      <c r="J3291" s="615"/>
      <c r="K3291" s="638">
        <v>7.0000000000000007E-2</v>
      </c>
      <c r="L3291" s="639"/>
      <c r="M3291" s="326">
        <f>K3291*12*I3249</f>
        <v>3146.5560000000005</v>
      </c>
    </row>
    <row r="3292" spans="1:13" ht="15.75" thickBot="1">
      <c r="A3292" s="654" t="s">
        <v>304</v>
      </c>
      <c r="B3292" s="655"/>
      <c r="C3292" s="655"/>
      <c r="D3292" s="655"/>
      <c r="E3292" s="655"/>
      <c r="F3292" s="655"/>
      <c r="G3292" s="655"/>
      <c r="H3292" s="656"/>
      <c r="I3292" s="325"/>
      <c r="J3292" s="324"/>
      <c r="K3292" s="649">
        <f>K3293+K3294+K3295</f>
        <v>0.88</v>
      </c>
      <c r="L3292" s="643"/>
      <c r="M3292" s="303">
        <f>K3292*12*I3249</f>
        <v>39556.704000000005</v>
      </c>
    </row>
    <row r="3293" spans="1:13">
      <c r="A3293" s="323" t="s">
        <v>303</v>
      </c>
      <c r="B3293" s="322"/>
      <c r="C3293" s="322"/>
      <c r="D3293" s="322"/>
      <c r="E3293" s="322"/>
      <c r="F3293" s="322"/>
      <c r="G3293" s="322"/>
      <c r="H3293" s="321"/>
      <c r="I3293" s="612" t="s">
        <v>302</v>
      </c>
      <c r="J3293" s="613"/>
      <c r="K3293" s="644">
        <v>0.42</v>
      </c>
      <c r="L3293" s="645"/>
      <c r="M3293" s="291">
        <f>K3293*12*I3249</f>
        <v>18879.335999999999</v>
      </c>
    </row>
    <row r="3294" spans="1:13">
      <c r="A3294" s="320" t="s">
        <v>301</v>
      </c>
      <c r="B3294" s="319"/>
      <c r="C3294" s="319"/>
      <c r="D3294" s="319"/>
      <c r="E3294" s="319"/>
      <c r="F3294" s="319"/>
      <c r="G3294" s="319"/>
      <c r="H3294" s="318"/>
      <c r="I3294" s="317" t="s">
        <v>300</v>
      </c>
      <c r="J3294" s="316"/>
      <c r="K3294" s="636">
        <v>0.37</v>
      </c>
      <c r="L3294" s="637"/>
      <c r="M3294" s="291">
        <f>K3294*12*I3249</f>
        <v>16631.795999999998</v>
      </c>
    </row>
    <row r="3295" spans="1:13" ht="15.75" thickBot="1">
      <c r="A3295" s="313" t="s">
        <v>299</v>
      </c>
      <c r="B3295" s="312"/>
      <c r="C3295" s="312"/>
      <c r="D3295" s="312"/>
      <c r="E3295" s="312"/>
      <c r="F3295" s="312"/>
      <c r="G3295" s="312"/>
      <c r="H3295" s="311"/>
      <c r="I3295" s="614" t="s">
        <v>298</v>
      </c>
      <c r="J3295" s="615"/>
      <c r="K3295" s="638">
        <v>0.09</v>
      </c>
      <c r="L3295" s="639"/>
      <c r="M3295" s="291">
        <f>K3295*12*I3249</f>
        <v>4045.5720000000006</v>
      </c>
    </row>
    <row r="3296" spans="1:13" ht="15.75" thickBot="1">
      <c r="A3296" s="603" t="s">
        <v>375</v>
      </c>
      <c r="B3296" s="604"/>
      <c r="C3296" s="604"/>
      <c r="D3296" s="604"/>
      <c r="E3296" s="604"/>
      <c r="F3296" s="604"/>
      <c r="G3296" s="604"/>
      <c r="H3296" s="605"/>
      <c r="I3296" s="305"/>
      <c r="J3296" s="304"/>
      <c r="K3296" s="642">
        <v>1.58</v>
      </c>
      <c r="L3296" s="643"/>
      <c r="M3296" s="303">
        <f>K3296*12*I3249</f>
        <v>71022.26400000001</v>
      </c>
    </row>
    <row r="3297" spans="1:13">
      <c r="A3297" s="301" t="s">
        <v>294</v>
      </c>
      <c r="B3297" s="300"/>
      <c r="C3297" s="300"/>
      <c r="D3297" s="300"/>
      <c r="E3297" s="300"/>
      <c r="F3297" s="300"/>
      <c r="G3297" s="300"/>
      <c r="H3297" s="298"/>
      <c r="I3297" s="621" t="s">
        <v>293</v>
      </c>
      <c r="J3297" s="622"/>
      <c r="K3297" s="297"/>
      <c r="L3297" s="314"/>
      <c r="M3297" s="291"/>
    </row>
    <row r="3298" spans="1:13">
      <c r="A3298" s="301" t="s">
        <v>292</v>
      </c>
      <c r="B3298" s="300"/>
      <c r="C3298" s="300"/>
      <c r="D3298" s="300"/>
      <c r="E3298" s="300"/>
      <c r="F3298" s="300"/>
      <c r="G3298" s="300"/>
      <c r="H3298" s="298"/>
      <c r="I3298" s="295"/>
      <c r="J3298" s="294"/>
      <c r="K3298" s="297"/>
      <c r="L3298" s="314"/>
      <c r="M3298" s="291"/>
    </row>
    <row r="3299" spans="1:13" ht="15.75" thickBot="1">
      <c r="A3299" s="301" t="s">
        <v>291</v>
      </c>
      <c r="B3299" s="300"/>
      <c r="C3299" s="300"/>
      <c r="D3299" s="300"/>
      <c r="E3299" s="300"/>
      <c r="F3299" s="300"/>
      <c r="G3299" s="300"/>
      <c r="H3299" s="298"/>
      <c r="I3299" s="310"/>
      <c r="J3299" s="294"/>
      <c r="K3299" s="297"/>
      <c r="L3299" s="314"/>
      <c r="M3299" s="291"/>
    </row>
    <row r="3300" spans="1:13" ht="15.75" thickBot="1">
      <c r="A3300" s="309" t="s">
        <v>374</v>
      </c>
      <c r="B3300" s="308"/>
      <c r="C3300" s="308"/>
      <c r="D3300" s="308"/>
      <c r="E3300" s="308"/>
      <c r="F3300" s="308"/>
      <c r="G3300" s="308"/>
      <c r="H3300" s="307"/>
      <c r="I3300" s="305"/>
      <c r="J3300" s="304"/>
      <c r="K3300" s="642">
        <v>7.0000000000000007E-2</v>
      </c>
      <c r="L3300" s="643"/>
      <c r="M3300" s="303">
        <f>K3300*12*I3249</f>
        <v>3146.5560000000005</v>
      </c>
    </row>
    <row r="3301" spans="1:13">
      <c r="A3301" s="301" t="s">
        <v>289</v>
      </c>
      <c r="B3301" s="300"/>
      <c r="C3301" s="300"/>
      <c r="D3301" s="300"/>
      <c r="E3301" s="300"/>
      <c r="F3301" s="300"/>
      <c r="G3301" s="300"/>
      <c r="H3301" s="298"/>
      <c r="I3301" s="621" t="s">
        <v>19</v>
      </c>
      <c r="J3301" s="622"/>
      <c r="K3301" s="315"/>
      <c r="L3301" s="314"/>
      <c r="M3301" s="291"/>
    </row>
    <row r="3302" spans="1:13" ht="15.75" thickBot="1">
      <c r="A3302" s="301" t="s">
        <v>288</v>
      </c>
      <c r="B3302" s="300"/>
      <c r="C3302" s="300"/>
      <c r="D3302" s="300"/>
      <c r="E3302" s="300"/>
      <c r="F3302" s="300"/>
      <c r="G3302" s="300"/>
      <c r="H3302" s="298"/>
      <c r="I3302" s="295"/>
      <c r="J3302" s="294"/>
      <c r="K3302" s="315"/>
      <c r="L3302" s="314"/>
      <c r="M3302" s="291"/>
    </row>
    <row r="3303" spans="1:13" ht="15.75" thickBot="1">
      <c r="A3303" s="603" t="s">
        <v>287</v>
      </c>
      <c r="B3303" s="604"/>
      <c r="C3303" s="604"/>
      <c r="D3303" s="604"/>
      <c r="E3303" s="604"/>
      <c r="F3303" s="604"/>
      <c r="G3303" s="604"/>
      <c r="H3303" s="605"/>
      <c r="I3303" s="305"/>
      <c r="J3303" s="304"/>
      <c r="K3303" s="642">
        <v>4.5</v>
      </c>
      <c r="L3303" s="643"/>
      <c r="M3303" s="303">
        <f>K3303*12*I3249</f>
        <v>202278.6</v>
      </c>
    </row>
    <row r="3304" spans="1:13">
      <c r="A3304" s="301" t="s">
        <v>286</v>
      </c>
      <c r="B3304" s="299"/>
      <c r="C3304" s="299"/>
      <c r="D3304" s="299"/>
      <c r="E3304" s="299"/>
      <c r="F3304" s="300"/>
      <c r="G3304" s="299"/>
      <c r="H3304" s="298"/>
      <c r="I3304" s="598" t="s">
        <v>285</v>
      </c>
      <c r="J3304" s="599"/>
      <c r="K3304" s="297"/>
      <c r="L3304" s="314"/>
      <c r="M3304" s="291"/>
    </row>
    <row r="3305" spans="1:13">
      <c r="A3305" s="301" t="s">
        <v>284</v>
      </c>
      <c r="B3305" s="299"/>
      <c r="C3305" s="299"/>
      <c r="D3305" s="299"/>
      <c r="E3305" s="299"/>
      <c r="F3305" s="300"/>
      <c r="G3305" s="299"/>
      <c r="H3305" s="298"/>
      <c r="I3305" s="598" t="s">
        <v>283</v>
      </c>
      <c r="J3305" s="599"/>
      <c r="K3305" s="297"/>
      <c r="L3305" s="314"/>
      <c r="M3305" s="291"/>
    </row>
    <row r="3306" spans="1:13">
      <c r="A3306" s="301" t="s">
        <v>282</v>
      </c>
      <c r="B3306" s="299"/>
      <c r="C3306" s="299"/>
      <c r="D3306" s="299"/>
      <c r="E3306" s="299"/>
      <c r="F3306" s="300"/>
      <c r="G3306" s="299"/>
      <c r="H3306" s="298"/>
      <c r="I3306" s="598" t="s">
        <v>281</v>
      </c>
      <c r="J3306" s="599"/>
      <c r="K3306" s="297"/>
      <c r="L3306" s="314"/>
      <c r="M3306" s="291"/>
    </row>
    <row r="3307" spans="1:13">
      <c r="A3307" s="301" t="s">
        <v>280</v>
      </c>
      <c r="B3307" s="299"/>
      <c r="C3307" s="299"/>
      <c r="D3307" s="299"/>
      <c r="E3307" s="299"/>
      <c r="F3307" s="300"/>
      <c r="G3307" s="299"/>
      <c r="H3307" s="298"/>
      <c r="I3307" s="598" t="s">
        <v>279</v>
      </c>
      <c r="J3307" s="599"/>
      <c r="K3307" s="297"/>
      <c r="L3307" s="314"/>
      <c r="M3307" s="291"/>
    </row>
    <row r="3308" spans="1:13">
      <c r="A3308" s="301" t="s">
        <v>278</v>
      </c>
      <c r="B3308" s="299"/>
      <c r="C3308" s="299"/>
      <c r="D3308" s="299"/>
      <c r="E3308" s="299"/>
      <c r="F3308" s="300"/>
      <c r="G3308" s="299"/>
      <c r="H3308" s="298"/>
      <c r="I3308" s="598" t="s">
        <v>277</v>
      </c>
      <c r="J3308" s="599"/>
      <c r="K3308" s="297"/>
      <c r="L3308" s="314"/>
      <c r="M3308" s="291"/>
    </row>
    <row r="3309" spans="1:13">
      <c r="A3309" s="301" t="s">
        <v>276</v>
      </c>
      <c r="B3309" s="299"/>
      <c r="C3309" s="299"/>
      <c r="D3309" s="299"/>
      <c r="E3309" s="299"/>
      <c r="F3309" s="300"/>
      <c r="G3309" s="299"/>
      <c r="H3309" s="298"/>
      <c r="I3309" s="295"/>
      <c r="J3309" s="294"/>
      <c r="K3309" s="297"/>
      <c r="L3309" s="302"/>
      <c r="M3309" s="291"/>
    </row>
    <row r="3310" spans="1:13">
      <c r="A3310" s="301" t="s">
        <v>275</v>
      </c>
      <c r="B3310" s="299"/>
      <c r="C3310" s="299"/>
      <c r="D3310" s="299"/>
      <c r="E3310" s="299"/>
      <c r="F3310" s="300"/>
      <c r="G3310" s="299"/>
      <c r="H3310" s="298"/>
      <c r="I3310" s="295"/>
      <c r="J3310" s="294"/>
      <c r="K3310" s="297"/>
      <c r="L3310" s="314"/>
      <c r="M3310" s="291"/>
    </row>
    <row r="3311" spans="1:13">
      <c r="A3311" s="301" t="s">
        <v>274</v>
      </c>
      <c r="B3311" s="299"/>
      <c r="C3311" s="299"/>
      <c r="D3311" s="299"/>
      <c r="E3311" s="299"/>
      <c r="F3311" s="300"/>
      <c r="G3311" s="299"/>
      <c r="H3311" s="298"/>
      <c r="I3311" s="295"/>
      <c r="J3311" s="294"/>
      <c r="K3311" s="297"/>
      <c r="L3311" s="314"/>
      <c r="M3311" s="291"/>
    </row>
    <row r="3312" spans="1:13">
      <c r="A3312" s="301" t="s">
        <v>273</v>
      </c>
      <c r="B3312" s="299"/>
      <c r="C3312" s="299"/>
      <c r="D3312" s="299"/>
      <c r="E3312" s="299"/>
      <c r="F3312" s="300"/>
      <c r="G3312" s="299"/>
      <c r="H3312" s="298"/>
      <c r="I3312" s="295"/>
      <c r="J3312" s="294"/>
      <c r="K3312" s="297"/>
      <c r="L3312" s="314"/>
      <c r="M3312" s="291"/>
    </row>
    <row r="3313" spans="1:13">
      <c r="A3313" s="301" t="s">
        <v>272</v>
      </c>
      <c r="B3313" s="299"/>
      <c r="C3313" s="299"/>
      <c r="D3313" s="299"/>
      <c r="E3313" s="299"/>
      <c r="F3313" s="300"/>
      <c r="G3313" s="299"/>
      <c r="H3313" s="298"/>
      <c r="I3313" s="295"/>
      <c r="J3313" s="294"/>
      <c r="K3313" s="297"/>
      <c r="L3313" s="314"/>
      <c r="M3313" s="291"/>
    </row>
    <row r="3314" spans="1:13" ht="15.75" thickBot="1">
      <c r="A3314" s="616" t="s">
        <v>271</v>
      </c>
      <c r="B3314" s="617"/>
      <c r="C3314" s="617"/>
      <c r="D3314" s="617"/>
      <c r="E3314" s="617"/>
      <c r="F3314" s="617"/>
      <c r="G3314" s="617"/>
      <c r="H3314" s="618"/>
      <c r="I3314" s="295"/>
      <c r="J3314" s="294"/>
      <c r="K3314" s="293"/>
      <c r="L3314" s="292"/>
      <c r="M3314" s="291"/>
    </row>
    <row r="3315" spans="1:13">
      <c r="A3315" s="290" t="s">
        <v>270</v>
      </c>
      <c r="B3315" s="289"/>
      <c r="C3315" s="289"/>
      <c r="D3315" s="289"/>
      <c r="E3315" s="289"/>
      <c r="F3315" s="289"/>
      <c r="G3315" s="289"/>
      <c r="H3315" s="289"/>
      <c r="I3315" s="621" t="s">
        <v>55</v>
      </c>
      <c r="J3315" s="622"/>
      <c r="K3315" s="288"/>
      <c r="L3315" s="287"/>
      <c r="M3315" s="286"/>
    </row>
    <row r="3316" spans="1:13" ht="15.75" thickBot="1">
      <c r="A3316" s="285" t="s">
        <v>269</v>
      </c>
      <c r="B3316" s="284"/>
      <c r="C3316" s="284"/>
      <c r="D3316" s="284"/>
      <c r="E3316" s="284"/>
      <c r="F3316" s="284"/>
      <c r="G3316" s="284"/>
      <c r="H3316" s="284"/>
      <c r="I3316" s="283"/>
      <c r="J3316" s="282"/>
      <c r="K3316" s="281"/>
      <c r="L3316" s="280"/>
      <c r="M3316" s="279"/>
    </row>
    <row r="3317" spans="1:13" ht="15.75" thickBot="1">
      <c r="A3317" s="603" t="s">
        <v>355</v>
      </c>
      <c r="B3317" s="604"/>
      <c r="C3317" s="604"/>
      <c r="D3317" s="604"/>
      <c r="E3317" s="604"/>
      <c r="F3317" s="604"/>
      <c r="G3317" s="604"/>
      <c r="H3317" s="657"/>
      <c r="I3317" s="658" t="s">
        <v>32</v>
      </c>
      <c r="J3317" s="659"/>
      <c r="K3317" s="660">
        <v>1.46</v>
      </c>
      <c r="L3317" s="661"/>
      <c r="M3317" s="276">
        <f>K3317*12*I3249</f>
        <v>65628.168000000005</v>
      </c>
    </row>
    <row r="3318" spans="1:13" ht="15.75" thickBot="1">
      <c r="A3318" s="386" t="s">
        <v>354</v>
      </c>
      <c r="B3318" s="385"/>
      <c r="C3318" s="385"/>
      <c r="D3318" s="385"/>
      <c r="E3318" s="385"/>
      <c r="F3318" s="385"/>
      <c r="G3318" s="385"/>
      <c r="H3318" s="385"/>
      <c r="I3318" s="387"/>
      <c r="J3318" s="383"/>
      <c r="K3318" s="660"/>
      <c r="L3318" s="661"/>
      <c r="M3318" s="276"/>
    </row>
    <row r="3319" spans="1:13" ht="15.75" thickBot="1">
      <c r="A3319" s="652" t="s">
        <v>268</v>
      </c>
      <c r="B3319" s="653"/>
      <c r="C3319" s="653"/>
      <c r="D3319" s="653"/>
      <c r="E3319" s="653"/>
      <c r="F3319" s="653"/>
      <c r="G3319" s="653"/>
      <c r="H3319" s="653"/>
      <c r="I3319" s="278"/>
      <c r="J3319" s="277"/>
      <c r="K3319" s="610">
        <f>K3250+K3260+K3275+K3303+K3317+K3318</f>
        <v>24.28</v>
      </c>
      <c r="L3319" s="611"/>
      <c r="M3319" s="276">
        <f>M3250+M3260+M3275+M3303+M3317+M3318</f>
        <v>1091405.4239999999</v>
      </c>
    </row>
    <row r="3321" spans="1:13" ht="15.75">
      <c r="A3321" s="601" t="s">
        <v>0</v>
      </c>
      <c r="B3321" s="601"/>
      <c r="C3321" s="601"/>
      <c r="D3321" s="601"/>
      <c r="E3321" s="601"/>
      <c r="F3321" s="601"/>
      <c r="G3321" s="601"/>
      <c r="H3321" s="601"/>
      <c r="I3321" s="601"/>
      <c r="J3321" s="601"/>
      <c r="K3321" s="601"/>
      <c r="L3321" s="601"/>
      <c r="M3321" s="327"/>
    </row>
    <row r="3322" spans="1:13" ht="15.75">
      <c r="A3322" s="600" t="s">
        <v>353</v>
      </c>
      <c r="B3322" s="600"/>
      <c r="C3322" s="600"/>
      <c r="D3322" s="600"/>
      <c r="E3322" s="600"/>
      <c r="F3322" s="600"/>
      <c r="G3322" s="600"/>
      <c r="H3322" s="600"/>
      <c r="I3322" s="600"/>
      <c r="J3322" s="600"/>
      <c r="K3322" s="600"/>
      <c r="L3322" s="600"/>
      <c r="M3322" s="327"/>
    </row>
    <row r="3323" spans="1:13" ht="15.75">
      <c r="A3323" s="370"/>
      <c r="B3323" s="370"/>
      <c r="C3323" s="370"/>
      <c r="D3323" s="370"/>
      <c r="E3323" s="370"/>
      <c r="F3323" s="370" t="s">
        <v>470</v>
      </c>
      <c r="G3323" s="370"/>
      <c r="H3323" s="370"/>
      <c r="I3323" s="370"/>
      <c r="J3323" s="370"/>
      <c r="K3323" s="370"/>
      <c r="L3323" s="370"/>
      <c r="M3323" s="327"/>
    </row>
    <row r="3324" spans="1:13">
      <c r="A3324" s="329"/>
      <c r="B3324" s="328"/>
      <c r="C3324" s="602" t="s">
        <v>351</v>
      </c>
      <c r="D3324" s="602"/>
      <c r="E3324" s="602"/>
      <c r="F3324" s="328"/>
      <c r="G3324" s="328"/>
      <c r="H3324" s="368"/>
      <c r="I3324" s="590" t="s">
        <v>3</v>
      </c>
      <c r="J3324" s="591"/>
      <c r="K3324" s="592" t="s">
        <v>4</v>
      </c>
      <c r="L3324" s="593"/>
      <c r="M3324" s="382"/>
    </row>
    <row r="3325" spans="1:13">
      <c r="A3325" s="381"/>
      <c r="B3325" s="355"/>
      <c r="C3325" s="355"/>
      <c r="D3325" s="355"/>
      <c r="E3325" s="355"/>
      <c r="F3325" s="355"/>
      <c r="G3325" s="355"/>
      <c r="H3325" s="356"/>
      <c r="I3325" s="295"/>
      <c r="J3325" s="294"/>
      <c r="K3325" s="594" t="s">
        <v>5</v>
      </c>
      <c r="L3325" s="595"/>
      <c r="M3325" s="380" t="s">
        <v>6</v>
      </c>
    </row>
    <row r="3326" spans="1:13">
      <c r="A3326" s="381"/>
      <c r="B3326" s="355"/>
      <c r="C3326" s="355"/>
      <c r="D3326" s="355"/>
      <c r="E3326" s="355"/>
      <c r="F3326" s="355"/>
      <c r="G3326" s="355"/>
      <c r="H3326" s="356"/>
      <c r="I3326" s="598" t="s">
        <v>7</v>
      </c>
      <c r="J3326" s="599"/>
      <c r="K3326" s="623" t="s">
        <v>8</v>
      </c>
      <c r="L3326" s="624"/>
      <c r="M3326" s="380" t="s">
        <v>9</v>
      </c>
    </row>
    <row r="3327" spans="1:13" ht="16.5" thickBot="1">
      <c r="A3327" s="379"/>
      <c r="B3327" s="351"/>
      <c r="C3327" s="351"/>
      <c r="D3327" s="351"/>
      <c r="E3327" s="351"/>
      <c r="F3327" s="351"/>
      <c r="G3327" s="351"/>
      <c r="H3327" s="350"/>
      <c r="I3327" s="631">
        <v>722.9</v>
      </c>
      <c r="J3327" s="632"/>
      <c r="K3327" s="633"/>
      <c r="L3327" s="634"/>
      <c r="M3327" s="378"/>
    </row>
    <row r="3328" spans="1:13">
      <c r="A3328" s="367" t="s">
        <v>350</v>
      </c>
      <c r="B3328" s="344"/>
      <c r="C3328" s="344"/>
      <c r="D3328" s="344"/>
      <c r="E3328" s="344"/>
      <c r="F3328" s="344"/>
      <c r="G3328" s="344"/>
      <c r="H3328" s="377"/>
      <c r="I3328" s="341"/>
      <c r="J3328" s="340"/>
      <c r="K3328" s="635">
        <f>K3331+K3334</f>
        <v>6.17</v>
      </c>
      <c r="L3328" s="628"/>
      <c r="M3328" s="286">
        <f>K3328*12*I3327</f>
        <v>53523.515999999996</v>
      </c>
    </row>
    <row r="3329" spans="1:13">
      <c r="A3329" s="376" t="s">
        <v>349</v>
      </c>
      <c r="B3329" s="375"/>
      <c r="C3329" s="375"/>
      <c r="D3329" s="375"/>
      <c r="E3329" s="375"/>
      <c r="F3329" s="375"/>
      <c r="G3329" s="375"/>
      <c r="H3329" s="374"/>
      <c r="I3329" s="295"/>
      <c r="J3329" s="294"/>
      <c r="K3329" s="293"/>
      <c r="L3329" s="292"/>
      <c r="M3329" s="373"/>
    </row>
    <row r="3330" spans="1:13" ht="15.75" thickBot="1">
      <c r="A3330" s="363" t="s">
        <v>348</v>
      </c>
      <c r="B3330" s="372"/>
      <c r="C3330" s="372"/>
      <c r="D3330" s="372"/>
      <c r="E3330" s="372"/>
      <c r="F3330" s="372"/>
      <c r="G3330" s="372"/>
      <c r="H3330" s="371"/>
      <c r="I3330" s="336"/>
      <c r="J3330" s="282"/>
      <c r="K3330" s="281"/>
      <c r="L3330" s="280"/>
      <c r="M3330" s="279"/>
    </row>
    <row r="3331" spans="1:13">
      <c r="A3331" s="323" t="s">
        <v>347</v>
      </c>
      <c r="B3331" s="331"/>
      <c r="C3331" s="331"/>
      <c r="D3331" s="331"/>
      <c r="E3331" s="331"/>
      <c r="F3331" s="331"/>
      <c r="G3331" s="331"/>
      <c r="H3331" s="357"/>
      <c r="I3331" s="596" t="s">
        <v>19</v>
      </c>
      <c r="J3331" s="597"/>
      <c r="K3331" s="629">
        <v>3.7</v>
      </c>
      <c r="L3331" s="630"/>
      <c r="M3331" s="291">
        <f>K3331*12*I3327</f>
        <v>32096.760000000002</v>
      </c>
    </row>
    <row r="3332" spans="1:13">
      <c r="A3332" s="301" t="s">
        <v>338</v>
      </c>
      <c r="B3332" s="355"/>
      <c r="C3332" s="355"/>
      <c r="D3332" s="355"/>
      <c r="E3332" s="355"/>
      <c r="F3332" s="355"/>
      <c r="G3332" s="355"/>
      <c r="H3332" s="356"/>
      <c r="I3332" s="598" t="s">
        <v>328</v>
      </c>
      <c r="J3332" s="599"/>
      <c r="K3332" s="327"/>
      <c r="L3332" s="292"/>
      <c r="M3332" s="291"/>
    </row>
    <row r="3333" spans="1:13">
      <c r="A3333" s="323" t="s">
        <v>337</v>
      </c>
      <c r="B3333" s="331"/>
      <c r="C3333" s="331"/>
      <c r="D3333" s="331"/>
      <c r="E3333" s="331"/>
      <c r="F3333" s="331"/>
      <c r="G3333" s="331"/>
      <c r="H3333" s="357"/>
      <c r="I3333" s="596"/>
      <c r="J3333" s="597"/>
      <c r="K3333" s="327"/>
      <c r="L3333" s="292"/>
      <c r="M3333" s="291"/>
    </row>
    <row r="3334" spans="1:13">
      <c r="A3334" s="323" t="s">
        <v>346</v>
      </c>
      <c r="B3334" s="331"/>
      <c r="C3334" s="331"/>
      <c r="D3334" s="331"/>
      <c r="E3334" s="331"/>
      <c r="F3334" s="331"/>
      <c r="G3334" s="331"/>
      <c r="H3334" s="357"/>
      <c r="I3334" s="608" t="s">
        <v>35</v>
      </c>
      <c r="J3334" s="609"/>
      <c r="K3334" s="625">
        <v>2.4700000000000002</v>
      </c>
      <c r="L3334" s="626"/>
      <c r="M3334" s="291">
        <f>K3334*12*I3327</f>
        <v>21426.756000000001</v>
      </c>
    </row>
    <row r="3335" spans="1:13" ht="15.75">
      <c r="A3335" s="320" t="s">
        <v>345</v>
      </c>
      <c r="B3335" s="354"/>
      <c r="C3335" s="354"/>
      <c r="D3335" s="354"/>
      <c r="E3335" s="354"/>
      <c r="F3335" s="354"/>
      <c r="G3335" s="354"/>
      <c r="H3335" s="353"/>
      <c r="I3335" s="598" t="s">
        <v>328</v>
      </c>
      <c r="J3335" s="599"/>
      <c r="K3335" s="370"/>
      <c r="L3335" s="369"/>
      <c r="M3335" s="291"/>
    </row>
    <row r="3336" spans="1:13">
      <c r="A3336" s="313" t="s">
        <v>344</v>
      </c>
      <c r="B3336" s="328"/>
      <c r="C3336" s="328"/>
      <c r="D3336" s="328"/>
      <c r="E3336" s="328"/>
      <c r="F3336" s="328"/>
      <c r="G3336" s="328"/>
      <c r="H3336" s="368"/>
      <c r="I3336" s="598"/>
      <c r="J3336" s="599"/>
      <c r="K3336" s="352"/>
      <c r="L3336" s="292"/>
      <c r="M3336" s="291"/>
    </row>
    <row r="3337" spans="1:13" ht="15.75" thickBot="1">
      <c r="A3337" s="323" t="s">
        <v>343</v>
      </c>
      <c r="B3337" s="322"/>
      <c r="C3337" s="322"/>
      <c r="D3337" s="322"/>
      <c r="E3337" s="322"/>
      <c r="F3337" s="322"/>
      <c r="G3337" s="322"/>
      <c r="H3337" s="321"/>
      <c r="I3337" s="334"/>
      <c r="J3337" s="333"/>
      <c r="K3337" s="636"/>
      <c r="L3337" s="637"/>
      <c r="M3337" s="291"/>
    </row>
    <row r="3338" spans="1:13">
      <c r="A3338" s="367" t="s">
        <v>342</v>
      </c>
      <c r="B3338" s="366"/>
      <c r="C3338" s="366"/>
      <c r="D3338" s="366"/>
      <c r="E3338" s="366"/>
      <c r="F3338" s="366"/>
      <c r="G3338" s="366"/>
      <c r="H3338" s="365"/>
      <c r="I3338" s="341"/>
      <c r="J3338" s="364"/>
      <c r="K3338" s="627">
        <f>K3340+K3345+K3348</f>
        <v>5.05</v>
      </c>
      <c r="L3338" s="628"/>
      <c r="M3338" s="286">
        <f>K3338*12*I3327</f>
        <v>43807.74</v>
      </c>
    </row>
    <row r="3339" spans="1:13" ht="15.75" thickBot="1">
      <c r="A3339" s="363" t="s">
        <v>341</v>
      </c>
      <c r="B3339" s="362"/>
      <c r="C3339" s="362"/>
      <c r="D3339" s="362"/>
      <c r="E3339" s="362"/>
      <c r="F3339" s="362"/>
      <c r="G3339" s="362"/>
      <c r="H3339" s="361"/>
      <c r="I3339" s="336"/>
      <c r="J3339" s="360"/>
      <c r="K3339" s="281"/>
      <c r="L3339" s="280"/>
      <c r="M3339" s="279"/>
    </row>
    <row r="3340" spans="1:13">
      <c r="A3340" s="301" t="s">
        <v>340</v>
      </c>
      <c r="B3340" s="300"/>
      <c r="C3340" s="300"/>
      <c r="D3340" s="300"/>
      <c r="E3340" s="300"/>
      <c r="F3340" s="300"/>
      <c r="G3340" s="300"/>
      <c r="H3340" s="298"/>
      <c r="I3340" s="598" t="s">
        <v>19</v>
      </c>
      <c r="J3340" s="599"/>
      <c r="K3340" s="629">
        <v>2.5299999999999998</v>
      </c>
      <c r="L3340" s="630"/>
      <c r="M3340" s="291">
        <f>K3340*12*I3327</f>
        <v>21947.243999999999</v>
      </c>
    </row>
    <row r="3341" spans="1:13">
      <c r="A3341" s="323" t="s">
        <v>339</v>
      </c>
      <c r="B3341" s="322"/>
      <c r="C3341" s="322"/>
      <c r="D3341" s="322"/>
      <c r="E3341" s="322"/>
      <c r="F3341" s="322"/>
      <c r="G3341" s="322"/>
      <c r="H3341" s="321"/>
      <c r="I3341" s="359"/>
      <c r="J3341" s="358"/>
      <c r="K3341" s="327"/>
      <c r="L3341" s="292"/>
      <c r="M3341" s="291"/>
    </row>
    <row r="3342" spans="1:13">
      <c r="A3342" s="301" t="s">
        <v>338</v>
      </c>
      <c r="B3342" s="355"/>
      <c r="C3342" s="355"/>
      <c r="D3342" s="355"/>
      <c r="E3342" s="355"/>
      <c r="F3342" s="355"/>
      <c r="G3342" s="355"/>
      <c r="H3342" s="356"/>
      <c r="I3342" s="598" t="s">
        <v>328</v>
      </c>
      <c r="J3342" s="599"/>
      <c r="K3342" s="327"/>
      <c r="L3342" s="292"/>
      <c r="M3342" s="291"/>
    </row>
    <row r="3343" spans="1:13">
      <c r="A3343" s="323" t="s">
        <v>337</v>
      </c>
      <c r="B3343" s="331"/>
      <c r="C3343" s="331"/>
      <c r="D3343" s="331"/>
      <c r="E3343" s="331"/>
      <c r="F3343" s="331"/>
      <c r="G3343" s="331"/>
      <c r="H3343" s="357"/>
      <c r="I3343" s="596"/>
      <c r="J3343" s="597"/>
      <c r="K3343" s="327"/>
      <c r="L3343" s="292"/>
      <c r="M3343" s="291"/>
    </row>
    <row r="3344" spans="1:13">
      <c r="A3344" s="320" t="s">
        <v>336</v>
      </c>
      <c r="B3344" s="354"/>
      <c r="C3344" s="353"/>
      <c r="D3344" s="355"/>
      <c r="E3344" s="355"/>
      <c r="F3344" s="355"/>
      <c r="G3344" s="355"/>
      <c r="H3344" s="356"/>
      <c r="I3344" s="598" t="s">
        <v>328</v>
      </c>
      <c r="J3344" s="599"/>
      <c r="K3344" s="327"/>
      <c r="L3344" s="292"/>
      <c r="M3344" s="291"/>
    </row>
    <row r="3345" spans="1:13">
      <c r="A3345" s="301" t="s">
        <v>335</v>
      </c>
      <c r="B3345" s="355"/>
      <c r="C3345" s="355"/>
      <c r="D3345" s="354"/>
      <c r="E3345" s="354"/>
      <c r="F3345" s="354"/>
      <c r="G3345" s="354"/>
      <c r="H3345" s="353"/>
      <c r="I3345" s="608" t="s">
        <v>35</v>
      </c>
      <c r="J3345" s="609"/>
      <c r="K3345" s="625">
        <v>1.1200000000000001</v>
      </c>
      <c r="L3345" s="626"/>
      <c r="M3345" s="291">
        <f>K3345*12*I3327</f>
        <v>9715.7759999999998</v>
      </c>
    </row>
    <row r="3346" spans="1:13">
      <c r="A3346" s="313" t="s">
        <v>334</v>
      </c>
      <c r="B3346" s="312"/>
      <c r="C3346" s="312"/>
      <c r="D3346" s="312"/>
      <c r="E3346" s="312"/>
      <c r="F3346" s="312"/>
      <c r="G3346" s="312"/>
      <c r="H3346" s="311"/>
      <c r="I3346" s="590" t="s">
        <v>333</v>
      </c>
      <c r="J3346" s="591"/>
      <c r="K3346" s="327"/>
      <c r="L3346" s="292"/>
      <c r="M3346" s="291"/>
    </row>
    <row r="3347" spans="1:13">
      <c r="A3347" s="323"/>
      <c r="B3347" s="322"/>
      <c r="C3347" s="322"/>
      <c r="D3347" s="322"/>
      <c r="E3347" s="322"/>
      <c r="F3347" s="322"/>
      <c r="G3347" s="322"/>
      <c r="H3347" s="321"/>
      <c r="I3347" s="334" t="s">
        <v>332</v>
      </c>
      <c r="J3347" s="333"/>
      <c r="K3347" s="352"/>
      <c r="L3347" s="292"/>
      <c r="M3347" s="291"/>
    </row>
    <row r="3348" spans="1:13">
      <c r="A3348" s="313" t="s">
        <v>331</v>
      </c>
      <c r="B3348" s="312"/>
      <c r="C3348" s="312"/>
      <c r="D3348" s="312"/>
      <c r="E3348" s="312"/>
      <c r="F3348" s="312"/>
      <c r="G3348" s="312"/>
      <c r="H3348" s="311"/>
      <c r="I3348" s="590" t="s">
        <v>35</v>
      </c>
      <c r="J3348" s="591"/>
      <c r="K3348" s="625">
        <v>1.4</v>
      </c>
      <c r="L3348" s="626"/>
      <c r="M3348" s="291">
        <f>K3348*12*I3327</f>
        <v>12144.719999999998</v>
      </c>
    </row>
    <row r="3349" spans="1:13">
      <c r="A3349" s="323" t="s">
        <v>330</v>
      </c>
      <c r="B3349" s="322"/>
      <c r="C3349" s="322"/>
      <c r="D3349" s="322"/>
      <c r="E3349" s="322"/>
      <c r="F3349" s="322"/>
      <c r="G3349" s="322"/>
      <c r="H3349" s="321"/>
      <c r="I3349" s="334"/>
      <c r="J3349" s="333"/>
      <c r="K3349" s="327"/>
      <c r="L3349" s="292"/>
      <c r="M3349" s="291"/>
    </row>
    <row r="3350" spans="1:13">
      <c r="A3350" s="313" t="s">
        <v>329</v>
      </c>
      <c r="B3350" s="312"/>
      <c r="C3350" s="312"/>
      <c r="D3350" s="312"/>
      <c r="E3350" s="312"/>
      <c r="F3350" s="312"/>
      <c r="G3350" s="312"/>
      <c r="H3350" s="311"/>
      <c r="I3350" s="598" t="s">
        <v>328</v>
      </c>
      <c r="J3350" s="599"/>
      <c r="K3350" s="327"/>
      <c r="L3350" s="292"/>
      <c r="M3350" s="291"/>
    </row>
    <row r="3351" spans="1:13">
      <c r="A3351" s="313" t="s">
        <v>327</v>
      </c>
      <c r="B3351" s="312"/>
      <c r="C3351" s="312"/>
      <c r="D3351" s="312"/>
      <c r="E3351" s="312"/>
      <c r="F3351" s="312"/>
      <c r="G3351" s="312"/>
      <c r="H3351" s="311"/>
      <c r="I3351" s="590" t="s">
        <v>326</v>
      </c>
      <c r="J3351" s="591"/>
      <c r="K3351" s="351"/>
      <c r="L3351" s="350"/>
      <c r="M3351" s="349"/>
    </row>
    <row r="3352" spans="1:13" ht="15.75" thickBot="1">
      <c r="A3352" s="323"/>
      <c r="B3352" s="322"/>
      <c r="C3352" s="322"/>
      <c r="D3352" s="322"/>
      <c r="E3352" s="322"/>
      <c r="F3352" s="322"/>
      <c r="G3352" s="322"/>
      <c r="H3352" s="321"/>
      <c r="I3352" s="606" t="s">
        <v>325</v>
      </c>
      <c r="J3352" s="607"/>
      <c r="K3352" s="348"/>
      <c r="L3352" s="347"/>
      <c r="M3352" s="346"/>
    </row>
    <row r="3353" spans="1:13">
      <c r="A3353" s="345" t="s">
        <v>324</v>
      </c>
      <c r="B3353" s="344"/>
      <c r="C3353" s="344"/>
      <c r="D3353" s="344"/>
      <c r="E3353" s="344"/>
      <c r="F3353" s="344"/>
      <c r="G3353" s="343"/>
      <c r="H3353" s="342"/>
      <c r="I3353" s="341"/>
      <c r="J3353" s="340"/>
      <c r="K3353" s="648">
        <f>K3355+K3362+K3370+K3374+K3378</f>
        <v>6.21</v>
      </c>
      <c r="L3353" s="628"/>
      <c r="M3353" s="286">
        <f>M3355+M3362+M3370+M3374+M3378</f>
        <v>53870.507999999994</v>
      </c>
    </row>
    <row r="3354" spans="1:13" ht="15.75" thickBot="1">
      <c r="A3354" s="339"/>
      <c r="B3354" s="338"/>
      <c r="C3354" s="338"/>
      <c r="D3354" s="338"/>
      <c r="E3354" s="338"/>
      <c r="F3354" s="338"/>
      <c r="G3354" s="338"/>
      <c r="H3354" s="337"/>
      <c r="I3354" s="336"/>
      <c r="J3354" s="282"/>
      <c r="K3354" s="281"/>
      <c r="L3354" s="280"/>
      <c r="M3354" s="279"/>
    </row>
    <row r="3355" spans="1:13" ht="15.75" thickBot="1">
      <c r="A3355" s="603" t="s">
        <v>323</v>
      </c>
      <c r="B3355" s="604"/>
      <c r="C3355" s="604"/>
      <c r="D3355" s="604"/>
      <c r="E3355" s="604"/>
      <c r="F3355" s="604"/>
      <c r="G3355" s="604"/>
      <c r="H3355" s="605"/>
      <c r="I3355" s="305"/>
      <c r="J3355" s="304"/>
      <c r="K3355" s="646">
        <f>K3356+K3357+K3358+K3360+K3361</f>
        <v>2.3299999999999996</v>
      </c>
      <c r="L3355" s="647"/>
      <c r="M3355" s="303">
        <f>K3355*12*I3327</f>
        <v>20212.283999999996</v>
      </c>
    </row>
    <row r="3356" spans="1:13">
      <c r="A3356" s="323" t="s">
        <v>322</v>
      </c>
      <c r="B3356" s="322"/>
      <c r="C3356" s="322"/>
      <c r="D3356" s="322"/>
      <c r="E3356" s="322"/>
      <c r="F3356" s="322"/>
      <c r="G3356" s="322"/>
      <c r="H3356" s="321"/>
      <c r="I3356" s="596" t="s">
        <v>321</v>
      </c>
      <c r="J3356" s="597"/>
      <c r="K3356" s="629">
        <v>0.63</v>
      </c>
      <c r="L3356" s="630"/>
      <c r="M3356" s="291">
        <f>K3356*12*I3327</f>
        <v>5465.1239999999998</v>
      </c>
    </row>
    <row r="3357" spans="1:13">
      <c r="A3357" s="320" t="s">
        <v>320</v>
      </c>
      <c r="B3357" s="319"/>
      <c r="C3357" s="319"/>
      <c r="D3357" s="319"/>
      <c r="E3357" s="319"/>
      <c r="F3357" s="319"/>
      <c r="G3357" s="319"/>
      <c r="H3357" s="318"/>
      <c r="I3357" s="608" t="s">
        <v>57</v>
      </c>
      <c r="J3357" s="609"/>
      <c r="K3357" s="625">
        <v>1.48</v>
      </c>
      <c r="L3357" s="626"/>
      <c r="M3357" s="291">
        <f>K3357*12*I3327</f>
        <v>12838.703999999998</v>
      </c>
    </row>
    <row r="3358" spans="1:13">
      <c r="A3358" s="313" t="s">
        <v>319</v>
      </c>
      <c r="B3358" s="312"/>
      <c r="C3358" s="312"/>
      <c r="D3358" s="312"/>
      <c r="E3358" s="312"/>
      <c r="F3358" s="312"/>
      <c r="G3358" s="312"/>
      <c r="H3358" s="311"/>
      <c r="I3358" s="590" t="s">
        <v>35</v>
      </c>
      <c r="J3358" s="591"/>
      <c r="K3358" s="625">
        <v>0.17</v>
      </c>
      <c r="L3358" s="626"/>
      <c r="M3358" s="291">
        <f>K3358*12*I3327</f>
        <v>1474.7159999999999</v>
      </c>
    </row>
    <row r="3359" spans="1:13">
      <c r="A3359" s="335" t="s">
        <v>318</v>
      </c>
      <c r="B3359" s="331"/>
      <c r="C3359" s="331"/>
      <c r="D3359" s="331"/>
      <c r="E3359" s="322"/>
      <c r="F3359" s="322"/>
      <c r="G3359" s="322"/>
      <c r="H3359" s="321"/>
      <c r="I3359" s="334"/>
      <c r="J3359" s="333"/>
      <c r="K3359" s="293"/>
      <c r="L3359" s="292"/>
      <c r="M3359" s="291"/>
    </row>
    <row r="3360" spans="1:13">
      <c r="A3360" s="320" t="s">
        <v>317</v>
      </c>
      <c r="B3360" s="319"/>
      <c r="C3360" s="319"/>
      <c r="D3360" s="319"/>
      <c r="E3360" s="319"/>
      <c r="F3360" s="319"/>
      <c r="G3360" s="319"/>
      <c r="H3360" s="318"/>
      <c r="I3360" s="608" t="s">
        <v>19</v>
      </c>
      <c r="J3360" s="609"/>
      <c r="K3360" s="625">
        <v>0.05</v>
      </c>
      <c r="L3360" s="626"/>
      <c r="M3360" s="291">
        <f>K3360*12*I3327</f>
        <v>433.74000000000007</v>
      </c>
    </row>
    <row r="3361" spans="1:13" ht="15.75" thickBot="1">
      <c r="A3361" s="313" t="s">
        <v>316</v>
      </c>
      <c r="B3361" s="312"/>
      <c r="C3361" s="312"/>
      <c r="D3361" s="312"/>
      <c r="E3361" s="312"/>
      <c r="F3361" s="312"/>
      <c r="G3361" s="312"/>
      <c r="H3361" s="311"/>
      <c r="I3361" s="614" t="s">
        <v>19</v>
      </c>
      <c r="J3361" s="615"/>
      <c r="K3361" s="650"/>
      <c r="L3361" s="651"/>
      <c r="M3361" s="291"/>
    </row>
    <row r="3362" spans="1:13" ht="15.75" thickBot="1">
      <c r="A3362" s="654" t="s">
        <v>315</v>
      </c>
      <c r="B3362" s="655"/>
      <c r="C3362" s="655"/>
      <c r="D3362" s="655"/>
      <c r="E3362" s="655"/>
      <c r="F3362" s="655"/>
      <c r="G3362" s="655"/>
      <c r="H3362" s="656"/>
      <c r="I3362" s="305"/>
      <c r="J3362" s="304"/>
      <c r="K3362" s="642">
        <f>K3363+K3364+K3366+K3367+K3368+K3369</f>
        <v>1.35</v>
      </c>
      <c r="L3362" s="647"/>
      <c r="M3362" s="303">
        <f>K3362*12*I3327</f>
        <v>11710.980000000001</v>
      </c>
    </row>
    <row r="3363" spans="1:13">
      <c r="A3363" s="332" t="s">
        <v>314</v>
      </c>
      <c r="B3363" s="331"/>
      <c r="C3363" s="331"/>
      <c r="D3363" s="331"/>
      <c r="E3363" s="331"/>
      <c r="F3363" s="322"/>
      <c r="G3363" s="322"/>
      <c r="H3363" s="321"/>
      <c r="I3363" s="330"/>
      <c r="J3363" s="294"/>
      <c r="K3363" s="629">
        <v>0.08</v>
      </c>
      <c r="L3363" s="630"/>
      <c r="M3363" s="291">
        <f>K3363*12*I3327</f>
        <v>693.98399999999992</v>
      </c>
    </row>
    <row r="3364" spans="1:13">
      <c r="A3364" s="329" t="s">
        <v>313</v>
      </c>
      <c r="B3364" s="328"/>
      <c r="C3364" s="328"/>
      <c r="D3364" s="328"/>
      <c r="E3364" s="328"/>
      <c r="F3364" s="312"/>
      <c r="G3364" s="312"/>
      <c r="H3364" s="311"/>
      <c r="I3364" s="598" t="s">
        <v>312</v>
      </c>
      <c r="J3364" s="599"/>
      <c r="K3364" s="625">
        <v>0.65</v>
      </c>
      <c r="L3364" s="626"/>
      <c r="M3364" s="291">
        <f>K3364*12*I3327</f>
        <v>5638.62</v>
      </c>
    </row>
    <row r="3365" spans="1:13">
      <c r="A3365" s="323" t="s">
        <v>311</v>
      </c>
      <c r="B3365" s="322"/>
      <c r="C3365" s="322"/>
      <c r="D3365" s="322"/>
      <c r="E3365" s="322"/>
      <c r="F3365" s="322"/>
      <c r="G3365" s="322"/>
      <c r="H3365" s="321"/>
      <c r="I3365" s="596" t="s">
        <v>310</v>
      </c>
      <c r="J3365" s="597"/>
      <c r="K3365" s="327"/>
      <c r="L3365" s="292"/>
      <c r="M3365" s="291"/>
    </row>
    <row r="3366" spans="1:13">
      <c r="A3366" s="320" t="s">
        <v>309</v>
      </c>
      <c r="B3366" s="319"/>
      <c r="C3366" s="319"/>
      <c r="D3366" s="319"/>
      <c r="E3366" s="319"/>
      <c r="F3366" s="319"/>
      <c r="G3366" s="319"/>
      <c r="H3366" s="318"/>
      <c r="I3366" s="608" t="s">
        <v>308</v>
      </c>
      <c r="J3366" s="609"/>
      <c r="K3366" s="625">
        <v>0.4</v>
      </c>
      <c r="L3366" s="626"/>
      <c r="M3366" s="291">
        <f>K3366*12*I3327</f>
        <v>3469.9200000000005</v>
      </c>
    </row>
    <row r="3367" spans="1:13">
      <c r="A3367" s="320" t="s">
        <v>307</v>
      </c>
      <c r="B3367" s="319"/>
      <c r="C3367" s="319"/>
      <c r="D3367" s="319"/>
      <c r="E3367" s="319"/>
      <c r="F3367" s="319"/>
      <c r="G3367" s="319"/>
      <c r="H3367" s="318"/>
      <c r="I3367" s="608" t="s">
        <v>306</v>
      </c>
      <c r="J3367" s="609"/>
      <c r="K3367" s="625">
        <v>0.1</v>
      </c>
      <c r="L3367" s="626"/>
      <c r="M3367" s="291">
        <f>K3367*12*I3327</f>
        <v>867.48000000000013</v>
      </c>
    </row>
    <row r="3368" spans="1:13">
      <c r="A3368" s="313" t="s">
        <v>299</v>
      </c>
      <c r="B3368" s="312"/>
      <c r="C3368" s="312"/>
      <c r="D3368" s="312"/>
      <c r="E3368" s="312"/>
      <c r="F3368" s="312"/>
      <c r="G3368" s="312"/>
      <c r="H3368" s="311"/>
      <c r="I3368" s="608" t="s">
        <v>298</v>
      </c>
      <c r="J3368" s="609"/>
      <c r="K3368" s="636">
        <v>0.05</v>
      </c>
      <c r="L3368" s="637"/>
      <c r="M3368" s="291">
        <f>K3368*12*I3327</f>
        <v>433.74000000000007</v>
      </c>
    </row>
    <row r="3369" spans="1:13" ht="15.75" thickBot="1">
      <c r="A3369" s="313" t="s">
        <v>305</v>
      </c>
      <c r="B3369" s="312"/>
      <c r="C3369" s="312"/>
      <c r="D3369" s="312"/>
      <c r="E3369" s="312"/>
      <c r="F3369" s="312"/>
      <c r="G3369" s="312"/>
      <c r="H3369" s="311"/>
      <c r="I3369" s="614" t="s">
        <v>88</v>
      </c>
      <c r="J3369" s="615"/>
      <c r="K3369" s="638">
        <v>7.0000000000000007E-2</v>
      </c>
      <c r="L3369" s="639"/>
      <c r="M3369" s="326">
        <f>K3369*12*I3327</f>
        <v>607.23599999999999</v>
      </c>
    </row>
    <row r="3370" spans="1:13" ht="15.75" thickBot="1">
      <c r="A3370" s="654" t="s">
        <v>304</v>
      </c>
      <c r="B3370" s="655"/>
      <c r="C3370" s="655"/>
      <c r="D3370" s="655"/>
      <c r="E3370" s="655"/>
      <c r="F3370" s="655"/>
      <c r="G3370" s="655"/>
      <c r="H3370" s="656"/>
      <c r="I3370" s="325"/>
      <c r="J3370" s="324"/>
      <c r="K3370" s="649">
        <f>K3371+K3372+K3373</f>
        <v>0.88</v>
      </c>
      <c r="L3370" s="643"/>
      <c r="M3370" s="303">
        <f>K3370*12*I3327</f>
        <v>7633.8240000000005</v>
      </c>
    </row>
    <row r="3371" spans="1:13">
      <c r="A3371" s="323" t="s">
        <v>303</v>
      </c>
      <c r="B3371" s="322"/>
      <c r="C3371" s="322"/>
      <c r="D3371" s="322"/>
      <c r="E3371" s="322"/>
      <c r="F3371" s="322"/>
      <c r="G3371" s="322"/>
      <c r="H3371" s="321"/>
      <c r="I3371" s="612" t="s">
        <v>302</v>
      </c>
      <c r="J3371" s="613"/>
      <c r="K3371" s="644">
        <v>0.42</v>
      </c>
      <c r="L3371" s="645"/>
      <c r="M3371" s="291">
        <f>K3371*12*I3327</f>
        <v>3643.4159999999997</v>
      </c>
    </row>
    <row r="3372" spans="1:13">
      <c r="A3372" s="320" t="s">
        <v>301</v>
      </c>
      <c r="B3372" s="319"/>
      <c r="C3372" s="319"/>
      <c r="D3372" s="319"/>
      <c r="E3372" s="319"/>
      <c r="F3372" s="319"/>
      <c r="G3372" s="319"/>
      <c r="H3372" s="318"/>
      <c r="I3372" s="317" t="s">
        <v>300</v>
      </c>
      <c r="J3372" s="316"/>
      <c r="K3372" s="636">
        <v>0.37</v>
      </c>
      <c r="L3372" s="637"/>
      <c r="M3372" s="291">
        <f>K3372*12*I3327</f>
        <v>3209.6759999999995</v>
      </c>
    </row>
    <row r="3373" spans="1:13" ht="15.75" thickBot="1">
      <c r="A3373" s="313" t="s">
        <v>299</v>
      </c>
      <c r="B3373" s="312"/>
      <c r="C3373" s="312"/>
      <c r="D3373" s="312"/>
      <c r="E3373" s="312"/>
      <c r="F3373" s="312"/>
      <c r="G3373" s="312"/>
      <c r="H3373" s="311"/>
      <c r="I3373" s="614" t="s">
        <v>298</v>
      </c>
      <c r="J3373" s="615"/>
      <c r="K3373" s="638">
        <v>0.09</v>
      </c>
      <c r="L3373" s="639"/>
      <c r="M3373" s="291">
        <f>K3373*12*I3327</f>
        <v>780.73199999999997</v>
      </c>
    </row>
    <row r="3374" spans="1:13" ht="15.75" thickBot="1">
      <c r="A3374" s="603" t="s">
        <v>375</v>
      </c>
      <c r="B3374" s="604"/>
      <c r="C3374" s="604"/>
      <c r="D3374" s="604"/>
      <c r="E3374" s="604"/>
      <c r="F3374" s="604"/>
      <c r="G3374" s="604"/>
      <c r="H3374" s="605"/>
      <c r="I3374" s="305"/>
      <c r="J3374" s="304"/>
      <c r="K3374" s="642">
        <v>1.58</v>
      </c>
      <c r="L3374" s="643"/>
      <c r="M3374" s="303">
        <f>K3374*12*I3327</f>
        <v>13706.183999999999</v>
      </c>
    </row>
    <row r="3375" spans="1:13">
      <c r="A3375" s="301" t="s">
        <v>294</v>
      </c>
      <c r="B3375" s="300"/>
      <c r="C3375" s="300"/>
      <c r="D3375" s="300"/>
      <c r="E3375" s="300"/>
      <c r="F3375" s="300"/>
      <c r="G3375" s="300"/>
      <c r="H3375" s="298"/>
      <c r="I3375" s="621" t="s">
        <v>293</v>
      </c>
      <c r="J3375" s="622"/>
      <c r="K3375" s="297"/>
      <c r="L3375" s="314"/>
      <c r="M3375" s="291"/>
    </row>
    <row r="3376" spans="1:13">
      <c r="A3376" s="301" t="s">
        <v>292</v>
      </c>
      <c r="B3376" s="300"/>
      <c r="C3376" s="300"/>
      <c r="D3376" s="300"/>
      <c r="E3376" s="300"/>
      <c r="F3376" s="300"/>
      <c r="G3376" s="300"/>
      <c r="H3376" s="298"/>
      <c r="I3376" s="295"/>
      <c r="J3376" s="294"/>
      <c r="K3376" s="297"/>
      <c r="L3376" s="314"/>
      <c r="M3376" s="291"/>
    </row>
    <row r="3377" spans="1:13" ht="15.75" thickBot="1">
      <c r="A3377" s="301" t="s">
        <v>291</v>
      </c>
      <c r="B3377" s="300"/>
      <c r="C3377" s="300"/>
      <c r="D3377" s="300"/>
      <c r="E3377" s="300"/>
      <c r="F3377" s="300"/>
      <c r="G3377" s="300"/>
      <c r="H3377" s="298"/>
      <c r="I3377" s="310"/>
      <c r="J3377" s="294"/>
      <c r="K3377" s="297"/>
      <c r="L3377" s="314"/>
      <c r="M3377" s="291"/>
    </row>
    <row r="3378" spans="1:13" ht="15.75" thickBot="1">
      <c r="A3378" s="309" t="s">
        <v>374</v>
      </c>
      <c r="B3378" s="308"/>
      <c r="C3378" s="308"/>
      <c r="D3378" s="308"/>
      <c r="E3378" s="308"/>
      <c r="F3378" s="308"/>
      <c r="G3378" s="308"/>
      <c r="H3378" s="307"/>
      <c r="I3378" s="305"/>
      <c r="J3378" s="304"/>
      <c r="K3378" s="642">
        <v>7.0000000000000007E-2</v>
      </c>
      <c r="L3378" s="643"/>
      <c r="M3378" s="303">
        <f>K3378*12*I3327</f>
        <v>607.23599999999999</v>
      </c>
    </row>
    <row r="3379" spans="1:13">
      <c r="A3379" s="301" t="s">
        <v>289</v>
      </c>
      <c r="B3379" s="300"/>
      <c r="C3379" s="300"/>
      <c r="D3379" s="300"/>
      <c r="E3379" s="300"/>
      <c r="F3379" s="300"/>
      <c r="G3379" s="300"/>
      <c r="H3379" s="298"/>
      <c r="I3379" s="621" t="s">
        <v>19</v>
      </c>
      <c r="J3379" s="622"/>
      <c r="K3379" s="315"/>
      <c r="L3379" s="314"/>
      <c r="M3379" s="291"/>
    </row>
    <row r="3380" spans="1:13" ht="15.75" thickBot="1">
      <c r="A3380" s="301" t="s">
        <v>288</v>
      </c>
      <c r="B3380" s="300"/>
      <c r="C3380" s="300"/>
      <c r="D3380" s="300"/>
      <c r="E3380" s="300"/>
      <c r="F3380" s="300"/>
      <c r="G3380" s="300"/>
      <c r="H3380" s="298"/>
      <c r="I3380" s="295"/>
      <c r="J3380" s="294"/>
      <c r="K3380" s="315"/>
      <c r="L3380" s="314"/>
      <c r="M3380" s="291"/>
    </row>
    <row r="3381" spans="1:13" ht="15.75" thickBot="1">
      <c r="A3381" s="603" t="s">
        <v>287</v>
      </c>
      <c r="B3381" s="604"/>
      <c r="C3381" s="604"/>
      <c r="D3381" s="604"/>
      <c r="E3381" s="604"/>
      <c r="F3381" s="604"/>
      <c r="G3381" s="604"/>
      <c r="H3381" s="605"/>
      <c r="I3381" s="305"/>
      <c r="J3381" s="304"/>
      <c r="K3381" s="642">
        <v>6</v>
      </c>
      <c r="L3381" s="643"/>
      <c r="M3381" s="303">
        <f>K3381*12*I3327</f>
        <v>52048.799999999996</v>
      </c>
    </row>
    <row r="3382" spans="1:13">
      <c r="A3382" s="301" t="s">
        <v>286</v>
      </c>
      <c r="B3382" s="299"/>
      <c r="C3382" s="299"/>
      <c r="D3382" s="299"/>
      <c r="E3382" s="299"/>
      <c r="F3382" s="300"/>
      <c r="G3382" s="299"/>
      <c r="H3382" s="298"/>
      <c r="I3382" s="598" t="s">
        <v>285</v>
      </c>
      <c r="J3382" s="599"/>
      <c r="K3382" s="297"/>
      <c r="L3382" s="314"/>
      <c r="M3382" s="291"/>
    </row>
    <row r="3383" spans="1:13">
      <c r="A3383" s="301" t="s">
        <v>284</v>
      </c>
      <c r="B3383" s="299"/>
      <c r="C3383" s="299"/>
      <c r="D3383" s="299"/>
      <c r="E3383" s="299"/>
      <c r="F3383" s="300"/>
      <c r="G3383" s="299"/>
      <c r="H3383" s="298"/>
      <c r="I3383" s="598" t="s">
        <v>283</v>
      </c>
      <c r="J3383" s="599"/>
      <c r="K3383" s="297"/>
      <c r="L3383" s="314"/>
      <c r="M3383" s="291"/>
    </row>
    <row r="3384" spans="1:13">
      <c r="A3384" s="301" t="s">
        <v>282</v>
      </c>
      <c r="B3384" s="299"/>
      <c r="C3384" s="299"/>
      <c r="D3384" s="299"/>
      <c r="E3384" s="299"/>
      <c r="F3384" s="300"/>
      <c r="G3384" s="299"/>
      <c r="H3384" s="298"/>
      <c r="I3384" s="598" t="s">
        <v>281</v>
      </c>
      <c r="J3384" s="599"/>
      <c r="K3384" s="297"/>
      <c r="L3384" s="314"/>
      <c r="M3384" s="291"/>
    </row>
    <row r="3385" spans="1:13">
      <c r="A3385" s="301" t="s">
        <v>280</v>
      </c>
      <c r="B3385" s="299"/>
      <c r="C3385" s="299"/>
      <c r="D3385" s="299"/>
      <c r="E3385" s="299"/>
      <c r="F3385" s="300"/>
      <c r="G3385" s="299"/>
      <c r="H3385" s="298"/>
      <c r="I3385" s="598" t="s">
        <v>279</v>
      </c>
      <c r="J3385" s="599"/>
      <c r="K3385" s="297"/>
      <c r="L3385" s="314"/>
      <c r="M3385" s="291"/>
    </row>
    <row r="3386" spans="1:13">
      <c r="A3386" s="301" t="s">
        <v>278</v>
      </c>
      <c r="B3386" s="299"/>
      <c r="C3386" s="299"/>
      <c r="D3386" s="299"/>
      <c r="E3386" s="299"/>
      <c r="F3386" s="300"/>
      <c r="G3386" s="299"/>
      <c r="H3386" s="298"/>
      <c r="I3386" s="598" t="s">
        <v>277</v>
      </c>
      <c r="J3386" s="599"/>
      <c r="K3386" s="297"/>
      <c r="L3386" s="314"/>
      <c r="M3386" s="291"/>
    </row>
    <row r="3387" spans="1:13">
      <c r="A3387" s="301" t="s">
        <v>276</v>
      </c>
      <c r="B3387" s="299"/>
      <c r="C3387" s="299"/>
      <c r="D3387" s="299"/>
      <c r="E3387" s="299"/>
      <c r="F3387" s="300"/>
      <c r="G3387" s="299"/>
      <c r="H3387" s="298"/>
      <c r="I3387" s="295"/>
      <c r="J3387" s="294"/>
      <c r="K3387" s="297"/>
      <c r="L3387" s="302"/>
      <c r="M3387" s="291"/>
    </row>
    <row r="3388" spans="1:13">
      <c r="A3388" s="301" t="s">
        <v>275</v>
      </c>
      <c r="B3388" s="299"/>
      <c r="C3388" s="299"/>
      <c r="D3388" s="299"/>
      <c r="E3388" s="299"/>
      <c r="F3388" s="300"/>
      <c r="G3388" s="299"/>
      <c r="H3388" s="298"/>
      <c r="I3388" s="295"/>
      <c r="J3388" s="294"/>
      <c r="K3388" s="297"/>
      <c r="L3388" s="314"/>
      <c r="M3388" s="291"/>
    </row>
    <row r="3389" spans="1:13">
      <c r="A3389" s="301" t="s">
        <v>274</v>
      </c>
      <c r="B3389" s="299"/>
      <c r="C3389" s="299"/>
      <c r="D3389" s="299"/>
      <c r="E3389" s="299"/>
      <c r="F3389" s="300"/>
      <c r="G3389" s="299"/>
      <c r="H3389" s="298"/>
      <c r="I3389" s="295"/>
      <c r="J3389" s="294"/>
      <c r="K3389" s="297"/>
      <c r="L3389" s="314"/>
      <c r="M3389" s="291"/>
    </row>
    <row r="3390" spans="1:13">
      <c r="A3390" s="301" t="s">
        <v>273</v>
      </c>
      <c r="B3390" s="299"/>
      <c r="C3390" s="299"/>
      <c r="D3390" s="299"/>
      <c r="E3390" s="299"/>
      <c r="F3390" s="300"/>
      <c r="G3390" s="299"/>
      <c r="H3390" s="298"/>
      <c r="I3390" s="295"/>
      <c r="J3390" s="294"/>
      <c r="K3390" s="297"/>
      <c r="L3390" s="314"/>
      <c r="M3390" s="291"/>
    </row>
    <row r="3391" spans="1:13">
      <c r="A3391" s="301" t="s">
        <v>272</v>
      </c>
      <c r="B3391" s="299"/>
      <c r="C3391" s="299"/>
      <c r="D3391" s="299"/>
      <c r="E3391" s="299"/>
      <c r="F3391" s="300"/>
      <c r="G3391" s="299"/>
      <c r="H3391" s="298"/>
      <c r="I3391" s="295"/>
      <c r="J3391" s="294"/>
      <c r="K3391" s="297"/>
      <c r="L3391" s="314"/>
      <c r="M3391" s="291"/>
    </row>
    <row r="3392" spans="1:13" ht="15.75" thickBot="1">
      <c r="A3392" s="616" t="s">
        <v>271</v>
      </c>
      <c r="B3392" s="617"/>
      <c r="C3392" s="617"/>
      <c r="D3392" s="617"/>
      <c r="E3392" s="617"/>
      <c r="F3392" s="617"/>
      <c r="G3392" s="617"/>
      <c r="H3392" s="618"/>
      <c r="I3392" s="295"/>
      <c r="J3392" s="294"/>
      <c r="K3392" s="293"/>
      <c r="L3392" s="292"/>
      <c r="M3392" s="291"/>
    </row>
    <row r="3393" spans="1:13">
      <c r="A3393" s="290" t="s">
        <v>270</v>
      </c>
      <c r="B3393" s="289"/>
      <c r="C3393" s="289"/>
      <c r="D3393" s="289"/>
      <c r="E3393" s="289"/>
      <c r="F3393" s="289"/>
      <c r="G3393" s="289"/>
      <c r="H3393" s="289"/>
      <c r="I3393" s="621" t="s">
        <v>55</v>
      </c>
      <c r="J3393" s="622"/>
      <c r="K3393" s="288"/>
      <c r="L3393" s="287"/>
      <c r="M3393" s="286"/>
    </row>
    <row r="3394" spans="1:13" ht="15.75" thickBot="1">
      <c r="A3394" s="285" t="s">
        <v>269</v>
      </c>
      <c r="B3394" s="284"/>
      <c r="C3394" s="284"/>
      <c r="D3394" s="284"/>
      <c r="E3394" s="284"/>
      <c r="F3394" s="284"/>
      <c r="G3394" s="284"/>
      <c r="H3394" s="284"/>
      <c r="I3394" s="283"/>
      <c r="J3394" s="282"/>
      <c r="K3394" s="281"/>
      <c r="L3394" s="280"/>
      <c r="M3394" s="279"/>
    </row>
    <row r="3395" spans="1:13" ht="15.75" thickBot="1">
      <c r="A3395" s="603" t="s">
        <v>355</v>
      </c>
      <c r="B3395" s="604"/>
      <c r="C3395" s="604"/>
      <c r="D3395" s="604"/>
      <c r="E3395" s="604"/>
      <c r="F3395" s="604"/>
      <c r="G3395" s="604"/>
      <c r="H3395" s="657"/>
      <c r="I3395" s="658" t="s">
        <v>32</v>
      </c>
      <c r="J3395" s="659"/>
      <c r="K3395" s="660">
        <v>1.46</v>
      </c>
      <c r="L3395" s="661"/>
      <c r="M3395" s="276">
        <f>K3395*12*I3327</f>
        <v>12665.207999999999</v>
      </c>
    </row>
    <row r="3396" spans="1:13" ht="15.75" thickBot="1">
      <c r="A3396" s="386" t="s">
        <v>354</v>
      </c>
      <c r="B3396" s="385"/>
      <c r="C3396" s="385"/>
      <c r="D3396" s="385"/>
      <c r="E3396" s="385"/>
      <c r="F3396" s="385"/>
      <c r="G3396" s="385"/>
      <c r="H3396" s="385"/>
      <c r="I3396" s="387"/>
      <c r="J3396" s="383"/>
      <c r="K3396" s="660"/>
      <c r="L3396" s="661"/>
      <c r="M3396" s="276"/>
    </row>
    <row r="3397" spans="1:13" ht="15.75" thickBot="1">
      <c r="A3397" s="652" t="s">
        <v>268</v>
      </c>
      <c r="B3397" s="653"/>
      <c r="C3397" s="653"/>
      <c r="D3397" s="653"/>
      <c r="E3397" s="653"/>
      <c r="F3397" s="653"/>
      <c r="G3397" s="653"/>
      <c r="H3397" s="653"/>
      <c r="I3397" s="278"/>
      <c r="J3397" s="277"/>
      <c r="K3397" s="610">
        <f>K3328+K3338+K3353+K3381+K3395+K3396</f>
        <v>24.89</v>
      </c>
      <c r="L3397" s="611"/>
      <c r="M3397" s="276">
        <f>M3328+M3338+M3353+M3381+M3395+M3396</f>
        <v>215915.772</v>
      </c>
    </row>
    <row r="3399" spans="1:13" ht="15.75">
      <c r="A3399" s="601" t="s">
        <v>0</v>
      </c>
      <c r="B3399" s="601"/>
      <c r="C3399" s="601"/>
      <c r="D3399" s="601"/>
      <c r="E3399" s="601"/>
      <c r="F3399" s="601"/>
      <c r="G3399" s="601"/>
      <c r="H3399" s="601"/>
      <c r="I3399" s="601"/>
      <c r="J3399" s="601"/>
      <c r="K3399" s="601"/>
      <c r="L3399" s="601"/>
      <c r="M3399" s="327"/>
    </row>
    <row r="3400" spans="1:13" ht="15.75">
      <c r="A3400" s="600" t="s">
        <v>353</v>
      </c>
      <c r="B3400" s="600"/>
      <c r="C3400" s="600"/>
      <c r="D3400" s="600"/>
      <c r="E3400" s="600"/>
      <c r="F3400" s="600"/>
      <c r="G3400" s="600"/>
      <c r="H3400" s="600"/>
      <c r="I3400" s="600"/>
      <c r="J3400" s="600"/>
      <c r="K3400" s="600"/>
      <c r="L3400" s="600"/>
      <c r="M3400" s="327"/>
    </row>
    <row r="3401" spans="1:13" ht="15.75">
      <c r="A3401" s="370"/>
      <c r="B3401" s="370"/>
      <c r="C3401" s="370"/>
      <c r="D3401" s="370"/>
      <c r="E3401" s="370"/>
      <c r="F3401" s="370" t="s">
        <v>471</v>
      </c>
      <c r="G3401" s="370"/>
      <c r="H3401" s="370"/>
      <c r="I3401" s="370"/>
      <c r="J3401" s="370"/>
      <c r="K3401" s="370"/>
      <c r="L3401" s="370"/>
      <c r="M3401" s="327"/>
    </row>
    <row r="3402" spans="1:13">
      <c r="A3402" s="329"/>
      <c r="B3402" s="328"/>
      <c r="C3402" s="602" t="s">
        <v>351</v>
      </c>
      <c r="D3402" s="602"/>
      <c r="E3402" s="602"/>
      <c r="F3402" s="328"/>
      <c r="G3402" s="328"/>
      <c r="H3402" s="368"/>
      <c r="I3402" s="590" t="s">
        <v>3</v>
      </c>
      <c r="J3402" s="591"/>
      <c r="K3402" s="592" t="s">
        <v>4</v>
      </c>
      <c r="L3402" s="593"/>
      <c r="M3402" s="382"/>
    </row>
    <row r="3403" spans="1:13">
      <c r="A3403" s="381"/>
      <c r="B3403" s="355"/>
      <c r="C3403" s="355"/>
      <c r="D3403" s="355"/>
      <c r="E3403" s="355"/>
      <c r="F3403" s="355"/>
      <c r="G3403" s="355"/>
      <c r="H3403" s="356"/>
      <c r="I3403" s="295"/>
      <c r="J3403" s="294"/>
      <c r="K3403" s="594" t="s">
        <v>5</v>
      </c>
      <c r="L3403" s="595"/>
      <c r="M3403" s="380" t="s">
        <v>6</v>
      </c>
    </row>
    <row r="3404" spans="1:13">
      <c r="A3404" s="381"/>
      <c r="B3404" s="355"/>
      <c r="C3404" s="355"/>
      <c r="D3404" s="355"/>
      <c r="E3404" s="355"/>
      <c r="F3404" s="355"/>
      <c r="G3404" s="355"/>
      <c r="H3404" s="356"/>
      <c r="I3404" s="598" t="s">
        <v>7</v>
      </c>
      <c r="J3404" s="599"/>
      <c r="K3404" s="623" t="s">
        <v>8</v>
      </c>
      <c r="L3404" s="624"/>
      <c r="M3404" s="380" t="s">
        <v>9</v>
      </c>
    </row>
    <row r="3405" spans="1:13" ht="16.5" thickBot="1">
      <c r="A3405" s="379"/>
      <c r="B3405" s="351"/>
      <c r="C3405" s="351"/>
      <c r="D3405" s="351"/>
      <c r="E3405" s="351"/>
      <c r="F3405" s="351"/>
      <c r="G3405" s="351"/>
      <c r="H3405" s="350"/>
      <c r="I3405" s="631">
        <v>725.6</v>
      </c>
      <c r="J3405" s="632"/>
      <c r="K3405" s="633"/>
      <c r="L3405" s="634"/>
      <c r="M3405" s="378"/>
    </row>
    <row r="3406" spans="1:13">
      <c r="A3406" s="367" t="s">
        <v>350</v>
      </c>
      <c r="B3406" s="344"/>
      <c r="C3406" s="344"/>
      <c r="D3406" s="344"/>
      <c r="E3406" s="344"/>
      <c r="F3406" s="344"/>
      <c r="G3406" s="344"/>
      <c r="H3406" s="377"/>
      <c r="I3406" s="341"/>
      <c r="J3406" s="340"/>
      <c r="K3406" s="635">
        <f>K3409+K3412</f>
        <v>6.17</v>
      </c>
      <c r="L3406" s="628"/>
      <c r="M3406" s="286">
        <f>K3406*12*I3405</f>
        <v>53723.423999999999</v>
      </c>
    </row>
    <row r="3407" spans="1:13">
      <c r="A3407" s="376" t="s">
        <v>349</v>
      </c>
      <c r="B3407" s="375"/>
      <c r="C3407" s="375"/>
      <c r="D3407" s="375"/>
      <c r="E3407" s="375"/>
      <c r="F3407" s="375"/>
      <c r="G3407" s="375"/>
      <c r="H3407" s="374"/>
      <c r="I3407" s="295"/>
      <c r="J3407" s="294"/>
      <c r="K3407" s="293"/>
      <c r="L3407" s="292"/>
      <c r="M3407" s="373"/>
    </row>
    <row r="3408" spans="1:13" ht="15.75" thickBot="1">
      <c r="A3408" s="363" t="s">
        <v>348</v>
      </c>
      <c r="B3408" s="372"/>
      <c r="C3408" s="372"/>
      <c r="D3408" s="372"/>
      <c r="E3408" s="372"/>
      <c r="F3408" s="372"/>
      <c r="G3408" s="372"/>
      <c r="H3408" s="371"/>
      <c r="I3408" s="336"/>
      <c r="J3408" s="282"/>
      <c r="K3408" s="281"/>
      <c r="L3408" s="280"/>
      <c r="M3408" s="279"/>
    </row>
    <row r="3409" spans="1:13">
      <c r="A3409" s="323" t="s">
        <v>347</v>
      </c>
      <c r="B3409" s="331"/>
      <c r="C3409" s="331"/>
      <c r="D3409" s="331"/>
      <c r="E3409" s="331"/>
      <c r="F3409" s="331"/>
      <c r="G3409" s="331"/>
      <c r="H3409" s="357"/>
      <c r="I3409" s="596" t="s">
        <v>19</v>
      </c>
      <c r="J3409" s="597"/>
      <c r="K3409" s="629">
        <v>3.7</v>
      </c>
      <c r="L3409" s="630"/>
      <c r="M3409" s="291">
        <f>K3409*12*I3405</f>
        <v>32216.640000000007</v>
      </c>
    </row>
    <row r="3410" spans="1:13">
      <c r="A3410" s="301" t="s">
        <v>338</v>
      </c>
      <c r="B3410" s="355"/>
      <c r="C3410" s="355"/>
      <c r="D3410" s="355"/>
      <c r="E3410" s="355"/>
      <c r="F3410" s="355"/>
      <c r="G3410" s="355"/>
      <c r="H3410" s="356"/>
      <c r="I3410" s="598" t="s">
        <v>328</v>
      </c>
      <c r="J3410" s="599"/>
      <c r="K3410" s="327"/>
      <c r="L3410" s="292"/>
      <c r="M3410" s="291"/>
    </row>
    <row r="3411" spans="1:13">
      <c r="A3411" s="323" t="s">
        <v>337</v>
      </c>
      <c r="B3411" s="331"/>
      <c r="C3411" s="331"/>
      <c r="D3411" s="331"/>
      <c r="E3411" s="331"/>
      <c r="F3411" s="331"/>
      <c r="G3411" s="331"/>
      <c r="H3411" s="357"/>
      <c r="I3411" s="596"/>
      <c r="J3411" s="597"/>
      <c r="K3411" s="327"/>
      <c r="L3411" s="292"/>
      <c r="M3411" s="291"/>
    </row>
    <row r="3412" spans="1:13">
      <c r="A3412" s="323" t="s">
        <v>346</v>
      </c>
      <c r="B3412" s="331"/>
      <c r="C3412" s="331"/>
      <c r="D3412" s="331"/>
      <c r="E3412" s="331"/>
      <c r="F3412" s="331"/>
      <c r="G3412" s="331"/>
      <c r="H3412" s="357"/>
      <c r="I3412" s="608" t="s">
        <v>35</v>
      </c>
      <c r="J3412" s="609"/>
      <c r="K3412" s="625">
        <v>2.4700000000000002</v>
      </c>
      <c r="L3412" s="626"/>
      <c r="M3412" s="291">
        <f>K3412*12*I3405</f>
        <v>21506.784</v>
      </c>
    </row>
    <row r="3413" spans="1:13" ht="15.75">
      <c r="A3413" s="320" t="s">
        <v>345</v>
      </c>
      <c r="B3413" s="354"/>
      <c r="C3413" s="354"/>
      <c r="D3413" s="354"/>
      <c r="E3413" s="354"/>
      <c r="F3413" s="354"/>
      <c r="G3413" s="354"/>
      <c r="H3413" s="353"/>
      <c r="I3413" s="598" t="s">
        <v>328</v>
      </c>
      <c r="J3413" s="599"/>
      <c r="K3413" s="370"/>
      <c r="L3413" s="369"/>
      <c r="M3413" s="291"/>
    </row>
    <row r="3414" spans="1:13">
      <c r="A3414" s="313" t="s">
        <v>344</v>
      </c>
      <c r="B3414" s="328"/>
      <c r="C3414" s="328"/>
      <c r="D3414" s="328"/>
      <c r="E3414" s="328"/>
      <c r="F3414" s="328"/>
      <c r="G3414" s="328"/>
      <c r="H3414" s="368"/>
      <c r="I3414" s="598"/>
      <c r="J3414" s="599"/>
      <c r="K3414" s="352"/>
      <c r="L3414" s="292"/>
      <c r="M3414" s="291"/>
    </row>
    <row r="3415" spans="1:13" ht="15.75" thickBot="1">
      <c r="A3415" s="323" t="s">
        <v>343</v>
      </c>
      <c r="B3415" s="322"/>
      <c r="C3415" s="322"/>
      <c r="D3415" s="322"/>
      <c r="E3415" s="322"/>
      <c r="F3415" s="322"/>
      <c r="G3415" s="322"/>
      <c r="H3415" s="321"/>
      <c r="I3415" s="334"/>
      <c r="J3415" s="333"/>
      <c r="K3415" s="636"/>
      <c r="L3415" s="637"/>
      <c r="M3415" s="291"/>
    </row>
    <row r="3416" spans="1:13">
      <c r="A3416" s="367" t="s">
        <v>342</v>
      </c>
      <c r="B3416" s="366"/>
      <c r="C3416" s="366"/>
      <c r="D3416" s="366"/>
      <c r="E3416" s="366"/>
      <c r="F3416" s="366"/>
      <c r="G3416" s="366"/>
      <c r="H3416" s="365"/>
      <c r="I3416" s="341"/>
      <c r="J3416" s="364"/>
      <c r="K3416" s="627">
        <f>K3418+K3423+K3426</f>
        <v>5.05</v>
      </c>
      <c r="L3416" s="628"/>
      <c r="M3416" s="286">
        <f>K3416*12*I3405</f>
        <v>43971.360000000001</v>
      </c>
    </row>
    <row r="3417" spans="1:13" ht="15.75" thickBot="1">
      <c r="A3417" s="363" t="s">
        <v>341</v>
      </c>
      <c r="B3417" s="362"/>
      <c r="C3417" s="362"/>
      <c r="D3417" s="362"/>
      <c r="E3417" s="362"/>
      <c r="F3417" s="362"/>
      <c r="G3417" s="362"/>
      <c r="H3417" s="361"/>
      <c r="I3417" s="336"/>
      <c r="J3417" s="360"/>
      <c r="K3417" s="281"/>
      <c r="L3417" s="280"/>
      <c r="M3417" s="279"/>
    </row>
    <row r="3418" spans="1:13">
      <c r="A3418" s="301" t="s">
        <v>340</v>
      </c>
      <c r="B3418" s="300"/>
      <c r="C3418" s="300"/>
      <c r="D3418" s="300"/>
      <c r="E3418" s="300"/>
      <c r="F3418" s="300"/>
      <c r="G3418" s="300"/>
      <c r="H3418" s="298"/>
      <c r="I3418" s="598" t="s">
        <v>19</v>
      </c>
      <c r="J3418" s="599"/>
      <c r="K3418" s="629">
        <v>2.5299999999999998</v>
      </c>
      <c r="L3418" s="630"/>
      <c r="M3418" s="291">
        <f>K3418*12*I3405</f>
        <v>22029.216</v>
      </c>
    </row>
    <row r="3419" spans="1:13">
      <c r="A3419" s="323" t="s">
        <v>339</v>
      </c>
      <c r="B3419" s="322"/>
      <c r="C3419" s="322"/>
      <c r="D3419" s="322"/>
      <c r="E3419" s="322"/>
      <c r="F3419" s="322"/>
      <c r="G3419" s="322"/>
      <c r="H3419" s="321"/>
      <c r="I3419" s="359"/>
      <c r="J3419" s="358"/>
      <c r="K3419" s="327"/>
      <c r="L3419" s="292"/>
      <c r="M3419" s="291"/>
    </row>
    <row r="3420" spans="1:13">
      <c r="A3420" s="301" t="s">
        <v>338</v>
      </c>
      <c r="B3420" s="355"/>
      <c r="C3420" s="355"/>
      <c r="D3420" s="355"/>
      <c r="E3420" s="355"/>
      <c r="F3420" s="355"/>
      <c r="G3420" s="355"/>
      <c r="H3420" s="356"/>
      <c r="I3420" s="598" t="s">
        <v>328</v>
      </c>
      <c r="J3420" s="599"/>
      <c r="K3420" s="327"/>
      <c r="L3420" s="292"/>
      <c r="M3420" s="291"/>
    </row>
    <row r="3421" spans="1:13">
      <c r="A3421" s="323" t="s">
        <v>337</v>
      </c>
      <c r="B3421" s="331"/>
      <c r="C3421" s="331"/>
      <c r="D3421" s="331"/>
      <c r="E3421" s="331"/>
      <c r="F3421" s="331"/>
      <c r="G3421" s="331"/>
      <c r="H3421" s="357"/>
      <c r="I3421" s="596"/>
      <c r="J3421" s="597"/>
      <c r="K3421" s="327"/>
      <c r="L3421" s="292"/>
      <c r="M3421" s="291"/>
    </row>
    <row r="3422" spans="1:13">
      <c r="A3422" s="320" t="s">
        <v>336</v>
      </c>
      <c r="B3422" s="354"/>
      <c r="C3422" s="353"/>
      <c r="D3422" s="355"/>
      <c r="E3422" s="355"/>
      <c r="F3422" s="355"/>
      <c r="G3422" s="355"/>
      <c r="H3422" s="356"/>
      <c r="I3422" s="598" t="s">
        <v>328</v>
      </c>
      <c r="J3422" s="599"/>
      <c r="K3422" s="327"/>
      <c r="L3422" s="292"/>
      <c r="M3422" s="291"/>
    </row>
    <row r="3423" spans="1:13">
      <c r="A3423" s="301" t="s">
        <v>335</v>
      </c>
      <c r="B3423" s="355"/>
      <c r="C3423" s="355"/>
      <c r="D3423" s="354"/>
      <c r="E3423" s="354"/>
      <c r="F3423" s="354"/>
      <c r="G3423" s="354"/>
      <c r="H3423" s="353"/>
      <c r="I3423" s="608" t="s">
        <v>35</v>
      </c>
      <c r="J3423" s="609"/>
      <c r="K3423" s="625">
        <v>1.1200000000000001</v>
      </c>
      <c r="L3423" s="626"/>
      <c r="M3423" s="291">
        <f>K3423*12*I3405</f>
        <v>9752.0640000000021</v>
      </c>
    </row>
    <row r="3424" spans="1:13">
      <c r="A3424" s="313" t="s">
        <v>334</v>
      </c>
      <c r="B3424" s="312"/>
      <c r="C3424" s="312"/>
      <c r="D3424" s="312"/>
      <c r="E3424" s="312"/>
      <c r="F3424" s="312"/>
      <c r="G3424" s="312"/>
      <c r="H3424" s="311"/>
      <c r="I3424" s="590" t="s">
        <v>333</v>
      </c>
      <c r="J3424" s="591"/>
      <c r="K3424" s="327"/>
      <c r="L3424" s="292"/>
      <c r="M3424" s="291"/>
    </row>
    <row r="3425" spans="1:13">
      <c r="A3425" s="323"/>
      <c r="B3425" s="322"/>
      <c r="C3425" s="322"/>
      <c r="D3425" s="322"/>
      <c r="E3425" s="322"/>
      <c r="F3425" s="322"/>
      <c r="G3425" s="322"/>
      <c r="H3425" s="321"/>
      <c r="I3425" s="334" t="s">
        <v>332</v>
      </c>
      <c r="J3425" s="333"/>
      <c r="K3425" s="352"/>
      <c r="L3425" s="292"/>
      <c r="M3425" s="291"/>
    </row>
    <row r="3426" spans="1:13">
      <c r="A3426" s="313" t="s">
        <v>331</v>
      </c>
      <c r="B3426" s="312"/>
      <c r="C3426" s="312"/>
      <c r="D3426" s="312"/>
      <c r="E3426" s="312"/>
      <c r="F3426" s="312"/>
      <c r="G3426" s="312"/>
      <c r="H3426" s="311"/>
      <c r="I3426" s="590" t="s">
        <v>35</v>
      </c>
      <c r="J3426" s="591"/>
      <c r="K3426" s="625">
        <v>1.4</v>
      </c>
      <c r="L3426" s="626"/>
      <c r="M3426" s="291">
        <f>K3426*12*I3405</f>
        <v>12190.079999999998</v>
      </c>
    </row>
    <row r="3427" spans="1:13">
      <c r="A3427" s="323" t="s">
        <v>330</v>
      </c>
      <c r="B3427" s="322"/>
      <c r="C3427" s="322"/>
      <c r="D3427" s="322"/>
      <c r="E3427" s="322"/>
      <c r="F3427" s="322"/>
      <c r="G3427" s="322"/>
      <c r="H3427" s="321"/>
      <c r="I3427" s="334"/>
      <c r="J3427" s="333"/>
      <c r="K3427" s="327"/>
      <c r="L3427" s="292"/>
      <c r="M3427" s="291"/>
    </row>
    <row r="3428" spans="1:13">
      <c r="A3428" s="313" t="s">
        <v>329</v>
      </c>
      <c r="B3428" s="312"/>
      <c r="C3428" s="312"/>
      <c r="D3428" s="312"/>
      <c r="E3428" s="312"/>
      <c r="F3428" s="312"/>
      <c r="G3428" s="312"/>
      <c r="H3428" s="311"/>
      <c r="I3428" s="598" t="s">
        <v>328</v>
      </c>
      <c r="J3428" s="599"/>
      <c r="K3428" s="327"/>
      <c r="L3428" s="292"/>
      <c r="M3428" s="291"/>
    </row>
    <row r="3429" spans="1:13">
      <c r="A3429" s="313" t="s">
        <v>327</v>
      </c>
      <c r="B3429" s="312"/>
      <c r="C3429" s="312"/>
      <c r="D3429" s="312"/>
      <c r="E3429" s="312"/>
      <c r="F3429" s="312"/>
      <c r="G3429" s="312"/>
      <c r="H3429" s="311"/>
      <c r="I3429" s="590" t="s">
        <v>326</v>
      </c>
      <c r="J3429" s="591"/>
      <c r="K3429" s="351"/>
      <c r="L3429" s="350"/>
      <c r="M3429" s="349"/>
    </row>
    <row r="3430" spans="1:13" ht="15.75" thickBot="1">
      <c r="A3430" s="323"/>
      <c r="B3430" s="322"/>
      <c r="C3430" s="322"/>
      <c r="D3430" s="322"/>
      <c r="E3430" s="322"/>
      <c r="F3430" s="322"/>
      <c r="G3430" s="322"/>
      <c r="H3430" s="321"/>
      <c r="I3430" s="606" t="s">
        <v>325</v>
      </c>
      <c r="J3430" s="607"/>
      <c r="K3430" s="348"/>
      <c r="L3430" s="347"/>
      <c r="M3430" s="346"/>
    </row>
    <row r="3431" spans="1:13">
      <c r="A3431" s="345" t="s">
        <v>324</v>
      </c>
      <c r="B3431" s="344"/>
      <c r="C3431" s="344"/>
      <c r="D3431" s="344"/>
      <c r="E3431" s="344"/>
      <c r="F3431" s="344"/>
      <c r="G3431" s="343"/>
      <c r="H3431" s="342"/>
      <c r="I3431" s="341"/>
      <c r="J3431" s="340"/>
      <c r="K3431" s="648">
        <f>K3433+K3440+K3448+K3452+K3456</f>
        <v>8.3999999999999986</v>
      </c>
      <c r="L3431" s="628"/>
      <c r="M3431" s="286">
        <f>M3433+M3440+M3448+M3452+M3456</f>
        <v>73140.479999999996</v>
      </c>
    </row>
    <row r="3432" spans="1:13" ht="15.75" thickBot="1">
      <c r="A3432" s="339"/>
      <c r="B3432" s="338"/>
      <c r="C3432" s="338"/>
      <c r="D3432" s="338"/>
      <c r="E3432" s="338"/>
      <c r="F3432" s="338"/>
      <c r="G3432" s="338"/>
      <c r="H3432" s="337"/>
      <c r="I3432" s="336"/>
      <c r="J3432" s="282"/>
      <c r="K3432" s="281"/>
      <c r="L3432" s="280"/>
      <c r="M3432" s="279"/>
    </row>
    <row r="3433" spans="1:13" ht="15.75" thickBot="1">
      <c r="A3433" s="603" t="s">
        <v>323</v>
      </c>
      <c r="B3433" s="604"/>
      <c r="C3433" s="604"/>
      <c r="D3433" s="604"/>
      <c r="E3433" s="604"/>
      <c r="F3433" s="604"/>
      <c r="G3433" s="604"/>
      <c r="H3433" s="605"/>
      <c r="I3433" s="305"/>
      <c r="J3433" s="304"/>
      <c r="K3433" s="646">
        <f>K3434+K3435+K3436+K3438+K3439</f>
        <v>4.5199999999999996</v>
      </c>
      <c r="L3433" s="647"/>
      <c r="M3433" s="303">
        <f>K3433*12*I3405</f>
        <v>39356.543999999994</v>
      </c>
    </row>
    <row r="3434" spans="1:13">
      <c r="A3434" s="323" t="s">
        <v>322</v>
      </c>
      <c r="B3434" s="322"/>
      <c r="C3434" s="322"/>
      <c r="D3434" s="322"/>
      <c r="E3434" s="322"/>
      <c r="F3434" s="322"/>
      <c r="G3434" s="322"/>
      <c r="H3434" s="321"/>
      <c r="I3434" s="596" t="s">
        <v>321</v>
      </c>
      <c r="J3434" s="597"/>
      <c r="K3434" s="629">
        <v>0.63</v>
      </c>
      <c r="L3434" s="630"/>
      <c r="M3434" s="291">
        <f>K3434*12*I3405</f>
        <v>5485.536000000001</v>
      </c>
    </row>
    <row r="3435" spans="1:13">
      <c r="A3435" s="320" t="s">
        <v>320</v>
      </c>
      <c r="B3435" s="319"/>
      <c r="C3435" s="319"/>
      <c r="D3435" s="319"/>
      <c r="E3435" s="319"/>
      <c r="F3435" s="319"/>
      <c r="G3435" s="319"/>
      <c r="H3435" s="318"/>
      <c r="I3435" s="608" t="s">
        <v>57</v>
      </c>
      <c r="J3435" s="609"/>
      <c r="K3435" s="625">
        <v>1.48</v>
      </c>
      <c r="L3435" s="626"/>
      <c r="M3435" s="291">
        <f>K3435*12*I3405</f>
        <v>12886.655999999999</v>
      </c>
    </row>
    <row r="3436" spans="1:13">
      <c r="A3436" s="313" t="s">
        <v>319</v>
      </c>
      <c r="B3436" s="312"/>
      <c r="C3436" s="312"/>
      <c r="D3436" s="312"/>
      <c r="E3436" s="312"/>
      <c r="F3436" s="312"/>
      <c r="G3436" s="312"/>
      <c r="H3436" s="311"/>
      <c r="I3436" s="590" t="s">
        <v>35</v>
      </c>
      <c r="J3436" s="591"/>
      <c r="K3436" s="625">
        <v>0.17</v>
      </c>
      <c r="L3436" s="626"/>
      <c r="M3436" s="291">
        <f>K3436*12*I3405</f>
        <v>1480.2240000000002</v>
      </c>
    </row>
    <row r="3437" spans="1:13">
      <c r="A3437" s="335" t="s">
        <v>318</v>
      </c>
      <c r="B3437" s="331"/>
      <c r="C3437" s="331"/>
      <c r="D3437" s="331"/>
      <c r="E3437" s="322"/>
      <c r="F3437" s="322"/>
      <c r="G3437" s="322"/>
      <c r="H3437" s="321"/>
      <c r="I3437" s="334"/>
      <c r="J3437" s="333"/>
      <c r="K3437" s="293"/>
      <c r="L3437" s="292"/>
      <c r="M3437" s="291"/>
    </row>
    <row r="3438" spans="1:13">
      <c r="A3438" s="320" t="s">
        <v>317</v>
      </c>
      <c r="B3438" s="319"/>
      <c r="C3438" s="319"/>
      <c r="D3438" s="319"/>
      <c r="E3438" s="319"/>
      <c r="F3438" s="319"/>
      <c r="G3438" s="319"/>
      <c r="H3438" s="318"/>
      <c r="I3438" s="608" t="s">
        <v>19</v>
      </c>
      <c r="J3438" s="609"/>
      <c r="K3438" s="625">
        <v>0.05</v>
      </c>
      <c r="L3438" s="626"/>
      <c r="M3438" s="291">
        <f>K3438*12*I3405</f>
        <v>435.36000000000007</v>
      </c>
    </row>
    <row r="3439" spans="1:13" ht="15.75" thickBot="1">
      <c r="A3439" s="313" t="s">
        <v>316</v>
      </c>
      <c r="B3439" s="312"/>
      <c r="C3439" s="312"/>
      <c r="D3439" s="312"/>
      <c r="E3439" s="312"/>
      <c r="F3439" s="312"/>
      <c r="G3439" s="312"/>
      <c r="H3439" s="311"/>
      <c r="I3439" s="614" t="s">
        <v>19</v>
      </c>
      <c r="J3439" s="615"/>
      <c r="K3439" s="650">
        <v>2.19</v>
      </c>
      <c r="L3439" s="651"/>
      <c r="M3439" s="291">
        <f>K3439*12*725.6</f>
        <v>19068.768</v>
      </c>
    </row>
    <row r="3440" spans="1:13" ht="15.75" thickBot="1">
      <c r="A3440" s="654" t="s">
        <v>315</v>
      </c>
      <c r="B3440" s="655"/>
      <c r="C3440" s="655"/>
      <c r="D3440" s="655"/>
      <c r="E3440" s="655"/>
      <c r="F3440" s="655"/>
      <c r="G3440" s="655"/>
      <c r="H3440" s="656"/>
      <c r="I3440" s="305"/>
      <c r="J3440" s="304"/>
      <c r="K3440" s="642">
        <f>K3441+K3442+K3444+K3445+K3446+K3447</f>
        <v>1.35</v>
      </c>
      <c r="L3440" s="647"/>
      <c r="M3440" s="303">
        <f>K3440*12*I3405</f>
        <v>11754.720000000003</v>
      </c>
    </row>
    <row r="3441" spans="1:13">
      <c r="A3441" s="332" t="s">
        <v>314</v>
      </c>
      <c r="B3441" s="331"/>
      <c r="C3441" s="331"/>
      <c r="D3441" s="331"/>
      <c r="E3441" s="331"/>
      <c r="F3441" s="322"/>
      <c r="G3441" s="322"/>
      <c r="H3441" s="321"/>
      <c r="I3441" s="330"/>
      <c r="J3441" s="294"/>
      <c r="K3441" s="629">
        <v>0.08</v>
      </c>
      <c r="L3441" s="630"/>
      <c r="M3441" s="291">
        <f>K3441*12*I3405</f>
        <v>696.57600000000002</v>
      </c>
    </row>
    <row r="3442" spans="1:13">
      <c r="A3442" s="329" t="s">
        <v>313</v>
      </c>
      <c r="B3442" s="328"/>
      <c r="C3442" s="328"/>
      <c r="D3442" s="328"/>
      <c r="E3442" s="328"/>
      <c r="F3442" s="312"/>
      <c r="G3442" s="312"/>
      <c r="H3442" s="311"/>
      <c r="I3442" s="598" t="s">
        <v>312</v>
      </c>
      <c r="J3442" s="599"/>
      <c r="K3442" s="625">
        <v>0.65</v>
      </c>
      <c r="L3442" s="626"/>
      <c r="M3442" s="291">
        <f>K3442*12*I3405</f>
        <v>5659.68</v>
      </c>
    </row>
    <row r="3443" spans="1:13">
      <c r="A3443" s="323" t="s">
        <v>311</v>
      </c>
      <c r="B3443" s="322"/>
      <c r="C3443" s="322"/>
      <c r="D3443" s="322"/>
      <c r="E3443" s="322"/>
      <c r="F3443" s="322"/>
      <c r="G3443" s="322"/>
      <c r="H3443" s="321"/>
      <c r="I3443" s="596" t="s">
        <v>310</v>
      </c>
      <c r="J3443" s="597"/>
      <c r="K3443" s="327"/>
      <c r="L3443" s="292"/>
      <c r="M3443" s="291"/>
    </row>
    <row r="3444" spans="1:13">
      <c r="A3444" s="320" t="s">
        <v>309</v>
      </c>
      <c r="B3444" s="319"/>
      <c r="C3444" s="319"/>
      <c r="D3444" s="319"/>
      <c r="E3444" s="319"/>
      <c r="F3444" s="319"/>
      <c r="G3444" s="319"/>
      <c r="H3444" s="318"/>
      <c r="I3444" s="608" t="s">
        <v>308</v>
      </c>
      <c r="J3444" s="609"/>
      <c r="K3444" s="625">
        <v>0.4</v>
      </c>
      <c r="L3444" s="626"/>
      <c r="M3444" s="291">
        <f>K3444*12*I3405</f>
        <v>3482.8800000000006</v>
      </c>
    </row>
    <row r="3445" spans="1:13">
      <c r="A3445" s="320" t="s">
        <v>307</v>
      </c>
      <c r="B3445" s="319"/>
      <c r="C3445" s="319"/>
      <c r="D3445" s="319"/>
      <c r="E3445" s="319"/>
      <c r="F3445" s="319"/>
      <c r="G3445" s="319"/>
      <c r="H3445" s="318"/>
      <c r="I3445" s="608" t="s">
        <v>306</v>
      </c>
      <c r="J3445" s="609"/>
      <c r="K3445" s="625">
        <v>0.1</v>
      </c>
      <c r="L3445" s="626"/>
      <c r="M3445" s="291">
        <f>K3445*12*I3405</f>
        <v>870.72000000000014</v>
      </c>
    </row>
    <row r="3446" spans="1:13">
      <c r="A3446" s="313" t="s">
        <v>299</v>
      </c>
      <c r="B3446" s="312"/>
      <c r="C3446" s="312"/>
      <c r="D3446" s="312"/>
      <c r="E3446" s="312"/>
      <c r="F3446" s="312"/>
      <c r="G3446" s="312"/>
      <c r="H3446" s="311"/>
      <c r="I3446" s="608" t="s">
        <v>298</v>
      </c>
      <c r="J3446" s="609"/>
      <c r="K3446" s="636">
        <v>0.05</v>
      </c>
      <c r="L3446" s="637"/>
      <c r="M3446" s="291">
        <f>K3446*12*I3405</f>
        <v>435.36000000000007</v>
      </c>
    </row>
    <row r="3447" spans="1:13" ht="15.75" thickBot="1">
      <c r="A3447" s="313" t="s">
        <v>305</v>
      </c>
      <c r="B3447" s="312"/>
      <c r="C3447" s="312"/>
      <c r="D3447" s="312"/>
      <c r="E3447" s="312"/>
      <c r="F3447" s="312"/>
      <c r="G3447" s="312"/>
      <c r="H3447" s="311"/>
      <c r="I3447" s="614" t="s">
        <v>88</v>
      </c>
      <c r="J3447" s="615"/>
      <c r="K3447" s="638">
        <v>7.0000000000000007E-2</v>
      </c>
      <c r="L3447" s="639"/>
      <c r="M3447" s="326">
        <f>K3447*12*I3405</f>
        <v>609.50400000000013</v>
      </c>
    </row>
    <row r="3448" spans="1:13" ht="15.75" thickBot="1">
      <c r="A3448" s="654" t="s">
        <v>304</v>
      </c>
      <c r="B3448" s="655"/>
      <c r="C3448" s="655"/>
      <c r="D3448" s="655"/>
      <c r="E3448" s="655"/>
      <c r="F3448" s="655"/>
      <c r="G3448" s="655"/>
      <c r="H3448" s="656"/>
      <c r="I3448" s="325"/>
      <c r="J3448" s="324"/>
      <c r="K3448" s="649">
        <f>K3449+K3450+K3451</f>
        <v>0.88</v>
      </c>
      <c r="L3448" s="643"/>
      <c r="M3448" s="303">
        <f>K3448*12*I3405</f>
        <v>7662.3360000000002</v>
      </c>
    </row>
    <row r="3449" spans="1:13">
      <c r="A3449" s="323" t="s">
        <v>303</v>
      </c>
      <c r="B3449" s="322"/>
      <c r="C3449" s="322"/>
      <c r="D3449" s="322"/>
      <c r="E3449" s="322"/>
      <c r="F3449" s="322"/>
      <c r="G3449" s="322"/>
      <c r="H3449" s="321"/>
      <c r="I3449" s="612" t="s">
        <v>302</v>
      </c>
      <c r="J3449" s="613"/>
      <c r="K3449" s="644">
        <v>0.42</v>
      </c>
      <c r="L3449" s="645"/>
      <c r="M3449" s="291">
        <f>K3449*12*I3405</f>
        <v>3657.0240000000003</v>
      </c>
    </row>
    <row r="3450" spans="1:13">
      <c r="A3450" s="320" t="s">
        <v>301</v>
      </c>
      <c r="B3450" s="319"/>
      <c r="C3450" s="319"/>
      <c r="D3450" s="319"/>
      <c r="E3450" s="319"/>
      <c r="F3450" s="319"/>
      <c r="G3450" s="319"/>
      <c r="H3450" s="318"/>
      <c r="I3450" s="317" t="s">
        <v>300</v>
      </c>
      <c r="J3450" s="316"/>
      <c r="K3450" s="636">
        <v>0.37</v>
      </c>
      <c r="L3450" s="637"/>
      <c r="M3450" s="291">
        <f>K3450*12*I3405</f>
        <v>3221.6639999999998</v>
      </c>
    </row>
    <row r="3451" spans="1:13" ht="15.75" thickBot="1">
      <c r="A3451" s="313" t="s">
        <v>299</v>
      </c>
      <c r="B3451" s="312"/>
      <c r="C3451" s="312"/>
      <c r="D3451" s="312"/>
      <c r="E3451" s="312"/>
      <c r="F3451" s="312"/>
      <c r="G3451" s="312"/>
      <c r="H3451" s="311"/>
      <c r="I3451" s="614" t="s">
        <v>298</v>
      </c>
      <c r="J3451" s="615"/>
      <c r="K3451" s="638">
        <v>0.09</v>
      </c>
      <c r="L3451" s="639"/>
      <c r="M3451" s="291">
        <f>K3451*12*I3405</f>
        <v>783.64800000000002</v>
      </c>
    </row>
    <row r="3452" spans="1:13" ht="15.75" thickBot="1">
      <c r="A3452" s="603" t="s">
        <v>375</v>
      </c>
      <c r="B3452" s="604"/>
      <c r="C3452" s="604"/>
      <c r="D3452" s="604"/>
      <c r="E3452" s="604"/>
      <c r="F3452" s="604"/>
      <c r="G3452" s="604"/>
      <c r="H3452" s="605"/>
      <c r="I3452" s="305"/>
      <c r="J3452" s="304"/>
      <c r="K3452" s="642">
        <v>1.58</v>
      </c>
      <c r="L3452" s="643"/>
      <c r="M3452" s="303">
        <f>K3452*12*I3405</f>
        <v>13757.376</v>
      </c>
    </row>
    <row r="3453" spans="1:13">
      <c r="A3453" s="301" t="s">
        <v>294</v>
      </c>
      <c r="B3453" s="300"/>
      <c r="C3453" s="300"/>
      <c r="D3453" s="300"/>
      <c r="E3453" s="300"/>
      <c r="F3453" s="300"/>
      <c r="G3453" s="300"/>
      <c r="H3453" s="298"/>
      <c r="I3453" s="621" t="s">
        <v>293</v>
      </c>
      <c r="J3453" s="622"/>
      <c r="K3453" s="297"/>
      <c r="L3453" s="314"/>
      <c r="M3453" s="291"/>
    </row>
    <row r="3454" spans="1:13">
      <c r="A3454" s="301" t="s">
        <v>292</v>
      </c>
      <c r="B3454" s="300"/>
      <c r="C3454" s="300"/>
      <c r="D3454" s="300"/>
      <c r="E3454" s="300"/>
      <c r="F3454" s="300"/>
      <c r="G3454" s="300"/>
      <c r="H3454" s="298"/>
      <c r="I3454" s="295"/>
      <c r="J3454" s="294"/>
      <c r="K3454" s="297"/>
      <c r="L3454" s="314"/>
      <c r="M3454" s="291"/>
    </row>
    <row r="3455" spans="1:13" ht="15.75" thickBot="1">
      <c r="A3455" s="301" t="s">
        <v>291</v>
      </c>
      <c r="B3455" s="300"/>
      <c r="C3455" s="300"/>
      <c r="D3455" s="300"/>
      <c r="E3455" s="300"/>
      <c r="F3455" s="300"/>
      <c r="G3455" s="300"/>
      <c r="H3455" s="298"/>
      <c r="I3455" s="310"/>
      <c r="J3455" s="294"/>
      <c r="K3455" s="297"/>
      <c r="L3455" s="314"/>
      <c r="M3455" s="291"/>
    </row>
    <row r="3456" spans="1:13" ht="15.75" thickBot="1">
      <c r="A3456" s="309" t="s">
        <v>374</v>
      </c>
      <c r="B3456" s="308"/>
      <c r="C3456" s="308"/>
      <c r="D3456" s="308"/>
      <c r="E3456" s="308"/>
      <c r="F3456" s="308"/>
      <c r="G3456" s="308"/>
      <c r="H3456" s="307"/>
      <c r="I3456" s="305"/>
      <c r="J3456" s="304"/>
      <c r="K3456" s="642">
        <v>7.0000000000000007E-2</v>
      </c>
      <c r="L3456" s="643"/>
      <c r="M3456" s="303">
        <f>K3456*12*I3405</f>
        <v>609.50400000000013</v>
      </c>
    </row>
    <row r="3457" spans="1:13">
      <c r="A3457" s="301" t="s">
        <v>289</v>
      </c>
      <c r="B3457" s="300"/>
      <c r="C3457" s="300"/>
      <c r="D3457" s="300"/>
      <c r="E3457" s="300"/>
      <c r="F3457" s="300"/>
      <c r="G3457" s="300"/>
      <c r="H3457" s="298"/>
      <c r="I3457" s="621" t="s">
        <v>19</v>
      </c>
      <c r="J3457" s="622"/>
      <c r="K3457" s="315"/>
      <c r="L3457" s="314"/>
      <c r="M3457" s="291"/>
    </row>
    <row r="3458" spans="1:13" ht="15.75" thickBot="1">
      <c r="A3458" s="301" t="s">
        <v>288</v>
      </c>
      <c r="B3458" s="300"/>
      <c r="C3458" s="300"/>
      <c r="D3458" s="300"/>
      <c r="E3458" s="300"/>
      <c r="F3458" s="300"/>
      <c r="G3458" s="300"/>
      <c r="H3458" s="298"/>
      <c r="I3458" s="295"/>
      <c r="J3458" s="294"/>
      <c r="K3458" s="315"/>
      <c r="L3458" s="314"/>
      <c r="M3458" s="291"/>
    </row>
    <row r="3459" spans="1:13" ht="15.75" thickBot="1">
      <c r="A3459" s="603" t="s">
        <v>287</v>
      </c>
      <c r="B3459" s="604"/>
      <c r="C3459" s="604"/>
      <c r="D3459" s="604"/>
      <c r="E3459" s="604"/>
      <c r="F3459" s="604"/>
      <c r="G3459" s="604"/>
      <c r="H3459" s="605"/>
      <c r="I3459" s="305"/>
      <c r="J3459" s="304"/>
      <c r="K3459" s="642">
        <v>6</v>
      </c>
      <c r="L3459" s="643"/>
      <c r="M3459" s="303">
        <f>K3459*12*I3405</f>
        <v>52243.200000000004</v>
      </c>
    </row>
    <row r="3460" spans="1:13">
      <c r="A3460" s="301" t="s">
        <v>286</v>
      </c>
      <c r="B3460" s="299"/>
      <c r="C3460" s="299"/>
      <c r="D3460" s="299"/>
      <c r="E3460" s="299"/>
      <c r="F3460" s="300"/>
      <c r="G3460" s="299"/>
      <c r="H3460" s="298"/>
      <c r="I3460" s="598" t="s">
        <v>285</v>
      </c>
      <c r="J3460" s="599"/>
      <c r="K3460" s="297"/>
      <c r="L3460" s="314"/>
      <c r="M3460" s="291"/>
    </row>
    <row r="3461" spans="1:13">
      <c r="A3461" s="301" t="s">
        <v>284</v>
      </c>
      <c r="B3461" s="299"/>
      <c r="C3461" s="299"/>
      <c r="D3461" s="299"/>
      <c r="E3461" s="299"/>
      <c r="F3461" s="300"/>
      <c r="G3461" s="299"/>
      <c r="H3461" s="298"/>
      <c r="I3461" s="598" t="s">
        <v>283</v>
      </c>
      <c r="J3461" s="599"/>
      <c r="K3461" s="297"/>
      <c r="L3461" s="314"/>
      <c r="M3461" s="291"/>
    </row>
    <row r="3462" spans="1:13">
      <c r="A3462" s="301" t="s">
        <v>282</v>
      </c>
      <c r="B3462" s="299"/>
      <c r="C3462" s="299"/>
      <c r="D3462" s="299"/>
      <c r="E3462" s="299"/>
      <c r="F3462" s="300"/>
      <c r="G3462" s="299"/>
      <c r="H3462" s="298"/>
      <c r="I3462" s="598" t="s">
        <v>281</v>
      </c>
      <c r="J3462" s="599"/>
      <c r="K3462" s="297"/>
      <c r="L3462" s="314"/>
      <c r="M3462" s="291"/>
    </row>
    <row r="3463" spans="1:13">
      <c r="A3463" s="301" t="s">
        <v>280</v>
      </c>
      <c r="B3463" s="299"/>
      <c r="C3463" s="299"/>
      <c r="D3463" s="299"/>
      <c r="E3463" s="299"/>
      <c r="F3463" s="300"/>
      <c r="G3463" s="299"/>
      <c r="H3463" s="298"/>
      <c r="I3463" s="598" t="s">
        <v>279</v>
      </c>
      <c r="J3463" s="599"/>
      <c r="K3463" s="297"/>
      <c r="L3463" s="314"/>
      <c r="M3463" s="291"/>
    </row>
    <row r="3464" spans="1:13">
      <c r="A3464" s="301" t="s">
        <v>278</v>
      </c>
      <c r="B3464" s="299"/>
      <c r="C3464" s="299"/>
      <c r="D3464" s="299"/>
      <c r="E3464" s="299"/>
      <c r="F3464" s="300"/>
      <c r="G3464" s="299"/>
      <c r="H3464" s="298"/>
      <c r="I3464" s="598" t="s">
        <v>277</v>
      </c>
      <c r="J3464" s="599"/>
      <c r="K3464" s="297"/>
      <c r="L3464" s="314"/>
      <c r="M3464" s="291"/>
    </row>
    <row r="3465" spans="1:13">
      <c r="A3465" s="301" t="s">
        <v>276</v>
      </c>
      <c r="B3465" s="299"/>
      <c r="C3465" s="299"/>
      <c r="D3465" s="299"/>
      <c r="E3465" s="299"/>
      <c r="F3465" s="300"/>
      <c r="G3465" s="299"/>
      <c r="H3465" s="298"/>
      <c r="I3465" s="295"/>
      <c r="J3465" s="294"/>
      <c r="K3465" s="297"/>
      <c r="L3465" s="302"/>
      <c r="M3465" s="291"/>
    </row>
    <row r="3466" spans="1:13">
      <c r="A3466" s="301" t="s">
        <v>275</v>
      </c>
      <c r="B3466" s="299"/>
      <c r="C3466" s="299"/>
      <c r="D3466" s="299"/>
      <c r="E3466" s="299"/>
      <c r="F3466" s="300"/>
      <c r="G3466" s="299"/>
      <c r="H3466" s="298"/>
      <c r="I3466" s="295"/>
      <c r="J3466" s="294"/>
      <c r="K3466" s="297"/>
      <c r="L3466" s="314"/>
      <c r="M3466" s="291"/>
    </row>
    <row r="3467" spans="1:13">
      <c r="A3467" s="301" t="s">
        <v>274</v>
      </c>
      <c r="B3467" s="299"/>
      <c r="C3467" s="299"/>
      <c r="D3467" s="299"/>
      <c r="E3467" s="299"/>
      <c r="F3467" s="300"/>
      <c r="G3467" s="299"/>
      <c r="H3467" s="298"/>
      <c r="I3467" s="295"/>
      <c r="J3467" s="294"/>
      <c r="K3467" s="297"/>
      <c r="L3467" s="314"/>
      <c r="M3467" s="291"/>
    </row>
    <row r="3468" spans="1:13">
      <c r="A3468" s="301" t="s">
        <v>273</v>
      </c>
      <c r="B3468" s="299"/>
      <c r="C3468" s="299"/>
      <c r="D3468" s="299"/>
      <c r="E3468" s="299"/>
      <c r="F3468" s="300"/>
      <c r="G3468" s="299"/>
      <c r="H3468" s="298"/>
      <c r="I3468" s="295"/>
      <c r="J3468" s="294"/>
      <c r="K3468" s="297"/>
      <c r="L3468" s="314"/>
      <c r="M3468" s="291"/>
    </row>
    <row r="3469" spans="1:13">
      <c r="A3469" s="301" t="s">
        <v>272</v>
      </c>
      <c r="B3469" s="299"/>
      <c r="C3469" s="299"/>
      <c r="D3469" s="299"/>
      <c r="E3469" s="299"/>
      <c r="F3469" s="300"/>
      <c r="G3469" s="299"/>
      <c r="H3469" s="298"/>
      <c r="I3469" s="295"/>
      <c r="J3469" s="294"/>
      <c r="K3469" s="297"/>
      <c r="L3469" s="314"/>
      <c r="M3469" s="291"/>
    </row>
    <row r="3470" spans="1:13" ht="15.75" thickBot="1">
      <c r="A3470" s="616" t="s">
        <v>271</v>
      </c>
      <c r="B3470" s="617"/>
      <c r="C3470" s="617"/>
      <c r="D3470" s="617"/>
      <c r="E3470" s="617"/>
      <c r="F3470" s="617"/>
      <c r="G3470" s="617"/>
      <c r="H3470" s="618"/>
      <c r="I3470" s="295"/>
      <c r="J3470" s="294"/>
      <c r="K3470" s="293"/>
      <c r="L3470" s="292"/>
      <c r="M3470" s="291"/>
    </row>
    <row r="3471" spans="1:13">
      <c r="A3471" s="290" t="s">
        <v>270</v>
      </c>
      <c r="B3471" s="289"/>
      <c r="C3471" s="289"/>
      <c r="D3471" s="289"/>
      <c r="E3471" s="289"/>
      <c r="F3471" s="289"/>
      <c r="G3471" s="289"/>
      <c r="H3471" s="289"/>
      <c r="I3471" s="621" t="s">
        <v>55</v>
      </c>
      <c r="J3471" s="622"/>
      <c r="K3471" s="288"/>
      <c r="L3471" s="287"/>
      <c r="M3471" s="286"/>
    </row>
    <row r="3472" spans="1:13" ht="15.75" thickBot="1">
      <c r="A3472" s="285" t="s">
        <v>269</v>
      </c>
      <c r="B3472" s="284"/>
      <c r="C3472" s="284"/>
      <c r="D3472" s="284"/>
      <c r="E3472" s="284"/>
      <c r="F3472" s="284"/>
      <c r="G3472" s="284"/>
      <c r="H3472" s="284"/>
      <c r="I3472" s="283"/>
      <c r="J3472" s="282"/>
      <c r="K3472" s="281"/>
      <c r="L3472" s="280"/>
      <c r="M3472" s="279"/>
    </row>
    <row r="3473" spans="1:13" ht="15.75" thickBot="1">
      <c r="A3473" s="603" t="s">
        <v>355</v>
      </c>
      <c r="B3473" s="604"/>
      <c r="C3473" s="604"/>
      <c r="D3473" s="604"/>
      <c r="E3473" s="604"/>
      <c r="F3473" s="604"/>
      <c r="G3473" s="604"/>
      <c r="H3473" s="657"/>
      <c r="I3473" s="658" t="s">
        <v>32</v>
      </c>
      <c r="J3473" s="659"/>
      <c r="K3473" s="660">
        <v>1.46</v>
      </c>
      <c r="L3473" s="661"/>
      <c r="M3473" s="276">
        <f>K3473*12*I3405</f>
        <v>12712.512000000001</v>
      </c>
    </row>
    <row r="3474" spans="1:13" ht="15.75" thickBot="1">
      <c r="A3474" s="386" t="s">
        <v>354</v>
      </c>
      <c r="B3474" s="385"/>
      <c r="C3474" s="385"/>
      <c r="D3474" s="385"/>
      <c r="E3474" s="385"/>
      <c r="F3474" s="385"/>
      <c r="G3474" s="385"/>
      <c r="H3474" s="385"/>
      <c r="I3474" s="387"/>
      <c r="J3474" s="383"/>
      <c r="K3474" s="660"/>
      <c r="L3474" s="661"/>
      <c r="M3474" s="276"/>
    </row>
    <row r="3475" spans="1:13" ht="15.75" thickBot="1">
      <c r="A3475" s="652" t="s">
        <v>268</v>
      </c>
      <c r="B3475" s="653"/>
      <c r="C3475" s="653"/>
      <c r="D3475" s="653"/>
      <c r="E3475" s="653"/>
      <c r="F3475" s="653"/>
      <c r="G3475" s="653"/>
      <c r="H3475" s="653"/>
      <c r="I3475" s="278"/>
      <c r="J3475" s="277"/>
      <c r="K3475" s="610">
        <f>K3406+K3416+K3431+K3459+K3473+K3474</f>
        <v>27.08</v>
      </c>
      <c r="L3475" s="611"/>
      <c r="M3475" s="276">
        <f>M3406+M3416+M3431+M3459+M3473+M3474</f>
        <v>235790.976</v>
      </c>
    </row>
    <row r="3477" spans="1:13" ht="15.75">
      <c r="A3477" s="601" t="s">
        <v>0</v>
      </c>
      <c r="B3477" s="601"/>
      <c r="C3477" s="601"/>
      <c r="D3477" s="601"/>
      <c r="E3477" s="601"/>
      <c r="F3477" s="601"/>
      <c r="G3477" s="601"/>
      <c r="H3477" s="601"/>
      <c r="I3477" s="601"/>
      <c r="J3477" s="601"/>
      <c r="K3477" s="601"/>
      <c r="L3477" s="601"/>
      <c r="M3477" s="327"/>
    </row>
    <row r="3478" spans="1:13" ht="15.75">
      <c r="A3478" s="600" t="s">
        <v>353</v>
      </c>
      <c r="B3478" s="600"/>
      <c r="C3478" s="600"/>
      <c r="D3478" s="600"/>
      <c r="E3478" s="600"/>
      <c r="F3478" s="600"/>
      <c r="G3478" s="600"/>
      <c r="H3478" s="600"/>
      <c r="I3478" s="600"/>
      <c r="J3478" s="600"/>
      <c r="K3478" s="600"/>
      <c r="L3478" s="600"/>
      <c r="M3478" s="327"/>
    </row>
    <row r="3479" spans="1:13" ht="15.75">
      <c r="A3479" s="370"/>
      <c r="B3479" s="370"/>
      <c r="C3479" s="370"/>
      <c r="D3479" s="370"/>
      <c r="E3479" s="370"/>
      <c r="F3479" s="370" t="s">
        <v>472</v>
      </c>
      <c r="G3479" s="370"/>
      <c r="H3479" s="370"/>
      <c r="I3479" s="370"/>
      <c r="J3479" s="370"/>
      <c r="K3479" s="370"/>
      <c r="L3479" s="370"/>
      <c r="M3479" s="327"/>
    </row>
    <row r="3480" spans="1:13">
      <c r="A3480" s="329"/>
      <c r="B3480" s="328"/>
      <c r="C3480" s="602" t="s">
        <v>351</v>
      </c>
      <c r="D3480" s="602"/>
      <c r="E3480" s="602"/>
      <c r="F3480" s="328"/>
      <c r="G3480" s="328"/>
      <c r="H3480" s="368"/>
      <c r="I3480" s="590" t="s">
        <v>3</v>
      </c>
      <c r="J3480" s="591"/>
      <c r="K3480" s="592" t="s">
        <v>4</v>
      </c>
      <c r="L3480" s="593"/>
      <c r="M3480" s="382"/>
    </row>
    <row r="3481" spans="1:13">
      <c r="A3481" s="381"/>
      <c r="B3481" s="355"/>
      <c r="C3481" s="355"/>
      <c r="D3481" s="355"/>
      <c r="E3481" s="355"/>
      <c r="F3481" s="355"/>
      <c r="G3481" s="355"/>
      <c r="H3481" s="356"/>
      <c r="I3481" s="295"/>
      <c r="J3481" s="294"/>
      <c r="K3481" s="594" t="s">
        <v>5</v>
      </c>
      <c r="L3481" s="595"/>
      <c r="M3481" s="380" t="s">
        <v>6</v>
      </c>
    </row>
    <row r="3482" spans="1:13">
      <c r="A3482" s="381"/>
      <c r="B3482" s="355"/>
      <c r="C3482" s="355"/>
      <c r="D3482" s="355"/>
      <c r="E3482" s="355"/>
      <c r="F3482" s="355"/>
      <c r="G3482" s="355"/>
      <c r="H3482" s="356"/>
      <c r="I3482" s="598" t="s">
        <v>7</v>
      </c>
      <c r="J3482" s="599"/>
      <c r="K3482" s="623" t="s">
        <v>8</v>
      </c>
      <c r="L3482" s="624"/>
      <c r="M3482" s="380" t="s">
        <v>9</v>
      </c>
    </row>
    <row r="3483" spans="1:13" ht="16.5" thickBot="1">
      <c r="A3483" s="379"/>
      <c r="B3483" s="351"/>
      <c r="C3483" s="351"/>
      <c r="D3483" s="351"/>
      <c r="E3483" s="351"/>
      <c r="F3483" s="351"/>
      <c r="G3483" s="351"/>
      <c r="H3483" s="350"/>
      <c r="I3483" s="631">
        <v>1283</v>
      </c>
      <c r="J3483" s="632"/>
      <c r="K3483" s="633"/>
      <c r="L3483" s="634"/>
      <c r="M3483" s="378"/>
    </row>
    <row r="3484" spans="1:13">
      <c r="A3484" s="367" t="s">
        <v>350</v>
      </c>
      <c r="B3484" s="344"/>
      <c r="C3484" s="344"/>
      <c r="D3484" s="344"/>
      <c r="E3484" s="344"/>
      <c r="F3484" s="344"/>
      <c r="G3484" s="344"/>
      <c r="H3484" s="377"/>
      <c r="I3484" s="341"/>
      <c r="J3484" s="340"/>
      <c r="K3484" s="635">
        <f>K3487+K3490</f>
        <v>6.17</v>
      </c>
      <c r="L3484" s="628"/>
      <c r="M3484" s="286">
        <f>K3484*12*I3483</f>
        <v>94993.319999999992</v>
      </c>
    </row>
    <row r="3485" spans="1:13">
      <c r="A3485" s="376" t="s">
        <v>349</v>
      </c>
      <c r="B3485" s="375"/>
      <c r="C3485" s="375"/>
      <c r="D3485" s="375"/>
      <c r="E3485" s="375"/>
      <c r="F3485" s="375"/>
      <c r="G3485" s="375"/>
      <c r="H3485" s="374"/>
      <c r="I3485" s="295"/>
      <c r="J3485" s="294"/>
      <c r="K3485" s="293"/>
      <c r="L3485" s="292"/>
      <c r="M3485" s="373"/>
    </row>
    <row r="3486" spans="1:13" ht="15.75" thickBot="1">
      <c r="A3486" s="363" t="s">
        <v>348</v>
      </c>
      <c r="B3486" s="372"/>
      <c r="C3486" s="372"/>
      <c r="D3486" s="372"/>
      <c r="E3486" s="372"/>
      <c r="F3486" s="372"/>
      <c r="G3486" s="372"/>
      <c r="H3486" s="371"/>
      <c r="I3486" s="336"/>
      <c r="J3486" s="282"/>
      <c r="K3486" s="281"/>
      <c r="L3486" s="280"/>
      <c r="M3486" s="279"/>
    </row>
    <row r="3487" spans="1:13">
      <c r="A3487" s="323" t="s">
        <v>347</v>
      </c>
      <c r="B3487" s="331"/>
      <c r="C3487" s="331"/>
      <c r="D3487" s="331"/>
      <c r="E3487" s="331"/>
      <c r="F3487" s="331"/>
      <c r="G3487" s="331"/>
      <c r="H3487" s="357"/>
      <c r="I3487" s="596" t="s">
        <v>19</v>
      </c>
      <c r="J3487" s="597"/>
      <c r="K3487" s="629">
        <v>3.7</v>
      </c>
      <c r="L3487" s="630"/>
      <c r="M3487" s="291">
        <f>K3487*12*I3483</f>
        <v>56965.200000000004</v>
      </c>
    </row>
    <row r="3488" spans="1:13">
      <c r="A3488" s="301" t="s">
        <v>338</v>
      </c>
      <c r="B3488" s="355"/>
      <c r="C3488" s="355"/>
      <c r="D3488" s="355"/>
      <c r="E3488" s="355"/>
      <c r="F3488" s="355"/>
      <c r="G3488" s="355"/>
      <c r="H3488" s="356"/>
      <c r="I3488" s="598" t="s">
        <v>328</v>
      </c>
      <c r="J3488" s="599"/>
      <c r="K3488" s="327"/>
      <c r="L3488" s="292"/>
      <c r="M3488" s="291"/>
    </row>
    <row r="3489" spans="1:13">
      <c r="A3489" s="323" t="s">
        <v>337</v>
      </c>
      <c r="B3489" s="331"/>
      <c r="C3489" s="331"/>
      <c r="D3489" s="331"/>
      <c r="E3489" s="331"/>
      <c r="F3489" s="331"/>
      <c r="G3489" s="331"/>
      <c r="H3489" s="357"/>
      <c r="I3489" s="596"/>
      <c r="J3489" s="597"/>
      <c r="K3489" s="327"/>
      <c r="L3489" s="292"/>
      <c r="M3489" s="291"/>
    </row>
    <row r="3490" spans="1:13">
      <c r="A3490" s="323" t="s">
        <v>346</v>
      </c>
      <c r="B3490" s="331"/>
      <c r="C3490" s="331"/>
      <c r="D3490" s="331"/>
      <c r="E3490" s="331"/>
      <c r="F3490" s="331"/>
      <c r="G3490" s="331"/>
      <c r="H3490" s="357"/>
      <c r="I3490" s="608" t="s">
        <v>35</v>
      </c>
      <c r="J3490" s="609"/>
      <c r="K3490" s="625">
        <v>2.4700000000000002</v>
      </c>
      <c r="L3490" s="626"/>
      <c r="M3490" s="291">
        <f>K3490*12*I3483</f>
        <v>38028.120000000003</v>
      </c>
    </row>
    <row r="3491" spans="1:13" ht="15.75">
      <c r="A3491" s="320" t="s">
        <v>345</v>
      </c>
      <c r="B3491" s="354"/>
      <c r="C3491" s="354"/>
      <c r="D3491" s="354"/>
      <c r="E3491" s="354"/>
      <c r="F3491" s="354"/>
      <c r="G3491" s="354"/>
      <c r="H3491" s="353"/>
      <c r="I3491" s="598" t="s">
        <v>328</v>
      </c>
      <c r="J3491" s="599"/>
      <c r="K3491" s="370"/>
      <c r="L3491" s="369"/>
      <c r="M3491" s="291"/>
    </row>
    <row r="3492" spans="1:13">
      <c r="A3492" s="313" t="s">
        <v>344</v>
      </c>
      <c r="B3492" s="328"/>
      <c r="C3492" s="328"/>
      <c r="D3492" s="328"/>
      <c r="E3492" s="328"/>
      <c r="F3492" s="328"/>
      <c r="G3492" s="328"/>
      <c r="H3492" s="368"/>
      <c r="I3492" s="598"/>
      <c r="J3492" s="599"/>
      <c r="K3492" s="352"/>
      <c r="L3492" s="292"/>
      <c r="M3492" s="291"/>
    </row>
    <row r="3493" spans="1:13" ht="15.75" thickBot="1">
      <c r="A3493" s="323" t="s">
        <v>343</v>
      </c>
      <c r="B3493" s="322"/>
      <c r="C3493" s="322"/>
      <c r="D3493" s="322"/>
      <c r="E3493" s="322"/>
      <c r="F3493" s="322"/>
      <c r="G3493" s="322"/>
      <c r="H3493" s="321"/>
      <c r="I3493" s="334"/>
      <c r="J3493" s="333"/>
      <c r="K3493" s="636"/>
      <c r="L3493" s="637"/>
      <c r="M3493" s="291"/>
    </row>
    <row r="3494" spans="1:13">
      <c r="A3494" s="367" t="s">
        <v>342</v>
      </c>
      <c r="B3494" s="366"/>
      <c r="C3494" s="366"/>
      <c r="D3494" s="366"/>
      <c r="E3494" s="366"/>
      <c r="F3494" s="366"/>
      <c r="G3494" s="366"/>
      <c r="H3494" s="365"/>
      <c r="I3494" s="341"/>
      <c r="J3494" s="364"/>
      <c r="K3494" s="627">
        <f>K3496+K3501+K3504</f>
        <v>5.05</v>
      </c>
      <c r="L3494" s="628"/>
      <c r="M3494" s="286">
        <f>K3494*12*I3483</f>
        <v>77749.799999999988</v>
      </c>
    </row>
    <row r="3495" spans="1:13" ht="15.75" thickBot="1">
      <c r="A3495" s="363" t="s">
        <v>341</v>
      </c>
      <c r="B3495" s="362"/>
      <c r="C3495" s="362"/>
      <c r="D3495" s="362"/>
      <c r="E3495" s="362"/>
      <c r="F3495" s="362"/>
      <c r="G3495" s="362"/>
      <c r="H3495" s="361"/>
      <c r="I3495" s="336"/>
      <c r="J3495" s="360"/>
      <c r="K3495" s="281"/>
      <c r="L3495" s="280"/>
      <c r="M3495" s="279"/>
    </row>
    <row r="3496" spans="1:13">
      <c r="A3496" s="301" t="s">
        <v>340</v>
      </c>
      <c r="B3496" s="300"/>
      <c r="C3496" s="300"/>
      <c r="D3496" s="300"/>
      <c r="E3496" s="300"/>
      <c r="F3496" s="300"/>
      <c r="G3496" s="300"/>
      <c r="H3496" s="298"/>
      <c r="I3496" s="598" t="s">
        <v>19</v>
      </c>
      <c r="J3496" s="599"/>
      <c r="K3496" s="629">
        <v>2.5299999999999998</v>
      </c>
      <c r="L3496" s="630"/>
      <c r="M3496" s="291">
        <f>K3496*12*I3483</f>
        <v>38951.879999999997</v>
      </c>
    </row>
    <row r="3497" spans="1:13">
      <c r="A3497" s="323" t="s">
        <v>339</v>
      </c>
      <c r="B3497" s="322"/>
      <c r="C3497" s="322"/>
      <c r="D3497" s="322"/>
      <c r="E3497" s="322"/>
      <c r="F3497" s="322"/>
      <c r="G3497" s="322"/>
      <c r="H3497" s="321"/>
      <c r="I3497" s="359"/>
      <c r="J3497" s="358"/>
      <c r="K3497" s="327"/>
      <c r="L3497" s="292"/>
      <c r="M3497" s="291"/>
    </row>
    <row r="3498" spans="1:13">
      <c r="A3498" s="301" t="s">
        <v>338</v>
      </c>
      <c r="B3498" s="355"/>
      <c r="C3498" s="355"/>
      <c r="D3498" s="355"/>
      <c r="E3498" s="355"/>
      <c r="F3498" s="355"/>
      <c r="G3498" s="355"/>
      <c r="H3498" s="356"/>
      <c r="I3498" s="598" t="s">
        <v>328</v>
      </c>
      <c r="J3498" s="599"/>
      <c r="K3498" s="327"/>
      <c r="L3498" s="292"/>
      <c r="M3498" s="291"/>
    </row>
    <row r="3499" spans="1:13">
      <c r="A3499" s="323" t="s">
        <v>337</v>
      </c>
      <c r="B3499" s="331"/>
      <c r="C3499" s="331"/>
      <c r="D3499" s="331"/>
      <c r="E3499" s="331"/>
      <c r="F3499" s="331"/>
      <c r="G3499" s="331"/>
      <c r="H3499" s="357"/>
      <c r="I3499" s="596"/>
      <c r="J3499" s="597"/>
      <c r="K3499" s="327"/>
      <c r="L3499" s="292"/>
      <c r="M3499" s="291"/>
    </row>
    <row r="3500" spans="1:13">
      <c r="A3500" s="320" t="s">
        <v>336</v>
      </c>
      <c r="B3500" s="354"/>
      <c r="C3500" s="353"/>
      <c r="D3500" s="355"/>
      <c r="E3500" s="355"/>
      <c r="F3500" s="355"/>
      <c r="G3500" s="355"/>
      <c r="H3500" s="356"/>
      <c r="I3500" s="598" t="s">
        <v>328</v>
      </c>
      <c r="J3500" s="599"/>
      <c r="K3500" s="327"/>
      <c r="L3500" s="292"/>
      <c r="M3500" s="291"/>
    </row>
    <row r="3501" spans="1:13">
      <c r="A3501" s="301" t="s">
        <v>335</v>
      </c>
      <c r="B3501" s="355"/>
      <c r="C3501" s="355"/>
      <c r="D3501" s="354"/>
      <c r="E3501" s="354"/>
      <c r="F3501" s="354"/>
      <c r="G3501" s="354"/>
      <c r="H3501" s="353"/>
      <c r="I3501" s="608" t="s">
        <v>35</v>
      </c>
      <c r="J3501" s="609"/>
      <c r="K3501" s="625">
        <v>1.1200000000000001</v>
      </c>
      <c r="L3501" s="626"/>
      <c r="M3501" s="291">
        <f>K3501*12*I3483</f>
        <v>17243.52</v>
      </c>
    </row>
    <row r="3502" spans="1:13">
      <c r="A3502" s="313" t="s">
        <v>334</v>
      </c>
      <c r="B3502" s="312"/>
      <c r="C3502" s="312"/>
      <c r="D3502" s="312"/>
      <c r="E3502" s="312"/>
      <c r="F3502" s="312"/>
      <c r="G3502" s="312"/>
      <c r="H3502" s="311"/>
      <c r="I3502" s="590" t="s">
        <v>333</v>
      </c>
      <c r="J3502" s="591"/>
      <c r="K3502" s="327"/>
      <c r="L3502" s="292"/>
      <c r="M3502" s="291"/>
    </row>
    <row r="3503" spans="1:13">
      <c r="A3503" s="323"/>
      <c r="B3503" s="322"/>
      <c r="C3503" s="322"/>
      <c r="D3503" s="322"/>
      <c r="E3503" s="322"/>
      <c r="F3503" s="322"/>
      <c r="G3503" s="322"/>
      <c r="H3503" s="321"/>
      <c r="I3503" s="334" t="s">
        <v>332</v>
      </c>
      <c r="J3503" s="333"/>
      <c r="K3503" s="352"/>
      <c r="L3503" s="292"/>
      <c r="M3503" s="291"/>
    </row>
    <row r="3504" spans="1:13">
      <c r="A3504" s="313" t="s">
        <v>331</v>
      </c>
      <c r="B3504" s="312"/>
      <c r="C3504" s="312"/>
      <c r="D3504" s="312"/>
      <c r="E3504" s="312"/>
      <c r="F3504" s="312"/>
      <c r="G3504" s="312"/>
      <c r="H3504" s="311"/>
      <c r="I3504" s="590" t="s">
        <v>35</v>
      </c>
      <c r="J3504" s="591"/>
      <c r="K3504" s="625">
        <v>1.4</v>
      </c>
      <c r="L3504" s="626"/>
      <c r="M3504" s="291">
        <f>K3504*12*I3483</f>
        <v>21554.399999999998</v>
      </c>
    </row>
    <row r="3505" spans="1:13">
      <c r="A3505" s="323" t="s">
        <v>330</v>
      </c>
      <c r="B3505" s="322"/>
      <c r="C3505" s="322"/>
      <c r="D3505" s="322"/>
      <c r="E3505" s="322"/>
      <c r="F3505" s="322"/>
      <c r="G3505" s="322"/>
      <c r="H3505" s="321"/>
      <c r="I3505" s="334"/>
      <c r="J3505" s="333"/>
      <c r="K3505" s="327"/>
      <c r="L3505" s="292"/>
      <c r="M3505" s="291"/>
    </row>
    <row r="3506" spans="1:13">
      <c r="A3506" s="313" t="s">
        <v>329</v>
      </c>
      <c r="B3506" s="312"/>
      <c r="C3506" s="312"/>
      <c r="D3506" s="312"/>
      <c r="E3506" s="312"/>
      <c r="F3506" s="312"/>
      <c r="G3506" s="312"/>
      <c r="H3506" s="311"/>
      <c r="I3506" s="598" t="s">
        <v>328</v>
      </c>
      <c r="J3506" s="599"/>
      <c r="K3506" s="327"/>
      <c r="L3506" s="292"/>
      <c r="M3506" s="291"/>
    </row>
    <row r="3507" spans="1:13">
      <c r="A3507" s="313" t="s">
        <v>327</v>
      </c>
      <c r="B3507" s="312"/>
      <c r="C3507" s="312"/>
      <c r="D3507" s="312"/>
      <c r="E3507" s="312"/>
      <c r="F3507" s="312"/>
      <c r="G3507" s="312"/>
      <c r="H3507" s="311"/>
      <c r="I3507" s="590" t="s">
        <v>326</v>
      </c>
      <c r="J3507" s="591"/>
      <c r="K3507" s="351"/>
      <c r="L3507" s="350"/>
      <c r="M3507" s="349"/>
    </row>
    <row r="3508" spans="1:13" ht="15.75" thickBot="1">
      <c r="A3508" s="323"/>
      <c r="B3508" s="322"/>
      <c r="C3508" s="322"/>
      <c r="D3508" s="322"/>
      <c r="E3508" s="322"/>
      <c r="F3508" s="322"/>
      <c r="G3508" s="322"/>
      <c r="H3508" s="321"/>
      <c r="I3508" s="606" t="s">
        <v>325</v>
      </c>
      <c r="J3508" s="607"/>
      <c r="K3508" s="348"/>
      <c r="L3508" s="347"/>
      <c r="M3508" s="346"/>
    </row>
    <row r="3509" spans="1:13">
      <c r="A3509" s="345" t="s">
        <v>324</v>
      </c>
      <c r="B3509" s="344"/>
      <c r="C3509" s="344"/>
      <c r="D3509" s="344"/>
      <c r="E3509" s="344"/>
      <c r="F3509" s="344"/>
      <c r="G3509" s="343"/>
      <c r="H3509" s="342"/>
      <c r="I3509" s="341"/>
      <c r="J3509" s="340"/>
      <c r="K3509" s="648">
        <f>K3511+K3518+K3526+K3530+K3534</f>
        <v>8.0399999999999991</v>
      </c>
      <c r="L3509" s="628"/>
      <c r="M3509" s="286">
        <f>M3511+M3518+M3526+M3530+M3534</f>
        <v>123783.84</v>
      </c>
    </row>
    <row r="3510" spans="1:13" ht="15.75" thickBot="1">
      <c r="A3510" s="339"/>
      <c r="B3510" s="338"/>
      <c r="C3510" s="338"/>
      <c r="D3510" s="338"/>
      <c r="E3510" s="338"/>
      <c r="F3510" s="338"/>
      <c r="G3510" s="338"/>
      <c r="H3510" s="337"/>
      <c r="I3510" s="336"/>
      <c r="J3510" s="282"/>
      <c r="K3510" s="281"/>
      <c r="L3510" s="280"/>
      <c r="M3510" s="279"/>
    </row>
    <row r="3511" spans="1:13" ht="15.75" thickBot="1">
      <c r="A3511" s="603" t="s">
        <v>323</v>
      </c>
      <c r="B3511" s="604"/>
      <c r="C3511" s="604"/>
      <c r="D3511" s="604"/>
      <c r="E3511" s="604"/>
      <c r="F3511" s="604"/>
      <c r="G3511" s="604"/>
      <c r="H3511" s="605"/>
      <c r="I3511" s="305"/>
      <c r="J3511" s="304"/>
      <c r="K3511" s="646">
        <f>K3512+K3513+K3514+K3516+K3517</f>
        <v>4.16</v>
      </c>
      <c r="L3511" s="647"/>
      <c r="M3511" s="303">
        <f>K3511*12*I3483</f>
        <v>64047.360000000001</v>
      </c>
    </row>
    <row r="3512" spans="1:13">
      <c r="A3512" s="323" t="s">
        <v>322</v>
      </c>
      <c r="B3512" s="322"/>
      <c r="C3512" s="322"/>
      <c r="D3512" s="322"/>
      <c r="E3512" s="322"/>
      <c r="F3512" s="322"/>
      <c r="G3512" s="322"/>
      <c r="H3512" s="321"/>
      <c r="I3512" s="596" t="s">
        <v>321</v>
      </c>
      <c r="J3512" s="597"/>
      <c r="K3512" s="629">
        <v>0.63</v>
      </c>
      <c r="L3512" s="630"/>
      <c r="M3512" s="291">
        <f>K3512*12*I3483</f>
        <v>9699.4800000000014</v>
      </c>
    </row>
    <row r="3513" spans="1:13">
      <c r="A3513" s="320" t="s">
        <v>320</v>
      </c>
      <c r="B3513" s="319"/>
      <c r="C3513" s="319"/>
      <c r="D3513" s="319"/>
      <c r="E3513" s="319"/>
      <c r="F3513" s="319"/>
      <c r="G3513" s="319"/>
      <c r="H3513" s="318"/>
      <c r="I3513" s="608" t="s">
        <v>57</v>
      </c>
      <c r="J3513" s="609"/>
      <c r="K3513" s="625">
        <v>1.48</v>
      </c>
      <c r="L3513" s="626"/>
      <c r="M3513" s="291">
        <f>K3513*12*I3483</f>
        <v>22786.079999999998</v>
      </c>
    </row>
    <row r="3514" spans="1:13">
      <c r="A3514" s="313" t="s">
        <v>319</v>
      </c>
      <c r="B3514" s="312"/>
      <c r="C3514" s="312"/>
      <c r="D3514" s="312"/>
      <c r="E3514" s="312"/>
      <c r="F3514" s="312"/>
      <c r="G3514" s="312"/>
      <c r="H3514" s="311"/>
      <c r="I3514" s="590" t="s">
        <v>35</v>
      </c>
      <c r="J3514" s="591"/>
      <c r="K3514" s="625">
        <v>0.17</v>
      </c>
      <c r="L3514" s="626"/>
      <c r="M3514" s="291">
        <f>K3514*12*I3483</f>
        <v>2617.3200000000002</v>
      </c>
    </row>
    <row r="3515" spans="1:13">
      <c r="A3515" s="335" t="s">
        <v>318</v>
      </c>
      <c r="B3515" s="331"/>
      <c r="C3515" s="331"/>
      <c r="D3515" s="331"/>
      <c r="E3515" s="322"/>
      <c r="F3515" s="322"/>
      <c r="G3515" s="322"/>
      <c r="H3515" s="321"/>
      <c r="I3515" s="334"/>
      <c r="J3515" s="333"/>
      <c r="K3515" s="293"/>
      <c r="L3515" s="292"/>
      <c r="M3515" s="291"/>
    </row>
    <row r="3516" spans="1:13">
      <c r="A3516" s="320" t="s">
        <v>317</v>
      </c>
      <c r="B3516" s="319"/>
      <c r="C3516" s="319"/>
      <c r="D3516" s="319"/>
      <c r="E3516" s="319"/>
      <c r="F3516" s="319"/>
      <c r="G3516" s="319"/>
      <c r="H3516" s="318"/>
      <c r="I3516" s="608" t="s">
        <v>19</v>
      </c>
      <c r="J3516" s="609"/>
      <c r="K3516" s="625">
        <v>0.05</v>
      </c>
      <c r="L3516" s="626"/>
      <c r="M3516" s="291">
        <f>K3516*12*I3483</f>
        <v>769.80000000000007</v>
      </c>
    </row>
    <row r="3517" spans="1:13" ht="15.75" thickBot="1">
      <c r="A3517" s="313" t="s">
        <v>316</v>
      </c>
      <c r="B3517" s="312"/>
      <c r="C3517" s="312"/>
      <c r="D3517" s="312"/>
      <c r="E3517" s="312"/>
      <c r="F3517" s="312"/>
      <c r="G3517" s="312"/>
      <c r="H3517" s="311"/>
      <c r="I3517" s="614" t="s">
        <v>19</v>
      </c>
      <c r="J3517" s="615"/>
      <c r="K3517" s="650">
        <v>1.83</v>
      </c>
      <c r="L3517" s="651"/>
      <c r="M3517" s="291">
        <f>K3517*12*I3483</f>
        <v>28174.68</v>
      </c>
    </row>
    <row r="3518" spans="1:13" ht="15.75" thickBot="1">
      <c r="A3518" s="654" t="s">
        <v>315</v>
      </c>
      <c r="B3518" s="655"/>
      <c r="C3518" s="655"/>
      <c r="D3518" s="655"/>
      <c r="E3518" s="655"/>
      <c r="F3518" s="655"/>
      <c r="G3518" s="655"/>
      <c r="H3518" s="656"/>
      <c r="I3518" s="305"/>
      <c r="J3518" s="304"/>
      <c r="K3518" s="642">
        <f>K3519+K3520+K3522+K3523+K3524+K3525</f>
        <v>1.35</v>
      </c>
      <c r="L3518" s="647"/>
      <c r="M3518" s="303">
        <f>K3518*12*I3483</f>
        <v>20784.600000000002</v>
      </c>
    </row>
    <row r="3519" spans="1:13">
      <c r="A3519" s="332" t="s">
        <v>314</v>
      </c>
      <c r="B3519" s="331"/>
      <c r="C3519" s="331"/>
      <c r="D3519" s="331"/>
      <c r="E3519" s="331"/>
      <c r="F3519" s="322"/>
      <c r="G3519" s="322"/>
      <c r="H3519" s="321"/>
      <c r="I3519" s="330"/>
      <c r="J3519" s="294"/>
      <c r="K3519" s="629">
        <v>0.08</v>
      </c>
      <c r="L3519" s="630"/>
      <c r="M3519" s="291">
        <f>K3519*12*I3483</f>
        <v>1231.68</v>
      </c>
    </row>
    <row r="3520" spans="1:13">
      <c r="A3520" s="329" t="s">
        <v>313</v>
      </c>
      <c r="B3520" s="328"/>
      <c r="C3520" s="328"/>
      <c r="D3520" s="328"/>
      <c r="E3520" s="328"/>
      <c r="F3520" s="312"/>
      <c r="G3520" s="312"/>
      <c r="H3520" s="311"/>
      <c r="I3520" s="598" t="s">
        <v>312</v>
      </c>
      <c r="J3520" s="599"/>
      <c r="K3520" s="625">
        <v>0.65</v>
      </c>
      <c r="L3520" s="626"/>
      <c r="M3520" s="291">
        <f>K3520*12*I3483</f>
        <v>10007.400000000001</v>
      </c>
    </row>
    <row r="3521" spans="1:13">
      <c r="A3521" s="323" t="s">
        <v>311</v>
      </c>
      <c r="B3521" s="322"/>
      <c r="C3521" s="322"/>
      <c r="D3521" s="322"/>
      <c r="E3521" s="322"/>
      <c r="F3521" s="322"/>
      <c r="G3521" s="322"/>
      <c r="H3521" s="321"/>
      <c r="I3521" s="596" t="s">
        <v>310</v>
      </c>
      <c r="J3521" s="597"/>
      <c r="K3521" s="327"/>
      <c r="L3521" s="292"/>
      <c r="M3521" s="291"/>
    </row>
    <row r="3522" spans="1:13">
      <c r="A3522" s="320" t="s">
        <v>309</v>
      </c>
      <c r="B3522" s="319"/>
      <c r="C3522" s="319"/>
      <c r="D3522" s="319"/>
      <c r="E3522" s="319"/>
      <c r="F3522" s="319"/>
      <c r="G3522" s="319"/>
      <c r="H3522" s="318"/>
      <c r="I3522" s="608" t="s">
        <v>308</v>
      </c>
      <c r="J3522" s="609"/>
      <c r="K3522" s="625">
        <v>0.4</v>
      </c>
      <c r="L3522" s="626"/>
      <c r="M3522" s="291">
        <f>K3522*12*I3483</f>
        <v>6158.4000000000005</v>
      </c>
    </row>
    <row r="3523" spans="1:13">
      <c r="A3523" s="320" t="s">
        <v>307</v>
      </c>
      <c r="B3523" s="319"/>
      <c r="C3523" s="319"/>
      <c r="D3523" s="319"/>
      <c r="E3523" s="319"/>
      <c r="F3523" s="319"/>
      <c r="G3523" s="319"/>
      <c r="H3523" s="318"/>
      <c r="I3523" s="608" t="s">
        <v>306</v>
      </c>
      <c r="J3523" s="609"/>
      <c r="K3523" s="625">
        <v>0.1</v>
      </c>
      <c r="L3523" s="626"/>
      <c r="M3523" s="291">
        <f>K3523*12*I3483</f>
        <v>1539.6000000000001</v>
      </c>
    </row>
    <row r="3524" spans="1:13">
      <c r="A3524" s="313" t="s">
        <v>299</v>
      </c>
      <c r="B3524" s="312"/>
      <c r="C3524" s="312"/>
      <c r="D3524" s="312"/>
      <c r="E3524" s="312"/>
      <c r="F3524" s="312"/>
      <c r="G3524" s="312"/>
      <c r="H3524" s="311"/>
      <c r="I3524" s="608" t="s">
        <v>298</v>
      </c>
      <c r="J3524" s="609"/>
      <c r="K3524" s="636">
        <v>0.05</v>
      </c>
      <c r="L3524" s="637"/>
      <c r="M3524" s="291">
        <f>K3524*12*I3483</f>
        <v>769.80000000000007</v>
      </c>
    </row>
    <row r="3525" spans="1:13" ht="15.75" thickBot="1">
      <c r="A3525" s="313" t="s">
        <v>305</v>
      </c>
      <c r="B3525" s="312"/>
      <c r="C3525" s="312"/>
      <c r="D3525" s="312"/>
      <c r="E3525" s="312"/>
      <c r="F3525" s="312"/>
      <c r="G3525" s="312"/>
      <c r="H3525" s="311"/>
      <c r="I3525" s="614" t="s">
        <v>88</v>
      </c>
      <c r="J3525" s="615"/>
      <c r="K3525" s="638">
        <v>7.0000000000000007E-2</v>
      </c>
      <c r="L3525" s="639"/>
      <c r="M3525" s="326">
        <f>K3525*12*I3483</f>
        <v>1077.72</v>
      </c>
    </row>
    <row r="3526" spans="1:13" ht="15.75" thickBot="1">
      <c r="A3526" s="654" t="s">
        <v>304</v>
      </c>
      <c r="B3526" s="655"/>
      <c r="C3526" s="655"/>
      <c r="D3526" s="655"/>
      <c r="E3526" s="655"/>
      <c r="F3526" s="655"/>
      <c r="G3526" s="655"/>
      <c r="H3526" s="656"/>
      <c r="I3526" s="325"/>
      <c r="J3526" s="324"/>
      <c r="K3526" s="649">
        <f>K3527+K3528+K3529</f>
        <v>0.88</v>
      </c>
      <c r="L3526" s="643"/>
      <c r="M3526" s="303">
        <f>K3526*12*I3483</f>
        <v>13548.480000000001</v>
      </c>
    </row>
    <row r="3527" spans="1:13">
      <c r="A3527" s="323" t="s">
        <v>303</v>
      </c>
      <c r="B3527" s="322"/>
      <c r="C3527" s="322"/>
      <c r="D3527" s="322"/>
      <c r="E3527" s="322"/>
      <c r="F3527" s="322"/>
      <c r="G3527" s="322"/>
      <c r="H3527" s="321"/>
      <c r="I3527" s="612" t="s">
        <v>302</v>
      </c>
      <c r="J3527" s="613"/>
      <c r="K3527" s="644">
        <v>0.42</v>
      </c>
      <c r="L3527" s="645"/>
      <c r="M3527" s="291">
        <f>K3527*12*I3483</f>
        <v>6466.32</v>
      </c>
    </row>
    <row r="3528" spans="1:13">
      <c r="A3528" s="320" t="s">
        <v>301</v>
      </c>
      <c r="B3528" s="319"/>
      <c r="C3528" s="319"/>
      <c r="D3528" s="319"/>
      <c r="E3528" s="319"/>
      <c r="F3528" s="319"/>
      <c r="G3528" s="319"/>
      <c r="H3528" s="318"/>
      <c r="I3528" s="317" t="s">
        <v>300</v>
      </c>
      <c r="J3528" s="316"/>
      <c r="K3528" s="636">
        <v>0.37</v>
      </c>
      <c r="L3528" s="637"/>
      <c r="M3528" s="291">
        <f>K3528*12*I3483</f>
        <v>5696.5199999999995</v>
      </c>
    </row>
    <row r="3529" spans="1:13" ht="15.75" thickBot="1">
      <c r="A3529" s="313" t="s">
        <v>299</v>
      </c>
      <c r="B3529" s="312"/>
      <c r="C3529" s="312"/>
      <c r="D3529" s="312"/>
      <c r="E3529" s="312"/>
      <c r="F3529" s="312"/>
      <c r="G3529" s="312"/>
      <c r="H3529" s="311"/>
      <c r="I3529" s="614" t="s">
        <v>298</v>
      </c>
      <c r="J3529" s="615"/>
      <c r="K3529" s="638">
        <v>0.09</v>
      </c>
      <c r="L3529" s="639"/>
      <c r="M3529" s="291">
        <f>K3529*12*I3483</f>
        <v>1385.64</v>
      </c>
    </row>
    <row r="3530" spans="1:13" ht="15.75" thickBot="1">
      <c r="A3530" s="603" t="s">
        <v>375</v>
      </c>
      <c r="B3530" s="604"/>
      <c r="C3530" s="604"/>
      <c r="D3530" s="604"/>
      <c r="E3530" s="604"/>
      <c r="F3530" s="604"/>
      <c r="G3530" s="604"/>
      <c r="H3530" s="605"/>
      <c r="I3530" s="305"/>
      <c r="J3530" s="304"/>
      <c r="K3530" s="642">
        <v>1.58</v>
      </c>
      <c r="L3530" s="643"/>
      <c r="M3530" s="303">
        <f>K3530*12*I3483</f>
        <v>24325.68</v>
      </c>
    </row>
    <row r="3531" spans="1:13">
      <c r="A3531" s="301" t="s">
        <v>294</v>
      </c>
      <c r="B3531" s="300"/>
      <c r="C3531" s="300"/>
      <c r="D3531" s="300"/>
      <c r="E3531" s="300"/>
      <c r="F3531" s="300"/>
      <c r="G3531" s="300"/>
      <c r="H3531" s="298"/>
      <c r="I3531" s="621" t="s">
        <v>293</v>
      </c>
      <c r="J3531" s="622"/>
      <c r="K3531" s="297"/>
      <c r="L3531" s="314"/>
      <c r="M3531" s="291"/>
    </row>
    <row r="3532" spans="1:13">
      <c r="A3532" s="301" t="s">
        <v>292</v>
      </c>
      <c r="B3532" s="300"/>
      <c r="C3532" s="300"/>
      <c r="D3532" s="300"/>
      <c r="E3532" s="300"/>
      <c r="F3532" s="300"/>
      <c r="G3532" s="300"/>
      <c r="H3532" s="298"/>
      <c r="I3532" s="295"/>
      <c r="J3532" s="294"/>
      <c r="K3532" s="297"/>
      <c r="L3532" s="314"/>
      <c r="M3532" s="291"/>
    </row>
    <row r="3533" spans="1:13" ht="15.75" thickBot="1">
      <c r="A3533" s="301" t="s">
        <v>291</v>
      </c>
      <c r="B3533" s="300"/>
      <c r="C3533" s="300"/>
      <c r="D3533" s="300"/>
      <c r="E3533" s="300"/>
      <c r="F3533" s="300"/>
      <c r="G3533" s="300"/>
      <c r="H3533" s="298"/>
      <c r="I3533" s="310"/>
      <c r="J3533" s="294"/>
      <c r="K3533" s="297"/>
      <c r="L3533" s="314"/>
      <c r="M3533" s="291"/>
    </row>
    <row r="3534" spans="1:13" ht="15.75" thickBot="1">
      <c r="A3534" s="309" t="s">
        <v>374</v>
      </c>
      <c r="B3534" s="308"/>
      <c r="C3534" s="308"/>
      <c r="D3534" s="308"/>
      <c r="E3534" s="308"/>
      <c r="F3534" s="308"/>
      <c r="G3534" s="308"/>
      <c r="H3534" s="307"/>
      <c r="I3534" s="305"/>
      <c r="J3534" s="304"/>
      <c r="K3534" s="642">
        <v>7.0000000000000007E-2</v>
      </c>
      <c r="L3534" s="643"/>
      <c r="M3534" s="303">
        <f>K3534*12*I3483</f>
        <v>1077.72</v>
      </c>
    </row>
    <row r="3535" spans="1:13">
      <c r="A3535" s="301" t="s">
        <v>289</v>
      </c>
      <c r="B3535" s="300"/>
      <c r="C3535" s="300"/>
      <c r="D3535" s="300"/>
      <c r="E3535" s="300"/>
      <c r="F3535" s="300"/>
      <c r="G3535" s="300"/>
      <c r="H3535" s="298"/>
      <c r="I3535" s="621" t="s">
        <v>19</v>
      </c>
      <c r="J3535" s="622"/>
      <c r="K3535" s="315"/>
      <c r="L3535" s="314"/>
      <c r="M3535" s="291"/>
    </row>
    <row r="3536" spans="1:13" ht="15.75" thickBot="1">
      <c r="A3536" s="301" t="s">
        <v>288</v>
      </c>
      <c r="B3536" s="300"/>
      <c r="C3536" s="300"/>
      <c r="D3536" s="300"/>
      <c r="E3536" s="300"/>
      <c r="F3536" s="300"/>
      <c r="G3536" s="300"/>
      <c r="H3536" s="298"/>
      <c r="I3536" s="295"/>
      <c r="J3536" s="294"/>
      <c r="K3536" s="315"/>
      <c r="L3536" s="314"/>
      <c r="M3536" s="291"/>
    </row>
    <row r="3537" spans="1:13" ht="15.75" thickBot="1">
      <c r="A3537" s="603" t="s">
        <v>287</v>
      </c>
      <c r="B3537" s="604"/>
      <c r="C3537" s="604"/>
      <c r="D3537" s="604"/>
      <c r="E3537" s="604"/>
      <c r="F3537" s="604"/>
      <c r="G3537" s="604"/>
      <c r="H3537" s="605"/>
      <c r="I3537" s="305"/>
      <c r="J3537" s="304"/>
      <c r="K3537" s="642">
        <v>6</v>
      </c>
      <c r="L3537" s="643"/>
      <c r="M3537" s="303">
        <f>K3537*12*I3483</f>
        <v>92376</v>
      </c>
    </row>
    <row r="3538" spans="1:13">
      <c r="A3538" s="301" t="s">
        <v>286</v>
      </c>
      <c r="B3538" s="299"/>
      <c r="C3538" s="299"/>
      <c r="D3538" s="299"/>
      <c r="E3538" s="299"/>
      <c r="F3538" s="300"/>
      <c r="G3538" s="299"/>
      <c r="H3538" s="298"/>
      <c r="I3538" s="598" t="s">
        <v>285</v>
      </c>
      <c r="J3538" s="599"/>
      <c r="K3538" s="297"/>
      <c r="L3538" s="314"/>
      <c r="M3538" s="291"/>
    </row>
    <row r="3539" spans="1:13">
      <c r="A3539" s="301" t="s">
        <v>284</v>
      </c>
      <c r="B3539" s="299"/>
      <c r="C3539" s="299"/>
      <c r="D3539" s="299"/>
      <c r="E3539" s="299"/>
      <c r="F3539" s="300"/>
      <c r="G3539" s="299"/>
      <c r="H3539" s="298"/>
      <c r="I3539" s="598" t="s">
        <v>283</v>
      </c>
      <c r="J3539" s="599"/>
      <c r="K3539" s="297"/>
      <c r="L3539" s="314"/>
      <c r="M3539" s="291"/>
    </row>
    <row r="3540" spans="1:13">
      <c r="A3540" s="301" t="s">
        <v>282</v>
      </c>
      <c r="B3540" s="299"/>
      <c r="C3540" s="299"/>
      <c r="D3540" s="299"/>
      <c r="E3540" s="299"/>
      <c r="F3540" s="300"/>
      <c r="G3540" s="299"/>
      <c r="H3540" s="298"/>
      <c r="I3540" s="598" t="s">
        <v>281</v>
      </c>
      <c r="J3540" s="599"/>
      <c r="K3540" s="297"/>
      <c r="L3540" s="314"/>
      <c r="M3540" s="291"/>
    </row>
    <row r="3541" spans="1:13">
      <c r="A3541" s="301" t="s">
        <v>280</v>
      </c>
      <c r="B3541" s="299"/>
      <c r="C3541" s="299"/>
      <c r="D3541" s="299"/>
      <c r="E3541" s="299"/>
      <c r="F3541" s="300"/>
      <c r="G3541" s="299"/>
      <c r="H3541" s="298"/>
      <c r="I3541" s="598" t="s">
        <v>279</v>
      </c>
      <c r="J3541" s="599"/>
      <c r="K3541" s="297"/>
      <c r="L3541" s="314"/>
      <c r="M3541" s="291"/>
    </row>
    <row r="3542" spans="1:13">
      <c r="A3542" s="301" t="s">
        <v>278</v>
      </c>
      <c r="B3542" s="299"/>
      <c r="C3542" s="299"/>
      <c r="D3542" s="299"/>
      <c r="E3542" s="299"/>
      <c r="F3542" s="300"/>
      <c r="G3542" s="299"/>
      <c r="H3542" s="298"/>
      <c r="I3542" s="598" t="s">
        <v>277</v>
      </c>
      <c r="J3542" s="599"/>
      <c r="K3542" s="297"/>
      <c r="L3542" s="314"/>
      <c r="M3542" s="291"/>
    </row>
    <row r="3543" spans="1:13">
      <c r="A3543" s="301" t="s">
        <v>276</v>
      </c>
      <c r="B3543" s="299"/>
      <c r="C3543" s="299"/>
      <c r="D3543" s="299"/>
      <c r="E3543" s="299"/>
      <c r="F3543" s="300"/>
      <c r="G3543" s="299"/>
      <c r="H3543" s="298"/>
      <c r="I3543" s="295"/>
      <c r="J3543" s="294"/>
      <c r="K3543" s="297"/>
      <c r="L3543" s="302"/>
      <c r="M3543" s="291"/>
    </row>
    <row r="3544" spans="1:13">
      <c r="A3544" s="301" t="s">
        <v>275</v>
      </c>
      <c r="B3544" s="299"/>
      <c r="C3544" s="299"/>
      <c r="D3544" s="299"/>
      <c r="E3544" s="299"/>
      <c r="F3544" s="300"/>
      <c r="G3544" s="299"/>
      <c r="H3544" s="298"/>
      <c r="I3544" s="295"/>
      <c r="J3544" s="294"/>
      <c r="K3544" s="297"/>
      <c r="L3544" s="314"/>
      <c r="M3544" s="291"/>
    </row>
    <row r="3545" spans="1:13">
      <c r="A3545" s="301" t="s">
        <v>274</v>
      </c>
      <c r="B3545" s="299"/>
      <c r="C3545" s="299"/>
      <c r="D3545" s="299"/>
      <c r="E3545" s="299"/>
      <c r="F3545" s="300"/>
      <c r="G3545" s="299"/>
      <c r="H3545" s="298"/>
      <c r="I3545" s="295"/>
      <c r="J3545" s="294"/>
      <c r="K3545" s="297"/>
      <c r="L3545" s="314"/>
      <c r="M3545" s="291"/>
    </row>
    <row r="3546" spans="1:13">
      <c r="A3546" s="301" t="s">
        <v>273</v>
      </c>
      <c r="B3546" s="299"/>
      <c r="C3546" s="299"/>
      <c r="D3546" s="299"/>
      <c r="E3546" s="299"/>
      <c r="F3546" s="300"/>
      <c r="G3546" s="299"/>
      <c r="H3546" s="298"/>
      <c r="I3546" s="295"/>
      <c r="J3546" s="294"/>
      <c r="K3546" s="297"/>
      <c r="L3546" s="314"/>
      <c r="M3546" s="291"/>
    </row>
    <row r="3547" spans="1:13">
      <c r="A3547" s="301" t="s">
        <v>272</v>
      </c>
      <c r="B3547" s="299"/>
      <c r="C3547" s="299"/>
      <c r="D3547" s="299"/>
      <c r="E3547" s="299"/>
      <c r="F3547" s="300"/>
      <c r="G3547" s="299"/>
      <c r="H3547" s="298"/>
      <c r="I3547" s="295"/>
      <c r="J3547" s="294"/>
      <c r="K3547" s="297"/>
      <c r="L3547" s="314"/>
      <c r="M3547" s="291"/>
    </row>
    <row r="3548" spans="1:13" ht="15.75" thickBot="1">
      <c r="A3548" s="616" t="s">
        <v>271</v>
      </c>
      <c r="B3548" s="617"/>
      <c r="C3548" s="617"/>
      <c r="D3548" s="617"/>
      <c r="E3548" s="617"/>
      <c r="F3548" s="617"/>
      <c r="G3548" s="617"/>
      <c r="H3548" s="618"/>
      <c r="I3548" s="295"/>
      <c r="J3548" s="294"/>
      <c r="K3548" s="293"/>
      <c r="L3548" s="292"/>
      <c r="M3548" s="291"/>
    </row>
    <row r="3549" spans="1:13">
      <c r="A3549" s="290" t="s">
        <v>270</v>
      </c>
      <c r="B3549" s="289"/>
      <c r="C3549" s="289"/>
      <c r="D3549" s="289"/>
      <c r="E3549" s="289"/>
      <c r="F3549" s="289"/>
      <c r="G3549" s="289"/>
      <c r="H3549" s="289"/>
      <c r="I3549" s="621" t="s">
        <v>55</v>
      </c>
      <c r="J3549" s="622"/>
      <c r="K3549" s="288"/>
      <c r="L3549" s="287"/>
      <c r="M3549" s="286"/>
    </row>
    <row r="3550" spans="1:13" ht="15.75" thickBot="1">
      <c r="A3550" s="285" t="s">
        <v>269</v>
      </c>
      <c r="B3550" s="284"/>
      <c r="C3550" s="284"/>
      <c r="D3550" s="284"/>
      <c r="E3550" s="284"/>
      <c r="F3550" s="284"/>
      <c r="G3550" s="284"/>
      <c r="H3550" s="284"/>
      <c r="I3550" s="283"/>
      <c r="J3550" s="282"/>
      <c r="K3550" s="281"/>
      <c r="L3550" s="280"/>
      <c r="M3550" s="279"/>
    </row>
    <row r="3551" spans="1:13" ht="15.75" thickBot="1">
      <c r="A3551" s="603" t="s">
        <v>355</v>
      </c>
      <c r="B3551" s="604"/>
      <c r="C3551" s="604"/>
      <c r="D3551" s="604"/>
      <c r="E3551" s="604"/>
      <c r="F3551" s="604"/>
      <c r="G3551" s="604"/>
      <c r="H3551" s="657"/>
      <c r="I3551" s="658" t="s">
        <v>32</v>
      </c>
      <c r="J3551" s="659"/>
      <c r="K3551" s="660">
        <v>1.46</v>
      </c>
      <c r="L3551" s="661"/>
      <c r="M3551" s="276">
        <f>K3551*12*I3483</f>
        <v>22478.16</v>
      </c>
    </row>
    <row r="3552" spans="1:13" ht="15.75" thickBot="1">
      <c r="A3552" s="386" t="s">
        <v>354</v>
      </c>
      <c r="B3552" s="385"/>
      <c r="C3552" s="385"/>
      <c r="D3552" s="385"/>
      <c r="E3552" s="385"/>
      <c r="F3552" s="385"/>
      <c r="G3552" s="385"/>
      <c r="H3552" s="385"/>
      <c r="I3552" s="387"/>
      <c r="J3552" s="383"/>
      <c r="K3552" s="660"/>
      <c r="L3552" s="661"/>
      <c r="M3552" s="276"/>
    </row>
    <row r="3553" spans="1:13" ht="15.75" thickBot="1">
      <c r="A3553" s="652" t="s">
        <v>268</v>
      </c>
      <c r="B3553" s="653"/>
      <c r="C3553" s="653"/>
      <c r="D3553" s="653"/>
      <c r="E3553" s="653"/>
      <c r="F3553" s="653"/>
      <c r="G3553" s="653"/>
      <c r="H3553" s="653"/>
      <c r="I3553" s="278"/>
      <c r="J3553" s="277"/>
      <c r="K3553" s="610">
        <f>K3484+K3494+K3509+K3537+K3551+K3552</f>
        <v>26.72</v>
      </c>
      <c r="L3553" s="611"/>
      <c r="M3553" s="276">
        <f>M3484+M3494+M3509+M3537+M3551+M3552</f>
        <v>411381.11999999994</v>
      </c>
    </row>
    <row r="3555" spans="1:13" ht="15.75">
      <c r="A3555" s="601" t="s">
        <v>0</v>
      </c>
      <c r="B3555" s="601"/>
      <c r="C3555" s="601"/>
      <c r="D3555" s="601"/>
      <c r="E3555" s="601"/>
      <c r="F3555" s="601"/>
      <c r="G3555" s="601"/>
      <c r="H3555" s="601"/>
      <c r="I3555" s="601"/>
      <c r="J3555" s="601"/>
      <c r="K3555" s="601"/>
      <c r="L3555" s="601"/>
      <c r="M3555" s="327"/>
    </row>
    <row r="3556" spans="1:13" ht="15.75">
      <c r="A3556" s="600" t="s">
        <v>353</v>
      </c>
      <c r="B3556" s="600"/>
      <c r="C3556" s="600"/>
      <c r="D3556" s="600"/>
      <c r="E3556" s="600"/>
      <c r="F3556" s="600"/>
      <c r="G3556" s="600"/>
      <c r="H3556" s="600"/>
      <c r="I3556" s="600"/>
      <c r="J3556" s="600"/>
      <c r="K3556" s="600"/>
      <c r="L3556" s="600"/>
      <c r="M3556" s="327"/>
    </row>
    <row r="3557" spans="1:13" ht="15.75">
      <c r="A3557" s="370"/>
      <c r="B3557" s="370"/>
      <c r="C3557" s="370"/>
      <c r="D3557" s="370"/>
      <c r="E3557" s="370"/>
      <c r="F3557" s="370" t="s">
        <v>473</v>
      </c>
      <c r="G3557" s="370"/>
      <c r="H3557" s="370"/>
      <c r="I3557" s="370"/>
      <c r="J3557" s="370"/>
      <c r="K3557" s="370"/>
      <c r="L3557" s="370"/>
      <c r="M3557" s="327"/>
    </row>
    <row r="3558" spans="1:13">
      <c r="A3558" s="329"/>
      <c r="B3558" s="328"/>
      <c r="C3558" s="602" t="s">
        <v>351</v>
      </c>
      <c r="D3558" s="602"/>
      <c r="E3558" s="602"/>
      <c r="F3558" s="328"/>
      <c r="G3558" s="328"/>
      <c r="H3558" s="368"/>
      <c r="I3558" s="590" t="s">
        <v>3</v>
      </c>
      <c r="J3558" s="591"/>
      <c r="K3558" s="592" t="s">
        <v>4</v>
      </c>
      <c r="L3558" s="593"/>
      <c r="M3558" s="382"/>
    </row>
    <row r="3559" spans="1:13">
      <c r="A3559" s="381"/>
      <c r="B3559" s="355"/>
      <c r="C3559" s="355"/>
      <c r="D3559" s="355"/>
      <c r="E3559" s="355"/>
      <c r="F3559" s="355"/>
      <c r="G3559" s="355"/>
      <c r="H3559" s="356"/>
      <c r="I3559" s="295"/>
      <c r="J3559" s="294"/>
      <c r="K3559" s="594" t="s">
        <v>5</v>
      </c>
      <c r="L3559" s="595"/>
      <c r="M3559" s="380" t="s">
        <v>6</v>
      </c>
    </row>
    <row r="3560" spans="1:13">
      <c r="A3560" s="381"/>
      <c r="B3560" s="355"/>
      <c r="C3560" s="355"/>
      <c r="D3560" s="355"/>
      <c r="E3560" s="355"/>
      <c r="F3560" s="355"/>
      <c r="G3560" s="355"/>
      <c r="H3560" s="356"/>
      <c r="I3560" s="598" t="s">
        <v>7</v>
      </c>
      <c r="J3560" s="599"/>
      <c r="K3560" s="623" t="s">
        <v>8</v>
      </c>
      <c r="L3560" s="624"/>
      <c r="M3560" s="380" t="s">
        <v>9</v>
      </c>
    </row>
    <row r="3561" spans="1:13" ht="16.5" thickBot="1">
      <c r="A3561" s="379"/>
      <c r="B3561" s="351"/>
      <c r="C3561" s="351"/>
      <c r="D3561" s="351"/>
      <c r="E3561" s="351"/>
      <c r="F3561" s="351"/>
      <c r="G3561" s="351"/>
      <c r="H3561" s="350"/>
      <c r="I3561" s="631">
        <v>374</v>
      </c>
      <c r="J3561" s="632"/>
      <c r="K3561" s="633"/>
      <c r="L3561" s="634"/>
      <c r="M3561" s="378"/>
    </row>
    <row r="3562" spans="1:13">
      <c r="A3562" s="367" t="s">
        <v>350</v>
      </c>
      <c r="B3562" s="344"/>
      <c r="C3562" s="344"/>
      <c r="D3562" s="344"/>
      <c r="E3562" s="344"/>
      <c r="F3562" s="344"/>
      <c r="G3562" s="344"/>
      <c r="H3562" s="377"/>
      <c r="I3562" s="341"/>
      <c r="J3562" s="340"/>
      <c r="K3562" s="635">
        <f>K3565+K3568</f>
        <v>6.17</v>
      </c>
      <c r="L3562" s="628"/>
      <c r="M3562" s="286">
        <f>K3562*12*I3561</f>
        <v>27690.959999999995</v>
      </c>
    </row>
    <row r="3563" spans="1:13">
      <c r="A3563" s="376" t="s">
        <v>349</v>
      </c>
      <c r="B3563" s="375"/>
      <c r="C3563" s="375"/>
      <c r="D3563" s="375"/>
      <c r="E3563" s="375"/>
      <c r="F3563" s="375"/>
      <c r="G3563" s="375"/>
      <c r="H3563" s="374"/>
      <c r="I3563" s="295"/>
      <c r="J3563" s="294"/>
      <c r="K3563" s="293"/>
      <c r="L3563" s="292"/>
      <c r="M3563" s="373"/>
    </row>
    <row r="3564" spans="1:13" ht="15.75" thickBot="1">
      <c r="A3564" s="363" t="s">
        <v>348</v>
      </c>
      <c r="B3564" s="372"/>
      <c r="C3564" s="372"/>
      <c r="D3564" s="372"/>
      <c r="E3564" s="372"/>
      <c r="F3564" s="372"/>
      <c r="G3564" s="372"/>
      <c r="H3564" s="371"/>
      <c r="I3564" s="336"/>
      <c r="J3564" s="282"/>
      <c r="K3564" s="281"/>
      <c r="L3564" s="280"/>
      <c r="M3564" s="279"/>
    </row>
    <row r="3565" spans="1:13">
      <c r="A3565" s="323" t="s">
        <v>347</v>
      </c>
      <c r="B3565" s="331"/>
      <c r="C3565" s="331"/>
      <c r="D3565" s="331"/>
      <c r="E3565" s="331"/>
      <c r="F3565" s="331"/>
      <c r="G3565" s="331"/>
      <c r="H3565" s="357"/>
      <c r="I3565" s="596" t="s">
        <v>19</v>
      </c>
      <c r="J3565" s="597"/>
      <c r="K3565" s="629">
        <v>3.7</v>
      </c>
      <c r="L3565" s="630"/>
      <c r="M3565" s="291">
        <f>K3565*12*I3561</f>
        <v>16605.600000000002</v>
      </c>
    </row>
    <row r="3566" spans="1:13">
      <c r="A3566" s="301" t="s">
        <v>338</v>
      </c>
      <c r="B3566" s="355"/>
      <c r="C3566" s="355"/>
      <c r="D3566" s="355"/>
      <c r="E3566" s="355"/>
      <c r="F3566" s="355"/>
      <c r="G3566" s="355"/>
      <c r="H3566" s="356"/>
      <c r="I3566" s="598" t="s">
        <v>328</v>
      </c>
      <c r="J3566" s="599"/>
      <c r="K3566" s="327"/>
      <c r="L3566" s="292"/>
      <c r="M3566" s="291"/>
    </row>
    <row r="3567" spans="1:13">
      <c r="A3567" s="323" t="s">
        <v>337</v>
      </c>
      <c r="B3567" s="331"/>
      <c r="C3567" s="331"/>
      <c r="D3567" s="331"/>
      <c r="E3567" s="331"/>
      <c r="F3567" s="331"/>
      <c r="G3567" s="331"/>
      <c r="H3567" s="357"/>
      <c r="I3567" s="596"/>
      <c r="J3567" s="597"/>
      <c r="K3567" s="327"/>
      <c r="L3567" s="292"/>
      <c r="M3567" s="291"/>
    </row>
    <row r="3568" spans="1:13">
      <c r="A3568" s="323" t="s">
        <v>346</v>
      </c>
      <c r="B3568" s="331"/>
      <c r="C3568" s="331"/>
      <c r="D3568" s="331"/>
      <c r="E3568" s="331"/>
      <c r="F3568" s="331"/>
      <c r="G3568" s="331"/>
      <c r="H3568" s="357"/>
      <c r="I3568" s="608" t="s">
        <v>35</v>
      </c>
      <c r="J3568" s="609"/>
      <c r="K3568" s="625">
        <v>2.4700000000000002</v>
      </c>
      <c r="L3568" s="626"/>
      <c r="M3568" s="291">
        <f>K3568*12*I3561</f>
        <v>11085.36</v>
      </c>
    </row>
    <row r="3569" spans="1:13" ht="15.75">
      <c r="A3569" s="320" t="s">
        <v>345</v>
      </c>
      <c r="B3569" s="354"/>
      <c r="C3569" s="354"/>
      <c r="D3569" s="354"/>
      <c r="E3569" s="354"/>
      <c r="F3569" s="354"/>
      <c r="G3569" s="354"/>
      <c r="H3569" s="353"/>
      <c r="I3569" s="598" t="s">
        <v>328</v>
      </c>
      <c r="J3569" s="599"/>
      <c r="K3569" s="370"/>
      <c r="L3569" s="369"/>
      <c r="M3569" s="291"/>
    </row>
    <row r="3570" spans="1:13">
      <c r="A3570" s="313" t="s">
        <v>344</v>
      </c>
      <c r="B3570" s="328"/>
      <c r="C3570" s="328"/>
      <c r="D3570" s="328"/>
      <c r="E3570" s="328"/>
      <c r="F3570" s="328"/>
      <c r="G3570" s="328"/>
      <c r="H3570" s="368"/>
      <c r="I3570" s="598"/>
      <c r="J3570" s="599"/>
      <c r="K3570" s="352"/>
      <c r="L3570" s="292"/>
      <c r="M3570" s="291"/>
    </row>
    <row r="3571" spans="1:13" ht="15.75" thickBot="1">
      <c r="A3571" s="323" t="s">
        <v>343</v>
      </c>
      <c r="B3571" s="322"/>
      <c r="C3571" s="322"/>
      <c r="D3571" s="322"/>
      <c r="E3571" s="322"/>
      <c r="F3571" s="322"/>
      <c r="G3571" s="322"/>
      <c r="H3571" s="321"/>
      <c r="I3571" s="334"/>
      <c r="J3571" s="333"/>
      <c r="K3571" s="636"/>
      <c r="L3571" s="637"/>
      <c r="M3571" s="291"/>
    </row>
    <row r="3572" spans="1:13">
      <c r="A3572" s="367" t="s">
        <v>342</v>
      </c>
      <c r="B3572" s="366"/>
      <c r="C3572" s="366"/>
      <c r="D3572" s="366"/>
      <c r="E3572" s="366"/>
      <c r="F3572" s="366"/>
      <c r="G3572" s="366"/>
      <c r="H3572" s="365"/>
      <c r="I3572" s="341"/>
      <c r="J3572" s="364"/>
      <c r="K3572" s="627">
        <f>K3574+K3579+K3582</f>
        <v>5.05</v>
      </c>
      <c r="L3572" s="628"/>
      <c r="M3572" s="286">
        <f>K3572*12*I3561</f>
        <v>22664.399999999998</v>
      </c>
    </row>
    <row r="3573" spans="1:13" ht="15.75" thickBot="1">
      <c r="A3573" s="363" t="s">
        <v>341</v>
      </c>
      <c r="B3573" s="362"/>
      <c r="C3573" s="362"/>
      <c r="D3573" s="362"/>
      <c r="E3573" s="362"/>
      <c r="F3573" s="362"/>
      <c r="G3573" s="362"/>
      <c r="H3573" s="361"/>
      <c r="I3573" s="336"/>
      <c r="J3573" s="360"/>
      <c r="K3573" s="281"/>
      <c r="L3573" s="280"/>
      <c r="M3573" s="279"/>
    </row>
    <row r="3574" spans="1:13">
      <c r="A3574" s="301" t="s">
        <v>340</v>
      </c>
      <c r="B3574" s="300"/>
      <c r="C3574" s="300"/>
      <c r="D3574" s="300"/>
      <c r="E3574" s="300"/>
      <c r="F3574" s="300"/>
      <c r="G3574" s="300"/>
      <c r="H3574" s="298"/>
      <c r="I3574" s="598" t="s">
        <v>19</v>
      </c>
      <c r="J3574" s="599"/>
      <c r="K3574" s="629">
        <v>2.5299999999999998</v>
      </c>
      <c r="L3574" s="630"/>
      <c r="M3574" s="291">
        <f>K3574*12*I3561</f>
        <v>11354.64</v>
      </c>
    </row>
    <row r="3575" spans="1:13">
      <c r="A3575" s="323" t="s">
        <v>339</v>
      </c>
      <c r="B3575" s="322"/>
      <c r="C3575" s="322"/>
      <c r="D3575" s="322"/>
      <c r="E3575" s="322"/>
      <c r="F3575" s="322"/>
      <c r="G3575" s="322"/>
      <c r="H3575" s="321"/>
      <c r="I3575" s="359"/>
      <c r="J3575" s="358"/>
      <c r="K3575" s="327"/>
      <c r="L3575" s="292"/>
      <c r="M3575" s="291"/>
    </row>
    <row r="3576" spans="1:13">
      <c r="A3576" s="301" t="s">
        <v>338</v>
      </c>
      <c r="B3576" s="355"/>
      <c r="C3576" s="355"/>
      <c r="D3576" s="355"/>
      <c r="E3576" s="355"/>
      <c r="F3576" s="355"/>
      <c r="G3576" s="355"/>
      <c r="H3576" s="356"/>
      <c r="I3576" s="598" t="s">
        <v>328</v>
      </c>
      <c r="J3576" s="599"/>
      <c r="K3576" s="327"/>
      <c r="L3576" s="292"/>
      <c r="M3576" s="291"/>
    </row>
    <row r="3577" spans="1:13">
      <c r="A3577" s="323" t="s">
        <v>337</v>
      </c>
      <c r="B3577" s="331"/>
      <c r="C3577" s="331"/>
      <c r="D3577" s="331"/>
      <c r="E3577" s="331"/>
      <c r="F3577" s="331"/>
      <c r="G3577" s="331"/>
      <c r="H3577" s="357"/>
      <c r="I3577" s="596"/>
      <c r="J3577" s="597"/>
      <c r="K3577" s="327"/>
      <c r="L3577" s="292"/>
      <c r="M3577" s="291"/>
    </row>
    <row r="3578" spans="1:13">
      <c r="A3578" s="320" t="s">
        <v>336</v>
      </c>
      <c r="B3578" s="354"/>
      <c r="C3578" s="353"/>
      <c r="D3578" s="355"/>
      <c r="E3578" s="355"/>
      <c r="F3578" s="355"/>
      <c r="G3578" s="355"/>
      <c r="H3578" s="356"/>
      <c r="I3578" s="598" t="s">
        <v>328</v>
      </c>
      <c r="J3578" s="599"/>
      <c r="K3578" s="327"/>
      <c r="L3578" s="292"/>
      <c r="M3578" s="291"/>
    </row>
    <row r="3579" spans="1:13">
      <c r="A3579" s="301" t="s">
        <v>335</v>
      </c>
      <c r="B3579" s="355"/>
      <c r="C3579" s="355"/>
      <c r="D3579" s="354"/>
      <c r="E3579" s="354"/>
      <c r="F3579" s="354"/>
      <c r="G3579" s="354"/>
      <c r="H3579" s="353"/>
      <c r="I3579" s="608" t="s">
        <v>35</v>
      </c>
      <c r="J3579" s="609"/>
      <c r="K3579" s="625">
        <v>1.1200000000000001</v>
      </c>
      <c r="L3579" s="626"/>
      <c r="M3579" s="291">
        <f>K3579*12*I3561</f>
        <v>5026.5600000000004</v>
      </c>
    </row>
    <row r="3580" spans="1:13">
      <c r="A3580" s="313" t="s">
        <v>334</v>
      </c>
      <c r="B3580" s="312"/>
      <c r="C3580" s="312"/>
      <c r="D3580" s="312"/>
      <c r="E3580" s="312"/>
      <c r="F3580" s="312"/>
      <c r="G3580" s="312"/>
      <c r="H3580" s="311"/>
      <c r="I3580" s="590" t="s">
        <v>333</v>
      </c>
      <c r="J3580" s="591"/>
      <c r="K3580" s="327"/>
      <c r="L3580" s="292"/>
      <c r="M3580" s="291"/>
    </row>
    <row r="3581" spans="1:13">
      <c r="A3581" s="323"/>
      <c r="B3581" s="322"/>
      <c r="C3581" s="322"/>
      <c r="D3581" s="322"/>
      <c r="E3581" s="322"/>
      <c r="F3581" s="322"/>
      <c r="G3581" s="322"/>
      <c r="H3581" s="321"/>
      <c r="I3581" s="334" t="s">
        <v>332</v>
      </c>
      <c r="J3581" s="333"/>
      <c r="K3581" s="352"/>
      <c r="L3581" s="292"/>
      <c r="M3581" s="291"/>
    </row>
    <row r="3582" spans="1:13">
      <c r="A3582" s="313" t="s">
        <v>331</v>
      </c>
      <c r="B3582" s="312"/>
      <c r="C3582" s="312"/>
      <c r="D3582" s="312"/>
      <c r="E3582" s="312"/>
      <c r="F3582" s="312"/>
      <c r="G3582" s="312"/>
      <c r="H3582" s="311"/>
      <c r="I3582" s="590" t="s">
        <v>35</v>
      </c>
      <c r="J3582" s="591"/>
      <c r="K3582" s="625">
        <v>1.4</v>
      </c>
      <c r="L3582" s="626"/>
      <c r="M3582" s="291">
        <f>K3582*12*I3561</f>
        <v>6283.1999999999989</v>
      </c>
    </row>
    <row r="3583" spans="1:13">
      <c r="A3583" s="323" t="s">
        <v>330</v>
      </c>
      <c r="B3583" s="322"/>
      <c r="C3583" s="322"/>
      <c r="D3583" s="322"/>
      <c r="E3583" s="322"/>
      <c r="F3583" s="322"/>
      <c r="G3583" s="322"/>
      <c r="H3583" s="321"/>
      <c r="I3583" s="334"/>
      <c r="J3583" s="333"/>
      <c r="K3583" s="327"/>
      <c r="L3583" s="292"/>
      <c r="M3583" s="291"/>
    </row>
    <row r="3584" spans="1:13">
      <c r="A3584" s="313" t="s">
        <v>329</v>
      </c>
      <c r="B3584" s="312"/>
      <c r="C3584" s="312"/>
      <c r="D3584" s="312"/>
      <c r="E3584" s="312"/>
      <c r="F3584" s="312"/>
      <c r="G3584" s="312"/>
      <c r="H3584" s="311"/>
      <c r="I3584" s="598" t="s">
        <v>328</v>
      </c>
      <c r="J3584" s="599"/>
      <c r="K3584" s="327"/>
      <c r="L3584" s="292"/>
      <c r="M3584" s="291"/>
    </row>
    <row r="3585" spans="1:13">
      <c r="A3585" s="313" t="s">
        <v>327</v>
      </c>
      <c r="B3585" s="312"/>
      <c r="C3585" s="312"/>
      <c r="D3585" s="312"/>
      <c r="E3585" s="312"/>
      <c r="F3585" s="312"/>
      <c r="G3585" s="312"/>
      <c r="H3585" s="311"/>
      <c r="I3585" s="590" t="s">
        <v>326</v>
      </c>
      <c r="J3585" s="591"/>
      <c r="K3585" s="351"/>
      <c r="L3585" s="350"/>
      <c r="M3585" s="349"/>
    </row>
    <row r="3586" spans="1:13" ht="15.75" thickBot="1">
      <c r="A3586" s="323"/>
      <c r="B3586" s="322"/>
      <c r="C3586" s="322"/>
      <c r="D3586" s="322"/>
      <c r="E3586" s="322"/>
      <c r="F3586" s="322"/>
      <c r="G3586" s="322"/>
      <c r="H3586" s="321"/>
      <c r="I3586" s="606" t="s">
        <v>325</v>
      </c>
      <c r="J3586" s="607"/>
      <c r="K3586" s="348"/>
      <c r="L3586" s="347"/>
      <c r="M3586" s="346"/>
    </row>
    <row r="3587" spans="1:13">
      <c r="A3587" s="345" t="s">
        <v>324</v>
      </c>
      <c r="B3587" s="344"/>
      <c r="C3587" s="344"/>
      <c r="D3587" s="344"/>
      <c r="E3587" s="344"/>
      <c r="F3587" s="344"/>
      <c r="G3587" s="343"/>
      <c r="H3587" s="342"/>
      <c r="I3587" s="341"/>
      <c r="J3587" s="340"/>
      <c r="K3587" s="648">
        <f>K3589+K3596+K3604+K3608+K3612</f>
        <v>6.21</v>
      </c>
      <c r="L3587" s="628"/>
      <c r="M3587" s="286">
        <f>M3589+M3596+M3604+M3608+M3612</f>
        <v>27870.479999999996</v>
      </c>
    </row>
    <row r="3588" spans="1:13" ht="15.75" thickBot="1">
      <c r="A3588" s="339"/>
      <c r="B3588" s="338"/>
      <c r="C3588" s="338"/>
      <c r="D3588" s="338"/>
      <c r="E3588" s="338"/>
      <c r="F3588" s="338"/>
      <c r="G3588" s="338"/>
      <c r="H3588" s="337"/>
      <c r="I3588" s="336"/>
      <c r="J3588" s="282"/>
      <c r="K3588" s="281"/>
      <c r="L3588" s="280"/>
      <c r="M3588" s="279"/>
    </row>
    <row r="3589" spans="1:13" ht="15.75" thickBot="1">
      <c r="A3589" s="603" t="s">
        <v>323</v>
      </c>
      <c r="B3589" s="604"/>
      <c r="C3589" s="604"/>
      <c r="D3589" s="604"/>
      <c r="E3589" s="604"/>
      <c r="F3589" s="604"/>
      <c r="G3589" s="604"/>
      <c r="H3589" s="605"/>
      <c r="I3589" s="305"/>
      <c r="J3589" s="304"/>
      <c r="K3589" s="646">
        <f>K3590+K3591+K3592+K3594+K3595</f>
        <v>2.3299999999999996</v>
      </c>
      <c r="L3589" s="647"/>
      <c r="M3589" s="303">
        <f>K3589*12*I3561</f>
        <v>10457.039999999997</v>
      </c>
    </row>
    <row r="3590" spans="1:13">
      <c r="A3590" s="323" t="s">
        <v>322</v>
      </c>
      <c r="B3590" s="322"/>
      <c r="C3590" s="322"/>
      <c r="D3590" s="322"/>
      <c r="E3590" s="322"/>
      <c r="F3590" s="322"/>
      <c r="G3590" s="322"/>
      <c r="H3590" s="321"/>
      <c r="I3590" s="596" t="s">
        <v>321</v>
      </c>
      <c r="J3590" s="597"/>
      <c r="K3590" s="629">
        <v>0.63</v>
      </c>
      <c r="L3590" s="630"/>
      <c r="M3590" s="291">
        <f>K3590*12*I3561</f>
        <v>2827.44</v>
      </c>
    </row>
    <row r="3591" spans="1:13">
      <c r="A3591" s="320" t="s">
        <v>320</v>
      </c>
      <c r="B3591" s="319"/>
      <c r="C3591" s="319"/>
      <c r="D3591" s="319"/>
      <c r="E3591" s="319"/>
      <c r="F3591" s="319"/>
      <c r="G3591" s="319"/>
      <c r="H3591" s="318"/>
      <c r="I3591" s="608" t="s">
        <v>57</v>
      </c>
      <c r="J3591" s="609"/>
      <c r="K3591" s="625">
        <v>1.48</v>
      </c>
      <c r="L3591" s="626"/>
      <c r="M3591" s="291">
        <f>K3591*12*I3561</f>
        <v>6642.2399999999989</v>
      </c>
    </row>
    <row r="3592" spans="1:13">
      <c r="A3592" s="313" t="s">
        <v>319</v>
      </c>
      <c r="B3592" s="312"/>
      <c r="C3592" s="312"/>
      <c r="D3592" s="312"/>
      <c r="E3592" s="312"/>
      <c r="F3592" s="312"/>
      <c r="G3592" s="312"/>
      <c r="H3592" s="311"/>
      <c r="I3592" s="590" t="s">
        <v>35</v>
      </c>
      <c r="J3592" s="591"/>
      <c r="K3592" s="625">
        <v>0.17</v>
      </c>
      <c r="L3592" s="626"/>
      <c r="M3592" s="291">
        <f>K3592*12*I3561</f>
        <v>762.96</v>
      </c>
    </row>
    <row r="3593" spans="1:13">
      <c r="A3593" s="335" t="s">
        <v>318</v>
      </c>
      <c r="B3593" s="331"/>
      <c r="C3593" s="331"/>
      <c r="D3593" s="331"/>
      <c r="E3593" s="322"/>
      <c r="F3593" s="322"/>
      <c r="G3593" s="322"/>
      <c r="H3593" s="321"/>
      <c r="I3593" s="334"/>
      <c r="J3593" s="333"/>
      <c r="K3593" s="293"/>
      <c r="L3593" s="292"/>
      <c r="M3593" s="291"/>
    </row>
    <row r="3594" spans="1:13">
      <c r="A3594" s="320" t="s">
        <v>317</v>
      </c>
      <c r="B3594" s="319"/>
      <c r="C3594" s="319"/>
      <c r="D3594" s="319"/>
      <c r="E3594" s="319"/>
      <c r="F3594" s="319"/>
      <c r="G3594" s="319"/>
      <c r="H3594" s="318"/>
      <c r="I3594" s="608" t="s">
        <v>19</v>
      </c>
      <c r="J3594" s="609"/>
      <c r="K3594" s="625">
        <v>0.05</v>
      </c>
      <c r="L3594" s="626"/>
      <c r="M3594" s="291">
        <f>K3594*12*I3561</f>
        <v>224.40000000000003</v>
      </c>
    </row>
    <row r="3595" spans="1:13" ht="15.75" thickBot="1">
      <c r="A3595" s="313" t="s">
        <v>316</v>
      </c>
      <c r="B3595" s="312"/>
      <c r="C3595" s="312"/>
      <c r="D3595" s="312"/>
      <c r="E3595" s="312"/>
      <c r="F3595" s="312"/>
      <c r="G3595" s="312"/>
      <c r="H3595" s="311"/>
      <c r="I3595" s="614" t="s">
        <v>19</v>
      </c>
      <c r="J3595" s="615"/>
      <c r="K3595" s="650"/>
      <c r="L3595" s="651"/>
      <c r="M3595" s="291"/>
    </row>
    <row r="3596" spans="1:13" ht="15.75" thickBot="1">
      <c r="A3596" s="654" t="s">
        <v>315</v>
      </c>
      <c r="B3596" s="655"/>
      <c r="C3596" s="655"/>
      <c r="D3596" s="655"/>
      <c r="E3596" s="655"/>
      <c r="F3596" s="655"/>
      <c r="G3596" s="655"/>
      <c r="H3596" s="656"/>
      <c r="I3596" s="305"/>
      <c r="J3596" s="304"/>
      <c r="K3596" s="642">
        <f>K3597+K3598+K3600+K3601+K3602+K3603</f>
        <v>1.35</v>
      </c>
      <c r="L3596" s="647"/>
      <c r="M3596" s="303">
        <f>K3596*12*I3561</f>
        <v>6058.8000000000011</v>
      </c>
    </row>
    <row r="3597" spans="1:13">
      <c r="A3597" s="332" t="s">
        <v>314</v>
      </c>
      <c r="B3597" s="331"/>
      <c r="C3597" s="331"/>
      <c r="D3597" s="331"/>
      <c r="E3597" s="331"/>
      <c r="F3597" s="322"/>
      <c r="G3597" s="322"/>
      <c r="H3597" s="321"/>
      <c r="I3597" s="330"/>
      <c r="J3597" s="294"/>
      <c r="K3597" s="629">
        <v>0.08</v>
      </c>
      <c r="L3597" s="630"/>
      <c r="M3597" s="291">
        <f>K3597*12*I3561</f>
        <v>359.03999999999996</v>
      </c>
    </row>
    <row r="3598" spans="1:13">
      <c r="A3598" s="329" t="s">
        <v>313</v>
      </c>
      <c r="B3598" s="328"/>
      <c r="C3598" s="328"/>
      <c r="D3598" s="328"/>
      <c r="E3598" s="328"/>
      <c r="F3598" s="312"/>
      <c r="G3598" s="312"/>
      <c r="H3598" s="311"/>
      <c r="I3598" s="598" t="s">
        <v>312</v>
      </c>
      <c r="J3598" s="599"/>
      <c r="K3598" s="625">
        <v>0.65</v>
      </c>
      <c r="L3598" s="626"/>
      <c r="M3598" s="291">
        <f>K3598*12*I3561</f>
        <v>2917.2000000000003</v>
      </c>
    </row>
    <row r="3599" spans="1:13">
      <c r="A3599" s="323" t="s">
        <v>311</v>
      </c>
      <c r="B3599" s="322"/>
      <c r="C3599" s="322"/>
      <c r="D3599" s="322"/>
      <c r="E3599" s="322"/>
      <c r="F3599" s="322"/>
      <c r="G3599" s="322"/>
      <c r="H3599" s="321"/>
      <c r="I3599" s="596" t="s">
        <v>310</v>
      </c>
      <c r="J3599" s="597"/>
      <c r="K3599" s="327"/>
      <c r="L3599" s="292"/>
      <c r="M3599" s="291"/>
    </row>
    <row r="3600" spans="1:13">
      <c r="A3600" s="320" t="s">
        <v>309</v>
      </c>
      <c r="B3600" s="319"/>
      <c r="C3600" s="319"/>
      <c r="D3600" s="319"/>
      <c r="E3600" s="319"/>
      <c r="F3600" s="319"/>
      <c r="G3600" s="319"/>
      <c r="H3600" s="318"/>
      <c r="I3600" s="608" t="s">
        <v>308</v>
      </c>
      <c r="J3600" s="609"/>
      <c r="K3600" s="625">
        <v>0.4</v>
      </c>
      <c r="L3600" s="626"/>
      <c r="M3600" s="291">
        <f>K3600*12*I3561</f>
        <v>1795.2000000000003</v>
      </c>
    </row>
    <row r="3601" spans="1:13">
      <c r="A3601" s="320" t="s">
        <v>307</v>
      </c>
      <c r="B3601" s="319"/>
      <c r="C3601" s="319"/>
      <c r="D3601" s="319"/>
      <c r="E3601" s="319"/>
      <c r="F3601" s="319"/>
      <c r="G3601" s="319"/>
      <c r="H3601" s="318"/>
      <c r="I3601" s="608" t="s">
        <v>306</v>
      </c>
      <c r="J3601" s="609"/>
      <c r="K3601" s="625">
        <v>0.1</v>
      </c>
      <c r="L3601" s="626"/>
      <c r="M3601" s="291">
        <f>K3601*12*I3561</f>
        <v>448.80000000000007</v>
      </c>
    </row>
    <row r="3602" spans="1:13">
      <c r="A3602" s="313" t="s">
        <v>299</v>
      </c>
      <c r="B3602" s="312"/>
      <c r="C3602" s="312"/>
      <c r="D3602" s="312"/>
      <c r="E3602" s="312"/>
      <c r="F3602" s="312"/>
      <c r="G3602" s="312"/>
      <c r="H3602" s="311"/>
      <c r="I3602" s="608" t="s">
        <v>298</v>
      </c>
      <c r="J3602" s="609"/>
      <c r="K3602" s="636">
        <v>0.05</v>
      </c>
      <c r="L3602" s="637"/>
      <c r="M3602" s="291">
        <f>K3602*12*I3561</f>
        <v>224.40000000000003</v>
      </c>
    </row>
    <row r="3603" spans="1:13" ht="15.75" thickBot="1">
      <c r="A3603" s="313" t="s">
        <v>305</v>
      </c>
      <c r="B3603" s="312"/>
      <c r="C3603" s="312"/>
      <c r="D3603" s="312"/>
      <c r="E3603" s="312"/>
      <c r="F3603" s="312"/>
      <c r="G3603" s="312"/>
      <c r="H3603" s="311"/>
      <c r="I3603" s="614" t="s">
        <v>88</v>
      </c>
      <c r="J3603" s="615"/>
      <c r="K3603" s="638">
        <v>7.0000000000000007E-2</v>
      </c>
      <c r="L3603" s="639"/>
      <c r="M3603" s="326">
        <f>K3603*12*I3561</f>
        <v>314.16000000000003</v>
      </c>
    </row>
    <row r="3604" spans="1:13" ht="15.75" thickBot="1">
      <c r="A3604" s="654" t="s">
        <v>304</v>
      </c>
      <c r="B3604" s="655"/>
      <c r="C3604" s="655"/>
      <c r="D3604" s="655"/>
      <c r="E3604" s="655"/>
      <c r="F3604" s="655"/>
      <c r="G3604" s="655"/>
      <c r="H3604" s="656"/>
      <c r="I3604" s="325"/>
      <c r="J3604" s="324"/>
      <c r="K3604" s="649">
        <f>K3605+K3606+K3607</f>
        <v>0.88</v>
      </c>
      <c r="L3604" s="643"/>
      <c r="M3604" s="303">
        <f>K3604*12*I3561</f>
        <v>3949.44</v>
      </c>
    </row>
    <row r="3605" spans="1:13">
      <c r="A3605" s="323" t="s">
        <v>303</v>
      </c>
      <c r="B3605" s="322"/>
      <c r="C3605" s="322"/>
      <c r="D3605" s="322"/>
      <c r="E3605" s="322"/>
      <c r="F3605" s="322"/>
      <c r="G3605" s="322"/>
      <c r="H3605" s="321"/>
      <c r="I3605" s="612" t="s">
        <v>302</v>
      </c>
      <c r="J3605" s="613"/>
      <c r="K3605" s="644">
        <v>0.42</v>
      </c>
      <c r="L3605" s="645"/>
      <c r="M3605" s="291">
        <f>K3605*12*I3561</f>
        <v>1884.96</v>
      </c>
    </row>
    <row r="3606" spans="1:13">
      <c r="A3606" s="320" t="s">
        <v>301</v>
      </c>
      <c r="B3606" s="319"/>
      <c r="C3606" s="319"/>
      <c r="D3606" s="319"/>
      <c r="E3606" s="319"/>
      <c r="F3606" s="319"/>
      <c r="G3606" s="319"/>
      <c r="H3606" s="318"/>
      <c r="I3606" s="317" t="s">
        <v>300</v>
      </c>
      <c r="J3606" s="316"/>
      <c r="K3606" s="636">
        <v>0.37</v>
      </c>
      <c r="L3606" s="637"/>
      <c r="M3606" s="291">
        <f>K3606*12*I3561</f>
        <v>1660.5599999999997</v>
      </c>
    </row>
    <row r="3607" spans="1:13" ht="15.75" thickBot="1">
      <c r="A3607" s="313" t="s">
        <v>299</v>
      </c>
      <c r="B3607" s="312"/>
      <c r="C3607" s="312"/>
      <c r="D3607" s="312"/>
      <c r="E3607" s="312"/>
      <c r="F3607" s="312"/>
      <c r="G3607" s="312"/>
      <c r="H3607" s="311"/>
      <c r="I3607" s="614" t="s">
        <v>298</v>
      </c>
      <c r="J3607" s="615"/>
      <c r="K3607" s="638">
        <v>0.09</v>
      </c>
      <c r="L3607" s="639"/>
      <c r="M3607" s="291">
        <f>K3607*12*I3561</f>
        <v>403.92</v>
      </c>
    </row>
    <row r="3608" spans="1:13" ht="15.75" thickBot="1">
      <c r="A3608" s="603" t="s">
        <v>375</v>
      </c>
      <c r="B3608" s="604"/>
      <c r="C3608" s="604"/>
      <c r="D3608" s="604"/>
      <c r="E3608" s="604"/>
      <c r="F3608" s="604"/>
      <c r="G3608" s="604"/>
      <c r="H3608" s="605"/>
      <c r="I3608" s="305"/>
      <c r="J3608" s="304"/>
      <c r="K3608" s="642">
        <v>1.58</v>
      </c>
      <c r="L3608" s="643"/>
      <c r="M3608" s="303">
        <f>K3608*12*I3561</f>
        <v>7091.04</v>
      </c>
    </row>
    <row r="3609" spans="1:13">
      <c r="A3609" s="301" t="s">
        <v>294</v>
      </c>
      <c r="B3609" s="300"/>
      <c r="C3609" s="300"/>
      <c r="D3609" s="300"/>
      <c r="E3609" s="300"/>
      <c r="F3609" s="300"/>
      <c r="G3609" s="300"/>
      <c r="H3609" s="298"/>
      <c r="I3609" s="621" t="s">
        <v>293</v>
      </c>
      <c r="J3609" s="622"/>
      <c r="K3609" s="297"/>
      <c r="L3609" s="314"/>
      <c r="M3609" s="291"/>
    </row>
    <row r="3610" spans="1:13">
      <c r="A3610" s="301" t="s">
        <v>292</v>
      </c>
      <c r="B3610" s="300"/>
      <c r="C3610" s="300"/>
      <c r="D3610" s="300"/>
      <c r="E3610" s="300"/>
      <c r="F3610" s="300"/>
      <c r="G3610" s="300"/>
      <c r="H3610" s="298"/>
      <c r="I3610" s="295"/>
      <c r="J3610" s="294"/>
      <c r="K3610" s="297"/>
      <c r="L3610" s="314"/>
      <c r="M3610" s="291"/>
    </row>
    <row r="3611" spans="1:13" ht="15.75" thickBot="1">
      <c r="A3611" s="301" t="s">
        <v>291</v>
      </c>
      <c r="B3611" s="300"/>
      <c r="C3611" s="300"/>
      <c r="D3611" s="300"/>
      <c r="E3611" s="300"/>
      <c r="F3611" s="300"/>
      <c r="G3611" s="300"/>
      <c r="H3611" s="298"/>
      <c r="I3611" s="310"/>
      <c r="J3611" s="294"/>
      <c r="K3611" s="297"/>
      <c r="L3611" s="314"/>
      <c r="M3611" s="291"/>
    </row>
    <row r="3612" spans="1:13" ht="15.75" thickBot="1">
      <c r="A3612" s="309" t="s">
        <v>374</v>
      </c>
      <c r="B3612" s="308"/>
      <c r="C3612" s="308"/>
      <c r="D3612" s="308"/>
      <c r="E3612" s="308"/>
      <c r="F3612" s="308"/>
      <c r="G3612" s="308"/>
      <c r="H3612" s="307"/>
      <c r="I3612" s="305"/>
      <c r="J3612" s="304"/>
      <c r="K3612" s="642">
        <v>7.0000000000000007E-2</v>
      </c>
      <c r="L3612" s="643"/>
      <c r="M3612" s="303">
        <f>K3612*12*I3561</f>
        <v>314.16000000000003</v>
      </c>
    </row>
    <row r="3613" spans="1:13">
      <c r="A3613" s="301" t="s">
        <v>289</v>
      </c>
      <c r="B3613" s="300"/>
      <c r="C3613" s="300"/>
      <c r="D3613" s="300"/>
      <c r="E3613" s="300"/>
      <c r="F3613" s="300"/>
      <c r="G3613" s="300"/>
      <c r="H3613" s="298"/>
      <c r="I3613" s="621" t="s">
        <v>19</v>
      </c>
      <c r="J3613" s="622"/>
      <c r="K3613" s="315"/>
      <c r="L3613" s="314"/>
      <c r="M3613" s="291"/>
    </row>
    <row r="3614" spans="1:13" ht="15.75" thickBot="1">
      <c r="A3614" s="301" t="s">
        <v>288</v>
      </c>
      <c r="B3614" s="300"/>
      <c r="C3614" s="300"/>
      <c r="D3614" s="300"/>
      <c r="E3614" s="300"/>
      <c r="F3614" s="300"/>
      <c r="G3614" s="300"/>
      <c r="H3614" s="298"/>
      <c r="I3614" s="295"/>
      <c r="J3614" s="294"/>
      <c r="K3614" s="315"/>
      <c r="L3614" s="314"/>
      <c r="M3614" s="291"/>
    </row>
    <row r="3615" spans="1:13" ht="15.75" thickBot="1">
      <c r="A3615" s="603" t="s">
        <v>287</v>
      </c>
      <c r="B3615" s="604"/>
      <c r="C3615" s="604"/>
      <c r="D3615" s="604"/>
      <c r="E3615" s="604"/>
      <c r="F3615" s="604"/>
      <c r="G3615" s="604"/>
      <c r="H3615" s="605"/>
      <c r="I3615" s="305"/>
      <c r="J3615" s="304"/>
      <c r="K3615" s="642">
        <v>6</v>
      </c>
      <c r="L3615" s="643"/>
      <c r="M3615" s="303">
        <f>K3615*12*I3561</f>
        <v>26928</v>
      </c>
    </row>
    <row r="3616" spans="1:13">
      <c r="A3616" s="301" t="s">
        <v>286</v>
      </c>
      <c r="B3616" s="299"/>
      <c r="C3616" s="299"/>
      <c r="D3616" s="299"/>
      <c r="E3616" s="299"/>
      <c r="F3616" s="300"/>
      <c r="G3616" s="299"/>
      <c r="H3616" s="298"/>
      <c r="I3616" s="598" t="s">
        <v>285</v>
      </c>
      <c r="J3616" s="599"/>
      <c r="K3616" s="297"/>
      <c r="L3616" s="314"/>
      <c r="M3616" s="291"/>
    </row>
    <row r="3617" spans="1:13">
      <c r="A3617" s="301" t="s">
        <v>284</v>
      </c>
      <c r="B3617" s="299"/>
      <c r="C3617" s="299"/>
      <c r="D3617" s="299"/>
      <c r="E3617" s="299"/>
      <c r="F3617" s="300"/>
      <c r="G3617" s="299"/>
      <c r="H3617" s="298"/>
      <c r="I3617" s="598" t="s">
        <v>283</v>
      </c>
      <c r="J3617" s="599"/>
      <c r="K3617" s="297"/>
      <c r="L3617" s="314"/>
      <c r="M3617" s="291"/>
    </row>
    <row r="3618" spans="1:13">
      <c r="A3618" s="301" t="s">
        <v>282</v>
      </c>
      <c r="B3618" s="299"/>
      <c r="C3618" s="299"/>
      <c r="D3618" s="299"/>
      <c r="E3618" s="299"/>
      <c r="F3618" s="300"/>
      <c r="G3618" s="299"/>
      <c r="H3618" s="298"/>
      <c r="I3618" s="598" t="s">
        <v>281</v>
      </c>
      <c r="J3618" s="599"/>
      <c r="K3618" s="297"/>
      <c r="L3618" s="314"/>
      <c r="M3618" s="291"/>
    </row>
    <row r="3619" spans="1:13">
      <c r="A3619" s="301" t="s">
        <v>280</v>
      </c>
      <c r="B3619" s="299"/>
      <c r="C3619" s="299"/>
      <c r="D3619" s="299"/>
      <c r="E3619" s="299"/>
      <c r="F3619" s="300"/>
      <c r="G3619" s="299"/>
      <c r="H3619" s="298"/>
      <c r="I3619" s="598" t="s">
        <v>279</v>
      </c>
      <c r="J3619" s="599"/>
      <c r="K3619" s="297"/>
      <c r="L3619" s="314"/>
      <c r="M3619" s="291"/>
    </row>
    <row r="3620" spans="1:13">
      <c r="A3620" s="301" t="s">
        <v>278</v>
      </c>
      <c r="B3620" s="299"/>
      <c r="C3620" s="299"/>
      <c r="D3620" s="299"/>
      <c r="E3620" s="299"/>
      <c r="F3620" s="300"/>
      <c r="G3620" s="299"/>
      <c r="H3620" s="298"/>
      <c r="I3620" s="598" t="s">
        <v>277</v>
      </c>
      <c r="J3620" s="599"/>
      <c r="K3620" s="297"/>
      <c r="L3620" s="314"/>
      <c r="M3620" s="291"/>
    </row>
    <row r="3621" spans="1:13">
      <c r="A3621" s="301" t="s">
        <v>276</v>
      </c>
      <c r="B3621" s="299"/>
      <c r="C3621" s="299"/>
      <c r="D3621" s="299"/>
      <c r="E3621" s="299"/>
      <c r="F3621" s="300"/>
      <c r="G3621" s="299"/>
      <c r="H3621" s="298"/>
      <c r="I3621" s="295"/>
      <c r="J3621" s="294"/>
      <c r="K3621" s="297"/>
      <c r="L3621" s="302"/>
      <c r="M3621" s="291"/>
    </row>
    <row r="3622" spans="1:13">
      <c r="A3622" s="301" t="s">
        <v>275</v>
      </c>
      <c r="B3622" s="299"/>
      <c r="C3622" s="299"/>
      <c r="D3622" s="299"/>
      <c r="E3622" s="299"/>
      <c r="F3622" s="300"/>
      <c r="G3622" s="299"/>
      <c r="H3622" s="298"/>
      <c r="I3622" s="295"/>
      <c r="J3622" s="294"/>
      <c r="K3622" s="297"/>
      <c r="L3622" s="314"/>
      <c r="M3622" s="291"/>
    </row>
    <row r="3623" spans="1:13">
      <c r="A3623" s="301" t="s">
        <v>274</v>
      </c>
      <c r="B3623" s="299"/>
      <c r="C3623" s="299"/>
      <c r="D3623" s="299"/>
      <c r="E3623" s="299"/>
      <c r="F3623" s="300"/>
      <c r="G3623" s="299"/>
      <c r="H3623" s="298"/>
      <c r="I3623" s="295"/>
      <c r="J3623" s="294"/>
      <c r="K3623" s="297"/>
      <c r="L3623" s="314"/>
      <c r="M3623" s="291"/>
    </row>
    <row r="3624" spans="1:13">
      <c r="A3624" s="301" t="s">
        <v>273</v>
      </c>
      <c r="B3624" s="299"/>
      <c r="C3624" s="299"/>
      <c r="D3624" s="299"/>
      <c r="E3624" s="299"/>
      <c r="F3624" s="300"/>
      <c r="G3624" s="299"/>
      <c r="H3624" s="298"/>
      <c r="I3624" s="295"/>
      <c r="J3624" s="294"/>
      <c r="K3624" s="297"/>
      <c r="L3624" s="314"/>
      <c r="M3624" s="291"/>
    </row>
    <row r="3625" spans="1:13">
      <c r="A3625" s="301" t="s">
        <v>272</v>
      </c>
      <c r="B3625" s="299"/>
      <c r="C3625" s="299"/>
      <c r="D3625" s="299"/>
      <c r="E3625" s="299"/>
      <c r="F3625" s="300"/>
      <c r="G3625" s="299"/>
      <c r="H3625" s="298"/>
      <c r="I3625" s="295"/>
      <c r="J3625" s="294"/>
      <c r="K3625" s="297"/>
      <c r="L3625" s="314"/>
      <c r="M3625" s="291"/>
    </row>
    <row r="3626" spans="1:13" ht="15.75" thickBot="1">
      <c r="A3626" s="616" t="s">
        <v>271</v>
      </c>
      <c r="B3626" s="617"/>
      <c r="C3626" s="617"/>
      <c r="D3626" s="617"/>
      <c r="E3626" s="617"/>
      <c r="F3626" s="617"/>
      <c r="G3626" s="617"/>
      <c r="H3626" s="618"/>
      <c r="I3626" s="295"/>
      <c r="J3626" s="294"/>
      <c r="K3626" s="293"/>
      <c r="L3626" s="292"/>
      <c r="M3626" s="291"/>
    </row>
    <row r="3627" spans="1:13">
      <c r="A3627" s="290" t="s">
        <v>270</v>
      </c>
      <c r="B3627" s="289"/>
      <c r="C3627" s="289"/>
      <c r="D3627" s="289"/>
      <c r="E3627" s="289"/>
      <c r="F3627" s="289"/>
      <c r="G3627" s="289"/>
      <c r="H3627" s="289"/>
      <c r="I3627" s="621" t="s">
        <v>55</v>
      </c>
      <c r="J3627" s="622"/>
      <c r="K3627" s="288"/>
      <c r="L3627" s="287"/>
      <c r="M3627" s="286"/>
    </row>
    <row r="3628" spans="1:13" ht="15.75" thickBot="1">
      <c r="A3628" s="285" t="s">
        <v>269</v>
      </c>
      <c r="B3628" s="284"/>
      <c r="C3628" s="284"/>
      <c r="D3628" s="284"/>
      <c r="E3628" s="284"/>
      <c r="F3628" s="284"/>
      <c r="G3628" s="284"/>
      <c r="H3628" s="284"/>
      <c r="I3628" s="283"/>
      <c r="J3628" s="282"/>
      <c r="K3628" s="281"/>
      <c r="L3628" s="280"/>
      <c r="M3628" s="279"/>
    </row>
    <row r="3629" spans="1:13" ht="15.75" thickBot="1">
      <c r="A3629" s="603" t="s">
        <v>355</v>
      </c>
      <c r="B3629" s="604"/>
      <c r="C3629" s="604"/>
      <c r="D3629" s="604"/>
      <c r="E3629" s="604"/>
      <c r="F3629" s="604"/>
      <c r="G3629" s="604"/>
      <c r="H3629" s="657"/>
      <c r="I3629" s="658" t="s">
        <v>32</v>
      </c>
      <c r="J3629" s="659"/>
      <c r="K3629" s="660">
        <v>1.46</v>
      </c>
      <c r="L3629" s="661"/>
      <c r="M3629" s="276">
        <f>K3629*12*I3561</f>
        <v>6552.48</v>
      </c>
    </row>
    <row r="3630" spans="1:13" ht="15.75" thickBot="1">
      <c r="A3630" s="386" t="s">
        <v>354</v>
      </c>
      <c r="B3630" s="385"/>
      <c r="C3630" s="385"/>
      <c r="D3630" s="385"/>
      <c r="E3630" s="385"/>
      <c r="F3630" s="385"/>
      <c r="G3630" s="385"/>
      <c r="H3630" s="385"/>
      <c r="I3630" s="387"/>
      <c r="J3630" s="383"/>
      <c r="K3630" s="660"/>
      <c r="L3630" s="661"/>
      <c r="M3630" s="276"/>
    </row>
    <row r="3631" spans="1:13" ht="15.75" thickBot="1">
      <c r="A3631" s="652" t="s">
        <v>268</v>
      </c>
      <c r="B3631" s="653"/>
      <c r="C3631" s="653"/>
      <c r="D3631" s="653"/>
      <c r="E3631" s="653"/>
      <c r="F3631" s="653"/>
      <c r="G3631" s="653"/>
      <c r="H3631" s="653"/>
      <c r="I3631" s="278"/>
      <c r="J3631" s="277"/>
      <c r="K3631" s="610">
        <f>K3562+K3572+K3587+K3615+K3629+K3630</f>
        <v>24.89</v>
      </c>
      <c r="L3631" s="611"/>
      <c r="M3631" s="276">
        <f>M3562+M3572+M3587+M3615+M3629+M3630</f>
        <v>111706.31999999999</v>
      </c>
    </row>
    <row r="3633" spans="1:13" ht="15.75">
      <c r="A3633" s="601" t="s">
        <v>0</v>
      </c>
      <c r="B3633" s="601"/>
      <c r="C3633" s="601"/>
      <c r="D3633" s="601"/>
      <c r="E3633" s="601"/>
      <c r="F3633" s="601"/>
      <c r="G3633" s="601"/>
      <c r="H3633" s="601"/>
      <c r="I3633" s="601"/>
      <c r="J3633" s="601"/>
      <c r="K3633" s="601"/>
      <c r="L3633" s="601"/>
      <c r="M3633" s="327"/>
    </row>
    <row r="3634" spans="1:13" ht="15.75">
      <c r="A3634" s="600" t="s">
        <v>353</v>
      </c>
      <c r="B3634" s="600"/>
      <c r="C3634" s="600"/>
      <c r="D3634" s="600"/>
      <c r="E3634" s="600"/>
      <c r="F3634" s="600"/>
      <c r="G3634" s="600"/>
      <c r="H3634" s="600"/>
      <c r="I3634" s="600"/>
      <c r="J3634" s="600"/>
      <c r="K3634" s="600"/>
      <c r="L3634" s="600"/>
      <c r="M3634" s="327"/>
    </row>
    <row r="3635" spans="1:13" ht="15.75">
      <c r="A3635" s="370"/>
      <c r="B3635" s="370"/>
      <c r="C3635" s="370"/>
      <c r="D3635" s="370"/>
      <c r="E3635" s="370"/>
      <c r="F3635" s="370" t="s">
        <v>474</v>
      </c>
      <c r="G3635" s="370"/>
      <c r="H3635" s="370"/>
      <c r="I3635" s="370"/>
      <c r="J3635" s="370"/>
      <c r="K3635" s="370"/>
      <c r="L3635" s="370"/>
      <c r="M3635" s="327"/>
    </row>
    <row r="3636" spans="1:13">
      <c r="A3636" s="329"/>
      <c r="B3636" s="328"/>
      <c r="C3636" s="602" t="s">
        <v>351</v>
      </c>
      <c r="D3636" s="602"/>
      <c r="E3636" s="602"/>
      <c r="F3636" s="328"/>
      <c r="G3636" s="328"/>
      <c r="H3636" s="368"/>
      <c r="I3636" s="590" t="s">
        <v>3</v>
      </c>
      <c r="J3636" s="591"/>
      <c r="K3636" s="592" t="s">
        <v>4</v>
      </c>
      <c r="L3636" s="593"/>
      <c r="M3636" s="382"/>
    </row>
    <row r="3637" spans="1:13">
      <c r="A3637" s="381"/>
      <c r="B3637" s="355"/>
      <c r="C3637" s="355"/>
      <c r="D3637" s="355"/>
      <c r="E3637" s="355"/>
      <c r="F3637" s="355"/>
      <c r="G3637" s="355"/>
      <c r="H3637" s="356"/>
      <c r="I3637" s="295"/>
      <c r="J3637" s="294"/>
      <c r="K3637" s="594" t="s">
        <v>5</v>
      </c>
      <c r="L3637" s="595"/>
      <c r="M3637" s="380" t="s">
        <v>6</v>
      </c>
    </row>
    <row r="3638" spans="1:13">
      <c r="A3638" s="381"/>
      <c r="B3638" s="355"/>
      <c r="C3638" s="355"/>
      <c r="D3638" s="355"/>
      <c r="E3638" s="355"/>
      <c r="F3638" s="355"/>
      <c r="G3638" s="355"/>
      <c r="H3638" s="356"/>
      <c r="I3638" s="598" t="s">
        <v>7</v>
      </c>
      <c r="J3638" s="599"/>
      <c r="K3638" s="623" t="s">
        <v>8</v>
      </c>
      <c r="L3638" s="624"/>
      <c r="M3638" s="380" t="s">
        <v>9</v>
      </c>
    </row>
    <row r="3639" spans="1:13" ht="16.5" thickBot="1">
      <c r="A3639" s="379"/>
      <c r="B3639" s="351"/>
      <c r="C3639" s="351"/>
      <c r="D3639" s="351"/>
      <c r="E3639" s="351"/>
      <c r="F3639" s="351"/>
      <c r="G3639" s="351"/>
      <c r="H3639" s="350"/>
      <c r="I3639" s="631">
        <v>372.5</v>
      </c>
      <c r="J3639" s="632"/>
      <c r="K3639" s="633"/>
      <c r="L3639" s="634"/>
      <c r="M3639" s="378"/>
    </row>
    <row r="3640" spans="1:13">
      <c r="A3640" s="367" t="s">
        <v>350</v>
      </c>
      <c r="B3640" s="344"/>
      <c r="C3640" s="344"/>
      <c r="D3640" s="344"/>
      <c r="E3640" s="344"/>
      <c r="F3640" s="344"/>
      <c r="G3640" s="344"/>
      <c r="H3640" s="377"/>
      <c r="I3640" s="341"/>
      <c r="J3640" s="340"/>
      <c r="K3640" s="635">
        <f>K3643+K3646</f>
        <v>6.17</v>
      </c>
      <c r="L3640" s="628"/>
      <c r="M3640" s="286">
        <f>K3640*12*I3639</f>
        <v>27579.899999999998</v>
      </c>
    </row>
    <row r="3641" spans="1:13">
      <c r="A3641" s="376" t="s">
        <v>349</v>
      </c>
      <c r="B3641" s="375"/>
      <c r="C3641" s="375"/>
      <c r="D3641" s="375"/>
      <c r="E3641" s="375"/>
      <c r="F3641" s="375"/>
      <c r="G3641" s="375"/>
      <c r="H3641" s="374"/>
      <c r="I3641" s="295"/>
      <c r="J3641" s="294"/>
      <c r="K3641" s="293"/>
      <c r="L3641" s="292"/>
      <c r="M3641" s="373"/>
    </row>
    <row r="3642" spans="1:13" ht="15.75" thickBot="1">
      <c r="A3642" s="363" t="s">
        <v>348</v>
      </c>
      <c r="B3642" s="372"/>
      <c r="C3642" s="372"/>
      <c r="D3642" s="372"/>
      <c r="E3642" s="372"/>
      <c r="F3642" s="372"/>
      <c r="G3642" s="372"/>
      <c r="H3642" s="371"/>
      <c r="I3642" s="336"/>
      <c r="J3642" s="282"/>
      <c r="K3642" s="281"/>
      <c r="L3642" s="280"/>
      <c r="M3642" s="279"/>
    </row>
    <row r="3643" spans="1:13">
      <c r="A3643" s="323" t="s">
        <v>347</v>
      </c>
      <c r="B3643" s="331"/>
      <c r="C3643" s="331"/>
      <c r="D3643" s="331"/>
      <c r="E3643" s="331"/>
      <c r="F3643" s="331"/>
      <c r="G3643" s="331"/>
      <c r="H3643" s="357"/>
      <c r="I3643" s="596" t="s">
        <v>19</v>
      </c>
      <c r="J3643" s="597"/>
      <c r="K3643" s="629">
        <v>3.7</v>
      </c>
      <c r="L3643" s="630"/>
      <c r="M3643" s="291">
        <f>K3643*12*I3639</f>
        <v>16539.000000000004</v>
      </c>
    </row>
    <row r="3644" spans="1:13">
      <c r="A3644" s="301" t="s">
        <v>338</v>
      </c>
      <c r="B3644" s="355"/>
      <c r="C3644" s="355"/>
      <c r="D3644" s="355"/>
      <c r="E3644" s="355"/>
      <c r="F3644" s="355"/>
      <c r="G3644" s="355"/>
      <c r="H3644" s="356"/>
      <c r="I3644" s="598" t="s">
        <v>328</v>
      </c>
      <c r="J3644" s="599"/>
      <c r="K3644" s="327"/>
      <c r="L3644" s="292"/>
      <c r="M3644" s="291"/>
    </row>
    <row r="3645" spans="1:13">
      <c r="A3645" s="323" t="s">
        <v>337</v>
      </c>
      <c r="B3645" s="331"/>
      <c r="C3645" s="331"/>
      <c r="D3645" s="331"/>
      <c r="E3645" s="331"/>
      <c r="F3645" s="331"/>
      <c r="G3645" s="331"/>
      <c r="H3645" s="357"/>
      <c r="I3645" s="596"/>
      <c r="J3645" s="597"/>
      <c r="K3645" s="327"/>
      <c r="L3645" s="292"/>
      <c r="M3645" s="291"/>
    </row>
    <row r="3646" spans="1:13">
      <c r="A3646" s="323" t="s">
        <v>346</v>
      </c>
      <c r="B3646" s="331"/>
      <c r="C3646" s="331"/>
      <c r="D3646" s="331"/>
      <c r="E3646" s="331"/>
      <c r="F3646" s="331"/>
      <c r="G3646" s="331"/>
      <c r="H3646" s="357"/>
      <c r="I3646" s="608" t="s">
        <v>35</v>
      </c>
      <c r="J3646" s="609"/>
      <c r="K3646" s="625">
        <v>2.4700000000000002</v>
      </c>
      <c r="L3646" s="626"/>
      <c r="M3646" s="291">
        <f>K3646*12*I3639</f>
        <v>11040.9</v>
      </c>
    </row>
    <row r="3647" spans="1:13" ht="15.75">
      <c r="A3647" s="320" t="s">
        <v>345</v>
      </c>
      <c r="B3647" s="354"/>
      <c r="C3647" s="354"/>
      <c r="D3647" s="354"/>
      <c r="E3647" s="354"/>
      <c r="F3647" s="354"/>
      <c r="G3647" s="354"/>
      <c r="H3647" s="353"/>
      <c r="I3647" s="598" t="s">
        <v>328</v>
      </c>
      <c r="J3647" s="599"/>
      <c r="K3647" s="370"/>
      <c r="L3647" s="369"/>
      <c r="M3647" s="291"/>
    </row>
    <row r="3648" spans="1:13">
      <c r="A3648" s="313" t="s">
        <v>344</v>
      </c>
      <c r="B3648" s="328"/>
      <c r="C3648" s="328"/>
      <c r="D3648" s="328"/>
      <c r="E3648" s="328"/>
      <c r="F3648" s="328"/>
      <c r="G3648" s="328"/>
      <c r="H3648" s="368"/>
      <c r="I3648" s="598"/>
      <c r="J3648" s="599"/>
      <c r="K3648" s="352"/>
      <c r="L3648" s="292"/>
      <c r="M3648" s="291"/>
    </row>
    <row r="3649" spans="1:13" ht="15.75" thickBot="1">
      <c r="A3649" s="323" t="s">
        <v>343</v>
      </c>
      <c r="B3649" s="322"/>
      <c r="C3649" s="322"/>
      <c r="D3649" s="322"/>
      <c r="E3649" s="322"/>
      <c r="F3649" s="322"/>
      <c r="G3649" s="322"/>
      <c r="H3649" s="321"/>
      <c r="I3649" s="334"/>
      <c r="J3649" s="333"/>
      <c r="K3649" s="636"/>
      <c r="L3649" s="637"/>
      <c r="M3649" s="291"/>
    </row>
    <row r="3650" spans="1:13">
      <c r="A3650" s="367" t="s">
        <v>342</v>
      </c>
      <c r="B3650" s="366"/>
      <c r="C3650" s="366"/>
      <c r="D3650" s="366"/>
      <c r="E3650" s="366"/>
      <c r="F3650" s="366"/>
      <c r="G3650" s="366"/>
      <c r="H3650" s="365"/>
      <c r="I3650" s="341"/>
      <c r="J3650" s="364"/>
      <c r="K3650" s="627">
        <f>K3652+K3657+K3660</f>
        <v>5.05</v>
      </c>
      <c r="L3650" s="628"/>
      <c r="M3650" s="286">
        <f>K3650*12*I3639</f>
        <v>22573.499999999996</v>
      </c>
    </row>
    <row r="3651" spans="1:13" ht="15.75" thickBot="1">
      <c r="A3651" s="363" t="s">
        <v>341</v>
      </c>
      <c r="B3651" s="362"/>
      <c r="C3651" s="362"/>
      <c r="D3651" s="362"/>
      <c r="E3651" s="362"/>
      <c r="F3651" s="362"/>
      <c r="G3651" s="362"/>
      <c r="H3651" s="361"/>
      <c r="I3651" s="336"/>
      <c r="J3651" s="360"/>
      <c r="K3651" s="281"/>
      <c r="L3651" s="280"/>
      <c r="M3651" s="279"/>
    </row>
    <row r="3652" spans="1:13">
      <c r="A3652" s="301" t="s">
        <v>340</v>
      </c>
      <c r="B3652" s="300"/>
      <c r="C3652" s="300"/>
      <c r="D3652" s="300"/>
      <c r="E3652" s="300"/>
      <c r="F3652" s="300"/>
      <c r="G3652" s="300"/>
      <c r="H3652" s="298"/>
      <c r="I3652" s="598" t="s">
        <v>19</v>
      </c>
      <c r="J3652" s="599"/>
      <c r="K3652" s="629">
        <v>2.5299999999999998</v>
      </c>
      <c r="L3652" s="630"/>
      <c r="M3652" s="291">
        <f>K3652*12*I3639</f>
        <v>11309.1</v>
      </c>
    </row>
    <row r="3653" spans="1:13">
      <c r="A3653" s="323" t="s">
        <v>339</v>
      </c>
      <c r="B3653" s="322"/>
      <c r="C3653" s="322"/>
      <c r="D3653" s="322"/>
      <c r="E3653" s="322"/>
      <c r="F3653" s="322"/>
      <c r="G3653" s="322"/>
      <c r="H3653" s="321"/>
      <c r="I3653" s="359"/>
      <c r="J3653" s="358"/>
      <c r="K3653" s="327"/>
      <c r="L3653" s="292"/>
      <c r="M3653" s="291"/>
    </row>
    <row r="3654" spans="1:13">
      <c r="A3654" s="301" t="s">
        <v>338</v>
      </c>
      <c r="B3654" s="355"/>
      <c r="C3654" s="355"/>
      <c r="D3654" s="355"/>
      <c r="E3654" s="355"/>
      <c r="F3654" s="355"/>
      <c r="G3654" s="355"/>
      <c r="H3654" s="356"/>
      <c r="I3654" s="598" t="s">
        <v>328</v>
      </c>
      <c r="J3654" s="599"/>
      <c r="K3654" s="327"/>
      <c r="L3654" s="292"/>
      <c r="M3654" s="291"/>
    </row>
    <row r="3655" spans="1:13">
      <c r="A3655" s="323" t="s">
        <v>337</v>
      </c>
      <c r="B3655" s="331"/>
      <c r="C3655" s="331"/>
      <c r="D3655" s="331"/>
      <c r="E3655" s="331"/>
      <c r="F3655" s="331"/>
      <c r="G3655" s="331"/>
      <c r="H3655" s="357"/>
      <c r="I3655" s="596"/>
      <c r="J3655" s="597"/>
      <c r="K3655" s="327"/>
      <c r="L3655" s="292"/>
      <c r="M3655" s="291"/>
    </row>
    <row r="3656" spans="1:13">
      <c r="A3656" s="320" t="s">
        <v>336</v>
      </c>
      <c r="B3656" s="354"/>
      <c r="C3656" s="353"/>
      <c r="D3656" s="355"/>
      <c r="E3656" s="355"/>
      <c r="F3656" s="355"/>
      <c r="G3656" s="355"/>
      <c r="H3656" s="356"/>
      <c r="I3656" s="598" t="s">
        <v>328</v>
      </c>
      <c r="J3656" s="599"/>
      <c r="K3656" s="327"/>
      <c r="L3656" s="292"/>
      <c r="M3656" s="291"/>
    </row>
    <row r="3657" spans="1:13">
      <c r="A3657" s="301" t="s">
        <v>335</v>
      </c>
      <c r="B3657" s="355"/>
      <c r="C3657" s="355"/>
      <c r="D3657" s="354"/>
      <c r="E3657" s="354"/>
      <c r="F3657" s="354"/>
      <c r="G3657" s="354"/>
      <c r="H3657" s="353"/>
      <c r="I3657" s="608" t="s">
        <v>35</v>
      </c>
      <c r="J3657" s="609"/>
      <c r="K3657" s="625">
        <v>1.1200000000000001</v>
      </c>
      <c r="L3657" s="626"/>
      <c r="M3657" s="291">
        <f>K3657*12*I3639</f>
        <v>5006.4000000000005</v>
      </c>
    </row>
    <row r="3658" spans="1:13">
      <c r="A3658" s="313" t="s">
        <v>334</v>
      </c>
      <c r="B3658" s="312"/>
      <c r="C3658" s="312"/>
      <c r="D3658" s="312"/>
      <c r="E3658" s="312"/>
      <c r="F3658" s="312"/>
      <c r="G3658" s="312"/>
      <c r="H3658" s="311"/>
      <c r="I3658" s="590" t="s">
        <v>333</v>
      </c>
      <c r="J3658" s="591"/>
      <c r="K3658" s="327"/>
      <c r="L3658" s="292"/>
      <c r="M3658" s="291"/>
    </row>
    <row r="3659" spans="1:13">
      <c r="A3659" s="323"/>
      <c r="B3659" s="322"/>
      <c r="C3659" s="322"/>
      <c r="D3659" s="322"/>
      <c r="E3659" s="322"/>
      <c r="F3659" s="322"/>
      <c r="G3659" s="322"/>
      <c r="H3659" s="321"/>
      <c r="I3659" s="334" t="s">
        <v>332</v>
      </c>
      <c r="J3659" s="333"/>
      <c r="K3659" s="352"/>
      <c r="L3659" s="292"/>
      <c r="M3659" s="291"/>
    </row>
    <row r="3660" spans="1:13">
      <c r="A3660" s="313" t="s">
        <v>331</v>
      </c>
      <c r="B3660" s="312"/>
      <c r="C3660" s="312"/>
      <c r="D3660" s="312"/>
      <c r="E3660" s="312"/>
      <c r="F3660" s="312"/>
      <c r="G3660" s="312"/>
      <c r="H3660" s="311"/>
      <c r="I3660" s="590" t="s">
        <v>35</v>
      </c>
      <c r="J3660" s="591"/>
      <c r="K3660" s="625">
        <v>1.4</v>
      </c>
      <c r="L3660" s="626"/>
      <c r="M3660" s="291">
        <f>K3660*12*I3639</f>
        <v>6257.9999999999991</v>
      </c>
    </row>
    <row r="3661" spans="1:13">
      <c r="A3661" s="323" t="s">
        <v>330</v>
      </c>
      <c r="B3661" s="322"/>
      <c r="C3661" s="322"/>
      <c r="D3661" s="322"/>
      <c r="E3661" s="322"/>
      <c r="F3661" s="322"/>
      <c r="G3661" s="322"/>
      <c r="H3661" s="321"/>
      <c r="I3661" s="334"/>
      <c r="J3661" s="333"/>
      <c r="K3661" s="327"/>
      <c r="L3661" s="292"/>
      <c r="M3661" s="291"/>
    </row>
    <row r="3662" spans="1:13">
      <c r="A3662" s="313" t="s">
        <v>329</v>
      </c>
      <c r="B3662" s="312"/>
      <c r="C3662" s="312"/>
      <c r="D3662" s="312"/>
      <c r="E3662" s="312"/>
      <c r="F3662" s="312"/>
      <c r="G3662" s="312"/>
      <c r="H3662" s="311"/>
      <c r="I3662" s="598" t="s">
        <v>328</v>
      </c>
      <c r="J3662" s="599"/>
      <c r="K3662" s="327"/>
      <c r="L3662" s="292"/>
      <c r="M3662" s="291"/>
    </row>
    <row r="3663" spans="1:13">
      <c r="A3663" s="313" t="s">
        <v>327</v>
      </c>
      <c r="B3663" s="312"/>
      <c r="C3663" s="312"/>
      <c r="D3663" s="312"/>
      <c r="E3663" s="312"/>
      <c r="F3663" s="312"/>
      <c r="G3663" s="312"/>
      <c r="H3663" s="311"/>
      <c r="I3663" s="590" t="s">
        <v>326</v>
      </c>
      <c r="J3663" s="591"/>
      <c r="K3663" s="351"/>
      <c r="L3663" s="350"/>
      <c r="M3663" s="349"/>
    </row>
    <row r="3664" spans="1:13" ht="15.75" thickBot="1">
      <c r="A3664" s="323"/>
      <c r="B3664" s="322"/>
      <c r="C3664" s="322"/>
      <c r="D3664" s="322"/>
      <c r="E3664" s="322"/>
      <c r="F3664" s="322"/>
      <c r="G3664" s="322"/>
      <c r="H3664" s="321"/>
      <c r="I3664" s="606" t="s">
        <v>325</v>
      </c>
      <c r="J3664" s="607"/>
      <c r="K3664" s="348"/>
      <c r="L3664" s="347"/>
      <c r="M3664" s="346"/>
    </row>
    <row r="3665" spans="1:13">
      <c r="A3665" s="345" t="s">
        <v>324</v>
      </c>
      <c r="B3665" s="344"/>
      <c r="C3665" s="344"/>
      <c r="D3665" s="344"/>
      <c r="E3665" s="344"/>
      <c r="F3665" s="344"/>
      <c r="G3665" s="343"/>
      <c r="H3665" s="342"/>
      <c r="I3665" s="341"/>
      <c r="J3665" s="340"/>
      <c r="K3665" s="648">
        <f>K3667+K3674+K3682+K3686+K3690</f>
        <v>6.21</v>
      </c>
      <c r="L3665" s="628"/>
      <c r="M3665" s="286">
        <f>M3667+M3674+M3682+M3686+M3690</f>
        <v>27758.699999999997</v>
      </c>
    </row>
    <row r="3666" spans="1:13" ht="15.75" thickBot="1">
      <c r="A3666" s="339"/>
      <c r="B3666" s="338"/>
      <c r="C3666" s="338"/>
      <c r="D3666" s="338"/>
      <c r="E3666" s="338"/>
      <c r="F3666" s="338"/>
      <c r="G3666" s="338"/>
      <c r="H3666" s="337"/>
      <c r="I3666" s="336"/>
      <c r="J3666" s="282"/>
      <c r="K3666" s="281"/>
      <c r="L3666" s="280"/>
      <c r="M3666" s="279"/>
    </row>
    <row r="3667" spans="1:13" ht="15.75" thickBot="1">
      <c r="A3667" s="603" t="s">
        <v>323</v>
      </c>
      <c r="B3667" s="604"/>
      <c r="C3667" s="604"/>
      <c r="D3667" s="604"/>
      <c r="E3667" s="604"/>
      <c r="F3667" s="604"/>
      <c r="G3667" s="604"/>
      <c r="H3667" s="605"/>
      <c r="I3667" s="305"/>
      <c r="J3667" s="304"/>
      <c r="K3667" s="646">
        <f>K3668+K3669+K3670+K3672+K3673</f>
        <v>2.3299999999999996</v>
      </c>
      <c r="L3667" s="647"/>
      <c r="M3667" s="303">
        <f>K3667*12*I3639</f>
        <v>10415.099999999999</v>
      </c>
    </row>
    <row r="3668" spans="1:13">
      <c r="A3668" s="323" t="s">
        <v>322</v>
      </c>
      <c r="B3668" s="322"/>
      <c r="C3668" s="322"/>
      <c r="D3668" s="322"/>
      <c r="E3668" s="322"/>
      <c r="F3668" s="322"/>
      <c r="G3668" s="322"/>
      <c r="H3668" s="321"/>
      <c r="I3668" s="596" t="s">
        <v>321</v>
      </c>
      <c r="J3668" s="597"/>
      <c r="K3668" s="629">
        <v>0.63</v>
      </c>
      <c r="L3668" s="630"/>
      <c r="M3668" s="291">
        <f>K3668*12*I3639</f>
        <v>2816.1000000000004</v>
      </c>
    </row>
    <row r="3669" spans="1:13">
      <c r="A3669" s="320" t="s">
        <v>320</v>
      </c>
      <c r="B3669" s="319"/>
      <c r="C3669" s="319"/>
      <c r="D3669" s="319"/>
      <c r="E3669" s="319"/>
      <c r="F3669" s="319"/>
      <c r="G3669" s="319"/>
      <c r="H3669" s="318"/>
      <c r="I3669" s="608" t="s">
        <v>57</v>
      </c>
      <c r="J3669" s="609"/>
      <c r="K3669" s="625">
        <v>1.48</v>
      </c>
      <c r="L3669" s="626"/>
      <c r="M3669" s="291">
        <f>K3669*12*I3639</f>
        <v>6615.5999999999995</v>
      </c>
    </row>
    <row r="3670" spans="1:13">
      <c r="A3670" s="313" t="s">
        <v>319</v>
      </c>
      <c r="B3670" s="312"/>
      <c r="C3670" s="312"/>
      <c r="D3670" s="312"/>
      <c r="E3670" s="312"/>
      <c r="F3670" s="312"/>
      <c r="G3670" s="312"/>
      <c r="H3670" s="311"/>
      <c r="I3670" s="590" t="s">
        <v>35</v>
      </c>
      <c r="J3670" s="591"/>
      <c r="K3670" s="625">
        <v>0.17</v>
      </c>
      <c r="L3670" s="626"/>
      <c r="M3670" s="291">
        <f>K3670*12*I3639</f>
        <v>759.9</v>
      </c>
    </row>
    <row r="3671" spans="1:13">
      <c r="A3671" s="335" t="s">
        <v>318</v>
      </c>
      <c r="B3671" s="331"/>
      <c r="C3671" s="331"/>
      <c r="D3671" s="331"/>
      <c r="E3671" s="322"/>
      <c r="F3671" s="322"/>
      <c r="G3671" s="322"/>
      <c r="H3671" s="321"/>
      <c r="I3671" s="334"/>
      <c r="J3671" s="333"/>
      <c r="K3671" s="293"/>
      <c r="L3671" s="292"/>
      <c r="M3671" s="291"/>
    </row>
    <row r="3672" spans="1:13">
      <c r="A3672" s="320" t="s">
        <v>317</v>
      </c>
      <c r="B3672" s="319"/>
      <c r="C3672" s="319"/>
      <c r="D3672" s="319"/>
      <c r="E3672" s="319"/>
      <c r="F3672" s="319"/>
      <c r="G3672" s="319"/>
      <c r="H3672" s="318"/>
      <c r="I3672" s="608" t="s">
        <v>19</v>
      </c>
      <c r="J3672" s="609"/>
      <c r="K3672" s="625">
        <v>0.05</v>
      </c>
      <c r="L3672" s="626"/>
      <c r="M3672" s="291">
        <f>K3672*12*I3639</f>
        <v>223.50000000000003</v>
      </c>
    </row>
    <row r="3673" spans="1:13" ht="15.75" thickBot="1">
      <c r="A3673" s="313" t="s">
        <v>316</v>
      </c>
      <c r="B3673" s="312"/>
      <c r="C3673" s="312"/>
      <c r="D3673" s="312"/>
      <c r="E3673" s="312"/>
      <c r="F3673" s="312"/>
      <c r="G3673" s="312"/>
      <c r="H3673" s="311"/>
      <c r="I3673" s="614" t="s">
        <v>19</v>
      </c>
      <c r="J3673" s="615"/>
      <c r="K3673" s="650"/>
      <c r="L3673" s="651"/>
      <c r="M3673" s="291"/>
    </row>
    <row r="3674" spans="1:13" ht="15.75" thickBot="1">
      <c r="A3674" s="654" t="s">
        <v>315</v>
      </c>
      <c r="B3674" s="655"/>
      <c r="C3674" s="655"/>
      <c r="D3674" s="655"/>
      <c r="E3674" s="655"/>
      <c r="F3674" s="655"/>
      <c r="G3674" s="655"/>
      <c r="H3674" s="656"/>
      <c r="I3674" s="305"/>
      <c r="J3674" s="304"/>
      <c r="K3674" s="642">
        <f>K3675+K3676+K3678+K3679+K3680+K3681</f>
        <v>1.35</v>
      </c>
      <c r="L3674" s="647"/>
      <c r="M3674" s="303">
        <f>K3674*12*I3639</f>
        <v>6034.5000000000009</v>
      </c>
    </row>
    <row r="3675" spans="1:13">
      <c r="A3675" s="332" t="s">
        <v>314</v>
      </c>
      <c r="B3675" s="331"/>
      <c r="C3675" s="331"/>
      <c r="D3675" s="331"/>
      <c r="E3675" s="331"/>
      <c r="F3675" s="322"/>
      <c r="G3675" s="322"/>
      <c r="H3675" s="321"/>
      <c r="I3675" s="330"/>
      <c r="J3675" s="294"/>
      <c r="K3675" s="629">
        <v>0.08</v>
      </c>
      <c r="L3675" s="630"/>
      <c r="M3675" s="291">
        <f>K3675*12*I3639</f>
        <v>357.59999999999997</v>
      </c>
    </row>
    <row r="3676" spans="1:13">
      <c r="A3676" s="329" t="s">
        <v>313</v>
      </c>
      <c r="B3676" s="328"/>
      <c r="C3676" s="328"/>
      <c r="D3676" s="328"/>
      <c r="E3676" s="328"/>
      <c r="F3676" s="312"/>
      <c r="G3676" s="312"/>
      <c r="H3676" s="311"/>
      <c r="I3676" s="598" t="s">
        <v>312</v>
      </c>
      <c r="J3676" s="599"/>
      <c r="K3676" s="625">
        <v>0.65</v>
      </c>
      <c r="L3676" s="626"/>
      <c r="M3676" s="291">
        <f>K3676*12*I3639</f>
        <v>2905.5000000000005</v>
      </c>
    </row>
    <row r="3677" spans="1:13">
      <c r="A3677" s="323" t="s">
        <v>311</v>
      </c>
      <c r="B3677" s="322"/>
      <c r="C3677" s="322"/>
      <c r="D3677" s="322"/>
      <c r="E3677" s="322"/>
      <c r="F3677" s="322"/>
      <c r="G3677" s="322"/>
      <c r="H3677" s="321"/>
      <c r="I3677" s="596" t="s">
        <v>310</v>
      </c>
      <c r="J3677" s="597"/>
      <c r="K3677" s="327"/>
      <c r="L3677" s="292"/>
      <c r="M3677" s="291"/>
    </row>
    <row r="3678" spans="1:13">
      <c r="A3678" s="320" t="s">
        <v>309</v>
      </c>
      <c r="B3678" s="319"/>
      <c r="C3678" s="319"/>
      <c r="D3678" s="319"/>
      <c r="E3678" s="319"/>
      <c r="F3678" s="319"/>
      <c r="G3678" s="319"/>
      <c r="H3678" s="318"/>
      <c r="I3678" s="608" t="s">
        <v>308</v>
      </c>
      <c r="J3678" s="609"/>
      <c r="K3678" s="625">
        <v>0.4</v>
      </c>
      <c r="L3678" s="626"/>
      <c r="M3678" s="291">
        <f>K3678*12*I3639</f>
        <v>1788.0000000000002</v>
      </c>
    </row>
    <row r="3679" spans="1:13">
      <c r="A3679" s="320" t="s">
        <v>307</v>
      </c>
      <c r="B3679" s="319"/>
      <c r="C3679" s="319"/>
      <c r="D3679" s="319"/>
      <c r="E3679" s="319"/>
      <c r="F3679" s="319"/>
      <c r="G3679" s="319"/>
      <c r="H3679" s="318"/>
      <c r="I3679" s="608" t="s">
        <v>306</v>
      </c>
      <c r="J3679" s="609"/>
      <c r="K3679" s="625">
        <v>0.1</v>
      </c>
      <c r="L3679" s="626"/>
      <c r="M3679" s="291">
        <f>K3679*12*I3639</f>
        <v>447.00000000000006</v>
      </c>
    </row>
    <row r="3680" spans="1:13">
      <c r="A3680" s="313" t="s">
        <v>299</v>
      </c>
      <c r="B3680" s="312"/>
      <c r="C3680" s="312"/>
      <c r="D3680" s="312"/>
      <c r="E3680" s="312"/>
      <c r="F3680" s="312"/>
      <c r="G3680" s="312"/>
      <c r="H3680" s="311"/>
      <c r="I3680" s="608" t="s">
        <v>298</v>
      </c>
      <c r="J3680" s="609"/>
      <c r="K3680" s="636">
        <v>0.05</v>
      </c>
      <c r="L3680" s="637"/>
      <c r="M3680" s="291">
        <f>K3680*12*I3639</f>
        <v>223.50000000000003</v>
      </c>
    </row>
    <row r="3681" spans="1:13" ht="15.75" thickBot="1">
      <c r="A3681" s="313" t="s">
        <v>305</v>
      </c>
      <c r="B3681" s="312"/>
      <c r="C3681" s="312"/>
      <c r="D3681" s="312"/>
      <c r="E3681" s="312"/>
      <c r="F3681" s="312"/>
      <c r="G3681" s="312"/>
      <c r="H3681" s="311"/>
      <c r="I3681" s="614" t="s">
        <v>88</v>
      </c>
      <c r="J3681" s="615"/>
      <c r="K3681" s="638">
        <v>7.0000000000000007E-2</v>
      </c>
      <c r="L3681" s="639"/>
      <c r="M3681" s="326">
        <f>K3681*12*I3639</f>
        <v>312.90000000000003</v>
      </c>
    </row>
    <row r="3682" spans="1:13" ht="15.75" thickBot="1">
      <c r="A3682" s="654" t="s">
        <v>304</v>
      </c>
      <c r="B3682" s="655"/>
      <c r="C3682" s="655"/>
      <c r="D3682" s="655"/>
      <c r="E3682" s="655"/>
      <c r="F3682" s="655"/>
      <c r="G3682" s="655"/>
      <c r="H3682" s="656"/>
      <c r="I3682" s="325"/>
      <c r="J3682" s="324"/>
      <c r="K3682" s="649">
        <f>K3683+K3684+K3685</f>
        <v>0.88</v>
      </c>
      <c r="L3682" s="643"/>
      <c r="M3682" s="303">
        <f>K3682*12*I3639</f>
        <v>3933.6000000000004</v>
      </c>
    </row>
    <row r="3683" spans="1:13">
      <c r="A3683" s="323" t="s">
        <v>303</v>
      </c>
      <c r="B3683" s="322"/>
      <c r="C3683" s="322"/>
      <c r="D3683" s="322"/>
      <c r="E3683" s="322"/>
      <c r="F3683" s="322"/>
      <c r="G3683" s="322"/>
      <c r="H3683" s="321"/>
      <c r="I3683" s="612" t="s">
        <v>302</v>
      </c>
      <c r="J3683" s="613"/>
      <c r="K3683" s="644">
        <v>0.42</v>
      </c>
      <c r="L3683" s="645"/>
      <c r="M3683" s="291">
        <f>K3683*12*I3639</f>
        <v>1877.4</v>
      </c>
    </row>
    <row r="3684" spans="1:13">
      <c r="A3684" s="320" t="s">
        <v>301</v>
      </c>
      <c r="B3684" s="319"/>
      <c r="C3684" s="319"/>
      <c r="D3684" s="319"/>
      <c r="E3684" s="319"/>
      <c r="F3684" s="319"/>
      <c r="G3684" s="319"/>
      <c r="H3684" s="318"/>
      <c r="I3684" s="317" t="s">
        <v>300</v>
      </c>
      <c r="J3684" s="316"/>
      <c r="K3684" s="636">
        <v>0.37</v>
      </c>
      <c r="L3684" s="637"/>
      <c r="M3684" s="291">
        <f>K3684*12*I3639</f>
        <v>1653.8999999999999</v>
      </c>
    </row>
    <row r="3685" spans="1:13" ht="15.75" thickBot="1">
      <c r="A3685" s="313" t="s">
        <v>299</v>
      </c>
      <c r="B3685" s="312"/>
      <c r="C3685" s="312"/>
      <c r="D3685" s="312"/>
      <c r="E3685" s="312"/>
      <c r="F3685" s="312"/>
      <c r="G3685" s="312"/>
      <c r="H3685" s="311"/>
      <c r="I3685" s="614" t="s">
        <v>298</v>
      </c>
      <c r="J3685" s="615"/>
      <c r="K3685" s="638">
        <v>0.09</v>
      </c>
      <c r="L3685" s="639"/>
      <c r="M3685" s="291">
        <f>K3685*12*I3639</f>
        <v>402.3</v>
      </c>
    </row>
    <row r="3686" spans="1:13" ht="15.75" thickBot="1">
      <c r="A3686" s="603" t="s">
        <v>375</v>
      </c>
      <c r="B3686" s="604"/>
      <c r="C3686" s="604"/>
      <c r="D3686" s="604"/>
      <c r="E3686" s="604"/>
      <c r="F3686" s="604"/>
      <c r="G3686" s="604"/>
      <c r="H3686" s="605"/>
      <c r="I3686" s="305"/>
      <c r="J3686" s="304"/>
      <c r="K3686" s="642">
        <v>1.58</v>
      </c>
      <c r="L3686" s="643"/>
      <c r="M3686" s="303">
        <f>K3686*12*I3639</f>
        <v>7062.6</v>
      </c>
    </row>
    <row r="3687" spans="1:13">
      <c r="A3687" s="301" t="s">
        <v>294</v>
      </c>
      <c r="B3687" s="300"/>
      <c r="C3687" s="300"/>
      <c r="D3687" s="300"/>
      <c r="E3687" s="300"/>
      <c r="F3687" s="300"/>
      <c r="G3687" s="300"/>
      <c r="H3687" s="298"/>
      <c r="I3687" s="621" t="s">
        <v>293</v>
      </c>
      <c r="J3687" s="622"/>
      <c r="K3687" s="297"/>
      <c r="L3687" s="314"/>
      <c r="M3687" s="291"/>
    </row>
    <row r="3688" spans="1:13">
      <c r="A3688" s="301" t="s">
        <v>292</v>
      </c>
      <c r="B3688" s="300"/>
      <c r="C3688" s="300"/>
      <c r="D3688" s="300"/>
      <c r="E3688" s="300"/>
      <c r="F3688" s="300"/>
      <c r="G3688" s="300"/>
      <c r="H3688" s="298"/>
      <c r="I3688" s="295"/>
      <c r="J3688" s="294"/>
      <c r="K3688" s="297"/>
      <c r="L3688" s="314"/>
      <c r="M3688" s="291"/>
    </row>
    <row r="3689" spans="1:13" ht="15.75" thickBot="1">
      <c r="A3689" s="301" t="s">
        <v>291</v>
      </c>
      <c r="B3689" s="300"/>
      <c r="C3689" s="300"/>
      <c r="D3689" s="300"/>
      <c r="E3689" s="300"/>
      <c r="F3689" s="300"/>
      <c r="G3689" s="300"/>
      <c r="H3689" s="298"/>
      <c r="I3689" s="310"/>
      <c r="J3689" s="294"/>
      <c r="K3689" s="297"/>
      <c r="L3689" s="314"/>
      <c r="M3689" s="291"/>
    </row>
    <row r="3690" spans="1:13" ht="15.75" thickBot="1">
      <c r="A3690" s="309" t="s">
        <v>374</v>
      </c>
      <c r="B3690" s="308"/>
      <c r="C3690" s="308"/>
      <c r="D3690" s="308"/>
      <c r="E3690" s="308"/>
      <c r="F3690" s="308"/>
      <c r="G3690" s="308"/>
      <c r="H3690" s="307"/>
      <c r="I3690" s="305"/>
      <c r="J3690" s="304"/>
      <c r="K3690" s="642">
        <v>7.0000000000000007E-2</v>
      </c>
      <c r="L3690" s="643"/>
      <c r="M3690" s="303">
        <f>K3690*12*I3639</f>
        <v>312.90000000000003</v>
      </c>
    </row>
    <row r="3691" spans="1:13">
      <c r="A3691" s="301" t="s">
        <v>289</v>
      </c>
      <c r="B3691" s="300"/>
      <c r="C3691" s="300"/>
      <c r="D3691" s="300"/>
      <c r="E3691" s="300"/>
      <c r="F3691" s="300"/>
      <c r="G3691" s="300"/>
      <c r="H3691" s="298"/>
      <c r="I3691" s="621" t="s">
        <v>19</v>
      </c>
      <c r="J3691" s="622"/>
      <c r="K3691" s="315"/>
      <c r="L3691" s="314"/>
      <c r="M3691" s="291"/>
    </row>
    <row r="3692" spans="1:13" ht="15.75" thickBot="1">
      <c r="A3692" s="301" t="s">
        <v>288</v>
      </c>
      <c r="B3692" s="300"/>
      <c r="C3692" s="300"/>
      <c r="D3692" s="300"/>
      <c r="E3692" s="300"/>
      <c r="F3692" s="300"/>
      <c r="G3692" s="300"/>
      <c r="H3692" s="298"/>
      <c r="I3692" s="295"/>
      <c r="J3692" s="294"/>
      <c r="K3692" s="315"/>
      <c r="L3692" s="314"/>
      <c r="M3692" s="291"/>
    </row>
    <row r="3693" spans="1:13" ht="15.75" thickBot="1">
      <c r="A3693" s="603" t="s">
        <v>287</v>
      </c>
      <c r="B3693" s="604"/>
      <c r="C3693" s="604"/>
      <c r="D3693" s="604"/>
      <c r="E3693" s="604"/>
      <c r="F3693" s="604"/>
      <c r="G3693" s="604"/>
      <c r="H3693" s="605"/>
      <c r="I3693" s="305"/>
      <c r="J3693" s="304"/>
      <c r="K3693" s="642">
        <v>6</v>
      </c>
      <c r="L3693" s="643"/>
      <c r="M3693" s="303">
        <f>K3693*12*I3639</f>
        <v>26820</v>
      </c>
    </row>
    <row r="3694" spans="1:13">
      <c r="A3694" s="301" t="s">
        <v>286</v>
      </c>
      <c r="B3694" s="299"/>
      <c r="C3694" s="299"/>
      <c r="D3694" s="299"/>
      <c r="E3694" s="299"/>
      <c r="F3694" s="300"/>
      <c r="G3694" s="299"/>
      <c r="H3694" s="298"/>
      <c r="I3694" s="598" t="s">
        <v>285</v>
      </c>
      <c r="J3694" s="599"/>
      <c r="K3694" s="297"/>
      <c r="L3694" s="314"/>
      <c r="M3694" s="291"/>
    </row>
    <row r="3695" spans="1:13">
      <c r="A3695" s="301" t="s">
        <v>284</v>
      </c>
      <c r="B3695" s="299"/>
      <c r="C3695" s="299"/>
      <c r="D3695" s="299"/>
      <c r="E3695" s="299"/>
      <c r="F3695" s="300"/>
      <c r="G3695" s="299"/>
      <c r="H3695" s="298"/>
      <c r="I3695" s="598" t="s">
        <v>283</v>
      </c>
      <c r="J3695" s="599"/>
      <c r="K3695" s="297"/>
      <c r="L3695" s="314"/>
      <c r="M3695" s="291"/>
    </row>
    <row r="3696" spans="1:13">
      <c r="A3696" s="301" t="s">
        <v>282</v>
      </c>
      <c r="B3696" s="299"/>
      <c r="C3696" s="299"/>
      <c r="D3696" s="299"/>
      <c r="E3696" s="299"/>
      <c r="F3696" s="300"/>
      <c r="G3696" s="299"/>
      <c r="H3696" s="298"/>
      <c r="I3696" s="598" t="s">
        <v>281</v>
      </c>
      <c r="J3696" s="599"/>
      <c r="K3696" s="297"/>
      <c r="L3696" s="314"/>
      <c r="M3696" s="291"/>
    </row>
    <row r="3697" spans="1:13">
      <c r="A3697" s="301" t="s">
        <v>280</v>
      </c>
      <c r="B3697" s="299"/>
      <c r="C3697" s="299"/>
      <c r="D3697" s="299"/>
      <c r="E3697" s="299"/>
      <c r="F3697" s="300"/>
      <c r="G3697" s="299"/>
      <c r="H3697" s="298"/>
      <c r="I3697" s="598" t="s">
        <v>279</v>
      </c>
      <c r="J3697" s="599"/>
      <c r="K3697" s="297"/>
      <c r="L3697" s="314"/>
      <c r="M3697" s="291"/>
    </row>
    <row r="3698" spans="1:13">
      <c r="A3698" s="301" t="s">
        <v>278</v>
      </c>
      <c r="B3698" s="299"/>
      <c r="C3698" s="299"/>
      <c r="D3698" s="299"/>
      <c r="E3698" s="299"/>
      <c r="F3698" s="300"/>
      <c r="G3698" s="299"/>
      <c r="H3698" s="298"/>
      <c r="I3698" s="598" t="s">
        <v>277</v>
      </c>
      <c r="J3698" s="599"/>
      <c r="K3698" s="297"/>
      <c r="L3698" s="314"/>
      <c r="M3698" s="291"/>
    </row>
    <row r="3699" spans="1:13">
      <c r="A3699" s="301" t="s">
        <v>276</v>
      </c>
      <c r="B3699" s="299"/>
      <c r="C3699" s="299"/>
      <c r="D3699" s="299"/>
      <c r="E3699" s="299"/>
      <c r="F3699" s="300"/>
      <c r="G3699" s="299"/>
      <c r="H3699" s="298"/>
      <c r="I3699" s="295"/>
      <c r="J3699" s="294"/>
      <c r="K3699" s="297"/>
      <c r="L3699" s="302"/>
      <c r="M3699" s="291"/>
    </row>
    <row r="3700" spans="1:13">
      <c r="A3700" s="301" t="s">
        <v>275</v>
      </c>
      <c r="B3700" s="299"/>
      <c r="C3700" s="299"/>
      <c r="D3700" s="299"/>
      <c r="E3700" s="299"/>
      <c r="F3700" s="300"/>
      <c r="G3700" s="299"/>
      <c r="H3700" s="298"/>
      <c r="I3700" s="295"/>
      <c r="J3700" s="294"/>
      <c r="K3700" s="297"/>
      <c r="L3700" s="314"/>
      <c r="M3700" s="291"/>
    </row>
    <row r="3701" spans="1:13">
      <c r="A3701" s="301" t="s">
        <v>274</v>
      </c>
      <c r="B3701" s="299"/>
      <c r="C3701" s="299"/>
      <c r="D3701" s="299"/>
      <c r="E3701" s="299"/>
      <c r="F3701" s="300"/>
      <c r="G3701" s="299"/>
      <c r="H3701" s="298"/>
      <c r="I3701" s="295"/>
      <c r="J3701" s="294"/>
      <c r="K3701" s="297"/>
      <c r="L3701" s="314"/>
      <c r="M3701" s="291"/>
    </row>
    <row r="3702" spans="1:13">
      <c r="A3702" s="301" t="s">
        <v>273</v>
      </c>
      <c r="B3702" s="299"/>
      <c r="C3702" s="299"/>
      <c r="D3702" s="299"/>
      <c r="E3702" s="299"/>
      <c r="F3702" s="300"/>
      <c r="G3702" s="299"/>
      <c r="H3702" s="298"/>
      <c r="I3702" s="295"/>
      <c r="J3702" s="294"/>
      <c r="K3702" s="297"/>
      <c r="L3702" s="314"/>
      <c r="M3702" s="291"/>
    </row>
    <row r="3703" spans="1:13">
      <c r="A3703" s="301" t="s">
        <v>272</v>
      </c>
      <c r="B3703" s="299"/>
      <c r="C3703" s="299"/>
      <c r="D3703" s="299"/>
      <c r="E3703" s="299"/>
      <c r="F3703" s="300"/>
      <c r="G3703" s="299"/>
      <c r="H3703" s="298"/>
      <c r="I3703" s="295"/>
      <c r="J3703" s="294"/>
      <c r="K3703" s="297"/>
      <c r="L3703" s="314"/>
      <c r="M3703" s="291"/>
    </row>
    <row r="3704" spans="1:13" ht="15.75" thickBot="1">
      <c r="A3704" s="616" t="s">
        <v>271</v>
      </c>
      <c r="B3704" s="617"/>
      <c r="C3704" s="617"/>
      <c r="D3704" s="617"/>
      <c r="E3704" s="617"/>
      <c r="F3704" s="617"/>
      <c r="G3704" s="617"/>
      <c r="H3704" s="618"/>
      <c r="I3704" s="295"/>
      <c r="J3704" s="294"/>
      <c r="K3704" s="293"/>
      <c r="L3704" s="292"/>
      <c r="M3704" s="291"/>
    </row>
    <row r="3705" spans="1:13">
      <c r="A3705" s="290" t="s">
        <v>270</v>
      </c>
      <c r="B3705" s="289"/>
      <c r="C3705" s="289"/>
      <c r="D3705" s="289"/>
      <c r="E3705" s="289"/>
      <c r="F3705" s="289"/>
      <c r="G3705" s="289"/>
      <c r="H3705" s="289"/>
      <c r="I3705" s="621" t="s">
        <v>55</v>
      </c>
      <c r="J3705" s="622"/>
      <c r="K3705" s="288"/>
      <c r="L3705" s="287"/>
      <c r="M3705" s="286"/>
    </row>
    <row r="3706" spans="1:13" ht="15.75" thickBot="1">
      <c r="A3706" s="285" t="s">
        <v>269</v>
      </c>
      <c r="B3706" s="284"/>
      <c r="C3706" s="284"/>
      <c r="D3706" s="284"/>
      <c r="E3706" s="284"/>
      <c r="F3706" s="284"/>
      <c r="G3706" s="284"/>
      <c r="H3706" s="284"/>
      <c r="I3706" s="283"/>
      <c r="J3706" s="282"/>
      <c r="K3706" s="281"/>
      <c r="L3706" s="280"/>
      <c r="M3706" s="279"/>
    </row>
    <row r="3707" spans="1:13" ht="15.75" thickBot="1">
      <c r="A3707" s="603" t="s">
        <v>355</v>
      </c>
      <c r="B3707" s="604"/>
      <c r="C3707" s="604"/>
      <c r="D3707" s="604"/>
      <c r="E3707" s="604"/>
      <c r="F3707" s="604"/>
      <c r="G3707" s="604"/>
      <c r="H3707" s="657"/>
      <c r="I3707" s="658" t="s">
        <v>32</v>
      </c>
      <c r="J3707" s="659"/>
      <c r="K3707" s="660">
        <v>1.46</v>
      </c>
      <c r="L3707" s="661"/>
      <c r="M3707" s="276">
        <f>K3707*12*I3639</f>
        <v>6526.2</v>
      </c>
    </row>
    <row r="3708" spans="1:13" ht="15.75" thickBot="1">
      <c r="A3708" s="386" t="s">
        <v>354</v>
      </c>
      <c r="B3708" s="385"/>
      <c r="C3708" s="385"/>
      <c r="D3708" s="385"/>
      <c r="E3708" s="385"/>
      <c r="F3708" s="385"/>
      <c r="G3708" s="385"/>
      <c r="H3708" s="385"/>
      <c r="I3708" s="387"/>
      <c r="J3708" s="383"/>
      <c r="K3708" s="660"/>
      <c r="L3708" s="661"/>
      <c r="M3708" s="276"/>
    </row>
    <row r="3709" spans="1:13" ht="15.75" thickBot="1">
      <c r="A3709" s="652" t="s">
        <v>268</v>
      </c>
      <c r="B3709" s="653"/>
      <c r="C3709" s="653"/>
      <c r="D3709" s="653"/>
      <c r="E3709" s="653"/>
      <c r="F3709" s="653"/>
      <c r="G3709" s="653"/>
      <c r="H3709" s="653"/>
      <c r="I3709" s="278"/>
      <c r="J3709" s="277"/>
      <c r="K3709" s="610">
        <f>K3640+K3650+K3665+K3693+K3707+K3708</f>
        <v>24.89</v>
      </c>
      <c r="L3709" s="611"/>
      <c r="M3709" s="276">
        <f>M3640+M3650+M3665+M3693+M3707+M3708</f>
        <v>111258.29999999999</v>
      </c>
    </row>
    <row r="3711" spans="1:13" ht="15.75">
      <c r="A3711" s="601" t="s">
        <v>0</v>
      </c>
      <c r="B3711" s="601"/>
      <c r="C3711" s="601"/>
      <c r="D3711" s="601"/>
      <c r="E3711" s="601"/>
      <c r="F3711" s="601"/>
      <c r="G3711" s="601"/>
      <c r="H3711" s="601"/>
      <c r="I3711" s="601"/>
      <c r="J3711" s="601"/>
      <c r="K3711" s="601"/>
      <c r="L3711" s="601"/>
      <c r="M3711" s="327"/>
    </row>
    <row r="3712" spans="1:13" ht="15.75">
      <c r="A3712" s="600" t="s">
        <v>353</v>
      </c>
      <c r="B3712" s="600"/>
      <c r="C3712" s="600"/>
      <c r="D3712" s="600"/>
      <c r="E3712" s="600"/>
      <c r="F3712" s="600"/>
      <c r="G3712" s="600"/>
      <c r="H3712" s="600"/>
      <c r="I3712" s="600"/>
      <c r="J3712" s="600"/>
      <c r="K3712" s="600"/>
      <c r="L3712" s="600"/>
      <c r="M3712" s="327"/>
    </row>
    <row r="3713" spans="1:13" ht="15.75">
      <c r="A3713" s="370"/>
      <c r="B3713" s="370"/>
      <c r="C3713" s="370"/>
      <c r="D3713" s="370"/>
      <c r="E3713" s="370"/>
      <c r="F3713" s="370" t="s">
        <v>475</v>
      </c>
      <c r="G3713" s="370"/>
      <c r="H3713" s="370"/>
      <c r="I3713" s="370"/>
      <c r="J3713" s="370"/>
      <c r="K3713" s="370"/>
      <c r="L3713" s="370"/>
      <c r="M3713" s="327"/>
    </row>
    <row r="3714" spans="1:13">
      <c r="A3714" s="329"/>
      <c r="B3714" s="328"/>
      <c r="C3714" s="602" t="s">
        <v>351</v>
      </c>
      <c r="D3714" s="602"/>
      <c r="E3714" s="602"/>
      <c r="F3714" s="328"/>
      <c r="G3714" s="328"/>
      <c r="H3714" s="368"/>
      <c r="I3714" s="590" t="s">
        <v>3</v>
      </c>
      <c r="J3714" s="591"/>
      <c r="K3714" s="592" t="s">
        <v>4</v>
      </c>
      <c r="L3714" s="593"/>
      <c r="M3714" s="382"/>
    </row>
    <row r="3715" spans="1:13">
      <c r="A3715" s="381"/>
      <c r="B3715" s="355"/>
      <c r="C3715" s="355"/>
      <c r="D3715" s="355"/>
      <c r="E3715" s="355"/>
      <c r="F3715" s="355"/>
      <c r="G3715" s="355"/>
      <c r="H3715" s="356"/>
      <c r="I3715" s="295"/>
      <c r="J3715" s="294"/>
      <c r="K3715" s="594" t="s">
        <v>5</v>
      </c>
      <c r="L3715" s="595"/>
      <c r="M3715" s="380" t="s">
        <v>6</v>
      </c>
    </row>
    <row r="3716" spans="1:13">
      <c r="A3716" s="381"/>
      <c r="B3716" s="355"/>
      <c r="C3716" s="355"/>
      <c r="D3716" s="355"/>
      <c r="E3716" s="355"/>
      <c r="F3716" s="355"/>
      <c r="G3716" s="355"/>
      <c r="H3716" s="356"/>
      <c r="I3716" s="598" t="s">
        <v>7</v>
      </c>
      <c r="J3716" s="599"/>
      <c r="K3716" s="623" t="s">
        <v>8</v>
      </c>
      <c r="L3716" s="624"/>
      <c r="M3716" s="380" t="s">
        <v>9</v>
      </c>
    </row>
    <row r="3717" spans="1:13" ht="16.5" thickBot="1">
      <c r="A3717" s="379"/>
      <c r="B3717" s="351"/>
      <c r="C3717" s="351"/>
      <c r="D3717" s="351"/>
      <c r="E3717" s="351"/>
      <c r="F3717" s="351"/>
      <c r="G3717" s="351"/>
      <c r="H3717" s="350"/>
      <c r="I3717" s="631">
        <v>391.9</v>
      </c>
      <c r="J3717" s="632"/>
      <c r="K3717" s="633"/>
      <c r="L3717" s="634"/>
      <c r="M3717" s="378"/>
    </row>
    <row r="3718" spans="1:13">
      <c r="A3718" s="367" t="s">
        <v>350</v>
      </c>
      <c r="B3718" s="344"/>
      <c r="C3718" s="344"/>
      <c r="D3718" s="344"/>
      <c r="E3718" s="344"/>
      <c r="F3718" s="344"/>
      <c r="G3718" s="344"/>
      <c r="H3718" s="377"/>
      <c r="I3718" s="341"/>
      <c r="J3718" s="340"/>
      <c r="K3718" s="635">
        <f>K3721+K3724</f>
        <v>6.17</v>
      </c>
      <c r="L3718" s="628"/>
      <c r="M3718" s="286">
        <f>K3718*12*I3717</f>
        <v>29016.275999999994</v>
      </c>
    </row>
    <row r="3719" spans="1:13">
      <c r="A3719" s="376" t="s">
        <v>349</v>
      </c>
      <c r="B3719" s="375"/>
      <c r="C3719" s="375"/>
      <c r="D3719" s="375"/>
      <c r="E3719" s="375"/>
      <c r="F3719" s="375"/>
      <c r="G3719" s="375"/>
      <c r="H3719" s="374"/>
      <c r="I3719" s="295"/>
      <c r="J3719" s="294"/>
      <c r="K3719" s="293"/>
      <c r="L3719" s="292"/>
      <c r="M3719" s="373"/>
    </row>
    <row r="3720" spans="1:13" ht="15.75" thickBot="1">
      <c r="A3720" s="363" t="s">
        <v>348</v>
      </c>
      <c r="B3720" s="372"/>
      <c r="C3720" s="372"/>
      <c r="D3720" s="372"/>
      <c r="E3720" s="372"/>
      <c r="F3720" s="372"/>
      <c r="G3720" s="372"/>
      <c r="H3720" s="371"/>
      <c r="I3720" s="336"/>
      <c r="J3720" s="282"/>
      <c r="K3720" s="281"/>
      <c r="L3720" s="280"/>
      <c r="M3720" s="279"/>
    </row>
    <row r="3721" spans="1:13">
      <c r="A3721" s="323" t="s">
        <v>347</v>
      </c>
      <c r="B3721" s="331"/>
      <c r="C3721" s="331"/>
      <c r="D3721" s="331"/>
      <c r="E3721" s="331"/>
      <c r="F3721" s="331"/>
      <c r="G3721" s="331"/>
      <c r="H3721" s="357"/>
      <c r="I3721" s="596" t="s">
        <v>19</v>
      </c>
      <c r="J3721" s="597"/>
      <c r="K3721" s="629">
        <v>3.7</v>
      </c>
      <c r="L3721" s="630"/>
      <c r="M3721" s="291">
        <f>K3721*12*I3717</f>
        <v>17400.36</v>
      </c>
    </row>
    <row r="3722" spans="1:13">
      <c r="A3722" s="301" t="s">
        <v>338</v>
      </c>
      <c r="B3722" s="355"/>
      <c r="C3722" s="355"/>
      <c r="D3722" s="355"/>
      <c r="E3722" s="355"/>
      <c r="F3722" s="355"/>
      <c r="G3722" s="355"/>
      <c r="H3722" s="356"/>
      <c r="I3722" s="598" t="s">
        <v>328</v>
      </c>
      <c r="J3722" s="599"/>
      <c r="K3722" s="327"/>
      <c r="L3722" s="292"/>
      <c r="M3722" s="291"/>
    </row>
    <row r="3723" spans="1:13">
      <c r="A3723" s="323" t="s">
        <v>337</v>
      </c>
      <c r="B3723" s="331"/>
      <c r="C3723" s="331"/>
      <c r="D3723" s="331"/>
      <c r="E3723" s="331"/>
      <c r="F3723" s="331"/>
      <c r="G3723" s="331"/>
      <c r="H3723" s="357"/>
      <c r="I3723" s="596"/>
      <c r="J3723" s="597"/>
      <c r="K3723" s="327"/>
      <c r="L3723" s="292"/>
      <c r="M3723" s="291"/>
    </row>
    <row r="3724" spans="1:13">
      <c r="A3724" s="323" t="s">
        <v>346</v>
      </c>
      <c r="B3724" s="331"/>
      <c r="C3724" s="331"/>
      <c r="D3724" s="331"/>
      <c r="E3724" s="331"/>
      <c r="F3724" s="331"/>
      <c r="G3724" s="331"/>
      <c r="H3724" s="357"/>
      <c r="I3724" s="608" t="s">
        <v>35</v>
      </c>
      <c r="J3724" s="609"/>
      <c r="K3724" s="625">
        <v>2.4700000000000002</v>
      </c>
      <c r="L3724" s="626"/>
      <c r="M3724" s="291">
        <f>K3724*12*I3717</f>
        <v>11615.915999999999</v>
      </c>
    </row>
    <row r="3725" spans="1:13" ht="15.75">
      <c r="A3725" s="320" t="s">
        <v>345</v>
      </c>
      <c r="B3725" s="354"/>
      <c r="C3725" s="354"/>
      <c r="D3725" s="354"/>
      <c r="E3725" s="354"/>
      <c r="F3725" s="354"/>
      <c r="G3725" s="354"/>
      <c r="H3725" s="353"/>
      <c r="I3725" s="598" t="s">
        <v>328</v>
      </c>
      <c r="J3725" s="599"/>
      <c r="K3725" s="370"/>
      <c r="L3725" s="369"/>
      <c r="M3725" s="291"/>
    </row>
    <row r="3726" spans="1:13">
      <c r="A3726" s="313" t="s">
        <v>344</v>
      </c>
      <c r="B3726" s="328"/>
      <c r="C3726" s="328"/>
      <c r="D3726" s="328"/>
      <c r="E3726" s="328"/>
      <c r="F3726" s="328"/>
      <c r="G3726" s="328"/>
      <c r="H3726" s="368"/>
      <c r="I3726" s="598"/>
      <c r="J3726" s="599"/>
      <c r="K3726" s="352"/>
      <c r="L3726" s="292"/>
      <c r="M3726" s="291"/>
    </row>
    <row r="3727" spans="1:13" ht="15.75" thickBot="1">
      <c r="A3727" s="323" t="s">
        <v>343</v>
      </c>
      <c r="B3727" s="322"/>
      <c r="C3727" s="322"/>
      <c r="D3727" s="322"/>
      <c r="E3727" s="322"/>
      <c r="F3727" s="322"/>
      <c r="G3727" s="322"/>
      <c r="H3727" s="321"/>
      <c r="I3727" s="334"/>
      <c r="J3727" s="333"/>
      <c r="K3727" s="636"/>
      <c r="L3727" s="637"/>
      <c r="M3727" s="291"/>
    </row>
    <row r="3728" spans="1:13">
      <c r="A3728" s="367" t="s">
        <v>342</v>
      </c>
      <c r="B3728" s="366"/>
      <c r="C3728" s="366"/>
      <c r="D3728" s="366"/>
      <c r="E3728" s="366"/>
      <c r="F3728" s="366"/>
      <c r="G3728" s="366"/>
      <c r="H3728" s="365"/>
      <c r="I3728" s="341"/>
      <c r="J3728" s="364"/>
      <c r="K3728" s="627">
        <f>K3730+K3735+K3738</f>
        <v>5.05</v>
      </c>
      <c r="L3728" s="628"/>
      <c r="M3728" s="286">
        <f>K3728*12*I3717</f>
        <v>23749.139999999996</v>
      </c>
    </row>
    <row r="3729" spans="1:13" ht="15.75" thickBot="1">
      <c r="A3729" s="363" t="s">
        <v>341</v>
      </c>
      <c r="B3729" s="362"/>
      <c r="C3729" s="362"/>
      <c r="D3729" s="362"/>
      <c r="E3729" s="362"/>
      <c r="F3729" s="362"/>
      <c r="G3729" s="362"/>
      <c r="H3729" s="361"/>
      <c r="I3729" s="336"/>
      <c r="J3729" s="360"/>
      <c r="K3729" s="281"/>
      <c r="L3729" s="280"/>
      <c r="M3729" s="279"/>
    </row>
    <row r="3730" spans="1:13">
      <c r="A3730" s="301" t="s">
        <v>340</v>
      </c>
      <c r="B3730" s="300"/>
      <c r="C3730" s="300"/>
      <c r="D3730" s="300"/>
      <c r="E3730" s="300"/>
      <c r="F3730" s="300"/>
      <c r="G3730" s="300"/>
      <c r="H3730" s="298"/>
      <c r="I3730" s="598" t="s">
        <v>19</v>
      </c>
      <c r="J3730" s="599"/>
      <c r="K3730" s="629">
        <v>2.5299999999999998</v>
      </c>
      <c r="L3730" s="630"/>
      <c r="M3730" s="291">
        <f>K3730*12*I3717</f>
        <v>11898.083999999999</v>
      </c>
    </row>
    <row r="3731" spans="1:13">
      <c r="A3731" s="323" t="s">
        <v>339</v>
      </c>
      <c r="B3731" s="322"/>
      <c r="C3731" s="322"/>
      <c r="D3731" s="322"/>
      <c r="E3731" s="322"/>
      <c r="F3731" s="322"/>
      <c r="G3731" s="322"/>
      <c r="H3731" s="321"/>
      <c r="I3731" s="359"/>
      <c r="J3731" s="358"/>
      <c r="K3731" s="327"/>
      <c r="L3731" s="292"/>
      <c r="M3731" s="291"/>
    </row>
    <row r="3732" spans="1:13">
      <c r="A3732" s="301" t="s">
        <v>338</v>
      </c>
      <c r="B3732" s="355"/>
      <c r="C3732" s="355"/>
      <c r="D3732" s="355"/>
      <c r="E3732" s="355"/>
      <c r="F3732" s="355"/>
      <c r="G3732" s="355"/>
      <c r="H3732" s="356"/>
      <c r="I3732" s="598" t="s">
        <v>328</v>
      </c>
      <c r="J3732" s="599"/>
      <c r="K3732" s="327"/>
      <c r="L3732" s="292"/>
      <c r="M3732" s="291"/>
    </row>
    <row r="3733" spans="1:13">
      <c r="A3733" s="323" t="s">
        <v>337</v>
      </c>
      <c r="B3733" s="331"/>
      <c r="C3733" s="331"/>
      <c r="D3733" s="331"/>
      <c r="E3733" s="331"/>
      <c r="F3733" s="331"/>
      <c r="G3733" s="331"/>
      <c r="H3733" s="357"/>
      <c r="I3733" s="596"/>
      <c r="J3733" s="597"/>
      <c r="K3733" s="327"/>
      <c r="L3733" s="292"/>
      <c r="M3733" s="291"/>
    </row>
    <row r="3734" spans="1:13">
      <c r="A3734" s="320" t="s">
        <v>336</v>
      </c>
      <c r="B3734" s="354"/>
      <c r="C3734" s="353"/>
      <c r="D3734" s="355"/>
      <c r="E3734" s="355"/>
      <c r="F3734" s="355"/>
      <c r="G3734" s="355"/>
      <c r="H3734" s="356"/>
      <c r="I3734" s="598" t="s">
        <v>328</v>
      </c>
      <c r="J3734" s="599"/>
      <c r="K3734" s="327"/>
      <c r="L3734" s="292"/>
      <c r="M3734" s="291"/>
    </row>
    <row r="3735" spans="1:13">
      <c r="A3735" s="301" t="s">
        <v>335</v>
      </c>
      <c r="B3735" s="355"/>
      <c r="C3735" s="355"/>
      <c r="D3735" s="354"/>
      <c r="E3735" s="354"/>
      <c r="F3735" s="354"/>
      <c r="G3735" s="354"/>
      <c r="H3735" s="353"/>
      <c r="I3735" s="608" t="s">
        <v>35</v>
      </c>
      <c r="J3735" s="609"/>
      <c r="K3735" s="625">
        <v>1.1200000000000001</v>
      </c>
      <c r="L3735" s="626"/>
      <c r="M3735" s="291">
        <f>K3735*12*I3717</f>
        <v>5267.1360000000004</v>
      </c>
    </row>
    <row r="3736" spans="1:13">
      <c r="A3736" s="313" t="s">
        <v>334</v>
      </c>
      <c r="B3736" s="312"/>
      <c r="C3736" s="312"/>
      <c r="D3736" s="312"/>
      <c r="E3736" s="312"/>
      <c r="F3736" s="312"/>
      <c r="G3736" s="312"/>
      <c r="H3736" s="311"/>
      <c r="I3736" s="590" t="s">
        <v>333</v>
      </c>
      <c r="J3736" s="591"/>
      <c r="K3736" s="327"/>
      <c r="L3736" s="292"/>
      <c r="M3736" s="291"/>
    </row>
    <row r="3737" spans="1:13">
      <c r="A3737" s="323"/>
      <c r="B3737" s="322"/>
      <c r="C3737" s="322"/>
      <c r="D3737" s="322"/>
      <c r="E3737" s="322"/>
      <c r="F3737" s="322"/>
      <c r="G3737" s="322"/>
      <c r="H3737" s="321"/>
      <c r="I3737" s="334" t="s">
        <v>332</v>
      </c>
      <c r="J3737" s="333"/>
      <c r="K3737" s="352"/>
      <c r="L3737" s="292"/>
      <c r="M3737" s="291"/>
    </row>
    <row r="3738" spans="1:13">
      <c r="A3738" s="313" t="s">
        <v>331</v>
      </c>
      <c r="B3738" s="312"/>
      <c r="C3738" s="312"/>
      <c r="D3738" s="312"/>
      <c r="E3738" s="312"/>
      <c r="F3738" s="312"/>
      <c r="G3738" s="312"/>
      <c r="H3738" s="311"/>
      <c r="I3738" s="590" t="s">
        <v>35</v>
      </c>
      <c r="J3738" s="591"/>
      <c r="K3738" s="625">
        <v>1.4</v>
      </c>
      <c r="L3738" s="626"/>
      <c r="M3738" s="291">
        <f>K3738*12*I3717</f>
        <v>6583.9199999999983</v>
      </c>
    </row>
    <row r="3739" spans="1:13">
      <c r="A3739" s="323" t="s">
        <v>330</v>
      </c>
      <c r="B3739" s="322"/>
      <c r="C3739" s="322"/>
      <c r="D3739" s="322"/>
      <c r="E3739" s="322"/>
      <c r="F3739" s="322"/>
      <c r="G3739" s="322"/>
      <c r="H3739" s="321"/>
      <c r="I3739" s="334"/>
      <c r="J3739" s="333"/>
      <c r="K3739" s="327"/>
      <c r="L3739" s="292"/>
      <c r="M3739" s="291"/>
    </row>
    <row r="3740" spans="1:13">
      <c r="A3740" s="313" t="s">
        <v>329</v>
      </c>
      <c r="B3740" s="312"/>
      <c r="C3740" s="312"/>
      <c r="D3740" s="312"/>
      <c r="E3740" s="312"/>
      <c r="F3740" s="312"/>
      <c r="G3740" s="312"/>
      <c r="H3740" s="311"/>
      <c r="I3740" s="598" t="s">
        <v>328</v>
      </c>
      <c r="J3740" s="599"/>
      <c r="K3740" s="327"/>
      <c r="L3740" s="292"/>
      <c r="M3740" s="291"/>
    </row>
    <row r="3741" spans="1:13">
      <c r="A3741" s="313" t="s">
        <v>327</v>
      </c>
      <c r="B3741" s="312"/>
      <c r="C3741" s="312"/>
      <c r="D3741" s="312"/>
      <c r="E3741" s="312"/>
      <c r="F3741" s="312"/>
      <c r="G3741" s="312"/>
      <c r="H3741" s="311"/>
      <c r="I3741" s="590" t="s">
        <v>326</v>
      </c>
      <c r="J3741" s="591"/>
      <c r="K3741" s="351"/>
      <c r="L3741" s="350"/>
      <c r="M3741" s="349"/>
    </row>
    <row r="3742" spans="1:13" ht="15.75" thickBot="1">
      <c r="A3742" s="323"/>
      <c r="B3742" s="322"/>
      <c r="C3742" s="322"/>
      <c r="D3742" s="322"/>
      <c r="E3742" s="322"/>
      <c r="F3742" s="322"/>
      <c r="G3742" s="322"/>
      <c r="H3742" s="321"/>
      <c r="I3742" s="606" t="s">
        <v>325</v>
      </c>
      <c r="J3742" s="607"/>
      <c r="K3742" s="348"/>
      <c r="L3742" s="347"/>
      <c r="M3742" s="346"/>
    </row>
    <row r="3743" spans="1:13">
      <c r="A3743" s="345" t="s">
        <v>324</v>
      </c>
      <c r="B3743" s="344"/>
      <c r="C3743" s="344"/>
      <c r="D3743" s="344"/>
      <c r="E3743" s="344"/>
      <c r="F3743" s="344"/>
      <c r="G3743" s="343"/>
      <c r="H3743" s="342"/>
      <c r="I3743" s="341"/>
      <c r="J3743" s="340"/>
      <c r="K3743" s="648">
        <f>K3745+K3752+K3760+K3764+K3768</f>
        <v>6.21</v>
      </c>
      <c r="L3743" s="628"/>
      <c r="M3743" s="286">
        <f>M3745+M3752+M3760+M3764+M3768</f>
        <v>29204.387999999995</v>
      </c>
    </row>
    <row r="3744" spans="1:13" ht="15.75" thickBot="1">
      <c r="A3744" s="339"/>
      <c r="B3744" s="338"/>
      <c r="C3744" s="338"/>
      <c r="D3744" s="338"/>
      <c r="E3744" s="338"/>
      <c r="F3744" s="338"/>
      <c r="G3744" s="338"/>
      <c r="H3744" s="337"/>
      <c r="I3744" s="336"/>
      <c r="J3744" s="282"/>
      <c r="K3744" s="281"/>
      <c r="L3744" s="280"/>
      <c r="M3744" s="279"/>
    </row>
    <row r="3745" spans="1:13" ht="15.75" thickBot="1">
      <c r="A3745" s="603" t="s">
        <v>323</v>
      </c>
      <c r="B3745" s="604"/>
      <c r="C3745" s="604"/>
      <c r="D3745" s="604"/>
      <c r="E3745" s="604"/>
      <c r="F3745" s="604"/>
      <c r="G3745" s="604"/>
      <c r="H3745" s="605"/>
      <c r="I3745" s="305"/>
      <c r="J3745" s="304"/>
      <c r="K3745" s="646">
        <f>K3746+K3747+K3748+K3750+K3751</f>
        <v>2.3299999999999996</v>
      </c>
      <c r="L3745" s="647"/>
      <c r="M3745" s="303">
        <f>K3745*12*I3717</f>
        <v>10957.523999999998</v>
      </c>
    </row>
    <row r="3746" spans="1:13">
      <c r="A3746" s="323" t="s">
        <v>322</v>
      </c>
      <c r="B3746" s="322"/>
      <c r="C3746" s="322"/>
      <c r="D3746" s="322"/>
      <c r="E3746" s="322"/>
      <c r="F3746" s="322"/>
      <c r="G3746" s="322"/>
      <c r="H3746" s="321"/>
      <c r="I3746" s="596" t="s">
        <v>321</v>
      </c>
      <c r="J3746" s="597"/>
      <c r="K3746" s="629">
        <v>0.63</v>
      </c>
      <c r="L3746" s="630"/>
      <c r="M3746" s="291">
        <f>K3746*12*I3717</f>
        <v>2962.7640000000001</v>
      </c>
    </row>
    <row r="3747" spans="1:13">
      <c r="A3747" s="320" t="s">
        <v>320</v>
      </c>
      <c r="B3747" s="319"/>
      <c r="C3747" s="319"/>
      <c r="D3747" s="319"/>
      <c r="E3747" s="319"/>
      <c r="F3747" s="319"/>
      <c r="G3747" s="319"/>
      <c r="H3747" s="318"/>
      <c r="I3747" s="608" t="s">
        <v>57</v>
      </c>
      <c r="J3747" s="609"/>
      <c r="K3747" s="625">
        <v>1.48</v>
      </c>
      <c r="L3747" s="626"/>
      <c r="M3747" s="291">
        <f>K3747*12*I3717</f>
        <v>6960.1439999999984</v>
      </c>
    </row>
    <row r="3748" spans="1:13">
      <c r="A3748" s="313" t="s">
        <v>319</v>
      </c>
      <c r="B3748" s="312"/>
      <c r="C3748" s="312"/>
      <c r="D3748" s="312"/>
      <c r="E3748" s="312"/>
      <c r="F3748" s="312"/>
      <c r="G3748" s="312"/>
      <c r="H3748" s="311"/>
      <c r="I3748" s="590" t="s">
        <v>35</v>
      </c>
      <c r="J3748" s="591"/>
      <c r="K3748" s="625">
        <v>0.17</v>
      </c>
      <c r="L3748" s="626"/>
      <c r="M3748" s="291">
        <f>K3748*12*I3717</f>
        <v>799.476</v>
      </c>
    </row>
    <row r="3749" spans="1:13">
      <c r="A3749" s="335" t="s">
        <v>318</v>
      </c>
      <c r="B3749" s="331"/>
      <c r="C3749" s="331"/>
      <c r="D3749" s="331"/>
      <c r="E3749" s="322"/>
      <c r="F3749" s="322"/>
      <c r="G3749" s="322"/>
      <c r="H3749" s="321"/>
      <c r="I3749" s="334"/>
      <c r="J3749" s="333"/>
      <c r="K3749" s="293"/>
      <c r="L3749" s="292"/>
      <c r="M3749" s="291"/>
    </row>
    <row r="3750" spans="1:13">
      <c r="A3750" s="320" t="s">
        <v>317</v>
      </c>
      <c r="B3750" s="319"/>
      <c r="C3750" s="319"/>
      <c r="D3750" s="319"/>
      <c r="E3750" s="319"/>
      <c r="F3750" s="319"/>
      <c r="G3750" s="319"/>
      <c r="H3750" s="318"/>
      <c r="I3750" s="608" t="s">
        <v>19</v>
      </c>
      <c r="J3750" s="609"/>
      <c r="K3750" s="625">
        <v>0.05</v>
      </c>
      <c r="L3750" s="626"/>
      <c r="M3750" s="291">
        <f>K3750*12*I3717</f>
        <v>235.14000000000001</v>
      </c>
    </row>
    <row r="3751" spans="1:13" ht="15.75" thickBot="1">
      <c r="A3751" s="313" t="s">
        <v>316</v>
      </c>
      <c r="B3751" s="312"/>
      <c r="C3751" s="312"/>
      <c r="D3751" s="312"/>
      <c r="E3751" s="312"/>
      <c r="F3751" s="312"/>
      <c r="G3751" s="312"/>
      <c r="H3751" s="311"/>
      <c r="I3751" s="614" t="s">
        <v>19</v>
      </c>
      <c r="J3751" s="615"/>
      <c r="K3751" s="650"/>
      <c r="L3751" s="651"/>
      <c r="M3751" s="291"/>
    </row>
    <row r="3752" spans="1:13" ht="15.75" thickBot="1">
      <c r="A3752" s="654" t="s">
        <v>315</v>
      </c>
      <c r="B3752" s="655"/>
      <c r="C3752" s="655"/>
      <c r="D3752" s="655"/>
      <c r="E3752" s="655"/>
      <c r="F3752" s="655"/>
      <c r="G3752" s="655"/>
      <c r="H3752" s="656"/>
      <c r="I3752" s="305"/>
      <c r="J3752" s="304"/>
      <c r="K3752" s="642">
        <f>K3753+K3754+K3756+K3757+K3758+K3759</f>
        <v>1.35</v>
      </c>
      <c r="L3752" s="647"/>
      <c r="M3752" s="303">
        <f>K3752*12*I3717</f>
        <v>6348.7800000000007</v>
      </c>
    </row>
    <row r="3753" spans="1:13">
      <c r="A3753" s="332" t="s">
        <v>314</v>
      </c>
      <c r="B3753" s="331"/>
      <c r="C3753" s="331"/>
      <c r="D3753" s="331"/>
      <c r="E3753" s="331"/>
      <c r="F3753" s="322"/>
      <c r="G3753" s="322"/>
      <c r="H3753" s="321"/>
      <c r="I3753" s="330"/>
      <c r="J3753" s="294"/>
      <c r="K3753" s="629">
        <v>0.08</v>
      </c>
      <c r="L3753" s="630"/>
      <c r="M3753" s="291">
        <f>K3753*12*I3717</f>
        <v>376.22399999999999</v>
      </c>
    </row>
    <row r="3754" spans="1:13">
      <c r="A3754" s="329" t="s">
        <v>313</v>
      </c>
      <c r="B3754" s="328"/>
      <c r="C3754" s="328"/>
      <c r="D3754" s="328"/>
      <c r="E3754" s="328"/>
      <c r="F3754" s="312"/>
      <c r="G3754" s="312"/>
      <c r="H3754" s="311"/>
      <c r="I3754" s="598" t="s">
        <v>312</v>
      </c>
      <c r="J3754" s="599"/>
      <c r="K3754" s="625">
        <v>0.65</v>
      </c>
      <c r="L3754" s="626"/>
      <c r="M3754" s="291">
        <f>K3754*12*I3717</f>
        <v>3056.82</v>
      </c>
    </row>
    <row r="3755" spans="1:13">
      <c r="A3755" s="323" t="s">
        <v>311</v>
      </c>
      <c r="B3755" s="322"/>
      <c r="C3755" s="322"/>
      <c r="D3755" s="322"/>
      <c r="E3755" s="322"/>
      <c r="F3755" s="322"/>
      <c r="G3755" s="322"/>
      <c r="H3755" s="321"/>
      <c r="I3755" s="596" t="s">
        <v>310</v>
      </c>
      <c r="J3755" s="597"/>
      <c r="K3755" s="327"/>
      <c r="L3755" s="292"/>
      <c r="M3755" s="291"/>
    </row>
    <row r="3756" spans="1:13">
      <c r="A3756" s="320" t="s">
        <v>309</v>
      </c>
      <c r="B3756" s="319"/>
      <c r="C3756" s="319"/>
      <c r="D3756" s="319"/>
      <c r="E3756" s="319"/>
      <c r="F3756" s="319"/>
      <c r="G3756" s="319"/>
      <c r="H3756" s="318"/>
      <c r="I3756" s="608" t="s">
        <v>308</v>
      </c>
      <c r="J3756" s="609"/>
      <c r="K3756" s="625">
        <v>0.4</v>
      </c>
      <c r="L3756" s="626"/>
      <c r="M3756" s="291">
        <f>K3756*12*I3717</f>
        <v>1881.1200000000001</v>
      </c>
    </row>
    <row r="3757" spans="1:13">
      <c r="A3757" s="320" t="s">
        <v>307</v>
      </c>
      <c r="B3757" s="319"/>
      <c r="C3757" s="319"/>
      <c r="D3757" s="319"/>
      <c r="E3757" s="319"/>
      <c r="F3757" s="319"/>
      <c r="G3757" s="319"/>
      <c r="H3757" s="318"/>
      <c r="I3757" s="608" t="s">
        <v>306</v>
      </c>
      <c r="J3757" s="609"/>
      <c r="K3757" s="625">
        <v>0.1</v>
      </c>
      <c r="L3757" s="626"/>
      <c r="M3757" s="291">
        <f>K3757*12*I3717</f>
        <v>470.28000000000003</v>
      </c>
    </row>
    <row r="3758" spans="1:13">
      <c r="A3758" s="313" t="s">
        <v>299</v>
      </c>
      <c r="B3758" s="312"/>
      <c r="C3758" s="312"/>
      <c r="D3758" s="312"/>
      <c r="E3758" s="312"/>
      <c r="F3758" s="312"/>
      <c r="G3758" s="312"/>
      <c r="H3758" s="311"/>
      <c r="I3758" s="608" t="s">
        <v>298</v>
      </c>
      <c r="J3758" s="609"/>
      <c r="K3758" s="636">
        <v>0.05</v>
      </c>
      <c r="L3758" s="637"/>
      <c r="M3758" s="291">
        <f>K3758*12*I3717</f>
        <v>235.14000000000001</v>
      </c>
    </row>
    <row r="3759" spans="1:13" ht="15.75" thickBot="1">
      <c r="A3759" s="313" t="s">
        <v>305</v>
      </c>
      <c r="B3759" s="312"/>
      <c r="C3759" s="312"/>
      <c r="D3759" s="312"/>
      <c r="E3759" s="312"/>
      <c r="F3759" s="312"/>
      <c r="G3759" s="312"/>
      <c r="H3759" s="311"/>
      <c r="I3759" s="614" t="s">
        <v>88</v>
      </c>
      <c r="J3759" s="615"/>
      <c r="K3759" s="638">
        <v>7.0000000000000007E-2</v>
      </c>
      <c r="L3759" s="639"/>
      <c r="M3759" s="326">
        <f>K3759*12*I3717</f>
        <v>329.19600000000003</v>
      </c>
    </row>
    <row r="3760" spans="1:13" ht="15.75" thickBot="1">
      <c r="A3760" s="654" t="s">
        <v>304</v>
      </c>
      <c r="B3760" s="655"/>
      <c r="C3760" s="655"/>
      <c r="D3760" s="655"/>
      <c r="E3760" s="655"/>
      <c r="F3760" s="655"/>
      <c r="G3760" s="655"/>
      <c r="H3760" s="656"/>
      <c r="I3760" s="325"/>
      <c r="J3760" s="324"/>
      <c r="K3760" s="649">
        <f>K3761+K3762+K3763</f>
        <v>0.88</v>
      </c>
      <c r="L3760" s="643"/>
      <c r="M3760" s="303">
        <f>K3760*12*I3717</f>
        <v>4138.4639999999999</v>
      </c>
    </row>
    <row r="3761" spans="1:13">
      <c r="A3761" s="323" t="s">
        <v>303</v>
      </c>
      <c r="B3761" s="322"/>
      <c r="C3761" s="322"/>
      <c r="D3761" s="322"/>
      <c r="E3761" s="322"/>
      <c r="F3761" s="322"/>
      <c r="G3761" s="322"/>
      <c r="H3761" s="321"/>
      <c r="I3761" s="612" t="s">
        <v>302</v>
      </c>
      <c r="J3761" s="613"/>
      <c r="K3761" s="644">
        <v>0.42</v>
      </c>
      <c r="L3761" s="645"/>
      <c r="M3761" s="291">
        <f>K3761*12*I3717</f>
        <v>1975.1759999999999</v>
      </c>
    </row>
    <row r="3762" spans="1:13">
      <c r="A3762" s="320" t="s">
        <v>301</v>
      </c>
      <c r="B3762" s="319"/>
      <c r="C3762" s="319"/>
      <c r="D3762" s="319"/>
      <c r="E3762" s="319"/>
      <c r="F3762" s="319"/>
      <c r="G3762" s="319"/>
      <c r="H3762" s="318"/>
      <c r="I3762" s="317" t="s">
        <v>300</v>
      </c>
      <c r="J3762" s="316"/>
      <c r="K3762" s="636">
        <v>0.37</v>
      </c>
      <c r="L3762" s="637"/>
      <c r="M3762" s="291">
        <f>K3762*12*I3717</f>
        <v>1740.0359999999996</v>
      </c>
    </row>
    <row r="3763" spans="1:13" ht="15.75" thickBot="1">
      <c r="A3763" s="313" t="s">
        <v>299</v>
      </c>
      <c r="B3763" s="312"/>
      <c r="C3763" s="312"/>
      <c r="D3763" s="312"/>
      <c r="E3763" s="312"/>
      <c r="F3763" s="312"/>
      <c r="G3763" s="312"/>
      <c r="H3763" s="311"/>
      <c r="I3763" s="614" t="s">
        <v>298</v>
      </c>
      <c r="J3763" s="615"/>
      <c r="K3763" s="638">
        <v>0.09</v>
      </c>
      <c r="L3763" s="639"/>
      <c r="M3763" s="291">
        <f>K3763*12*I3717</f>
        <v>423.25200000000001</v>
      </c>
    </row>
    <row r="3764" spans="1:13" ht="15.75" thickBot="1">
      <c r="A3764" s="603" t="s">
        <v>375</v>
      </c>
      <c r="B3764" s="604"/>
      <c r="C3764" s="604"/>
      <c r="D3764" s="604"/>
      <c r="E3764" s="604"/>
      <c r="F3764" s="604"/>
      <c r="G3764" s="604"/>
      <c r="H3764" s="605"/>
      <c r="I3764" s="305"/>
      <c r="J3764" s="304"/>
      <c r="K3764" s="642">
        <v>1.58</v>
      </c>
      <c r="L3764" s="643"/>
      <c r="M3764" s="303">
        <f>K3764*12*I3717</f>
        <v>7430.424</v>
      </c>
    </row>
    <row r="3765" spans="1:13">
      <c r="A3765" s="301" t="s">
        <v>294</v>
      </c>
      <c r="B3765" s="300"/>
      <c r="C3765" s="300"/>
      <c r="D3765" s="300"/>
      <c r="E3765" s="300"/>
      <c r="F3765" s="300"/>
      <c r="G3765" s="300"/>
      <c r="H3765" s="298"/>
      <c r="I3765" s="621" t="s">
        <v>293</v>
      </c>
      <c r="J3765" s="622"/>
      <c r="K3765" s="297"/>
      <c r="L3765" s="314"/>
      <c r="M3765" s="291"/>
    </row>
    <row r="3766" spans="1:13">
      <c r="A3766" s="301" t="s">
        <v>292</v>
      </c>
      <c r="B3766" s="300"/>
      <c r="C3766" s="300"/>
      <c r="D3766" s="300"/>
      <c r="E3766" s="300"/>
      <c r="F3766" s="300"/>
      <c r="G3766" s="300"/>
      <c r="H3766" s="298"/>
      <c r="I3766" s="295"/>
      <c r="J3766" s="294"/>
      <c r="K3766" s="297"/>
      <c r="L3766" s="314"/>
      <c r="M3766" s="291"/>
    </row>
    <row r="3767" spans="1:13" ht="15.75" thickBot="1">
      <c r="A3767" s="301" t="s">
        <v>291</v>
      </c>
      <c r="B3767" s="300"/>
      <c r="C3767" s="300"/>
      <c r="D3767" s="300"/>
      <c r="E3767" s="300"/>
      <c r="F3767" s="300"/>
      <c r="G3767" s="300"/>
      <c r="H3767" s="298"/>
      <c r="I3767" s="310"/>
      <c r="J3767" s="294"/>
      <c r="K3767" s="297"/>
      <c r="L3767" s="314"/>
      <c r="M3767" s="291"/>
    </row>
    <row r="3768" spans="1:13" ht="15.75" thickBot="1">
      <c r="A3768" s="309" t="s">
        <v>374</v>
      </c>
      <c r="B3768" s="308"/>
      <c r="C3768" s="308"/>
      <c r="D3768" s="308"/>
      <c r="E3768" s="308"/>
      <c r="F3768" s="308"/>
      <c r="G3768" s="308"/>
      <c r="H3768" s="307"/>
      <c r="I3768" s="305"/>
      <c r="J3768" s="304"/>
      <c r="K3768" s="642">
        <v>7.0000000000000007E-2</v>
      </c>
      <c r="L3768" s="643"/>
      <c r="M3768" s="303">
        <f>K3768*12*I3717</f>
        <v>329.19600000000003</v>
      </c>
    </row>
    <row r="3769" spans="1:13">
      <c r="A3769" s="301" t="s">
        <v>289</v>
      </c>
      <c r="B3769" s="300"/>
      <c r="C3769" s="300"/>
      <c r="D3769" s="300"/>
      <c r="E3769" s="300"/>
      <c r="F3769" s="300"/>
      <c r="G3769" s="300"/>
      <c r="H3769" s="298"/>
      <c r="I3769" s="621" t="s">
        <v>19</v>
      </c>
      <c r="J3769" s="622"/>
      <c r="K3769" s="315"/>
      <c r="L3769" s="314"/>
      <c r="M3769" s="291"/>
    </row>
    <row r="3770" spans="1:13" ht="15.75" thickBot="1">
      <c r="A3770" s="301" t="s">
        <v>288</v>
      </c>
      <c r="B3770" s="300"/>
      <c r="C3770" s="300"/>
      <c r="D3770" s="300"/>
      <c r="E3770" s="300"/>
      <c r="F3770" s="300"/>
      <c r="G3770" s="300"/>
      <c r="H3770" s="298"/>
      <c r="I3770" s="295"/>
      <c r="J3770" s="294"/>
      <c r="K3770" s="315"/>
      <c r="L3770" s="314"/>
      <c r="M3770" s="291"/>
    </row>
    <row r="3771" spans="1:13" ht="15.75" thickBot="1">
      <c r="A3771" s="603" t="s">
        <v>287</v>
      </c>
      <c r="B3771" s="604"/>
      <c r="C3771" s="604"/>
      <c r="D3771" s="604"/>
      <c r="E3771" s="604"/>
      <c r="F3771" s="604"/>
      <c r="G3771" s="604"/>
      <c r="H3771" s="605"/>
      <c r="I3771" s="305"/>
      <c r="J3771" s="304"/>
      <c r="K3771" s="642">
        <v>6</v>
      </c>
      <c r="L3771" s="643"/>
      <c r="M3771" s="303">
        <f>K3771*12*I3717</f>
        <v>28216.799999999999</v>
      </c>
    </row>
    <row r="3772" spans="1:13">
      <c r="A3772" s="301" t="s">
        <v>286</v>
      </c>
      <c r="B3772" s="299"/>
      <c r="C3772" s="299"/>
      <c r="D3772" s="299"/>
      <c r="E3772" s="299"/>
      <c r="F3772" s="300"/>
      <c r="G3772" s="299"/>
      <c r="H3772" s="298"/>
      <c r="I3772" s="598" t="s">
        <v>285</v>
      </c>
      <c r="J3772" s="599"/>
      <c r="K3772" s="297"/>
      <c r="L3772" s="314"/>
      <c r="M3772" s="291"/>
    </row>
    <row r="3773" spans="1:13">
      <c r="A3773" s="301" t="s">
        <v>284</v>
      </c>
      <c r="B3773" s="299"/>
      <c r="C3773" s="299"/>
      <c r="D3773" s="299"/>
      <c r="E3773" s="299"/>
      <c r="F3773" s="300"/>
      <c r="G3773" s="299"/>
      <c r="H3773" s="298"/>
      <c r="I3773" s="598" t="s">
        <v>283</v>
      </c>
      <c r="J3773" s="599"/>
      <c r="K3773" s="297"/>
      <c r="L3773" s="314"/>
      <c r="M3773" s="291"/>
    </row>
    <row r="3774" spans="1:13">
      <c r="A3774" s="301" t="s">
        <v>282</v>
      </c>
      <c r="B3774" s="299"/>
      <c r="C3774" s="299"/>
      <c r="D3774" s="299"/>
      <c r="E3774" s="299"/>
      <c r="F3774" s="300"/>
      <c r="G3774" s="299"/>
      <c r="H3774" s="298"/>
      <c r="I3774" s="598" t="s">
        <v>281</v>
      </c>
      <c r="J3774" s="599"/>
      <c r="K3774" s="297"/>
      <c r="L3774" s="314"/>
      <c r="M3774" s="291"/>
    </row>
    <row r="3775" spans="1:13">
      <c r="A3775" s="301" t="s">
        <v>280</v>
      </c>
      <c r="B3775" s="299"/>
      <c r="C3775" s="299"/>
      <c r="D3775" s="299"/>
      <c r="E3775" s="299"/>
      <c r="F3775" s="300"/>
      <c r="G3775" s="299"/>
      <c r="H3775" s="298"/>
      <c r="I3775" s="598" t="s">
        <v>279</v>
      </c>
      <c r="J3775" s="599"/>
      <c r="K3775" s="297"/>
      <c r="L3775" s="314"/>
      <c r="M3775" s="291"/>
    </row>
    <row r="3776" spans="1:13">
      <c r="A3776" s="301" t="s">
        <v>278</v>
      </c>
      <c r="B3776" s="299"/>
      <c r="C3776" s="299"/>
      <c r="D3776" s="299"/>
      <c r="E3776" s="299"/>
      <c r="F3776" s="300"/>
      <c r="G3776" s="299"/>
      <c r="H3776" s="298"/>
      <c r="I3776" s="598" t="s">
        <v>277</v>
      </c>
      <c r="J3776" s="599"/>
      <c r="K3776" s="297"/>
      <c r="L3776" s="314"/>
      <c r="M3776" s="291"/>
    </row>
    <row r="3777" spans="1:13">
      <c r="A3777" s="301" t="s">
        <v>276</v>
      </c>
      <c r="B3777" s="299"/>
      <c r="C3777" s="299"/>
      <c r="D3777" s="299"/>
      <c r="E3777" s="299"/>
      <c r="F3777" s="300"/>
      <c r="G3777" s="299"/>
      <c r="H3777" s="298"/>
      <c r="I3777" s="295"/>
      <c r="J3777" s="294"/>
      <c r="K3777" s="297"/>
      <c r="L3777" s="302"/>
      <c r="M3777" s="291"/>
    </row>
    <row r="3778" spans="1:13">
      <c r="A3778" s="301" t="s">
        <v>275</v>
      </c>
      <c r="B3778" s="299"/>
      <c r="C3778" s="299"/>
      <c r="D3778" s="299"/>
      <c r="E3778" s="299"/>
      <c r="F3778" s="300"/>
      <c r="G3778" s="299"/>
      <c r="H3778" s="298"/>
      <c r="I3778" s="295"/>
      <c r="J3778" s="294"/>
      <c r="K3778" s="297"/>
      <c r="L3778" s="314"/>
      <c r="M3778" s="291"/>
    </row>
    <row r="3779" spans="1:13">
      <c r="A3779" s="301" t="s">
        <v>274</v>
      </c>
      <c r="B3779" s="299"/>
      <c r="C3779" s="299"/>
      <c r="D3779" s="299"/>
      <c r="E3779" s="299"/>
      <c r="F3779" s="300"/>
      <c r="G3779" s="299"/>
      <c r="H3779" s="298"/>
      <c r="I3779" s="295"/>
      <c r="J3779" s="294"/>
      <c r="K3779" s="297"/>
      <c r="L3779" s="314"/>
      <c r="M3779" s="291"/>
    </row>
    <row r="3780" spans="1:13">
      <c r="A3780" s="301" t="s">
        <v>273</v>
      </c>
      <c r="B3780" s="299"/>
      <c r="C3780" s="299"/>
      <c r="D3780" s="299"/>
      <c r="E3780" s="299"/>
      <c r="F3780" s="300"/>
      <c r="G3780" s="299"/>
      <c r="H3780" s="298"/>
      <c r="I3780" s="295"/>
      <c r="J3780" s="294"/>
      <c r="K3780" s="297"/>
      <c r="L3780" s="314"/>
      <c r="M3780" s="291"/>
    </row>
    <row r="3781" spans="1:13">
      <c r="A3781" s="301" t="s">
        <v>272</v>
      </c>
      <c r="B3781" s="299"/>
      <c r="C3781" s="299"/>
      <c r="D3781" s="299"/>
      <c r="E3781" s="299"/>
      <c r="F3781" s="300"/>
      <c r="G3781" s="299"/>
      <c r="H3781" s="298"/>
      <c r="I3781" s="295"/>
      <c r="J3781" s="294"/>
      <c r="K3781" s="297"/>
      <c r="L3781" s="314"/>
      <c r="M3781" s="291"/>
    </row>
    <row r="3782" spans="1:13" ht="15.75" thickBot="1">
      <c r="A3782" s="616" t="s">
        <v>271</v>
      </c>
      <c r="B3782" s="617"/>
      <c r="C3782" s="617"/>
      <c r="D3782" s="617"/>
      <c r="E3782" s="617"/>
      <c r="F3782" s="617"/>
      <c r="G3782" s="617"/>
      <c r="H3782" s="618"/>
      <c r="I3782" s="295"/>
      <c r="J3782" s="294"/>
      <c r="K3782" s="293"/>
      <c r="L3782" s="292"/>
      <c r="M3782" s="291"/>
    </row>
    <row r="3783" spans="1:13">
      <c r="A3783" s="290" t="s">
        <v>270</v>
      </c>
      <c r="B3783" s="289"/>
      <c r="C3783" s="289"/>
      <c r="D3783" s="289"/>
      <c r="E3783" s="289"/>
      <c r="F3783" s="289"/>
      <c r="G3783" s="289"/>
      <c r="H3783" s="289"/>
      <c r="I3783" s="621" t="s">
        <v>55</v>
      </c>
      <c r="J3783" s="622"/>
      <c r="K3783" s="288"/>
      <c r="L3783" s="287"/>
      <c r="M3783" s="286"/>
    </row>
    <row r="3784" spans="1:13" ht="15.75" thickBot="1">
      <c r="A3784" s="285" t="s">
        <v>269</v>
      </c>
      <c r="B3784" s="284"/>
      <c r="C3784" s="284"/>
      <c r="D3784" s="284"/>
      <c r="E3784" s="284"/>
      <c r="F3784" s="284"/>
      <c r="G3784" s="284"/>
      <c r="H3784" s="284"/>
      <c r="I3784" s="283"/>
      <c r="J3784" s="282"/>
      <c r="K3784" s="281"/>
      <c r="L3784" s="280"/>
      <c r="M3784" s="279"/>
    </row>
    <row r="3785" spans="1:13" ht="15.75" thickBot="1">
      <c r="A3785" s="652" t="s">
        <v>268</v>
      </c>
      <c r="B3785" s="653"/>
      <c r="C3785" s="653"/>
      <c r="D3785" s="653"/>
      <c r="E3785" s="653"/>
      <c r="F3785" s="653"/>
      <c r="G3785" s="653"/>
      <c r="H3785" s="653"/>
      <c r="I3785" s="278"/>
      <c r="J3785" s="277"/>
      <c r="K3785" s="610">
        <f>K3718+K3728+K3743+K3771</f>
        <v>23.43</v>
      </c>
      <c r="L3785" s="611"/>
      <c r="M3785" s="276">
        <f>M3718+M3728+M3743+M3771</f>
        <v>110186.60399999999</v>
      </c>
    </row>
    <row r="3787" spans="1:13" ht="15.75">
      <c r="A3787" s="601" t="s">
        <v>0</v>
      </c>
      <c r="B3787" s="601"/>
      <c r="C3787" s="601"/>
      <c r="D3787" s="601"/>
      <c r="E3787" s="601"/>
      <c r="F3787" s="601"/>
      <c r="G3787" s="601"/>
      <c r="H3787" s="601"/>
      <c r="I3787" s="601"/>
      <c r="J3787" s="601"/>
      <c r="K3787" s="601"/>
      <c r="L3787" s="601"/>
      <c r="M3787" s="327"/>
    </row>
    <row r="3788" spans="1:13" ht="15.75">
      <c r="A3788" s="600" t="s">
        <v>353</v>
      </c>
      <c r="B3788" s="600"/>
      <c r="C3788" s="600"/>
      <c r="D3788" s="600"/>
      <c r="E3788" s="600"/>
      <c r="F3788" s="600"/>
      <c r="G3788" s="600"/>
      <c r="H3788" s="600"/>
      <c r="I3788" s="600"/>
      <c r="J3788" s="600"/>
      <c r="K3788" s="600"/>
      <c r="L3788" s="600"/>
      <c r="M3788" s="327"/>
    </row>
    <row r="3789" spans="1:13" ht="15.75">
      <c r="A3789" s="370"/>
      <c r="B3789" s="370"/>
      <c r="C3789" s="370"/>
      <c r="D3789" s="370"/>
      <c r="E3789" s="370"/>
      <c r="F3789" s="370" t="s">
        <v>476</v>
      </c>
      <c r="G3789" s="370"/>
      <c r="H3789" s="370"/>
      <c r="I3789" s="370"/>
      <c r="J3789" s="370"/>
      <c r="K3789" s="370"/>
      <c r="L3789" s="370"/>
      <c r="M3789" s="327"/>
    </row>
    <row r="3790" spans="1:13">
      <c r="A3790" s="329"/>
      <c r="B3790" s="328"/>
      <c r="C3790" s="602" t="s">
        <v>351</v>
      </c>
      <c r="D3790" s="602"/>
      <c r="E3790" s="602"/>
      <c r="F3790" s="328"/>
      <c r="G3790" s="328"/>
      <c r="H3790" s="368"/>
      <c r="I3790" s="590" t="s">
        <v>3</v>
      </c>
      <c r="J3790" s="591"/>
      <c r="K3790" s="592" t="s">
        <v>4</v>
      </c>
      <c r="L3790" s="593"/>
      <c r="M3790" s="382"/>
    </row>
    <row r="3791" spans="1:13">
      <c r="A3791" s="381"/>
      <c r="B3791" s="355"/>
      <c r="C3791" s="355"/>
      <c r="D3791" s="355"/>
      <c r="E3791" s="355"/>
      <c r="F3791" s="355"/>
      <c r="G3791" s="355"/>
      <c r="H3791" s="356"/>
      <c r="I3791" s="295"/>
      <c r="J3791" s="294"/>
      <c r="K3791" s="594" t="s">
        <v>5</v>
      </c>
      <c r="L3791" s="595"/>
      <c r="M3791" s="380" t="s">
        <v>6</v>
      </c>
    </row>
    <row r="3792" spans="1:13">
      <c r="A3792" s="381"/>
      <c r="B3792" s="355"/>
      <c r="C3792" s="355"/>
      <c r="D3792" s="355"/>
      <c r="E3792" s="355"/>
      <c r="F3792" s="355"/>
      <c r="G3792" s="355"/>
      <c r="H3792" s="356"/>
      <c r="I3792" s="598" t="s">
        <v>7</v>
      </c>
      <c r="J3792" s="599"/>
      <c r="K3792" s="623" t="s">
        <v>8</v>
      </c>
      <c r="L3792" s="624"/>
      <c r="M3792" s="380" t="s">
        <v>9</v>
      </c>
    </row>
    <row r="3793" spans="1:13" ht="16.5" thickBot="1">
      <c r="A3793" s="379"/>
      <c r="B3793" s="351"/>
      <c r="C3793" s="351"/>
      <c r="D3793" s="351"/>
      <c r="E3793" s="351"/>
      <c r="F3793" s="351"/>
      <c r="G3793" s="351"/>
      <c r="H3793" s="350"/>
      <c r="I3793" s="631">
        <v>640.70000000000005</v>
      </c>
      <c r="J3793" s="632"/>
      <c r="K3793" s="633"/>
      <c r="L3793" s="634"/>
      <c r="M3793" s="378"/>
    </row>
    <row r="3794" spans="1:13">
      <c r="A3794" s="367" t="s">
        <v>350</v>
      </c>
      <c r="B3794" s="344"/>
      <c r="C3794" s="344"/>
      <c r="D3794" s="344"/>
      <c r="E3794" s="344"/>
      <c r="F3794" s="344"/>
      <c r="G3794" s="344"/>
      <c r="H3794" s="377"/>
      <c r="I3794" s="341"/>
      <c r="J3794" s="340"/>
      <c r="K3794" s="635">
        <f>K3797+K3800</f>
        <v>6.17</v>
      </c>
      <c r="L3794" s="628"/>
      <c r="M3794" s="286">
        <f>K3794*12*I3793</f>
        <v>47437.428</v>
      </c>
    </row>
    <row r="3795" spans="1:13">
      <c r="A3795" s="376" t="s">
        <v>349</v>
      </c>
      <c r="B3795" s="375"/>
      <c r="C3795" s="375"/>
      <c r="D3795" s="375"/>
      <c r="E3795" s="375"/>
      <c r="F3795" s="375"/>
      <c r="G3795" s="375"/>
      <c r="H3795" s="374"/>
      <c r="I3795" s="295"/>
      <c r="J3795" s="294"/>
      <c r="K3795" s="293"/>
      <c r="L3795" s="292"/>
      <c r="M3795" s="373"/>
    </row>
    <row r="3796" spans="1:13" ht="15.75" thickBot="1">
      <c r="A3796" s="363" t="s">
        <v>348</v>
      </c>
      <c r="B3796" s="372"/>
      <c r="C3796" s="372"/>
      <c r="D3796" s="372"/>
      <c r="E3796" s="372"/>
      <c r="F3796" s="372"/>
      <c r="G3796" s="372"/>
      <c r="H3796" s="371"/>
      <c r="I3796" s="336"/>
      <c r="J3796" s="282"/>
      <c r="K3796" s="281"/>
      <c r="L3796" s="280"/>
      <c r="M3796" s="279"/>
    </row>
    <row r="3797" spans="1:13">
      <c r="A3797" s="323" t="s">
        <v>347</v>
      </c>
      <c r="B3797" s="331"/>
      <c r="C3797" s="331"/>
      <c r="D3797" s="331"/>
      <c r="E3797" s="331"/>
      <c r="F3797" s="331"/>
      <c r="G3797" s="331"/>
      <c r="H3797" s="357"/>
      <c r="I3797" s="596" t="s">
        <v>19</v>
      </c>
      <c r="J3797" s="597"/>
      <c r="K3797" s="629">
        <v>3.7</v>
      </c>
      <c r="L3797" s="630"/>
      <c r="M3797" s="291">
        <f>K3797*12*I3793</f>
        <v>28447.080000000005</v>
      </c>
    </row>
    <row r="3798" spans="1:13">
      <c r="A3798" s="301" t="s">
        <v>338</v>
      </c>
      <c r="B3798" s="355"/>
      <c r="C3798" s="355"/>
      <c r="D3798" s="355"/>
      <c r="E3798" s="355"/>
      <c r="F3798" s="355"/>
      <c r="G3798" s="355"/>
      <c r="H3798" s="356"/>
      <c r="I3798" s="598" t="s">
        <v>328</v>
      </c>
      <c r="J3798" s="599"/>
      <c r="K3798" s="327"/>
      <c r="L3798" s="292"/>
      <c r="M3798" s="291"/>
    </row>
    <row r="3799" spans="1:13">
      <c r="A3799" s="323" t="s">
        <v>337</v>
      </c>
      <c r="B3799" s="331"/>
      <c r="C3799" s="331"/>
      <c r="D3799" s="331"/>
      <c r="E3799" s="331"/>
      <c r="F3799" s="331"/>
      <c r="G3799" s="331"/>
      <c r="H3799" s="357"/>
      <c r="I3799" s="596"/>
      <c r="J3799" s="597"/>
      <c r="K3799" s="327"/>
      <c r="L3799" s="292"/>
      <c r="M3799" s="291"/>
    </row>
    <row r="3800" spans="1:13">
      <c r="A3800" s="323" t="s">
        <v>346</v>
      </c>
      <c r="B3800" s="331"/>
      <c r="C3800" s="331"/>
      <c r="D3800" s="331"/>
      <c r="E3800" s="331"/>
      <c r="F3800" s="331"/>
      <c r="G3800" s="331"/>
      <c r="H3800" s="357"/>
      <c r="I3800" s="608" t="s">
        <v>35</v>
      </c>
      <c r="J3800" s="609"/>
      <c r="K3800" s="625">
        <v>2.4700000000000002</v>
      </c>
      <c r="L3800" s="626"/>
      <c r="M3800" s="291">
        <f>K3800*12*I3793</f>
        <v>18990.348000000002</v>
      </c>
    </row>
    <row r="3801" spans="1:13" ht="15.75">
      <c r="A3801" s="320" t="s">
        <v>345</v>
      </c>
      <c r="B3801" s="354"/>
      <c r="C3801" s="354"/>
      <c r="D3801" s="354"/>
      <c r="E3801" s="354"/>
      <c r="F3801" s="354"/>
      <c r="G3801" s="354"/>
      <c r="H3801" s="353"/>
      <c r="I3801" s="598" t="s">
        <v>328</v>
      </c>
      <c r="J3801" s="599"/>
      <c r="K3801" s="370"/>
      <c r="L3801" s="369"/>
      <c r="M3801" s="291"/>
    </row>
    <row r="3802" spans="1:13">
      <c r="A3802" s="313" t="s">
        <v>344</v>
      </c>
      <c r="B3802" s="328"/>
      <c r="C3802" s="328"/>
      <c r="D3802" s="328"/>
      <c r="E3802" s="328"/>
      <c r="F3802" s="328"/>
      <c r="G3802" s="328"/>
      <c r="H3802" s="368"/>
      <c r="I3802" s="598"/>
      <c r="J3802" s="599"/>
      <c r="K3802" s="352"/>
      <c r="L3802" s="292"/>
      <c r="M3802" s="291"/>
    </row>
    <row r="3803" spans="1:13" ht="15.75" thickBot="1">
      <c r="A3803" s="323" t="s">
        <v>343</v>
      </c>
      <c r="B3803" s="322"/>
      <c r="C3803" s="322"/>
      <c r="D3803" s="322"/>
      <c r="E3803" s="322"/>
      <c r="F3803" s="322"/>
      <c r="G3803" s="322"/>
      <c r="H3803" s="321"/>
      <c r="I3803" s="334"/>
      <c r="J3803" s="333"/>
      <c r="K3803" s="636"/>
      <c r="L3803" s="637"/>
      <c r="M3803" s="291"/>
    </row>
    <row r="3804" spans="1:13">
      <c r="A3804" s="367" t="s">
        <v>342</v>
      </c>
      <c r="B3804" s="366"/>
      <c r="C3804" s="366"/>
      <c r="D3804" s="366"/>
      <c r="E3804" s="366"/>
      <c r="F3804" s="366"/>
      <c r="G3804" s="366"/>
      <c r="H3804" s="365"/>
      <c r="I3804" s="341"/>
      <c r="J3804" s="364"/>
      <c r="K3804" s="627">
        <f>K3806+K3811+K3814</f>
        <v>5.05</v>
      </c>
      <c r="L3804" s="628"/>
      <c r="M3804" s="286">
        <f>K3804*12*I3793</f>
        <v>38826.42</v>
      </c>
    </row>
    <row r="3805" spans="1:13" ht="15.75" thickBot="1">
      <c r="A3805" s="363" t="s">
        <v>341</v>
      </c>
      <c r="B3805" s="362"/>
      <c r="C3805" s="362"/>
      <c r="D3805" s="362"/>
      <c r="E3805" s="362"/>
      <c r="F3805" s="362"/>
      <c r="G3805" s="362"/>
      <c r="H3805" s="361"/>
      <c r="I3805" s="336"/>
      <c r="J3805" s="360"/>
      <c r="K3805" s="281"/>
      <c r="L3805" s="280"/>
      <c r="M3805" s="279"/>
    </row>
    <row r="3806" spans="1:13">
      <c r="A3806" s="301" t="s">
        <v>340</v>
      </c>
      <c r="B3806" s="300"/>
      <c r="C3806" s="300"/>
      <c r="D3806" s="300"/>
      <c r="E3806" s="300"/>
      <c r="F3806" s="300"/>
      <c r="G3806" s="300"/>
      <c r="H3806" s="298"/>
      <c r="I3806" s="598" t="s">
        <v>19</v>
      </c>
      <c r="J3806" s="599"/>
      <c r="K3806" s="629">
        <v>2.5299999999999998</v>
      </c>
      <c r="L3806" s="630"/>
      <c r="M3806" s="291">
        <f>K3806*12*I3793</f>
        <v>19451.652000000002</v>
      </c>
    </row>
    <row r="3807" spans="1:13">
      <c r="A3807" s="323" t="s">
        <v>339</v>
      </c>
      <c r="B3807" s="322"/>
      <c r="C3807" s="322"/>
      <c r="D3807" s="322"/>
      <c r="E3807" s="322"/>
      <c r="F3807" s="322"/>
      <c r="G3807" s="322"/>
      <c r="H3807" s="321"/>
      <c r="I3807" s="359"/>
      <c r="J3807" s="358"/>
      <c r="K3807" s="327"/>
      <c r="L3807" s="292"/>
      <c r="M3807" s="291"/>
    </row>
    <row r="3808" spans="1:13">
      <c r="A3808" s="301" t="s">
        <v>338</v>
      </c>
      <c r="B3808" s="355"/>
      <c r="C3808" s="355"/>
      <c r="D3808" s="355"/>
      <c r="E3808" s="355"/>
      <c r="F3808" s="355"/>
      <c r="G3808" s="355"/>
      <c r="H3808" s="356"/>
      <c r="I3808" s="598" t="s">
        <v>328</v>
      </c>
      <c r="J3808" s="599"/>
      <c r="K3808" s="327"/>
      <c r="L3808" s="292"/>
      <c r="M3808" s="291"/>
    </row>
    <row r="3809" spans="1:13">
      <c r="A3809" s="323" t="s">
        <v>337</v>
      </c>
      <c r="B3809" s="331"/>
      <c r="C3809" s="331"/>
      <c r="D3809" s="331"/>
      <c r="E3809" s="331"/>
      <c r="F3809" s="331"/>
      <c r="G3809" s="331"/>
      <c r="H3809" s="357"/>
      <c r="I3809" s="596"/>
      <c r="J3809" s="597"/>
      <c r="K3809" s="327"/>
      <c r="L3809" s="292"/>
      <c r="M3809" s="291"/>
    </row>
    <row r="3810" spans="1:13">
      <c r="A3810" s="320" t="s">
        <v>336</v>
      </c>
      <c r="B3810" s="354"/>
      <c r="C3810" s="353"/>
      <c r="D3810" s="355"/>
      <c r="E3810" s="355"/>
      <c r="F3810" s="355"/>
      <c r="G3810" s="355"/>
      <c r="H3810" s="356"/>
      <c r="I3810" s="598" t="s">
        <v>328</v>
      </c>
      <c r="J3810" s="599"/>
      <c r="K3810" s="327"/>
      <c r="L3810" s="292"/>
      <c r="M3810" s="291"/>
    </row>
    <row r="3811" spans="1:13">
      <c r="A3811" s="301" t="s">
        <v>335</v>
      </c>
      <c r="B3811" s="355"/>
      <c r="C3811" s="355"/>
      <c r="D3811" s="354"/>
      <c r="E3811" s="354"/>
      <c r="F3811" s="354"/>
      <c r="G3811" s="354"/>
      <c r="H3811" s="353"/>
      <c r="I3811" s="608" t="s">
        <v>35</v>
      </c>
      <c r="J3811" s="609"/>
      <c r="K3811" s="625">
        <v>1.1200000000000001</v>
      </c>
      <c r="L3811" s="626"/>
      <c r="M3811" s="291">
        <f>K3811*12*I3793</f>
        <v>8611.0080000000016</v>
      </c>
    </row>
    <row r="3812" spans="1:13">
      <c r="A3812" s="313" t="s">
        <v>334</v>
      </c>
      <c r="B3812" s="312"/>
      <c r="C3812" s="312"/>
      <c r="D3812" s="312"/>
      <c r="E3812" s="312"/>
      <c r="F3812" s="312"/>
      <c r="G3812" s="312"/>
      <c r="H3812" s="311"/>
      <c r="I3812" s="590" t="s">
        <v>333</v>
      </c>
      <c r="J3812" s="591"/>
      <c r="K3812" s="327"/>
      <c r="L3812" s="292"/>
      <c r="M3812" s="291"/>
    </row>
    <row r="3813" spans="1:13">
      <c r="A3813" s="323"/>
      <c r="B3813" s="322"/>
      <c r="C3813" s="322"/>
      <c r="D3813" s="322"/>
      <c r="E3813" s="322"/>
      <c r="F3813" s="322"/>
      <c r="G3813" s="322"/>
      <c r="H3813" s="321"/>
      <c r="I3813" s="334" t="s">
        <v>332</v>
      </c>
      <c r="J3813" s="333"/>
      <c r="K3813" s="352"/>
      <c r="L3813" s="292"/>
      <c r="M3813" s="291"/>
    </row>
    <row r="3814" spans="1:13">
      <c r="A3814" s="313" t="s">
        <v>331</v>
      </c>
      <c r="B3814" s="312"/>
      <c r="C3814" s="312"/>
      <c r="D3814" s="312"/>
      <c r="E3814" s="312"/>
      <c r="F3814" s="312"/>
      <c r="G3814" s="312"/>
      <c r="H3814" s="311"/>
      <c r="I3814" s="590" t="s">
        <v>35</v>
      </c>
      <c r="J3814" s="591"/>
      <c r="K3814" s="625">
        <v>1.4</v>
      </c>
      <c r="L3814" s="626"/>
      <c r="M3814" s="291">
        <f>K3814*12*I3793</f>
        <v>10763.759999999998</v>
      </c>
    </row>
    <row r="3815" spans="1:13">
      <c r="A3815" s="323" t="s">
        <v>330</v>
      </c>
      <c r="B3815" s="322"/>
      <c r="C3815" s="322"/>
      <c r="D3815" s="322"/>
      <c r="E3815" s="322"/>
      <c r="F3815" s="322"/>
      <c r="G3815" s="322"/>
      <c r="H3815" s="321"/>
      <c r="I3815" s="334"/>
      <c r="J3815" s="333"/>
      <c r="K3815" s="327"/>
      <c r="L3815" s="292"/>
      <c r="M3815" s="291"/>
    </row>
    <row r="3816" spans="1:13">
      <c r="A3816" s="313" t="s">
        <v>329</v>
      </c>
      <c r="B3816" s="312"/>
      <c r="C3816" s="312"/>
      <c r="D3816" s="312"/>
      <c r="E3816" s="312"/>
      <c r="F3816" s="312"/>
      <c r="G3816" s="312"/>
      <c r="H3816" s="311"/>
      <c r="I3816" s="598" t="s">
        <v>328</v>
      </c>
      <c r="J3816" s="599"/>
      <c r="K3816" s="327"/>
      <c r="L3816" s="292"/>
      <c r="M3816" s="291"/>
    </row>
    <row r="3817" spans="1:13">
      <c r="A3817" s="313" t="s">
        <v>327</v>
      </c>
      <c r="B3817" s="312"/>
      <c r="C3817" s="312"/>
      <c r="D3817" s="312"/>
      <c r="E3817" s="312"/>
      <c r="F3817" s="312"/>
      <c r="G3817" s="312"/>
      <c r="H3817" s="311"/>
      <c r="I3817" s="590" t="s">
        <v>326</v>
      </c>
      <c r="J3817" s="591"/>
      <c r="K3817" s="351"/>
      <c r="L3817" s="350"/>
      <c r="M3817" s="349"/>
    </row>
    <row r="3818" spans="1:13" ht="15.75" thickBot="1">
      <c r="A3818" s="323"/>
      <c r="B3818" s="322"/>
      <c r="C3818" s="322"/>
      <c r="D3818" s="322"/>
      <c r="E3818" s="322"/>
      <c r="F3818" s="322"/>
      <c r="G3818" s="322"/>
      <c r="H3818" s="321"/>
      <c r="I3818" s="606" t="s">
        <v>325</v>
      </c>
      <c r="J3818" s="607"/>
      <c r="K3818" s="348"/>
      <c r="L3818" s="347"/>
      <c r="M3818" s="346"/>
    </row>
    <row r="3819" spans="1:13">
      <c r="A3819" s="345" t="s">
        <v>324</v>
      </c>
      <c r="B3819" s="344"/>
      <c r="C3819" s="344"/>
      <c r="D3819" s="344"/>
      <c r="E3819" s="344"/>
      <c r="F3819" s="344"/>
      <c r="G3819" s="343"/>
      <c r="H3819" s="342"/>
      <c r="I3819" s="341"/>
      <c r="J3819" s="340"/>
      <c r="K3819" s="648">
        <f>K3821+K3828+K3836+K3840+K3844</f>
        <v>6.21</v>
      </c>
      <c r="L3819" s="628"/>
      <c r="M3819" s="286">
        <f>M3821+M3828+M3836+M3840+M3844</f>
        <v>47744.964</v>
      </c>
    </row>
    <row r="3820" spans="1:13" ht="15.75" thickBot="1">
      <c r="A3820" s="339"/>
      <c r="B3820" s="338"/>
      <c r="C3820" s="338"/>
      <c r="D3820" s="338"/>
      <c r="E3820" s="338"/>
      <c r="F3820" s="338"/>
      <c r="G3820" s="338"/>
      <c r="H3820" s="337"/>
      <c r="I3820" s="336"/>
      <c r="J3820" s="282"/>
      <c r="K3820" s="281"/>
      <c r="L3820" s="280"/>
      <c r="M3820" s="279"/>
    </row>
    <row r="3821" spans="1:13" ht="15.75" thickBot="1">
      <c r="A3821" s="603" t="s">
        <v>323</v>
      </c>
      <c r="B3821" s="604"/>
      <c r="C3821" s="604"/>
      <c r="D3821" s="604"/>
      <c r="E3821" s="604"/>
      <c r="F3821" s="604"/>
      <c r="G3821" s="604"/>
      <c r="H3821" s="605"/>
      <c r="I3821" s="305"/>
      <c r="J3821" s="304"/>
      <c r="K3821" s="646">
        <f>K3822+K3823+K3824+K3826+K3827</f>
        <v>2.3299999999999996</v>
      </c>
      <c r="L3821" s="647"/>
      <c r="M3821" s="303">
        <f>K3821*12*I3793</f>
        <v>17913.971999999998</v>
      </c>
    </row>
    <row r="3822" spans="1:13">
      <c r="A3822" s="323" t="s">
        <v>322</v>
      </c>
      <c r="B3822" s="322"/>
      <c r="C3822" s="322"/>
      <c r="D3822" s="322"/>
      <c r="E3822" s="322"/>
      <c r="F3822" s="322"/>
      <c r="G3822" s="322"/>
      <c r="H3822" s="321"/>
      <c r="I3822" s="596" t="s">
        <v>321</v>
      </c>
      <c r="J3822" s="597"/>
      <c r="K3822" s="629">
        <v>0.63</v>
      </c>
      <c r="L3822" s="630"/>
      <c r="M3822" s="291">
        <f>K3822*12*I3793</f>
        <v>4843.6920000000009</v>
      </c>
    </row>
    <row r="3823" spans="1:13">
      <c r="A3823" s="320" t="s">
        <v>320</v>
      </c>
      <c r="B3823" s="319"/>
      <c r="C3823" s="319"/>
      <c r="D3823" s="319"/>
      <c r="E3823" s="319"/>
      <c r="F3823" s="319"/>
      <c r="G3823" s="319"/>
      <c r="H3823" s="318"/>
      <c r="I3823" s="608" t="s">
        <v>57</v>
      </c>
      <c r="J3823" s="609"/>
      <c r="K3823" s="625">
        <v>1.48</v>
      </c>
      <c r="L3823" s="626"/>
      <c r="M3823" s="291">
        <f>K3823*12*I3793</f>
        <v>11378.832</v>
      </c>
    </row>
    <row r="3824" spans="1:13">
      <c r="A3824" s="313" t="s">
        <v>319</v>
      </c>
      <c r="B3824" s="312"/>
      <c r="C3824" s="312"/>
      <c r="D3824" s="312"/>
      <c r="E3824" s="312"/>
      <c r="F3824" s="312"/>
      <c r="G3824" s="312"/>
      <c r="H3824" s="311"/>
      <c r="I3824" s="590" t="s">
        <v>35</v>
      </c>
      <c r="J3824" s="591"/>
      <c r="K3824" s="625">
        <v>0.17</v>
      </c>
      <c r="L3824" s="626"/>
      <c r="M3824" s="291">
        <f>K3824*12*I3793</f>
        <v>1307.028</v>
      </c>
    </row>
    <row r="3825" spans="1:13">
      <c r="A3825" s="335" t="s">
        <v>318</v>
      </c>
      <c r="B3825" s="331"/>
      <c r="C3825" s="331"/>
      <c r="D3825" s="331"/>
      <c r="E3825" s="322"/>
      <c r="F3825" s="322"/>
      <c r="G3825" s="322"/>
      <c r="H3825" s="321"/>
      <c r="I3825" s="334"/>
      <c r="J3825" s="333"/>
      <c r="K3825" s="293"/>
      <c r="L3825" s="292"/>
      <c r="M3825" s="291"/>
    </row>
    <row r="3826" spans="1:13">
      <c r="A3826" s="320" t="s">
        <v>317</v>
      </c>
      <c r="B3826" s="319"/>
      <c r="C3826" s="319"/>
      <c r="D3826" s="319"/>
      <c r="E3826" s="319"/>
      <c r="F3826" s="319"/>
      <c r="G3826" s="319"/>
      <c r="H3826" s="318"/>
      <c r="I3826" s="608" t="s">
        <v>19</v>
      </c>
      <c r="J3826" s="609"/>
      <c r="K3826" s="625">
        <v>0.05</v>
      </c>
      <c r="L3826" s="626"/>
      <c r="M3826" s="291">
        <f>K3826*12*I3793</f>
        <v>384.42000000000007</v>
      </c>
    </row>
    <row r="3827" spans="1:13" ht="15.75" thickBot="1">
      <c r="A3827" s="313" t="s">
        <v>316</v>
      </c>
      <c r="B3827" s="312"/>
      <c r="C3827" s="312"/>
      <c r="D3827" s="312"/>
      <c r="E3827" s="312"/>
      <c r="F3827" s="312"/>
      <c r="G3827" s="312"/>
      <c r="H3827" s="311"/>
      <c r="I3827" s="614" t="s">
        <v>19</v>
      </c>
      <c r="J3827" s="615"/>
      <c r="K3827" s="650"/>
      <c r="L3827" s="651"/>
      <c r="M3827" s="291"/>
    </row>
    <row r="3828" spans="1:13" ht="15.75" thickBot="1">
      <c r="A3828" s="654" t="s">
        <v>315</v>
      </c>
      <c r="B3828" s="655"/>
      <c r="C3828" s="655"/>
      <c r="D3828" s="655"/>
      <c r="E3828" s="655"/>
      <c r="F3828" s="655"/>
      <c r="G3828" s="655"/>
      <c r="H3828" s="656"/>
      <c r="I3828" s="305"/>
      <c r="J3828" s="304"/>
      <c r="K3828" s="642">
        <f>K3829+K3830+K3832+K3833+K3834+K3835</f>
        <v>1.35</v>
      </c>
      <c r="L3828" s="647"/>
      <c r="M3828" s="303">
        <f>K3828*12*I3793</f>
        <v>10379.340000000002</v>
      </c>
    </row>
    <row r="3829" spans="1:13">
      <c r="A3829" s="332" t="s">
        <v>314</v>
      </c>
      <c r="B3829" s="331"/>
      <c r="C3829" s="331"/>
      <c r="D3829" s="331"/>
      <c r="E3829" s="331"/>
      <c r="F3829" s="322"/>
      <c r="G3829" s="322"/>
      <c r="H3829" s="321"/>
      <c r="I3829" s="330"/>
      <c r="J3829" s="294"/>
      <c r="K3829" s="629">
        <v>0.08</v>
      </c>
      <c r="L3829" s="630"/>
      <c r="M3829" s="291">
        <f>K3829*12*I3793</f>
        <v>615.072</v>
      </c>
    </row>
    <row r="3830" spans="1:13">
      <c r="A3830" s="329" t="s">
        <v>313</v>
      </c>
      <c r="B3830" s="328"/>
      <c r="C3830" s="328"/>
      <c r="D3830" s="328"/>
      <c r="E3830" s="328"/>
      <c r="F3830" s="312"/>
      <c r="G3830" s="312"/>
      <c r="H3830" s="311"/>
      <c r="I3830" s="598" t="s">
        <v>312</v>
      </c>
      <c r="J3830" s="599"/>
      <c r="K3830" s="625">
        <v>0.65</v>
      </c>
      <c r="L3830" s="626"/>
      <c r="M3830" s="291">
        <f>K3830*12*I3793</f>
        <v>4997.4600000000009</v>
      </c>
    </row>
    <row r="3831" spans="1:13">
      <c r="A3831" s="323" t="s">
        <v>311</v>
      </c>
      <c r="B3831" s="322"/>
      <c r="C3831" s="322"/>
      <c r="D3831" s="322"/>
      <c r="E3831" s="322"/>
      <c r="F3831" s="322"/>
      <c r="G3831" s="322"/>
      <c r="H3831" s="321"/>
      <c r="I3831" s="596" t="s">
        <v>310</v>
      </c>
      <c r="J3831" s="597"/>
      <c r="K3831" s="327"/>
      <c r="L3831" s="292"/>
      <c r="M3831" s="291"/>
    </row>
    <row r="3832" spans="1:13">
      <c r="A3832" s="320" t="s">
        <v>309</v>
      </c>
      <c r="B3832" s="319"/>
      <c r="C3832" s="319"/>
      <c r="D3832" s="319"/>
      <c r="E3832" s="319"/>
      <c r="F3832" s="319"/>
      <c r="G3832" s="319"/>
      <c r="H3832" s="318"/>
      <c r="I3832" s="608" t="s">
        <v>308</v>
      </c>
      <c r="J3832" s="609"/>
      <c r="K3832" s="625">
        <v>0.4</v>
      </c>
      <c r="L3832" s="626"/>
      <c r="M3832" s="291">
        <f>K3832*12*I3793</f>
        <v>3075.3600000000006</v>
      </c>
    </row>
    <row r="3833" spans="1:13">
      <c r="A3833" s="320" t="s">
        <v>307</v>
      </c>
      <c r="B3833" s="319"/>
      <c r="C3833" s="319"/>
      <c r="D3833" s="319"/>
      <c r="E3833" s="319"/>
      <c r="F3833" s="319"/>
      <c r="G3833" s="319"/>
      <c r="H3833" s="318"/>
      <c r="I3833" s="608" t="s">
        <v>306</v>
      </c>
      <c r="J3833" s="609"/>
      <c r="K3833" s="625">
        <v>0.1</v>
      </c>
      <c r="L3833" s="626"/>
      <c r="M3833" s="291">
        <f>K3833*12*I3793</f>
        <v>768.84000000000015</v>
      </c>
    </row>
    <row r="3834" spans="1:13">
      <c r="A3834" s="313" t="s">
        <v>299</v>
      </c>
      <c r="B3834" s="312"/>
      <c r="C3834" s="312"/>
      <c r="D3834" s="312"/>
      <c r="E3834" s="312"/>
      <c r="F3834" s="312"/>
      <c r="G3834" s="312"/>
      <c r="H3834" s="311"/>
      <c r="I3834" s="608" t="s">
        <v>298</v>
      </c>
      <c r="J3834" s="609"/>
      <c r="K3834" s="636">
        <v>0.05</v>
      </c>
      <c r="L3834" s="637"/>
      <c r="M3834" s="291">
        <f>K3834*12*I3793</f>
        <v>384.42000000000007</v>
      </c>
    </row>
    <row r="3835" spans="1:13" ht="15.75" thickBot="1">
      <c r="A3835" s="313" t="s">
        <v>305</v>
      </c>
      <c r="B3835" s="312"/>
      <c r="C3835" s="312"/>
      <c r="D3835" s="312"/>
      <c r="E3835" s="312"/>
      <c r="F3835" s="312"/>
      <c r="G3835" s="312"/>
      <c r="H3835" s="311"/>
      <c r="I3835" s="614" t="s">
        <v>88</v>
      </c>
      <c r="J3835" s="615"/>
      <c r="K3835" s="638">
        <v>7.0000000000000007E-2</v>
      </c>
      <c r="L3835" s="639"/>
      <c r="M3835" s="326">
        <f>K3835*12*I3793</f>
        <v>538.1880000000001</v>
      </c>
    </row>
    <row r="3836" spans="1:13" ht="15.75" thickBot="1">
      <c r="A3836" s="654" t="s">
        <v>304</v>
      </c>
      <c r="B3836" s="655"/>
      <c r="C3836" s="655"/>
      <c r="D3836" s="655"/>
      <c r="E3836" s="655"/>
      <c r="F3836" s="655"/>
      <c r="G3836" s="655"/>
      <c r="H3836" s="656"/>
      <c r="I3836" s="325"/>
      <c r="J3836" s="324"/>
      <c r="K3836" s="649">
        <f>K3837+K3838+K3839</f>
        <v>0.88</v>
      </c>
      <c r="L3836" s="643"/>
      <c r="M3836" s="303">
        <f>K3836*12*I3793</f>
        <v>6765.7920000000004</v>
      </c>
    </row>
    <row r="3837" spans="1:13">
      <c r="A3837" s="323" t="s">
        <v>303</v>
      </c>
      <c r="B3837" s="322"/>
      <c r="C3837" s="322"/>
      <c r="D3837" s="322"/>
      <c r="E3837" s="322"/>
      <c r="F3837" s="322"/>
      <c r="G3837" s="322"/>
      <c r="H3837" s="321"/>
      <c r="I3837" s="612" t="s">
        <v>302</v>
      </c>
      <c r="J3837" s="613"/>
      <c r="K3837" s="644">
        <v>0.42</v>
      </c>
      <c r="L3837" s="645"/>
      <c r="M3837" s="291">
        <f>K3837*12*I3793</f>
        <v>3229.1280000000002</v>
      </c>
    </row>
    <row r="3838" spans="1:13">
      <c r="A3838" s="320" t="s">
        <v>301</v>
      </c>
      <c r="B3838" s="319"/>
      <c r="C3838" s="319"/>
      <c r="D3838" s="319"/>
      <c r="E3838" s="319"/>
      <c r="F3838" s="319"/>
      <c r="G3838" s="319"/>
      <c r="H3838" s="318"/>
      <c r="I3838" s="317" t="s">
        <v>300</v>
      </c>
      <c r="J3838" s="316"/>
      <c r="K3838" s="636">
        <v>0.37</v>
      </c>
      <c r="L3838" s="637"/>
      <c r="M3838" s="291">
        <f>K3838*12*I3793</f>
        <v>2844.7080000000001</v>
      </c>
    </row>
    <row r="3839" spans="1:13" ht="15.75" thickBot="1">
      <c r="A3839" s="313" t="s">
        <v>299</v>
      </c>
      <c r="B3839" s="312"/>
      <c r="C3839" s="312"/>
      <c r="D3839" s="312"/>
      <c r="E3839" s="312"/>
      <c r="F3839" s="312"/>
      <c r="G3839" s="312"/>
      <c r="H3839" s="311"/>
      <c r="I3839" s="614" t="s">
        <v>298</v>
      </c>
      <c r="J3839" s="615"/>
      <c r="K3839" s="638">
        <v>0.09</v>
      </c>
      <c r="L3839" s="639"/>
      <c r="M3839" s="291">
        <f>K3839*12*I3793</f>
        <v>691.95600000000013</v>
      </c>
    </row>
    <row r="3840" spans="1:13" ht="15.75" thickBot="1">
      <c r="A3840" s="603" t="s">
        <v>375</v>
      </c>
      <c r="B3840" s="604"/>
      <c r="C3840" s="604"/>
      <c r="D3840" s="604"/>
      <c r="E3840" s="604"/>
      <c r="F3840" s="604"/>
      <c r="G3840" s="604"/>
      <c r="H3840" s="605"/>
      <c r="I3840" s="305"/>
      <c r="J3840" s="304"/>
      <c r="K3840" s="642">
        <v>1.58</v>
      </c>
      <c r="L3840" s="643"/>
      <c r="M3840" s="303">
        <f>K3840*12*I3793</f>
        <v>12147.672000000002</v>
      </c>
    </row>
    <row r="3841" spans="1:13">
      <c r="A3841" s="301" t="s">
        <v>294</v>
      </c>
      <c r="B3841" s="300"/>
      <c r="C3841" s="300"/>
      <c r="D3841" s="300"/>
      <c r="E3841" s="300"/>
      <c r="F3841" s="300"/>
      <c r="G3841" s="300"/>
      <c r="H3841" s="298"/>
      <c r="I3841" s="621" t="s">
        <v>293</v>
      </c>
      <c r="J3841" s="622"/>
      <c r="K3841" s="297"/>
      <c r="L3841" s="314"/>
      <c r="M3841" s="291"/>
    </row>
    <row r="3842" spans="1:13">
      <c r="A3842" s="301" t="s">
        <v>292</v>
      </c>
      <c r="B3842" s="300"/>
      <c r="C3842" s="300"/>
      <c r="D3842" s="300"/>
      <c r="E3842" s="300"/>
      <c r="F3842" s="300"/>
      <c r="G3842" s="300"/>
      <c r="H3842" s="298"/>
      <c r="I3842" s="295"/>
      <c r="J3842" s="294"/>
      <c r="K3842" s="297"/>
      <c r="L3842" s="314"/>
      <c r="M3842" s="291"/>
    </row>
    <row r="3843" spans="1:13" ht="15.75" thickBot="1">
      <c r="A3843" s="301" t="s">
        <v>291</v>
      </c>
      <c r="B3843" s="300"/>
      <c r="C3843" s="300"/>
      <c r="D3843" s="300"/>
      <c r="E3843" s="300"/>
      <c r="F3843" s="300"/>
      <c r="G3843" s="300"/>
      <c r="H3843" s="298"/>
      <c r="I3843" s="310"/>
      <c r="J3843" s="294"/>
      <c r="K3843" s="297"/>
      <c r="L3843" s="314"/>
      <c r="M3843" s="291"/>
    </row>
    <row r="3844" spans="1:13" ht="15.75" thickBot="1">
      <c r="A3844" s="309" t="s">
        <v>374</v>
      </c>
      <c r="B3844" s="308"/>
      <c r="C3844" s="308"/>
      <c r="D3844" s="308"/>
      <c r="E3844" s="308"/>
      <c r="F3844" s="308"/>
      <c r="G3844" s="308"/>
      <c r="H3844" s="307"/>
      <c r="I3844" s="305"/>
      <c r="J3844" s="304"/>
      <c r="K3844" s="642">
        <v>7.0000000000000007E-2</v>
      </c>
      <c r="L3844" s="643"/>
      <c r="M3844" s="303">
        <f>K3844*12*I3793</f>
        <v>538.1880000000001</v>
      </c>
    </row>
    <row r="3845" spans="1:13">
      <c r="A3845" s="301" t="s">
        <v>289</v>
      </c>
      <c r="B3845" s="300"/>
      <c r="C3845" s="300"/>
      <c r="D3845" s="300"/>
      <c r="E3845" s="300"/>
      <c r="F3845" s="300"/>
      <c r="G3845" s="300"/>
      <c r="H3845" s="298"/>
      <c r="I3845" s="621" t="s">
        <v>19</v>
      </c>
      <c r="J3845" s="622"/>
      <c r="K3845" s="315"/>
      <c r="L3845" s="314"/>
      <c r="M3845" s="291"/>
    </row>
    <row r="3846" spans="1:13" ht="15.75" thickBot="1">
      <c r="A3846" s="301" t="s">
        <v>288</v>
      </c>
      <c r="B3846" s="300"/>
      <c r="C3846" s="300"/>
      <c r="D3846" s="300"/>
      <c r="E3846" s="300"/>
      <c r="F3846" s="300"/>
      <c r="G3846" s="300"/>
      <c r="H3846" s="298"/>
      <c r="I3846" s="295"/>
      <c r="J3846" s="294"/>
      <c r="K3846" s="315"/>
      <c r="L3846" s="314"/>
      <c r="M3846" s="291"/>
    </row>
    <row r="3847" spans="1:13" ht="15.75" thickBot="1">
      <c r="A3847" s="603" t="s">
        <v>287</v>
      </c>
      <c r="B3847" s="604"/>
      <c r="C3847" s="604"/>
      <c r="D3847" s="604"/>
      <c r="E3847" s="604"/>
      <c r="F3847" s="604"/>
      <c r="G3847" s="604"/>
      <c r="H3847" s="605"/>
      <c r="I3847" s="305"/>
      <c r="J3847" s="304"/>
      <c r="K3847" s="642">
        <v>6</v>
      </c>
      <c r="L3847" s="643"/>
      <c r="M3847" s="303">
        <f>K3847*12*I3793</f>
        <v>46130.400000000001</v>
      </c>
    </row>
    <row r="3848" spans="1:13">
      <c r="A3848" s="301" t="s">
        <v>286</v>
      </c>
      <c r="B3848" s="299"/>
      <c r="C3848" s="299"/>
      <c r="D3848" s="299"/>
      <c r="E3848" s="299"/>
      <c r="F3848" s="300"/>
      <c r="G3848" s="299"/>
      <c r="H3848" s="298"/>
      <c r="I3848" s="598" t="s">
        <v>285</v>
      </c>
      <c r="J3848" s="599"/>
      <c r="K3848" s="297"/>
      <c r="L3848" s="314"/>
      <c r="M3848" s="291"/>
    </row>
    <row r="3849" spans="1:13">
      <c r="A3849" s="301" t="s">
        <v>284</v>
      </c>
      <c r="B3849" s="299"/>
      <c r="C3849" s="299"/>
      <c r="D3849" s="299"/>
      <c r="E3849" s="299"/>
      <c r="F3849" s="300"/>
      <c r="G3849" s="299"/>
      <c r="H3849" s="298"/>
      <c r="I3849" s="598" t="s">
        <v>283</v>
      </c>
      <c r="J3849" s="599"/>
      <c r="K3849" s="297"/>
      <c r="L3849" s="314"/>
      <c r="M3849" s="291"/>
    </row>
    <row r="3850" spans="1:13">
      <c r="A3850" s="301" t="s">
        <v>282</v>
      </c>
      <c r="B3850" s="299"/>
      <c r="C3850" s="299"/>
      <c r="D3850" s="299"/>
      <c r="E3850" s="299"/>
      <c r="F3850" s="300"/>
      <c r="G3850" s="299"/>
      <c r="H3850" s="298"/>
      <c r="I3850" s="598" t="s">
        <v>281</v>
      </c>
      <c r="J3850" s="599"/>
      <c r="K3850" s="297"/>
      <c r="L3850" s="314"/>
      <c r="M3850" s="291"/>
    </row>
    <row r="3851" spans="1:13">
      <c r="A3851" s="301" t="s">
        <v>280</v>
      </c>
      <c r="B3851" s="299"/>
      <c r="C3851" s="299"/>
      <c r="D3851" s="299"/>
      <c r="E3851" s="299"/>
      <c r="F3851" s="300"/>
      <c r="G3851" s="299"/>
      <c r="H3851" s="298"/>
      <c r="I3851" s="598" t="s">
        <v>279</v>
      </c>
      <c r="J3851" s="599"/>
      <c r="K3851" s="297"/>
      <c r="L3851" s="314"/>
      <c r="M3851" s="291"/>
    </row>
    <row r="3852" spans="1:13">
      <c r="A3852" s="301" t="s">
        <v>278</v>
      </c>
      <c r="B3852" s="299"/>
      <c r="C3852" s="299"/>
      <c r="D3852" s="299"/>
      <c r="E3852" s="299"/>
      <c r="F3852" s="300"/>
      <c r="G3852" s="299"/>
      <c r="H3852" s="298"/>
      <c r="I3852" s="598" t="s">
        <v>277</v>
      </c>
      <c r="J3852" s="599"/>
      <c r="K3852" s="297"/>
      <c r="L3852" s="314"/>
      <c r="M3852" s="291"/>
    </row>
    <row r="3853" spans="1:13">
      <c r="A3853" s="301" t="s">
        <v>276</v>
      </c>
      <c r="B3853" s="299"/>
      <c r="C3853" s="299"/>
      <c r="D3853" s="299"/>
      <c r="E3853" s="299"/>
      <c r="F3853" s="300"/>
      <c r="G3853" s="299"/>
      <c r="H3853" s="298"/>
      <c r="I3853" s="295"/>
      <c r="J3853" s="294"/>
      <c r="K3853" s="297"/>
      <c r="L3853" s="302"/>
      <c r="M3853" s="291"/>
    </row>
    <row r="3854" spans="1:13">
      <c r="A3854" s="301" t="s">
        <v>275</v>
      </c>
      <c r="B3854" s="299"/>
      <c r="C3854" s="299"/>
      <c r="D3854" s="299"/>
      <c r="E3854" s="299"/>
      <c r="F3854" s="300"/>
      <c r="G3854" s="299"/>
      <c r="H3854" s="298"/>
      <c r="I3854" s="295"/>
      <c r="J3854" s="294"/>
      <c r="K3854" s="297"/>
      <c r="L3854" s="314"/>
      <c r="M3854" s="291"/>
    </row>
    <row r="3855" spans="1:13">
      <c r="A3855" s="301" t="s">
        <v>274</v>
      </c>
      <c r="B3855" s="299"/>
      <c r="C3855" s="299"/>
      <c r="D3855" s="299"/>
      <c r="E3855" s="299"/>
      <c r="F3855" s="300"/>
      <c r="G3855" s="299"/>
      <c r="H3855" s="298"/>
      <c r="I3855" s="295"/>
      <c r="J3855" s="294"/>
      <c r="K3855" s="297"/>
      <c r="L3855" s="314"/>
      <c r="M3855" s="291"/>
    </row>
    <row r="3856" spans="1:13">
      <c r="A3856" s="301" t="s">
        <v>273</v>
      </c>
      <c r="B3856" s="299"/>
      <c r="C3856" s="299"/>
      <c r="D3856" s="299"/>
      <c r="E3856" s="299"/>
      <c r="F3856" s="300"/>
      <c r="G3856" s="299"/>
      <c r="H3856" s="298"/>
      <c r="I3856" s="295"/>
      <c r="J3856" s="294"/>
      <c r="K3856" s="297"/>
      <c r="L3856" s="314"/>
      <c r="M3856" s="291"/>
    </row>
    <row r="3857" spans="1:13">
      <c r="A3857" s="301" t="s">
        <v>272</v>
      </c>
      <c r="B3857" s="299"/>
      <c r="C3857" s="299"/>
      <c r="D3857" s="299"/>
      <c r="E3857" s="299"/>
      <c r="F3857" s="300"/>
      <c r="G3857" s="299"/>
      <c r="H3857" s="298"/>
      <c r="I3857" s="295"/>
      <c r="J3857" s="294"/>
      <c r="K3857" s="297"/>
      <c r="L3857" s="314"/>
      <c r="M3857" s="291"/>
    </row>
    <row r="3858" spans="1:13" ht="15.75" thickBot="1">
      <c r="A3858" s="616" t="s">
        <v>271</v>
      </c>
      <c r="B3858" s="617"/>
      <c r="C3858" s="617"/>
      <c r="D3858" s="617"/>
      <c r="E3858" s="617"/>
      <c r="F3858" s="617"/>
      <c r="G3858" s="617"/>
      <c r="H3858" s="618"/>
      <c r="I3858" s="295"/>
      <c r="J3858" s="294"/>
      <c r="K3858" s="293"/>
      <c r="L3858" s="292"/>
      <c r="M3858" s="291"/>
    </row>
    <row r="3859" spans="1:13">
      <c r="A3859" s="290" t="s">
        <v>270</v>
      </c>
      <c r="B3859" s="289"/>
      <c r="C3859" s="289"/>
      <c r="D3859" s="289"/>
      <c r="E3859" s="289"/>
      <c r="F3859" s="289"/>
      <c r="G3859" s="289"/>
      <c r="H3859" s="289"/>
      <c r="I3859" s="621" t="s">
        <v>55</v>
      </c>
      <c r="J3859" s="622"/>
      <c r="K3859" s="288"/>
      <c r="L3859" s="287"/>
      <c r="M3859" s="286"/>
    </row>
    <row r="3860" spans="1:13" ht="15.75" thickBot="1">
      <c r="A3860" s="285" t="s">
        <v>269</v>
      </c>
      <c r="B3860" s="284"/>
      <c r="C3860" s="284"/>
      <c r="D3860" s="284"/>
      <c r="E3860" s="284"/>
      <c r="F3860" s="284"/>
      <c r="G3860" s="284"/>
      <c r="H3860" s="284"/>
      <c r="I3860" s="283"/>
      <c r="J3860" s="282"/>
      <c r="K3860" s="281"/>
      <c r="L3860" s="280"/>
      <c r="M3860" s="279"/>
    </row>
    <row r="3861" spans="1:13" ht="15.75" thickBot="1">
      <c r="A3861" s="652" t="s">
        <v>268</v>
      </c>
      <c r="B3861" s="653"/>
      <c r="C3861" s="653"/>
      <c r="D3861" s="653"/>
      <c r="E3861" s="653"/>
      <c r="F3861" s="653"/>
      <c r="G3861" s="653"/>
      <c r="H3861" s="653"/>
      <c r="I3861" s="278"/>
      <c r="J3861" s="277"/>
      <c r="K3861" s="610">
        <f>K3794+K3804+K3819+K3847</f>
        <v>23.43</v>
      </c>
      <c r="L3861" s="611"/>
      <c r="M3861" s="276">
        <f>M3794+M3804+M3819+M3847</f>
        <v>180139.212</v>
      </c>
    </row>
    <row r="3863" spans="1:13" ht="15.75">
      <c r="A3863" s="601" t="s">
        <v>0</v>
      </c>
      <c r="B3863" s="601"/>
      <c r="C3863" s="601"/>
      <c r="D3863" s="601"/>
      <c r="E3863" s="601"/>
      <c r="F3863" s="601"/>
      <c r="G3863" s="601"/>
      <c r="H3863" s="601"/>
      <c r="I3863" s="601"/>
      <c r="J3863" s="601"/>
      <c r="K3863" s="601"/>
      <c r="L3863" s="601"/>
      <c r="M3863" s="327"/>
    </row>
    <row r="3864" spans="1:13" ht="15.75">
      <c r="A3864" s="600" t="s">
        <v>353</v>
      </c>
      <c r="B3864" s="600"/>
      <c r="C3864" s="600"/>
      <c r="D3864" s="600"/>
      <c r="E3864" s="600"/>
      <c r="F3864" s="600"/>
      <c r="G3864" s="600"/>
      <c r="H3864" s="600"/>
      <c r="I3864" s="600"/>
      <c r="J3864" s="600"/>
      <c r="K3864" s="600"/>
      <c r="L3864" s="600"/>
      <c r="M3864" s="327"/>
    </row>
    <row r="3865" spans="1:13" ht="15.75">
      <c r="A3865" s="370"/>
      <c r="B3865" s="370"/>
      <c r="C3865" s="370"/>
      <c r="D3865" s="370"/>
      <c r="E3865" s="370"/>
      <c r="F3865" s="370" t="s">
        <v>477</v>
      </c>
      <c r="G3865" s="370"/>
      <c r="H3865" s="370"/>
      <c r="I3865" s="370"/>
      <c r="J3865" s="370"/>
      <c r="K3865" s="370"/>
      <c r="L3865" s="370"/>
      <c r="M3865" s="327"/>
    </row>
    <row r="3866" spans="1:13">
      <c r="A3866" s="329"/>
      <c r="B3866" s="328"/>
      <c r="C3866" s="602" t="s">
        <v>351</v>
      </c>
      <c r="D3866" s="602"/>
      <c r="E3866" s="602"/>
      <c r="F3866" s="328"/>
      <c r="G3866" s="328"/>
      <c r="H3866" s="368"/>
      <c r="I3866" s="590" t="s">
        <v>3</v>
      </c>
      <c r="J3866" s="591"/>
      <c r="K3866" s="592" t="s">
        <v>4</v>
      </c>
      <c r="L3866" s="593"/>
      <c r="M3866" s="382"/>
    </row>
    <row r="3867" spans="1:13">
      <c r="A3867" s="381"/>
      <c r="B3867" s="355"/>
      <c r="C3867" s="355"/>
      <c r="D3867" s="355"/>
      <c r="E3867" s="355"/>
      <c r="F3867" s="355"/>
      <c r="G3867" s="355"/>
      <c r="H3867" s="356"/>
      <c r="I3867" s="295"/>
      <c r="J3867" s="294"/>
      <c r="K3867" s="594" t="s">
        <v>5</v>
      </c>
      <c r="L3867" s="595"/>
      <c r="M3867" s="380" t="s">
        <v>6</v>
      </c>
    </row>
    <row r="3868" spans="1:13">
      <c r="A3868" s="381"/>
      <c r="B3868" s="355"/>
      <c r="C3868" s="355"/>
      <c r="D3868" s="355"/>
      <c r="E3868" s="355"/>
      <c r="F3868" s="355"/>
      <c r="G3868" s="355"/>
      <c r="H3868" s="356"/>
      <c r="I3868" s="598" t="s">
        <v>7</v>
      </c>
      <c r="J3868" s="599"/>
      <c r="K3868" s="623" t="s">
        <v>8</v>
      </c>
      <c r="L3868" s="624"/>
      <c r="M3868" s="380" t="s">
        <v>9</v>
      </c>
    </row>
    <row r="3869" spans="1:13" ht="16.5" thickBot="1">
      <c r="A3869" s="379"/>
      <c r="B3869" s="351"/>
      <c r="C3869" s="351"/>
      <c r="D3869" s="351"/>
      <c r="E3869" s="351"/>
      <c r="F3869" s="351"/>
      <c r="G3869" s="351"/>
      <c r="H3869" s="350"/>
      <c r="I3869" s="631">
        <v>1336.1</v>
      </c>
      <c r="J3869" s="632"/>
      <c r="K3869" s="633"/>
      <c r="L3869" s="634"/>
      <c r="M3869" s="378"/>
    </row>
    <row r="3870" spans="1:13">
      <c r="A3870" s="367" t="s">
        <v>350</v>
      </c>
      <c r="B3870" s="344"/>
      <c r="C3870" s="344"/>
      <c r="D3870" s="344"/>
      <c r="E3870" s="344"/>
      <c r="F3870" s="344"/>
      <c r="G3870" s="344"/>
      <c r="H3870" s="377"/>
      <c r="I3870" s="341"/>
      <c r="J3870" s="340"/>
      <c r="K3870" s="635">
        <f>K3873+K3876</f>
        <v>6.17</v>
      </c>
      <c r="L3870" s="628"/>
      <c r="M3870" s="286">
        <f>K3870*12*I3869</f>
        <v>98924.843999999983</v>
      </c>
    </row>
    <row r="3871" spans="1:13">
      <c r="A3871" s="376" t="s">
        <v>349</v>
      </c>
      <c r="B3871" s="375"/>
      <c r="C3871" s="375"/>
      <c r="D3871" s="375"/>
      <c r="E3871" s="375"/>
      <c r="F3871" s="375"/>
      <c r="G3871" s="375"/>
      <c r="H3871" s="374"/>
      <c r="I3871" s="295"/>
      <c r="J3871" s="294"/>
      <c r="K3871" s="293"/>
      <c r="L3871" s="292"/>
      <c r="M3871" s="373"/>
    </row>
    <row r="3872" spans="1:13" ht="15.75" thickBot="1">
      <c r="A3872" s="363" t="s">
        <v>348</v>
      </c>
      <c r="B3872" s="372"/>
      <c r="C3872" s="372"/>
      <c r="D3872" s="372"/>
      <c r="E3872" s="372"/>
      <c r="F3872" s="372"/>
      <c r="G3872" s="372"/>
      <c r="H3872" s="371"/>
      <c r="I3872" s="336"/>
      <c r="J3872" s="282"/>
      <c r="K3872" s="281"/>
      <c r="L3872" s="280"/>
      <c r="M3872" s="279"/>
    </row>
    <row r="3873" spans="1:13">
      <c r="A3873" s="323" t="s">
        <v>347</v>
      </c>
      <c r="B3873" s="331"/>
      <c r="C3873" s="331"/>
      <c r="D3873" s="331"/>
      <c r="E3873" s="331"/>
      <c r="F3873" s="331"/>
      <c r="G3873" s="331"/>
      <c r="H3873" s="357"/>
      <c r="I3873" s="596" t="s">
        <v>19</v>
      </c>
      <c r="J3873" s="597"/>
      <c r="K3873" s="629">
        <v>3.7</v>
      </c>
      <c r="L3873" s="630"/>
      <c r="M3873" s="291">
        <f>K3873*12*I3869</f>
        <v>59322.840000000004</v>
      </c>
    </row>
    <row r="3874" spans="1:13">
      <c r="A3874" s="301" t="s">
        <v>338</v>
      </c>
      <c r="B3874" s="355"/>
      <c r="C3874" s="355"/>
      <c r="D3874" s="355"/>
      <c r="E3874" s="355"/>
      <c r="F3874" s="355"/>
      <c r="G3874" s="355"/>
      <c r="H3874" s="356"/>
      <c r="I3874" s="598" t="s">
        <v>328</v>
      </c>
      <c r="J3874" s="599"/>
      <c r="K3874" s="327"/>
      <c r="L3874" s="292"/>
      <c r="M3874" s="291"/>
    </row>
    <row r="3875" spans="1:13">
      <c r="A3875" s="323" t="s">
        <v>337</v>
      </c>
      <c r="B3875" s="331"/>
      <c r="C3875" s="331"/>
      <c r="D3875" s="331"/>
      <c r="E3875" s="331"/>
      <c r="F3875" s="331"/>
      <c r="G3875" s="331"/>
      <c r="H3875" s="357"/>
      <c r="I3875" s="596"/>
      <c r="J3875" s="597"/>
      <c r="K3875" s="327"/>
      <c r="L3875" s="292"/>
      <c r="M3875" s="291"/>
    </row>
    <row r="3876" spans="1:13">
      <c r="A3876" s="323" t="s">
        <v>346</v>
      </c>
      <c r="B3876" s="331"/>
      <c r="C3876" s="331"/>
      <c r="D3876" s="331"/>
      <c r="E3876" s="331"/>
      <c r="F3876" s="331"/>
      <c r="G3876" s="331"/>
      <c r="H3876" s="357"/>
      <c r="I3876" s="608" t="s">
        <v>35</v>
      </c>
      <c r="J3876" s="609"/>
      <c r="K3876" s="625">
        <v>2.4700000000000002</v>
      </c>
      <c r="L3876" s="626"/>
      <c r="M3876" s="291">
        <f>K3876*12*I3869</f>
        <v>39602.004000000001</v>
      </c>
    </row>
    <row r="3877" spans="1:13" ht="15.75">
      <c r="A3877" s="320" t="s">
        <v>345</v>
      </c>
      <c r="B3877" s="354"/>
      <c r="C3877" s="354"/>
      <c r="D3877" s="354"/>
      <c r="E3877" s="354"/>
      <c r="F3877" s="354"/>
      <c r="G3877" s="354"/>
      <c r="H3877" s="353"/>
      <c r="I3877" s="598" t="s">
        <v>328</v>
      </c>
      <c r="J3877" s="599"/>
      <c r="K3877" s="370"/>
      <c r="L3877" s="369"/>
      <c r="M3877" s="291"/>
    </row>
    <row r="3878" spans="1:13">
      <c r="A3878" s="313" t="s">
        <v>344</v>
      </c>
      <c r="B3878" s="328"/>
      <c r="C3878" s="328"/>
      <c r="D3878" s="328"/>
      <c r="E3878" s="328"/>
      <c r="F3878" s="328"/>
      <c r="G3878" s="328"/>
      <c r="H3878" s="368"/>
      <c r="I3878" s="598"/>
      <c r="J3878" s="599"/>
      <c r="K3878" s="352"/>
      <c r="L3878" s="292"/>
      <c r="M3878" s="291"/>
    </row>
    <row r="3879" spans="1:13" ht="15.75" thickBot="1">
      <c r="A3879" s="323" t="s">
        <v>343</v>
      </c>
      <c r="B3879" s="322"/>
      <c r="C3879" s="322"/>
      <c r="D3879" s="322"/>
      <c r="E3879" s="322"/>
      <c r="F3879" s="322"/>
      <c r="G3879" s="322"/>
      <c r="H3879" s="321"/>
      <c r="I3879" s="334"/>
      <c r="J3879" s="333"/>
      <c r="K3879" s="636"/>
      <c r="L3879" s="637"/>
      <c r="M3879" s="291"/>
    </row>
    <row r="3880" spans="1:13">
      <c r="A3880" s="367" t="s">
        <v>342</v>
      </c>
      <c r="B3880" s="366"/>
      <c r="C3880" s="366"/>
      <c r="D3880" s="366"/>
      <c r="E3880" s="366"/>
      <c r="F3880" s="366"/>
      <c r="G3880" s="366"/>
      <c r="H3880" s="365"/>
      <c r="I3880" s="341"/>
      <c r="J3880" s="364"/>
      <c r="K3880" s="627">
        <f>K3882+K3887+K3890</f>
        <v>5.05</v>
      </c>
      <c r="L3880" s="628"/>
      <c r="M3880" s="286">
        <f>K3880*12*I3869</f>
        <v>80967.659999999989</v>
      </c>
    </row>
    <row r="3881" spans="1:13" ht="15.75" thickBot="1">
      <c r="A3881" s="363" t="s">
        <v>341</v>
      </c>
      <c r="B3881" s="362"/>
      <c r="C3881" s="362"/>
      <c r="D3881" s="362"/>
      <c r="E3881" s="362"/>
      <c r="F3881" s="362"/>
      <c r="G3881" s="362"/>
      <c r="H3881" s="361"/>
      <c r="I3881" s="336"/>
      <c r="J3881" s="360"/>
      <c r="K3881" s="281"/>
      <c r="L3881" s="280"/>
      <c r="M3881" s="279"/>
    </row>
    <row r="3882" spans="1:13">
      <c r="A3882" s="301" t="s">
        <v>340</v>
      </c>
      <c r="B3882" s="300"/>
      <c r="C3882" s="300"/>
      <c r="D3882" s="300"/>
      <c r="E3882" s="300"/>
      <c r="F3882" s="300"/>
      <c r="G3882" s="300"/>
      <c r="H3882" s="298"/>
      <c r="I3882" s="598" t="s">
        <v>19</v>
      </c>
      <c r="J3882" s="599"/>
      <c r="K3882" s="629">
        <v>2.5299999999999998</v>
      </c>
      <c r="L3882" s="630"/>
      <c r="M3882" s="291">
        <f>K3882*12*I3869</f>
        <v>40563.995999999999</v>
      </c>
    </row>
    <row r="3883" spans="1:13">
      <c r="A3883" s="323" t="s">
        <v>339</v>
      </c>
      <c r="B3883" s="322"/>
      <c r="C3883" s="322"/>
      <c r="D3883" s="322"/>
      <c r="E3883" s="322"/>
      <c r="F3883" s="322"/>
      <c r="G3883" s="322"/>
      <c r="H3883" s="321"/>
      <c r="I3883" s="359"/>
      <c r="J3883" s="358"/>
      <c r="K3883" s="327"/>
      <c r="L3883" s="292"/>
      <c r="M3883" s="291"/>
    </row>
    <row r="3884" spans="1:13">
      <c r="A3884" s="301" t="s">
        <v>338</v>
      </c>
      <c r="B3884" s="355"/>
      <c r="C3884" s="355"/>
      <c r="D3884" s="355"/>
      <c r="E3884" s="355"/>
      <c r="F3884" s="355"/>
      <c r="G3884" s="355"/>
      <c r="H3884" s="356"/>
      <c r="I3884" s="598" t="s">
        <v>328</v>
      </c>
      <c r="J3884" s="599"/>
      <c r="K3884" s="327"/>
      <c r="L3884" s="292"/>
      <c r="M3884" s="291"/>
    </row>
    <row r="3885" spans="1:13">
      <c r="A3885" s="323" t="s">
        <v>337</v>
      </c>
      <c r="B3885" s="331"/>
      <c r="C3885" s="331"/>
      <c r="D3885" s="331"/>
      <c r="E3885" s="331"/>
      <c r="F3885" s="331"/>
      <c r="G3885" s="331"/>
      <c r="H3885" s="357"/>
      <c r="I3885" s="596"/>
      <c r="J3885" s="597"/>
      <c r="K3885" s="327"/>
      <c r="L3885" s="292"/>
      <c r="M3885" s="291"/>
    </row>
    <row r="3886" spans="1:13">
      <c r="A3886" s="320" t="s">
        <v>336</v>
      </c>
      <c r="B3886" s="354"/>
      <c r="C3886" s="353"/>
      <c r="D3886" s="355"/>
      <c r="E3886" s="355"/>
      <c r="F3886" s="355"/>
      <c r="G3886" s="355"/>
      <c r="H3886" s="356"/>
      <c r="I3886" s="598" t="s">
        <v>328</v>
      </c>
      <c r="J3886" s="599"/>
      <c r="K3886" s="327"/>
      <c r="L3886" s="292"/>
      <c r="M3886" s="291"/>
    </row>
    <row r="3887" spans="1:13">
      <c r="A3887" s="301" t="s">
        <v>335</v>
      </c>
      <c r="B3887" s="355"/>
      <c r="C3887" s="355"/>
      <c r="D3887" s="354"/>
      <c r="E3887" s="354"/>
      <c r="F3887" s="354"/>
      <c r="G3887" s="354"/>
      <c r="H3887" s="353"/>
      <c r="I3887" s="608" t="s">
        <v>35</v>
      </c>
      <c r="J3887" s="609"/>
      <c r="K3887" s="625">
        <v>1.1200000000000001</v>
      </c>
      <c r="L3887" s="626"/>
      <c r="M3887" s="291">
        <f>K3887*12*I3869</f>
        <v>17957.184000000001</v>
      </c>
    </row>
    <row r="3888" spans="1:13">
      <c r="A3888" s="313" t="s">
        <v>334</v>
      </c>
      <c r="B3888" s="312"/>
      <c r="C3888" s="312"/>
      <c r="D3888" s="312"/>
      <c r="E3888" s="312"/>
      <c r="F3888" s="312"/>
      <c r="G3888" s="312"/>
      <c r="H3888" s="311"/>
      <c r="I3888" s="590" t="s">
        <v>333</v>
      </c>
      <c r="J3888" s="591"/>
      <c r="K3888" s="327"/>
      <c r="L3888" s="292"/>
      <c r="M3888" s="291"/>
    </row>
    <row r="3889" spans="1:13">
      <c r="A3889" s="323"/>
      <c r="B3889" s="322"/>
      <c r="C3889" s="322"/>
      <c r="D3889" s="322"/>
      <c r="E3889" s="322"/>
      <c r="F3889" s="322"/>
      <c r="G3889" s="322"/>
      <c r="H3889" s="321"/>
      <c r="I3889" s="334" t="s">
        <v>332</v>
      </c>
      <c r="J3889" s="333"/>
      <c r="K3889" s="352"/>
      <c r="L3889" s="292"/>
      <c r="M3889" s="291"/>
    </row>
    <row r="3890" spans="1:13">
      <c r="A3890" s="313" t="s">
        <v>331</v>
      </c>
      <c r="B3890" s="312"/>
      <c r="C3890" s="312"/>
      <c r="D3890" s="312"/>
      <c r="E3890" s="312"/>
      <c r="F3890" s="312"/>
      <c r="G3890" s="312"/>
      <c r="H3890" s="311"/>
      <c r="I3890" s="590" t="s">
        <v>35</v>
      </c>
      <c r="J3890" s="591"/>
      <c r="K3890" s="625">
        <v>1.4</v>
      </c>
      <c r="L3890" s="626"/>
      <c r="M3890" s="291">
        <f>K3890*12*I3869</f>
        <v>22446.479999999996</v>
      </c>
    </row>
    <row r="3891" spans="1:13">
      <c r="A3891" s="323" t="s">
        <v>330</v>
      </c>
      <c r="B3891" s="322"/>
      <c r="C3891" s="322"/>
      <c r="D3891" s="322"/>
      <c r="E3891" s="322"/>
      <c r="F3891" s="322"/>
      <c r="G3891" s="322"/>
      <c r="H3891" s="321"/>
      <c r="I3891" s="334"/>
      <c r="J3891" s="333"/>
      <c r="K3891" s="327"/>
      <c r="L3891" s="292"/>
      <c r="M3891" s="291"/>
    </row>
    <row r="3892" spans="1:13">
      <c r="A3892" s="313" t="s">
        <v>329</v>
      </c>
      <c r="B3892" s="312"/>
      <c r="C3892" s="312"/>
      <c r="D3892" s="312"/>
      <c r="E3892" s="312"/>
      <c r="F3892" s="312"/>
      <c r="G3892" s="312"/>
      <c r="H3892" s="311"/>
      <c r="I3892" s="598" t="s">
        <v>328</v>
      </c>
      <c r="J3892" s="599"/>
      <c r="K3892" s="327"/>
      <c r="L3892" s="292"/>
      <c r="M3892" s="291"/>
    </row>
    <row r="3893" spans="1:13">
      <c r="A3893" s="313" t="s">
        <v>327</v>
      </c>
      <c r="B3893" s="312"/>
      <c r="C3893" s="312"/>
      <c r="D3893" s="312"/>
      <c r="E3893" s="312"/>
      <c r="F3893" s="312"/>
      <c r="G3893" s="312"/>
      <c r="H3893" s="311"/>
      <c r="I3893" s="590" t="s">
        <v>326</v>
      </c>
      <c r="J3893" s="591"/>
      <c r="K3893" s="351"/>
      <c r="L3893" s="350"/>
      <c r="M3893" s="349"/>
    </row>
    <row r="3894" spans="1:13" ht="15.75" thickBot="1">
      <c r="A3894" s="323"/>
      <c r="B3894" s="322"/>
      <c r="C3894" s="322"/>
      <c r="D3894" s="322"/>
      <c r="E3894" s="322"/>
      <c r="F3894" s="322"/>
      <c r="G3894" s="322"/>
      <c r="H3894" s="321"/>
      <c r="I3894" s="606" t="s">
        <v>325</v>
      </c>
      <c r="J3894" s="607"/>
      <c r="K3894" s="348"/>
      <c r="L3894" s="347"/>
      <c r="M3894" s="346"/>
    </row>
    <row r="3895" spans="1:13">
      <c r="A3895" s="345" t="s">
        <v>324</v>
      </c>
      <c r="B3895" s="344"/>
      <c r="C3895" s="344"/>
      <c r="D3895" s="344"/>
      <c r="E3895" s="344"/>
      <c r="F3895" s="344"/>
      <c r="G3895" s="343"/>
      <c r="H3895" s="342"/>
      <c r="I3895" s="341"/>
      <c r="J3895" s="340"/>
      <c r="K3895" s="648">
        <f>K3897+K3904+K3912+K3916+K3920</f>
        <v>7.8999999999999995</v>
      </c>
      <c r="L3895" s="628"/>
      <c r="M3895" s="286">
        <f>M3897+M3904+M3912+M3916+M3920</f>
        <v>126662.27999999997</v>
      </c>
    </row>
    <row r="3896" spans="1:13" ht="15.75" thickBot="1">
      <c r="A3896" s="339"/>
      <c r="B3896" s="338"/>
      <c r="C3896" s="338"/>
      <c r="D3896" s="338"/>
      <c r="E3896" s="338"/>
      <c r="F3896" s="338"/>
      <c r="G3896" s="338"/>
      <c r="H3896" s="337"/>
      <c r="I3896" s="336"/>
      <c r="J3896" s="282"/>
      <c r="K3896" s="281"/>
      <c r="L3896" s="280"/>
      <c r="M3896" s="279"/>
    </row>
    <row r="3897" spans="1:13" ht="15.75" thickBot="1">
      <c r="A3897" s="603" t="s">
        <v>323</v>
      </c>
      <c r="B3897" s="604"/>
      <c r="C3897" s="604"/>
      <c r="D3897" s="604"/>
      <c r="E3897" s="604"/>
      <c r="F3897" s="604"/>
      <c r="G3897" s="604"/>
      <c r="H3897" s="605"/>
      <c r="I3897" s="305"/>
      <c r="J3897" s="304"/>
      <c r="K3897" s="646">
        <f>K3898+K3899+K3900+K3902+K3903</f>
        <v>4.0199999999999996</v>
      </c>
      <c r="L3897" s="647"/>
      <c r="M3897" s="303">
        <f>K3897*12*I3869</f>
        <v>64453.463999999985</v>
      </c>
    </row>
    <row r="3898" spans="1:13">
      <c r="A3898" s="323" t="s">
        <v>322</v>
      </c>
      <c r="B3898" s="322"/>
      <c r="C3898" s="322"/>
      <c r="D3898" s="322"/>
      <c r="E3898" s="322"/>
      <c r="F3898" s="322"/>
      <c r="G3898" s="322"/>
      <c r="H3898" s="321"/>
      <c r="I3898" s="596" t="s">
        <v>321</v>
      </c>
      <c r="J3898" s="597"/>
      <c r="K3898" s="629">
        <v>0.63</v>
      </c>
      <c r="L3898" s="630"/>
      <c r="M3898" s="291">
        <f>K3898*12*I3869</f>
        <v>10100.915999999999</v>
      </c>
    </row>
    <row r="3899" spans="1:13">
      <c r="A3899" s="320" t="s">
        <v>320</v>
      </c>
      <c r="B3899" s="319"/>
      <c r="C3899" s="319"/>
      <c r="D3899" s="319"/>
      <c r="E3899" s="319"/>
      <c r="F3899" s="319"/>
      <c r="G3899" s="319"/>
      <c r="H3899" s="318"/>
      <c r="I3899" s="608" t="s">
        <v>57</v>
      </c>
      <c r="J3899" s="609"/>
      <c r="K3899" s="625">
        <v>1.48</v>
      </c>
      <c r="L3899" s="626"/>
      <c r="M3899" s="291">
        <f>K3899*12*I3869</f>
        <v>23729.135999999995</v>
      </c>
    </row>
    <row r="3900" spans="1:13">
      <c r="A3900" s="313" t="s">
        <v>319</v>
      </c>
      <c r="B3900" s="312"/>
      <c r="C3900" s="312"/>
      <c r="D3900" s="312"/>
      <c r="E3900" s="312"/>
      <c r="F3900" s="312"/>
      <c r="G3900" s="312"/>
      <c r="H3900" s="311"/>
      <c r="I3900" s="590" t="s">
        <v>35</v>
      </c>
      <c r="J3900" s="591"/>
      <c r="K3900" s="625">
        <v>0.17</v>
      </c>
      <c r="L3900" s="626"/>
      <c r="M3900" s="291">
        <f>K3900*12*I3869</f>
        <v>2725.6439999999998</v>
      </c>
    </row>
    <row r="3901" spans="1:13">
      <c r="A3901" s="335" t="s">
        <v>318</v>
      </c>
      <c r="B3901" s="331"/>
      <c r="C3901" s="331"/>
      <c r="D3901" s="331"/>
      <c r="E3901" s="322"/>
      <c r="F3901" s="322"/>
      <c r="G3901" s="322"/>
      <c r="H3901" s="321"/>
      <c r="I3901" s="334"/>
      <c r="J3901" s="333"/>
      <c r="K3901" s="293"/>
      <c r="L3901" s="292"/>
      <c r="M3901" s="291"/>
    </row>
    <row r="3902" spans="1:13">
      <c r="A3902" s="320" t="s">
        <v>317</v>
      </c>
      <c r="B3902" s="319"/>
      <c r="C3902" s="319"/>
      <c r="D3902" s="319"/>
      <c r="E3902" s="319"/>
      <c r="F3902" s="319"/>
      <c r="G3902" s="319"/>
      <c r="H3902" s="318"/>
      <c r="I3902" s="608" t="s">
        <v>19</v>
      </c>
      <c r="J3902" s="609"/>
      <c r="K3902" s="625">
        <v>0.05</v>
      </c>
      <c r="L3902" s="626"/>
      <c r="M3902" s="291">
        <f>K3902*12*I3869</f>
        <v>801.66000000000008</v>
      </c>
    </row>
    <row r="3903" spans="1:13" ht="15.75" thickBot="1">
      <c r="A3903" s="313" t="s">
        <v>316</v>
      </c>
      <c r="B3903" s="312"/>
      <c r="C3903" s="312"/>
      <c r="D3903" s="312"/>
      <c r="E3903" s="312"/>
      <c r="F3903" s="312"/>
      <c r="G3903" s="312"/>
      <c r="H3903" s="311"/>
      <c r="I3903" s="614" t="s">
        <v>19</v>
      </c>
      <c r="J3903" s="615"/>
      <c r="K3903" s="650">
        <v>1.69</v>
      </c>
      <c r="L3903" s="651"/>
      <c r="M3903" s="291">
        <f>K3903*12*I3869</f>
        <v>27096.108</v>
      </c>
    </row>
    <row r="3904" spans="1:13" ht="15.75" thickBot="1">
      <c r="A3904" s="654" t="s">
        <v>315</v>
      </c>
      <c r="B3904" s="655"/>
      <c r="C3904" s="655"/>
      <c r="D3904" s="655"/>
      <c r="E3904" s="655"/>
      <c r="F3904" s="655"/>
      <c r="G3904" s="655"/>
      <c r="H3904" s="656"/>
      <c r="I3904" s="305"/>
      <c r="J3904" s="304"/>
      <c r="K3904" s="642">
        <f>K3905+K3906+K3908+K3909+K3910+K3911</f>
        <v>1.35</v>
      </c>
      <c r="L3904" s="647"/>
      <c r="M3904" s="303">
        <f>K3904*12*I3869</f>
        <v>21644.820000000003</v>
      </c>
    </row>
    <row r="3905" spans="1:13">
      <c r="A3905" s="332" t="s">
        <v>314</v>
      </c>
      <c r="B3905" s="331"/>
      <c r="C3905" s="331"/>
      <c r="D3905" s="331"/>
      <c r="E3905" s="331"/>
      <c r="F3905" s="322"/>
      <c r="G3905" s="322"/>
      <c r="H3905" s="321"/>
      <c r="I3905" s="330"/>
      <c r="J3905" s="294"/>
      <c r="K3905" s="629">
        <v>0.08</v>
      </c>
      <c r="L3905" s="630"/>
      <c r="M3905" s="291">
        <f>K3905*12*I3869</f>
        <v>1282.6559999999999</v>
      </c>
    </row>
    <row r="3906" spans="1:13">
      <c r="A3906" s="329" t="s">
        <v>313</v>
      </c>
      <c r="B3906" s="328"/>
      <c r="C3906" s="328"/>
      <c r="D3906" s="328"/>
      <c r="E3906" s="328"/>
      <c r="F3906" s="312"/>
      <c r="G3906" s="312"/>
      <c r="H3906" s="311"/>
      <c r="I3906" s="598" t="s">
        <v>312</v>
      </c>
      <c r="J3906" s="599"/>
      <c r="K3906" s="625">
        <v>0.65</v>
      </c>
      <c r="L3906" s="626"/>
      <c r="M3906" s="291">
        <f>K3906*12*I3869</f>
        <v>10421.58</v>
      </c>
    </row>
    <row r="3907" spans="1:13">
      <c r="A3907" s="323" t="s">
        <v>311</v>
      </c>
      <c r="B3907" s="322"/>
      <c r="C3907" s="322"/>
      <c r="D3907" s="322"/>
      <c r="E3907" s="322"/>
      <c r="F3907" s="322"/>
      <c r="G3907" s="322"/>
      <c r="H3907" s="321"/>
      <c r="I3907" s="596" t="s">
        <v>310</v>
      </c>
      <c r="J3907" s="597"/>
      <c r="K3907" s="327"/>
      <c r="L3907" s="292"/>
      <c r="M3907" s="291"/>
    </row>
    <row r="3908" spans="1:13">
      <c r="A3908" s="320" t="s">
        <v>309</v>
      </c>
      <c r="B3908" s="319"/>
      <c r="C3908" s="319"/>
      <c r="D3908" s="319"/>
      <c r="E3908" s="319"/>
      <c r="F3908" s="319"/>
      <c r="G3908" s="319"/>
      <c r="H3908" s="318"/>
      <c r="I3908" s="608" t="s">
        <v>308</v>
      </c>
      <c r="J3908" s="609"/>
      <c r="K3908" s="625">
        <v>0.4</v>
      </c>
      <c r="L3908" s="626"/>
      <c r="M3908" s="291">
        <f>K3908*12*I3869</f>
        <v>6413.2800000000007</v>
      </c>
    </row>
    <row r="3909" spans="1:13">
      <c r="A3909" s="320" t="s">
        <v>307</v>
      </c>
      <c r="B3909" s="319"/>
      <c r="C3909" s="319"/>
      <c r="D3909" s="319"/>
      <c r="E3909" s="319"/>
      <c r="F3909" s="319"/>
      <c r="G3909" s="319"/>
      <c r="H3909" s="318"/>
      <c r="I3909" s="608" t="s">
        <v>306</v>
      </c>
      <c r="J3909" s="609"/>
      <c r="K3909" s="625">
        <v>0.1</v>
      </c>
      <c r="L3909" s="626"/>
      <c r="M3909" s="291">
        <f>K3909*12*I3869</f>
        <v>1603.3200000000002</v>
      </c>
    </row>
    <row r="3910" spans="1:13">
      <c r="A3910" s="313" t="s">
        <v>299</v>
      </c>
      <c r="B3910" s="312"/>
      <c r="C3910" s="312"/>
      <c r="D3910" s="312"/>
      <c r="E3910" s="312"/>
      <c r="F3910" s="312"/>
      <c r="G3910" s="312"/>
      <c r="H3910" s="311"/>
      <c r="I3910" s="608" t="s">
        <v>298</v>
      </c>
      <c r="J3910" s="609"/>
      <c r="K3910" s="636">
        <v>0.05</v>
      </c>
      <c r="L3910" s="637"/>
      <c r="M3910" s="291">
        <f>K3910*12*I3869</f>
        <v>801.66000000000008</v>
      </c>
    </row>
    <row r="3911" spans="1:13" ht="15.75" thickBot="1">
      <c r="A3911" s="313" t="s">
        <v>305</v>
      </c>
      <c r="B3911" s="312"/>
      <c r="C3911" s="312"/>
      <c r="D3911" s="312"/>
      <c r="E3911" s="312"/>
      <c r="F3911" s="312"/>
      <c r="G3911" s="312"/>
      <c r="H3911" s="311"/>
      <c r="I3911" s="614" t="s">
        <v>88</v>
      </c>
      <c r="J3911" s="615"/>
      <c r="K3911" s="638">
        <v>7.0000000000000007E-2</v>
      </c>
      <c r="L3911" s="639"/>
      <c r="M3911" s="326">
        <f>K3911*12*I3869</f>
        <v>1122.3240000000001</v>
      </c>
    </row>
    <row r="3912" spans="1:13" ht="15.75" thickBot="1">
      <c r="A3912" s="654" t="s">
        <v>304</v>
      </c>
      <c r="B3912" s="655"/>
      <c r="C3912" s="655"/>
      <c r="D3912" s="655"/>
      <c r="E3912" s="655"/>
      <c r="F3912" s="655"/>
      <c r="G3912" s="655"/>
      <c r="H3912" s="656"/>
      <c r="I3912" s="325"/>
      <c r="J3912" s="324"/>
      <c r="K3912" s="649">
        <f>K3913+K3914+K3915</f>
        <v>0.88</v>
      </c>
      <c r="L3912" s="643"/>
      <c r="M3912" s="303">
        <f>K3912*12*I3869</f>
        <v>14109.216</v>
      </c>
    </row>
    <row r="3913" spans="1:13">
      <c r="A3913" s="323" t="s">
        <v>303</v>
      </c>
      <c r="B3913" s="322"/>
      <c r="C3913" s="322"/>
      <c r="D3913" s="322"/>
      <c r="E3913" s="322"/>
      <c r="F3913" s="322"/>
      <c r="G3913" s="322"/>
      <c r="H3913" s="321"/>
      <c r="I3913" s="612" t="s">
        <v>302</v>
      </c>
      <c r="J3913" s="613"/>
      <c r="K3913" s="644">
        <v>0.42</v>
      </c>
      <c r="L3913" s="645"/>
      <c r="M3913" s="291">
        <f>K3913*12*I3869</f>
        <v>6733.9439999999995</v>
      </c>
    </row>
    <row r="3914" spans="1:13">
      <c r="A3914" s="320" t="s">
        <v>301</v>
      </c>
      <c r="B3914" s="319"/>
      <c r="C3914" s="319"/>
      <c r="D3914" s="319"/>
      <c r="E3914" s="319"/>
      <c r="F3914" s="319"/>
      <c r="G3914" s="319"/>
      <c r="H3914" s="318"/>
      <c r="I3914" s="317" t="s">
        <v>300</v>
      </c>
      <c r="J3914" s="316"/>
      <c r="K3914" s="636">
        <v>0.37</v>
      </c>
      <c r="L3914" s="637"/>
      <c r="M3914" s="291">
        <f>K3914*12*I3869</f>
        <v>5932.2839999999987</v>
      </c>
    </row>
    <row r="3915" spans="1:13" ht="15.75" thickBot="1">
      <c r="A3915" s="313" t="s">
        <v>299</v>
      </c>
      <c r="B3915" s="312"/>
      <c r="C3915" s="312"/>
      <c r="D3915" s="312"/>
      <c r="E3915" s="312"/>
      <c r="F3915" s="312"/>
      <c r="G3915" s="312"/>
      <c r="H3915" s="311"/>
      <c r="I3915" s="614" t="s">
        <v>298</v>
      </c>
      <c r="J3915" s="615"/>
      <c r="K3915" s="638">
        <v>0.09</v>
      </c>
      <c r="L3915" s="639"/>
      <c r="M3915" s="291">
        <f>K3915*12*I3869</f>
        <v>1442.9880000000001</v>
      </c>
    </row>
    <row r="3916" spans="1:13" ht="15.75" thickBot="1">
      <c r="A3916" s="603" t="s">
        <v>375</v>
      </c>
      <c r="B3916" s="604"/>
      <c r="C3916" s="604"/>
      <c r="D3916" s="604"/>
      <c r="E3916" s="604"/>
      <c r="F3916" s="604"/>
      <c r="G3916" s="604"/>
      <c r="H3916" s="605"/>
      <c r="I3916" s="305"/>
      <c r="J3916" s="304"/>
      <c r="K3916" s="642">
        <v>1.58</v>
      </c>
      <c r="L3916" s="643"/>
      <c r="M3916" s="303">
        <f>K3916*12*I3869</f>
        <v>25332.455999999998</v>
      </c>
    </row>
    <row r="3917" spans="1:13">
      <c r="A3917" s="301" t="s">
        <v>294</v>
      </c>
      <c r="B3917" s="300"/>
      <c r="C3917" s="300"/>
      <c r="D3917" s="300"/>
      <c r="E3917" s="300"/>
      <c r="F3917" s="300"/>
      <c r="G3917" s="300"/>
      <c r="H3917" s="298"/>
      <c r="I3917" s="621" t="s">
        <v>293</v>
      </c>
      <c r="J3917" s="622"/>
      <c r="K3917" s="297"/>
      <c r="L3917" s="314"/>
      <c r="M3917" s="291"/>
    </row>
    <row r="3918" spans="1:13">
      <c r="A3918" s="301" t="s">
        <v>292</v>
      </c>
      <c r="B3918" s="300"/>
      <c r="C3918" s="300"/>
      <c r="D3918" s="300"/>
      <c r="E3918" s="300"/>
      <c r="F3918" s="300"/>
      <c r="G3918" s="300"/>
      <c r="H3918" s="298"/>
      <c r="I3918" s="295"/>
      <c r="J3918" s="294"/>
      <c r="K3918" s="297"/>
      <c r="L3918" s="314"/>
      <c r="M3918" s="291"/>
    </row>
    <row r="3919" spans="1:13" ht="15.75" thickBot="1">
      <c r="A3919" s="301" t="s">
        <v>291</v>
      </c>
      <c r="B3919" s="300"/>
      <c r="C3919" s="300"/>
      <c r="D3919" s="300"/>
      <c r="E3919" s="300"/>
      <c r="F3919" s="300"/>
      <c r="G3919" s="300"/>
      <c r="H3919" s="298"/>
      <c r="I3919" s="310"/>
      <c r="J3919" s="294"/>
      <c r="K3919" s="297"/>
      <c r="L3919" s="314"/>
      <c r="M3919" s="291"/>
    </row>
    <row r="3920" spans="1:13" ht="15.75" thickBot="1">
      <c r="A3920" s="309" t="s">
        <v>374</v>
      </c>
      <c r="B3920" s="308"/>
      <c r="C3920" s="308"/>
      <c r="D3920" s="308"/>
      <c r="E3920" s="308"/>
      <c r="F3920" s="308"/>
      <c r="G3920" s="308"/>
      <c r="H3920" s="307"/>
      <c r="I3920" s="305"/>
      <c r="J3920" s="304"/>
      <c r="K3920" s="642">
        <v>7.0000000000000007E-2</v>
      </c>
      <c r="L3920" s="643"/>
      <c r="M3920" s="303">
        <f>K3920*12*I3869</f>
        <v>1122.3240000000001</v>
      </c>
    </row>
    <row r="3921" spans="1:13">
      <c r="A3921" s="301" t="s">
        <v>289</v>
      </c>
      <c r="B3921" s="300"/>
      <c r="C3921" s="300"/>
      <c r="D3921" s="300"/>
      <c r="E3921" s="300"/>
      <c r="F3921" s="300"/>
      <c r="G3921" s="300"/>
      <c r="H3921" s="298"/>
      <c r="I3921" s="621" t="s">
        <v>19</v>
      </c>
      <c r="J3921" s="622"/>
      <c r="K3921" s="315"/>
      <c r="L3921" s="314"/>
      <c r="M3921" s="291"/>
    </row>
    <row r="3922" spans="1:13" ht="15.75" thickBot="1">
      <c r="A3922" s="301" t="s">
        <v>288</v>
      </c>
      <c r="B3922" s="300"/>
      <c r="C3922" s="300"/>
      <c r="D3922" s="300"/>
      <c r="E3922" s="300"/>
      <c r="F3922" s="300"/>
      <c r="G3922" s="300"/>
      <c r="H3922" s="298"/>
      <c r="I3922" s="295"/>
      <c r="J3922" s="294"/>
      <c r="K3922" s="315"/>
      <c r="L3922" s="314"/>
      <c r="M3922" s="291"/>
    </row>
    <row r="3923" spans="1:13" ht="15.75" thickBot="1">
      <c r="A3923" s="603" t="s">
        <v>287</v>
      </c>
      <c r="B3923" s="604"/>
      <c r="C3923" s="604"/>
      <c r="D3923" s="604"/>
      <c r="E3923" s="604"/>
      <c r="F3923" s="604"/>
      <c r="G3923" s="604"/>
      <c r="H3923" s="605"/>
      <c r="I3923" s="305"/>
      <c r="J3923" s="304"/>
      <c r="K3923" s="642">
        <v>6</v>
      </c>
      <c r="L3923" s="643"/>
      <c r="M3923" s="303">
        <f>K3923*12*I3869</f>
        <v>96199.2</v>
      </c>
    </row>
    <row r="3924" spans="1:13">
      <c r="A3924" s="301" t="s">
        <v>286</v>
      </c>
      <c r="B3924" s="299"/>
      <c r="C3924" s="299"/>
      <c r="D3924" s="299"/>
      <c r="E3924" s="299"/>
      <c r="F3924" s="300"/>
      <c r="G3924" s="299"/>
      <c r="H3924" s="298"/>
      <c r="I3924" s="598" t="s">
        <v>285</v>
      </c>
      <c r="J3924" s="599"/>
      <c r="K3924" s="297"/>
      <c r="L3924" s="314"/>
      <c r="M3924" s="291"/>
    </row>
    <row r="3925" spans="1:13">
      <c r="A3925" s="301" t="s">
        <v>284</v>
      </c>
      <c r="B3925" s="299"/>
      <c r="C3925" s="299"/>
      <c r="D3925" s="299"/>
      <c r="E3925" s="299"/>
      <c r="F3925" s="300"/>
      <c r="G3925" s="299"/>
      <c r="H3925" s="298"/>
      <c r="I3925" s="598" t="s">
        <v>283</v>
      </c>
      <c r="J3925" s="599"/>
      <c r="K3925" s="297"/>
      <c r="L3925" s="314"/>
      <c r="M3925" s="291"/>
    </row>
    <row r="3926" spans="1:13">
      <c r="A3926" s="301" t="s">
        <v>282</v>
      </c>
      <c r="B3926" s="299"/>
      <c r="C3926" s="299"/>
      <c r="D3926" s="299"/>
      <c r="E3926" s="299"/>
      <c r="F3926" s="300"/>
      <c r="G3926" s="299"/>
      <c r="H3926" s="298"/>
      <c r="I3926" s="598" t="s">
        <v>281</v>
      </c>
      <c r="J3926" s="599"/>
      <c r="K3926" s="297"/>
      <c r="L3926" s="314"/>
      <c r="M3926" s="291"/>
    </row>
    <row r="3927" spans="1:13">
      <c r="A3927" s="301" t="s">
        <v>280</v>
      </c>
      <c r="B3927" s="299"/>
      <c r="C3927" s="299"/>
      <c r="D3927" s="299"/>
      <c r="E3927" s="299"/>
      <c r="F3927" s="300"/>
      <c r="G3927" s="299"/>
      <c r="H3927" s="298"/>
      <c r="I3927" s="598" t="s">
        <v>279</v>
      </c>
      <c r="J3927" s="599"/>
      <c r="K3927" s="297"/>
      <c r="L3927" s="314"/>
      <c r="M3927" s="291"/>
    </row>
    <row r="3928" spans="1:13">
      <c r="A3928" s="301" t="s">
        <v>278</v>
      </c>
      <c r="B3928" s="299"/>
      <c r="C3928" s="299"/>
      <c r="D3928" s="299"/>
      <c r="E3928" s="299"/>
      <c r="F3928" s="300"/>
      <c r="G3928" s="299"/>
      <c r="H3928" s="298"/>
      <c r="I3928" s="598" t="s">
        <v>277</v>
      </c>
      <c r="J3928" s="599"/>
      <c r="K3928" s="297"/>
      <c r="L3928" s="314"/>
      <c r="M3928" s="291"/>
    </row>
    <row r="3929" spans="1:13">
      <c r="A3929" s="301" t="s">
        <v>276</v>
      </c>
      <c r="B3929" s="299"/>
      <c r="C3929" s="299"/>
      <c r="D3929" s="299"/>
      <c r="E3929" s="299"/>
      <c r="F3929" s="300"/>
      <c r="G3929" s="299"/>
      <c r="H3929" s="298"/>
      <c r="I3929" s="295"/>
      <c r="J3929" s="294"/>
      <c r="K3929" s="297"/>
      <c r="L3929" s="302"/>
      <c r="M3929" s="291"/>
    </row>
    <row r="3930" spans="1:13">
      <c r="A3930" s="301" t="s">
        <v>275</v>
      </c>
      <c r="B3930" s="299"/>
      <c r="C3930" s="299"/>
      <c r="D3930" s="299"/>
      <c r="E3930" s="299"/>
      <c r="F3930" s="300"/>
      <c r="G3930" s="299"/>
      <c r="H3930" s="298"/>
      <c r="I3930" s="295"/>
      <c r="J3930" s="294"/>
      <c r="K3930" s="297"/>
      <c r="L3930" s="314"/>
      <c r="M3930" s="291"/>
    </row>
    <row r="3931" spans="1:13">
      <c r="A3931" s="301" t="s">
        <v>274</v>
      </c>
      <c r="B3931" s="299"/>
      <c r="C3931" s="299"/>
      <c r="D3931" s="299"/>
      <c r="E3931" s="299"/>
      <c r="F3931" s="300"/>
      <c r="G3931" s="299"/>
      <c r="H3931" s="298"/>
      <c r="I3931" s="295"/>
      <c r="J3931" s="294"/>
      <c r="K3931" s="297"/>
      <c r="L3931" s="314"/>
      <c r="M3931" s="291"/>
    </row>
    <row r="3932" spans="1:13">
      <c r="A3932" s="301" t="s">
        <v>273</v>
      </c>
      <c r="B3932" s="299"/>
      <c r="C3932" s="299"/>
      <c r="D3932" s="299"/>
      <c r="E3932" s="299"/>
      <c r="F3932" s="300"/>
      <c r="G3932" s="299"/>
      <c r="H3932" s="298"/>
      <c r="I3932" s="295"/>
      <c r="J3932" s="294"/>
      <c r="K3932" s="297"/>
      <c r="L3932" s="314"/>
      <c r="M3932" s="291"/>
    </row>
    <row r="3933" spans="1:13">
      <c r="A3933" s="301" t="s">
        <v>272</v>
      </c>
      <c r="B3933" s="299"/>
      <c r="C3933" s="299"/>
      <c r="D3933" s="299"/>
      <c r="E3933" s="299"/>
      <c r="F3933" s="300"/>
      <c r="G3933" s="299"/>
      <c r="H3933" s="298"/>
      <c r="I3933" s="295"/>
      <c r="J3933" s="294"/>
      <c r="K3933" s="297"/>
      <c r="L3933" s="314"/>
      <c r="M3933" s="291"/>
    </row>
    <row r="3934" spans="1:13" ht="15.75" thickBot="1">
      <c r="A3934" s="616" t="s">
        <v>271</v>
      </c>
      <c r="B3934" s="617"/>
      <c r="C3934" s="617"/>
      <c r="D3934" s="617"/>
      <c r="E3934" s="617"/>
      <c r="F3934" s="617"/>
      <c r="G3934" s="617"/>
      <c r="H3934" s="618"/>
      <c r="I3934" s="295"/>
      <c r="J3934" s="294"/>
      <c r="K3934" s="293"/>
      <c r="L3934" s="292"/>
      <c r="M3934" s="291"/>
    </row>
    <row r="3935" spans="1:13">
      <c r="A3935" s="290" t="s">
        <v>270</v>
      </c>
      <c r="B3935" s="289"/>
      <c r="C3935" s="289"/>
      <c r="D3935" s="289"/>
      <c r="E3935" s="289"/>
      <c r="F3935" s="289"/>
      <c r="G3935" s="289"/>
      <c r="H3935" s="289"/>
      <c r="I3935" s="621" t="s">
        <v>55</v>
      </c>
      <c r="J3935" s="622"/>
      <c r="K3935" s="288"/>
      <c r="L3935" s="287"/>
      <c r="M3935" s="286"/>
    </row>
    <row r="3936" spans="1:13" ht="15.75" thickBot="1">
      <c r="A3936" s="285" t="s">
        <v>269</v>
      </c>
      <c r="B3936" s="284"/>
      <c r="C3936" s="284"/>
      <c r="D3936" s="284"/>
      <c r="E3936" s="284"/>
      <c r="F3936" s="284"/>
      <c r="G3936" s="284"/>
      <c r="H3936" s="284"/>
      <c r="I3936" s="283"/>
      <c r="J3936" s="282"/>
      <c r="K3936" s="281"/>
      <c r="L3936" s="280"/>
      <c r="M3936" s="279"/>
    </row>
    <row r="3937" spans="1:13" ht="15.75" thickBot="1">
      <c r="A3937" s="603" t="s">
        <v>355</v>
      </c>
      <c r="B3937" s="604"/>
      <c r="C3937" s="604"/>
      <c r="D3937" s="604"/>
      <c r="E3937" s="604"/>
      <c r="F3937" s="604"/>
      <c r="G3937" s="604"/>
      <c r="H3937" s="657"/>
      <c r="I3937" s="658" t="s">
        <v>32</v>
      </c>
      <c r="J3937" s="659"/>
      <c r="K3937" s="660">
        <v>1.46</v>
      </c>
      <c r="L3937" s="661"/>
      <c r="M3937" s="276">
        <f>K3937*12*I3869</f>
        <v>23408.471999999998</v>
      </c>
    </row>
    <row r="3938" spans="1:13" ht="15.75" thickBot="1">
      <c r="A3938" s="386" t="s">
        <v>354</v>
      </c>
      <c r="B3938" s="385"/>
      <c r="C3938" s="385"/>
      <c r="D3938" s="385"/>
      <c r="E3938" s="385"/>
      <c r="F3938" s="385"/>
      <c r="G3938" s="385"/>
      <c r="H3938" s="385"/>
      <c r="I3938" s="387"/>
      <c r="J3938" s="383"/>
      <c r="K3938" s="660"/>
      <c r="L3938" s="661"/>
      <c r="M3938" s="276"/>
    </row>
    <row r="3939" spans="1:13" ht="15.75" thickBot="1">
      <c r="A3939" s="652" t="s">
        <v>268</v>
      </c>
      <c r="B3939" s="653"/>
      <c r="C3939" s="653"/>
      <c r="D3939" s="653"/>
      <c r="E3939" s="653"/>
      <c r="F3939" s="653"/>
      <c r="G3939" s="653"/>
      <c r="H3939" s="653"/>
      <c r="I3939" s="278"/>
      <c r="J3939" s="277"/>
      <c r="K3939" s="610">
        <f>K3870+K3880+K3895+K3923+K3937+K3938</f>
        <v>26.58</v>
      </c>
      <c r="L3939" s="611"/>
      <c r="M3939" s="276">
        <f>M3870+M3880+M3895+M3923+M3937+M3938</f>
        <v>426162.45599999995</v>
      </c>
    </row>
    <row r="3941" spans="1:13" ht="15.75">
      <c r="A3941" s="601" t="s">
        <v>0</v>
      </c>
      <c r="B3941" s="601"/>
      <c r="C3941" s="601"/>
      <c r="D3941" s="601"/>
      <c r="E3941" s="601"/>
      <c r="F3941" s="601"/>
      <c r="G3941" s="601"/>
      <c r="H3941" s="601"/>
      <c r="I3941" s="601"/>
      <c r="J3941" s="601"/>
      <c r="K3941" s="601"/>
      <c r="L3941" s="601"/>
      <c r="M3941" s="327"/>
    </row>
    <row r="3942" spans="1:13" ht="15.75">
      <c r="A3942" s="600" t="s">
        <v>353</v>
      </c>
      <c r="B3942" s="600"/>
      <c r="C3942" s="600"/>
      <c r="D3942" s="600"/>
      <c r="E3942" s="600"/>
      <c r="F3942" s="600"/>
      <c r="G3942" s="600"/>
      <c r="H3942" s="600"/>
      <c r="I3942" s="600"/>
      <c r="J3942" s="600"/>
      <c r="K3942" s="600"/>
      <c r="L3942" s="600"/>
      <c r="M3942" s="327"/>
    </row>
    <row r="3943" spans="1:13" ht="15.75">
      <c r="A3943" s="370"/>
      <c r="B3943" s="370"/>
      <c r="C3943" s="370"/>
      <c r="D3943" s="370"/>
      <c r="E3943" s="370"/>
      <c r="F3943" s="370" t="s">
        <v>478</v>
      </c>
      <c r="G3943" s="370"/>
      <c r="H3943" s="370"/>
      <c r="I3943" s="370"/>
      <c r="J3943" s="370"/>
      <c r="K3943" s="370"/>
      <c r="L3943" s="370"/>
      <c r="M3943" s="327"/>
    </row>
    <row r="3944" spans="1:13">
      <c r="A3944" s="329"/>
      <c r="B3944" s="328"/>
      <c r="C3944" s="602" t="s">
        <v>351</v>
      </c>
      <c r="D3944" s="602"/>
      <c r="E3944" s="602"/>
      <c r="F3944" s="328"/>
      <c r="G3944" s="328"/>
      <c r="H3944" s="368"/>
      <c r="I3944" s="590" t="s">
        <v>3</v>
      </c>
      <c r="J3944" s="591"/>
      <c r="K3944" s="592" t="s">
        <v>4</v>
      </c>
      <c r="L3944" s="593"/>
      <c r="M3944" s="382"/>
    </row>
    <row r="3945" spans="1:13">
      <c r="A3945" s="381"/>
      <c r="B3945" s="355"/>
      <c r="C3945" s="355"/>
      <c r="D3945" s="355"/>
      <c r="E3945" s="355"/>
      <c r="F3945" s="355"/>
      <c r="G3945" s="355"/>
      <c r="H3945" s="356"/>
      <c r="I3945" s="295"/>
      <c r="J3945" s="294"/>
      <c r="K3945" s="594" t="s">
        <v>5</v>
      </c>
      <c r="L3945" s="595"/>
      <c r="M3945" s="380" t="s">
        <v>6</v>
      </c>
    </row>
    <row r="3946" spans="1:13">
      <c r="A3946" s="381"/>
      <c r="B3946" s="355"/>
      <c r="C3946" s="355"/>
      <c r="D3946" s="355"/>
      <c r="E3946" s="355"/>
      <c r="F3946" s="355"/>
      <c r="G3946" s="355"/>
      <c r="H3946" s="356"/>
      <c r="I3946" s="598" t="s">
        <v>7</v>
      </c>
      <c r="J3946" s="599"/>
      <c r="K3946" s="623" t="s">
        <v>8</v>
      </c>
      <c r="L3946" s="624"/>
      <c r="M3946" s="380" t="s">
        <v>9</v>
      </c>
    </row>
    <row r="3947" spans="1:13" ht="16.5" thickBot="1">
      <c r="A3947" s="379"/>
      <c r="B3947" s="351"/>
      <c r="C3947" s="351"/>
      <c r="D3947" s="351"/>
      <c r="E3947" s="351"/>
      <c r="F3947" s="351"/>
      <c r="G3947" s="351"/>
      <c r="H3947" s="350"/>
      <c r="I3947" s="631">
        <v>403.8</v>
      </c>
      <c r="J3947" s="632"/>
      <c r="K3947" s="633"/>
      <c r="L3947" s="634"/>
      <c r="M3947" s="378"/>
    </row>
    <row r="3948" spans="1:13">
      <c r="A3948" s="367" t="s">
        <v>350</v>
      </c>
      <c r="B3948" s="344"/>
      <c r="C3948" s="344"/>
      <c r="D3948" s="344"/>
      <c r="E3948" s="344"/>
      <c r="F3948" s="344"/>
      <c r="G3948" s="344"/>
      <c r="H3948" s="377"/>
      <c r="I3948" s="341"/>
      <c r="J3948" s="340"/>
      <c r="K3948" s="635">
        <f>K3951+K3954</f>
        <v>6.17</v>
      </c>
      <c r="L3948" s="628"/>
      <c r="M3948" s="286">
        <f>K3948*12*I3947</f>
        <v>29897.351999999999</v>
      </c>
    </row>
    <row r="3949" spans="1:13">
      <c r="A3949" s="376" t="s">
        <v>349</v>
      </c>
      <c r="B3949" s="375"/>
      <c r="C3949" s="375"/>
      <c r="D3949" s="375"/>
      <c r="E3949" s="375"/>
      <c r="F3949" s="375"/>
      <c r="G3949" s="375"/>
      <c r="H3949" s="374"/>
      <c r="I3949" s="295"/>
      <c r="J3949" s="294"/>
      <c r="K3949" s="293"/>
      <c r="L3949" s="292"/>
      <c r="M3949" s="373"/>
    </row>
    <row r="3950" spans="1:13" ht="15.75" thickBot="1">
      <c r="A3950" s="363" t="s">
        <v>348</v>
      </c>
      <c r="B3950" s="372"/>
      <c r="C3950" s="372"/>
      <c r="D3950" s="372"/>
      <c r="E3950" s="372"/>
      <c r="F3950" s="372"/>
      <c r="G3950" s="372"/>
      <c r="H3950" s="371"/>
      <c r="I3950" s="336"/>
      <c r="J3950" s="282"/>
      <c r="K3950" s="281"/>
      <c r="L3950" s="280"/>
      <c r="M3950" s="279"/>
    </row>
    <row r="3951" spans="1:13">
      <c r="A3951" s="323" t="s">
        <v>347</v>
      </c>
      <c r="B3951" s="331"/>
      <c r="C3951" s="331"/>
      <c r="D3951" s="331"/>
      <c r="E3951" s="331"/>
      <c r="F3951" s="331"/>
      <c r="G3951" s="331"/>
      <c r="H3951" s="357"/>
      <c r="I3951" s="596" t="s">
        <v>19</v>
      </c>
      <c r="J3951" s="597"/>
      <c r="K3951" s="629">
        <v>3.7</v>
      </c>
      <c r="L3951" s="630"/>
      <c r="M3951" s="291">
        <f>K3951*12*I3947</f>
        <v>17928.72</v>
      </c>
    </row>
    <row r="3952" spans="1:13">
      <c r="A3952" s="301" t="s">
        <v>338</v>
      </c>
      <c r="B3952" s="355"/>
      <c r="C3952" s="355"/>
      <c r="D3952" s="355"/>
      <c r="E3952" s="355"/>
      <c r="F3952" s="355"/>
      <c r="G3952" s="355"/>
      <c r="H3952" s="356"/>
      <c r="I3952" s="598" t="s">
        <v>328</v>
      </c>
      <c r="J3952" s="599"/>
      <c r="K3952" s="327"/>
      <c r="L3952" s="292"/>
      <c r="M3952" s="291"/>
    </row>
    <row r="3953" spans="1:13">
      <c r="A3953" s="323" t="s">
        <v>337</v>
      </c>
      <c r="B3953" s="331"/>
      <c r="C3953" s="331"/>
      <c r="D3953" s="331"/>
      <c r="E3953" s="331"/>
      <c r="F3953" s="331"/>
      <c r="G3953" s="331"/>
      <c r="H3953" s="357"/>
      <c r="I3953" s="596"/>
      <c r="J3953" s="597"/>
      <c r="K3953" s="327"/>
      <c r="L3953" s="292"/>
      <c r="M3953" s="291"/>
    </row>
    <row r="3954" spans="1:13">
      <c r="A3954" s="323" t="s">
        <v>346</v>
      </c>
      <c r="B3954" s="331"/>
      <c r="C3954" s="331"/>
      <c r="D3954" s="331"/>
      <c r="E3954" s="331"/>
      <c r="F3954" s="331"/>
      <c r="G3954" s="331"/>
      <c r="H3954" s="357"/>
      <c r="I3954" s="608" t="s">
        <v>35</v>
      </c>
      <c r="J3954" s="609"/>
      <c r="K3954" s="625">
        <v>2.4700000000000002</v>
      </c>
      <c r="L3954" s="626"/>
      <c r="M3954" s="291">
        <f>K3954*12*I3947</f>
        <v>11968.632000000001</v>
      </c>
    </row>
    <row r="3955" spans="1:13" ht="15.75">
      <c r="A3955" s="320" t="s">
        <v>345</v>
      </c>
      <c r="B3955" s="354"/>
      <c r="C3955" s="354"/>
      <c r="D3955" s="354"/>
      <c r="E3955" s="354"/>
      <c r="F3955" s="354"/>
      <c r="G3955" s="354"/>
      <c r="H3955" s="353"/>
      <c r="I3955" s="598" t="s">
        <v>328</v>
      </c>
      <c r="J3955" s="599"/>
      <c r="K3955" s="370"/>
      <c r="L3955" s="369"/>
      <c r="M3955" s="291"/>
    </row>
    <row r="3956" spans="1:13">
      <c r="A3956" s="313" t="s">
        <v>344</v>
      </c>
      <c r="B3956" s="328"/>
      <c r="C3956" s="328"/>
      <c r="D3956" s="328"/>
      <c r="E3956" s="328"/>
      <c r="F3956" s="328"/>
      <c r="G3956" s="328"/>
      <c r="H3956" s="368"/>
      <c r="I3956" s="598"/>
      <c r="J3956" s="599"/>
      <c r="K3956" s="352"/>
      <c r="L3956" s="292"/>
      <c r="M3956" s="291"/>
    </row>
    <row r="3957" spans="1:13" ht="15.75" thickBot="1">
      <c r="A3957" s="323" t="s">
        <v>343</v>
      </c>
      <c r="B3957" s="322"/>
      <c r="C3957" s="322"/>
      <c r="D3957" s="322"/>
      <c r="E3957" s="322"/>
      <c r="F3957" s="322"/>
      <c r="G3957" s="322"/>
      <c r="H3957" s="321"/>
      <c r="I3957" s="334"/>
      <c r="J3957" s="333"/>
      <c r="K3957" s="636"/>
      <c r="L3957" s="637"/>
      <c r="M3957" s="291"/>
    </row>
    <row r="3958" spans="1:13">
      <c r="A3958" s="367" t="s">
        <v>342</v>
      </c>
      <c r="B3958" s="366"/>
      <c r="C3958" s="366"/>
      <c r="D3958" s="366"/>
      <c r="E3958" s="366"/>
      <c r="F3958" s="366"/>
      <c r="G3958" s="366"/>
      <c r="H3958" s="365"/>
      <c r="I3958" s="341"/>
      <c r="J3958" s="364"/>
      <c r="K3958" s="627">
        <f>K3960+K3965+K3968</f>
        <v>5.05</v>
      </c>
      <c r="L3958" s="628"/>
      <c r="M3958" s="286">
        <f>K3958*12*I3947</f>
        <v>24470.28</v>
      </c>
    </row>
    <row r="3959" spans="1:13" ht="15.75" thickBot="1">
      <c r="A3959" s="363" t="s">
        <v>341</v>
      </c>
      <c r="B3959" s="362"/>
      <c r="C3959" s="362"/>
      <c r="D3959" s="362"/>
      <c r="E3959" s="362"/>
      <c r="F3959" s="362"/>
      <c r="G3959" s="362"/>
      <c r="H3959" s="361"/>
      <c r="I3959" s="336"/>
      <c r="J3959" s="360"/>
      <c r="K3959" s="281"/>
      <c r="L3959" s="280"/>
      <c r="M3959" s="279"/>
    </row>
    <row r="3960" spans="1:13">
      <c r="A3960" s="301" t="s">
        <v>340</v>
      </c>
      <c r="B3960" s="300"/>
      <c r="C3960" s="300"/>
      <c r="D3960" s="300"/>
      <c r="E3960" s="300"/>
      <c r="F3960" s="300"/>
      <c r="G3960" s="300"/>
      <c r="H3960" s="298"/>
      <c r="I3960" s="598" t="s">
        <v>19</v>
      </c>
      <c r="J3960" s="599"/>
      <c r="K3960" s="629">
        <v>2.5299999999999998</v>
      </c>
      <c r="L3960" s="630"/>
      <c r="M3960" s="291">
        <f>K3960*12*I3947</f>
        <v>12259.368</v>
      </c>
    </row>
    <row r="3961" spans="1:13">
      <c r="A3961" s="323" t="s">
        <v>339</v>
      </c>
      <c r="B3961" s="322"/>
      <c r="C3961" s="322"/>
      <c r="D3961" s="322"/>
      <c r="E3961" s="322"/>
      <c r="F3961" s="322"/>
      <c r="G3961" s="322"/>
      <c r="H3961" s="321"/>
      <c r="I3961" s="359"/>
      <c r="J3961" s="358"/>
      <c r="K3961" s="327"/>
      <c r="L3961" s="292"/>
      <c r="M3961" s="291"/>
    </row>
    <row r="3962" spans="1:13">
      <c r="A3962" s="301" t="s">
        <v>338</v>
      </c>
      <c r="B3962" s="355"/>
      <c r="C3962" s="355"/>
      <c r="D3962" s="355"/>
      <c r="E3962" s="355"/>
      <c r="F3962" s="355"/>
      <c r="G3962" s="355"/>
      <c r="H3962" s="356"/>
      <c r="I3962" s="598" t="s">
        <v>328</v>
      </c>
      <c r="J3962" s="599"/>
      <c r="K3962" s="327"/>
      <c r="L3962" s="292"/>
      <c r="M3962" s="291"/>
    </row>
    <row r="3963" spans="1:13">
      <c r="A3963" s="323" t="s">
        <v>337</v>
      </c>
      <c r="B3963" s="331"/>
      <c r="C3963" s="331"/>
      <c r="D3963" s="331"/>
      <c r="E3963" s="331"/>
      <c r="F3963" s="331"/>
      <c r="G3963" s="331"/>
      <c r="H3963" s="357"/>
      <c r="I3963" s="596"/>
      <c r="J3963" s="597"/>
      <c r="K3963" s="327"/>
      <c r="L3963" s="292"/>
      <c r="M3963" s="291"/>
    </row>
    <row r="3964" spans="1:13">
      <c r="A3964" s="320" t="s">
        <v>336</v>
      </c>
      <c r="B3964" s="354"/>
      <c r="C3964" s="353"/>
      <c r="D3964" s="355"/>
      <c r="E3964" s="355"/>
      <c r="F3964" s="355"/>
      <c r="G3964" s="355"/>
      <c r="H3964" s="356"/>
      <c r="I3964" s="598" t="s">
        <v>328</v>
      </c>
      <c r="J3964" s="599"/>
      <c r="K3964" s="327"/>
      <c r="L3964" s="292"/>
      <c r="M3964" s="291"/>
    </row>
    <row r="3965" spans="1:13">
      <c r="A3965" s="301" t="s">
        <v>335</v>
      </c>
      <c r="B3965" s="355"/>
      <c r="C3965" s="355"/>
      <c r="D3965" s="354"/>
      <c r="E3965" s="354"/>
      <c r="F3965" s="354"/>
      <c r="G3965" s="354"/>
      <c r="H3965" s="353"/>
      <c r="I3965" s="608" t="s">
        <v>35</v>
      </c>
      <c r="J3965" s="609"/>
      <c r="K3965" s="625">
        <v>1.1200000000000001</v>
      </c>
      <c r="L3965" s="626"/>
      <c r="M3965" s="291">
        <f>K3965*12*I3947</f>
        <v>5427.072000000001</v>
      </c>
    </row>
    <row r="3966" spans="1:13">
      <c r="A3966" s="313" t="s">
        <v>334</v>
      </c>
      <c r="B3966" s="312"/>
      <c r="C3966" s="312"/>
      <c r="D3966" s="312"/>
      <c r="E3966" s="312"/>
      <c r="F3966" s="312"/>
      <c r="G3966" s="312"/>
      <c r="H3966" s="311"/>
      <c r="I3966" s="590" t="s">
        <v>333</v>
      </c>
      <c r="J3966" s="591"/>
      <c r="K3966" s="327"/>
      <c r="L3966" s="292"/>
      <c r="M3966" s="291"/>
    </row>
    <row r="3967" spans="1:13">
      <c r="A3967" s="323"/>
      <c r="B3967" s="322"/>
      <c r="C3967" s="322"/>
      <c r="D3967" s="322"/>
      <c r="E3967" s="322"/>
      <c r="F3967" s="322"/>
      <c r="G3967" s="322"/>
      <c r="H3967" s="321"/>
      <c r="I3967" s="334" t="s">
        <v>332</v>
      </c>
      <c r="J3967" s="333"/>
      <c r="K3967" s="352"/>
      <c r="L3967" s="292"/>
      <c r="M3967" s="291"/>
    </row>
    <row r="3968" spans="1:13">
      <c r="A3968" s="313" t="s">
        <v>331</v>
      </c>
      <c r="B3968" s="312"/>
      <c r="C3968" s="312"/>
      <c r="D3968" s="312"/>
      <c r="E3968" s="312"/>
      <c r="F3968" s="312"/>
      <c r="G3968" s="312"/>
      <c r="H3968" s="311"/>
      <c r="I3968" s="590" t="s">
        <v>35</v>
      </c>
      <c r="J3968" s="591"/>
      <c r="K3968" s="625">
        <v>1.4</v>
      </c>
      <c r="L3968" s="626"/>
      <c r="M3968" s="291">
        <f>K3968*12*I3947</f>
        <v>6783.8399999999992</v>
      </c>
    </row>
    <row r="3969" spans="1:13">
      <c r="A3969" s="323" t="s">
        <v>330</v>
      </c>
      <c r="B3969" s="322"/>
      <c r="C3969" s="322"/>
      <c r="D3969" s="322"/>
      <c r="E3969" s="322"/>
      <c r="F3969" s="322"/>
      <c r="G3969" s="322"/>
      <c r="H3969" s="321"/>
      <c r="I3969" s="334"/>
      <c r="J3969" s="333"/>
      <c r="K3969" s="327"/>
      <c r="L3969" s="292"/>
      <c r="M3969" s="291"/>
    </row>
    <row r="3970" spans="1:13">
      <c r="A3970" s="313" t="s">
        <v>329</v>
      </c>
      <c r="B3970" s="312"/>
      <c r="C3970" s="312"/>
      <c r="D3970" s="312"/>
      <c r="E3970" s="312"/>
      <c r="F3970" s="312"/>
      <c r="G3970" s="312"/>
      <c r="H3970" s="311"/>
      <c r="I3970" s="598" t="s">
        <v>328</v>
      </c>
      <c r="J3970" s="599"/>
      <c r="K3970" s="327"/>
      <c r="L3970" s="292"/>
      <c r="M3970" s="291"/>
    </row>
    <row r="3971" spans="1:13">
      <c r="A3971" s="313" t="s">
        <v>327</v>
      </c>
      <c r="B3971" s="312"/>
      <c r="C3971" s="312"/>
      <c r="D3971" s="312"/>
      <c r="E3971" s="312"/>
      <c r="F3971" s="312"/>
      <c r="G3971" s="312"/>
      <c r="H3971" s="311"/>
      <c r="I3971" s="590" t="s">
        <v>326</v>
      </c>
      <c r="J3971" s="591"/>
      <c r="K3971" s="351"/>
      <c r="L3971" s="350"/>
      <c r="M3971" s="349"/>
    </row>
    <row r="3972" spans="1:13" ht="15.75" thickBot="1">
      <c r="A3972" s="323"/>
      <c r="B3972" s="322"/>
      <c r="C3972" s="322"/>
      <c r="D3972" s="322"/>
      <c r="E3972" s="322"/>
      <c r="F3972" s="322"/>
      <c r="G3972" s="322"/>
      <c r="H3972" s="321"/>
      <c r="I3972" s="606" t="s">
        <v>325</v>
      </c>
      <c r="J3972" s="607"/>
      <c r="K3972" s="348"/>
      <c r="L3972" s="347"/>
      <c r="M3972" s="346"/>
    </row>
    <row r="3973" spans="1:13">
      <c r="A3973" s="345" t="s">
        <v>324</v>
      </c>
      <c r="B3973" s="344"/>
      <c r="C3973" s="344"/>
      <c r="D3973" s="344"/>
      <c r="E3973" s="344"/>
      <c r="F3973" s="344"/>
      <c r="G3973" s="343"/>
      <c r="H3973" s="342"/>
      <c r="I3973" s="341"/>
      <c r="J3973" s="340"/>
      <c r="K3973" s="648">
        <f>K3975+K3982+K3990+K3994+K3995+K3999</f>
        <v>24.699999999999996</v>
      </c>
      <c r="L3973" s="628"/>
      <c r="M3973" s="286">
        <f>M3975+M3982+M3990+M3994+M3995+M3999</f>
        <v>119686.31999999999</v>
      </c>
    </row>
    <row r="3974" spans="1:13" ht="15.75" thickBot="1">
      <c r="A3974" s="339"/>
      <c r="B3974" s="338"/>
      <c r="C3974" s="338"/>
      <c r="D3974" s="338"/>
      <c r="E3974" s="338"/>
      <c r="F3974" s="338"/>
      <c r="G3974" s="338"/>
      <c r="H3974" s="337"/>
      <c r="I3974" s="336"/>
      <c r="J3974" s="282"/>
      <c r="K3974" s="281"/>
      <c r="L3974" s="280"/>
      <c r="M3974" s="279"/>
    </row>
    <row r="3975" spans="1:13" ht="15.75" thickBot="1">
      <c r="A3975" s="603" t="s">
        <v>323</v>
      </c>
      <c r="B3975" s="604"/>
      <c r="C3975" s="604"/>
      <c r="D3975" s="604"/>
      <c r="E3975" s="604"/>
      <c r="F3975" s="604"/>
      <c r="G3975" s="604"/>
      <c r="H3975" s="605"/>
      <c r="I3975" s="305"/>
      <c r="J3975" s="304"/>
      <c r="K3975" s="646">
        <f>K3976+K3977+K3978+K3980+K3981</f>
        <v>2.3299999999999996</v>
      </c>
      <c r="L3975" s="647"/>
      <c r="M3975" s="303">
        <f>K3975*12*I3947</f>
        <v>11290.247999999998</v>
      </c>
    </row>
    <row r="3976" spans="1:13">
      <c r="A3976" s="323" t="s">
        <v>322</v>
      </c>
      <c r="B3976" s="322"/>
      <c r="C3976" s="322"/>
      <c r="D3976" s="322"/>
      <c r="E3976" s="322"/>
      <c r="F3976" s="322"/>
      <c r="G3976" s="322"/>
      <c r="H3976" s="321"/>
      <c r="I3976" s="596" t="s">
        <v>321</v>
      </c>
      <c r="J3976" s="597"/>
      <c r="K3976" s="629">
        <v>0.63</v>
      </c>
      <c r="L3976" s="630"/>
      <c r="M3976" s="291">
        <f>K3976*12*I3947</f>
        <v>3052.7280000000001</v>
      </c>
    </row>
    <row r="3977" spans="1:13">
      <c r="A3977" s="320" t="s">
        <v>320</v>
      </c>
      <c r="B3977" s="319"/>
      <c r="C3977" s="319"/>
      <c r="D3977" s="319"/>
      <c r="E3977" s="319"/>
      <c r="F3977" s="319"/>
      <c r="G3977" s="319"/>
      <c r="H3977" s="318"/>
      <c r="I3977" s="608" t="s">
        <v>57</v>
      </c>
      <c r="J3977" s="609"/>
      <c r="K3977" s="625">
        <v>1.48</v>
      </c>
      <c r="L3977" s="626"/>
      <c r="M3977" s="291">
        <f>K3977*12*I3947</f>
        <v>7171.4879999999994</v>
      </c>
    </row>
    <row r="3978" spans="1:13">
      <c r="A3978" s="313" t="s">
        <v>319</v>
      </c>
      <c r="B3978" s="312"/>
      <c r="C3978" s="312"/>
      <c r="D3978" s="312"/>
      <c r="E3978" s="312"/>
      <c r="F3978" s="312"/>
      <c r="G3978" s="312"/>
      <c r="H3978" s="311"/>
      <c r="I3978" s="590" t="s">
        <v>35</v>
      </c>
      <c r="J3978" s="591"/>
      <c r="K3978" s="625">
        <v>0.17</v>
      </c>
      <c r="L3978" s="626"/>
      <c r="M3978" s="291">
        <f>K3978*12*I3947</f>
        <v>823.75200000000007</v>
      </c>
    </row>
    <row r="3979" spans="1:13">
      <c r="A3979" s="335" t="s">
        <v>318</v>
      </c>
      <c r="B3979" s="331"/>
      <c r="C3979" s="331"/>
      <c r="D3979" s="331"/>
      <c r="E3979" s="322"/>
      <c r="F3979" s="322"/>
      <c r="G3979" s="322"/>
      <c r="H3979" s="321"/>
      <c r="I3979" s="334"/>
      <c r="J3979" s="333"/>
      <c r="K3979" s="293"/>
      <c r="L3979" s="292"/>
      <c r="M3979" s="291"/>
    </row>
    <row r="3980" spans="1:13">
      <c r="A3980" s="320" t="s">
        <v>317</v>
      </c>
      <c r="B3980" s="319"/>
      <c r="C3980" s="319"/>
      <c r="D3980" s="319"/>
      <c r="E3980" s="319"/>
      <c r="F3980" s="319"/>
      <c r="G3980" s="319"/>
      <c r="H3980" s="318"/>
      <c r="I3980" s="608" t="s">
        <v>19</v>
      </c>
      <c r="J3980" s="609"/>
      <c r="K3980" s="625">
        <v>0.05</v>
      </c>
      <c r="L3980" s="626"/>
      <c r="M3980" s="291">
        <f>K3980*12*I3947</f>
        <v>242.28000000000003</v>
      </c>
    </row>
    <row r="3981" spans="1:13" ht="15.75" thickBot="1">
      <c r="A3981" s="313" t="s">
        <v>316</v>
      </c>
      <c r="B3981" s="312"/>
      <c r="C3981" s="312"/>
      <c r="D3981" s="312"/>
      <c r="E3981" s="312"/>
      <c r="F3981" s="312"/>
      <c r="G3981" s="312"/>
      <c r="H3981" s="311"/>
      <c r="I3981" s="614" t="s">
        <v>19</v>
      </c>
      <c r="J3981" s="615"/>
      <c r="K3981" s="650"/>
      <c r="L3981" s="651"/>
      <c r="M3981" s="291"/>
    </row>
    <row r="3982" spans="1:13" ht="15.75" thickBot="1">
      <c r="A3982" s="654" t="s">
        <v>315</v>
      </c>
      <c r="B3982" s="655"/>
      <c r="C3982" s="655"/>
      <c r="D3982" s="655"/>
      <c r="E3982" s="655"/>
      <c r="F3982" s="655"/>
      <c r="G3982" s="655"/>
      <c r="H3982" s="656"/>
      <c r="I3982" s="305"/>
      <c r="J3982" s="304"/>
      <c r="K3982" s="642">
        <f>K3983+K3984+K3986+K3987+K3988+K3989</f>
        <v>1.35</v>
      </c>
      <c r="L3982" s="647"/>
      <c r="M3982" s="303">
        <f>K3982*12*I3947</f>
        <v>6541.5600000000013</v>
      </c>
    </row>
    <row r="3983" spans="1:13">
      <c r="A3983" s="332" t="s">
        <v>314</v>
      </c>
      <c r="B3983" s="331"/>
      <c r="C3983" s="331"/>
      <c r="D3983" s="331"/>
      <c r="E3983" s="331"/>
      <c r="F3983" s="322"/>
      <c r="G3983" s="322"/>
      <c r="H3983" s="321"/>
      <c r="I3983" s="330"/>
      <c r="J3983" s="294"/>
      <c r="K3983" s="629">
        <v>0.08</v>
      </c>
      <c r="L3983" s="630"/>
      <c r="M3983" s="291">
        <f>K3983*12*I3947</f>
        <v>387.64800000000002</v>
      </c>
    </row>
    <row r="3984" spans="1:13">
      <c r="A3984" s="329" t="s">
        <v>313</v>
      </c>
      <c r="B3984" s="328"/>
      <c r="C3984" s="328"/>
      <c r="D3984" s="328"/>
      <c r="E3984" s="328"/>
      <c r="F3984" s="312"/>
      <c r="G3984" s="312"/>
      <c r="H3984" s="311"/>
      <c r="I3984" s="598" t="s">
        <v>312</v>
      </c>
      <c r="J3984" s="599"/>
      <c r="K3984" s="625">
        <v>0.65</v>
      </c>
      <c r="L3984" s="626"/>
      <c r="M3984" s="291">
        <f>K3984*12*I3947</f>
        <v>3149.6400000000003</v>
      </c>
    </row>
    <row r="3985" spans="1:13">
      <c r="A3985" s="323" t="s">
        <v>311</v>
      </c>
      <c r="B3985" s="322"/>
      <c r="C3985" s="322"/>
      <c r="D3985" s="322"/>
      <c r="E3985" s="322"/>
      <c r="F3985" s="322"/>
      <c r="G3985" s="322"/>
      <c r="H3985" s="321"/>
      <c r="I3985" s="596" t="s">
        <v>310</v>
      </c>
      <c r="J3985" s="597"/>
      <c r="K3985" s="327"/>
      <c r="L3985" s="292"/>
      <c r="M3985" s="291"/>
    </row>
    <row r="3986" spans="1:13">
      <c r="A3986" s="320" t="s">
        <v>309</v>
      </c>
      <c r="B3986" s="319"/>
      <c r="C3986" s="319"/>
      <c r="D3986" s="319"/>
      <c r="E3986" s="319"/>
      <c r="F3986" s="319"/>
      <c r="G3986" s="319"/>
      <c r="H3986" s="318"/>
      <c r="I3986" s="608" t="s">
        <v>308</v>
      </c>
      <c r="J3986" s="609"/>
      <c r="K3986" s="625">
        <v>0.4</v>
      </c>
      <c r="L3986" s="626"/>
      <c r="M3986" s="291">
        <f>K3986*12*I3947</f>
        <v>1938.2400000000002</v>
      </c>
    </row>
    <row r="3987" spans="1:13">
      <c r="A3987" s="320" t="s">
        <v>307</v>
      </c>
      <c r="B3987" s="319"/>
      <c r="C3987" s="319"/>
      <c r="D3987" s="319"/>
      <c r="E3987" s="319"/>
      <c r="F3987" s="319"/>
      <c r="G3987" s="319"/>
      <c r="H3987" s="318"/>
      <c r="I3987" s="608" t="s">
        <v>306</v>
      </c>
      <c r="J3987" s="609"/>
      <c r="K3987" s="625">
        <v>0.1</v>
      </c>
      <c r="L3987" s="626"/>
      <c r="M3987" s="291">
        <f>K3987*12*I3947</f>
        <v>484.56000000000006</v>
      </c>
    </row>
    <row r="3988" spans="1:13">
      <c r="A3988" s="313" t="s">
        <v>299</v>
      </c>
      <c r="B3988" s="312"/>
      <c r="C3988" s="312"/>
      <c r="D3988" s="312"/>
      <c r="E3988" s="312"/>
      <c r="F3988" s="312"/>
      <c r="G3988" s="312"/>
      <c r="H3988" s="311"/>
      <c r="I3988" s="608" t="s">
        <v>298</v>
      </c>
      <c r="J3988" s="609"/>
      <c r="K3988" s="636">
        <v>0.05</v>
      </c>
      <c r="L3988" s="637"/>
      <c r="M3988" s="291">
        <f>K3988*12*I3947</f>
        <v>242.28000000000003</v>
      </c>
    </row>
    <row r="3989" spans="1:13" ht="15.75" thickBot="1">
      <c r="A3989" s="313" t="s">
        <v>305</v>
      </c>
      <c r="B3989" s="312"/>
      <c r="C3989" s="312"/>
      <c r="D3989" s="312"/>
      <c r="E3989" s="312"/>
      <c r="F3989" s="312"/>
      <c r="G3989" s="312"/>
      <c r="H3989" s="311"/>
      <c r="I3989" s="614" t="s">
        <v>88</v>
      </c>
      <c r="J3989" s="615"/>
      <c r="K3989" s="638">
        <v>7.0000000000000007E-2</v>
      </c>
      <c r="L3989" s="639"/>
      <c r="M3989" s="326">
        <f>K3989*12*I3947</f>
        <v>339.19200000000006</v>
      </c>
    </row>
    <row r="3990" spans="1:13" ht="15.75" thickBot="1">
      <c r="A3990" s="654" t="s">
        <v>304</v>
      </c>
      <c r="B3990" s="655"/>
      <c r="C3990" s="655"/>
      <c r="D3990" s="655"/>
      <c r="E3990" s="655"/>
      <c r="F3990" s="655"/>
      <c r="G3990" s="655"/>
      <c r="H3990" s="656"/>
      <c r="I3990" s="325"/>
      <c r="J3990" s="324"/>
      <c r="K3990" s="649">
        <f>K3991+K3992+K3993</f>
        <v>0.88</v>
      </c>
      <c r="L3990" s="643"/>
      <c r="M3990" s="303">
        <f>K3990*12*I3947</f>
        <v>4264.1280000000006</v>
      </c>
    </row>
    <row r="3991" spans="1:13">
      <c r="A3991" s="323" t="s">
        <v>303</v>
      </c>
      <c r="B3991" s="322"/>
      <c r="C3991" s="322"/>
      <c r="D3991" s="322"/>
      <c r="E3991" s="322"/>
      <c r="F3991" s="322"/>
      <c r="G3991" s="322"/>
      <c r="H3991" s="321"/>
      <c r="I3991" s="612" t="s">
        <v>302</v>
      </c>
      <c r="J3991" s="613"/>
      <c r="K3991" s="644">
        <v>0.42</v>
      </c>
      <c r="L3991" s="645"/>
      <c r="M3991" s="291">
        <f>K3991*12*I3947</f>
        <v>2035.152</v>
      </c>
    </row>
    <row r="3992" spans="1:13">
      <c r="A3992" s="320" t="s">
        <v>301</v>
      </c>
      <c r="B3992" s="319"/>
      <c r="C3992" s="319"/>
      <c r="D3992" s="319"/>
      <c r="E3992" s="319"/>
      <c r="F3992" s="319"/>
      <c r="G3992" s="319"/>
      <c r="H3992" s="318"/>
      <c r="I3992" s="317" t="s">
        <v>300</v>
      </c>
      <c r="J3992" s="316"/>
      <c r="K3992" s="636">
        <v>0.37</v>
      </c>
      <c r="L3992" s="637"/>
      <c r="M3992" s="291">
        <f>K3992*12*I3947</f>
        <v>1792.8719999999998</v>
      </c>
    </row>
    <row r="3993" spans="1:13" ht="15.75" thickBot="1">
      <c r="A3993" s="313" t="s">
        <v>299</v>
      </c>
      <c r="B3993" s="312"/>
      <c r="C3993" s="312"/>
      <c r="D3993" s="312"/>
      <c r="E3993" s="312"/>
      <c r="F3993" s="312"/>
      <c r="G3993" s="312"/>
      <c r="H3993" s="311"/>
      <c r="I3993" s="614" t="s">
        <v>298</v>
      </c>
      <c r="J3993" s="615"/>
      <c r="K3993" s="638">
        <v>0.09</v>
      </c>
      <c r="L3993" s="639"/>
      <c r="M3993" s="291">
        <f>K3993*12*I3947</f>
        <v>436.10400000000004</v>
      </c>
    </row>
    <row r="3994" spans="1:13" ht="15.75" thickBot="1">
      <c r="A3994" s="309" t="s">
        <v>297</v>
      </c>
      <c r="B3994" s="308"/>
      <c r="C3994" s="308"/>
      <c r="D3994" s="308"/>
      <c r="E3994" s="308"/>
      <c r="F3994" s="308"/>
      <c r="G3994" s="308"/>
      <c r="H3994" s="307"/>
      <c r="I3994" s="619" t="s">
        <v>296</v>
      </c>
      <c r="J3994" s="620"/>
      <c r="K3994" s="640">
        <v>18.489999999999998</v>
      </c>
      <c r="L3994" s="641"/>
      <c r="M3994" s="303">
        <f>K3994*12*I3947</f>
        <v>89595.144</v>
      </c>
    </row>
    <row r="3995" spans="1:13" ht="15.75" thickBot="1">
      <c r="A3995" s="603" t="s">
        <v>295</v>
      </c>
      <c r="B3995" s="604"/>
      <c r="C3995" s="604"/>
      <c r="D3995" s="604"/>
      <c r="E3995" s="604"/>
      <c r="F3995" s="604"/>
      <c r="G3995" s="604"/>
      <c r="H3995" s="605"/>
      <c r="I3995" s="305"/>
      <c r="J3995" s="304"/>
      <c r="K3995" s="642">
        <v>1.58</v>
      </c>
      <c r="L3995" s="643"/>
      <c r="M3995" s="303">
        <f>K3995*12*I3947</f>
        <v>7656.0480000000007</v>
      </c>
    </row>
    <row r="3996" spans="1:13">
      <c r="A3996" s="301" t="s">
        <v>294</v>
      </c>
      <c r="B3996" s="300"/>
      <c r="C3996" s="300"/>
      <c r="D3996" s="300"/>
      <c r="E3996" s="300"/>
      <c r="F3996" s="300"/>
      <c r="G3996" s="300"/>
      <c r="H3996" s="298"/>
      <c r="I3996" s="621" t="s">
        <v>293</v>
      </c>
      <c r="J3996" s="622"/>
      <c r="K3996" s="297"/>
      <c r="L3996" s="314"/>
      <c r="M3996" s="291"/>
    </row>
    <row r="3997" spans="1:13">
      <c r="A3997" s="301" t="s">
        <v>292</v>
      </c>
      <c r="B3997" s="300"/>
      <c r="C3997" s="300"/>
      <c r="D3997" s="300"/>
      <c r="E3997" s="300"/>
      <c r="F3997" s="300"/>
      <c r="G3997" s="300"/>
      <c r="H3997" s="298"/>
      <c r="I3997" s="295"/>
      <c r="J3997" s="294"/>
      <c r="K3997" s="297"/>
      <c r="L3997" s="314"/>
      <c r="M3997" s="291"/>
    </row>
    <row r="3998" spans="1:13" ht="15.75" thickBot="1">
      <c r="A3998" s="301" t="s">
        <v>291</v>
      </c>
      <c r="B3998" s="300"/>
      <c r="C3998" s="300"/>
      <c r="D3998" s="300"/>
      <c r="E3998" s="300"/>
      <c r="F3998" s="300"/>
      <c r="G3998" s="300"/>
      <c r="H3998" s="298"/>
      <c r="I3998" s="310"/>
      <c r="J3998" s="294"/>
      <c r="K3998" s="297"/>
      <c r="L3998" s="314"/>
      <c r="M3998" s="291"/>
    </row>
    <row r="3999" spans="1:13" ht="15.75" thickBot="1">
      <c r="A3999" s="309" t="s">
        <v>290</v>
      </c>
      <c r="B3999" s="308"/>
      <c r="C3999" s="308"/>
      <c r="D3999" s="308"/>
      <c r="E3999" s="308"/>
      <c r="F3999" s="308"/>
      <c r="G3999" s="308"/>
      <c r="H3999" s="307"/>
      <c r="I3999" s="305"/>
      <c r="J3999" s="304"/>
      <c r="K3999" s="642">
        <v>7.0000000000000007E-2</v>
      </c>
      <c r="L3999" s="643"/>
      <c r="M3999" s="303">
        <f>K3999*12*I3947</f>
        <v>339.19200000000006</v>
      </c>
    </row>
    <row r="4000" spans="1:13">
      <c r="A4000" s="301" t="s">
        <v>289</v>
      </c>
      <c r="B4000" s="300"/>
      <c r="C4000" s="300"/>
      <c r="D4000" s="300"/>
      <c r="E4000" s="300"/>
      <c r="F4000" s="300"/>
      <c r="G4000" s="300"/>
      <c r="H4000" s="298"/>
      <c r="I4000" s="621" t="s">
        <v>19</v>
      </c>
      <c r="J4000" s="622"/>
      <c r="K4000" s="315"/>
      <c r="L4000" s="314"/>
      <c r="M4000" s="291"/>
    </row>
    <row r="4001" spans="1:13" ht="15.75" thickBot="1">
      <c r="A4001" s="301" t="s">
        <v>288</v>
      </c>
      <c r="B4001" s="300"/>
      <c r="C4001" s="300"/>
      <c r="D4001" s="300"/>
      <c r="E4001" s="300"/>
      <c r="F4001" s="300"/>
      <c r="G4001" s="300"/>
      <c r="H4001" s="298"/>
      <c r="I4001" s="295"/>
      <c r="J4001" s="294"/>
      <c r="K4001" s="315"/>
      <c r="L4001" s="314"/>
      <c r="M4001" s="291"/>
    </row>
    <row r="4002" spans="1:13" ht="15.75" thickBot="1">
      <c r="A4002" s="603" t="s">
        <v>287</v>
      </c>
      <c r="B4002" s="604"/>
      <c r="C4002" s="604"/>
      <c r="D4002" s="604"/>
      <c r="E4002" s="604"/>
      <c r="F4002" s="604"/>
      <c r="G4002" s="604"/>
      <c r="H4002" s="605"/>
      <c r="I4002" s="305"/>
      <c r="J4002" s="304"/>
      <c r="K4002" s="642">
        <v>6</v>
      </c>
      <c r="L4002" s="643"/>
      <c r="M4002" s="303">
        <f>K4002*12*I3947</f>
        <v>29073.600000000002</v>
      </c>
    </row>
    <row r="4003" spans="1:13">
      <c r="A4003" s="301" t="s">
        <v>286</v>
      </c>
      <c r="B4003" s="299"/>
      <c r="C4003" s="299"/>
      <c r="D4003" s="299"/>
      <c r="E4003" s="299"/>
      <c r="F4003" s="300"/>
      <c r="G4003" s="299"/>
      <c r="H4003" s="298"/>
      <c r="I4003" s="598" t="s">
        <v>285</v>
      </c>
      <c r="J4003" s="599"/>
      <c r="K4003" s="297"/>
      <c r="L4003" s="314"/>
      <c r="M4003" s="291"/>
    </row>
    <row r="4004" spans="1:13">
      <c r="A4004" s="301" t="s">
        <v>284</v>
      </c>
      <c r="B4004" s="299"/>
      <c r="C4004" s="299"/>
      <c r="D4004" s="299"/>
      <c r="E4004" s="299"/>
      <c r="F4004" s="300"/>
      <c r="G4004" s="299"/>
      <c r="H4004" s="298"/>
      <c r="I4004" s="598" t="s">
        <v>283</v>
      </c>
      <c r="J4004" s="599"/>
      <c r="K4004" s="297"/>
      <c r="L4004" s="314"/>
      <c r="M4004" s="291"/>
    </row>
    <row r="4005" spans="1:13">
      <c r="A4005" s="301" t="s">
        <v>282</v>
      </c>
      <c r="B4005" s="299"/>
      <c r="C4005" s="299"/>
      <c r="D4005" s="299"/>
      <c r="E4005" s="299"/>
      <c r="F4005" s="300"/>
      <c r="G4005" s="299"/>
      <c r="H4005" s="298"/>
      <c r="I4005" s="598" t="s">
        <v>281</v>
      </c>
      <c r="J4005" s="599"/>
      <c r="K4005" s="297"/>
      <c r="L4005" s="314"/>
      <c r="M4005" s="291"/>
    </row>
    <row r="4006" spans="1:13">
      <c r="A4006" s="301" t="s">
        <v>280</v>
      </c>
      <c r="B4006" s="299"/>
      <c r="C4006" s="299"/>
      <c r="D4006" s="299"/>
      <c r="E4006" s="299"/>
      <c r="F4006" s="300"/>
      <c r="G4006" s="299"/>
      <c r="H4006" s="298"/>
      <c r="I4006" s="598" t="s">
        <v>279</v>
      </c>
      <c r="J4006" s="599"/>
      <c r="K4006" s="297"/>
      <c r="L4006" s="314"/>
      <c r="M4006" s="291"/>
    </row>
    <row r="4007" spans="1:13">
      <c r="A4007" s="301" t="s">
        <v>278</v>
      </c>
      <c r="B4007" s="299"/>
      <c r="C4007" s="299"/>
      <c r="D4007" s="299"/>
      <c r="E4007" s="299"/>
      <c r="F4007" s="300"/>
      <c r="G4007" s="299"/>
      <c r="H4007" s="298"/>
      <c r="I4007" s="598" t="s">
        <v>277</v>
      </c>
      <c r="J4007" s="599"/>
      <c r="K4007" s="297"/>
      <c r="L4007" s="314"/>
      <c r="M4007" s="291"/>
    </row>
    <row r="4008" spans="1:13">
      <c r="A4008" s="301" t="s">
        <v>276</v>
      </c>
      <c r="B4008" s="299"/>
      <c r="C4008" s="299"/>
      <c r="D4008" s="299"/>
      <c r="E4008" s="299"/>
      <c r="F4008" s="300"/>
      <c r="G4008" s="299"/>
      <c r="H4008" s="298"/>
      <c r="I4008" s="295"/>
      <c r="J4008" s="294"/>
      <c r="K4008" s="297"/>
      <c r="L4008" s="302"/>
      <c r="M4008" s="291"/>
    </row>
    <row r="4009" spans="1:13">
      <c r="A4009" s="301" t="s">
        <v>275</v>
      </c>
      <c r="B4009" s="299"/>
      <c r="C4009" s="299"/>
      <c r="D4009" s="299"/>
      <c r="E4009" s="299"/>
      <c r="F4009" s="300"/>
      <c r="G4009" s="299"/>
      <c r="H4009" s="298"/>
      <c r="I4009" s="295"/>
      <c r="J4009" s="294"/>
      <c r="K4009" s="297"/>
      <c r="L4009" s="314"/>
      <c r="M4009" s="291"/>
    </row>
    <row r="4010" spans="1:13">
      <c r="A4010" s="301" t="s">
        <v>274</v>
      </c>
      <c r="B4010" s="299"/>
      <c r="C4010" s="299"/>
      <c r="D4010" s="299"/>
      <c r="E4010" s="299"/>
      <c r="F4010" s="300"/>
      <c r="G4010" s="299"/>
      <c r="H4010" s="298"/>
      <c r="I4010" s="295"/>
      <c r="J4010" s="294"/>
      <c r="K4010" s="297"/>
      <c r="L4010" s="314"/>
      <c r="M4010" s="291"/>
    </row>
    <row r="4011" spans="1:13">
      <c r="A4011" s="301" t="s">
        <v>273</v>
      </c>
      <c r="B4011" s="299"/>
      <c r="C4011" s="299"/>
      <c r="D4011" s="299"/>
      <c r="E4011" s="299"/>
      <c r="F4011" s="300"/>
      <c r="G4011" s="299"/>
      <c r="H4011" s="298"/>
      <c r="I4011" s="295"/>
      <c r="J4011" s="294"/>
      <c r="K4011" s="297"/>
      <c r="L4011" s="314"/>
      <c r="M4011" s="291"/>
    </row>
    <row r="4012" spans="1:13">
      <c r="A4012" s="301" t="s">
        <v>272</v>
      </c>
      <c r="B4012" s="299"/>
      <c r="C4012" s="299"/>
      <c r="D4012" s="299"/>
      <c r="E4012" s="299"/>
      <c r="F4012" s="300"/>
      <c r="G4012" s="299"/>
      <c r="H4012" s="298"/>
      <c r="I4012" s="295"/>
      <c r="J4012" s="294"/>
      <c r="K4012" s="297"/>
      <c r="L4012" s="314"/>
      <c r="M4012" s="291"/>
    </row>
    <row r="4013" spans="1:13" ht="15.75" thickBot="1">
      <c r="A4013" s="616" t="s">
        <v>271</v>
      </c>
      <c r="B4013" s="617"/>
      <c r="C4013" s="617"/>
      <c r="D4013" s="617"/>
      <c r="E4013" s="617"/>
      <c r="F4013" s="617"/>
      <c r="G4013" s="617"/>
      <c r="H4013" s="618"/>
      <c r="I4013" s="295"/>
      <c r="J4013" s="294"/>
      <c r="K4013" s="293"/>
      <c r="L4013" s="292"/>
      <c r="M4013" s="291"/>
    </row>
    <row r="4014" spans="1:13">
      <c r="A4014" s="290" t="s">
        <v>270</v>
      </c>
      <c r="B4014" s="289"/>
      <c r="C4014" s="289"/>
      <c r="D4014" s="289"/>
      <c r="E4014" s="289"/>
      <c r="F4014" s="289"/>
      <c r="G4014" s="289"/>
      <c r="H4014" s="289"/>
      <c r="I4014" s="621" t="s">
        <v>55</v>
      </c>
      <c r="J4014" s="622"/>
      <c r="K4014" s="288"/>
      <c r="L4014" s="287"/>
      <c r="M4014" s="286"/>
    </row>
    <row r="4015" spans="1:13" ht="15.75" thickBot="1">
      <c r="A4015" s="285" t="s">
        <v>269</v>
      </c>
      <c r="B4015" s="284"/>
      <c r="C4015" s="284"/>
      <c r="D4015" s="284"/>
      <c r="E4015" s="284"/>
      <c r="F4015" s="284"/>
      <c r="G4015" s="284"/>
      <c r="H4015" s="284"/>
      <c r="I4015" s="283"/>
      <c r="J4015" s="282"/>
      <c r="K4015" s="281"/>
      <c r="L4015" s="280"/>
      <c r="M4015" s="279"/>
    </row>
    <row r="4016" spans="1:13" ht="15.75" thickBot="1">
      <c r="A4016" s="652" t="s">
        <v>268</v>
      </c>
      <c r="B4016" s="653"/>
      <c r="C4016" s="653"/>
      <c r="D4016" s="653"/>
      <c r="E4016" s="653"/>
      <c r="F4016" s="653"/>
      <c r="G4016" s="653"/>
      <c r="H4016" s="653"/>
      <c r="I4016" s="278"/>
      <c r="J4016" s="277"/>
      <c r="K4016" s="610">
        <f>K3948+K3958+K3973+K4002</f>
        <v>41.919999999999995</v>
      </c>
      <c r="L4016" s="611"/>
      <c r="M4016" s="276">
        <f>M3948+M3958+M3973+M4002</f>
        <v>203127.552</v>
      </c>
    </row>
    <row r="4018" spans="1:13" ht="15.75">
      <c r="A4018" s="601" t="s">
        <v>0</v>
      </c>
      <c r="B4018" s="601"/>
      <c r="C4018" s="601"/>
      <c r="D4018" s="601"/>
      <c r="E4018" s="601"/>
      <c r="F4018" s="601"/>
      <c r="G4018" s="601"/>
      <c r="H4018" s="601"/>
      <c r="I4018" s="601"/>
      <c r="J4018" s="601"/>
      <c r="K4018" s="601"/>
      <c r="L4018" s="601"/>
      <c r="M4018" s="327"/>
    </row>
    <row r="4019" spans="1:13" ht="15.75">
      <c r="A4019" s="600" t="s">
        <v>353</v>
      </c>
      <c r="B4019" s="600"/>
      <c r="C4019" s="600"/>
      <c r="D4019" s="600"/>
      <c r="E4019" s="600"/>
      <c r="F4019" s="600"/>
      <c r="G4019" s="600"/>
      <c r="H4019" s="600"/>
      <c r="I4019" s="600"/>
      <c r="J4019" s="600"/>
      <c r="K4019" s="600"/>
      <c r="L4019" s="600"/>
      <c r="M4019" s="327"/>
    </row>
    <row r="4020" spans="1:13" ht="15.75">
      <c r="A4020" s="370"/>
      <c r="B4020" s="370"/>
      <c r="C4020" s="370"/>
      <c r="D4020" s="370"/>
      <c r="E4020" s="370"/>
      <c r="F4020" s="370" t="s">
        <v>479</v>
      </c>
      <c r="G4020" s="370"/>
      <c r="H4020" s="370"/>
      <c r="I4020" s="370"/>
      <c r="J4020" s="370"/>
      <c r="K4020" s="370"/>
      <c r="L4020" s="370"/>
      <c r="M4020" s="327"/>
    </row>
    <row r="4021" spans="1:13">
      <c r="A4021" s="329"/>
      <c r="B4021" s="328"/>
      <c r="C4021" s="602" t="s">
        <v>351</v>
      </c>
      <c r="D4021" s="602"/>
      <c r="E4021" s="602"/>
      <c r="F4021" s="328"/>
      <c r="G4021" s="328"/>
      <c r="H4021" s="368"/>
      <c r="I4021" s="590" t="s">
        <v>3</v>
      </c>
      <c r="J4021" s="591"/>
      <c r="K4021" s="592" t="s">
        <v>4</v>
      </c>
      <c r="L4021" s="593"/>
      <c r="M4021" s="382"/>
    </row>
    <row r="4022" spans="1:13">
      <c r="A4022" s="381"/>
      <c r="B4022" s="355"/>
      <c r="C4022" s="355"/>
      <c r="D4022" s="355"/>
      <c r="E4022" s="355"/>
      <c r="F4022" s="355"/>
      <c r="G4022" s="355"/>
      <c r="H4022" s="356"/>
      <c r="I4022" s="295"/>
      <c r="J4022" s="294"/>
      <c r="K4022" s="594" t="s">
        <v>5</v>
      </c>
      <c r="L4022" s="595"/>
      <c r="M4022" s="380" t="s">
        <v>6</v>
      </c>
    </row>
    <row r="4023" spans="1:13">
      <c r="A4023" s="381"/>
      <c r="B4023" s="355"/>
      <c r="C4023" s="355"/>
      <c r="D4023" s="355"/>
      <c r="E4023" s="355"/>
      <c r="F4023" s="355"/>
      <c r="G4023" s="355"/>
      <c r="H4023" s="356"/>
      <c r="I4023" s="598" t="s">
        <v>7</v>
      </c>
      <c r="J4023" s="599"/>
      <c r="K4023" s="623" t="s">
        <v>8</v>
      </c>
      <c r="L4023" s="624"/>
      <c r="M4023" s="380" t="s">
        <v>9</v>
      </c>
    </row>
    <row r="4024" spans="1:13" ht="16.5" thickBot="1">
      <c r="A4024" s="379"/>
      <c r="B4024" s="351"/>
      <c r="C4024" s="351"/>
      <c r="D4024" s="351"/>
      <c r="E4024" s="351"/>
      <c r="F4024" s="351"/>
      <c r="G4024" s="351"/>
      <c r="H4024" s="350"/>
      <c r="I4024" s="631">
        <v>708.9</v>
      </c>
      <c r="J4024" s="632"/>
      <c r="K4024" s="633"/>
      <c r="L4024" s="634"/>
      <c r="M4024" s="378"/>
    </row>
    <row r="4025" spans="1:13">
      <c r="A4025" s="367" t="s">
        <v>350</v>
      </c>
      <c r="B4025" s="344"/>
      <c r="C4025" s="344"/>
      <c r="D4025" s="344"/>
      <c r="E4025" s="344"/>
      <c r="F4025" s="344"/>
      <c r="G4025" s="344"/>
      <c r="H4025" s="377"/>
      <c r="I4025" s="341"/>
      <c r="J4025" s="340"/>
      <c r="K4025" s="635">
        <f>K4028+K4031</f>
        <v>6.17</v>
      </c>
      <c r="L4025" s="628"/>
      <c r="M4025" s="286">
        <f>K4025*12*I4024</f>
        <v>52486.955999999991</v>
      </c>
    </row>
    <row r="4026" spans="1:13">
      <c r="A4026" s="376" t="s">
        <v>349</v>
      </c>
      <c r="B4026" s="375"/>
      <c r="C4026" s="375"/>
      <c r="D4026" s="375"/>
      <c r="E4026" s="375"/>
      <c r="F4026" s="375"/>
      <c r="G4026" s="375"/>
      <c r="H4026" s="374"/>
      <c r="I4026" s="295"/>
      <c r="J4026" s="294"/>
      <c r="K4026" s="293"/>
      <c r="L4026" s="292"/>
      <c r="M4026" s="373"/>
    </row>
    <row r="4027" spans="1:13" ht="15.75" thickBot="1">
      <c r="A4027" s="363" t="s">
        <v>348</v>
      </c>
      <c r="B4027" s="372"/>
      <c r="C4027" s="372"/>
      <c r="D4027" s="372"/>
      <c r="E4027" s="372"/>
      <c r="F4027" s="372"/>
      <c r="G4027" s="372"/>
      <c r="H4027" s="371"/>
      <c r="I4027" s="336"/>
      <c r="J4027" s="282"/>
      <c r="K4027" s="281"/>
      <c r="L4027" s="280"/>
      <c r="M4027" s="279"/>
    </row>
    <row r="4028" spans="1:13">
      <c r="A4028" s="323" t="s">
        <v>347</v>
      </c>
      <c r="B4028" s="331"/>
      <c r="C4028" s="331"/>
      <c r="D4028" s="331"/>
      <c r="E4028" s="331"/>
      <c r="F4028" s="331"/>
      <c r="G4028" s="331"/>
      <c r="H4028" s="357"/>
      <c r="I4028" s="596" t="s">
        <v>19</v>
      </c>
      <c r="J4028" s="597"/>
      <c r="K4028" s="629">
        <v>3.7</v>
      </c>
      <c r="L4028" s="630"/>
      <c r="M4028" s="291">
        <f>K4028*12*I4024</f>
        <v>31475.160000000003</v>
      </c>
    </row>
    <row r="4029" spans="1:13">
      <c r="A4029" s="301" t="s">
        <v>338</v>
      </c>
      <c r="B4029" s="355"/>
      <c r="C4029" s="355"/>
      <c r="D4029" s="355"/>
      <c r="E4029" s="355"/>
      <c r="F4029" s="355"/>
      <c r="G4029" s="355"/>
      <c r="H4029" s="356"/>
      <c r="I4029" s="598" t="s">
        <v>328</v>
      </c>
      <c r="J4029" s="599"/>
      <c r="K4029" s="327"/>
      <c r="L4029" s="292"/>
      <c r="M4029" s="291"/>
    </row>
    <row r="4030" spans="1:13">
      <c r="A4030" s="323" t="s">
        <v>337</v>
      </c>
      <c r="B4030" s="331"/>
      <c r="C4030" s="331"/>
      <c r="D4030" s="331"/>
      <c r="E4030" s="331"/>
      <c r="F4030" s="331"/>
      <c r="G4030" s="331"/>
      <c r="H4030" s="357"/>
      <c r="I4030" s="596"/>
      <c r="J4030" s="597"/>
      <c r="K4030" s="327"/>
      <c r="L4030" s="292"/>
      <c r="M4030" s="291"/>
    </row>
    <row r="4031" spans="1:13">
      <c r="A4031" s="323" t="s">
        <v>346</v>
      </c>
      <c r="B4031" s="331"/>
      <c r="C4031" s="331"/>
      <c r="D4031" s="331"/>
      <c r="E4031" s="331"/>
      <c r="F4031" s="331"/>
      <c r="G4031" s="331"/>
      <c r="H4031" s="357"/>
      <c r="I4031" s="608" t="s">
        <v>35</v>
      </c>
      <c r="J4031" s="609"/>
      <c r="K4031" s="625">
        <v>2.4700000000000002</v>
      </c>
      <c r="L4031" s="626"/>
      <c r="M4031" s="291">
        <f>K4031*12*I4024</f>
        <v>21011.795999999998</v>
      </c>
    </row>
    <row r="4032" spans="1:13" ht="15.75">
      <c r="A4032" s="320" t="s">
        <v>345</v>
      </c>
      <c r="B4032" s="354"/>
      <c r="C4032" s="354"/>
      <c r="D4032" s="354"/>
      <c r="E4032" s="354"/>
      <c r="F4032" s="354"/>
      <c r="G4032" s="354"/>
      <c r="H4032" s="353"/>
      <c r="I4032" s="598" t="s">
        <v>328</v>
      </c>
      <c r="J4032" s="599"/>
      <c r="K4032" s="370"/>
      <c r="L4032" s="369"/>
      <c r="M4032" s="291"/>
    </row>
    <row r="4033" spans="1:13">
      <c r="A4033" s="313" t="s">
        <v>344</v>
      </c>
      <c r="B4033" s="328"/>
      <c r="C4033" s="328"/>
      <c r="D4033" s="328"/>
      <c r="E4033" s="328"/>
      <c r="F4033" s="328"/>
      <c r="G4033" s="328"/>
      <c r="H4033" s="368"/>
      <c r="I4033" s="598"/>
      <c r="J4033" s="599"/>
      <c r="K4033" s="352"/>
      <c r="L4033" s="292"/>
      <c r="M4033" s="291"/>
    </row>
    <row r="4034" spans="1:13" ht="15.75" thickBot="1">
      <c r="A4034" s="323" t="s">
        <v>343</v>
      </c>
      <c r="B4034" s="322"/>
      <c r="C4034" s="322"/>
      <c r="D4034" s="322"/>
      <c r="E4034" s="322"/>
      <c r="F4034" s="322"/>
      <c r="G4034" s="322"/>
      <c r="H4034" s="321"/>
      <c r="I4034" s="334"/>
      <c r="J4034" s="333"/>
      <c r="K4034" s="636"/>
      <c r="L4034" s="637"/>
      <c r="M4034" s="291"/>
    </row>
    <row r="4035" spans="1:13">
      <c r="A4035" s="367" t="s">
        <v>342</v>
      </c>
      <c r="B4035" s="366"/>
      <c r="C4035" s="366"/>
      <c r="D4035" s="366"/>
      <c r="E4035" s="366"/>
      <c r="F4035" s="366"/>
      <c r="G4035" s="366"/>
      <c r="H4035" s="365"/>
      <c r="I4035" s="341"/>
      <c r="J4035" s="364"/>
      <c r="K4035" s="627">
        <f>K4037+K4042+K4045</f>
        <v>5.05</v>
      </c>
      <c r="L4035" s="628"/>
      <c r="M4035" s="286">
        <f>K4035*12*I4024</f>
        <v>42959.34</v>
      </c>
    </row>
    <row r="4036" spans="1:13" ht="15.75" thickBot="1">
      <c r="A4036" s="363" t="s">
        <v>341</v>
      </c>
      <c r="B4036" s="362"/>
      <c r="C4036" s="362"/>
      <c r="D4036" s="362"/>
      <c r="E4036" s="362"/>
      <c r="F4036" s="362"/>
      <c r="G4036" s="362"/>
      <c r="H4036" s="361"/>
      <c r="I4036" s="336"/>
      <c r="J4036" s="360"/>
      <c r="K4036" s="281"/>
      <c r="L4036" s="280"/>
      <c r="M4036" s="279"/>
    </row>
    <row r="4037" spans="1:13">
      <c r="A4037" s="301" t="s">
        <v>340</v>
      </c>
      <c r="B4037" s="300"/>
      <c r="C4037" s="300"/>
      <c r="D4037" s="300"/>
      <c r="E4037" s="300"/>
      <c r="F4037" s="300"/>
      <c r="G4037" s="300"/>
      <c r="H4037" s="298"/>
      <c r="I4037" s="598" t="s">
        <v>19</v>
      </c>
      <c r="J4037" s="599"/>
      <c r="K4037" s="629">
        <v>2.5299999999999998</v>
      </c>
      <c r="L4037" s="630"/>
      <c r="M4037" s="291">
        <f>K4037*12*I4024</f>
        <v>21522.203999999998</v>
      </c>
    </row>
    <row r="4038" spans="1:13">
      <c r="A4038" s="323" t="s">
        <v>339</v>
      </c>
      <c r="B4038" s="322"/>
      <c r="C4038" s="322"/>
      <c r="D4038" s="322"/>
      <c r="E4038" s="322"/>
      <c r="F4038" s="322"/>
      <c r="G4038" s="322"/>
      <c r="H4038" s="321"/>
      <c r="I4038" s="359"/>
      <c r="J4038" s="358"/>
      <c r="K4038" s="327"/>
      <c r="L4038" s="292"/>
      <c r="M4038" s="291"/>
    </row>
    <row r="4039" spans="1:13">
      <c r="A4039" s="301" t="s">
        <v>338</v>
      </c>
      <c r="B4039" s="355"/>
      <c r="C4039" s="355"/>
      <c r="D4039" s="355"/>
      <c r="E4039" s="355"/>
      <c r="F4039" s="355"/>
      <c r="G4039" s="355"/>
      <c r="H4039" s="356"/>
      <c r="I4039" s="598" t="s">
        <v>328</v>
      </c>
      <c r="J4039" s="599"/>
      <c r="K4039" s="327"/>
      <c r="L4039" s="292"/>
      <c r="M4039" s="291"/>
    </row>
    <row r="4040" spans="1:13">
      <c r="A4040" s="323" t="s">
        <v>337</v>
      </c>
      <c r="B4040" s="331"/>
      <c r="C4040" s="331"/>
      <c r="D4040" s="331"/>
      <c r="E4040" s="331"/>
      <c r="F4040" s="331"/>
      <c r="G4040" s="331"/>
      <c r="H4040" s="357"/>
      <c r="I4040" s="596"/>
      <c r="J4040" s="597"/>
      <c r="K4040" s="327"/>
      <c r="L4040" s="292"/>
      <c r="M4040" s="291"/>
    </row>
    <row r="4041" spans="1:13">
      <c r="A4041" s="320" t="s">
        <v>336</v>
      </c>
      <c r="B4041" s="354"/>
      <c r="C4041" s="353"/>
      <c r="D4041" s="355"/>
      <c r="E4041" s="355"/>
      <c r="F4041" s="355"/>
      <c r="G4041" s="355"/>
      <c r="H4041" s="356"/>
      <c r="I4041" s="598" t="s">
        <v>328</v>
      </c>
      <c r="J4041" s="599"/>
      <c r="K4041" s="327"/>
      <c r="L4041" s="292"/>
      <c r="M4041" s="291"/>
    </row>
    <row r="4042" spans="1:13">
      <c r="A4042" s="301" t="s">
        <v>335</v>
      </c>
      <c r="B4042" s="355"/>
      <c r="C4042" s="355"/>
      <c r="D4042" s="354"/>
      <c r="E4042" s="354"/>
      <c r="F4042" s="354"/>
      <c r="G4042" s="354"/>
      <c r="H4042" s="353"/>
      <c r="I4042" s="608" t="s">
        <v>35</v>
      </c>
      <c r="J4042" s="609"/>
      <c r="K4042" s="625">
        <v>1.1200000000000001</v>
      </c>
      <c r="L4042" s="626"/>
      <c r="M4042" s="291">
        <f>K4042*12*I4024</f>
        <v>9527.616</v>
      </c>
    </row>
    <row r="4043" spans="1:13">
      <c r="A4043" s="313" t="s">
        <v>334</v>
      </c>
      <c r="B4043" s="312"/>
      <c r="C4043" s="312"/>
      <c r="D4043" s="312"/>
      <c r="E4043" s="312"/>
      <c r="F4043" s="312"/>
      <c r="G4043" s="312"/>
      <c r="H4043" s="311"/>
      <c r="I4043" s="590" t="s">
        <v>333</v>
      </c>
      <c r="J4043" s="591"/>
      <c r="K4043" s="327"/>
      <c r="L4043" s="292"/>
      <c r="M4043" s="291"/>
    </row>
    <row r="4044" spans="1:13">
      <c r="A4044" s="323"/>
      <c r="B4044" s="322"/>
      <c r="C4044" s="322"/>
      <c r="D4044" s="322"/>
      <c r="E4044" s="322"/>
      <c r="F4044" s="322"/>
      <c r="G4044" s="322"/>
      <c r="H4044" s="321"/>
      <c r="I4044" s="334" t="s">
        <v>332</v>
      </c>
      <c r="J4044" s="333"/>
      <c r="K4044" s="352"/>
      <c r="L4044" s="292"/>
      <c r="M4044" s="291"/>
    </row>
    <row r="4045" spans="1:13">
      <c r="A4045" s="313" t="s">
        <v>331</v>
      </c>
      <c r="B4045" s="312"/>
      <c r="C4045" s="312"/>
      <c r="D4045" s="312"/>
      <c r="E4045" s="312"/>
      <c r="F4045" s="312"/>
      <c r="G4045" s="312"/>
      <c r="H4045" s="311"/>
      <c r="I4045" s="590" t="s">
        <v>35</v>
      </c>
      <c r="J4045" s="591"/>
      <c r="K4045" s="625">
        <v>1.4</v>
      </c>
      <c r="L4045" s="626"/>
      <c r="M4045" s="291">
        <f>K4045*12*I4024</f>
        <v>11909.519999999997</v>
      </c>
    </row>
    <row r="4046" spans="1:13">
      <c r="A4046" s="323" t="s">
        <v>330</v>
      </c>
      <c r="B4046" s="322"/>
      <c r="C4046" s="322"/>
      <c r="D4046" s="322"/>
      <c r="E4046" s="322"/>
      <c r="F4046" s="322"/>
      <c r="G4046" s="322"/>
      <c r="H4046" s="321"/>
      <c r="I4046" s="334"/>
      <c r="J4046" s="333"/>
      <c r="K4046" s="327"/>
      <c r="L4046" s="292"/>
      <c r="M4046" s="291"/>
    </row>
    <row r="4047" spans="1:13">
      <c r="A4047" s="313" t="s">
        <v>329</v>
      </c>
      <c r="B4047" s="312"/>
      <c r="C4047" s="312"/>
      <c r="D4047" s="312"/>
      <c r="E4047" s="312"/>
      <c r="F4047" s="312"/>
      <c r="G4047" s="312"/>
      <c r="H4047" s="311"/>
      <c r="I4047" s="598" t="s">
        <v>328</v>
      </c>
      <c r="J4047" s="599"/>
      <c r="K4047" s="327"/>
      <c r="L4047" s="292"/>
      <c r="M4047" s="291"/>
    </row>
    <row r="4048" spans="1:13">
      <c r="A4048" s="313" t="s">
        <v>327</v>
      </c>
      <c r="B4048" s="312"/>
      <c r="C4048" s="312"/>
      <c r="D4048" s="312"/>
      <c r="E4048" s="312"/>
      <c r="F4048" s="312"/>
      <c r="G4048" s="312"/>
      <c r="H4048" s="311"/>
      <c r="I4048" s="590" t="s">
        <v>326</v>
      </c>
      <c r="J4048" s="591"/>
      <c r="K4048" s="351"/>
      <c r="L4048" s="350"/>
      <c r="M4048" s="349"/>
    </row>
    <row r="4049" spans="1:13" ht="15.75" thickBot="1">
      <c r="A4049" s="323"/>
      <c r="B4049" s="322"/>
      <c r="C4049" s="322"/>
      <c r="D4049" s="322"/>
      <c r="E4049" s="322"/>
      <c r="F4049" s="322"/>
      <c r="G4049" s="322"/>
      <c r="H4049" s="321"/>
      <c r="I4049" s="606" t="s">
        <v>325</v>
      </c>
      <c r="J4049" s="607"/>
      <c r="K4049" s="348"/>
      <c r="L4049" s="347"/>
      <c r="M4049" s="346"/>
    </row>
    <row r="4050" spans="1:13">
      <c r="A4050" s="345" t="s">
        <v>324</v>
      </c>
      <c r="B4050" s="344"/>
      <c r="C4050" s="344"/>
      <c r="D4050" s="344"/>
      <c r="E4050" s="344"/>
      <c r="F4050" s="344"/>
      <c r="G4050" s="343"/>
      <c r="H4050" s="342"/>
      <c r="I4050" s="341"/>
      <c r="J4050" s="340"/>
      <c r="K4050" s="648">
        <f>K4052+K4059+K4067+K4071+K4072+K4076</f>
        <v>29.479999999999997</v>
      </c>
      <c r="L4050" s="628"/>
      <c r="M4050" s="286">
        <f>M4052+M4059+M4067+M4071+M4072+M4076</f>
        <v>250780.46399999995</v>
      </c>
    </row>
    <row r="4051" spans="1:13" ht="15.75" thickBot="1">
      <c r="A4051" s="339"/>
      <c r="B4051" s="338"/>
      <c r="C4051" s="338"/>
      <c r="D4051" s="338"/>
      <c r="E4051" s="338"/>
      <c r="F4051" s="338"/>
      <c r="G4051" s="338"/>
      <c r="H4051" s="337"/>
      <c r="I4051" s="336"/>
      <c r="J4051" s="282"/>
      <c r="K4051" s="281"/>
      <c r="L4051" s="280"/>
      <c r="M4051" s="279"/>
    </row>
    <row r="4052" spans="1:13" ht="15.75" thickBot="1">
      <c r="A4052" s="603" t="s">
        <v>323</v>
      </c>
      <c r="B4052" s="604"/>
      <c r="C4052" s="604"/>
      <c r="D4052" s="604"/>
      <c r="E4052" s="604"/>
      <c r="F4052" s="604"/>
      <c r="G4052" s="604"/>
      <c r="H4052" s="605"/>
      <c r="I4052" s="305"/>
      <c r="J4052" s="304"/>
      <c r="K4052" s="646">
        <f>K4053+K4054+K4055+K4057+K4058</f>
        <v>3.0399999999999996</v>
      </c>
      <c r="L4052" s="647"/>
      <c r="M4052" s="303">
        <f>K4052*12*I4024</f>
        <v>25860.671999999999</v>
      </c>
    </row>
    <row r="4053" spans="1:13">
      <c r="A4053" s="323" t="s">
        <v>322</v>
      </c>
      <c r="B4053" s="322"/>
      <c r="C4053" s="322"/>
      <c r="D4053" s="322"/>
      <c r="E4053" s="322"/>
      <c r="F4053" s="322"/>
      <c r="G4053" s="322"/>
      <c r="H4053" s="321"/>
      <c r="I4053" s="596" t="s">
        <v>321</v>
      </c>
      <c r="J4053" s="597"/>
      <c r="K4053" s="629">
        <v>0.63</v>
      </c>
      <c r="L4053" s="630"/>
      <c r="M4053" s="291">
        <f>K4053*12*I4024</f>
        <v>5359.2840000000006</v>
      </c>
    </row>
    <row r="4054" spans="1:13">
      <c r="A4054" s="320" t="s">
        <v>320</v>
      </c>
      <c r="B4054" s="319"/>
      <c r="C4054" s="319"/>
      <c r="D4054" s="319"/>
      <c r="E4054" s="319"/>
      <c r="F4054" s="319"/>
      <c r="G4054" s="319"/>
      <c r="H4054" s="318"/>
      <c r="I4054" s="608" t="s">
        <v>57</v>
      </c>
      <c r="J4054" s="609"/>
      <c r="K4054" s="625">
        <v>1.48</v>
      </c>
      <c r="L4054" s="626"/>
      <c r="M4054" s="291">
        <f>K4054*12*I4024</f>
        <v>12590.063999999998</v>
      </c>
    </row>
    <row r="4055" spans="1:13">
      <c r="A4055" s="313" t="s">
        <v>319</v>
      </c>
      <c r="B4055" s="312"/>
      <c r="C4055" s="312"/>
      <c r="D4055" s="312"/>
      <c r="E4055" s="312"/>
      <c r="F4055" s="312"/>
      <c r="G4055" s="312"/>
      <c r="H4055" s="311"/>
      <c r="I4055" s="590" t="s">
        <v>35</v>
      </c>
      <c r="J4055" s="591"/>
      <c r="K4055" s="625">
        <v>0.17</v>
      </c>
      <c r="L4055" s="626"/>
      <c r="M4055" s="291">
        <f>K4055*12*I4024</f>
        <v>1446.1559999999999</v>
      </c>
    </row>
    <row r="4056" spans="1:13">
      <c r="A4056" s="335" t="s">
        <v>318</v>
      </c>
      <c r="B4056" s="331"/>
      <c r="C4056" s="331"/>
      <c r="D4056" s="331"/>
      <c r="E4056" s="322"/>
      <c r="F4056" s="322"/>
      <c r="G4056" s="322"/>
      <c r="H4056" s="321"/>
      <c r="I4056" s="334"/>
      <c r="J4056" s="333"/>
      <c r="K4056" s="293"/>
      <c r="L4056" s="292"/>
      <c r="M4056" s="291"/>
    </row>
    <row r="4057" spans="1:13">
      <c r="A4057" s="320" t="s">
        <v>317</v>
      </c>
      <c r="B4057" s="319"/>
      <c r="C4057" s="319"/>
      <c r="D4057" s="319"/>
      <c r="E4057" s="319"/>
      <c r="F4057" s="319"/>
      <c r="G4057" s="319"/>
      <c r="H4057" s="318"/>
      <c r="I4057" s="608" t="s">
        <v>19</v>
      </c>
      <c r="J4057" s="609"/>
      <c r="K4057" s="625">
        <v>0.05</v>
      </c>
      <c r="L4057" s="626"/>
      <c r="M4057" s="291">
        <f>K4057*12*I4024</f>
        <v>425.34000000000003</v>
      </c>
    </row>
    <row r="4058" spans="1:13" ht="15.75" thickBot="1">
      <c r="A4058" s="313" t="s">
        <v>316</v>
      </c>
      <c r="B4058" s="312"/>
      <c r="C4058" s="312"/>
      <c r="D4058" s="312"/>
      <c r="E4058" s="312"/>
      <c r="F4058" s="312"/>
      <c r="G4058" s="312"/>
      <c r="H4058" s="311"/>
      <c r="I4058" s="614" t="s">
        <v>19</v>
      </c>
      <c r="J4058" s="615"/>
      <c r="K4058" s="650">
        <v>0.71</v>
      </c>
      <c r="L4058" s="651"/>
      <c r="M4058" s="291">
        <f>K4058*12*I4024</f>
        <v>6039.8279999999995</v>
      </c>
    </row>
    <row r="4059" spans="1:13" ht="15.75" thickBot="1">
      <c r="A4059" s="654" t="s">
        <v>315</v>
      </c>
      <c r="B4059" s="655"/>
      <c r="C4059" s="655"/>
      <c r="D4059" s="655"/>
      <c r="E4059" s="655"/>
      <c r="F4059" s="655"/>
      <c r="G4059" s="655"/>
      <c r="H4059" s="656"/>
      <c r="I4059" s="305"/>
      <c r="J4059" s="304"/>
      <c r="K4059" s="642">
        <f>K4060+K4061+K4063+K4064+K4065+K4066</f>
        <v>1.35</v>
      </c>
      <c r="L4059" s="647"/>
      <c r="M4059" s="303">
        <f>K4059*12*I4024</f>
        <v>11484.180000000002</v>
      </c>
    </row>
    <row r="4060" spans="1:13">
      <c r="A4060" s="332" t="s">
        <v>314</v>
      </c>
      <c r="B4060" s="331"/>
      <c r="C4060" s="331"/>
      <c r="D4060" s="331"/>
      <c r="E4060" s="331"/>
      <c r="F4060" s="322"/>
      <c r="G4060" s="322"/>
      <c r="H4060" s="321"/>
      <c r="I4060" s="330"/>
      <c r="J4060" s="294"/>
      <c r="K4060" s="629">
        <v>0.08</v>
      </c>
      <c r="L4060" s="630"/>
      <c r="M4060" s="291">
        <f>K4060*12*I4024</f>
        <v>680.54399999999998</v>
      </c>
    </row>
    <row r="4061" spans="1:13">
      <c r="A4061" s="329" t="s">
        <v>313</v>
      </c>
      <c r="B4061" s="328"/>
      <c r="C4061" s="328"/>
      <c r="D4061" s="328"/>
      <c r="E4061" s="328"/>
      <c r="F4061" s="312"/>
      <c r="G4061" s="312"/>
      <c r="H4061" s="311"/>
      <c r="I4061" s="598" t="s">
        <v>312</v>
      </c>
      <c r="J4061" s="599"/>
      <c r="K4061" s="625">
        <v>0.65</v>
      </c>
      <c r="L4061" s="626"/>
      <c r="M4061" s="291">
        <f>K4061*12*I4024</f>
        <v>5529.42</v>
      </c>
    </row>
    <row r="4062" spans="1:13">
      <c r="A4062" s="323" t="s">
        <v>311</v>
      </c>
      <c r="B4062" s="322"/>
      <c r="C4062" s="322"/>
      <c r="D4062" s="322"/>
      <c r="E4062" s="322"/>
      <c r="F4062" s="322"/>
      <c r="G4062" s="322"/>
      <c r="H4062" s="321"/>
      <c r="I4062" s="596" t="s">
        <v>310</v>
      </c>
      <c r="J4062" s="597"/>
      <c r="K4062" s="327"/>
      <c r="L4062" s="292"/>
      <c r="M4062" s="291"/>
    </row>
    <row r="4063" spans="1:13">
      <c r="A4063" s="320" t="s">
        <v>309</v>
      </c>
      <c r="B4063" s="319"/>
      <c r="C4063" s="319"/>
      <c r="D4063" s="319"/>
      <c r="E4063" s="319"/>
      <c r="F4063" s="319"/>
      <c r="G4063" s="319"/>
      <c r="H4063" s="318"/>
      <c r="I4063" s="608" t="s">
        <v>308</v>
      </c>
      <c r="J4063" s="609"/>
      <c r="K4063" s="625">
        <v>0.4</v>
      </c>
      <c r="L4063" s="626"/>
      <c r="M4063" s="291">
        <f>K4063*12*I4024</f>
        <v>3402.7200000000003</v>
      </c>
    </row>
    <row r="4064" spans="1:13">
      <c r="A4064" s="320" t="s">
        <v>307</v>
      </c>
      <c r="B4064" s="319"/>
      <c r="C4064" s="319"/>
      <c r="D4064" s="319"/>
      <c r="E4064" s="319"/>
      <c r="F4064" s="319"/>
      <c r="G4064" s="319"/>
      <c r="H4064" s="318"/>
      <c r="I4064" s="608" t="s">
        <v>306</v>
      </c>
      <c r="J4064" s="609"/>
      <c r="K4064" s="625">
        <v>0.1</v>
      </c>
      <c r="L4064" s="626"/>
      <c r="M4064" s="291">
        <f>K4064*12*I4024</f>
        <v>850.68000000000006</v>
      </c>
    </row>
    <row r="4065" spans="1:13">
      <c r="A4065" s="313" t="s">
        <v>299</v>
      </c>
      <c r="B4065" s="312"/>
      <c r="C4065" s="312"/>
      <c r="D4065" s="312"/>
      <c r="E4065" s="312"/>
      <c r="F4065" s="312"/>
      <c r="G4065" s="312"/>
      <c r="H4065" s="311"/>
      <c r="I4065" s="608" t="s">
        <v>298</v>
      </c>
      <c r="J4065" s="609"/>
      <c r="K4065" s="636">
        <v>0.05</v>
      </c>
      <c r="L4065" s="637"/>
      <c r="M4065" s="291">
        <f>K4065*12*I4024</f>
        <v>425.34000000000003</v>
      </c>
    </row>
    <row r="4066" spans="1:13" ht="15.75" thickBot="1">
      <c r="A4066" s="313" t="s">
        <v>305</v>
      </c>
      <c r="B4066" s="312"/>
      <c r="C4066" s="312"/>
      <c r="D4066" s="312"/>
      <c r="E4066" s="312"/>
      <c r="F4066" s="312"/>
      <c r="G4066" s="312"/>
      <c r="H4066" s="311"/>
      <c r="I4066" s="614" t="s">
        <v>88</v>
      </c>
      <c r="J4066" s="615"/>
      <c r="K4066" s="638">
        <v>7.0000000000000007E-2</v>
      </c>
      <c r="L4066" s="639"/>
      <c r="M4066" s="326">
        <f>K4066*12*I4024</f>
        <v>595.476</v>
      </c>
    </row>
    <row r="4067" spans="1:13" ht="15.75" thickBot="1">
      <c r="A4067" s="654" t="s">
        <v>304</v>
      </c>
      <c r="B4067" s="655"/>
      <c r="C4067" s="655"/>
      <c r="D4067" s="655"/>
      <c r="E4067" s="655"/>
      <c r="F4067" s="655"/>
      <c r="G4067" s="655"/>
      <c r="H4067" s="656"/>
      <c r="I4067" s="325"/>
      <c r="J4067" s="324"/>
      <c r="K4067" s="649">
        <f>K4068+K4069+K4070</f>
        <v>0.88</v>
      </c>
      <c r="L4067" s="643"/>
      <c r="M4067" s="303">
        <f>K4067*12*I4024</f>
        <v>7485.9840000000004</v>
      </c>
    </row>
    <row r="4068" spans="1:13">
      <c r="A4068" s="323" t="s">
        <v>303</v>
      </c>
      <c r="B4068" s="322"/>
      <c r="C4068" s="322"/>
      <c r="D4068" s="322"/>
      <c r="E4068" s="322"/>
      <c r="F4068" s="322"/>
      <c r="G4068" s="322"/>
      <c r="H4068" s="321"/>
      <c r="I4068" s="612" t="s">
        <v>302</v>
      </c>
      <c r="J4068" s="613"/>
      <c r="K4068" s="644">
        <v>0.42</v>
      </c>
      <c r="L4068" s="645"/>
      <c r="M4068" s="291">
        <f>K4068*12*I4024</f>
        <v>3572.8559999999998</v>
      </c>
    </row>
    <row r="4069" spans="1:13">
      <c r="A4069" s="320" t="s">
        <v>301</v>
      </c>
      <c r="B4069" s="319"/>
      <c r="C4069" s="319"/>
      <c r="D4069" s="319"/>
      <c r="E4069" s="319"/>
      <c r="F4069" s="319"/>
      <c r="G4069" s="319"/>
      <c r="H4069" s="318"/>
      <c r="I4069" s="317" t="s">
        <v>300</v>
      </c>
      <c r="J4069" s="316"/>
      <c r="K4069" s="636">
        <v>0.37</v>
      </c>
      <c r="L4069" s="637"/>
      <c r="M4069" s="291">
        <f>K4069*12*I4024</f>
        <v>3147.5159999999996</v>
      </c>
    </row>
    <row r="4070" spans="1:13" ht="15.75" thickBot="1">
      <c r="A4070" s="313" t="s">
        <v>299</v>
      </c>
      <c r="B4070" s="312"/>
      <c r="C4070" s="312"/>
      <c r="D4070" s="312"/>
      <c r="E4070" s="312"/>
      <c r="F4070" s="312"/>
      <c r="G4070" s="312"/>
      <c r="H4070" s="311"/>
      <c r="I4070" s="614" t="s">
        <v>298</v>
      </c>
      <c r="J4070" s="615"/>
      <c r="K4070" s="638">
        <v>0.09</v>
      </c>
      <c r="L4070" s="639"/>
      <c r="M4070" s="291">
        <f>K4070*12*I4024</f>
        <v>765.61200000000008</v>
      </c>
    </row>
    <row r="4071" spans="1:13" ht="15.75" thickBot="1">
      <c r="A4071" s="309" t="s">
        <v>297</v>
      </c>
      <c r="B4071" s="308"/>
      <c r="C4071" s="308"/>
      <c r="D4071" s="308"/>
      <c r="E4071" s="308"/>
      <c r="F4071" s="308"/>
      <c r="G4071" s="308"/>
      <c r="H4071" s="307"/>
      <c r="I4071" s="619" t="s">
        <v>296</v>
      </c>
      <c r="J4071" s="620"/>
      <c r="K4071" s="640">
        <v>22.56</v>
      </c>
      <c r="L4071" s="641"/>
      <c r="M4071" s="303">
        <f>K4071*12*I4024</f>
        <v>191913.40799999997</v>
      </c>
    </row>
    <row r="4072" spans="1:13" ht="15.75" thickBot="1">
      <c r="A4072" s="603" t="s">
        <v>295</v>
      </c>
      <c r="B4072" s="604"/>
      <c r="C4072" s="604"/>
      <c r="D4072" s="604"/>
      <c r="E4072" s="604"/>
      <c r="F4072" s="604"/>
      <c r="G4072" s="604"/>
      <c r="H4072" s="605"/>
      <c r="I4072" s="305"/>
      <c r="J4072" s="304"/>
      <c r="K4072" s="642">
        <v>1.58</v>
      </c>
      <c r="L4072" s="643"/>
      <c r="M4072" s="303">
        <f>K4072*12*I4024</f>
        <v>13440.744000000001</v>
      </c>
    </row>
    <row r="4073" spans="1:13">
      <c r="A4073" s="301" t="s">
        <v>294</v>
      </c>
      <c r="B4073" s="300"/>
      <c r="C4073" s="300"/>
      <c r="D4073" s="300"/>
      <c r="E4073" s="300"/>
      <c r="F4073" s="300"/>
      <c r="G4073" s="300"/>
      <c r="H4073" s="298"/>
      <c r="I4073" s="621" t="s">
        <v>293</v>
      </c>
      <c r="J4073" s="622"/>
      <c r="K4073" s="297"/>
      <c r="L4073" s="314"/>
      <c r="M4073" s="291"/>
    </row>
    <row r="4074" spans="1:13">
      <c r="A4074" s="301" t="s">
        <v>292</v>
      </c>
      <c r="B4074" s="300"/>
      <c r="C4074" s="300"/>
      <c r="D4074" s="300"/>
      <c r="E4074" s="300"/>
      <c r="F4074" s="300"/>
      <c r="G4074" s="300"/>
      <c r="H4074" s="298"/>
      <c r="I4074" s="295"/>
      <c r="J4074" s="294"/>
      <c r="K4074" s="297"/>
      <c r="L4074" s="314"/>
      <c r="M4074" s="291"/>
    </row>
    <row r="4075" spans="1:13" ht="15.75" thickBot="1">
      <c r="A4075" s="301" t="s">
        <v>291</v>
      </c>
      <c r="B4075" s="300"/>
      <c r="C4075" s="300"/>
      <c r="D4075" s="300"/>
      <c r="E4075" s="300"/>
      <c r="F4075" s="300"/>
      <c r="G4075" s="300"/>
      <c r="H4075" s="298"/>
      <c r="I4075" s="310"/>
      <c r="J4075" s="294"/>
      <c r="K4075" s="297"/>
      <c r="L4075" s="314"/>
      <c r="M4075" s="291"/>
    </row>
    <row r="4076" spans="1:13" ht="15.75" thickBot="1">
      <c r="A4076" s="309" t="s">
        <v>290</v>
      </c>
      <c r="B4076" s="308"/>
      <c r="C4076" s="308"/>
      <c r="D4076" s="308"/>
      <c r="E4076" s="308"/>
      <c r="F4076" s="308"/>
      <c r="G4076" s="308"/>
      <c r="H4076" s="307"/>
      <c r="I4076" s="305"/>
      <c r="J4076" s="304"/>
      <c r="K4076" s="642">
        <v>7.0000000000000007E-2</v>
      </c>
      <c r="L4076" s="643"/>
      <c r="M4076" s="303">
        <f>K4076*12*I4024</f>
        <v>595.476</v>
      </c>
    </row>
    <row r="4077" spans="1:13">
      <c r="A4077" s="301" t="s">
        <v>289</v>
      </c>
      <c r="B4077" s="300"/>
      <c r="C4077" s="300"/>
      <c r="D4077" s="300"/>
      <c r="E4077" s="300"/>
      <c r="F4077" s="300"/>
      <c r="G4077" s="300"/>
      <c r="H4077" s="298"/>
      <c r="I4077" s="621" t="s">
        <v>19</v>
      </c>
      <c r="J4077" s="622"/>
      <c r="K4077" s="315"/>
      <c r="L4077" s="314"/>
      <c r="M4077" s="291"/>
    </row>
    <row r="4078" spans="1:13" ht="15.75" thickBot="1">
      <c r="A4078" s="301" t="s">
        <v>288</v>
      </c>
      <c r="B4078" s="300"/>
      <c r="C4078" s="300"/>
      <c r="D4078" s="300"/>
      <c r="E4078" s="300"/>
      <c r="F4078" s="300"/>
      <c r="G4078" s="300"/>
      <c r="H4078" s="298"/>
      <c r="I4078" s="295"/>
      <c r="J4078" s="294"/>
      <c r="K4078" s="315"/>
      <c r="L4078" s="314"/>
      <c r="M4078" s="291"/>
    </row>
    <row r="4079" spans="1:13" ht="15.75" thickBot="1">
      <c r="A4079" s="603" t="s">
        <v>287</v>
      </c>
      <c r="B4079" s="604"/>
      <c r="C4079" s="604"/>
      <c r="D4079" s="604"/>
      <c r="E4079" s="604"/>
      <c r="F4079" s="604"/>
      <c r="G4079" s="604"/>
      <c r="H4079" s="605"/>
      <c r="I4079" s="305"/>
      <c r="J4079" s="304"/>
      <c r="K4079" s="642">
        <v>6</v>
      </c>
      <c r="L4079" s="643"/>
      <c r="M4079" s="303">
        <f>K4079*12*I4024</f>
        <v>51040.799999999996</v>
      </c>
    </row>
    <row r="4080" spans="1:13">
      <c r="A4080" s="301" t="s">
        <v>286</v>
      </c>
      <c r="B4080" s="299"/>
      <c r="C4080" s="299"/>
      <c r="D4080" s="299"/>
      <c r="E4080" s="299"/>
      <c r="F4080" s="300"/>
      <c r="G4080" s="299"/>
      <c r="H4080" s="298"/>
      <c r="I4080" s="598" t="s">
        <v>285</v>
      </c>
      <c r="J4080" s="599"/>
      <c r="K4080" s="297"/>
      <c r="L4080" s="314"/>
      <c r="M4080" s="291"/>
    </row>
    <row r="4081" spans="1:13">
      <c r="A4081" s="301" t="s">
        <v>284</v>
      </c>
      <c r="B4081" s="299"/>
      <c r="C4081" s="299"/>
      <c r="D4081" s="299"/>
      <c r="E4081" s="299"/>
      <c r="F4081" s="300"/>
      <c r="G4081" s="299"/>
      <c r="H4081" s="298"/>
      <c r="I4081" s="598" t="s">
        <v>283</v>
      </c>
      <c r="J4081" s="599"/>
      <c r="K4081" s="297"/>
      <c r="L4081" s="314"/>
      <c r="M4081" s="291"/>
    </row>
    <row r="4082" spans="1:13">
      <c r="A4082" s="301" t="s">
        <v>282</v>
      </c>
      <c r="B4082" s="299"/>
      <c r="C4082" s="299"/>
      <c r="D4082" s="299"/>
      <c r="E4082" s="299"/>
      <c r="F4082" s="300"/>
      <c r="G4082" s="299"/>
      <c r="H4082" s="298"/>
      <c r="I4082" s="598" t="s">
        <v>281</v>
      </c>
      <c r="J4082" s="599"/>
      <c r="K4082" s="297"/>
      <c r="L4082" s="314"/>
      <c r="M4082" s="291"/>
    </row>
    <row r="4083" spans="1:13">
      <c r="A4083" s="301" t="s">
        <v>280</v>
      </c>
      <c r="B4083" s="299"/>
      <c r="C4083" s="299"/>
      <c r="D4083" s="299"/>
      <c r="E4083" s="299"/>
      <c r="F4083" s="300"/>
      <c r="G4083" s="299"/>
      <c r="H4083" s="298"/>
      <c r="I4083" s="598" t="s">
        <v>279</v>
      </c>
      <c r="J4083" s="599"/>
      <c r="K4083" s="297"/>
      <c r="L4083" s="314"/>
      <c r="M4083" s="291"/>
    </row>
    <row r="4084" spans="1:13">
      <c r="A4084" s="301" t="s">
        <v>278</v>
      </c>
      <c r="B4084" s="299"/>
      <c r="C4084" s="299"/>
      <c r="D4084" s="299"/>
      <c r="E4084" s="299"/>
      <c r="F4084" s="300"/>
      <c r="G4084" s="299"/>
      <c r="H4084" s="298"/>
      <c r="I4084" s="598" t="s">
        <v>277</v>
      </c>
      <c r="J4084" s="599"/>
      <c r="K4084" s="297"/>
      <c r="L4084" s="314"/>
      <c r="M4084" s="291"/>
    </row>
    <row r="4085" spans="1:13">
      <c r="A4085" s="301" t="s">
        <v>276</v>
      </c>
      <c r="B4085" s="299"/>
      <c r="C4085" s="299"/>
      <c r="D4085" s="299"/>
      <c r="E4085" s="299"/>
      <c r="F4085" s="300"/>
      <c r="G4085" s="299"/>
      <c r="H4085" s="298"/>
      <c r="I4085" s="295"/>
      <c r="J4085" s="294"/>
      <c r="K4085" s="297"/>
      <c r="L4085" s="302"/>
      <c r="M4085" s="291"/>
    </row>
    <row r="4086" spans="1:13">
      <c r="A4086" s="301" t="s">
        <v>275</v>
      </c>
      <c r="B4086" s="299"/>
      <c r="C4086" s="299"/>
      <c r="D4086" s="299"/>
      <c r="E4086" s="299"/>
      <c r="F4086" s="300"/>
      <c r="G4086" s="299"/>
      <c r="H4086" s="298"/>
      <c r="I4086" s="295"/>
      <c r="J4086" s="294"/>
      <c r="K4086" s="297"/>
      <c r="L4086" s="314"/>
      <c r="M4086" s="291"/>
    </row>
    <row r="4087" spans="1:13">
      <c r="A4087" s="301" t="s">
        <v>274</v>
      </c>
      <c r="B4087" s="299"/>
      <c r="C4087" s="299"/>
      <c r="D4087" s="299"/>
      <c r="E4087" s="299"/>
      <c r="F4087" s="300"/>
      <c r="G4087" s="299"/>
      <c r="H4087" s="298"/>
      <c r="I4087" s="295"/>
      <c r="J4087" s="294"/>
      <c r="K4087" s="297"/>
      <c r="L4087" s="314"/>
      <c r="M4087" s="291"/>
    </row>
    <row r="4088" spans="1:13">
      <c r="A4088" s="301" t="s">
        <v>273</v>
      </c>
      <c r="B4088" s="299"/>
      <c r="C4088" s="299"/>
      <c r="D4088" s="299"/>
      <c r="E4088" s="299"/>
      <c r="F4088" s="300"/>
      <c r="G4088" s="299"/>
      <c r="H4088" s="298"/>
      <c r="I4088" s="295"/>
      <c r="J4088" s="294"/>
      <c r="K4088" s="297"/>
      <c r="L4088" s="314"/>
      <c r="M4088" s="291"/>
    </row>
    <row r="4089" spans="1:13">
      <c r="A4089" s="301" t="s">
        <v>272</v>
      </c>
      <c r="B4089" s="299"/>
      <c r="C4089" s="299"/>
      <c r="D4089" s="299"/>
      <c r="E4089" s="299"/>
      <c r="F4089" s="300"/>
      <c r="G4089" s="299"/>
      <c r="H4089" s="298"/>
      <c r="I4089" s="295"/>
      <c r="J4089" s="294"/>
      <c r="K4089" s="297"/>
      <c r="L4089" s="314"/>
      <c r="M4089" s="291"/>
    </row>
    <row r="4090" spans="1:13" ht="15.75" thickBot="1">
      <c r="A4090" s="616" t="s">
        <v>271</v>
      </c>
      <c r="B4090" s="617"/>
      <c r="C4090" s="617"/>
      <c r="D4090" s="617"/>
      <c r="E4090" s="617"/>
      <c r="F4090" s="617"/>
      <c r="G4090" s="617"/>
      <c r="H4090" s="618"/>
      <c r="I4090" s="295"/>
      <c r="J4090" s="294"/>
      <c r="K4090" s="293"/>
      <c r="L4090" s="292"/>
      <c r="M4090" s="291"/>
    </row>
    <row r="4091" spans="1:13">
      <c r="A4091" s="290" t="s">
        <v>270</v>
      </c>
      <c r="B4091" s="289"/>
      <c r="C4091" s="289"/>
      <c r="D4091" s="289"/>
      <c r="E4091" s="289"/>
      <c r="F4091" s="289"/>
      <c r="G4091" s="289"/>
      <c r="H4091" s="289"/>
      <c r="I4091" s="621" t="s">
        <v>55</v>
      </c>
      <c r="J4091" s="622"/>
      <c r="K4091" s="288"/>
      <c r="L4091" s="287"/>
      <c r="M4091" s="286"/>
    </row>
    <row r="4092" spans="1:13" ht="15.75" thickBot="1">
      <c r="A4092" s="285" t="s">
        <v>269</v>
      </c>
      <c r="B4092" s="284"/>
      <c r="C4092" s="284"/>
      <c r="D4092" s="284"/>
      <c r="E4092" s="284"/>
      <c r="F4092" s="284"/>
      <c r="G4092" s="284"/>
      <c r="H4092" s="284"/>
      <c r="I4092" s="283"/>
      <c r="J4092" s="282"/>
      <c r="K4092" s="281"/>
      <c r="L4092" s="280"/>
      <c r="M4092" s="279"/>
    </row>
    <row r="4093" spans="1:13" ht="15.75" thickBot="1">
      <c r="A4093" s="603" t="s">
        <v>355</v>
      </c>
      <c r="B4093" s="604"/>
      <c r="C4093" s="604"/>
      <c r="D4093" s="604"/>
      <c r="E4093" s="604"/>
      <c r="F4093" s="604"/>
      <c r="G4093" s="604"/>
      <c r="H4093" s="657"/>
      <c r="I4093" s="658" t="s">
        <v>32</v>
      </c>
      <c r="J4093" s="659"/>
      <c r="K4093" s="660">
        <v>1.46</v>
      </c>
      <c r="L4093" s="661"/>
      <c r="M4093" s="276">
        <f>K4093*12*I4024</f>
        <v>12419.928</v>
      </c>
    </row>
    <row r="4094" spans="1:13" ht="15.75" thickBot="1">
      <c r="A4094" s="386" t="s">
        <v>354</v>
      </c>
      <c r="B4094" s="385"/>
      <c r="C4094" s="385"/>
      <c r="D4094" s="385"/>
      <c r="E4094" s="385"/>
      <c r="F4094" s="385"/>
      <c r="G4094" s="385"/>
      <c r="H4094" s="385"/>
      <c r="I4094" s="387"/>
      <c r="J4094" s="383"/>
      <c r="K4094" s="660"/>
      <c r="L4094" s="661"/>
      <c r="M4094" s="276"/>
    </row>
    <row r="4095" spans="1:13" ht="15.75" thickBot="1">
      <c r="A4095" s="652" t="s">
        <v>268</v>
      </c>
      <c r="B4095" s="653"/>
      <c r="C4095" s="653"/>
      <c r="D4095" s="653"/>
      <c r="E4095" s="653"/>
      <c r="F4095" s="653"/>
      <c r="G4095" s="653"/>
      <c r="H4095" s="653"/>
      <c r="I4095" s="278"/>
      <c r="J4095" s="277"/>
      <c r="K4095" s="610">
        <f>K4025+K4035+K4050+K4079+K4093+K4094</f>
        <v>48.16</v>
      </c>
      <c r="L4095" s="611"/>
      <c r="M4095" s="276">
        <f>M4025+M4035+M4050+M4079+M4093+M4094</f>
        <v>409687.48799999995</v>
      </c>
    </row>
    <row r="4097" spans="1:13" ht="15.75">
      <c r="A4097" s="601" t="s">
        <v>0</v>
      </c>
      <c r="B4097" s="601"/>
      <c r="C4097" s="601"/>
      <c r="D4097" s="601"/>
      <c r="E4097" s="601"/>
      <c r="F4097" s="601"/>
      <c r="G4097" s="601"/>
      <c r="H4097" s="601"/>
      <c r="I4097" s="601"/>
      <c r="J4097" s="601"/>
      <c r="K4097" s="601"/>
      <c r="L4097" s="601"/>
      <c r="M4097" s="327"/>
    </row>
    <row r="4098" spans="1:13" ht="15.75">
      <c r="A4098" s="600" t="s">
        <v>353</v>
      </c>
      <c r="B4098" s="600"/>
      <c r="C4098" s="600"/>
      <c r="D4098" s="600"/>
      <c r="E4098" s="600"/>
      <c r="F4098" s="600"/>
      <c r="G4098" s="600"/>
      <c r="H4098" s="600"/>
      <c r="I4098" s="600"/>
      <c r="J4098" s="600"/>
      <c r="K4098" s="600"/>
      <c r="L4098" s="600"/>
      <c r="M4098" s="327"/>
    </row>
    <row r="4099" spans="1:13" ht="15.75">
      <c r="A4099" s="370"/>
      <c r="B4099" s="370"/>
      <c r="C4099" s="370"/>
      <c r="D4099" s="370"/>
      <c r="E4099" s="370"/>
      <c r="F4099" s="370" t="s">
        <v>480</v>
      </c>
      <c r="G4099" s="370"/>
      <c r="H4099" s="370"/>
      <c r="I4099" s="370"/>
      <c r="J4099" s="370"/>
      <c r="K4099" s="370"/>
      <c r="L4099" s="370"/>
      <c r="M4099" s="327"/>
    </row>
    <row r="4100" spans="1:13">
      <c r="A4100" s="329"/>
      <c r="B4100" s="328"/>
      <c r="C4100" s="602" t="s">
        <v>351</v>
      </c>
      <c r="D4100" s="602"/>
      <c r="E4100" s="602"/>
      <c r="F4100" s="328"/>
      <c r="G4100" s="328"/>
      <c r="H4100" s="368"/>
      <c r="I4100" s="590" t="s">
        <v>3</v>
      </c>
      <c r="J4100" s="591"/>
      <c r="K4100" s="592" t="s">
        <v>4</v>
      </c>
      <c r="L4100" s="593"/>
      <c r="M4100" s="382"/>
    </row>
    <row r="4101" spans="1:13">
      <c r="A4101" s="381"/>
      <c r="B4101" s="355"/>
      <c r="C4101" s="355"/>
      <c r="D4101" s="355"/>
      <c r="E4101" s="355"/>
      <c r="F4101" s="355"/>
      <c r="G4101" s="355"/>
      <c r="H4101" s="356"/>
      <c r="I4101" s="295"/>
      <c r="J4101" s="294"/>
      <c r="K4101" s="594" t="s">
        <v>5</v>
      </c>
      <c r="L4101" s="595"/>
      <c r="M4101" s="380" t="s">
        <v>6</v>
      </c>
    </row>
    <row r="4102" spans="1:13">
      <c r="A4102" s="381"/>
      <c r="B4102" s="355"/>
      <c r="C4102" s="355"/>
      <c r="D4102" s="355"/>
      <c r="E4102" s="355"/>
      <c r="F4102" s="355"/>
      <c r="G4102" s="355"/>
      <c r="H4102" s="356"/>
      <c r="I4102" s="598" t="s">
        <v>7</v>
      </c>
      <c r="J4102" s="599"/>
      <c r="K4102" s="623" t="s">
        <v>8</v>
      </c>
      <c r="L4102" s="624"/>
      <c r="M4102" s="380" t="s">
        <v>9</v>
      </c>
    </row>
    <row r="4103" spans="1:13" ht="16.5" thickBot="1">
      <c r="A4103" s="379"/>
      <c r="B4103" s="351"/>
      <c r="C4103" s="351"/>
      <c r="D4103" s="351"/>
      <c r="E4103" s="351"/>
      <c r="F4103" s="351"/>
      <c r="G4103" s="351"/>
      <c r="H4103" s="350"/>
      <c r="I4103" s="631">
        <v>687.3</v>
      </c>
      <c r="J4103" s="632"/>
      <c r="K4103" s="633"/>
      <c r="L4103" s="634"/>
      <c r="M4103" s="378"/>
    </row>
    <row r="4104" spans="1:13">
      <c r="A4104" s="367" t="s">
        <v>350</v>
      </c>
      <c r="B4104" s="344"/>
      <c r="C4104" s="344"/>
      <c r="D4104" s="344"/>
      <c r="E4104" s="344"/>
      <c r="F4104" s="344"/>
      <c r="G4104" s="344"/>
      <c r="H4104" s="377"/>
      <c r="I4104" s="341"/>
      <c r="J4104" s="340"/>
      <c r="K4104" s="635">
        <f>K4107+K4110</f>
        <v>6.17</v>
      </c>
      <c r="L4104" s="628"/>
      <c r="M4104" s="286">
        <f>K4104*12*I4103</f>
        <v>50887.691999999988</v>
      </c>
    </row>
    <row r="4105" spans="1:13">
      <c r="A4105" s="376" t="s">
        <v>349</v>
      </c>
      <c r="B4105" s="375"/>
      <c r="C4105" s="375"/>
      <c r="D4105" s="375"/>
      <c r="E4105" s="375"/>
      <c r="F4105" s="375"/>
      <c r="G4105" s="375"/>
      <c r="H4105" s="374"/>
      <c r="I4105" s="295"/>
      <c r="J4105" s="294"/>
      <c r="K4105" s="293"/>
      <c r="L4105" s="292"/>
      <c r="M4105" s="373"/>
    </row>
    <row r="4106" spans="1:13" ht="15.75" thickBot="1">
      <c r="A4106" s="363" t="s">
        <v>348</v>
      </c>
      <c r="B4106" s="372"/>
      <c r="C4106" s="372"/>
      <c r="D4106" s="372"/>
      <c r="E4106" s="372"/>
      <c r="F4106" s="372"/>
      <c r="G4106" s="372"/>
      <c r="H4106" s="371"/>
      <c r="I4106" s="336"/>
      <c r="J4106" s="282"/>
      <c r="K4106" s="281"/>
      <c r="L4106" s="280"/>
      <c r="M4106" s="279"/>
    </row>
    <row r="4107" spans="1:13">
      <c r="A4107" s="323" t="s">
        <v>347</v>
      </c>
      <c r="B4107" s="331"/>
      <c r="C4107" s="331"/>
      <c r="D4107" s="331"/>
      <c r="E4107" s="331"/>
      <c r="F4107" s="331"/>
      <c r="G4107" s="331"/>
      <c r="H4107" s="357"/>
      <c r="I4107" s="596" t="s">
        <v>19</v>
      </c>
      <c r="J4107" s="597"/>
      <c r="K4107" s="629">
        <v>3.7</v>
      </c>
      <c r="L4107" s="630"/>
      <c r="M4107" s="291">
        <f>K4107*12*I4103</f>
        <v>30516.120000000003</v>
      </c>
    </row>
    <row r="4108" spans="1:13">
      <c r="A4108" s="301" t="s">
        <v>338</v>
      </c>
      <c r="B4108" s="355"/>
      <c r="C4108" s="355"/>
      <c r="D4108" s="355"/>
      <c r="E4108" s="355"/>
      <c r="F4108" s="355"/>
      <c r="G4108" s="355"/>
      <c r="H4108" s="356"/>
      <c r="I4108" s="598" t="s">
        <v>328</v>
      </c>
      <c r="J4108" s="599"/>
      <c r="K4108" s="327"/>
      <c r="L4108" s="292"/>
      <c r="M4108" s="291"/>
    </row>
    <row r="4109" spans="1:13">
      <c r="A4109" s="323" t="s">
        <v>337</v>
      </c>
      <c r="B4109" s="331"/>
      <c r="C4109" s="331"/>
      <c r="D4109" s="331"/>
      <c r="E4109" s="331"/>
      <c r="F4109" s="331"/>
      <c r="G4109" s="331"/>
      <c r="H4109" s="357"/>
      <c r="I4109" s="596"/>
      <c r="J4109" s="597"/>
      <c r="K4109" s="327"/>
      <c r="L4109" s="292"/>
      <c r="M4109" s="291"/>
    </row>
    <row r="4110" spans="1:13">
      <c r="A4110" s="323" t="s">
        <v>346</v>
      </c>
      <c r="B4110" s="331"/>
      <c r="C4110" s="331"/>
      <c r="D4110" s="331"/>
      <c r="E4110" s="331"/>
      <c r="F4110" s="331"/>
      <c r="G4110" s="331"/>
      <c r="H4110" s="357"/>
      <c r="I4110" s="608" t="s">
        <v>35</v>
      </c>
      <c r="J4110" s="609"/>
      <c r="K4110" s="625">
        <v>2.4700000000000002</v>
      </c>
      <c r="L4110" s="626"/>
      <c r="M4110" s="291">
        <f>K4110*12*I4103</f>
        <v>20371.572</v>
      </c>
    </row>
    <row r="4111" spans="1:13" ht="15.75">
      <c r="A4111" s="320" t="s">
        <v>345</v>
      </c>
      <c r="B4111" s="354"/>
      <c r="C4111" s="354"/>
      <c r="D4111" s="354"/>
      <c r="E4111" s="354"/>
      <c r="F4111" s="354"/>
      <c r="G4111" s="354"/>
      <c r="H4111" s="353"/>
      <c r="I4111" s="598" t="s">
        <v>328</v>
      </c>
      <c r="J4111" s="599"/>
      <c r="K4111" s="370"/>
      <c r="L4111" s="369"/>
      <c r="M4111" s="291"/>
    </row>
    <row r="4112" spans="1:13">
      <c r="A4112" s="313" t="s">
        <v>344</v>
      </c>
      <c r="B4112" s="328"/>
      <c r="C4112" s="328"/>
      <c r="D4112" s="328"/>
      <c r="E4112" s="328"/>
      <c r="F4112" s="328"/>
      <c r="G4112" s="328"/>
      <c r="H4112" s="368"/>
      <c r="I4112" s="598"/>
      <c r="J4112" s="599"/>
      <c r="K4112" s="352"/>
      <c r="L4112" s="292"/>
      <c r="M4112" s="291"/>
    </row>
    <row r="4113" spans="1:13" ht="15.75" thickBot="1">
      <c r="A4113" s="323" t="s">
        <v>343</v>
      </c>
      <c r="B4113" s="322"/>
      <c r="C4113" s="322"/>
      <c r="D4113" s="322"/>
      <c r="E4113" s="322"/>
      <c r="F4113" s="322"/>
      <c r="G4113" s="322"/>
      <c r="H4113" s="321"/>
      <c r="I4113" s="334"/>
      <c r="J4113" s="333"/>
      <c r="K4113" s="636"/>
      <c r="L4113" s="637"/>
      <c r="M4113" s="291"/>
    </row>
    <row r="4114" spans="1:13">
      <c r="A4114" s="367" t="s">
        <v>342</v>
      </c>
      <c r="B4114" s="366"/>
      <c r="C4114" s="366"/>
      <c r="D4114" s="366"/>
      <c r="E4114" s="366"/>
      <c r="F4114" s="366"/>
      <c r="G4114" s="366"/>
      <c r="H4114" s="365"/>
      <c r="I4114" s="341"/>
      <c r="J4114" s="364"/>
      <c r="K4114" s="627">
        <f>K4116+K4121+K4124</f>
        <v>5.05</v>
      </c>
      <c r="L4114" s="628"/>
      <c r="M4114" s="286">
        <f>K4114*12*I4103</f>
        <v>41650.37999999999</v>
      </c>
    </row>
    <row r="4115" spans="1:13" ht="15.75" thickBot="1">
      <c r="A4115" s="363" t="s">
        <v>341</v>
      </c>
      <c r="B4115" s="362"/>
      <c r="C4115" s="362"/>
      <c r="D4115" s="362"/>
      <c r="E4115" s="362"/>
      <c r="F4115" s="362"/>
      <c r="G4115" s="362"/>
      <c r="H4115" s="361"/>
      <c r="I4115" s="336"/>
      <c r="J4115" s="360"/>
      <c r="K4115" s="281"/>
      <c r="L4115" s="280"/>
      <c r="M4115" s="279"/>
    </row>
    <row r="4116" spans="1:13">
      <c r="A4116" s="301" t="s">
        <v>340</v>
      </c>
      <c r="B4116" s="300"/>
      <c r="C4116" s="300"/>
      <c r="D4116" s="300"/>
      <c r="E4116" s="300"/>
      <c r="F4116" s="300"/>
      <c r="G4116" s="300"/>
      <c r="H4116" s="298"/>
      <c r="I4116" s="598" t="s">
        <v>19</v>
      </c>
      <c r="J4116" s="599"/>
      <c r="K4116" s="629">
        <v>2.5299999999999998</v>
      </c>
      <c r="L4116" s="630"/>
      <c r="M4116" s="291">
        <f>K4116*12*I4103</f>
        <v>20866.428</v>
      </c>
    </row>
    <row r="4117" spans="1:13">
      <c r="A4117" s="323" t="s">
        <v>339</v>
      </c>
      <c r="B4117" s="322"/>
      <c r="C4117" s="322"/>
      <c r="D4117" s="322"/>
      <c r="E4117" s="322"/>
      <c r="F4117" s="322"/>
      <c r="G4117" s="322"/>
      <c r="H4117" s="321"/>
      <c r="I4117" s="359"/>
      <c r="J4117" s="358"/>
      <c r="K4117" s="327"/>
      <c r="L4117" s="292"/>
      <c r="M4117" s="291"/>
    </row>
    <row r="4118" spans="1:13">
      <c r="A4118" s="301" t="s">
        <v>338</v>
      </c>
      <c r="B4118" s="355"/>
      <c r="C4118" s="355"/>
      <c r="D4118" s="355"/>
      <c r="E4118" s="355"/>
      <c r="F4118" s="355"/>
      <c r="G4118" s="355"/>
      <c r="H4118" s="356"/>
      <c r="I4118" s="598" t="s">
        <v>328</v>
      </c>
      <c r="J4118" s="599"/>
      <c r="K4118" s="327"/>
      <c r="L4118" s="292"/>
      <c r="M4118" s="291"/>
    </row>
    <row r="4119" spans="1:13">
      <c r="A4119" s="323" t="s">
        <v>337</v>
      </c>
      <c r="B4119" s="331"/>
      <c r="C4119" s="331"/>
      <c r="D4119" s="331"/>
      <c r="E4119" s="331"/>
      <c r="F4119" s="331"/>
      <c r="G4119" s="331"/>
      <c r="H4119" s="357"/>
      <c r="I4119" s="596"/>
      <c r="J4119" s="597"/>
      <c r="K4119" s="327"/>
      <c r="L4119" s="292"/>
      <c r="M4119" s="291"/>
    </row>
    <row r="4120" spans="1:13">
      <c r="A4120" s="320" t="s">
        <v>336</v>
      </c>
      <c r="B4120" s="354"/>
      <c r="C4120" s="353"/>
      <c r="D4120" s="355"/>
      <c r="E4120" s="355"/>
      <c r="F4120" s="355"/>
      <c r="G4120" s="355"/>
      <c r="H4120" s="356"/>
      <c r="I4120" s="598" t="s">
        <v>328</v>
      </c>
      <c r="J4120" s="599"/>
      <c r="K4120" s="327"/>
      <c r="L4120" s="292"/>
      <c r="M4120" s="291"/>
    </row>
    <row r="4121" spans="1:13">
      <c r="A4121" s="301" t="s">
        <v>335</v>
      </c>
      <c r="B4121" s="355"/>
      <c r="C4121" s="355"/>
      <c r="D4121" s="354"/>
      <c r="E4121" s="354"/>
      <c r="F4121" s="354"/>
      <c r="G4121" s="354"/>
      <c r="H4121" s="353"/>
      <c r="I4121" s="608" t="s">
        <v>35</v>
      </c>
      <c r="J4121" s="609"/>
      <c r="K4121" s="625">
        <v>1.1200000000000001</v>
      </c>
      <c r="L4121" s="626"/>
      <c r="M4121" s="291">
        <f>K4121*12*I4103</f>
        <v>9237.3119999999999</v>
      </c>
    </row>
    <row r="4122" spans="1:13">
      <c r="A4122" s="313" t="s">
        <v>334</v>
      </c>
      <c r="B4122" s="312"/>
      <c r="C4122" s="312"/>
      <c r="D4122" s="312"/>
      <c r="E4122" s="312"/>
      <c r="F4122" s="312"/>
      <c r="G4122" s="312"/>
      <c r="H4122" s="311"/>
      <c r="I4122" s="590" t="s">
        <v>333</v>
      </c>
      <c r="J4122" s="591"/>
      <c r="K4122" s="327"/>
      <c r="L4122" s="292"/>
      <c r="M4122" s="291"/>
    </row>
    <row r="4123" spans="1:13">
      <c r="A4123" s="323"/>
      <c r="B4123" s="322"/>
      <c r="C4123" s="322"/>
      <c r="D4123" s="322"/>
      <c r="E4123" s="322"/>
      <c r="F4123" s="322"/>
      <c r="G4123" s="322"/>
      <c r="H4123" s="321"/>
      <c r="I4123" s="334" t="s">
        <v>332</v>
      </c>
      <c r="J4123" s="333"/>
      <c r="K4123" s="352"/>
      <c r="L4123" s="292"/>
      <c r="M4123" s="291"/>
    </row>
    <row r="4124" spans="1:13">
      <c r="A4124" s="313" t="s">
        <v>331</v>
      </c>
      <c r="B4124" s="312"/>
      <c r="C4124" s="312"/>
      <c r="D4124" s="312"/>
      <c r="E4124" s="312"/>
      <c r="F4124" s="312"/>
      <c r="G4124" s="312"/>
      <c r="H4124" s="311"/>
      <c r="I4124" s="590" t="s">
        <v>35</v>
      </c>
      <c r="J4124" s="591"/>
      <c r="K4124" s="625">
        <v>1.4</v>
      </c>
      <c r="L4124" s="626"/>
      <c r="M4124" s="291">
        <f>K4124*12*I4103</f>
        <v>11546.639999999998</v>
      </c>
    </row>
    <row r="4125" spans="1:13">
      <c r="A4125" s="323" t="s">
        <v>330</v>
      </c>
      <c r="B4125" s="322"/>
      <c r="C4125" s="322"/>
      <c r="D4125" s="322"/>
      <c r="E4125" s="322"/>
      <c r="F4125" s="322"/>
      <c r="G4125" s="322"/>
      <c r="H4125" s="321"/>
      <c r="I4125" s="334"/>
      <c r="J4125" s="333"/>
      <c r="K4125" s="327"/>
      <c r="L4125" s="292"/>
      <c r="M4125" s="291"/>
    </row>
    <row r="4126" spans="1:13">
      <c r="A4126" s="313" t="s">
        <v>329</v>
      </c>
      <c r="B4126" s="312"/>
      <c r="C4126" s="312"/>
      <c r="D4126" s="312"/>
      <c r="E4126" s="312"/>
      <c r="F4126" s="312"/>
      <c r="G4126" s="312"/>
      <c r="H4126" s="311"/>
      <c r="I4126" s="598" t="s">
        <v>328</v>
      </c>
      <c r="J4126" s="599"/>
      <c r="K4126" s="327"/>
      <c r="L4126" s="292"/>
      <c r="M4126" s="291"/>
    </row>
    <row r="4127" spans="1:13">
      <c r="A4127" s="313" t="s">
        <v>327</v>
      </c>
      <c r="B4127" s="312"/>
      <c r="C4127" s="312"/>
      <c r="D4127" s="312"/>
      <c r="E4127" s="312"/>
      <c r="F4127" s="312"/>
      <c r="G4127" s="312"/>
      <c r="H4127" s="311"/>
      <c r="I4127" s="590" t="s">
        <v>326</v>
      </c>
      <c r="J4127" s="591"/>
      <c r="K4127" s="351"/>
      <c r="L4127" s="350"/>
      <c r="M4127" s="349"/>
    </row>
    <row r="4128" spans="1:13" ht="15.75" thickBot="1">
      <c r="A4128" s="323"/>
      <c r="B4128" s="322"/>
      <c r="C4128" s="322"/>
      <c r="D4128" s="322"/>
      <c r="E4128" s="322"/>
      <c r="F4128" s="322"/>
      <c r="G4128" s="322"/>
      <c r="H4128" s="321"/>
      <c r="I4128" s="606" t="s">
        <v>325</v>
      </c>
      <c r="J4128" s="607"/>
      <c r="K4128" s="348"/>
      <c r="L4128" s="347"/>
      <c r="M4128" s="346"/>
    </row>
    <row r="4129" spans="1:13">
      <c r="A4129" s="345" t="s">
        <v>324</v>
      </c>
      <c r="B4129" s="344"/>
      <c r="C4129" s="344"/>
      <c r="D4129" s="344"/>
      <c r="E4129" s="344"/>
      <c r="F4129" s="344"/>
      <c r="G4129" s="343"/>
      <c r="H4129" s="342"/>
      <c r="I4129" s="341"/>
      <c r="J4129" s="340"/>
      <c r="K4129" s="648">
        <f>K4131+K4138+K4146+K4150+K4151+K4155</f>
        <v>20.490000000000002</v>
      </c>
      <c r="L4129" s="628"/>
      <c r="M4129" s="286">
        <f>M4131+M4138+M4146+M4150+M4151+M4155</f>
        <v>168993.32400000002</v>
      </c>
    </row>
    <row r="4130" spans="1:13" ht="15.75" thickBot="1">
      <c r="A4130" s="339"/>
      <c r="B4130" s="338"/>
      <c r="C4130" s="338"/>
      <c r="D4130" s="338"/>
      <c r="E4130" s="338"/>
      <c r="F4130" s="338"/>
      <c r="G4130" s="338"/>
      <c r="H4130" s="337"/>
      <c r="I4130" s="336"/>
      <c r="J4130" s="282"/>
      <c r="K4130" s="281"/>
      <c r="L4130" s="280"/>
      <c r="M4130" s="279"/>
    </row>
    <row r="4131" spans="1:13" ht="15.75" thickBot="1">
      <c r="A4131" s="603" t="s">
        <v>323</v>
      </c>
      <c r="B4131" s="604"/>
      <c r="C4131" s="604"/>
      <c r="D4131" s="604"/>
      <c r="E4131" s="604"/>
      <c r="F4131" s="604"/>
      <c r="G4131" s="604"/>
      <c r="H4131" s="605"/>
      <c r="I4131" s="305"/>
      <c r="J4131" s="304"/>
      <c r="K4131" s="646">
        <f>K4132+K4133+K4134+K4136+K4137</f>
        <v>3.0599999999999996</v>
      </c>
      <c r="L4131" s="647"/>
      <c r="M4131" s="303">
        <f>K4131*12*I4103</f>
        <v>25237.655999999999</v>
      </c>
    </row>
    <row r="4132" spans="1:13">
      <c r="A4132" s="323" t="s">
        <v>322</v>
      </c>
      <c r="B4132" s="322"/>
      <c r="C4132" s="322"/>
      <c r="D4132" s="322"/>
      <c r="E4132" s="322"/>
      <c r="F4132" s="322"/>
      <c r="G4132" s="322"/>
      <c r="H4132" s="321"/>
      <c r="I4132" s="596" t="s">
        <v>321</v>
      </c>
      <c r="J4132" s="597"/>
      <c r="K4132" s="629">
        <v>0.63</v>
      </c>
      <c r="L4132" s="630"/>
      <c r="M4132" s="291">
        <f>K4132*12*I4103</f>
        <v>5195.9880000000003</v>
      </c>
    </row>
    <row r="4133" spans="1:13">
      <c r="A4133" s="320" t="s">
        <v>320</v>
      </c>
      <c r="B4133" s="319"/>
      <c r="C4133" s="319"/>
      <c r="D4133" s="319"/>
      <c r="E4133" s="319"/>
      <c r="F4133" s="319"/>
      <c r="G4133" s="319"/>
      <c r="H4133" s="318"/>
      <c r="I4133" s="608" t="s">
        <v>57</v>
      </c>
      <c r="J4133" s="609"/>
      <c r="K4133" s="625">
        <v>1.48</v>
      </c>
      <c r="L4133" s="626"/>
      <c r="M4133" s="291">
        <f>K4133*12*I4103</f>
        <v>12206.447999999999</v>
      </c>
    </row>
    <row r="4134" spans="1:13">
      <c r="A4134" s="313" t="s">
        <v>319</v>
      </c>
      <c r="B4134" s="312"/>
      <c r="C4134" s="312"/>
      <c r="D4134" s="312"/>
      <c r="E4134" s="312"/>
      <c r="F4134" s="312"/>
      <c r="G4134" s="312"/>
      <c r="H4134" s="311"/>
      <c r="I4134" s="590" t="s">
        <v>35</v>
      </c>
      <c r="J4134" s="591"/>
      <c r="K4134" s="625">
        <v>0.17</v>
      </c>
      <c r="L4134" s="626"/>
      <c r="M4134" s="291">
        <f>K4134*12*I4103</f>
        <v>1402.0919999999999</v>
      </c>
    </row>
    <row r="4135" spans="1:13">
      <c r="A4135" s="335" t="s">
        <v>318</v>
      </c>
      <c r="B4135" s="331"/>
      <c r="C4135" s="331"/>
      <c r="D4135" s="331"/>
      <c r="E4135" s="322"/>
      <c r="F4135" s="322"/>
      <c r="G4135" s="322"/>
      <c r="H4135" s="321"/>
      <c r="I4135" s="334"/>
      <c r="J4135" s="333"/>
      <c r="K4135" s="293"/>
      <c r="L4135" s="292"/>
      <c r="M4135" s="291"/>
    </row>
    <row r="4136" spans="1:13">
      <c r="A4136" s="320" t="s">
        <v>317</v>
      </c>
      <c r="B4136" s="319"/>
      <c r="C4136" s="319"/>
      <c r="D4136" s="319"/>
      <c r="E4136" s="319"/>
      <c r="F4136" s="319"/>
      <c r="G4136" s="319"/>
      <c r="H4136" s="318"/>
      <c r="I4136" s="608" t="s">
        <v>19</v>
      </c>
      <c r="J4136" s="609"/>
      <c r="K4136" s="625">
        <v>0.05</v>
      </c>
      <c r="L4136" s="626"/>
      <c r="M4136" s="291">
        <f>K4136*12*I4103</f>
        <v>412.38000000000005</v>
      </c>
    </row>
    <row r="4137" spans="1:13" ht="15.75" thickBot="1">
      <c r="A4137" s="313" t="s">
        <v>316</v>
      </c>
      <c r="B4137" s="312"/>
      <c r="C4137" s="312"/>
      <c r="D4137" s="312"/>
      <c r="E4137" s="312"/>
      <c r="F4137" s="312"/>
      <c r="G4137" s="312"/>
      <c r="H4137" s="311"/>
      <c r="I4137" s="614" t="s">
        <v>19</v>
      </c>
      <c r="J4137" s="615"/>
      <c r="K4137" s="650">
        <v>0.73</v>
      </c>
      <c r="L4137" s="651"/>
      <c r="M4137" s="291">
        <f>K4137*12*I4103</f>
        <v>6020.7479999999996</v>
      </c>
    </row>
    <row r="4138" spans="1:13" ht="15.75" thickBot="1">
      <c r="A4138" s="654" t="s">
        <v>315</v>
      </c>
      <c r="B4138" s="655"/>
      <c r="C4138" s="655"/>
      <c r="D4138" s="655"/>
      <c r="E4138" s="655"/>
      <c r="F4138" s="655"/>
      <c r="G4138" s="655"/>
      <c r="H4138" s="656"/>
      <c r="I4138" s="305"/>
      <c r="J4138" s="304"/>
      <c r="K4138" s="642">
        <f>K4139+K4140+K4142+K4143+K4144+K4145</f>
        <v>1.35</v>
      </c>
      <c r="L4138" s="647"/>
      <c r="M4138" s="303">
        <f>K4138*12*I4103</f>
        <v>11134.260000000002</v>
      </c>
    </row>
    <row r="4139" spans="1:13">
      <c r="A4139" s="332" t="s">
        <v>314</v>
      </c>
      <c r="B4139" s="331"/>
      <c r="C4139" s="331"/>
      <c r="D4139" s="331"/>
      <c r="E4139" s="331"/>
      <c r="F4139" s="322"/>
      <c r="G4139" s="322"/>
      <c r="H4139" s="321"/>
      <c r="I4139" s="330"/>
      <c r="J4139" s="294"/>
      <c r="K4139" s="629">
        <v>0.08</v>
      </c>
      <c r="L4139" s="630"/>
      <c r="M4139" s="291">
        <f>K4139*12*I4103</f>
        <v>659.80799999999988</v>
      </c>
    </row>
    <row r="4140" spans="1:13">
      <c r="A4140" s="329" t="s">
        <v>313</v>
      </c>
      <c r="B4140" s="328"/>
      <c r="C4140" s="328"/>
      <c r="D4140" s="328"/>
      <c r="E4140" s="328"/>
      <c r="F4140" s="312"/>
      <c r="G4140" s="312"/>
      <c r="H4140" s="311"/>
      <c r="I4140" s="598" t="s">
        <v>312</v>
      </c>
      <c r="J4140" s="599"/>
      <c r="K4140" s="625">
        <v>0.65</v>
      </c>
      <c r="L4140" s="626"/>
      <c r="M4140" s="291">
        <f>K4140*12*I4103</f>
        <v>5360.9400000000005</v>
      </c>
    </row>
    <row r="4141" spans="1:13">
      <c r="A4141" s="323" t="s">
        <v>311</v>
      </c>
      <c r="B4141" s="322"/>
      <c r="C4141" s="322"/>
      <c r="D4141" s="322"/>
      <c r="E4141" s="322"/>
      <c r="F4141" s="322"/>
      <c r="G4141" s="322"/>
      <c r="H4141" s="321"/>
      <c r="I4141" s="596" t="s">
        <v>310</v>
      </c>
      <c r="J4141" s="597"/>
      <c r="K4141" s="327"/>
      <c r="L4141" s="292"/>
      <c r="M4141" s="291"/>
    </row>
    <row r="4142" spans="1:13">
      <c r="A4142" s="320" t="s">
        <v>309</v>
      </c>
      <c r="B4142" s="319"/>
      <c r="C4142" s="319"/>
      <c r="D4142" s="319"/>
      <c r="E4142" s="319"/>
      <c r="F4142" s="319"/>
      <c r="G4142" s="319"/>
      <c r="H4142" s="318"/>
      <c r="I4142" s="608" t="s">
        <v>308</v>
      </c>
      <c r="J4142" s="609"/>
      <c r="K4142" s="625">
        <v>0.4</v>
      </c>
      <c r="L4142" s="626"/>
      <c r="M4142" s="291">
        <f>K4142*12*I4103</f>
        <v>3299.0400000000004</v>
      </c>
    </row>
    <row r="4143" spans="1:13">
      <c r="A4143" s="320" t="s">
        <v>307</v>
      </c>
      <c r="B4143" s="319"/>
      <c r="C4143" s="319"/>
      <c r="D4143" s="319"/>
      <c r="E4143" s="319"/>
      <c r="F4143" s="319"/>
      <c r="G4143" s="319"/>
      <c r="H4143" s="318"/>
      <c r="I4143" s="608" t="s">
        <v>306</v>
      </c>
      <c r="J4143" s="609"/>
      <c r="K4143" s="625">
        <v>0.1</v>
      </c>
      <c r="L4143" s="626"/>
      <c r="M4143" s="291">
        <f>K4143*12*I4103</f>
        <v>824.7600000000001</v>
      </c>
    </row>
    <row r="4144" spans="1:13">
      <c r="A4144" s="313" t="s">
        <v>299</v>
      </c>
      <c r="B4144" s="312"/>
      <c r="C4144" s="312"/>
      <c r="D4144" s="312"/>
      <c r="E4144" s="312"/>
      <c r="F4144" s="312"/>
      <c r="G4144" s="312"/>
      <c r="H4144" s="311"/>
      <c r="I4144" s="608" t="s">
        <v>298</v>
      </c>
      <c r="J4144" s="609"/>
      <c r="K4144" s="636">
        <v>0.05</v>
      </c>
      <c r="L4144" s="637"/>
      <c r="M4144" s="291">
        <f>K4144*12*I4103</f>
        <v>412.38000000000005</v>
      </c>
    </row>
    <row r="4145" spans="1:13" ht="15.75" thickBot="1">
      <c r="A4145" s="313" t="s">
        <v>305</v>
      </c>
      <c r="B4145" s="312"/>
      <c r="C4145" s="312"/>
      <c r="D4145" s="312"/>
      <c r="E4145" s="312"/>
      <c r="F4145" s="312"/>
      <c r="G4145" s="312"/>
      <c r="H4145" s="311"/>
      <c r="I4145" s="614" t="s">
        <v>88</v>
      </c>
      <c r="J4145" s="615"/>
      <c r="K4145" s="638">
        <v>7.0000000000000007E-2</v>
      </c>
      <c r="L4145" s="639"/>
      <c r="M4145" s="326">
        <f>K4145*12*I4103</f>
        <v>577.33199999999999</v>
      </c>
    </row>
    <row r="4146" spans="1:13" ht="15.75" thickBot="1">
      <c r="A4146" s="654" t="s">
        <v>304</v>
      </c>
      <c r="B4146" s="655"/>
      <c r="C4146" s="655"/>
      <c r="D4146" s="655"/>
      <c r="E4146" s="655"/>
      <c r="F4146" s="655"/>
      <c r="G4146" s="655"/>
      <c r="H4146" s="656"/>
      <c r="I4146" s="325"/>
      <c r="J4146" s="324"/>
      <c r="K4146" s="649">
        <f>K4147+K4148+K4149</f>
        <v>0.88</v>
      </c>
      <c r="L4146" s="643"/>
      <c r="M4146" s="303">
        <f>K4146*12*I4103</f>
        <v>7257.8879999999999</v>
      </c>
    </row>
    <row r="4147" spans="1:13">
      <c r="A4147" s="323" t="s">
        <v>303</v>
      </c>
      <c r="B4147" s="322"/>
      <c r="C4147" s="322"/>
      <c r="D4147" s="322"/>
      <c r="E4147" s="322"/>
      <c r="F4147" s="322"/>
      <c r="G4147" s="322"/>
      <c r="H4147" s="321"/>
      <c r="I4147" s="612" t="s">
        <v>302</v>
      </c>
      <c r="J4147" s="613"/>
      <c r="K4147" s="644">
        <v>0.42</v>
      </c>
      <c r="L4147" s="645"/>
      <c r="M4147" s="291">
        <f>K4147*12*I4103</f>
        <v>3463.9919999999997</v>
      </c>
    </row>
    <row r="4148" spans="1:13">
      <c r="A4148" s="320" t="s">
        <v>301</v>
      </c>
      <c r="B4148" s="319"/>
      <c r="C4148" s="319"/>
      <c r="D4148" s="319"/>
      <c r="E4148" s="319"/>
      <c r="F4148" s="319"/>
      <c r="G4148" s="319"/>
      <c r="H4148" s="318"/>
      <c r="I4148" s="317" t="s">
        <v>300</v>
      </c>
      <c r="J4148" s="316"/>
      <c r="K4148" s="636">
        <v>0.37</v>
      </c>
      <c r="L4148" s="637"/>
      <c r="M4148" s="291">
        <f>K4148*12*I4103</f>
        <v>3051.6119999999996</v>
      </c>
    </row>
    <row r="4149" spans="1:13" ht="15.75" thickBot="1">
      <c r="A4149" s="313" t="s">
        <v>299</v>
      </c>
      <c r="B4149" s="312"/>
      <c r="C4149" s="312"/>
      <c r="D4149" s="312"/>
      <c r="E4149" s="312"/>
      <c r="F4149" s="312"/>
      <c r="G4149" s="312"/>
      <c r="H4149" s="311"/>
      <c r="I4149" s="614" t="s">
        <v>298</v>
      </c>
      <c r="J4149" s="615"/>
      <c r="K4149" s="638">
        <v>0.09</v>
      </c>
      <c r="L4149" s="639"/>
      <c r="M4149" s="291">
        <f>K4149*12*I4103</f>
        <v>742.28399999999999</v>
      </c>
    </row>
    <row r="4150" spans="1:13" ht="15.75" thickBot="1">
      <c r="A4150" s="309" t="s">
        <v>297</v>
      </c>
      <c r="B4150" s="308"/>
      <c r="C4150" s="308"/>
      <c r="D4150" s="308"/>
      <c r="E4150" s="308"/>
      <c r="F4150" s="308"/>
      <c r="G4150" s="308"/>
      <c r="H4150" s="307"/>
      <c r="I4150" s="619" t="s">
        <v>296</v>
      </c>
      <c r="J4150" s="620"/>
      <c r="K4150" s="640">
        <v>13.55</v>
      </c>
      <c r="L4150" s="641"/>
      <c r="M4150" s="303">
        <f>K4150*12*I4103</f>
        <v>111754.98000000001</v>
      </c>
    </row>
    <row r="4151" spans="1:13" ht="15.75" thickBot="1">
      <c r="A4151" s="603" t="s">
        <v>295</v>
      </c>
      <c r="B4151" s="604"/>
      <c r="C4151" s="604"/>
      <c r="D4151" s="604"/>
      <c r="E4151" s="604"/>
      <c r="F4151" s="604"/>
      <c r="G4151" s="604"/>
      <c r="H4151" s="605"/>
      <c r="I4151" s="305"/>
      <c r="J4151" s="304"/>
      <c r="K4151" s="642">
        <v>1.58</v>
      </c>
      <c r="L4151" s="643"/>
      <c r="M4151" s="303">
        <f>K4151*12*I4103</f>
        <v>13031.208000000001</v>
      </c>
    </row>
    <row r="4152" spans="1:13">
      <c r="A4152" s="301" t="s">
        <v>294</v>
      </c>
      <c r="B4152" s="300"/>
      <c r="C4152" s="300"/>
      <c r="D4152" s="300"/>
      <c r="E4152" s="300"/>
      <c r="F4152" s="300"/>
      <c r="G4152" s="300"/>
      <c r="H4152" s="298"/>
      <c r="I4152" s="621" t="s">
        <v>293</v>
      </c>
      <c r="J4152" s="622"/>
      <c r="K4152" s="297"/>
      <c r="L4152" s="314"/>
      <c r="M4152" s="291"/>
    </row>
    <row r="4153" spans="1:13">
      <c r="A4153" s="301" t="s">
        <v>292</v>
      </c>
      <c r="B4153" s="300"/>
      <c r="C4153" s="300"/>
      <c r="D4153" s="300"/>
      <c r="E4153" s="300"/>
      <c r="F4153" s="300"/>
      <c r="G4153" s="300"/>
      <c r="H4153" s="298"/>
      <c r="I4153" s="295"/>
      <c r="J4153" s="294"/>
      <c r="K4153" s="297"/>
      <c r="L4153" s="314"/>
      <c r="M4153" s="291"/>
    </row>
    <row r="4154" spans="1:13" ht="15.75" thickBot="1">
      <c r="A4154" s="301" t="s">
        <v>291</v>
      </c>
      <c r="B4154" s="300"/>
      <c r="C4154" s="300"/>
      <c r="D4154" s="300"/>
      <c r="E4154" s="300"/>
      <c r="F4154" s="300"/>
      <c r="G4154" s="300"/>
      <c r="H4154" s="298"/>
      <c r="I4154" s="310"/>
      <c r="J4154" s="294"/>
      <c r="K4154" s="297"/>
      <c r="L4154" s="314"/>
      <c r="M4154" s="291"/>
    </row>
    <row r="4155" spans="1:13" ht="15.75" thickBot="1">
      <c r="A4155" s="309" t="s">
        <v>290</v>
      </c>
      <c r="B4155" s="308"/>
      <c r="C4155" s="308"/>
      <c r="D4155" s="308"/>
      <c r="E4155" s="308"/>
      <c r="F4155" s="308"/>
      <c r="G4155" s="308"/>
      <c r="H4155" s="307"/>
      <c r="I4155" s="305"/>
      <c r="J4155" s="304"/>
      <c r="K4155" s="642">
        <v>7.0000000000000007E-2</v>
      </c>
      <c r="L4155" s="643"/>
      <c r="M4155" s="303">
        <f>K4155*12*I4103</f>
        <v>577.33199999999999</v>
      </c>
    </row>
    <row r="4156" spans="1:13">
      <c r="A4156" s="301" t="s">
        <v>289</v>
      </c>
      <c r="B4156" s="300"/>
      <c r="C4156" s="300"/>
      <c r="D4156" s="300"/>
      <c r="E4156" s="300"/>
      <c r="F4156" s="300"/>
      <c r="G4156" s="300"/>
      <c r="H4156" s="298"/>
      <c r="I4156" s="621" t="s">
        <v>19</v>
      </c>
      <c r="J4156" s="622"/>
      <c r="K4156" s="315"/>
      <c r="L4156" s="314"/>
      <c r="M4156" s="291"/>
    </row>
    <row r="4157" spans="1:13" ht="15.75" thickBot="1">
      <c r="A4157" s="301" t="s">
        <v>288</v>
      </c>
      <c r="B4157" s="300"/>
      <c r="C4157" s="300"/>
      <c r="D4157" s="300"/>
      <c r="E4157" s="300"/>
      <c r="F4157" s="300"/>
      <c r="G4157" s="300"/>
      <c r="H4157" s="298"/>
      <c r="I4157" s="295"/>
      <c r="J4157" s="294"/>
      <c r="K4157" s="315"/>
      <c r="L4157" s="314"/>
      <c r="M4157" s="291"/>
    </row>
    <row r="4158" spans="1:13" ht="15.75" thickBot="1">
      <c r="A4158" s="603" t="s">
        <v>287</v>
      </c>
      <c r="B4158" s="604"/>
      <c r="C4158" s="604"/>
      <c r="D4158" s="604"/>
      <c r="E4158" s="604"/>
      <c r="F4158" s="604"/>
      <c r="G4158" s="604"/>
      <c r="H4158" s="605"/>
      <c r="I4158" s="305"/>
      <c r="J4158" s="304"/>
      <c r="K4158" s="642">
        <v>6</v>
      </c>
      <c r="L4158" s="643"/>
      <c r="M4158" s="303">
        <f>K4158*12*I4103</f>
        <v>49485.599999999999</v>
      </c>
    </row>
    <row r="4159" spans="1:13">
      <c r="A4159" s="301" t="s">
        <v>286</v>
      </c>
      <c r="B4159" s="299"/>
      <c r="C4159" s="299"/>
      <c r="D4159" s="299"/>
      <c r="E4159" s="299"/>
      <c r="F4159" s="300"/>
      <c r="G4159" s="299"/>
      <c r="H4159" s="298"/>
      <c r="I4159" s="598" t="s">
        <v>285</v>
      </c>
      <c r="J4159" s="599"/>
      <c r="K4159" s="297"/>
      <c r="L4159" s="314"/>
      <c r="M4159" s="291"/>
    </row>
    <row r="4160" spans="1:13">
      <c r="A4160" s="301" t="s">
        <v>284</v>
      </c>
      <c r="B4160" s="299"/>
      <c r="C4160" s="299"/>
      <c r="D4160" s="299"/>
      <c r="E4160" s="299"/>
      <c r="F4160" s="300"/>
      <c r="G4160" s="299"/>
      <c r="H4160" s="298"/>
      <c r="I4160" s="598" t="s">
        <v>283</v>
      </c>
      <c r="J4160" s="599"/>
      <c r="K4160" s="297"/>
      <c r="L4160" s="314"/>
      <c r="M4160" s="291"/>
    </row>
    <row r="4161" spans="1:13">
      <c r="A4161" s="301" t="s">
        <v>282</v>
      </c>
      <c r="B4161" s="299"/>
      <c r="C4161" s="299"/>
      <c r="D4161" s="299"/>
      <c r="E4161" s="299"/>
      <c r="F4161" s="300"/>
      <c r="G4161" s="299"/>
      <c r="H4161" s="298"/>
      <c r="I4161" s="598" t="s">
        <v>281</v>
      </c>
      <c r="J4161" s="599"/>
      <c r="K4161" s="297"/>
      <c r="L4161" s="314"/>
      <c r="M4161" s="291"/>
    </row>
    <row r="4162" spans="1:13">
      <c r="A4162" s="301" t="s">
        <v>280</v>
      </c>
      <c r="B4162" s="299"/>
      <c r="C4162" s="299"/>
      <c r="D4162" s="299"/>
      <c r="E4162" s="299"/>
      <c r="F4162" s="300"/>
      <c r="G4162" s="299"/>
      <c r="H4162" s="298"/>
      <c r="I4162" s="598" t="s">
        <v>279</v>
      </c>
      <c r="J4162" s="599"/>
      <c r="K4162" s="297"/>
      <c r="L4162" s="314"/>
      <c r="M4162" s="291"/>
    </row>
    <row r="4163" spans="1:13">
      <c r="A4163" s="301" t="s">
        <v>278</v>
      </c>
      <c r="B4163" s="299"/>
      <c r="C4163" s="299"/>
      <c r="D4163" s="299"/>
      <c r="E4163" s="299"/>
      <c r="F4163" s="300"/>
      <c r="G4163" s="299"/>
      <c r="H4163" s="298"/>
      <c r="I4163" s="598" t="s">
        <v>277</v>
      </c>
      <c r="J4163" s="599"/>
      <c r="K4163" s="297"/>
      <c r="L4163" s="314"/>
      <c r="M4163" s="291"/>
    </row>
    <row r="4164" spans="1:13">
      <c r="A4164" s="301" t="s">
        <v>276</v>
      </c>
      <c r="B4164" s="299"/>
      <c r="C4164" s="299"/>
      <c r="D4164" s="299"/>
      <c r="E4164" s="299"/>
      <c r="F4164" s="300"/>
      <c r="G4164" s="299"/>
      <c r="H4164" s="298"/>
      <c r="I4164" s="295"/>
      <c r="J4164" s="294"/>
      <c r="K4164" s="297"/>
      <c r="L4164" s="302"/>
      <c r="M4164" s="291"/>
    </row>
    <row r="4165" spans="1:13">
      <c r="A4165" s="301" t="s">
        <v>275</v>
      </c>
      <c r="B4165" s="299"/>
      <c r="C4165" s="299"/>
      <c r="D4165" s="299"/>
      <c r="E4165" s="299"/>
      <c r="F4165" s="300"/>
      <c r="G4165" s="299"/>
      <c r="H4165" s="298"/>
      <c r="I4165" s="295"/>
      <c r="J4165" s="294"/>
      <c r="K4165" s="297"/>
      <c r="L4165" s="314"/>
      <c r="M4165" s="291"/>
    </row>
    <row r="4166" spans="1:13">
      <c r="A4166" s="301" t="s">
        <v>274</v>
      </c>
      <c r="B4166" s="299"/>
      <c r="C4166" s="299"/>
      <c r="D4166" s="299"/>
      <c r="E4166" s="299"/>
      <c r="F4166" s="300"/>
      <c r="G4166" s="299"/>
      <c r="H4166" s="298"/>
      <c r="I4166" s="295"/>
      <c r="J4166" s="294"/>
      <c r="K4166" s="297"/>
      <c r="L4166" s="314"/>
      <c r="M4166" s="291"/>
    </row>
    <row r="4167" spans="1:13">
      <c r="A4167" s="301" t="s">
        <v>273</v>
      </c>
      <c r="B4167" s="299"/>
      <c r="C4167" s="299"/>
      <c r="D4167" s="299"/>
      <c r="E4167" s="299"/>
      <c r="F4167" s="300"/>
      <c r="G4167" s="299"/>
      <c r="H4167" s="298"/>
      <c r="I4167" s="295"/>
      <c r="J4167" s="294"/>
      <c r="K4167" s="297"/>
      <c r="L4167" s="314"/>
      <c r="M4167" s="291"/>
    </row>
    <row r="4168" spans="1:13">
      <c r="A4168" s="301" t="s">
        <v>272</v>
      </c>
      <c r="B4168" s="299"/>
      <c r="C4168" s="299"/>
      <c r="D4168" s="299"/>
      <c r="E4168" s="299"/>
      <c r="F4168" s="300"/>
      <c r="G4168" s="299"/>
      <c r="H4168" s="298"/>
      <c r="I4168" s="295"/>
      <c r="J4168" s="294"/>
      <c r="K4168" s="297"/>
      <c r="L4168" s="314"/>
      <c r="M4168" s="291"/>
    </row>
    <row r="4169" spans="1:13" ht="15.75" thickBot="1">
      <c r="A4169" s="616" t="s">
        <v>271</v>
      </c>
      <c r="B4169" s="617"/>
      <c r="C4169" s="617"/>
      <c r="D4169" s="617"/>
      <c r="E4169" s="617"/>
      <c r="F4169" s="617"/>
      <c r="G4169" s="617"/>
      <c r="H4169" s="618"/>
      <c r="I4169" s="295"/>
      <c r="J4169" s="294"/>
      <c r="K4169" s="293"/>
      <c r="L4169" s="292"/>
      <c r="M4169" s="291"/>
    </row>
    <row r="4170" spans="1:13">
      <c r="A4170" s="290" t="s">
        <v>270</v>
      </c>
      <c r="B4170" s="289"/>
      <c r="C4170" s="289"/>
      <c r="D4170" s="289"/>
      <c r="E4170" s="289"/>
      <c r="F4170" s="289"/>
      <c r="G4170" s="289"/>
      <c r="H4170" s="289"/>
      <c r="I4170" s="621" t="s">
        <v>55</v>
      </c>
      <c r="J4170" s="622"/>
      <c r="K4170" s="288"/>
      <c r="L4170" s="287"/>
      <c r="M4170" s="286"/>
    </row>
    <row r="4171" spans="1:13" ht="15.75" thickBot="1">
      <c r="A4171" s="285" t="s">
        <v>269</v>
      </c>
      <c r="B4171" s="284"/>
      <c r="C4171" s="284"/>
      <c r="D4171" s="284"/>
      <c r="E4171" s="284"/>
      <c r="F4171" s="284"/>
      <c r="G4171" s="284"/>
      <c r="H4171" s="284"/>
      <c r="I4171" s="283"/>
      <c r="J4171" s="282"/>
      <c r="K4171" s="281"/>
      <c r="L4171" s="280"/>
      <c r="M4171" s="279"/>
    </row>
    <row r="4172" spans="1:13" ht="15.75" thickBot="1">
      <c r="A4172" s="603" t="s">
        <v>355</v>
      </c>
      <c r="B4172" s="604"/>
      <c r="C4172" s="604"/>
      <c r="D4172" s="604"/>
      <c r="E4172" s="604"/>
      <c r="F4172" s="604"/>
      <c r="G4172" s="604"/>
      <c r="H4172" s="657"/>
      <c r="I4172" s="658" t="s">
        <v>32</v>
      </c>
      <c r="J4172" s="659"/>
      <c r="K4172" s="660">
        <v>1.46</v>
      </c>
      <c r="L4172" s="661"/>
      <c r="M4172" s="276">
        <f>K4172*12*I4103</f>
        <v>12041.495999999999</v>
      </c>
    </row>
    <row r="4173" spans="1:13" ht="15.75" thickBot="1">
      <c r="A4173" s="386" t="s">
        <v>354</v>
      </c>
      <c r="B4173" s="385"/>
      <c r="C4173" s="385"/>
      <c r="D4173" s="385"/>
      <c r="E4173" s="385"/>
      <c r="F4173" s="385"/>
      <c r="G4173" s="385"/>
      <c r="H4173" s="385"/>
      <c r="I4173" s="387"/>
      <c r="J4173" s="383"/>
      <c r="K4173" s="660"/>
      <c r="L4173" s="661"/>
      <c r="M4173" s="276"/>
    </row>
    <row r="4174" spans="1:13" ht="15.75" thickBot="1">
      <c r="A4174" s="652" t="s">
        <v>268</v>
      </c>
      <c r="B4174" s="653"/>
      <c r="C4174" s="653"/>
      <c r="D4174" s="653"/>
      <c r="E4174" s="653"/>
      <c r="F4174" s="653"/>
      <c r="G4174" s="653"/>
      <c r="H4174" s="653"/>
      <c r="I4174" s="278"/>
      <c r="J4174" s="277"/>
      <c r="K4174" s="610">
        <f>K4104+K4114+K4129+K4158+K4172+K4173</f>
        <v>39.17</v>
      </c>
      <c r="L4174" s="611"/>
      <c r="M4174" s="276">
        <f>M4104+M4114+M4129+M4158+M4172+M4173</f>
        <v>323058.49199999997</v>
      </c>
    </row>
    <row r="4176" spans="1:13" ht="15.75">
      <c r="A4176" s="601" t="s">
        <v>0</v>
      </c>
      <c r="B4176" s="601"/>
      <c r="C4176" s="601"/>
      <c r="D4176" s="601"/>
      <c r="E4176" s="601"/>
      <c r="F4176" s="601"/>
      <c r="G4176" s="601"/>
      <c r="H4176" s="601"/>
      <c r="I4176" s="601"/>
      <c r="J4176" s="601"/>
      <c r="K4176" s="601"/>
      <c r="L4176" s="601"/>
      <c r="M4176" s="327"/>
    </row>
    <row r="4177" spans="1:13" ht="15.75">
      <c r="A4177" s="600" t="s">
        <v>353</v>
      </c>
      <c r="B4177" s="600"/>
      <c r="C4177" s="600"/>
      <c r="D4177" s="600"/>
      <c r="E4177" s="600"/>
      <c r="F4177" s="600"/>
      <c r="G4177" s="600"/>
      <c r="H4177" s="600"/>
      <c r="I4177" s="600"/>
      <c r="J4177" s="600"/>
      <c r="K4177" s="600"/>
      <c r="L4177" s="600"/>
      <c r="M4177" s="327"/>
    </row>
    <row r="4178" spans="1:13" ht="15.75">
      <c r="A4178" s="370"/>
      <c r="B4178" s="370"/>
      <c r="C4178" s="370"/>
      <c r="D4178" s="370"/>
      <c r="E4178" s="370"/>
      <c r="F4178" s="370" t="s">
        <v>481</v>
      </c>
      <c r="G4178" s="370"/>
      <c r="H4178" s="370"/>
      <c r="I4178" s="370"/>
      <c r="J4178" s="370"/>
      <c r="K4178" s="370"/>
      <c r="L4178" s="370"/>
      <c r="M4178" s="327"/>
    </row>
    <row r="4179" spans="1:13">
      <c r="A4179" s="329"/>
      <c r="B4179" s="328"/>
      <c r="C4179" s="602" t="s">
        <v>351</v>
      </c>
      <c r="D4179" s="602"/>
      <c r="E4179" s="602"/>
      <c r="F4179" s="328"/>
      <c r="G4179" s="328"/>
      <c r="H4179" s="368"/>
      <c r="I4179" s="590" t="s">
        <v>3</v>
      </c>
      <c r="J4179" s="591"/>
      <c r="K4179" s="592" t="s">
        <v>4</v>
      </c>
      <c r="L4179" s="593"/>
      <c r="M4179" s="382"/>
    </row>
    <row r="4180" spans="1:13">
      <c r="A4180" s="381"/>
      <c r="B4180" s="355"/>
      <c r="C4180" s="355"/>
      <c r="D4180" s="355"/>
      <c r="E4180" s="355"/>
      <c r="F4180" s="355"/>
      <c r="G4180" s="355"/>
      <c r="H4180" s="356"/>
      <c r="I4180" s="295"/>
      <c r="J4180" s="294"/>
      <c r="K4180" s="594" t="s">
        <v>5</v>
      </c>
      <c r="L4180" s="595"/>
      <c r="M4180" s="380" t="s">
        <v>6</v>
      </c>
    </row>
    <row r="4181" spans="1:13">
      <c r="A4181" s="381"/>
      <c r="B4181" s="355"/>
      <c r="C4181" s="355"/>
      <c r="D4181" s="355"/>
      <c r="E4181" s="355"/>
      <c r="F4181" s="355"/>
      <c r="G4181" s="355"/>
      <c r="H4181" s="356"/>
      <c r="I4181" s="598" t="s">
        <v>7</v>
      </c>
      <c r="J4181" s="599"/>
      <c r="K4181" s="623" t="s">
        <v>8</v>
      </c>
      <c r="L4181" s="624"/>
      <c r="M4181" s="380" t="s">
        <v>9</v>
      </c>
    </row>
    <row r="4182" spans="1:13" ht="16.5" thickBot="1">
      <c r="A4182" s="379"/>
      <c r="B4182" s="351"/>
      <c r="C4182" s="351"/>
      <c r="D4182" s="351"/>
      <c r="E4182" s="351"/>
      <c r="F4182" s="351"/>
      <c r="G4182" s="351"/>
      <c r="H4182" s="350"/>
      <c r="I4182" s="631">
        <v>745.9</v>
      </c>
      <c r="J4182" s="632"/>
      <c r="K4182" s="633"/>
      <c r="L4182" s="634"/>
      <c r="M4182" s="378"/>
    </row>
    <row r="4183" spans="1:13">
      <c r="A4183" s="367" t="s">
        <v>350</v>
      </c>
      <c r="B4183" s="344"/>
      <c r="C4183" s="344"/>
      <c r="D4183" s="344"/>
      <c r="E4183" s="344"/>
      <c r="F4183" s="344"/>
      <c r="G4183" s="344"/>
      <c r="H4183" s="377"/>
      <c r="I4183" s="341"/>
      <c r="J4183" s="340"/>
      <c r="K4183" s="635">
        <f>K4186+K4189</f>
        <v>6.17</v>
      </c>
      <c r="L4183" s="628"/>
      <c r="M4183" s="286">
        <f>K4183*12*I4182</f>
        <v>55226.435999999994</v>
      </c>
    </row>
    <row r="4184" spans="1:13">
      <c r="A4184" s="376" t="s">
        <v>349</v>
      </c>
      <c r="B4184" s="375"/>
      <c r="C4184" s="375"/>
      <c r="D4184" s="375"/>
      <c r="E4184" s="375"/>
      <c r="F4184" s="375"/>
      <c r="G4184" s="375"/>
      <c r="H4184" s="374"/>
      <c r="I4184" s="295"/>
      <c r="J4184" s="294"/>
      <c r="K4184" s="293"/>
      <c r="L4184" s="292"/>
      <c r="M4184" s="373"/>
    </row>
    <row r="4185" spans="1:13" ht="15.75" thickBot="1">
      <c r="A4185" s="363" t="s">
        <v>348</v>
      </c>
      <c r="B4185" s="372"/>
      <c r="C4185" s="372"/>
      <c r="D4185" s="372"/>
      <c r="E4185" s="372"/>
      <c r="F4185" s="372"/>
      <c r="G4185" s="372"/>
      <c r="H4185" s="371"/>
      <c r="I4185" s="336"/>
      <c r="J4185" s="282"/>
      <c r="K4185" s="281"/>
      <c r="L4185" s="280"/>
      <c r="M4185" s="279"/>
    </row>
    <row r="4186" spans="1:13">
      <c r="A4186" s="323" t="s">
        <v>347</v>
      </c>
      <c r="B4186" s="331"/>
      <c r="C4186" s="331"/>
      <c r="D4186" s="331"/>
      <c r="E4186" s="331"/>
      <c r="F4186" s="331"/>
      <c r="G4186" s="331"/>
      <c r="H4186" s="357"/>
      <c r="I4186" s="596" t="s">
        <v>19</v>
      </c>
      <c r="J4186" s="597"/>
      <c r="K4186" s="629">
        <v>3.7</v>
      </c>
      <c r="L4186" s="630"/>
      <c r="M4186" s="291">
        <f>K4186*12*I4182</f>
        <v>33117.960000000006</v>
      </c>
    </row>
    <row r="4187" spans="1:13">
      <c r="A4187" s="301" t="s">
        <v>338</v>
      </c>
      <c r="B4187" s="355"/>
      <c r="C4187" s="355"/>
      <c r="D4187" s="355"/>
      <c r="E4187" s="355"/>
      <c r="F4187" s="355"/>
      <c r="G4187" s="355"/>
      <c r="H4187" s="356"/>
      <c r="I4187" s="598" t="s">
        <v>328</v>
      </c>
      <c r="J4187" s="599"/>
      <c r="K4187" s="327"/>
      <c r="L4187" s="292"/>
      <c r="M4187" s="291"/>
    </row>
    <row r="4188" spans="1:13">
      <c r="A4188" s="323" t="s">
        <v>337</v>
      </c>
      <c r="B4188" s="331"/>
      <c r="C4188" s="331"/>
      <c r="D4188" s="331"/>
      <c r="E4188" s="331"/>
      <c r="F4188" s="331"/>
      <c r="G4188" s="331"/>
      <c r="H4188" s="357"/>
      <c r="I4188" s="596"/>
      <c r="J4188" s="597"/>
      <c r="K4188" s="327"/>
      <c r="L4188" s="292"/>
      <c r="M4188" s="291"/>
    </row>
    <row r="4189" spans="1:13">
      <c r="A4189" s="323" t="s">
        <v>346</v>
      </c>
      <c r="B4189" s="331"/>
      <c r="C4189" s="331"/>
      <c r="D4189" s="331"/>
      <c r="E4189" s="331"/>
      <c r="F4189" s="331"/>
      <c r="G4189" s="331"/>
      <c r="H4189" s="357"/>
      <c r="I4189" s="608" t="s">
        <v>35</v>
      </c>
      <c r="J4189" s="609"/>
      <c r="K4189" s="625">
        <v>2.4700000000000002</v>
      </c>
      <c r="L4189" s="626"/>
      <c r="M4189" s="291">
        <f>K4189*12*I4182</f>
        <v>22108.475999999999</v>
      </c>
    </row>
    <row r="4190" spans="1:13" ht="15.75">
      <c r="A4190" s="320" t="s">
        <v>345</v>
      </c>
      <c r="B4190" s="354"/>
      <c r="C4190" s="354"/>
      <c r="D4190" s="354"/>
      <c r="E4190" s="354"/>
      <c r="F4190" s="354"/>
      <c r="G4190" s="354"/>
      <c r="H4190" s="353"/>
      <c r="I4190" s="598" t="s">
        <v>328</v>
      </c>
      <c r="J4190" s="599"/>
      <c r="K4190" s="370"/>
      <c r="L4190" s="369"/>
      <c r="M4190" s="291"/>
    </row>
    <row r="4191" spans="1:13">
      <c r="A4191" s="313" t="s">
        <v>344</v>
      </c>
      <c r="B4191" s="328"/>
      <c r="C4191" s="328"/>
      <c r="D4191" s="328"/>
      <c r="E4191" s="328"/>
      <c r="F4191" s="328"/>
      <c r="G4191" s="328"/>
      <c r="H4191" s="368"/>
      <c r="I4191" s="598"/>
      <c r="J4191" s="599"/>
      <c r="K4191" s="352"/>
      <c r="L4191" s="292"/>
      <c r="M4191" s="291"/>
    </row>
    <row r="4192" spans="1:13" ht="15.75" thickBot="1">
      <c r="A4192" s="323" t="s">
        <v>343</v>
      </c>
      <c r="B4192" s="322"/>
      <c r="C4192" s="322"/>
      <c r="D4192" s="322"/>
      <c r="E4192" s="322"/>
      <c r="F4192" s="322"/>
      <c r="G4192" s="322"/>
      <c r="H4192" s="321"/>
      <c r="I4192" s="334"/>
      <c r="J4192" s="333"/>
      <c r="K4192" s="636"/>
      <c r="L4192" s="637"/>
      <c r="M4192" s="291"/>
    </row>
    <row r="4193" spans="1:13">
      <c r="A4193" s="367" t="s">
        <v>342</v>
      </c>
      <c r="B4193" s="366"/>
      <c r="C4193" s="366"/>
      <c r="D4193" s="366"/>
      <c r="E4193" s="366"/>
      <c r="F4193" s="366"/>
      <c r="G4193" s="366"/>
      <c r="H4193" s="365"/>
      <c r="I4193" s="341"/>
      <c r="J4193" s="364"/>
      <c r="K4193" s="627">
        <f>K4195+K4200+K4203</f>
        <v>5.05</v>
      </c>
      <c r="L4193" s="628"/>
      <c r="M4193" s="286">
        <f>K4193*12*I4182</f>
        <v>45201.539999999994</v>
      </c>
    </row>
    <row r="4194" spans="1:13" ht="15.75" thickBot="1">
      <c r="A4194" s="363" t="s">
        <v>341</v>
      </c>
      <c r="B4194" s="362"/>
      <c r="C4194" s="362"/>
      <c r="D4194" s="362"/>
      <c r="E4194" s="362"/>
      <c r="F4194" s="362"/>
      <c r="G4194" s="362"/>
      <c r="H4194" s="361"/>
      <c r="I4194" s="336"/>
      <c r="J4194" s="360"/>
      <c r="K4194" s="281"/>
      <c r="L4194" s="280"/>
      <c r="M4194" s="279"/>
    </row>
    <row r="4195" spans="1:13">
      <c r="A4195" s="301" t="s">
        <v>340</v>
      </c>
      <c r="B4195" s="300"/>
      <c r="C4195" s="300"/>
      <c r="D4195" s="300"/>
      <c r="E4195" s="300"/>
      <c r="F4195" s="300"/>
      <c r="G4195" s="300"/>
      <c r="H4195" s="298"/>
      <c r="I4195" s="598" t="s">
        <v>19</v>
      </c>
      <c r="J4195" s="599"/>
      <c r="K4195" s="629">
        <v>2.5299999999999998</v>
      </c>
      <c r="L4195" s="630"/>
      <c r="M4195" s="291">
        <f>K4195*12*I4182</f>
        <v>22645.523999999998</v>
      </c>
    </row>
    <row r="4196" spans="1:13">
      <c r="A4196" s="323" t="s">
        <v>339</v>
      </c>
      <c r="B4196" s="322"/>
      <c r="C4196" s="322"/>
      <c r="D4196" s="322"/>
      <c r="E4196" s="322"/>
      <c r="F4196" s="322"/>
      <c r="G4196" s="322"/>
      <c r="H4196" s="321"/>
      <c r="I4196" s="359"/>
      <c r="J4196" s="358"/>
      <c r="K4196" s="327"/>
      <c r="L4196" s="292"/>
      <c r="M4196" s="291"/>
    </row>
    <row r="4197" spans="1:13">
      <c r="A4197" s="301" t="s">
        <v>338</v>
      </c>
      <c r="B4197" s="355"/>
      <c r="C4197" s="355"/>
      <c r="D4197" s="355"/>
      <c r="E4197" s="355"/>
      <c r="F4197" s="355"/>
      <c r="G4197" s="355"/>
      <c r="H4197" s="356"/>
      <c r="I4197" s="598" t="s">
        <v>328</v>
      </c>
      <c r="J4197" s="599"/>
      <c r="K4197" s="327"/>
      <c r="L4197" s="292"/>
      <c r="M4197" s="291"/>
    </row>
    <row r="4198" spans="1:13">
      <c r="A4198" s="323" t="s">
        <v>337</v>
      </c>
      <c r="B4198" s="331"/>
      <c r="C4198" s="331"/>
      <c r="D4198" s="331"/>
      <c r="E4198" s="331"/>
      <c r="F4198" s="331"/>
      <c r="G4198" s="331"/>
      <c r="H4198" s="357"/>
      <c r="I4198" s="596"/>
      <c r="J4198" s="597"/>
      <c r="K4198" s="327"/>
      <c r="L4198" s="292"/>
      <c r="M4198" s="291"/>
    </row>
    <row r="4199" spans="1:13">
      <c r="A4199" s="320" t="s">
        <v>336</v>
      </c>
      <c r="B4199" s="354"/>
      <c r="C4199" s="353"/>
      <c r="D4199" s="355"/>
      <c r="E4199" s="355"/>
      <c r="F4199" s="355"/>
      <c r="G4199" s="355"/>
      <c r="H4199" s="356"/>
      <c r="I4199" s="598" t="s">
        <v>328</v>
      </c>
      <c r="J4199" s="599"/>
      <c r="K4199" s="327"/>
      <c r="L4199" s="292"/>
      <c r="M4199" s="291"/>
    </row>
    <row r="4200" spans="1:13">
      <c r="A4200" s="301" t="s">
        <v>335</v>
      </c>
      <c r="B4200" s="355"/>
      <c r="C4200" s="355"/>
      <c r="D4200" s="354"/>
      <c r="E4200" s="354"/>
      <c r="F4200" s="354"/>
      <c r="G4200" s="354"/>
      <c r="H4200" s="353"/>
      <c r="I4200" s="608" t="s">
        <v>35</v>
      </c>
      <c r="J4200" s="609"/>
      <c r="K4200" s="625">
        <v>1.1200000000000001</v>
      </c>
      <c r="L4200" s="626"/>
      <c r="M4200" s="291">
        <f>K4200*12*I4182</f>
        <v>10024.896000000001</v>
      </c>
    </row>
    <row r="4201" spans="1:13">
      <c r="A4201" s="313" t="s">
        <v>334</v>
      </c>
      <c r="B4201" s="312"/>
      <c r="C4201" s="312"/>
      <c r="D4201" s="312"/>
      <c r="E4201" s="312"/>
      <c r="F4201" s="312"/>
      <c r="G4201" s="312"/>
      <c r="H4201" s="311"/>
      <c r="I4201" s="590" t="s">
        <v>333</v>
      </c>
      <c r="J4201" s="591"/>
      <c r="K4201" s="327"/>
      <c r="L4201" s="292"/>
      <c r="M4201" s="291"/>
    </row>
    <row r="4202" spans="1:13">
      <c r="A4202" s="323"/>
      <c r="B4202" s="322"/>
      <c r="C4202" s="322"/>
      <c r="D4202" s="322"/>
      <c r="E4202" s="322"/>
      <c r="F4202" s="322"/>
      <c r="G4202" s="322"/>
      <c r="H4202" s="321"/>
      <c r="I4202" s="334" t="s">
        <v>332</v>
      </c>
      <c r="J4202" s="333"/>
      <c r="K4202" s="352"/>
      <c r="L4202" s="292"/>
      <c r="M4202" s="291"/>
    </row>
    <row r="4203" spans="1:13">
      <c r="A4203" s="313" t="s">
        <v>331</v>
      </c>
      <c r="B4203" s="312"/>
      <c r="C4203" s="312"/>
      <c r="D4203" s="312"/>
      <c r="E4203" s="312"/>
      <c r="F4203" s="312"/>
      <c r="G4203" s="312"/>
      <c r="H4203" s="311"/>
      <c r="I4203" s="590" t="s">
        <v>35</v>
      </c>
      <c r="J4203" s="591"/>
      <c r="K4203" s="625">
        <v>1.4</v>
      </c>
      <c r="L4203" s="626"/>
      <c r="M4203" s="291">
        <f>K4203*12*I4182</f>
        <v>12531.119999999997</v>
      </c>
    </row>
    <row r="4204" spans="1:13">
      <c r="A4204" s="323" t="s">
        <v>330</v>
      </c>
      <c r="B4204" s="322"/>
      <c r="C4204" s="322"/>
      <c r="D4204" s="322"/>
      <c r="E4204" s="322"/>
      <c r="F4204" s="322"/>
      <c r="G4204" s="322"/>
      <c r="H4204" s="321"/>
      <c r="I4204" s="334"/>
      <c r="J4204" s="333"/>
      <c r="K4204" s="327"/>
      <c r="L4204" s="292"/>
      <c r="M4204" s="291"/>
    </row>
    <row r="4205" spans="1:13">
      <c r="A4205" s="313" t="s">
        <v>329</v>
      </c>
      <c r="B4205" s="312"/>
      <c r="C4205" s="312"/>
      <c r="D4205" s="312"/>
      <c r="E4205" s="312"/>
      <c r="F4205" s="312"/>
      <c r="G4205" s="312"/>
      <c r="H4205" s="311"/>
      <c r="I4205" s="598" t="s">
        <v>328</v>
      </c>
      <c r="J4205" s="599"/>
      <c r="K4205" s="327"/>
      <c r="L4205" s="292"/>
      <c r="M4205" s="291"/>
    </row>
    <row r="4206" spans="1:13">
      <c r="A4206" s="313" t="s">
        <v>327</v>
      </c>
      <c r="B4206" s="312"/>
      <c r="C4206" s="312"/>
      <c r="D4206" s="312"/>
      <c r="E4206" s="312"/>
      <c r="F4206" s="312"/>
      <c r="G4206" s="312"/>
      <c r="H4206" s="311"/>
      <c r="I4206" s="590" t="s">
        <v>326</v>
      </c>
      <c r="J4206" s="591"/>
      <c r="K4206" s="351"/>
      <c r="L4206" s="350"/>
      <c r="M4206" s="349"/>
    </row>
    <row r="4207" spans="1:13" ht="15.75" thickBot="1">
      <c r="A4207" s="323"/>
      <c r="B4207" s="322"/>
      <c r="C4207" s="322"/>
      <c r="D4207" s="322"/>
      <c r="E4207" s="322"/>
      <c r="F4207" s="322"/>
      <c r="G4207" s="322"/>
      <c r="H4207" s="321"/>
      <c r="I4207" s="606" t="s">
        <v>325</v>
      </c>
      <c r="J4207" s="607"/>
      <c r="K4207" s="348"/>
      <c r="L4207" s="347"/>
      <c r="M4207" s="346"/>
    </row>
    <row r="4208" spans="1:13">
      <c r="A4208" s="345" t="s">
        <v>324</v>
      </c>
      <c r="B4208" s="344"/>
      <c r="C4208" s="344"/>
      <c r="D4208" s="344"/>
      <c r="E4208" s="344"/>
      <c r="F4208" s="344"/>
      <c r="G4208" s="343"/>
      <c r="H4208" s="342"/>
      <c r="I4208" s="341"/>
      <c r="J4208" s="340"/>
      <c r="K4208" s="648">
        <f>K4210+K4217+K4225+K4229+K4230+K4234</f>
        <v>29.75</v>
      </c>
      <c r="L4208" s="628"/>
      <c r="M4208" s="286">
        <f>M4210+M4217+M4225+M4229+M4230+M4234</f>
        <v>266286.3</v>
      </c>
    </row>
    <row r="4209" spans="1:13" ht="15.75" thickBot="1">
      <c r="A4209" s="339"/>
      <c r="B4209" s="338"/>
      <c r="C4209" s="338"/>
      <c r="D4209" s="338"/>
      <c r="E4209" s="338"/>
      <c r="F4209" s="338"/>
      <c r="G4209" s="338"/>
      <c r="H4209" s="337"/>
      <c r="I4209" s="336"/>
      <c r="J4209" s="282"/>
      <c r="K4209" s="281"/>
      <c r="L4209" s="280"/>
      <c r="M4209" s="279"/>
    </row>
    <row r="4210" spans="1:13" ht="15.75" thickBot="1">
      <c r="A4210" s="603" t="s">
        <v>323</v>
      </c>
      <c r="B4210" s="604"/>
      <c r="C4210" s="604"/>
      <c r="D4210" s="604"/>
      <c r="E4210" s="604"/>
      <c r="F4210" s="604"/>
      <c r="G4210" s="604"/>
      <c r="H4210" s="605"/>
      <c r="I4210" s="305"/>
      <c r="J4210" s="304"/>
      <c r="K4210" s="646">
        <f>K4211+K4212+K4213+K4215+K4216</f>
        <v>4.4599999999999991</v>
      </c>
      <c r="L4210" s="647"/>
      <c r="M4210" s="303">
        <f>K4210*12*I4182</f>
        <v>39920.567999999992</v>
      </c>
    </row>
    <row r="4211" spans="1:13">
      <c r="A4211" s="323" t="s">
        <v>322</v>
      </c>
      <c r="B4211" s="322"/>
      <c r="C4211" s="322"/>
      <c r="D4211" s="322"/>
      <c r="E4211" s="322"/>
      <c r="F4211" s="322"/>
      <c r="G4211" s="322"/>
      <c r="H4211" s="321"/>
      <c r="I4211" s="596" t="s">
        <v>321</v>
      </c>
      <c r="J4211" s="597"/>
      <c r="K4211" s="629">
        <v>0.63</v>
      </c>
      <c r="L4211" s="630"/>
      <c r="M4211" s="291">
        <f>K4211*12*I4182</f>
        <v>5639.0039999999999</v>
      </c>
    </row>
    <row r="4212" spans="1:13">
      <c r="A4212" s="320" t="s">
        <v>320</v>
      </c>
      <c r="B4212" s="319"/>
      <c r="C4212" s="319"/>
      <c r="D4212" s="319"/>
      <c r="E4212" s="319"/>
      <c r="F4212" s="319"/>
      <c r="G4212" s="319"/>
      <c r="H4212" s="318"/>
      <c r="I4212" s="608" t="s">
        <v>57</v>
      </c>
      <c r="J4212" s="609"/>
      <c r="K4212" s="625">
        <v>1.48</v>
      </c>
      <c r="L4212" s="626"/>
      <c r="M4212" s="291">
        <f>K4212*12*I4182</f>
        <v>13247.183999999997</v>
      </c>
    </row>
    <row r="4213" spans="1:13">
      <c r="A4213" s="313" t="s">
        <v>319</v>
      </c>
      <c r="B4213" s="312"/>
      <c r="C4213" s="312"/>
      <c r="D4213" s="312"/>
      <c r="E4213" s="312"/>
      <c r="F4213" s="312"/>
      <c r="G4213" s="312"/>
      <c r="H4213" s="311"/>
      <c r="I4213" s="590" t="s">
        <v>35</v>
      </c>
      <c r="J4213" s="591"/>
      <c r="K4213" s="625">
        <v>0.17</v>
      </c>
      <c r="L4213" s="626"/>
      <c r="M4213" s="291">
        <f>K4213*12*I4182</f>
        <v>1521.636</v>
      </c>
    </row>
    <row r="4214" spans="1:13">
      <c r="A4214" s="335" t="s">
        <v>318</v>
      </c>
      <c r="B4214" s="331"/>
      <c r="C4214" s="331"/>
      <c r="D4214" s="331"/>
      <c r="E4214" s="322"/>
      <c r="F4214" s="322"/>
      <c r="G4214" s="322"/>
      <c r="H4214" s="321"/>
      <c r="I4214" s="334"/>
      <c r="J4214" s="333"/>
      <c r="K4214" s="293"/>
      <c r="L4214" s="292"/>
      <c r="M4214" s="291"/>
    </row>
    <row r="4215" spans="1:13">
      <c r="A4215" s="320" t="s">
        <v>317</v>
      </c>
      <c r="B4215" s="319"/>
      <c r="C4215" s="319"/>
      <c r="D4215" s="319"/>
      <c r="E4215" s="319"/>
      <c r="F4215" s="319"/>
      <c r="G4215" s="319"/>
      <c r="H4215" s="318"/>
      <c r="I4215" s="608" t="s">
        <v>19</v>
      </c>
      <c r="J4215" s="609"/>
      <c r="K4215" s="625">
        <v>0.05</v>
      </c>
      <c r="L4215" s="626"/>
      <c r="M4215" s="291">
        <f>K4215*12*I4182</f>
        <v>447.54000000000008</v>
      </c>
    </row>
    <row r="4216" spans="1:13" ht="15.75" thickBot="1">
      <c r="A4216" s="313" t="s">
        <v>316</v>
      </c>
      <c r="B4216" s="312"/>
      <c r="C4216" s="312"/>
      <c r="D4216" s="312"/>
      <c r="E4216" s="312"/>
      <c r="F4216" s="312"/>
      <c r="G4216" s="312"/>
      <c r="H4216" s="311"/>
      <c r="I4216" s="614" t="s">
        <v>19</v>
      </c>
      <c r="J4216" s="615"/>
      <c r="K4216" s="650">
        <v>2.13</v>
      </c>
      <c r="L4216" s="651"/>
      <c r="M4216" s="291">
        <f>K4216*12*I4182</f>
        <v>19065.203999999998</v>
      </c>
    </row>
    <row r="4217" spans="1:13" ht="15.75" thickBot="1">
      <c r="A4217" s="654" t="s">
        <v>315</v>
      </c>
      <c r="B4217" s="655"/>
      <c r="C4217" s="655"/>
      <c r="D4217" s="655"/>
      <c r="E4217" s="655"/>
      <c r="F4217" s="655"/>
      <c r="G4217" s="655"/>
      <c r="H4217" s="656"/>
      <c r="I4217" s="305"/>
      <c r="J4217" s="304"/>
      <c r="K4217" s="642">
        <f>K4218+K4219+K4221+K4222+K4223+K4224</f>
        <v>1.35</v>
      </c>
      <c r="L4217" s="647"/>
      <c r="M4217" s="303">
        <f>K4217*12*I4182</f>
        <v>12083.580000000002</v>
      </c>
    </row>
    <row r="4218" spans="1:13">
      <c r="A4218" s="332" t="s">
        <v>314</v>
      </c>
      <c r="B4218" s="331"/>
      <c r="C4218" s="331"/>
      <c r="D4218" s="331"/>
      <c r="E4218" s="331"/>
      <c r="F4218" s="322"/>
      <c r="G4218" s="322"/>
      <c r="H4218" s="321"/>
      <c r="I4218" s="330"/>
      <c r="J4218" s="294"/>
      <c r="K4218" s="629">
        <v>0.08</v>
      </c>
      <c r="L4218" s="630"/>
      <c r="M4218" s="291">
        <f>K4218*12*I4182</f>
        <v>716.06399999999996</v>
      </c>
    </row>
    <row r="4219" spans="1:13">
      <c r="A4219" s="329" t="s">
        <v>313</v>
      </c>
      <c r="B4219" s="328"/>
      <c r="C4219" s="328"/>
      <c r="D4219" s="328"/>
      <c r="E4219" s="328"/>
      <c r="F4219" s="312"/>
      <c r="G4219" s="312"/>
      <c r="H4219" s="311"/>
      <c r="I4219" s="598" t="s">
        <v>312</v>
      </c>
      <c r="J4219" s="599"/>
      <c r="K4219" s="625">
        <v>0.65</v>
      </c>
      <c r="L4219" s="626"/>
      <c r="M4219" s="291">
        <f>K4219*12*I4182</f>
        <v>5818.02</v>
      </c>
    </row>
    <row r="4220" spans="1:13">
      <c r="A4220" s="323" t="s">
        <v>311</v>
      </c>
      <c r="B4220" s="322"/>
      <c r="C4220" s="322"/>
      <c r="D4220" s="322"/>
      <c r="E4220" s="322"/>
      <c r="F4220" s="322"/>
      <c r="G4220" s="322"/>
      <c r="H4220" s="321"/>
      <c r="I4220" s="596" t="s">
        <v>310</v>
      </c>
      <c r="J4220" s="597"/>
      <c r="K4220" s="327"/>
      <c r="L4220" s="292"/>
      <c r="M4220" s="291"/>
    </row>
    <row r="4221" spans="1:13">
      <c r="A4221" s="320" t="s">
        <v>309</v>
      </c>
      <c r="B4221" s="319"/>
      <c r="C4221" s="319"/>
      <c r="D4221" s="319"/>
      <c r="E4221" s="319"/>
      <c r="F4221" s="319"/>
      <c r="G4221" s="319"/>
      <c r="H4221" s="318"/>
      <c r="I4221" s="608" t="s">
        <v>308</v>
      </c>
      <c r="J4221" s="609"/>
      <c r="K4221" s="625">
        <v>0.4</v>
      </c>
      <c r="L4221" s="626"/>
      <c r="M4221" s="291">
        <f>K4221*12*I4182</f>
        <v>3580.3200000000006</v>
      </c>
    </row>
    <row r="4222" spans="1:13">
      <c r="A4222" s="320" t="s">
        <v>307</v>
      </c>
      <c r="B4222" s="319"/>
      <c r="C4222" s="319"/>
      <c r="D4222" s="319"/>
      <c r="E4222" s="319"/>
      <c r="F4222" s="319"/>
      <c r="G4222" s="319"/>
      <c r="H4222" s="318"/>
      <c r="I4222" s="608" t="s">
        <v>306</v>
      </c>
      <c r="J4222" s="609"/>
      <c r="K4222" s="625">
        <v>0.1</v>
      </c>
      <c r="L4222" s="626"/>
      <c r="M4222" s="291">
        <f>K4222*12*I4182</f>
        <v>895.08000000000015</v>
      </c>
    </row>
    <row r="4223" spans="1:13">
      <c r="A4223" s="313" t="s">
        <v>299</v>
      </c>
      <c r="B4223" s="312"/>
      <c r="C4223" s="312"/>
      <c r="D4223" s="312"/>
      <c r="E4223" s="312"/>
      <c r="F4223" s="312"/>
      <c r="G4223" s="312"/>
      <c r="H4223" s="311"/>
      <c r="I4223" s="608" t="s">
        <v>298</v>
      </c>
      <c r="J4223" s="609"/>
      <c r="K4223" s="636">
        <v>0.05</v>
      </c>
      <c r="L4223" s="637"/>
      <c r="M4223" s="291">
        <f>K4223*12*I4182</f>
        <v>447.54000000000008</v>
      </c>
    </row>
    <row r="4224" spans="1:13" ht="15.75" thickBot="1">
      <c r="A4224" s="313" t="s">
        <v>305</v>
      </c>
      <c r="B4224" s="312"/>
      <c r="C4224" s="312"/>
      <c r="D4224" s="312"/>
      <c r="E4224" s="312"/>
      <c r="F4224" s="312"/>
      <c r="G4224" s="312"/>
      <c r="H4224" s="311"/>
      <c r="I4224" s="614" t="s">
        <v>88</v>
      </c>
      <c r="J4224" s="615"/>
      <c r="K4224" s="638">
        <v>7.0000000000000007E-2</v>
      </c>
      <c r="L4224" s="639"/>
      <c r="M4224" s="326">
        <f>K4224*12*I4182</f>
        <v>626.55600000000004</v>
      </c>
    </row>
    <row r="4225" spans="1:13" ht="15.75" thickBot="1">
      <c r="A4225" s="654" t="s">
        <v>304</v>
      </c>
      <c r="B4225" s="655"/>
      <c r="C4225" s="655"/>
      <c r="D4225" s="655"/>
      <c r="E4225" s="655"/>
      <c r="F4225" s="655"/>
      <c r="G4225" s="655"/>
      <c r="H4225" s="656"/>
      <c r="I4225" s="325"/>
      <c r="J4225" s="324"/>
      <c r="K4225" s="649">
        <f>K4226+K4227+K4228</f>
        <v>0.88</v>
      </c>
      <c r="L4225" s="643"/>
      <c r="M4225" s="303">
        <f>K4225*12*I4182</f>
        <v>7876.7039999999997</v>
      </c>
    </row>
    <row r="4226" spans="1:13">
      <c r="A4226" s="323" t="s">
        <v>303</v>
      </c>
      <c r="B4226" s="322"/>
      <c r="C4226" s="322"/>
      <c r="D4226" s="322"/>
      <c r="E4226" s="322"/>
      <c r="F4226" s="322"/>
      <c r="G4226" s="322"/>
      <c r="H4226" s="321"/>
      <c r="I4226" s="612" t="s">
        <v>302</v>
      </c>
      <c r="J4226" s="613"/>
      <c r="K4226" s="644">
        <v>0.42</v>
      </c>
      <c r="L4226" s="645"/>
      <c r="M4226" s="291">
        <f>K4226*12*I4182</f>
        <v>3759.3359999999998</v>
      </c>
    </row>
    <row r="4227" spans="1:13">
      <c r="A4227" s="320" t="s">
        <v>301</v>
      </c>
      <c r="B4227" s="319"/>
      <c r="C4227" s="319"/>
      <c r="D4227" s="319"/>
      <c r="E4227" s="319"/>
      <c r="F4227" s="319"/>
      <c r="G4227" s="319"/>
      <c r="H4227" s="318"/>
      <c r="I4227" s="317" t="s">
        <v>300</v>
      </c>
      <c r="J4227" s="316"/>
      <c r="K4227" s="636">
        <v>0.37</v>
      </c>
      <c r="L4227" s="637"/>
      <c r="M4227" s="291">
        <f>K4227*12*I4182</f>
        <v>3311.7959999999994</v>
      </c>
    </row>
    <row r="4228" spans="1:13" ht="15.75" thickBot="1">
      <c r="A4228" s="313" t="s">
        <v>299</v>
      </c>
      <c r="B4228" s="312"/>
      <c r="C4228" s="312"/>
      <c r="D4228" s="312"/>
      <c r="E4228" s="312"/>
      <c r="F4228" s="312"/>
      <c r="G4228" s="312"/>
      <c r="H4228" s="311"/>
      <c r="I4228" s="614" t="s">
        <v>298</v>
      </c>
      <c r="J4228" s="615"/>
      <c r="K4228" s="638">
        <v>0.09</v>
      </c>
      <c r="L4228" s="639"/>
      <c r="M4228" s="291">
        <f>K4228*12*I4182</f>
        <v>805.572</v>
      </c>
    </row>
    <row r="4229" spans="1:13" ht="15.75" thickBot="1">
      <c r="A4229" s="309" t="s">
        <v>297</v>
      </c>
      <c r="B4229" s="308"/>
      <c r="C4229" s="308"/>
      <c r="D4229" s="308"/>
      <c r="E4229" s="308"/>
      <c r="F4229" s="308"/>
      <c r="G4229" s="308"/>
      <c r="H4229" s="307"/>
      <c r="I4229" s="619" t="s">
        <v>296</v>
      </c>
      <c r="J4229" s="620"/>
      <c r="K4229" s="640">
        <v>21.41</v>
      </c>
      <c r="L4229" s="641"/>
      <c r="M4229" s="303">
        <f>K4229*12*I4182</f>
        <v>191636.628</v>
      </c>
    </row>
    <row r="4230" spans="1:13" ht="15.75" thickBot="1">
      <c r="A4230" s="603" t="s">
        <v>295</v>
      </c>
      <c r="B4230" s="604"/>
      <c r="C4230" s="604"/>
      <c r="D4230" s="604"/>
      <c r="E4230" s="604"/>
      <c r="F4230" s="604"/>
      <c r="G4230" s="604"/>
      <c r="H4230" s="605"/>
      <c r="I4230" s="305"/>
      <c r="J4230" s="304"/>
      <c r="K4230" s="642">
        <v>1.58</v>
      </c>
      <c r="L4230" s="643"/>
      <c r="M4230" s="303">
        <f>K4230*12*I4182</f>
        <v>14142.264000000001</v>
      </c>
    </row>
    <row r="4231" spans="1:13">
      <c r="A4231" s="301" t="s">
        <v>294</v>
      </c>
      <c r="B4231" s="300"/>
      <c r="C4231" s="300"/>
      <c r="D4231" s="300"/>
      <c r="E4231" s="300"/>
      <c r="F4231" s="300"/>
      <c r="G4231" s="300"/>
      <c r="H4231" s="298"/>
      <c r="I4231" s="621" t="s">
        <v>293</v>
      </c>
      <c r="J4231" s="622"/>
      <c r="K4231" s="297"/>
      <c r="L4231" s="314"/>
      <c r="M4231" s="291"/>
    </row>
    <row r="4232" spans="1:13">
      <c r="A4232" s="301" t="s">
        <v>292</v>
      </c>
      <c r="B4232" s="300"/>
      <c r="C4232" s="300"/>
      <c r="D4232" s="300"/>
      <c r="E4232" s="300"/>
      <c r="F4232" s="300"/>
      <c r="G4232" s="300"/>
      <c r="H4232" s="298"/>
      <c r="I4232" s="295"/>
      <c r="J4232" s="294"/>
      <c r="K4232" s="297"/>
      <c r="L4232" s="314"/>
      <c r="M4232" s="291"/>
    </row>
    <row r="4233" spans="1:13" ht="15.75" thickBot="1">
      <c r="A4233" s="301" t="s">
        <v>291</v>
      </c>
      <c r="B4233" s="300"/>
      <c r="C4233" s="300"/>
      <c r="D4233" s="300"/>
      <c r="E4233" s="300"/>
      <c r="F4233" s="300"/>
      <c r="G4233" s="300"/>
      <c r="H4233" s="298"/>
      <c r="I4233" s="310"/>
      <c r="J4233" s="294"/>
      <c r="K4233" s="297"/>
      <c r="L4233" s="314"/>
      <c r="M4233" s="291"/>
    </row>
    <row r="4234" spans="1:13" ht="15.75" thickBot="1">
      <c r="A4234" s="309" t="s">
        <v>290</v>
      </c>
      <c r="B4234" s="308"/>
      <c r="C4234" s="308"/>
      <c r="D4234" s="308"/>
      <c r="E4234" s="308"/>
      <c r="F4234" s="308"/>
      <c r="G4234" s="308"/>
      <c r="H4234" s="307"/>
      <c r="I4234" s="305"/>
      <c r="J4234" s="304"/>
      <c r="K4234" s="642">
        <v>7.0000000000000007E-2</v>
      </c>
      <c r="L4234" s="643"/>
      <c r="M4234" s="303">
        <f>K4234*12*I4182</f>
        <v>626.55600000000004</v>
      </c>
    </row>
    <row r="4235" spans="1:13">
      <c r="A4235" s="301" t="s">
        <v>289</v>
      </c>
      <c r="B4235" s="300"/>
      <c r="C4235" s="300"/>
      <c r="D4235" s="300"/>
      <c r="E4235" s="300"/>
      <c r="F4235" s="300"/>
      <c r="G4235" s="300"/>
      <c r="H4235" s="298"/>
      <c r="I4235" s="621" t="s">
        <v>19</v>
      </c>
      <c r="J4235" s="622"/>
      <c r="K4235" s="315"/>
      <c r="L4235" s="314"/>
      <c r="M4235" s="291"/>
    </row>
    <row r="4236" spans="1:13" ht="15.75" thickBot="1">
      <c r="A4236" s="301" t="s">
        <v>288</v>
      </c>
      <c r="B4236" s="300"/>
      <c r="C4236" s="300"/>
      <c r="D4236" s="300"/>
      <c r="E4236" s="300"/>
      <c r="F4236" s="300"/>
      <c r="G4236" s="300"/>
      <c r="H4236" s="298"/>
      <c r="I4236" s="295"/>
      <c r="J4236" s="294"/>
      <c r="K4236" s="315"/>
      <c r="L4236" s="314"/>
      <c r="M4236" s="291"/>
    </row>
    <row r="4237" spans="1:13" ht="15.75" thickBot="1">
      <c r="A4237" s="603" t="s">
        <v>287</v>
      </c>
      <c r="B4237" s="604"/>
      <c r="C4237" s="604"/>
      <c r="D4237" s="604"/>
      <c r="E4237" s="604"/>
      <c r="F4237" s="604"/>
      <c r="G4237" s="604"/>
      <c r="H4237" s="605"/>
      <c r="I4237" s="305"/>
      <c r="J4237" s="304"/>
      <c r="K4237" s="642">
        <v>6</v>
      </c>
      <c r="L4237" s="643"/>
      <c r="M4237" s="303">
        <f>K4237*12*I4182</f>
        <v>53704.799999999996</v>
      </c>
    </row>
    <row r="4238" spans="1:13">
      <c r="A4238" s="301" t="s">
        <v>286</v>
      </c>
      <c r="B4238" s="299"/>
      <c r="C4238" s="299"/>
      <c r="D4238" s="299"/>
      <c r="E4238" s="299"/>
      <c r="F4238" s="300"/>
      <c r="G4238" s="299"/>
      <c r="H4238" s="298"/>
      <c r="I4238" s="598" t="s">
        <v>285</v>
      </c>
      <c r="J4238" s="599"/>
      <c r="K4238" s="297"/>
      <c r="L4238" s="314"/>
      <c r="M4238" s="291"/>
    </row>
    <row r="4239" spans="1:13">
      <c r="A4239" s="301" t="s">
        <v>284</v>
      </c>
      <c r="B4239" s="299"/>
      <c r="C4239" s="299"/>
      <c r="D4239" s="299"/>
      <c r="E4239" s="299"/>
      <c r="F4239" s="300"/>
      <c r="G4239" s="299"/>
      <c r="H4239" s="298"/>
      <c r="I4239" s="598" t="s">
        <v>283</v>
      </c>
      <c r="J4239" s="599"/>
      <c r="K4239" s="297"/>
      <c r="L4239" s="314"/>
      <c r="M4239" s="291"/>
    </row>
    <row r="4240" spans="1:13">
      <c r="A4240" s="301" t="s">
        <v>282</v>
      </c>
      <c r="B4240" s="299"/>
      <c r="C4240" s="299"/>
      <c r="D4240" s="299"/>
      <c r="E4240" s="299"/>
      <c r="F4240" s="300"/>
      <c r="G4240" s="299"/>
      <c r="H4240" s="298"/>
      <c r="I4240" s="598" t="s">
        <v>281</v>
      </c>
      <c r="J4240" s="599"/>
      <c r="K4240" s="297"/>
      <c r="L4240" s="314"/>
      <c r="M4240" s="291"/>
    </row>
    <row r="4241" spans="1:13">
      <c r="A4241" s="301" t="s">
        <v>280</v>
      </c>
      <c r="B4241" s="299"/>
      <c r="C4241" s="299"/>
      <c r="D4241" s="299"/>
      <c r="E4241" s="299"/>
      <c r="F4241" s="300"/>
      <c r="G4241" s="299"/>
      <c r="H4241" s="298"/>
      <c r="I4241" s="598" t="s">
        <v>279</v>
      </c>
      <c r="J4241" s="599"/>
      <c r="K4241" s="297"/>
      <c r="L4241" s="314"/>
      <c r="M4241" s="291"/>
    </row>
    <row r="4242" spans="1:13">
      <c r="A4242" s="301" t="s">
        <v>278</v>
      </c>
      <c r="B4242" s="299"/>
      <c r="C4242" s="299"/>
      <c r="D4242" s="299"/>
      <c r="E4242" s="299"/>
      <c r="F4242" s="300"/>
      <c r="G4242" s="299"/>
      <c r="H4242" s="298"/>
      <c r="I4242" s="598" t="s">
        <v>277</v>
      </c>
      <c r="J4242" s="599"/>
      <c r="K4242" s="297"/>
      <c r="L4242" s="314"/>
      <c r="M4242" s="291"/>
    </row>
    <row r="4243" spans="1:13">
      <c r="A4243" s="301" t="s">
        <v>276</v>
      </c>
      <c r="B4243" s="299"/>
      <c r="C4243" s="299"/>
      <c r="D4243" s="299"/>
      <c r="E4243" s="299"/>
      <c r="F4243" s="300"/>
      <c r="G4243" s="299"/>
      <c r="H4243" s="298"/>
      <c r="I4243" s="295"/>
      <c r="J4243" s="294"/>
      <c r="K4243" s="297"/>
      <c r="L4243" s="302"/>
      <c r="M4243" s="291"/>
    </row>
    <row r="4244" spans="1:13">
      <c r="A4244" s="301" t="s">
        <v>275</v>
      </c>
      <c r="B4244" s="299"/>
      <c r="C4244" s="299"/>
      <c r="D4244" s="299"/>
      <c r="E4244" s="299"/>
      <c r="F4244" s="300"/>
      <c r="G4244" s="299"/>
      <c r="H4244" s="298"/>
      <c r="I4244" s="295"/>
      <c r="J4244" s="294"/>
      <c r="K4244" s="297"/>
      <c r="L4244" s="314"/>
      <c r="M4244" s="291"/>
    </row>
    <row r="4245" spans="1:13">
      <c r="A4245" s="301" t="s">
        <v>274</v>
      </c>
      <c r="B4245" s="299"/>
      <c r="C4245" s="299"/>
      <c r="D4245" s="299"/>
      <c r="E4245" s="299"/>
      <c r="F4245" s="300"/>
      <c r="G4245" s="299"/>
      <c r="H4245" s="298"/>
      <c r="I4245" s="295"/>
      <c r="J4245" s="294"/>
      <c r="K4245" s="297"/>
      <c r="L4245" s="314"/>
      <c r="M4245" s="291"/>
    </row>
    <row r="4246" spans="1:13">
      <c r="A4246" s="301" t="s">
        <v>273</v>
      </c>
      <c r="B4246" s="299"/>
      <c r="C4246" s="299"/>
      <c r="D4246" s="299"/>
      <c r="E4246" s="299"/>
      <c r="F4246" s="300"/>
      <c r="G4246" s="299"/>
      <c r="H4246" s="298"/>
      <c r="I4246" s="295"/>
      <c r="J4246" s="294"/>
      <c r="K4246" s="297"/>
      <c r="L4246" s="314"/>
      <c r="M4246" s="291"/>
    </row>
    <row r="4247" spans="1:13">
      <c r="A4247" s="301" t="s">
        <v>272</v>
      </c>
      <c r="B4247" s="299"/>
      <c r="C4247" s="299"/>
      <c r="D4247" s="299"/>
      <c r="E4247" s="299"/>
      <c r="F4247" s="300"/>
      <c r="G4247" s="299"/>
      <c r="H4247" s="298"/>
      <c r="I4247" s="295"/>
      <c r="J4247" s="294"/>
      <c r="K4247" s="297"/>
      <c r="L4247" s="314"/>
      <c r="M4247" s="291"/>
    </row>
    <row r="4248" spans="1:13" ht="15.75" thickBot="1">
      <c r="A4248" s="616" t="s">
        <v>271</v>
      </c>
      <c r="B4248" s="617"/>
      <c r="C4248" s="617"/>
      <c r="D4248" s="617"/>
      <c r="E4248" s="617"/>
      <c r="F4248" s="617"/>
      <c r="G4248" s="617"/>
      <c r="H4248" s="618"/>
      <c r="I4248" s="295"/>
      <c r="J4248" s="294"/>
      <c r="K4248" s="293"/>
      <c r="L4248" s="292"/>
      <c r="M4248" s="291"/>
    </row>
    <row r="4249" spans="1:13">
      <c r="A4249" s="290" t="s">
        <v>270</v>
      </c>
      <c r="B4249" s="289"/>
      <c r="C4249" s="289"/>
      <c r="D4249" s="289"/>
      <c r="E4249" s="289"/>
      <c r="F4249" s="289"/>
      <c r="G4249" s="289"/>
      <c r="H4249" s="289"/>
      <c r="I4249" s="621" t="s">
        <v>55</v>
      </c>
      <c r="J4249" s="622"/>
      <c r="K4249" s="288"/>
      <c r="L4249" s="287"/>
      <c r="M4249" s="286"/>
    </row>
    <row r="4250" spans="1:13" ht="15.75" thickBot="1">
      <c r="A4250" s="285" t="s">
        <v>269</v>
      </c>
      <c r="B4250" s="284"/>
      <c r="C4250" s="284"/>
      <c r="D4250" s="284"/>
      <c r="E4250" s="284"/>
      <c r="F4250" s="284"/>
      <c r="G4250" s="284"/>
      <c r="H4250" s="284"/>
      <c r="I4250" s="283"/>
      <c r="J4250" s="282"/>
      <c r="K4250" s="281"/>
      <c r="L4250" s="280"/>
      <c r="M4250" s="279"/>
    </row>
    <row r="4251" spans="1:13" ht="15.75" thickBot="1">
      <c r="A4251" s="603" t="s">
        <v>355</v>
      </c>
      <c r="B4251" s="604"/>
      <c r="C4251" s="604"/>
      <c r="D4251" s="604"/>
      <c r="E4251" s="604"/>
      <c r="F4251" s="604"/>
      <c r="G4251" s="604"/>
      <c r="H4251" s="657"/>
      <c r="I4251" s="658" t="s">
        <v>32</v>
      </c>
      <c r="J4251" s="659"/>
      <c r="K4251" s="660">
        <v>1.46</v>
      </c>
      <c r="L4251" s="661"/>
      <c r="M4251" s="276">
        <f>K4251*12*I4182</f>
        <v>13068.168</v>
      </c>
    </row>
    <row r="4252" spans="1:13" ht="15.75" thickBot="1">
      <c r="A4252" s="386" t="s">
        <v>354</v>
      </c>
      <c r="B4252" s="385"/>
      <c r="C4252" s="385"/>
      <c r="D4252" s="385"/>
      <c r="E4252" s="385"/>
      <c r="F4252" s="385"/>
      <c r="G4252" s="385"/>
      <c r="H4252" s="385"/>
      <c r="I4252" s="387"/>
      <c r="J4252" s="383"/>
      <c r="K4252" s="660"/>
      <c r="L4252" s="661"/>
      <c r="M4252" s="276"/>
    </row>
    <row r="4253" spans="1:13" ht="15.75" thickBot="1">
      <c r="A4253" s="652" t="s">
        <v>268</v>
      </c>
      <c r="B4253" s="653"/>
      <c r="C4253" s="653"/>
      <c r="D4253" s="653"/>
      <c r="E4253" s="653"/>
      <c r="F4253" s="653"/>
      <c r="G4253" s="653"/>
      <c r="H4253" s="653"/>
      <c r="I4253" s="278"/>
      <c r="J4253" s="277"/>
      <c r="K4253" s="610">
        <f>K4183+K4193+K4208+K4237+K4251+K4252</f>
        <v>48.43</v>
      </c>
      <c r="L4253" s="611"/>
      <c r="M4253" s="276">
        <f>M4183+M4193+M4208+M4237+M4251+M4252</f>
        <v>433487.24399999995</v>
      </c>
    </row>
    <row r="4255" spans="1:13" ht="15.75">
      <c r="A4255" s="601" t="s">
        <v>0</v>
      </c>
      <c r="B4255" s="601"/>
      <c r="C4255" s="601"/>
      <c r="D4255" s="601"/>
      <c r="E4255" s="601"/>
      <c r="F4255" s="601"/>
      <c r="G4255" s="601"/>
      <c r="H4255" s="601"/>
      <c r="I4255" s="601"/>
      <c r="J4255" s="601"/>
      <c r="K4255" s="601"/>
      <c r="L4255" s="601"/>
      <c r="M4255" s="327"/>
    </row>
    <row r="4256" spans="1:13" ht="15.75">
      <c r="A4256" s="600" t="s">
        <v>353</v>
      </c>
      <c r="B4256" s="600"/>
      <c r="C4256" s="600"/>
      <c r="D4256" s="600"/>
      <c r="E4256" s="600"/>
      <c r="F4256" s="600"/>
      <c r="G4256" s="600"/>
      <c r="H4256" s="600"/>
      <c r="I4256" s="600"/>
      <c r="J4256" s="600"/>
      <c r="K4256" s="600"/>
      <c r="L4256" s="600"/>
      <c r="M4256" s="327"/>
    </row>
    <row r="4257" spans="1:13" ht="15.75">
      <c r="A4257" s="370"/>
      <c r="B4257" s="370"/>
      <c r="C4257" s="370"/>
      <c r="D4257" s="370"/>
      <c r="E4257" s="370"/>
      <c r="F4257" s="370" t="s">
        <v>482</v>
      </c>
      <c r="G4257" s="370"/>
      <c r="H4257" s="370"/>
      <c r="I4257" s="370"/>
      <c r="J4257" s="370"/>
      <c r="K4257" s="370"/>
      <c r="L4257" s="370"/>
      <c r="M4257" s="327"/>
    </row>
    <row r="4258" spans="1:13">
      <c r="A4258" s="329"/>
      <c r="B4258" s="328"/>
      <c r="C4258" s="602" t="s">
        <v>351</v>
      </c>
      <c r="D4258" s="602"/>
      <c r="E4258" s="602"/>
      <c r="F4258" s="328"/>
      <c r="G4258" s="328"/>
      <c r="H4258" s="368"/>
      <c r="I4258" s="590" t="s">
        <v>3</v>
      </c>
      <c r="J4258" s="591"/>
      <c r="K4258" s="592" t="s">
        <v>4</v>
      </c>
      <c r="L4258" s="593"/>
      <c r="M4258" s="382"/>
    </row>
    <row r="4259" spans="1:13">
      <c r="A4259" s="381"/>
      <c r="B4259" s="355"/>
      <c r="C4259" s="355"/>
      <c r="D4259" s="355"/>
      <c r="E4259" s="355"/>
      <c r="F4259" s="355"/>
      <c r="G4259" s="355"/>
      <c r="H4259" s="356"/>
      <c r="I4259" s="295"/>
      <c r="J4259" s="294"/>
      <c r="K4259" s="594" t="s">
        <v>5</v>
      </c>
      <c r="L4259" s="595"/>
      <c r="M4259" s="380" t="s">
        <v>6</v>
      </c>
    </row>
    <row r="4260" spans="1:13">
      <c r="A4260" s="381"/>
      <c r="B4260" s="355"/>
      <c r="C4260" s="355"/>
      <c r="D4260" s="355"/>
      <c r="E4260" s="355"/>
      <c r="F4260" s="355"/>
      <c r="G4260" s="355"/>
      <c r="H4260" s="356"/>
      <c r="I4260" s="598" t="s">
        <v>7</v>
      </c>
      <c r="J4260" s="599"/>
      <c r="K4260" s="623" t="s">
        <v>8</v>
      </c>
      <c r="L4260" s="624"/>
      <c r="M4260" s="380" t="s">
        <v>9</v>
      </c>
    </row>
    <row r="4261" spans="1:13" ht="16.5" thickBot="1">
      <c r="A4261" s="379"/>
      <c r="B4261" s="351"/>
      <c r="C4261" s="351"/>
      <c r="D4261" s="351"/>
      <c r="E4261" s="351"/>
      <c r="F4261" s="351"/>
      <c r="G4261" s="351"/>
      <c r="H4261" s="350"/>
      <c r="I4261" s="631">
        <v>641.1</v>
      </c>
      <c r="J4261" s="632"/>
      <c r="K4261" s="633"/>
      <c r="L4261" s="634"/>
      <c r="M4261" s="378"/>
    </row>
    <row r="4262" spans="1:13">
      <c r="A4262" s="367" t="s">
        <v>350</v>
      </c>
      <c r="B4262" s="344"/>
      <c r="C4262" s="344"/>
      <c r="D4262" s="344"/>
      <c r="E4262" s="344"/>
      <c r="F4262" s="344"/>
      <c r="G4262" s="344"/>
      <c r="H4262" s="377"/>
      <c r="I4262" s="341"/>
      <c r="J4262" s="340"/>
      <c r="K4262" s="635">
        <f>K4265+K4268</f>
        <v>6.17</v>
      </c>
      <c r="L4262" s="628"/>
      <c r="M4262" s="286">
        <f>K4262*12*I4261</f>
        <v>47467.043999999994</v>
      </c>
    </row>
    <row r="4263" spans="1:13">
      <c r="A4263" s="376" t="s">
        <v>349</v>
      </c>
      <c r="B4263" s="375"/>
      <c r="C4263" s="375"/>
      <c r="D4263" s="375"/>
      <c r="E4263" s="375"/>
      <c r="F4263" s="375"/>
      <c r="G4263" s="375"/>
      <c r="H4263" s="374"/>
      <c r="I4263" s="295"/>
      <c r="J4263" s="294"/>
      <c r="K4263" s="293"/>
      <c r="L4263" s="292"/>
      <c r="M4263" s="373"/>
    </row>
    <row r="4264" spans="1:13" ht="15.75" thickBot="1">
      <c r="A4264" s="363" t="s">
        <v>348</v>
      </c>
      <c r="B4264" s="372"/>
      <c r="C4264" s="372"/>
      <c r="D4264" s="372"/>
      <c r="E4264" s="372"/>
      <c r="F4264" s="372"/>
      <c r="G4264" s="372"/>
      <c r="H4264" s="371"/>
      <c r="I4264" s="336"/>
      <c r="J4264" s="282"/>
      <c r="K4264" s="281"/>
      <c r="L4264" s="280"/>
      <c r="M4264" s="279"/>
    </row>
    <row r="4265" spans="1:13">
      <c r="A4265" s="323" t="s">
        <v>347</v>
      </c>
      <c r="B4265" s="331"/>
      <c r="C4265" s="331"/>
      <c r="D4265" s="331"/>
      <c r="E4265" s="331"/>
      <c r="F4265" s="331"/>
      <c r="G4265" s="331"/>
      <c r="H4265" s="357"/>
      <c r="I4265" s="596" t="s">
        <v>19</v>
      </c>
      <c r="J4265" s="597"/>
      <c r="K4265" s="629">
        <v>3.7</v>
      </c>
      <c r="L4265" s="630"/>
      <c r="M4265" s="291">
        <f>K4265*12*I4261</f>
        <v>28464.840000000004</v>
      </c>
    </row>
    <row r="4266" spans="1:13">
      <c r="A4266" s="301" t="s">
        <v>338</v>
      </c>
      <c r="B4266" s="355"/>
      <c r="C4266" s="355"/>
      <c r="D4266" s="355"/>
      <c r="E4266" s="355"/>
      <c r="F4266" s="355"/>
      <c r="G4266" s="355"/>
      <c r="H4266" s="356"/>
      <c r="I4266" s="598" t="s">
        <v>328</v>
      </c>
      <c r="J4266" s="599"/>
      <c r="K4266" s="327"/>
      <c r="L4266" s="292"/>
      <c r="M4266" s="291"/>
    </row>
    <row r="4267" spans="1:13">
      <c r="A4267" s="323" t="s">
        <v>337</v>
      </c>
      <c r="B4267" s="331"/>
      <c r="C4267" s="331"/>
      <c r="D4267" s="331"/>
      <c r="E4267" s="331"/>
      <c r="F4267" s="331"/>
      <c r="G4267" s="331"/>
      <c r="H4267" s="357"/>
      <c r="I4267" s="596"/>
      <c r="J4267" s="597"/>
      <c r="K4267" s="327"/>
      <c r="L4267" s="292"/>
      <c r="M4267" s="291"/>
    </row>
    <row r="4268" spans="1:13">
      <c r="A4268" s="323" t="s">
        <v>346</v>
      </c>
      <c r="B4268" s="331"/>
      <c r="C4268" s="331"/>
      <c r="D4268" s="331"/>
      <c r="E4268" s="331"/>
      <c r="F4268" s="331"/>
      <c r="G4268" s="331"/>
      <c r="H4268" s="357"/>
      <c r="I4268" s="608" t="s">
        <v>35</v>
      </c>
      <c r="J4268" s="609"/>
      <c r="K4268" s="625">
        <v>2.4700000000000002</v>
      </c>
      <c r="L4268" s="626"/>
      <c r="M4268" s="291">
        <f>K4268*12*I4261</f>
        <v>19002.204000000002</v>
      </c>
    </row>
    <row r="4269" spans="1:13" ht="15.75">
      <c r="A4269" s="320" t="s">
        <v>345</v>
      </c>
      <c r="B4269" s="354"/>
      <c r="C4269" s="354"/>
      <c r="D4269" s="354"/>
      <c r="E4269" s="354"/>
      <c r="F4269" s="354"/>
      <c r="G4269" s="354"/>
      <c r="H4269" s="353"/>
      <c r="I4269" s="598" t="s">
        <v>328</v>
      </c>
      <c r="J4269" s="599"/>
      <c r="K4269" s="370"/>
      <c r="L4269" s="369"/>
      <c r="M4269" s="291"/>
    </row>
    <row r="4270" spans="1:13">
      <c r="A4270" s="313" t="s">
        <v>344</v>
      </c>
      <c r="B4270" s="328"/>
      <c r="C4270" s="328"/>
      <c r="D4270" s="328"/>
      <c r="E4270" s="328"/>
      <c r="F4270" s="328"/>
      <c r="G4270" s="328"/>
      <c r="H4270" s="368"/>
      <c r="I4270" s="598"/>
      <c r="J4270" s="599"/>
      <c r="K4270" s="352"/>
      <c r="L4270" s="292"/>
      <c r="M4270" s="291"/>
    </row>
    <row r="4271" spans="1:13" ht="15.75" thickBot="1">
      <c r="A4271" s="323" t="s">
        <v>343</v>
      </c>
      <c r="B4271" s="322"/>
      <c r="C4271" s="322"/>
      <c r="D4271" s="322"/>
      <c r="E4271" s="322"/>
      <c r="F4271" s="322"/>
      <c r="G4271" s="322"/>
      <c r="H4271" s="321"/>
      <c r="I4271" s="334"/>
      <c r="J4271" s="333"/>
      <c r="K4271" s="636"/>
      <c r="L4271" s="637"/>
      <c r="M4271" s="291"/>
    </row>
    <row r="4272" spans="1:13">
      <c r="A4272" s="367" t="s">
        <v>342</v>
      </c>
      <c r="B4272" s="366"/>
      <c r="C4272" s="366"/>
      <c r="D4272" s="366"/>
      <c r="E4272" s="366"/>
      <c r="F4272" s="366"/>
      <c r="G4272" s="366"/>
      <c r="H4272" s="365"/>
      <c r="I4272" s="341"/>
      <c r="J4272" s="364"/>
      <c r="K4272" s="627">
        <f>K4274+K4279+K4282</f>
        <v>5.05</v>
      </c>
      <c r="L4272" s="628"/>
      <c r="M4272" s="286">
        <f>K4272*12*I4261</f>
        <v>38850.659999999996</v>
      </c>
    </row>
    <row r="4273" spans="1:13" ht="15.75" thickBot="1">
      <c r="A4273" s="363" t="s">
        <v>341</v>
      </c>
      <c r="B4273" s="362"/>
      <c r="C4273" s="362"/>
      <c r="D4273" s="362"/>
      <c r="E4273" s="362"/>
      <c r="F4273" s="362"/>
      <c r="G4273" s="362"/>
      <c r="H4273" s="361"/>
      <c r="I4273" s="336"/>
      <c r="J4273" s="360"/>
      <c r="K4273" s="281"/>
      <c r="L4273" s="280"/>
      <c r="M4273" s="279"/>
    </row>
    <row r="4274" spans="1:13">
      <c r="A4274" s="301" t="s">
        <v>340</v>
      </c>
      <c r="B4274" s="300"/>
      <c r="C4274" s="300"/>
      <c r="D4274" s="300"/>
      <c r="E4274" s="300"/>
      <c r="F4274" s="300"/>
      <c r="G4274" s="300"/>
      <c r="H4274" s="298"/>
      <c r="I4274" s="598" t="s">
        <v>19</v>
      </c>
      <c r="J4274" s="599"/>
      <c r="K4274" s="629">
        <v>2.5299999999999998</v>
      </c>
      <c r="L4274" s="630"/>
      <c r="M4274" s="291">
        <f>K4274*12*I4261</f>
        <v>19463.796000000002</v>
      </c>
    </row>
    <row r="4275" spans="1:13">
      <c r="A4275" s="323" t="s">
        <v>339</v>
      </c>
      <c r="B4275" s="322"/>
      <c r="C4275" s="322"/>
      <c r="D4275" s="322"/>
      <c r="E4275" s="322"/>
      <c r="F4275" s="322"/>
      <c r="G4275" s="322"/>
      <c r="H4275" s="321"/>
      <c r="I4275" s="359"/>
      <c r="J4275" s="358"/>
      <c r="K4275" s="327"/>
      <c r="L4275" s="292"/>
      <c r="M4275" s="291"/>
    </row>
    <row r="4276" spans="1:13">
      <c r="A4276" s="301" t="s">
        <v>338</v>
      </c>
      <c r="B4276" s="355"/>
      <c r="C4276" s="355"/>
      <c r="D4276" s="355"/>
      <c r="E4276" s="355"/>
      <c r="F4276" s="355"/>
      <c r="G4276" s="355"/>
      <c r="H4276" s="356"/>
      <c r="I4276" s="598" t="s">
        <v>328</v>
      </c>
      <c r="J4276" s="599"/>
      <c r="K4276" s="327"/>
      <c r="L4276" s="292"/>
      <c r="M4276" s="291"/>
    </row>
    <row r="4277" spans="1:13">
      <c r="A4277" s="323" t="s">
        <v>337</v>
      </c>
      <c r="B4277" s="331"/>
      <c r="C4277" s="331"/>
      <c r="D4277" s="331"/>
      <c r="E4277" s="331"/>
      <c r="F4277" s="331"/>
      <c r="G4277" s="331"/>
      <c r="H4277" s="357"/>
      <c r="I4277" s="596"/>
      <c r="J4277" s="597"/>
      <c r="K4277" s="327"/>
      <c r="L4277" s="292"/>
      <c r="M4277" s="291"/>
    </row>
    <row r="4278" spans="1:13">
      <c r="A4278" s="320" t="s">
        <v>336</v>
      </c>
      <c r="B4278" s="354"/>
      <c r="C4278" s="353"/>
      <c r="D4278" s="355"/>
      <c r="E4278" s="355"/>
      <c r="F4278" s="355"/>
      <c r="G4278" s="355"/>
      <c r="H4278" s="356"/>
      <c r="I4278" s="598" t="s">
        <v>328</v>
      </c>
      <c r="J4278" s="599"/>
      <c r="K4278" s="327"/>
      <c r="L4278" s="292"/>
      <c r="M4278" s="291"/>
    </row>
    <row r="4279" spans="1:13">
      <c r="A4279" s="301" t="s">
        <v>335</v>
      </c>
      <c r="B4279" s="355"/>
      <c r="C4279" s="355"/>
      <c r="D4279" s="354"/>
      <c r="E4279" s="354"/>
      <c r="F4279" s="354"/>
      <c r="G4279" s="354"/>
      <c r="H4279" s="353"/>
      <c r="I4279" s="608" t="s">
        <v>35</v>
      </c>
      <c r="J4279" s="609"/>
      <c r="K4279" s="625">
        <v>1.1200000000000001</v>
      </c>
      <c r="L4279" s="626"/>
      <c r="M4279" s="291">
        <f>K4279*12*I4261</f>
        <v>8616.3840000000018</v>
      </c>
    </row>
    <row r="4280" spans="1:13">
      <c r="A4280" s="313" t="s">
        <v>334</v>
      </c>
      <c r="B4280" s="312"/>
      <c r="C4280" s="312"/>
      <c r="D4280" s="312"/>
      <c r="E4280" s="312"/>
      <c r="F4280" s="312"/>
      <c r="G4280" s="312"/>
      <c r="H4280" s="311"/>
      <c r="I4280" s="590" t="s">
        <v>333</v>
      </c>
      <c r="J4280" s="591"/>
      <c r="K4280" s="327"/>
      <c r="L4280" s="292"/>
      <c r="M4280" s="291"/>
    </row>
    <row r="4281" spans="1:13">
      <c r="A4281" s="323"/>
      <c r="B4281" s="322"/>
      <c r="C4281" s="322"/>
      <c r="D4281" s="322"/>
      <c r="E4281" s="322"/>
      <c r="F4281" s="322"/>
      <c r="G4281" s="322"/>
      <c r="H4281" s="321"/>
      <c r="I4281" s="334" t="s">
        <v>332</v>
      </c>
      <c r="J4281" s="333"/>
      <c r="K4281" s="352"/>
      <c r="L4281" s="292"/>
      <c r="M4281" s="291"/>
    </row>
    <row r="4282" spans="1:13">
      <c r="A4282" s="313" t="s">
        <v>331</v>
      </c>
      <c r="B4282" s="312"/>
      <c r="C4282" s="312"/>
      <c r="D4282" s="312"/>
      <c r="E4282" s="312"/>
      <c r="F4282" s="312"/>
      <c r="G4282" s="312"/>
      <c r="H4282" s="311"/>
      <c r="I4282" s="590" t="s">
        <v>35</v>
      </c>
      <c r="J4282" s="591"/>
      <c r="K4282" s="625">
        <v>1.4</v>
      </c>
      <c r="L4282" s="626"/>
      <c r="M4282" s="291">
        <f>K4282*12*I4261</f>
        <v>10770.479999999998</v>
      </c>
    </row>
    <row r="4283" spans="1:13">
      <c r="A4283" s="323" t="s">
        <v>330</v>
      </c>
      <c r="B4283" s="322"/>
      <c r="C4283" s="322"/>
      <c r="D4283" s="322"/>
      <c r="E4283" s="322"/>
      <c r="F4283" s="322"/>
      <c r="G4283" s="322"/>
      <c r="H4283" s="321"/>
      <c r="I4283" s="334"/>
      <c r="J4283" s="333"/>
      <c r="K4283" s="327"/>
      <c r="L4283" s="292"/>
      <c r="M4283" s="291"/>
    </row>
    <row r="4284" spans="1:13">
      <c r="A4284" s="313" t="s">
        <v>329</v>
      </c>
      <c r="B4284" s="312"/>
      <c r="C4284" s="312"/>
      <c r="D4284" s="312"/>
      <c r="E4284" s="312"/>
      <c r="F4284" s="312"/>
      <c r="G4284" s="312"/>
      <c r="H4284" s="311"/>
      <c r="I4284" s="598" t="s">
        <v>328</v>
      </c>
      <c r="J4284" s="599"/>
      <c r="K4284" s="327"/>
      <c r="L4284" s="292"/>
      <c r="M4284" s="291"/>
    </row>
    <row r="4285" spans="1:13">
      <c r="A4285" s="313" t="s">
        <v>327</v>
      </c>
      <c r="B4285" s="312"/>
      <c r="C4285" s="312"/>
      <c r="D4285" s="312"/>
      <c r="E4285" s="312"/>
      <c r="F4285" s="312"/>
      <c r="G4285" s="312"/>
      <c r="H4285" s="311"/>
      <c r="I4285" s="590" t="s">
        <v>326</v>
      </c>
      <c r="J4285" s="591"/>
      <c r="K4285" s="351"/>
      <c r="L4285" s="350"/>
      <c r="M4285" s="349"/>
    </row>
    <row r="4286" spans="1:13" ht="15.75" thickBot="1">
      <c r="A4286" s="323"/>
      <c r="B4286" s="322"/>
      <c r="C4286" s="322"/>
      <c r="D4286" s="322"/>
      <c r="E4286" s="322"/>
      <c r="F4286" s="322"/>
      <c r="G4286" s="322"/>
      <c r="H4286" s="321"/>
      <c r="I4286" s="606" t="s">
        <v>325</v>
      </c>
      <c r="J4286" s="607"/>
      <c r="K4286" s="348"/>
      <c r="L4286" s="347"/>
      <c r="M4286" s="346"/>
    </row>
    <row r="4287" spans="1:13">
      <c r="A4287" s="345" t="s">
        <v>324</v>
      </c>
      <c r="B4287" s="344"/>
      <c r="C4287" s="344"/>
      <c r="D4287" s="344"/>
      <c r="E4287" s="344"/>
      <c r="F4287" s="344"/>
      <c r="G4287" s="343"/>
      <c r="H4287" s="342"/>
      <c r="I4287" s="341"/>
      <c r="J4287" s="340"/>
      <c r="K4287" s="648">
        <f>K4289+K4296+K4304+K4308+K4309+K4313</f>
        <v>30.39</v>
      </c>
      <c r="L4287" s="628"/>
      <c r="M4287" s="286">
        <f>M4289+M4296+M4304+M4308+M4309+M4313</f>
        <v>233796.34799999997</v>
      </c>
    </row>
    <row r="4288" spans="1:13" ht="15.75" thickBot="1">
      <c r="A4288" s="339"/>
      <c r="B4288" s="338"/>
      <c r="C4288" s="338"/>
      <c r="D4288" s="338"/>
      <c r="E4288" s="338"/>
      <c r="F4288" s="338"/>
      <c r="G4288" s="338"/>
      <c r="H4288" s="337"/>
      <c r="I4288" s="336"/>
      <c r="J4288" s="282"/>
      <c r="K4288" s="281"/>
      <c r="L4288" s="280"/>
      <c r="M4288" s="279"/>
    </row>
    <row r="4289" spans="1:13" ht="15.75" thickBot="1">
      <c r="A4289" s="603" t="s">
        <v>323</v>
      </c>
      <c r="B4289" s="604"/>
      <c r="C4289" s="604"/>
      <c r="D4289" s="604"/>
      <c r="E4289" s="604"/>
      <c r="F4289" s="604"/>
      <c r="G4289" s="604"/>
      <c r="H4289" s="605"/>
      <c r="I4289" s="305"/>
      <c r="J4289" s="304"/>
      <c r="K4289" s="646">
        <f>K4290+K4291+K4292+K4294+K4295</f>
        <v>3.1099999999999994</v>
      </c>
      <c r="L4289" s="647"/>
      <c r="M4289" s="303">
        <f>K4289*12*I4261</f>
        <v>23925.851999999995</v>
      </c>
    </row>
    <row r="4290" spans="1:13">
      <c r="A4290" s="323" t="s">
        <v>322</v>
      </c>
      <c r="B4290" s="322"/>
      <c r="C4290" s="322"/>
      <c r="D4290" s="322"/>
      <c r="E4290" s="322"/>
      <c r="F4290" s="322"/>
      <c r="G4290" s="322"/>
      <c r="H4290" s="321"/>
      <c r="I4290" s="596" t="s">
        <v>321</v>
      </c>
      <c r="J4290" s="597"/>
      <c r="K4290" s="629">
        <v>0.63</v>
      </c>
      <c r="L4290" s="630"/>
      <c r="M4290" s="291">
        <f>K4290*12*I4261</f>
        <v>4846.7160000000003</v>
      </c>
    </row>
    <row r="4291" spans="1:13">
      <c r="A4291" s="320" t="s">
        <v>320</v>
      </c>
      <c r="B4291" s="319"/>
      <c r="C4291" s="319"/>
      <c r="D4291" s="319"/>
      <c r="E4291" s="319"/>
      <c r="F4291" s="319"/>
      <c r="G4291" s="319"/>
      <c r="H4291" s="318"/>
      <c r="I4291" s="608" t="s">
        <v>57</v>
      </c>
      <c r="J4291" s="609"/>
      <c r="K4291" s="625">
        <v>1.48</v>
      </c>
      <c r="L4291" s="626"/>
      <c r="M4291" s="291">
        <f>K4291*12*I4261</f>
        <v>11385.936</v>
      </c>
    </row>
    <row r="4292" spans="1:13">
      <c r="A4292" s="313" t="s">
        <v>319</v>
      </c>
      <c r="B4292" s="312"/>
      <c r="C4292" s="312"/>
      <c r="D4292" s="312"/>
      <c r="E4292" s="312"/>
      <c r="F4292" s="312"/>
      <c r="G4292" s="312"/>
      <c r="H4292" s="311"/>
      <c r="I4292" s="590" t="s">
        <v>35</v>
      </c>
      <c r="J4292" s="591"/>
      <c r="K4292" s="625">
        <v>0.17</v>
      </c>
      <c r="L4292" s="626"/>
      <c r="M4292" s="291">
        <f>K4292*12*I4261</f>
        <v>1307.8440000000001</v>
      </c>
    </row>
    <row r="4293" spans="1:13">
      <c r="A4293" s="335" t="s">
        <v>318</v>
      </c>
      <c r="B4293" s="331"/>
      <c r="C4293" s="331"/>
      <c r="D4293" s="331"/>
      <c r="E4293" s="322"/>
      <c r="F4293" s="322"/>
      <c r="G4293" s="322"/>
      <c r="H4293" s="321"/>
      <c r="I4293" s="334"/>
      <c r="J4293" s="333"/>
      <c r="K4293" s="293"/>
      <c r="L4293" s="292"/>
      <c r="M4293" s="291"/>
    </row>
    <row r="4294" spans="1:13">
      <c r="A4294" s="320" t="s">
        <v>317</v>
      </c>
      <c r="B4294" s="319"/>
      <c r="C4294" s="319"/>
      <c r="D4294" s="319"/>
      <c r="E4294" s="319"/>
      <c r="F4294" s="319"/>
      <c r="G4294" s="319"/>
      <c r="H4294" s="318"/>
      <c r="I4294" s="608" t="s">
        <v>19</v>
      </c>
      <c r="J4294" s="609"/>
      <c r="K4294" s="625">
        <v>0.05</v>
      </c>
      <c r="L4294" s="626"/>
      <c r="M4294" s="291">
        <f>K4294*12*I4261</f>
        <v>384.66000000000008</v>
      </c>
    </row>
    <row r="4295" spans="1:13" ht="15.75" thickBot="1">
      <c r="A4295" s="313" t="s">
        <v>316</v>
      </c>
      <c r="B4295" s="312"/>
      <c r="C4295" s="312"/>
      <c r="D4295" s="312"/>
      <c r="E4295" s="312"/>
      <c r="F4295" s="312"/>
      <c r="G4295" s="312"/>
      <c r="H4295" s="311"/>
      <c r="I4295" s="614" t="s">
        <v>19</v>
      </c>
      <c r="J4295" s="615"/>
      <c r="K4295" s="650">
        <v>0.78</v>
      </c>
      <c r="L4295" s="651"/>
      <c r="M4295" s="291">
        <f>K4295*12*I4261</f>
        <v>6000.6959999999999</v>
      </c>
    </row>
    <row r="4296" spans="1:13" ht="15.75" thickBot="1">
      <c r="A4296" s="654" t="s">
        <v>315</v>
      </c>
      <c r="B4296" s="655"/>
      <c r="C4296" s="655"/>
      <c r="D4296" s="655"/>
      <c r="E4296" s="655"/>
      <c r="F4296" s="655"/>
      <c r="G4296" s="655"/>
      <c r="H4296" s="656"/>
      <c r="I4296" s="305"/>
      <c r="J4296" s="304"/>
      <c r="K4296" s="642">
        <f>K4297+K4298+K4300+K4301+K4302+K4303</f>
        <v>1.35</v>
      </c>
      <c r="L4296" s="647"/>
      <c r="M4296" s="303">
        <f>K4296*12*I4261</f>
        <v>10385.820000000002</v>
      </c>
    </row>
    <row r="4297" spans="1:13">
      <c r="A4297" s="332" t="s">
        <v>314</v>
      </c>
      <c r="B4297" s="331"/>
      <c r="C4297" s="331"/>
      <c r="D4297" s="331"/>
      <c r="E4297" s="331"/>
      <c r="F4297" s="322"/>
      <c r="G4297" s="322"/>
      <c r="H4297" s="321"/>
      <c r="I4297" s="330"/>
      <c r="J4297" s="294"/>
      <c r="K4297" s="629">
        <v>0.08</v>
      </c>
      <c r="L4297" s="630"/>
      <c r="M4297" s="291">
        <f>K4297*12*I4261</f>
        <v>615.45600000000002</v>
      </c>
    </row>
    <row r="4298" spans="1:13">
      <c r="A4298" s="329" t="s">
        <v>313</v>
      </c>
      <c r="B4298" s="328"/>
      <c r="C4298" s="328"/>
      <c r="D4298" s="328"/>
      <c r="E4298" s="328"/>
      <c r="F4298" s="312"/>
      <c r="G4298" s="312"/>
      <c r="H4298" s="311"/>
      <c r="I4298" s="598" t="s">
        <v>312</v>
      </c>
      <c r="J4298" s="599"/>
      <c r="K4298" s="625">
        <v>0.65</v>
      </c>
      <c r="L4298" s="626"/>
      <c r="M4298" s="291">
        <f>K4298*12*I4261</f>
        <v>5000.5800000000008</v>
      </c>
    </row>
    <row r="4299" spans="1:13">
      <c r="A4299" s="323" t="s">
        <v>311</v>
      </c>
      <c r="B4299" s="322"/>
      <c r="C4299" s="322"/>
      <c r="D4299" s="322"/>
      <c r="E4299" s="322"/>
      <c r="F4299" s="322"/>
      <c r="G4299" s="322"/>
      <c r="H4299" s="321"/>
      <c r="I4299" s="596" t="s">
        <v>310</v>
      </c>
      <c r="J4299" s="597"/>
      <c r="K4299" s="327"/>
      <c r="L4299" s="292"/>
      <c r="M4299" s="291"/>
    </row>
    <row r="4300" spans="1:13">
      <c r="A4300" s="320" t="s">
        <v>309</v>
      </c>
      <c r="B4300" s="319"/>
      <c r="C4300" s="319"/>
      <c r="D4300" s="319"/>
      <c r="E4300" s="319"/>
      <c r="F4300" s="319"/>
      <c r="G4300" s="319"/>
      <c r="H4300" s="318"/>
      <c r="I4300" s="608" t="s">
        <v>308</v>
      </c>
      <c r="J4300" s="609"/>
      <c r="K4300" s="625">
        <v>0.4</v>
      </c>
      <c r="L4300" s="626"/>
      <c r="M4300" s="291">
        <f>K4300*12*I4261</f>
        <v>3077.2800000000007</v>
      </c>
    </row>
    <row r="4301" spans="1:13">
      <c r="A4301" s="320" t="s">
        <v>307</v>
      </c>
      <c r="B4301" s="319"/>
      <c r="C4301" s="319"/>
      <c r="D4301" s="319"/>
      <c r="E4301" s="319"/>
      <c r="F4301" s="319"/>
      <c r="G4301" s="319"/>
      <c r="H4301" s="318"/>
      <c r="I4301" s="608" t="s">
        <v>306</v>
      </c>
      <c r="J4301" s="609"/>
      <c r="K4301" s="625">
        <v>0.1</v>
      </c>
      <c r="L4301" s="626"/>
      <c r="M4301" s="291">
        <f>K4301*12*I4261</f>
        <v>769.32000000000016</v>
      </c>
    </row>
    <row r="4302" spans="1:13">
      <c r="A4302" s="313" t="s">
        <v>299</v>
      </c>
      <c r="B4302" s="312"/>
      <c r="C4302" s="312"/>
      <c r="D4302" s="312"/>
      <c r="E4302" s="312"/>
      <c r="F4302" s="312"/>
      <c r="G4302" s="312"/>
      <c r="H4302" s="311"/>
      <c r="I4302" s="608" t="s">
        <v>298</v>
      </c>
      <c r="J4302" s="609"/>
      <c r="K4302" s="636">
        <v>0.05</v>
      </c>
      <c r="L4302" s="637"/>
      <c r="M4302" s="291">
        <f>K4302*12*I4261</f>
        <v>384.66000000000008</v>
      </c>
    </row>
    <row r="4303" spans="1:13" ht="15.75" thickBot="1">
      <c r="A4303" s="313" t="s">
        <v>305</v>
      </c>
      <c r="B4303" s="312"/>
      <c r="C4303" s="312"/>
      <c r="D4303" s="312"/>
      <c r="E4303" s="312"/>
      <c r="F4303" s="312"/>
      <c r="G4303" s="312"/>
      <c r="H4303" s="311"/>
      <c r="I4303" s="614" t="s">
        <v>88</v>
      </c>
      <c r="J4303" s="615"/>
      <c r="K4303" s="638">
        <v>7.0000000000000007E-2</v>
      </c>
      <c r="L4303" s="639"/>
      <c r="M4303" s="326">
        <f>K4303*12*I4261</f>
        <v>538.52400000000011</v>
      </c>
    </row>
    <row r="4304" spans="1:13" ht="15.75" thickBot="1">
      <c r="A4304" s="654" t="s">
        <v>304</v>
      </c>
      <c r="B4304" s="655"/>
      <c r="C4304" s="655"/>
      <c r="D4304" s="655"/>
      <c r="E4304" s="655"/>
      <c r="F4304" s="655"/>
      <c r="G4304" s="655"/>
      <c r="H4304" s="656"/>
      <c r="I4304" s="325"/>
      <c r="J4304" s="324"/>
      <c r="K4304" s="649">
        <f>K4305+K4306+K4307</f>
        <v>0.88</v>
      </c>
      <c r="L4304" s="643"/>
      <c r="M4304" s="303">
        <f>K4304*12*I4261</f>
        <v>6770.0160000000005</v>
      </c>
    </row>
    <row r="4305" spans="1:13">
      <c r="A4305" s="323" t="s">
        <v>303</v>
      </c>
      <c r="B4305" s="322"/>
      <c r="C4305" s="322"/>
      <c r="D4305" s="322"/>
      <c r="E4305" s="322"/>
      <c r="F4305" s="322"/>
      <c r="G4305" s="322"/>
      <c r="H4305" s="321"/>
      <c r="I4305" s="612" t="s">
        <v>302</v>
      </c>
      <c r="J4305" s="613"/>
      <c r="K4305" s="644">
        <v>0.42</v>
      </c>
      <c r="L4305" s="645"/>
      <c r="M4305" s="291">
        <f>K4305*12*I4261</f>
        <v>3231.1440000000002</v>
      </c>
    </row>
    <row r="4306" spans="1:13">
      <c r="A4306" s="320" t="s">
        <v>301</v>
      </c>
      <c r="B4306" s="319"/>
      <c r="C4306" s="319"/>
      <c r="D4306" s="319"/>
      <c r="E4306" s="319"/>
      <c r="F4306" s="319"/>
      <c r="G4306" s="319"/>
      <c r="H4306" s="318"/>
      <c r="I4306" s="317" t="s">
        <v>300</v>
      </c>
      <c r="J4306" s="316"/>
      <c r="K4306" s="636">
        <v>0.37</v>
      </c>
      <c r="L4306" s="637"/>
      <c r="M4306" s="291">
        <f>K4306*12*I4261</f>
        <v>2846.4839999999999</v>
      </c>
    </row>
    <row r="4307" spans="1:13" ht="15.75" thickBot="1">
      <c r="A4307" s="313" t="s">
        <v>299</v>
      </c>
      <c r="B4307" s="312"/>
      <c r="C4307" s="312"/>
      <c r="D4307" s="312"/>
      <c r="E4307" s="312"/>
      <c r="F4307" s="312"/>
      <c r="G4307" s="312"/>
      <c r="H4307" s="311"/>
      <c r="I4307" s="614" t="s">
        <v>298</v>
      </c>
      <c r="J4307" s="615"/>
      <c r="K4307" s="638">
        <v>0.09</v>
      </c>
      <c r="L4307" s="639"/>
      <c r="M4307" s="291">
        <f>K4307*12*I4261</f>
        <v>692.38800000000003</v>
      </c>
    </row>
    <row r="4308" spans="1:13" ht="15.75" thickBot="1">
      <c r="A4308" s="309" t="s">
        <v>297</v>
      </c>
      <c r="B4308" s="308"/>
      <c r="C4308" s="308"/>
      <c r="D4308" s="308"/>
      <c r="E4308" s="308"/>
      <c r="F4308" s="308"/>
      <c r="G4308" s="308"/>
      <c r="H4308" s="307"/>
      <c r="I4308" s="619" t="s">
        <v>296</v>
      </c>
      <c r="J4308" s="620"/>
      <c r="K4308" s="640">
        <v>23.4</v>
      </c>
      <c r="L4308" s="641"/>
      <c r="M4308" s="303">
        <f>K4308*12*I4261</f>
        <v>180020.87999999998</v>
      </c>
    </row>
    <row r="4309" spans="1:13" ht="15.75" thickBot="1">
      <c r="A4309" s="603" t="s">
        <v>295</v>
      </c>
      <c r="B4309" s="604"/>
      <c r="C4309" s="604"/>
      <c r="D4309" s="604"/>
      <c r="E4309" s="604"/>
      <c r="F4309" s="604"/>
      <c r="G4309" s="604"/>
      <c r="H4309" s="605"/>
      <c r="I4309" s="305"/>
      <c r="J4309" s="304"/>
      <c r="K4309" s="642">
        <v>1.58</v>
      </c>
      <c r="L4309" s="643"/>
      <c r="M4309" s="303">
        <f>K4309*12*I4261</f>
        <v>12155.256000000001</v>
      </c>
    </row>
    <row r="4310" spans="1:13">
      <c r="A4310" s="301" t="s">
        <v>294</v>
      </c>
      <c r="B4310" s="300"/>
      <c r="C4310" s="300"/>
      <c r="D4310" s="300"/>
      <c r="E4310" s="300"/>
      <c r="F4310" s="300"/>
      <c r="G4310" s="300"/>
      <c r="H4310" s="298"/>
      <c r="I4310" s="621" t="s">
        <v>293</v>
      </c>
      <c r="J4310" s="622"/>
      <c r="K4310" s="297"/>
      <c r="L4310" s="314"/>
      <c r="M4310" s="291"/>
    </row>
    <row r="4311" spans="1:13">
      <c r="A4311" s="301" t="s">
        <v>292</v>
      </c>
      <c r="B4311" s="300"/>
      <c r="C4311" s="300"/>
      <c r="D4311" s="300"/>
      <c r="E4311" s="300"/>
      <c r="F4311" s="300"/>
      <c r="G4311" s="300"/>
      <c r="H4311" s="298"/>
      <c r="I4311" s="295"/>
      <c r="J4311" s="294"/>
      <c r="K4311" s="297"/>
      <c r="L4311" s="314"/>
      <c r="M4311" s="291"/>
    </row>
    <row r="4312" spans="1:13" ht="15.75" thickBot="1">
      <c r="A4312" s="301" t="s">
        <v>291</v>
      </c>
      <c r="B4312" s="300"/>
      <c r="C4312" s="300"/>
      <c r="D4312" s="300"/>
      <c r="E4312" s="300"/>
      <c r="F4312" s="300"/>
      <c r="G4312" s="300"/>
      <c r="H4312" s="298"/>
      <c r="I4312" s="310"/>
      <c r="J4312" s="294"/>
      <c r="K4312" s="297"/>
      <c r="L4312" s="314"/>
      <c r="M4312" s="291"/>
    </row>
    <row r="4313" spans="1:13" ht="15.75" thickBot="1">
      <c r="A4313" s="309" t="s">
        <v>290</v>
      </c>
      <c r="B4313" s="308"/>
      <c r="C4313" s="308"/>
      <c r="D4313" s="308"/>
      <c r="E4313" s="308"/>
      <c r="F4313" s="308"/>
      <c r="G4313" s="308"/>
      <c r="H4313" s="307"/>
      <c r="I4313" s="305"/>
      <c r="J4313" s="304"/>
      <c r="K4313" s="642">
        <v>7.0000000000000007E-2</v>
      </c>
      <c r="L4313" s="643"/>
      <c r="M4313" s="303">
        <f>K4313*12*I4261</f>
        <v>538.52400000000011</v>
      </c>
    </row>
    <row r="4314" spans="1:13">
      <c r="A4314" s="301" t="s">
        <v>289</v>
      </c>
      <c r="B4314" s="300"/>
      <c r="C4314" s="300"/>
      <c r="D4314" s="300"/>
      <c r="E4314" s="300"/>
      <c r="F4314" s="300"/>
      <c r="G4314" s="300"/>
      <c r="H4314" s="298"/>
      <c r="I4314" s="621" t="s">
        <v>19</v>
      </c>
      <c r="J4314" s="622"/>
      <c r="K4314" s="315"/>
      <c r="L4314" s="314"/>
      <c r="M4314" s="291"/>
    </row>
    <row r="4315" spans="1:13" ht="15.75" thickBot="1">
      <c r="A4315" s="301" t="s">
        <v>288</v>
      </c>
      <c r="B4315" s="300"/>
      <c r="C4315" s="300"/>
      <c r="D4315" s="300"/>
      <c r="E4315" s="300"/>
      <c r="F4315" s="300"/>
      <c r="G4315" s="300"/>
      <c r="H4315" s="298"/>
      <c r="I4315" s="295"/>
      <c r="J4315" s="294"/>
      <c r="K4315" s="315"/>
      <c r="L4315" s="314"/>
      <c r="M4315" s="291"/>
    </row>
    <row r="4316" spans="1:13" ht="15.75" thickBot="1">
      <c r="A4316" s="603" t="s">
        <v>287</v>
      </c>
      <c r="B4316" s="604"/>
      <c r="C4316" s="604"/>
      <c r="D4316" s="604"/>
      <c r="E4316" s="604"/>
      <c r="F4316" s="604"/>
      <c r="G4316" s="604"/>
      <c r="H4316" s="605"/>
      <c r="I4316" s="305"/>
      <c r="J4316" s="304"/>
      <c r="K4316" s="642">
        <v>6</v>
      </c>
      <c r="L4316" s="643"/>
      <c r="M4316" s="303">
        <f>K4316*12*I4261</f>
        <v>46159.200000000004</v>
      </c>
    </row>
    <row r="4317" spans="1:13">
      <c r="A4317" s="301" t="s">
        <v>286</v>
      </c>
      <c r="B4317" s="299"/>
      <c r="C4317" s="299"/>
      <c r="D4317" s="299"/>
      <c r="E4317" s="299"/>
      <c r="F4317" s="300"/>
      <c r="G4317" s="299"/>
      <c r="H4317" s="298"/>
      <c r="I4317" s="598" t="s">
        <v>285</v>
      </c>
      <c r="J4317" s="599"/>
      <c r="K4317" s="297"/>
      <c r="L4317" s="314"/>
      <c r="M4317" s="291"/>
    </row>
    <row r="4318" spans="1:13">
      <c r="A4318" s="301" t="s">
        <v>284</v>
      </c>
      <c r="B4318" s="299"/>
      <c r="C4318" s="299"/>
      <c r="D4318" s="299"/>
      <c r="E4318" s="299"/>
      <c r="F4318" s="300"/>
      <c r="G4318" s="299"/>
      <c r="H4318" s="298"/>
      <c r="I4318" s="598" t="s">
        <v>283</v>
      </c>
      <c r="J4318" s="599"/>
      <c r="K4318" s="297"/>
      <c r="L4318" s="314"/>
      <c r="M4318" s="291"/>
    </row>
    <row r="4319" spans="1:13">
      <c r="A4319" s="301" t="s">
        <v>282</v>
      </c>
      <c r="B4319" s="299"/>
      <c r="C4319" s="299"/>
      <c r="D4319" s="299"/>
      <c r="E4319" s="299"/>
      <c r="F4319" s="300"/>
      <c r="G4319" s="299"/>
      <c r="H4319" s="298"/>
      <c r="I4319" s="598" t="s">
        <v>281</v>
      </c>
      <c r="J4319" s="599"/>
      <c r="K4319" s="297"/>
      <c r="L4319" s="314"/>
      <c r="M4319" s="291"/>
    </row>
    <row r="4320" spans="1:13">
      <c r="A4320" s="301" t="s">
        <v>280</v>
      </c>
      <c r="B4320" s="299"/>
      <c r="C4320" s="299"/>
      <c r="D4320" s="299"/>
      <c r="E4320" s="299"/>
      <c r="F4320" s="300"/>
      <c r="G4320" s="299"/>
      <c r="H4320" s="298"/>
      <c r="I4320" s="598" t="s">
        <v>279</v>
      </c>
      <c r="J4320" s="599"/>
      <c r="K4320" s="297"/>
      <c r="L4320" s="314"/>
      <c r="M4320" s="291"/>
    </row>
    <row r="4321" spans="1:13">
      <c r="A4321" s="301" t="s">
        <v>278</v>
      </c>
      <c r="B4321" s="299"/>
      <c r="C4321" s="299"/>
      <c r="D4321" s="299"/>
      <c r="E4321" s="299"/>
      <c r="F4321" s="300"/>
      <c r="G4321" s="299"/>
      <c r="H4321" s="298"/>
      <c r="I4321" s="598" t="s">
        <v>277</v>
      </c>
      <c r="J4321" s="599"/>
      <c r="K4321" s="297"/>
      <c r="L4321" s="314"/>
      <c r="M4321" s="291"/>
    </row>
    <row r="4322" spans="1:13">
      <c r="A4322" s="301" t="s">
        <v>276</v>
      </c>
      <c r="B4322" s="299"/>
      <c r="C4322" s="299"/>
      <c r="D4322" s="299"/>
      <c r="E4322" s="299"/>
      <c r="F4322" s="300"/>
      <c r="G4322" s="299"/>
      <c r="H4322" s="298"/>
      <c r="I4322" s="295"/>
      <c r="J4322" s="294"/>
      <c r="K4322" s="297"/>
      <c r="L4322" s="302"/>
      <c r="M4322" s="291"/>
    </row>
    <row r="4323" spans="1:13">
      <c r="A4323" s="301" t="s">
        <v>275</v>
      </c>
      <c r="B4323" s="299"/>
      <c r="C4323" s="299"/>
      <c r="D4323" s="299"/>
      <c r="E4323" s="299"/>
      <c r="F4323" s="300"/>
      <c r="G4323" s="299"/>
      <c r="H4323" s="298"/>
      <c r="I4323" s="295"/>
      <c r="J4323" s="294"/>
      <c r="K4323" s="297"/>
      <c r="L4323" s="314"/>
      <c r="M4323" s="291"/>
    </row>
    <row r="4324" spans="1:13">
      <c r="A4324" s="301" t="s">
        <v>274</v>
      </c>
      <c r="B4324" s="299"/>
      <c r="C4324" s="299"/>
      <c r="D4324" s="299"/>
      <c r="E4324" s="299"/>
      <c r="F4324" s="300"/>
      <c r="G4324" s="299"/>
      <c r="H4324" s="298"/>
      <c r="I4324" s="295"/>
      <c r="J4324" s="294"/>
      <c r="K4324" s="297"/>
      <c r="L4324" s="314"/>
      <c r="M4324" s="291"/>
    </row>
    <row r="4325" spans="1:13">
      <c r="A4325" s="301" t="s">
        <v>273</v>
      </c>
      <c r="B4325" s="299"/>
      <c r="C4325" s="299"/>
      <c r="D4325" s="299"/>
      <c r="E4325" s="299"/>
      <c r="F4325" s="300"/>
      <c r="G4325" s="299"/>
      <c r="H4325" s="298"/>
      <c r="I4325" s="295"/>
      <c r="J4325" s="294"/>
      <c r="K4325" s="297"/>
      <c r="L4325" s="314"/>
      <c r="M4325" s="291"/>
    </row>
    <row r="4326" spans="1:13">
      <c r="A4326" s="301" t="s">
        <v>272</v>
      </c>
      <c r="B4326" s="299"/>
      <c r="C4326" s="299"/>
      <c r="D4326" s="299"/>
      <c r="E4326" s="299"/>
      <c r="F4326" s="300"/>
      <c r="G4326" s="299"/>
      <c r="H4326" s="298"/>
      <c r="I4326" s="295"/>
      <c r="J4326" s="294"/>
      <c r="K4326" s="297"/>
      <c r="L4326" s="314"/>
      <c r="M4326" s="291"/>
    </row>
    <row r="4327" spans="1:13" ht="15.75" thickBot="1">
      <c r="A4327" s="616" t="s">
        <v>271</v>
      </c>
      <c r="B4327" s="617"/>
      <c r="C4327" s="617"/>
      <c r="D4327" s="617"/>
      <c r="E4327" s="617"/>
      <c r="F4327" s="617"/>
      <c r="G4327" s="617"/>
      <c r="H4327" s="618"/>
      <c r="I4327" s="295"/>
      <c r="J4327" s="294"/>
      <c r="K4327" s="293"/>
      <c r="L4327" s="292"/>
      <c r="M4327" s="291"/>
    </row>
    <row r="4328" spans="1:13">
      <c r="A4328" s="290" t="s">
        <v>270</v>
      </c>
      <c r="B4328" s="289"/>
      <c r="C4328" s="289"/>
      <c r="D4328" s="289"/>
      <c r="E4328" s="289"/>
      <c r="F4328" s="289"/>
      <c r="G4328" s="289"/>
      <c r="H4328" s="289"/>
      <c r="I4328" s="621" t="s">
        <v>55</v>
      </c>
      <c r="J4328" s="622"/>
      <c r="K4328" s="288"/>
      <c r="L4328" s="287"/>
      <c r="M4328" s="286"/>
    </row>
    <row r="4329" spans="1:13" ht="15.75" thickBot="1">
      <c r="A4329" s="285" t="s">
        <v>269</v>
      </c>
      <c r="B4329" s="284"/>
      <c r="C4329" s="284"/>
      <c r="D4329" s="284"/>
      <c r="E4329" s="284"/>
      <c r="F4329" s="284"/>
      <c r="G4329" s="284"/>
      <c r="H4329" s="284"/>
      <c r="I4329" s="283"/>
      <c r="J4329" s="282"/>
      <c r="K4329" s="281"/>
      <c r="L4329" s="280"/>
      <c r="M4329" s="279"/>
    </row>
    <row r="4330" spans="1:13" ht="15.75" thickBot="1">
      <c r="A4330" s="603" t="s">
        <v>355</v>
      </c>
      <c r="B4330" s="604"/>
      <c r="C4330" s="604"/>
      <c r="D4330" s="604"/>
      <c r="E4330" s="604"/>
      <c r="F4330" s="604"/>
      <c r="G4330" s="604"/>
      <c r="H4330" s="657"/>
      <c r="I4330" s="658" t="s">
        <v>32</v>
      </c>
      <c r="J4330" s="659"/>
      <c r="K4330" s="660">
        <v>1.46</v>
      </c>
      <c r="L4330" s="661"/>
      <c r="M4330" s="276">
        <f>K4330*12*I4261</f>
        <v>11232.072</v>
      </c>
    </row>
    <row r="4331" spans="1:13" ht="15.75" thickBot="1">
      <c r="A4331" s="386" t="s">
        <v>354</v>
      </c>
      <c r="B4331" s="385"/>
      <c r="C4331" s="385"/>
      <c r="D4331" s="385"/>
      <c r="E4331" s="385"/>
      <c r="F4331" s="385"/>
      <c r="G4331" s="385"/>
      <c r="H4331" s="385"/>
      <c r="I4331" s="387"/>
      <c r="J4331" s="383"/>
      <c r="K4331" s="660"/>
      <c r="L4331" s="661"/>
      <c r="M4331" s="276"/>
    </row>
    <row r="4332" spans="1:13" ht="15.75" thickBot="1">
      <c r="A4332" s="652" t="s">
        <v>268</v>
      </c>
      <c r="B4332" s="653"/>
      <c r="C4332" s="653"/>
      <c r="D4332" s="653"/>
      <c r="E4332" s="653"/>
      <c r="F4332" s="653"/>
      <c r="G4332" s="653"/>
      <c r="H4332" s="653"/>
      <c r="I4332" s="278"/>
      <c r="J4332" s="277"/>
      <c r="K4332" s="610">
        <f>K4262+K4272+K4287+K4316+K4330+K4331</f>
        <v>49.07</v>
      </c>
      <c r="L4332" s="611"/>
      <c r="M4332" s="276">
        <f>M4262+M4272+M4287+M4316+M4330+M4331</f>
        <v>377505.32399999996</v>
      </c>
    </row>
    <row r="4334" spans="1:13" ht="15.75">
      <c r="A4334" s="601" t="s">
        <v>0</v>
      </c>
      <c r="B4334" s="601"/>
      <c r="C4334" s="601"/>
      <c r="D4334" s="601"/>
      <c r="E4334" s="601"/>
      <c r="F4334" s="601"/>
      <c r="G4334" s="601"/>
      <c r="H4334" s="601"/>
      <c r="I4334" s="601"/>
      <c r="J4334" s="601"/>
      <c r="K4334" s="601"/>
      <c r="L4334" s="601"/>
      <c r="M4334" s="327"/>
    </row>
    <row r="4335" spans="1:13" ht="15.75">
      <c r="A4335" s="600" t="s">
        <v>353</v>
      </c>
      <c r="B4335" s="600"/>
      <c r="C4335" s="600"/>
      <c r="D4335" s="600"/>
      <c r="E4335" s="600"/>
      <c r="F4335" s="600"/>
      <c r="G4335" s="600"/>
      <c r="H4335" s="600"/>
      <c r="I4335" s="600"/>
      <c r="J4335" s="600"/>
      <c r="K4335" s="600"/>
      <c r="L4335" s="600"/>
      <c r="M4335" s="327"/>
    </row>
    <row r="4336" spans="1:13" ht="15.75">
      <c r="A4336" s="370"/>
      <c r="B4336" s="370"/>
      <c r="C4336" s="370"/>
      <c r="D4336" s="370"/>
      <c r="E4336" s="370"/>
      <c r="F4336" s="370" t="s">
        <v>483</v>
      </c>
      <c r="G4336" s="370"/>
      <c r="H4336" s="370"/>
      <c r="I4336" s="370"/>
      <c r="J4336" s="370"/>
      <c r="K4336" s="370"/>
      <c r="L4336" s="370"/>
      <c r="M4336" s="327"/>
    </row>
    <row r="4337" spans="1:13">
      <c r="A4337" s="329"/>
      <c r="B4337" s="328"/>
      <c r="C4337" s="602" t="s">
        <v>351</v>
      </c>
      <c r="D4337" s="602"/>
      <c r="E4337" s="602"/>
      <c r="F4337" s="328"/>
      <c r="G4337" s="328"/>
      <c r="H4337" s="368"/>
      <c r="I4337" s="590" t="s">
        <v>3</v>
      </c>
      <c r="J4337" s="591"/>
      <c r="K4337" s="592" t="s">
        <v>4</v>
      </c>
      <c r="L4337" s="593"/>
      <c r="M4337" s="382"/>
    </row>
    <row r="4338" spans="1:13">
      <c r="A4338" s="381"/>
      <c r="B4338" s="355"/>
      <c r="C4338" s="355"/>
      <c r="D4338" s="355"/>
      <c r="E4338" s="355"/>
      <c r="F4338" s="355"/>
      <c r="G4338" s="355"/>
      <c r="H4338" s="356"/>
      <c r="I4338" s="295"/>
      <c r="J4338" s="294"/>
      <c r="K4338" s="594" t="s">
        <v>5</v>
      </c>
      <c r="L4338" s="595"/>
      <c r="M4338" s="380" t="s">
        <v>6</v>
      </c>
    </row>
    <row r="4339" spans="1:13">
      <c r="A4339" s="381"/>
      <c r="B4339" s="355"/>
      <c r="C4339" s="355"/>
      <c r="D4339" s="355"/>
      <c r="E4339" s="355"/>
      <c r="F4339" s="355"/>
      <c r="G4339" s="355"/>
      <c r="H4339" s="356"/>
      <c r="I4339" s="598" t="s">
        <v>7</v>
      </c>
      <c r="J4339" s="599"/>
      <c r="K4339" s="623" t="s">
        <v>8</v>
      </c>
      <c r="L4339" s="624"/>
      <c r="M4339" s="380" t="s">
        <v>9</v>
      </c>
    </row>
    <row r="4340" spans="1:13" ht="16.5" thickBot="1">
      <c r="A4340" s="379"/>
      <c r="B4340" s="351"/>
      <c r="C4340" s="351"/>
      <c r="D4340" s="351"/>
      <c r="E4340" s="351"/>
      <c r="F4340" s="351"/>
      <c r="G4340" s="351"/>
      <c r="H4340" s="350"/>
      <c r="I4340" s="631">
        <v>665.8</v>
      </c>
      <c r="J4340" s="632"/>
      <c r="K4340" s="633"/>
      <c r="L4340" s="634"/>
      <c r="M4340" s="378"/>
    </row>
    <row r="4341" spans="1:13">
      <c r="A4341" s="367" t="s">
        <v>350</v>
      </c>
      <c r="B4341" s="344"/>
      <c r="C4341" s="344"/>
      <c r="D4341" s="344"/>
      <c r="E4341" s="344"/>
      <c r="F4341" s="344"/>
      <c r="G4341" s="344"/>
      <c r="H4341" s="377"/>
      <c r="I4341" s="341"/>
      <c r="J4341" s="340"/>
      <c r="K4341" s="635">
        <f>K4344+K4347</f>
        <v>6.17</v>
      </c>
      <c r="L4341" s="628"/>
      <c r="M4341" s="286">
        <f>K4341*12*I4340</f>
        <v>49295.831999999995</v>
      </c>
    </row>
    <row r="4342" spans="1:13">
      <c r="A4342" s="376" t="s">
        <v>349</v>
      </c>
      <c r="B4342" s="375"/>
      <c r="C4342" s="375"/>
      <c r="D4342" s="375"/>
      <c r="E4342" s="375"/>
      <c r="F4342" s="375"/>
      <c r="G4342" s="375"/>
      <c r="H4342" s="374"/>
      <c r="I4342" s="295"/>
      <c r="J4342" s="294"/>
      <c r="K4342" s="293"/>
      <c r="L4342" s="292"/>
      <c r="M4342" s="373"/>
    </row>
    <row r="4343" spans="1:13" ht="15.75" thickBot="1">
      <c r="A4343" s="363" t="s">
        <v>348</v>
      </c>
      <c r="B4343" s="372"/>
      <c r="C4343" s="372"/>
      <c r="D4343" s="372"/>
      <c r="E4343" s="372"/>
      <c r="F4343" s="372"/>
      <c r="G4343" s="372"/>
      <c r="H4343" s="371"/>
      <c r="I4343" s="336"/>
      <c r="J4343" s="282"/>
      <c r="K4343" s="281"/>
      <c r="L4343" s="280"/>
      <c r="M4343" s="279"/>
    </row>
    <row r="4344" spans="1:13">
      <c r="A4344" s="323" t="s">
        <v>347</v>
      </c>
      <c r="B4344" s="331"/>
      <c r="C4344" s="331"/>
      <c r="D4344" s="331"/>
      <c r="E4344" s="331"/>
      <c r="F4344" s="331"/>
      <c r="G4344" s="331"/>
      <c r="H4344" s="357"/>
      <c r="I4344" s="596" t="s">
        <v>19</v>
      </c>
      <c r="J4344" s="597"/>
      <c r="K4344" s="629">
        <v>3.7</v>
      </c>
      <c r="L4344" s="630"/>
      <c r="M4344" s="291">
        <f>K4344*12*I4340</f>
        <v>29561.52</v>
      </c>
    </row>
    <row r="4345" spans="1:13">
      <c r="A4345" s="301" t="s">
        <v>338</v>
      </c>
      <c r="B4345" s="355"/>
      <c r="C4345" s="355"/>
      <c r="D4345" s="355"/>
      <c r="E4345" s="355"/>
      <c r="F4345" s="355"/>
      <c r="G4345" s="355"/>
      <c r="H4345" s="356"/>
      <c r="I4345" s="598" t="s">
        <v>328</v>
      </c>
      <c r="J4345" s="599"/>
      <c r="K4345" s="327"/>
      <c r="L4345" s="292"/>
      <c r="M4345" s="291"/>
    </row>
    <row r="4346" spans="1:13">
      <c r="A4346" s="323" t="s">
        <v>337</v>
      </c>
      <c r="B4346" s="331"/>
      <c r="C4346" s="331"/>
      <c r="D4346" s="331"/>
      <c r="E4346" s="331"/>
      <c r="F4346" s="331"/>
      <c r="G4346" s="331"/>
      <c r="H4346" s="357"/>
      <c r="I4346" s="596"/>
      <c r="J4346" s="597"/>
      <c r="K4346" s="327"/>
      <c r="L4346" s="292"/>
      <c r="M4346" s="291"/>
    </row>
    <row r="4347" spans="1:13">
      <c r="A4347" s="323" t="s">
        <v>346</v>
      </c>
      <c r="B4347" s="331"/>
      <c r="C4347" s="331"/>
      <c r="D4347" s="331"/>
      <c r="E4347" s="331"/>
      <c r="F4347" s="331"/>
      <c r="G4347" s="331"/>
      <c r="H4347" s="357"/>
      <c r="I4347" s="608" t="s">
        <v>35</v>
      </c>
      <c r="J4347" s="609"/>
      <c r="K4347" s="625">
        <v>2.4700000000000002</v>
      </c>
      <c r="L4347" s="626"/>
      <c r="M4347" s="291">
        <f>K4347*12*I4340</f>
        <v>19734.311999999998</v>
      </c>
    </row>
    <row r="4348" spans="1:13" ht="15.75">
      <c r="A4348" s="320" t="s">
        <v>345</v>
      </c>
      <c r="B4348" s="354"/>
      <c r="C4348" s="354"/>
      <c r="D4348" s="354"/>
      <c r="E4348" s="354"/>
      <c r="F4348" s="354"/>
      <c r="G4348" s="354"/>
      <c r="H4348" s="353"/>
      <c r="I4348" s="598" t="s">
        <v>328</v>
      </c>
      <c r="J4348" s="599"/>
      <c r="K4348" s="370"/>
      <c r="L4348" s="369"/>
      <c r="M4348" s="291"/>
    </row>
    <row r="4349" spans="1:13">
      <c r="A4349" s="313" t="s">
        <v>344</v>
      </c>
      <c r="B4349" s="328"/>
      <c r="C4349" s="328"/>
      <c r="D4349" s="328"/>
      <c r="E4349" s="328"/>
      <c r="F4349" s="328"/>
      <c r="G4349" s="328"/>
      <c r="H4349" s="368"/>
      <c r="I4349" s="598"/>
      <c r="J4349" s="599"/>
      <c r="K4349" s="352"/>
      <c r="L4349" s="292"/>
      <c r="M4349" s="291"/>
    </row>
    <row r="4350" spans="1:13" ht="15.75" thickBot="1">
      <c r="A4350" s="323" t="s">
        <v>343</v>
      </c>
      <c r="B4350" s="322"/>
      <c r="C4350" s="322"/>
      <c r="D4350" s="322"/>
      <c r="E4350" s="322"/>
      <c r="F4350" s="322"/>
      <c r="G4350" s="322"/>
      <c r="H4350" s="321"/>
      <c r="I4350" s="334"/>
      <c r="J4350" s="333"/>
      <c r="K4350" s="636"/>
      <c r="L4350" s="637"/>
      <c r="M4350" s="291"/>
    </row>
    <row r="4351" spans="1:13">
      <c r="A4351" s="367" t="s">
        <v>342</v>
      </c>
      <c r="B4351" s="366"/>
      <c r="C4351" s="366"/>
      <c r="D4351" s="366"/>
      <c r="E4351" s="366"/>
      <c r="F4351" s="366"/>
      <c r="G4351" s="366"/>
      <c r="H4351" s="365"/>
      <c r="I4351" s="341"/>
      <c r="J4351" s="364"/>
      <c r="K4351" s="627">
        <f>K4353+K4358+K4361</f>
        <v>5.05</v>
      </c>
      <c r="L4351" s="628"/>
      <c r="M4351" s="286">
        <f>K4351*12*I4340</f>
        <v>40347.479999999996</v>
      </c>
    </row>
    <row r="4352" spans="1:13" ht="15.75" thickBot="1">
      <c r="A4352" s="363" t="s">
        <v>341</v>
      </c>
      <c r="B4352" s="362"/>
      <c r="C4352" s="362"/>
      <c r="D4352" s="362"/>
      <c r="E4352" s="362"/>
      <c r="F4352" s="362"/>
      <c r="G4352" s="362"/>
      <c r="H4352" s="361"/>
      <c r="I4352" s="336"/>
      <c r="J4352" s="360"/>
      <c r="K4352" s="281"/>
      <c r="L4352" s="280"/>
      <c r="M4352" s="279"/>
    </row>
    <row r="4353" spans="1:13">
      <c r="A4353" s="301" t="s">
        <v>340</v>
      </c>
      <c r="B4353" s="300"/>
      <c r="C4353" s="300"/>
      <c r="D4353" s="300"/>
      <c r="E4353" s="300"/>
      <c r="F4353" s="300"/>
      <c r="G4353" s="300"/>
      <c r="H4353" s="298"/>
      <c r="I4353" s="598" t="s">
        <v>19</v>
      </c>
      <c r="J4353" s="599"/>
      <c r="K4353" s="629">
        <v>2.5299999999999998</v>
      </c>
      <c r="L4353" s="630"/>
      <c r="M4353" s="291">
        <f>K4353*12*I4340</f>
        <v>20213.687999999998</v>
      </c>
    </row>
    <row r="4354" spans="1:13">
      <c r="A4354" s="323" t="s">
        <v>339</v>
      </c>
      <c r="B4354" s="322"/>
      <c r="C4354" s="322"/>
      <c r="D4354" s="322"/>
      <c r="E4354" s="322"/>
      <c r="F4354" s="322"/>
      <c r="G4354" s="322"/>
      <c r="H4354" s="321"/>
      <c r="I4354" s="359"/>
      <c r="J4354" s="358"/>
      <c r="K4354" s="327"/>
      <c r="L4354" s="292"/>
      <c r="M4354" s="291"/>
    </row>
    <row r="4355" spans="1:13">
      <c r="A4355" s="301" t="s">
        <v>338</v>
      </c>
      <c r="B4355" s="355"/>
      <c r="C4355" s="355"/>
      <c r="D4355" s="355"/>
      <c r="E4355" s="355"/>
      <c r="F4355" s="355"/>
      <c r="G4355" s="355"/>
      <c r="H4355" s="356"/>
      <c r="I4355" s="598" t="s">
        <v>328</v>
      </c>
      <c r="J4355" s="599"/>
      <c r="K4355" s="327"/>
      <c r="L4355" s="292"/>
      <c r="M4355" s="291"/>
    </row>
    <row r="4356" spans="1:13">
      <c r="A4356" s="323" t="s">
        <v>337</v>
      </c>
      <c r="B4356" s="331"/>
      <c r="C4356" s="331"/>
      <c r="D4356" s="331"/>
      <c r="E4356" s="331"/>
      <c r="F4356" s="331"/>
      <c r="G4356" s="331"/>
      <c r="H4356" s="357"/>
      <c r="I4356" s="596"/>
      <c r="J4356" s="597"/>
      <c r="K4356" s="327"/>
      <c r="L4356" s="292"/>
      <c r="M4356" s="291"/>
    </row>
    <row r="4357" spans="1:13">
      <c r="A4357" s="320" t="s">
        <v>336</v>
      </c>
      <c r="B4357" s="354"/>
      <c r="C4357" s="353"/>
      <c r="D4357" s="355"/>
      <c r="E4357" s="355"/>
      <c r="F4357" s="355"/>
      <c r="G4357" s="355"/>
      <c r="H4357" s="356"/>
      <c r="I4357" s="598" t="s">
        <v>328</v>
      </c>
      <c r="J4357" s="599"/>
      <c r="K4357" s="327"/>
      <c r="L4357" s="292"/>
      <c r="M4357" s="291"/>
    </row>
    <row r="4358" spans="1:13">
      <c r="A4358" s="301" t="s">
        <v>335</v>
      </c>
      <c r="B4358" s="355"/>
      <c r="C4358" s="355"/>
      <c r="D4358" s="354"/>
      <c r="E4358" s="354"/>
      <c r="F4358" s="354"/>
      <c r="G4358" s="354"/>
      <c r="H4358" s="353"/>
      <c r="I4358" s="608" t="s">
        <v>35</v>
      </c>
      <c r="J4358" s="609"/>
      <c r="K4358" s="625">
        <v>1.1200000000000001</v>
      </c>
      <c r="L4358" s="626"/>
      <c r="M4358" s="291">
        <f>K4358*12*I4340</f>
        <v>8948.3520000000008</v>
      </c>
    </row>
    <row r="4359" spans="1:13">
      <c r="A4359" s="313" t="s">
        <v>334</v>
      </c>
      <c r="B4359" s="312"/>
      <c r="C4359" s="312"/>
      <c r="D4359" s="312"/>
      <c r="E4359" s="312"/>
      <c r="F4359" s="312"/>
      <c r="G4359" s="312"/>
      <c r="H4359" s="311"/>
      <c r="I4359" s="590" t="s">
        <v>333</v>
      </c>
      <c r="J4359" s="591"/>
      <c r="K4359" s="327"/>
      <c r="L4359" s="292"/>
      <c r="M4359" s="291"/>
    </row>
    <row r="4360" spans="1:13">
      <c r="A4360" s="323"/>
      <c r="B4360" s="322"/>
      <c r="C4360" s="322"/>
      <c r="D4360" s="322"/>
      <c r="E4360" s="322"/>
      <c r="F4360" s="322"/>
      <c r="G4360" s="322"/>
      <c r="H4360" s="321"/>
      <c r="I4360" s="334" t="s">
        <v>332</v>
      </c>
      <c r="J4360" s="333"/>
      <c r="K4360" s="352"/>
      <c r="L4360" s="292"/>
      <c r="M4360" s="291"/>
    </row>
    <row r="4361" spans="1:13">
      <c r="A4361" s="313" t="s">
        <v>331</v>
      </c>
      <c r="B4361" s="312"/>
      <c r="C4361" s="312"/>
      <c r="D4361" s="312"/>
      <c r="E4361" s="312"/>
      <c r="F4361" s="312"/>
      <c r="G4361" s="312"/>
      <c r="H4361" s="311"/>
      <c r="I4361" s="590" t="s">
        <v>35</v>
      </c>
      <c r="J4361" s="591"/>
      <c r="K4361" s="625">
        <v>1.4</v>
      </c>
      <c r="L4361" s="626"/>
      <c r="M4361" s="291">
        <f>K4361*12*I4340</f>
        <v>11185.439999999997</v>
      </c>
    </row>
    <row r="4362" spans="1:13">
      <c r="A4362" s="323" t="s">
        <v>330</v>
      </c>
      <c r="B4362" s="322"/>
      <c r="C4362" s="322"/>
      <c r="D4362" s="322"/>
      <c r="E4362" s="322"/>
      <c r="F4362" s="322"/>
      <c r="G4362" s="322"/>
      <c r="H4362" s="321"/>
      <c r="I4362" s="334"/>
      <c r="J4362" s="333"/>
      <c r="K4362" s="327"/>
      <c r="L4362" s="292"/>
      <c r="M4362" s="291"/>
    </row>
    <row r="4363" spans="1:13">
      <c r="A4363" s="313" t="s">
        <v>329</v>
      </c>
      <c r="B4363" s="312"/>
      <c r="C4363" s="312"/>
      <c r="D4363" s="312"/>
      <c r="E4363" s="312"/>
      <c r="F4363" s="312"/>
      <c r="G4363" s="312"/>
      <c r="H4363" s="311"/>
      <c r="I4363" s="598" t="s">
        <v>328</v>
      </c>
      <c r="J4363" s="599"/>
      <c r="K4363" s="327"/>
      <c r="L4363" s="292"/>
      <c r="M4363" s="291"/>
    </row>
    <row r="4364" spans="1:13">
      <c r="A4364" s="313" t="s">
        <v>327</v>
      </c>
      <c r="B4364" s="312"/>
      <c r="C4364" s="312"/>
      <c r="D4364" s="312"/>
      <c r="E4364" s="312"/>
      <c r="F4364" s="312"/>
      <c r="G4364" s="312"/>
      <c r="H4364" s="311"/>
      <c r="I4364" s="590" t="s">
        <v>326</v>
      </c>
      <c r="J4364" s="591"/>
      <c r="K4364" s="351"/>
      <c r="L4364" s="350"/>
      <c r="M4364" s="349"/>
    </row>
    <row r="4365" spans="1:13" ht="15.75" thickBot="1">
      <c r="A4365" s="323"/>
      <c r="B4365" s="322"/>
      <c r="C4365" s="322"/>
      <c r="D4365" s="322"/>
      <c r="E4365" s="322"/>
      <c r="F4365" s="322"/>
      <c r="G4365" s="322"/>
      <c r="H4365" s="321"/>
      <c r="I4365" s="606" t="s">
        <v>325</v>
      </c>
      <c r="J4365" s="607"/>
      <c r="K4365" s="348"/>
      <c r="L4365" s="347"/>
      <c r="M4365" s="346"/>
    </row>
    <row r="4366" spans="1:13">
      <c r="A4366" s="345" t="s">
        <v>324</v>
      </c>
      <c r="B4366" s="344"/>
      <c r="C4366" s="344"/>
      <c r="D4366" s="344"/>
      <c r="E4366" s="344"/>
      <c r="F4366" s="344"/>
      <c r="G4366" s="343"/>
      <c r="H4366" s="342"/>
      <c r="I4366" s="341"/>
      <c r="J4366" s="340"/>
      <c r="K4366" s="648">
        <f>K4368+K4375+K4383+K4387+K4388+K4392</f>
        <v>26.880000000000003</v>
      </c>
      <c r="L4366" s="628"/>
      <c r="M4366" s="286">
        <f>M4368+M4375+M4383+M4387+M4388+M4392</f>
        <v>214760.448</v>
      </c>
    </row>
    <row r="4367" spans="1:13" ht="15.75" thickBot="1">
      <c r="A4367" s="339"/>
      <c r="B4367" s="338"/>
      <c r="C4367" s="338"/>
      <c r="D4367" s="338"/>
      <c r="E4367" s="338"/>
      <c r="F4367" s="338"/>
      <c r="G4367" s="338"/>
      <c r="H4367" s="337"/>
      <c r="I4367" s="336"/>
      <c r="J4367" s="282"/>
      <c r="K4367" s="281"/>
      <c r="L4367" s="280"/>
      <c r="M4367" s="279"/>
    </row>
    <row r="4368" spans="1:13" ht="15.75" thickBot="1">
      <c r="A4368" s="603" t="s">
        <v>323</v>
      </c>
      <c r="B4368" s="604"/>
      <c r="C4368" s="604"/>
      <c r="D4368" s="604"/>
      <c r="E4368" s="604"/>
      <c r="F4368" s="604"/>
      <c r="G4368" s="604"/>
      <c r="H4368" s="605"/>
      <c r="I4368" s="305"/>
      <c r="J4368" s="304"/>
      <c r="K4368" s="646">
        <f>K4369+K4370+K4371+K4373+K4374</f>
        <v>2.3299999999999996</v>
      </c>
      <c r="L4368" s="647"/>
      <c r="M4368" s="303">
        <f>K4368*12*I4340</f>
        <v>18615.767999999993</v>
      </c>
    </row>
    <row r="4369" spans="1:13">
      <c r="A4369" s="323" t="s">
        <v>322</v>
      </c>
      <c r="B4369" s="322"/>
      <c r="C4369" s="322"/>
      <c r="D4369" s="322"/>
      <c r="E4369" s="322"/>
      <c r="F4369" s="322"/>
      <c r="G4369" s="322"/>
      <c r="H4369" s="321"/>
      <c r="I4369" s="596" t="s">
        <v>321</v>
      </c>
      <c r="J4369" s="597"/>
      <c r="K4369" s="629">
        <v>0.63</v>
      </c>
      <c r="L4369" s="630"/>
      <c r="M4369" s="291">
        <f>K4369*12*I4340</f>
        <v>5033.4480000000003</v>
      </c>
    </row>
    <row r="4370" spans="1:13">
      <c r="A4370" s="320" t="s">
        <v>320</v>
      </c>
      <c r="B4370" s="319"/>
      <c r="C4370" s="319"/>
      <c r="D4370" s="319"/>
      <c r="E4370" s="319"/>
      <c r="F4370" s="319"/>
      <c r="G4370" s="319"/>
      <c r="H4370" s="318"/>
      <c r="I4370" s="608" t="s">
        <v>57</v>
      </c>
      <c r="J4370" s="609"/>
      <c r="K4370" s="625">
        <v>1.48</v>
      </c>
      <c r="L4370" s="626"/>
      <c r="M4370" s="291">
        <f>K4370*12*I4340</f>
        <v>11824.607999999998</v>
      </c>
    </row>
    <row r="4371" spans="1:13">
      <c r="A4371" s="313" t="s">
        <v>319</v>
      </c>
      <c r="B4371" s="312"/>
      <c r="C4371" s="312"/>
      <c r="D4371" s="312"/>
      <c r="E4371" s="312"/>
      <c r="F4371" s="312"/>
      <c r="G4371" s="312"/>
      <c r="H4371" s="311"/>
      <c r="I4371" s="590" t="s">
        <v>35</v>
      </c>
      <c r="J4371" s="591"/>
      <c r="K4371" s="625">
        <v>0.17</v>
      </c>
      <c r="L4371" s="626"/>
      <c r="M4371" s="291">
        <f>K4371*12*I4340</f>
        <v>1358.232</v>
      </c>
    </row>
    <row r="4372" spans="1:13">
      <c r="A4372" s="335" t="s">
        <v>318</v>
      </c>
      <c r="B4372" s="331"/>
      <c r="C4372" s="331"/>
      <c r="D4372" s="331"/>
      <c r="E4372" s="322"/>
      <c r="F4372" s="322"/>
      <c r="G4372" s="322"/>
      <c r="H4372" s="321"/>
      <c r="I4372" s="334"/>
      <c r="J4372" s="333"/>
      <c r="K4372" s="293"/>
      <c r="L4372" s="292"/>
      <c r="M4372" s="291"/>
    </row>
    <row r="4373" spans="1:13">
      <c r="A4373" s="320" t="s">
        <v>317</v>
      </c>
      <c r="B4373" s="319"/>
      <c r="C4373" s="319"/>
      <c r="D4373" s="319"/>
      <c r="E4373" s="319"/>
      <c r="F4373" s="319"/>
      <c r="G4373" s="319"/>
      <c r="H4373" s="318"/>
      <c r="I4373" s="608" t="s">
        <v>19</v>
      </c>
      <c r="J4373" s="609"/>
      <c r="K4373" s="625">
        <v>0.05</v>
      </c>
      <c r="L4373" s="626"/>
      <c r="M4373" s="291">
        <f>K4373*12*I4340</f>
        <v>399.48</v>
      </c>
    </row>
    <row r="4374" spans="1:13" ht="15.75" thickBot="1">
      <c r="A4374" s="313" t="s">
        <v>316</v>
      </c>
      <c r="B4374" s="312"/>
      <c r="C4374" s="312"/>
      <c r="D4374" s="312"/>
      <c r="E4374" s="312"/>
      <c r="F4374" s="312"/>
      <c r="G4374" s="312"/>
      <c r="H4374" s="311"/>
      <c r="I4374" s="614" t="s">
        <v>19</v>
      </c>
      <c r="J4374" s="615"/>
      <c r="K4374" s="650"/>
      <c r="L4374" s="651"/>
      <c r="M4374" s="291"/>
    </row>
    <row r="4375" spans="1:13" ht="15.75" thickBot="1">
      <c r="A4375" s="654" t="s">
        <v>315</v>
      </c>
      <c r="B4375" s="655"/>
      <c r="C4375" s="655"/>
      <c r="D4375" s="655"/>
      <c r="E4375" s="655"/>
      <c r="F4375" s="655"/>
      <c r="G4375" s="655"/>
      <c r="H4375" s="656"/>
      <c r="I4375" s="305"/>
      <c r="J4375" s="304"/>
      <c r="K4375" s="642">
        <f>K4376+K4377+K4379+K4380+K4381+K4382</f>
        <v>1.35</v>
      </c>
      <c r="L4375" s="647"/>
      <c r="M4375" s="303">
        <f>K4375*12*I4340</f>
        <v>10785.960000000001</v>
      </c>
    </row>
    <row r="4376" spans="1:13">
      <c r="A4376" s="332" t="s">
        <v>314</v>
      </c>
      <c r="B4376" s="331"/>
      <c r="C4376" s="331"/>
      <c r="D4376" s="331"/>
      <c r="E4376" s="331"/>
      <c r="F4376" s="322"/>
      <c r="G4376" s="322"/>
      <c r="H4376" s="321"/>
      <c r="I4376" s="330"/>
      <c r="J4376" s="294"/>
      <c r="K4376" s="629">
        <v>0.08</v>
      </c>
      <c r="L4376" s="630"/>
      <c r="M4376" s="291">
        <f>K4376*12*I4340</f>
        <v>639.16799999999989</v>
      </c>
    </row>
    <row r="4377" spans="1:13">
      <c r="A4377" s="329" t="s">
        <v>313</v>
      </c>
      <c r="B4377" s="328"/>
      <c r="C4377" s="328"/>
      <c r="D4377" s="328"/>
      <c r="E4377" s="328"/>
      <c r="F4377" s="312"/>
      <c r="G4377" s="312"/>
      <c r="H4377" s="311"/>
      <c r="I4377" s="598" t="s">
        <v>312</v>
      </c>
      <c r="J4377" s="599"/>
      <c r="K4377" s="625">
        <v>0.65</v>
      </c>
      <c r="L4377" s="626"/>
      <c r="M4377" s="291">
        <f>K4377*12*I4340</f>
        <v>5193.24</v>
      </c>
    </row>
    <row r="4378" spans="1:13">
      <c r="A4378" s="323" t="s">
        <v>311</v>
      </c>
      <c r="B4378" s="322"/>
      <c r="C4378" s="322"/>
      <c r="D4378" s="322"/>
      <c r="E4378" s="322"/>
      <c r="F4378" s="322"/>
      <c r="G4378" s="322"/>
      <c r="H4378" s="321"/>
      <c r="I4378" s="596" t="s">
        <v>310</v>
      </c>
      <c r="J4378" s="597"/>
      <c r="K4378" s="327"/>
      <c r="L4378" s="292"/>
      <c r="M4378" s="291"/>
    </row>
    <row r="4379" spans="1:13">
      <c r="A4379" s="320" t="s">
        <v>309</v>
      </c>
      <c r="B4379" s="319"/>
      <c r="C4379" s="319"/>
      <c r="D4379" s="319"/>
      <c r="E4379" s="319"/>
      <c r="F4379" s="319"/>
      <c r="G4379" s="319"/>
      <c r="H4379" s="318"/>
      <c r="I4379" s="608" t="s">
        <v>308</v>
      </c>
      <c r="J4379" s="609"/>
      <c r="K4379" s="625">
        <v>0.4</v>
      </c>
      <c r="L4379" s="626"/>
      <c r="M4379" s="291">
        <f>K4379*12*I4340</f>
        <v>3195.84</v>
      </c>
    </row>
    <row r="4380" spans="1:13">
      <c r="A4380" s="320" t="s">
        <v>307</v>
      </c>
      <c r="B4380" s="319"/>
      <c r="C4380" s="319"/>
      <c r="D4380" s="319"/>
      <c r="E4380" s="319"/>
      <c r="F4380" s="319"/>
      <c r="G4380" s="319"/>
      <c r="H4380" s="318"/>
      <c r="I4380" s="608" t="s">
        <v>306</v>
      </c>
      <c r="J4380" s="609"/>
      <c r="K4380" s="625">
        <v>0.1</v>
      </c>
      <c r="L4380" s="626"/>
      <c r="M4380" s="291">
        <f>K4380*12*I4340</f>
        <v>798.96</v>
      </c>
    </row>
    <row r="4381" spans="1:13">
      <c r="A4381" s="313" t="s">
        <v>299</v>
      </c>
      <c r="B4381" s="312"/>
      <c r="C4381" s="312"/>
      <c r="D4381" s="312"/>
      <c r="E4381" s="312"/>
      <c r="F4381" s="312"/>
      <c r="G4381" s="312"/>
      <c r="H4381" s="311"/>
      <c r="I4381" s="608" t="s">
        <v>298</v>
      </c>
      <c r="J4381" s="609"/>
      <c r="K4381" s="636">
        <v>0.05</v>
      </c>
      <c r="L4381" s="637"/>
      <c r="M4381" s="291">
        <f>K4381*12*I4340</f>
        <v>399.48</v>
      </c>
    </row>
    <row r="4382" spans="1:13" ht="15.75" thickBot="1">
      <c r="A4382" s="313" t="s">
        <v>305</v>
      </c>
      <c r="B4382" s="312"/>
      <c r="C4382" s="312"/>
      <c r="D4382" s="312"/>
      <c r="E4382" s="312"/>
      <c r="F4382" s="312"/>
      <c r="G4382" s="312"/>
      <c r="H4382" s="311"/>
      <c r="I4382" s="614" t="s">
        <v>88</v>
      </c>
      <c r="J4382" s="615"/>
      <c r="K4382" s="638">
        <v>7.0000000000000007E-2</v>
      </c>
      <c r="L4382" s="639"/>
      <c r="M4382" s="326">
        <f>K4382*12*I4340</f>
        <v>559.27200000000005</v>
      </c>
    </row>
    <row r="4383" spans="1:13" ht="15.75" thickBot="1">
      <c r="A4383" s="654" t="s">
        <v>304</v>
      </c>
      <c r="B4383" s="655"/>
      <c r="C4383" s="655"/>
      <c r="D4383" s="655"/>
      <c r="E4383" s="655"/>
      <c r="F4383" s="655"/>
      <c r="G4383" s="655"/>
      <c r="H4383" s="656"/>
      <c r="I4383" s="325"/>
      <c r="J4383" s="324"/>
      <c r="K4383" s="649">
        <f>K4384+K4385+K4386</f>
        <v>0.88</v>
      </c>
      <c r="L4383" s="643"/>
      <c r="M4383" s="303">
        <f>K4383*12*I4340</f>
        <v>7030.848</v>
      </c>
    </row>
    <row r="4384" spans="1:13">
      <c r="A4384" s="323" t="s">
        <v>303</v>
      </c>
      <c r="B4384" s="322"/>
      <c r="C4384" s="322"/>
      <c r="D4384" s="322"/>
      <c r="E4384" s="322"/>
      <c r="F4384" s="322"/>
      <c r="G4384" s="322"/>
      <c r="H4384" s="321"/>
      <c r="I4384" s="612" t="s">
        <v>302</v>
      </c>
      <c r="J4384" s="613"/>
      <c r="K4384" s="644">
        <v>0.42</v>
      </c>
      <c r="L4384" s="645"/>
      <c r="M4384" s="291">
        <f>K4384*12*I4340</f>
        <v>3355.6319999999996</v>
      </c>
    </row>
    <row r="4385" spans="1:13">
      <c r="A4385" s="320" t="s">
        <v>301</v>
      </c>
      <c r="B4385" s="319"/>
      <c r="C4385" s="319"/>
      <c r="D4385" s="319"/>
      <c r="E4385" s="319"/>
      <c r="F4385" s="319"/>
      <c r="G4385" s="319"/>
      <c r="H4385" s="318"/>
      <c r="I4385" s="317" t="s">
        <v>300</v>
      </c>
      <c r="J4385" s="316"/>
      <c r="K4385" s="636">
        <v>0.37</v>
      </c>
      <c r="L4385" s="637"/>
      <c r="M4385" s="291">
        <f>K4385*12*I4340</f>
        <v>2956.1519999999996</v>
      </c>
    </row>
    <row r="4386" spans="1:13" ht="15.75" thickBot="1">
      <c r="A4386" s="313" t="s">
        <v>299</v>
      </c>
      <c r="B4386" s="312"/>
      <c r="C4386" s="312"/>
      <c r="D4386" s="312"/>
      <c r="E4386" s="312"/>
      <c r="F4386" s="312"/>
      <c r="G4386" s="312"/>
      <c r="H4386" s="311"/>
      <c r="I4386" s="614" t="s">
        <v>298</v>
      </c>
      <c r="J4386" s="615"/>
      <c r="K4386" s="638">
        <v>0.09</v>
      </c>
      <c r="L4386" s="639"/>
      <c r="M4386" s="291">
        <f>K4386*12*I4340</f>
        <v>719.06399999999996</v>
      </c>
    </row>
    <row r="4387" spans="1:13" ht="15.75" thickBot="1">
      <c r="A4387" s="309" t="s">
        <v>297</v>
      </c>
      <c r="B4387" s="308"/>
      <c r="C4387" s="308"/>
      <c r="D4387" s="308"/>
      <c r="E4387" s="308"/>
      <c r="F4387" s="308"/>
      <c r="G4387" s="308"/>
      <c r="H4387" s="307"/>
      <c r="I4387" s="619" t="s">
        <v>296</v>
      </c>
      <c r="J4387" s="620"/>
      <c r="K4387" s="640">
        <v>20.67</v>
      </c>
      <c r="L4387" s="641"/>
      <c r="M4387" s="303">
        <f>K4387*12*I4340</f>
        <v>165145.03200000001</v>
      </c>
    </row>
    <row r="4388" spans="1:13" ht="15.75" thickBot="1">
      <c r="A4388" s="603" t="s">
        <v>295</v>
      </c>
      <c r="B4388" s="604"/>
      <c r="C4388" s="604"/>
      <c r="D4388" s="604"/>
      <c r="E4388" s="604"/>
      <c r="F4388" s="604"/>
      <c r="G4388" s="604"/>
      <c r="H4388" s="605"/>
      <c r="I4388" s="305"/>
      <c r="J4388" s="304"/>
      <c r="K4388" s="642">
        <v>1.58</v>
      </c>
      <c r="L4388" s="643"/>
      <c r="M4388" s="303">
        <f>K4388*12*I4340</f>
        <v>12623.567999999999</v>
      </c>
    </row>
    <row r="4389" spans="1:13">
      <c r="A4389" s="301" t="s">
        <v>294</v>
      </c>
      <c r="B4389" s="300"/>
      <c r="C4389" s="300"/>
      <c r="D4389" s="300"/>
      <c r="E4389" s="300"/>
      <c r="F4389" s="300"/>
      <c r="G4389" s="300"/>
      <c r="H4389" s="298"/>
      <c r="I4389" s="621" t="s">
        <v>293</v>
      </c>
      <c r="J4389" s="622"/>
      <c r="K4389" s="297"/>
      <c r="L4389" s="314"/>
      <c r="M4389" s="291"/>
    </row>
    <row r="4390" spans="1:13">
      <c r="A4390" s="301" t="s">
        <v>292</v>
      </c>
      <c r="B4390" s="300"/>
      <c r="C4390" s="300"/>
      <c r="D4390" s="300"/>
      <c r="E4390" s="300"/>
      <c r="F4390" s="300"/>
      <c r="G4390" s="300"/>
      <c r="H4390" s="298"/>
      <c r="I4390" s="295"/>
      <c r="J4390" s="294"/>
      <c r="K4390" s="297"/>
      <c r="L4390" s="314"/>
      <c r="M4390" s="291"/>
    </row>
    <row r="4391" spans="1:13" ht="15.75" thickBot="1">
      <c r="A4391" s="301" t="s">
        <v>291</v>
      </c>
      <c r="B4391" s="300"/>
      <c r="C4391" s="300"/>
      <c r="D4391" s="300"/>
      <c r="E4391" s="300"/>
      <c r="F4391" s="300"/>
      <c r="G4391" s="300"/>
      <c r="H4391" s="298"/>
      <c r="I4391" s="310"/>
      <c r="J4391" s="294"/>
      <c r="K4391" s="297"/>
      <c r="L4391" s="314"/>
      <c r="M4391" s="291"/>
    </row>
    <row r="4392" spans="1:13" ht="15.75" thickBot="1">
      <c r="A4392" s="309" t="s">
        <v>290</v>
      </c>
      <c r="B4392" s="308"/>
      <c r="C4392" s="308"/>
      <c r="D4392" s="308"/>
      <c r="E4392" s="308"/>
      <c r="F4392" s="308"/>
      <c r="G4392" s="308"/>
      <c r="H4392" s="307"/>
      <c r="I4392" s="305"/>
      <c r="J4392" s="304"/>
      <c r="K4392" s="642">
        <v>7.0000000000000007E-2</v>
      </c>
      <c r="L4392" s="643"/>
      <c r="M4392" s="303">
        <f>K4392*12*I4340</f>
        <v>559.27200000000005</v>
      </c>
    </row>
    <row r="4393" spans="1:13">
      <c r="A4393" s="301" t="s">
        <v>289</v>
      </c>
      <c r="B4393" s="300"/>
      <c r="C4393" s="300"/>
      <c r="D4393" s="300"/>
      <c r="E4393" s="300"/>
      <c r="F4393" s="300"/>
      <c r="G4393" s="300"/>
      <c r="H4393" s="298"/>
      <c r="I4393" s="621" t="s">
        <v>19</v>
      </c>
      <c r="J4393" s="622"/>
      <c r="K4393" s="315"/>
      <c r="L4393" s="314"/>
      <c r="M4393" s="291"/>
    </row>
    <row r="4394" spans="1:13" ht="15.75" thickBot="1">
      <c r="A4394" s="301" t="s">
        <v>288</v>
      </c>
      <c r="B4394" s="300"/>
      <c r="C4394" s="300"/>
      <c r="D4394" s="300"/>
      <c r="E4394" s="300"/>
      <c r="F4394" s="300"/>
      <c r="G4394" s="300"/>
      <c r="H4394" s="298"/>
      <c r="I4394" s="295"/>
      <c r="J4394" s="294"/>
      <c r="K4394" s="315"/>
      <c r="L4394" s="314"/>
      <c r="M4394" s="291"/>
    </row>
    <row r="4395" spans="1:13" ht="15.75" thickBot="1">
      <c r="A4395" s="603" t="s">
        <v>287</v>
      </c>
      <c r="B4395" s="604"/>
      <c r="C4395" s="604"/>
      <c r="D4395" s="604"/>
      <c r="E4395" s="604"/>
      <c r="F4395" s="604"/>
      <c r="G4395" s="604"/>
      <c r="H4395" s="605"/>
      <c r="I4395" s="305"/>
      <c r="J4395" s="304"/>
      <c r="K4395" s="642">
        <v>6</v>
      </c>
      <c r="L4395" s="643"/>
      <c r="M4395" s="303">
        <f>K4395*12*I4340</f>
        <v>47937.599999999999</v>
      </c>
    </row>
    <row r="4396" spans="1:13">
      <c r="A4396" s="301" t="s">
        <v>286</v>
      </c>
      <c r="B4396" s="299"/>
      <c r="C4396" s="299"/>
      <c r="D4396" s="299"/>
      <c r="E4396" s="299"/>
      <c r="F4396" s="300"/>
      <c r="G4396" s="299"/>
      <c r="H4396" s="298"/>
      <c r="I4396" s="598" t="s">
        <v>285</v>
      </c>
      <c r="J4396" s="599"/>
      <c r="K4396" s="297"/>
      <c r="L4396" s="314"/>
      <c r="M4396" s="291"/>
    </row>
    <row r="4397" spans="1:13">
      <c r="A4397" s="301" t="s">
        <v>284</v>
      </c>
      <c r="B4397" s="299"/>
      <c r="C4397" s="299"/>
      <c r="D4397" s="299"/>
      <c r="E4397" s="299"/>
      <c r="F4397" s="300"/>
      <c r="G4397" s="299"/>
      <c r="H4397" s="298"/>
      <c r="I4397" s="598" t="s">
        <v>283</v>
      </c>
      <c r="J4397" s="599"/>
      <c r="K4397" s="297"/>
      <c r="L4397" s="314"/>
      <c r="M4397" s="291"/>
    </row>
    <row r="4398" spans="1:13">
      <c r="A4398" s="301" t="s">
        <v>282</v>
      </c>
      <c r="B4398" s="299"/>
      <c r="C4398" s="299"/>
      <c r="D4398" s="299"/>
      <c r="E4398" s="299"/>
      <c r="F4398" s="300"/>
      <c r="G4398" s="299"/>
      <c r="H4398" s="298"/>
      <c r="I4398" s="598" t="s">
        <v>281</v>
      </c>
      <c r="J4398" s="599"/>
      <c r="K4398" s="297"/>
      <c r="L4398" s="314"/>
      <c r="M4398" s="291"/>
    </row>
    <row r="4399" spans="1:13">
      <c r="A4399" s="301" t="s">
        <v>280</v>
      </c>
      <c r="B4399" s="299"/>
      <c r="C4399" s="299"/>
      <c r="D4399" s="299"/>
      <c r="E4399" s="299"/>
      <c r="F4399" s="300"/>
      <c r="G4399" s="299"/>
      <c r="H4399" s="298"/>
      <c r="I4399" s="598" t="s">
        <v>279</v>
      </c>
      <c r="J4399" s="599"/>
      <c r="K4399" s="297"/>
      <c r="L4399" s="314"/>
      <c r="M4399" s="291"/>
    </row>
    <row r="4400" spans="1:13">
      <c r="A4400" s="301" t="s">
        <v>278</v>
      </c>
      <c r="B4400" s="299"/>
      <c r="C4400" s="299"/>
      <c r="D4400" s="299"/>
      <c r="E4400" s="299"/>
      <c r="F4400" s="300"/>
      <c r="G4400" s="299"/>
      <c r="H4400" s="298"/>
      <c r="I4400" s="598" t="s">
        <v>277</v>
      </c>
      <c r="J4400" s="599"/>
      <c r="K4400" s="297"/>
      <c r="L4400" s="314"/>
      <c r="M4400" s="291"/>
    </row>
    <row r="4401" spans="1:13">
      <c r="A4401" s="301" t="s">
        <v>276</v>
      </c>
      <c r="B4401" s="299"/>
      <c r="C4401" s="299"/>
      <c r="D4401" s="299"/>
      <c r="E4401" s="299"/>
      <c r="F4401" s="300"/>
      <c r="G4401" s="299"/>
      <c r="H4401" s="298"/>
      <c r="I4401" s="295"/>
      <c r="J4401" s="294"/>
      <c r="K4401" s="297"/>
      <c r="L4401" s="302"/>
      <c r="M4401" s="291"/>
    </row>
    <row r="4402" spans="1:13">
      <c r="A4402" s="301" t="s">
        <v>275</v>
      </c>
      <c r="B4402" s="299"/>
      <c r="C4402" s="299"/>
      <c r="D4402" s="299"/>
      <c r="E4402" s="299"/>
      <c r="F4402" s="300"/>
      <c r="G4402" s="299"/>
      <c r="H4402" s="298"/>
      <c r="I4402" s="295"/>
      <c r="J4402" s="294"/>
      <c r="K4402" s="297"/>
      <c r="L4402" s="314"/>
      <c r="M4402" s="291"/>
    </row>
    <row r="4403" spans="1:13">
      <c r="A4403" s="301" t="s">
        <v>274</v>
      </c>
      <c r="B4403" s="299"/>
      <c r="C4403" s="299"/>
      <c r="D4403" s="299"/>
      <c r="E4403" s="299"/>
      <c r="F4403" s="300"/>
      <c r="G4403" s="299"/>
      <c r="H4403" s="298"/>
      <c r="I4403" s="295"/>
      <c r="J4403" s="294"/>
      <c r="K4403" s="297"/>
      <c r="L4403" s="314"/>
      <c r="M4403" s="291"/>
    </row>
    <row r="4404" spans="1:13">
      <c r="A4404" s="301" t="s">
        <v>273</v>
      </c>
      <c r="B4404" s="299"/>
      <c r="C4404" s="299"/>
      <c r="D4404" s="299"/>
      <c r="E4404" s="299"/>
      <c r="F4404" s="300"/>
      <c r="G4404" s="299"/>
      <c r="H4404" s="298"/>
      <c r="I4404" s="295"/>
      <c r="J4404" s="294"/>
      <c r="K4404" s="297"/>
      <c r="L4404" s="314"/>
      <c r="M4404" s="291"/>
    </row>
    <row r="4405" spans="1:13">
      <c r="A4405" s="301" t="s">
        <v>272</v>
      </c>
      <c r="B4405" s="299"/>
      <c r="C4405" s="299"/>
      <c r="D4405" s="299"/>
      <c r="E4405" s="299"/>
      <c r="F4405" s="300"/>
      <c r="G4405" s="299"/>
      <c r="H4405" s="298"/>
      <c r="I4405" s="295"/>
      <c r="J4405" s="294"/>
      <c r="K4405" s="297"/>
      <c r="L4405" s="314"/>
      <c r="M4405" s="291"/>
    </row>
    <row r="4406" spans="1:13" ht="15.75" thickBot="1">
      <c r="A4406" s="616" t="s">
        <v>271</v>
      </c>
      <c r="B4406" s="617"/>
      <c r="C4406" s="617"/>
      <c r="D4406" s="617"/>
      <c r="E4406" s="617"/>
      <c r="F4406" s="617"/>
      <c r="G4406" s="617"/>
      <c r="H4406" s="618"/>
      <c r="I4406" s="295"/>
      <c r="J4406" s="294"/>
      <c r="K4406" s="293"/>
      <c r="L4406" s="292"/>
      <c r="M4406" s="291"/>
    </row>
    <row r="4407" spans="1:13">
      <c r="A4407" s="290" t="s">
        <v>270</v>
      </c>
      <c r="B4407" s="289"/>
      <c r="C4407" s="289"/>
      <c r="D4407" s="289"/>
      <c r="E4407" s="289"/>
      <c r="F4407" s="289"/>
      <c r="G4407" s="289"/>
      <c r="H4407" s="289"/>
      <c r="I4407" s="621" t="s">
        <v>55</v>
      </c>
      <c r="J4407" s="622"/>
      <c r="K4407" s="288"/>
      <c r="L4407" s="287"/>
      <c r="M4407" s="286"/>
    </row>
    <row r="4408" spans="1:13" ht="15.75" thickBot="1">
      <c r="A4408" s="285" t="s">
        <v>269</v>
      </c>
      <c r="B4408" s="284"/>
      <c r="C4408" s="284"/>
      <c r="D4408" s="284"/>
      <c r="E4408" s="284"/>
      <c r="F4408" s="284"/>
      <c r="G4408" s="284"/>
      <c r="H4408" s="284"/>
      <c r="I4408" s="283"/>
      <c r="J4408" s="282"/>
      <c r="K4408" s="281"/>
      <c r="L4408" s="280"/>
      <c r="M4408" s="279"/>
    </row>
    <row r="4409" spans="1:13" ht="15.75" thickBot="1">
      <c r="A4409" s="603" t="s">
        <v>355</v>
      </c>
      <c r="B4409" s="604"/>
      <c r="C4409" s="604"/>
      <c r="D4409" s="604"/>
      <c r="E4409" s="604"/>
      <c r="F4409" s="604"/>
      <c r="G4409" s="604"/>
      <c r="H4409" s="657"/>
      <c r="I4409" s="658" t="s">
        <v>32</v>
      </c>
      <c r="J4409" s="659"/>
      <c r="K4409" s="660">
        <v>1.46</v>
      </c>
      <c r="L4409" s="661"/>
      <c r="M4409" s="276">
        <f>K4409*12*I4340</f>
        <v>11664.815999999999</v>
      </c>
    </row>
    <row r="4410" spans="1:13" ht="15.75" thickBot="1">
      <c r="A4410" s="386" t="s">
        <v>354</v>
      </c>
      <c r="B4410" s="385"/>
      <c r="C4410" s="385"/>
      <c r="D4410" s="385"/>
      <c r="E4410" s="385"/>
      <c r="F4410" s="385"/>
      <c r="G4410" s="385"/>
      <c r="H4410" s="385"/>
      <c r="I4410" s="387"/>
      <c r="J4410" s="383"/>
      <c r="K4410" s="660"/>
      <c r="L4410" s="661"/>
      <c r="M4410" s="276"/>
    </row>
    <row r="4411" spans="1:13" ht="15.75" thickBot="1">
      <c r="A4411" s="652" t="s">
        <v>268</v>
      </c>
      <c r="B4411" s="653"/>
      <c r="C4411" s="653"/>
      <c r="D4411" s="653"/>
      <c r="E4411" s="653"/>
      <c r="F4411" s="653"/>
      <c r="G4411" s="653"/>
      <c r="H4411" s="653"/>
      <c r="I4411" s="278"/>
      <c r="J4411" s="277"/>
      <c r="K4411" s="610">
        <f>K4341+K4351+K4366+K4395+K4409+K4410</f>
        <v>45.56</v>
      </c>
      <c r="L4411" s="611"/>
      <c r="M4411" s="276">
        <f>M4341+M4351+M4366+M4395+M4409+M4410</f>
        <v>364006.17599999998</v>
      </c>
    </row>
    <row r="4413" spans="1:13" ht="15.75">
      <c r="A4413" s="601" t="s">
        <v>0</v>
      </c>
      <c r="B4413" s="601"/>
      <c r="C4413" s="601"/>
      <c r="D4413" s="601"/>
      <c r="E4413" s="601"/>
      <c r="F4413" s="601"/>
      <c r="G4413" s="601"/>
      <c r="H4413" s="601"/>
      <c r="I4413" s="601"/>
      <c r="J4413" s="601"/>
      <c r="K4413" s="601"/>
      <c r="L4413" s="601"/>
      <c r="M4413" s="327"/>
    </row>
    <row r="4414" spans="1:13" ht="15.75">
      <c r="A4414" s="600" t="s">
        <v>353</v>
      </c>
      <c r="B4414" s="600"/>
      <c r="C4414" s="600"/>
      <c r="D4414" s="600"/>
      <c r="E4414" s="600"/>
      <c r="F4414" s="600"/>
      <c r="G4414" s="600"/>
      <c r="H4414" s="600"/>
      <c r="I4414" s="600"/>
      <c r="J4414" s="600"/>
      <c r="K4414" s="600"/>
      <c r="L4414" s="600"/>
      <c r="M4414" s="327"/>
    </row>
    <row r="4415" spans="1:13" ht="15.75">
      <c r="A4415" s="370"/>
      <c r="B4415" s="370"/>
      <c r="C4415" s="370"/>
      <c r="D4415" s="370"/>
      <c r="E4415" s="370"/>
      <c r="F4415" s="370" t="s">
        <v>484</v>
      </c>
      <c r="G4415" s="370"/>
      <c r="H4415" s="370"/>
      <c r="I4415" s="370"/>
      <c r="J4415" s="370"/>
      <c r="K4415" s="370"/>
      <c r="L4415" s="370"/>
      <c r="M4415" s="327"/>
    </row>
    <row r="4416" spans="1:13">
      <c r="A4416" s="329"/>
      <c r="B4416" s="328"/>
      <c r="C4416" s="602" t="s">
        <v>351</v>
      </c>
      <c r="D4416" s="602"/>
      <c r="E4416" s="602"/>
      <c r="F4416" s="328"/>
      <c r="G4416" s="328"/>
      <c r="H4416" s="368"/>
      <c r="I4416" s="590" t="s">
        <v>3</v>
      </c>
      <c r="J4416" s="591"/>
      <c r="K4416" s="592" t="s">
        <v>4</v>
      </c>
      <c r="L4416" s="593"/>
      <c r="M4416" s="382"/>
    </row>
    <row r="4417" spans="1:13">
      <c r="A4417" s="381"/>
      <c r="B4417" s="355"/>
      <c r="C4417" s="355"/>
      <c r="D4417" s="355"/>
      <c r="E4417" s="355"/>
      <c r="F4417" s="355"/>
      <c r="G4417" s="355"/>
      <c r="H4417" s="356"/>
      <c r="I4417" s="295"/>
      <c r="J4417" s="294"/>
      <c r="K4417" s="594" t="s">
        <v>5</v>
      </c>
      <c r="L4417" s="595"/>
      <c r="M4417" s="380" t="s">
        <v>6</v>
      </c>
    </row>
    <row r="4418" spans="1:13">
      <c r="A4418" s="381"/>
      <c r="B4418" s="355"/>
      <c r="C4418" s="355"/>
      <c r="D4418" s="355"/>
      <c r="E4418" s="355"/>
      <c r="F4418" s="355"/>
      <c r="G4418" s="355"/>
      <c r="H4418" s="356"/>
      <c r="I4418" s="598" t="s">
        <v>7</v>
      </c>
      <c r="J4418" s="599"/>
      <c r="K4418" s="623" t="s">
        <v>8</v>
      </c>
      <c r="L4418" s="624"/>
      <c r="M4418" s="380" t="s">
        <v>9</v>
      </c>
    </row>
    <row r="4419" spans="1:13" ht="16.5" thickBot="1">
      <c r="A4419" s="379"/>
      <c r="B4419" s="351"/>
      <c r="C4419" s="351"/>
      <c r="D4419" s="351"/>
      <c r="E4419" s="351"/>
      <c r="F4419" s="351"/>
      <c r="G4419" s="351"/>
      <c r="H4419" s="350"/>
      <c r="I4419" s="631">
        <v>519.6</v>
      </c>
      <c r="J4419" s="632"/>
      <c r="K4419" s="633"/>
      <c r="L4419" s="634"/>
      <c r="M4419" s="378"/>
    </row>
    <row r="4420" spans="1:13">
      <c r="A4420" s="367" t="s">
        <v>350</v>
      </c>
      <c r="B4420" s="344"/>
      <c r="C4420" s="344"/>
      <c r="D4420" s="344"/>
      <c r="E4420" s="344"/>
      <c r="F4420" s="344"/>
      <c r="G4420" s="344"/>
      <c r="H4420" s="377"/>
      <c r="I4420" s="341"/>
      <c r="J4420" s="340"/>
      <c r="K4420" s="635">
        <f>K4423+K4426</f>
        <v>6.17</v>
      </c>
      <c r="L4420" s="628"/>
      <c r="M4420" s="286">
        <f>K4420*12*I4419</f>
        <v>38471.184000000001</v>
      </c>
    </row>
    <row r="4421" spans="1:13">
      <c r="A4421" s="376" t="s">
        <v>349</v>
      </c>
      <c r="B4421" s="375"/>
      <c r="C4421" s="375"/>
      <c r="D4421" s="375"/>
      <c r="E4421" s="375"/>
      <c r="F4421" s="375"/>
      <c r="G4421" s="375"/>
      <c r="H4421" s="374"/>
      <c r="I4421" s="295"/>
      <c r="J4421" s="294"/>
      <c r="K4421" s="293"/>
      <c r="L4421" s="292"/>
      <c r="M4421" s="373"/>
    </row>
    <row r="4422" spans="1:13" ht="15.75" thickBot="1">
      <c r="A4422" s="363" t="s">
        <v>348</v>
      </c>
      <c r="B4422" s="372"/>
      <c r="C4422" s="372"/>
      <c r="D4422" s="372"/>
      <c r="E4422" s="372"/>
      <c r="F4422" s="372"/>
      <c r="G4422" s="372"/>
      <c r="H4422" s="371"/>
      <c r="I4422" s="336"/>
      <c r="J4422" s="282"/>
      <c r="K4422" s="281"/>
      <c r="L4422" s="280"/>
      <c r="M4422" s="279"/>
    </row>
    <row r="4423" spans="1:13">
      <c r="A4423" s="323" t="s">
        <v>347</v>
      </c>
      <c r="B4423" s="331"/>
      <c r="C4423" s="331"/>
      <c r="D4423" s="331"/>
      <c r="E4423" s="331"/>
      <c r="F4423" s="331"/>
      <c r="G4423" s="331"/>
      <c r="H4423" s="357"/>
      <c r="I4423" s="596" t="s">
        <v>19</v>
      </c>
      <c r="J4423" s="597"/>
      <c r="K4423" s="629">
        <v>3.7</v>
      </c>
      <c r="L4423" s="630"/>
      <c r="M4423" s="291">
        <f>K4423*12*I4419</f>
        <v>23070.240000000005</v>
      </c>
    </row>
    <row r="4424" spans="1:13">
      <c r="A4424" s="301" t="s">
        <v>338</v>
      </c>
      <c r="B4424" s="355"/>
      <c r="C4424" s="355"/>
      <c r="D4424" s="355"/>
      <c r="E4424" s="355"/>
      <c r="F4424" s="355"/>
      <c r="G4424" s="355"/>
      <c r="H4424" s="356"/>
      <c r="I4424" s="598" t="s">
        <v>328</v>
      </c>
      <c r="J4424" s="599"/>
      <c r="K4424" s="327"/>
      <c r="L4424" s="292"/>
      <c r="M4424" s="291"/>
    </row>
    <row r="4425" spans="1:13">
      <c r="A4425" s="323" t="s">
        <v>337</v>
      </c>
      <c r="B4425" s="331"/>
      <c r="C4425" s="331"/>
      <c r="D4425" s="331"/>
      <c r="E4425" s="331"/>
      <c r="F4425" s="331"/>
      <c r="G4425" s="331"/>
      <c r="H4425" s="357"/>
      <c r="I4425" s="596"/>
      <c r="J4425" s="597"/>
      <c r="K4425" s="327"/>
      <c r="L4425" s="292"/>
      <c r="M4425" s="291"/>
    </row>
    <row r="4426" spans="1:13">
      <c r="A4426" s="323" t="s">
        <v>346</v>
      </c>
      <c r="B4426" s="331"/>
      <c r="C4426" s="331"/>
      <c r="D4426" s="331"/>
      <c r="E4426" s="331"/>
      <c r="F4426" s="331"/>
      <c r="G4426" s="331"/>
      <c r="H4426" s="357"/>
      <c r="I4426" s="608" t="s">
        <v>35</v>
      </c>
      <c r="J4426" s="609"/>
      <c r="K4426" s="625">
        <v>2.4700000000000002</v>
      </c>
      <c r="L4426" s="626"/>
      <c r="M4426" s="291">
        <f>K4426*12*I4419</f>
        <v>15400.944000000001</v>
      </c>
    </row>
    <row r="4427" spans="1:13" ht="15.75">
      <c r="A4427" s="320" t="s">
        <v>345</v>
      </c>
      <c r="B4427" s="354"/>
      <c r="C4427" s="354"/>
      <c r="D4427" s="354"/>
      <c r="E4427" s="354"/>
      <c r="F4427" s="354"/>
      <c r="G4427" s="354"/>
      <c r="H4427" s="353"/>
      <c r="I4427" s="598" t="s">
        <v>328</v>
      </c>
      <c r="J4427" s="599"/>
      <c r="K4427" s="370"/>
      <c r="L4427" s="369"/>
      <c r="M4427" s="291"/>
    </row>
    <row r="4428" spans="1:13">
      <c r="A4428" s="313" t="s">
        <v>344</v>
      </c>
      <c r="B4428" s="328"/>
      <c r="C4428" s="328"/>
      <c r="D4428" s="328"/>
      <c r="E4428" s="328"/>
      <c r="F4428" s="328"/>
      <c r="G4428" s="328"/>
      <c r="H4428" s="368"/>
      <c r="I4428" s="598"/>
      <c r="J4428" s="599"/>
      <c r="K4428" s="352"/>
      <c r="L4428" s="292"/>
      <c r="M4428" s="291"/>
    </row>
    <row r="4429" spans="1:13" ht="15.75" thickBot="1">
      <c r="A4429" s="323" t="s">
        <v>343</v>
      </c>
      <c r="B4429" s="322"/>
      <c r="C4429" s="322"/>
      <c r="D4429" s="322"/>
      <c r="E4429" s="322"/>
      <c r="F4429" s="322"/>
      <c r="G4429" s="322"/>
      <c r="H4429" s="321"/>
      <c r="I4429" s="334"/>
      <c r="J4429" s="333"/>
      <c r="K4429" s="636"/>
      <c r="L4429" s="637"/>
      <c r="M4429" s="291"/>
    </row>
    <row r="4430" spans="1:13">
      <c r="A4430" s="367" t="s">
        <v>342</v>
      </c>
      <c r="B4430" s="366"/>
      <c r="C4430" s="366"/>
      <c r="D4430" s="366"/>
      <c r="E4430" s="366"/>
      <c r="F4430" s="366"/>
      <c r="G4430" s="366"/>
      <c r="H4430" s="365"/>
      <c r="I4430" s="341"/>
      <c r="J4430" s="364"/>
      <c r="K4430" s="627">
        <f>K4432+K4437+K4440</f>
        <v>5.05</v>
      </c>
      <c r="L4430" s="628"/>
      <c r="M4430" s="286">
        <f>K4430*12*I4419</f>
        <v>31487.759999999998</v>
      </c>
    </row>
    <row r="4431" spans="1:13" ht="15.75" thickBot="1">
      <c r="A4431" s="363" t="s">
        <v>341</v>
      </c>
      <c r="B4431" s="362"/>
      <c r="C4431" s="362"/>
      <c r="D4431" s="362"/>
      <c r="E4431" s="362"/>
      <c r="F4431" s="362"/>
      <c r="G4431" s="362"/>
      <c r="H4431" s="361"/>
      <c r="I4431" s="336"/>
      <c r="J4431" s="360"/>
      <c r="K4431" s="281"/>
      <c r="L4431" s="280"/>
      <c r="M4431" s="279"/>
    </row>
    <row r="4432" spans="1:13">
      <c r="A4432" s="301" t="s">
        <v>340</v>
      </c>
      <c r="B4432" s="300"/>
      <c r="C4432" s="300"/>
      <c r="D4432" s="300"/>
      <c r="E4432" s="300"/>
      <c r="F4432" s="300"/>
      <c r="G4432" s="300"/>
      <c r="H4432" s="298"/>
      <c r="I4432" s="598" t="s">
        <v>19</v>
      </c>
      <c r="J4432" s="599"/>
      <c r="K4432" s="629">
        <v>2.5299999999999998</v>
      </c>
      <c r="L4432" s="630"/>
      <c r="M4432" s="291">
        <f>K4432*12*I4419</f>
        <v>15775.056</v>
      </c>
    </row>
    <row r="4433" spans="1:13">
      <c r="A4433" s="323" t="s">
        <v>339</v>
      </c>
      <c r="B4433" s="322"/>
      <c r="C4433" s="322"/>
      <c r="D4433" s="322"/>
      <c r="E4433" s="322"/>
      <c r="F4433" s="322"/>
      <c r="G4433" s="322"/>
      <c r="H4433" s="321"/>
      <c r="I4433" s="359"/>
      <c r="J4433" s="358"/>
      <c r="K4433" s="327"/>
      <c r="L4433" s="292"/>
      <c r="M4433" s="291"/>
    </row>
    <row r="4434" spans="1:13">
      <c r="A4434" s="301" t="s">
        <v>338</v>
      </c>
      <c r="B4434" s="355"/>
      <c r="C4434" s="355"/>
      <c r="D4434" s="355"/>
      <c r="E4434" s="355"/>
      <c r="F4434" s="355"/>
      <c r="G4434" s="355"/>
      <c r="H4434" s="356"/>
      <c r="I4434" s="598" t="s">
        <v>328</v>
      </c>
      <c r="J4434" s="599"/>
      <c r="K4434" s="327"/>
      <c r="L4434" s="292"/>
      <c r="M4434" s="291"/>
    </row>
    <row r="4435" spans="1:13">
      <c r="A4435" s="323" t="s">
        <v>337</v>
      </c>
      <c r="B4435" s="331"/>
      <c r="C4435" s="331"/>
      <c r="D4435" s="331"/>
      <c r="E4435" s="331"/>
      <c r="F4435" s="331"/>
      <c r="G4435" s="331"/>
      <c r="H4435" s="357"/>
      <c r="I4435" s="596"/>
      <c r="J4435" s="597"/>
      <c r="K4435" s="327"/>
      <c r="L4435" s="292"/>
      <c r="M4435" s="291"/>
    </row>
    <row r="4436" spans="1:13">
      <c r="A4436" s="320" t="s">
        <v>336</v>
      </c>
      <c r="B4436" s="354"/>
      <c r="C4436" s="353"/>
      <c r="D4436" s="355"/>
      <c r="E4436" s="355"/>
      <c r="F4436" s="355"/>
      <c r="G4436" s="355"/>
      <c r="H4436" s="356"/>
      <c r="I4436" s="598" t="s">
        <v>328</v>
      </c>
      <c r="J4436" s="599"/>
      <c r="K4436" s="327"/>
      <c r="L4436" s="292"/>
      <c r="M4436" s="291"/>
    </row>
    <row r="4437" spans="1:13">
      <c r="A4437" s="301" t="s">
        <v>335</v>
      </c>
      <c r="B4437" s="355"/>
      <c r="C4437" s="355"/>
      <c r="D4437" s="354"/>
      <c r="E4437" s="354"/>
      <c r="F4437" s="354"/>
      <c r="G4437" s="354"/>
      <c r="H4437" s="353"/>
      <c r="I4437" s="608" t="s">
        <v>35</v>
      </c>
      <c r="J4437" s="609"/>
      <c r="K4437" s="625">
        <v>1.1200000000000001</v>
      </c>
      <c r="L4437" s="626"/>
      <c r="M4437" s="291">
        <f>K4437*12*I4419</f>
        <v>6983.4240000000009</v>
      </c>
    </row>
    <row r="4438" spans="1:13">
      <c r="A4438" s="313" t="s">
        <v>334</v>
      </c>
      <c r="B4438" s="312"/>
      <c r="C4438" s="312"/>
      <c r="D4438" s="312"/>
      <c r="E4438" s="312"/>
      <c r="F4438" s="312"/>
      <c r="G4438" s="312"/>
      <c r="H4438" s="311"/>
      <c r="I4438" s="590" t="s">
        <v>333</v>
      </c>
      <c r="J4438" s="591"/>
      <c r="K4438" s="327"/>
      <c r="L4438" s="292"/>
      <c r="M4438" s="291"/>
    </row>
    <row r="4439" spans="1:13">
      <c r="A4439" s="323"/>
      <c r="B4439" s="322"/>
      <c r="C4439" s="322"/>
      <c r="D4439" s="322"/>
      <c r="E4439" s="322"/>
      <c r="F4439" s="322"/>
      <c r="G4439" s="322"/>
      <c r="H4439" s="321"/>
      <c r="I4439" s="334" t="s">
        <v>332</v>
      </c>
      <c r="J4439" s="333"/>
      <c r="K4439" s="352"/>
      <c r="L4439" s="292"/>
      <c r="M4439" s="291"/>
    </row>
    <row r="4440" spans="1:13">
      <c r="A4440" s="313" t="s">
        <v>331</v>
      </c>
      <c r="B4440" s="312"/>
      <c r="C4440" s="312"/>
      <c r="D4440" s="312"/>
      <c r="E4440" s="312"/>
      <c r="F4440" s="312"/>
      <c r="G4440" s="312"/>
      <c r="H4440" s="311"/>
      <c r="I4440" s="590" t="s">
        <v>35</v>
      </c>
      <c r="J4440" s="591"/>
      <c r="K4440" s="625">
        <v>1.4</v>
      </c>
      <c r="L4440" s="626"/>
      <c r="M4440" s="291">
        <f>K4440*12*I4419</f>
        <v>8729.2799999999988</v>
      </c>
    </row>
    <row r="4441" spans="1:13">
      <c r="A4441" s="323" t="s">
        <v>330</v>
      </c>
      <c r="B4441" s="322"/>
      <c r="C4441" s="322"/>
      <c r="D4441" s="322"/>
      <c r="E4441" s="322"/>
      <c r="F4441" s="322"/>
      <c r="G4441" s="322"/>
      <c r="H4441" s="321"/>
      <c r="I4441" s="334"/>
      <c r="J4441" s="333"/>
      <c r="K4441" s="327"/>
      <c r="L4441" s="292"/>
      <c r="M4441" s="291"/>
    </row>
    <row r="4442" spans="1:13">
      <c r="A4442" s="313" t="s">
        <v>329</v>
      </c>
      <c r="B4442" s="312"/>
      <c r="C4442" s="312"/>
      <c r="D4442" s="312"/>
      <c r="E4442" s="312"/>
      <c r="F4442" s="312"/>
      <c r="G4442" s="312"/>
      <c r="H4442" s="311"/>
      <c r="I4442" s="598" t="s">
        <v>328</v>
      </c>
      <c r="J4442" s="599"/>
      <c r="K4442" s="327"/>
      <c r="L4442" s="292"/>
      <c r="M4442" s="291"/>
    </row>
    <row r="4443" spans="1:13">
      <c r="A4443" s="313" t="s">
        <v>327</v>
      </c>
      <c r="B4443" s="312"/>
      <c r="C4443" s="312"/>
      <c r="D4443" s="312"/>
      <c r="E4443" s="312"/>
      <c r="F4443" s="312"/>
      <c r="G4443" s="312"/>
      <c r="H4443" s="311"/>
      <c r="I4443" s="590" t="s">
        <v>326</v>
      </c>
      <c r="J4443" s="591"/>
      <c r="K4443" s="351"/>
      <c r="L4443" s="350"/>
      <c r="M4443" s="349"/>
    </row>
    <row r="4444" spans="1:13" ht="15.75" thickBot="1">
      <c r="A4444" s="323"/>
      <c r="B4444" s="322"/>
      <c r="C4444" s="322"/>
      <c r="D4444" s="322"/>
      <c r="E4444" s="322"/>
      <c r="F4444" s="322"/>
      <c r="G4444" s="322"/>
      <c r="H4444" s="321"/>
      <c r="I4444" s="606" t="s">
        <v>325</v>
      </c>
      <c r="J4444" s="607"/>
      <c r="K4444" s="348"/>
      <c r="L4444" s="347"/>
      <c r="M4444" s="346"/>
    </row>
    <row r="4445" spans="1:13">
      <c r="A4445" s="345" t="s">
        <v>324</v>
      </c>
      <c r="B4445" s="344"/>
      <c r="C4445" s="344"/>
      <c r="D4445" s="344"/>
      <c r="E4445" s="344"/>
      <c r="F4445" s="344"/>
      <c r="G4445" s="343"/>
      <c r="H4445" s="342"/>
      <c r="I4445" s="341"/>
      <c r="J4445" s="340"/>
      <c r="K4445" s="648">
        <f>K4447+K4454+K4462+K4466+K4467+K4471</f>
        <v>18.590000000000003</v>
      </c>
      <c r="L4445" s="628"/>
      <c r="M4445" s="286">
        <f>M4447+M4454+M4462+M4466+M4467+M4471</f>
        <v>115912.36800000002</v>
      </c>
    </row>
    <row r="4446" spans="1:13" ht="15.75" thickBot="1">
      <c r="A4446" s="339"/>
      <c r="B4446" s="338"/>
      <c r="C4446" s="338"/>
      <c r="D4446" s="338"/>
      <c r="E4446" s="338"/>
      <c r="F4446" s="338"/>
      <c r="G4446" s="338"/>
      <c r="H4446" s="337"/>
      <c r="I4446" s="336"/>
      <c r="J4446" s="282"/>
      <c r="K4446" s="281"/>
      <c r="L4446" s="280"/>
      <c r="M4446" s="279"/>
    </row>
    <row r="4447" spans="1:13" ht="15.75" thickBot="1">
      <c r="A4447" s="603" t="s">
        <v>323</v>
      </c>
      <c r="B4447" s="604"/>
      <c r="C4447" s="604"/>
      <c r="D4447" s="604"/>
      <c r="E4447" s="604"/>
      <c r="F4447" s="604"/>
      <c r="G4447" s="604"/>
      <c r="H4447" s="605"/>
      <c r="I4447" s="305"/>
      <c r="J4447" s="304"/>
      <c r="K4447" s="646">
        <f>K4448+K4449+K4450+K4452+K4453</f>
        <v>3.3</v>
      </c>
      <c r="L4447" s="647"/>
      <c r="M4447" s="303">
        <f>K4447*12*I4419</f>
        <v>20576.159999999996</v>
      </c>
    </row>
    <row r="4448" spans="1:13">
      <c r="A4448" s="323" t="s">
        <v>322</v>
      </c>
      <c r="B4448" s="322"/>
      <c r="C4448" s="322"/>
      <c r="D4448" s="322"/>
      <c r="E4448" s="322"/>
      <c r="F4448" s="322"/>
      <c r="G4448" s="322"/>
      <c r="H4448" s="321"/>
      <c r="I4448" s="596" t="s">
        <v>321</v>
      </c>
      <c r="J4448" s="597"/>
      <c r="K4448" s="629">
        <v>0.63</v>
      </c>
      <c r="L4448" s="630"/>
      <c r="M4448" s="291">
        <f>K4448*12*I4419</f>
        <v>3928.1760000000004</v>
      </c>
    </row>
    <row r="4449" spans="1:13">
      <c r="A4449" s="320" t="s">
        <v>320</v>
      </c>
      <c r="B4449" s="319"/>
      <c r="C4449" s="319"/>
      <c r="D4449" s="319"/>
      <c r="E4449" s="319"/>
      <c r="F4449" s="319"/>
      <c r="G4449" s="319"/>
      <c r="H4449" s="318"/>
      <c r="I4449" s="608" t="s">
        <v>57</v>
      </c>
      <c r="J4449" s="609"/>
      <c r="K4449" s="625">
        <v>1.48</v>
      </c>
      <c r="L4449" s="626"/>
      <c r="M4449" s="291">
        <f>K4449*12*I4419</f>
        <v>9228.0959999999995</v>
      </c>
    </row>
    <row r="4450" spans="1:13">
      <c r="A4450" s="313" t="s">
        <v>319</v>
      </c>
      <c r="B4450" s="312"/>
      <c r="C4450" s="312"/>
      <c r="D4450" s="312"/>
      <c r="E4450" s="312"/>
      <c r="F4450" s="312"/>
      <c r="G4450" s="312"/>
      <c r="H4450" s="311"/>
      <c r="I4450" s="590" t="s">
        <v>35</v>
      </c>
      <c r="J4450" s="591"/>
      <c r="K4450" s="625">
        <v>0.17</v>
      </c>
      <c r="L4450" s="626"/>
      <c r="M4450" s="291">
        <f>K4450*12*I4419</f>
        <v>1059.9840000000002</v>
      </c>
    </row>
    <row r="4451" spans="1:13">
      <c r="A4451" s="335" t="s">
        <v>318</v>
      </c>
      <c r="B4451" s="331"/>
      <c r="C4451" s="331"/>
      <c r="D4451" s="331"/>
      <c r="E4451" s="322"/>
      <c r="F4451" s="322"/>
      <c r="G4451" s="322"/>
      <c r="H4451" s="321"/>
      <c r="I4451" s="334"/>
      <c r="J4451" s="333"/>
      <c r="K4451" s="293"/>
      <c r="L4451" s="292"/>
      <c r="M4451" s="291"/>
    </row>
    <row r="4452" spans="1:13">
      <c r="A4452" s="320" t="s">
        <v>317</v>
      </c>
      <c r="B4452" s="319"/>
      <c r="C4452" s="319"/>
      <c r="D4452" s="319"/>
      <c r="E4452" s="319"/>
      <c r="F4452" s="319"/>
      <c r="G4452" s="319"/>
      <c r="H4452" s="318"/>
      <c r="I4452" s="608" t="s">
        <v>19</v>
      </c>
      <c r="J4452" s="609"/>
      <c r="K4452" s="625">
        <v>0.05</v>
      </c>
      <c r="L4452" s="626"/>
      <c r="M4452" s="291">
        <f>K4452*12*I4419</f>
        <v>311.76000000000005</v>
      </c>
    </row>
    <row r="4453" spans="1:13" ht="15.75" thickBot="1">
      <c r="A4453" s="313" t="s">
        <v>316</v>
      </c>
      <c r="B4453" s="312"/>
      <c r="C4453" s="312"/>
      <c r="D4453" s="312"/>
      <c r="E4453" s="312"/>
      <c r="F4453" s="312"/>
      <c r="G4453" s="312"/>
      <c r="H4453" s="311"/>
      <c r="I4453" s="614" t="s">
        <v>19</v>
      </c>
      <c r="J4453" s="615"/>
      <c r="K4453" s="650">
        <v>0.97</v>
      </c>
      <c r="L4453" s="651"/>
      <c r="M4453" s="291">
        <f>K4453*12*I4419</f>
        <v>6048.1440000000002</v>
      </c>
    </row>
    <row r="4454" spans="1:13" ht="15.75" thickBot="1">
      <c r="A4454" s="654" t="s">
        <v>315</v>
      </c>
      <c r="B4454" s="655"/>
      <c r="C4454" s="655"/>
      <c r="D4454" s="655"/>
      <c r="E4454" s="655"/>
      <c r="F4454" s="655"/>
      <c r="G4454" s="655"/>
      <c r="H4454" s="656"/>
      <c r="I4454" s="305"/>
      <c r="J4454" s="304"/>
      <c r="K4454" s="642">
        <f>K4455+K4456+K4458+K4459+K4460+K4461</f>
        <v>1.35</v>
      </c>
      <c r="L4454" s="647"/>
      <c r="M4454" s="303">
        <f>K4454*12*I4419</f>
        <v>8417.5200000000023</v>
      </c>
    </row>
    <row r="4455" spans="1:13">
      <c r="A4455" s="332" t="s">
        <v>314</v>
      </c>
      <c r="B4455" s="331"/>
      <c r="C4455" s="331"/>
      <c r="D4455" s="331"/>
      <c r="E4455" s="331"/>
      <c r="F4455" s="322"/>
      <c r="G4455" s="322"/>
      <c r="H4455" s="321"/>
      <c r="I4455" s="330"/>
      <c r="J4455" s="294"/>
      <c r="K4455" s="629">
        <v>0.08</v>
      </c>
      <c r="L4455" s="630"/>
      <c r="M4455" s="291">
        <f>K4455*12*I4419</f>
        <v>498.81600000000003</v>
      </c>
    </row>
    <row r="4456" spans="1:13">
      <c r="A4456" s="329" t="s">
        <v>313</v>
      </c>
      <c r="B4456" s="328"/>
      <c r="C4456" s="328"/>
      <c r="D4456" s="328"/>
      <c r="E4456" s="328"/>
      <c r="F4456" s="312"/>
      <c r="G4456" s="312"/>
      <c r="H4456" s="311"/>
      <c r="I4456" s="598" t="s">
        <v>312</v>
      </c>
      <c r="J4456" s="599"/>
      <c r="K4456" s="625">
        <v>0.65</v>
      </c>
      <c r="L4456" s="626"/>
      <c r="M4456" s="291">
        <f>K4456*12*I4419</f>
        <v>4052.8800000000006</v>
      </c>
    </row>
    <row r="4457" spans="1:13">
      <c r="A4457" s="323" t="s">
        <v>311</v>
      </c>
      <c r="B4457" s="322"/>
      <c r="C4457" s="322"/>
      <c r="D4457" s="322"/>
      <c r="E4457" s="322"/>
      <c r="F4457" s="322"/>
      <c r="G4457" s="322"/>
      <c r="H4457" s="321"/>
      <c r="I4457" s="596" t="s">
        <v>310</v>
      </c>
      <c r="J4457" s="597"/>
      <c r="K4457" s="327"/>
      <c r="L4457" s="292"/>
      <c r="M4457" s="291"/>
    </row>
    <row r="4458" spans="1:13">
      <c r="A4458" s="320" t="s">
        <v>309</v>
      </c>
      <c r="B4458" s="319"/>
      <c r="C4458" s="319"/>
      <c r="D4458" s="319"/>
      <c r="E4458" s="319"/>
      <c r="F4458" s="319"/>
      <c r="G4458" s="319"/>
      <c r="H4458" s="318"/>
      <c r="I4458" s="608" t="s">
        <v>308</v>
      </c>
      <c r="J4458" s="609"/>
      <c r="K4458" s="625">
        <v>0.4</v>
      </c>
      <c r="L4458" s="626"/>
      <c r="M4458" s="291">
        <f>K4458*12*I4419</f>
        <v>2494.0800000000004</v>
      </c>
    </row>
    <row r="4459" spans="1:13">
      <c r="A4459" s="320" t="s">
        <v>307</v>
      </c>
      <c r="B4459" s="319"/>
      <c r="C4459" s="319"/>
      <c r="D4459" s="319"/>
      <c r="E4459" s="319"/>
      <c r="F4459" s="319"/>
      <c r="G4459" s="319"/>
      <c r="H4459" s="318"/>
      <c r="I4459" s="608" t="s">
        <v>306</v>
      </c>
      <c r="J4459" s="609"/>
      <c r="K4459" s="625">
        <v>0.1</v>
      </c>
      <c r="L4459" s="626"/>
      <c r="M4459" s="291">
        <f>K4459*12*I4419</f>
        <v>623.5200000000001</v>
      </c>
    </row>
    <row r="4460" spans="1:13">
      <c r="A4460" s="313" t="s">
        <v>299</v>
      </c>
      <c r="B4460" s="312"/>
      <c r="C4460" s="312"/>
      <c r="D4460" s="312"/>
      <c r="E4460" s="312"/>
      <c r="F4460" s="312"/>
      <c r="G4460" s="312"/>
      <c r="H4460" s="311"/>
      <c r="I4460" s="608" t="s">
        <v>298</v>
      </c>
      <c r="J4460" s="609"/>
      <c r="K4460" s="636">
        <v>0.05</v>
      </c>
      <c r="L4460" s="637"/>
      <c r="M4460" s="291">
        <f>K4460*12*I4419</f>
        <v>311.76000000000005</v>
      </c>
    </row>
    <row r="4461" spans="1:13" ht="15.75" thickBot="1">
      <c r="A4461" s="313" t="s">
        <v>305</v>
      </c>
      <c r="B4461" s="312"/>
      <c r="C4461" s="312"/>
      <c r="D4461" s="312"/>
      <c r="E4461" s="312"/>
      <c r="F4461" s="312"/>
      <c r="G4461" s="312"/>
      <c r="H4461" s="311"/>
      <c r="I4461" s="614" t="s">
        <v>88</v>
      </c>
      <c r="J4461" s="615"/>
      <c r="K4461" s="638">
        <v>7.0000000000000007E-2</v>
      </c>
      <c r="L4461" s="639"/>
      <c r="M4461" s="326">
        <f>K4461*12*I4419</f>
        <v>436.46400000000006</v>
      </c>
    </row>
    <row r="4462" spans="1:13" ht="15.75" thickBot="1">
      <c r="A4462" s="654" t="s">
        <v>304</v>
      </c>
      <c r="B4462" s="655"/>
      <c r="C4462" s="655"/>
      <c r="D4462" s="655"/>
      <c r="E4462" s="655"/>
      <c r="F4462" s="655"/>
      <c r="G4462" s="655"/>
      <c r="H4462" s="656"/>
      <c r="I4462" s="325"/>
      <c r="J4462" s="324"/>
      <c r="K4462" s="649">
        <f>K4463+K4464+K4465</f>
        <v>0.88</v>
      </c>
      <c r="L4462" s="643"/>
      <c r="M4462" s="303">
        <f>K4462*12*I4419</f>
        <v>5486.9760000000006</v>
      </c>
    </row>
    <row r="4463" spans="1:13">
      <c r="A4463" s="323" t="s">
        <v>303</v>
      </c>
      <c r="B4463" s="322"/>
      <c r="C4463" s="322"/>
      <c r="D4463" s="322"/>
      <c r="E4463" s="322"/>
      <c r="F4463" s="322"/>
      <c r="G4463" s="322"/>
      <c r="H4463" s="321"/>
      <c r="I4463" s="612" t="s">
        <v>302</v>
      </c>
      <c r="J4463" s="613"/>
      <c r="K4463" s="644">
        <v>0.42</v>
      </c>
      <c r="L4463" s="645"/>
      <c r="M4463" s="291">
        <f>K4463*12*I4419</f>
        <v>2618.7840000000001</v>
      </c>
    </row>
    <row r="4464" spans="1:13">
      <c r="A4464" s="320" t="s">
        <v>301</v>
      </c>
      <c r="B4464" s="319"/>
      <c r="C4464" s="319"/>
      <c r="D4464" s="319"/>
      <c r="E4464" s="319"/>
      <c r="F4464" s="319"/>
      <c r="G4464" s="319"/>
      <c r="H4464" s="318"/>
      <c r="I4464" s="317" t="s">
        <v>300</v>
      </c>
      <c r="J4464" s="316"/>
      <c r="K4464" s="636">
        <v>0.37</v>
      </c>
      <c r="L4464" s="637"/>
      <c r="M4464" s="291">
        <f>K4464*12*I4419</f>
        <v>2307.0239999999999</v>
      </c>
    </row>
    <row r="4465" spans="1:13" ht="15.75" thickBot="1">
      <c r="A4465" s="313" t="s">
        <v>299</v>
      </c>
      <c r="B4465" s="312"/>
      <c r="C4465" s="312"/>
      <c r="D4465" s="312"/>
      <c r="E4465" s="312"/>
      <c r="F4465" s="312"/>
      <c r="G4465" s="312"/>
      <c r="H4465" s="311"/>
      <c r="I4465" s="614" t="s">
        <v>298</v>
      </c>
      <c r="J4465" s="615"/>
      <c r="K4465" s="638">
        <v>0.09</v>
      </c>
      <c r="L4465" s="639"/>
      <c r="M4465" s="291">
        <f>K4465*12*I4419</f>
        <v>561.16800000000001</v>
      </c>
    </row>
    <row r="4466" spans="1:13" ht="15.75" thickBot="1">
      <c r="A4466" s="309" t="s">
        <v>297</v>
      </c>
      <c r="B4466" s="308"/>
      <c r="C4466" s="308"/>
      <c r="D4466" s="308"/>
      <c r="E4466" s="308"/>
      <c r="F4466" s="308"/>
      <c r="G4466" s="308"/>
      <c r="H4466" s="307"/>
      <c r="I4466" s="619" t="s">
        <v>296</v>
      </c>
      <c r="J4466" s="620"/>
      <c r="K4466" s="640">
        <v>11.41</v>
      </c>
      <c r="L4466" s="641"/>
      <c r="M4466" s="303">
        <f>K4466*12*I4419</f>
        <v>71143.632000000012</v>
      </c>
    </row>
    <row r="4467" spans="1:13" ht="15.75" thickBot="1">
      <c r="A4467" s="603" t="s">
        <v>295</v>
      </c>
      <c r="B4467" s="604"/>
      <c r="C4467" s="604"/>
      <c r="D4467" s="604"/>
      <c r="E4467" s="604"/>
      <c r="F4467" s="604"/>
      <c r="G4467" s="604"/>
      <c r="H4467" s="605"/>
      <c r="I4467" s="305"/>
      <c r="J4467" s="304"/>
      <c r="K4467" s="642">
        <v>1.58</v>
      </c>
      <c r="L4467" s="643"/>
      <c r="M4467" s="303">
        <f>K4467*12*I4419</f>
        <v>9851.616</v>
      </c>
    </row>
    <row r="4468" spans="1:13">
      <c r="A4468" s="301" t="s">
        <v>294</v>
      </c>
      <c r="B4468" s="300"/>
      <c r="C4468" s="300"/>
      <c r="D4468" s="300"/>
      <c r="E4468" s="300"/>
      <c r="F4468" s="300"/>
      <c r="G4468" s="300"/>
      <c r="H4468" s="298"/>
      <c r="I4468" s="621" t="s">
        <v>293</v>
      </c>
      <c r="J4468" s="622"/>
      <c r="K4468" s="297"/>
      <c r="L4468" s="314"/>
      <c r="M4468" s="291"/>
    </row>
    <row r="4469" spans="1:13">
      <c r="A4469" s="301" t="s">
        <v>292</v>
      </c>
      <c r="B4469" s="300"/>
      <c r="C4469" s="300"/>
      <c r="D4469" s="300"/>
      <c r="E4469" s="300"/>
      <c r="F4469" s="300"/>
      <c r="G4469" s="300"/>
      <c r="H4469" s="298"/>
      <c r="I4469" s="295"/>
      <c r="J4469" s="294"/>
      <c r="K4469" s="297"/>
      <c r="L4469" s="314"/>
      <c r="M4469" s="291"/>
    </row>
    <row r="4470" spans="1:13" ht="15.75" thickBot="1">
      <c r="A4470" s="301" t="s">
        <v>291</v>
      </c>
      <c r="B4470" s="300"/>
      <c r="C4470" s="300"/>
      <c r="D4470" s="300"/>
      <c r="E4470" s="300"/>
      <c r="F4470" s="300"/>
      <c r="G4470" s="300"/>
      <c r="H4470" s="298"/>
      <c r="I4470" s="310"/>
      <c r="J4470" s="294"/>
      <c r="K4470" s="297"/>
      <c r="L4470" s="314"/>
      <c r="M4470" s="291"/>
    </row>
    <row r="4471" spans="1:13" ht="15.75" thickBot="1">
      <c r="A4471" s="309" t="s">
        <v>290</v>
      </c>
      <c r="B4471" s="308"/>
      <c r="C4471" s="308"/>
      <c r="D4471" s="308"/>
      <c r="E4471" s="308"/>
      <c r="F4471" s="308"/>
      <c r="G4471" s="308"/>
      <c r="H4471" s="307"/>
      <c r="I4471" s="305"/>
      <c r="J4471" s="304"/>
      <c r="K4471" s="642">
        <v>7.0000000000000007E-2</v>
      </c>
      <c r="L4471" s="643"/>
      <c r="M4471" s="303">
        <f>K4471*12*I4419</f>
        <v>436.46400000000006</v>
      </c>
    </row>
    <row r="4472" spans="1:13">
      <c r="A4472" s="301" t="s">
        <v>289</v>
      </c>
      <c r="B4472" s="300"/>
      <c r="C4472" s="300"/>
      <c r="D4472" s="300"/>
      <c r="E4472" s="300"/>
      <c r="F4472" s="300"/>
      <c r="G4472" s="300"/>
      <c r="H4472" s="298"/>
      <c r="I4472" s="621" t="s">
        <v>19</v>
      </c>
      <c r="J4472" s="622"/>
      <c r="K4472" s="315"/>
      <c r="L4472" s="314"/>
      <c r="M4472" s="291"/>
    </row>
    <row r="4473" spans="1:13" ht="15.75" thickBot="1">
      <c r="A4473" s="301" t="s">
        <v>288</v>
      </c>
      <c r="B4473" s="300"/>
      <c r="C4473" s="300"/>
      <c r="D4473" s="300"/>
      <c r="E4473" s="300"/>
      <c r="F4473" s="300"/>
      <c r="G4473" s="300"/>
      <c r="H4473" s="298"/>
      <c r="I4473" s="295"/>
      <c r="J4473" s="294"/>
      <c r="K4473" s="315"/>
      <c r="L4473" s="314"/>
      <c r="M4473" s="291"/>
    </row>
    <row r="4474" spans="1:13" ht="15.75" thickBot="1">
      <c r="A4474" s="603" t="s">
        <v>287</v>
      </c>
      <c r="B4474" s="604"/>
      <c r="C4474" s="604"/>
      <c r="D4474" s="604"/>
      <c r="E4474" s="604"/>
      <c r="F4474" s="604"/>
      <c r="G4474" s="604"/>
      <c r="H4474" s="605"/>
      <c r="I4474" s="305"/>
      <c r="J4474" s="304"/>
      <c r="K4474" s="642">
        <v>6</v>
      </c>
      <c r="L4474" s="643"/>
      <c r="M4474" s="303">
        <f>K4474*12*I4419</f>
        <v>37411.200000000004</v>
      </c>
    </row>
    <row r="4475" spans="1:13">
      <c r="A4475" s="301" t="s">
        <v>286</v>
      </c>
      <c r="B4475" s="299"/>
      <c r="C4475" s="299"/>
      <c r="D4475" s="299"/>
      <c r="E4475" s="299"/>
      <c r="F4475" s="300"/>
      <c r="G4475" s="299"/>
      <c r="H4475" s="298"/>
      <c r="I4475" s="598" t="s">
        <v>285</v>
      </c>
      <c r="J4475" s="599"/>
      <c r="K4475" s="297"/>
      <c r="L4475" s="314"/>
      <c r="M4475" s="291"/>
    </row>
    <row r="4476" spans="1:13">
      <c r="A4476" s="301" t="s">
        <v>284</v>
      </c>
      <c r="B4476" s="299"/>
      <c r="C4476" s="299"/>
      <c r="D4476" s="299"/>
      <c r="E4476" s="299"/>
      <c r="F4476" s="300"/>
      <c r="G4476" s="299"/>
      <c r="H4476" s="298"/>
      <c r="I4476" s="598" t="s">
        <v>283</v>
      </c>
      <c r="J4476" s="599"/>
      <c r="K4476" s="297"/>
      <c r="L4476" s="314"/>
      <c r="M4476" s="291"/>
    </row>
    <row r="4477" spans="1:13">
      <c r="A4477" s="301" t="s">
        <v>282</v>
      </c>
      <c r="B4477" s="299"/>
      <c r="C4477" s="299"/>
      <c r="D4477" s="299"/>
      <c r="E4477" s="299"/>
      <c r="F4477" s="300"/>
      <c r="G4477" s="299"/>
      <c r="H4477" s="298"/>
      <c r="I4477" s="598" t="s">
        <v>281</v>
      </c>
      <c r="J4477" s="599"/>
      <c r="K4477" s="297"/>
      <c r="L4477" s="314"/>
      <c r="M4477" s="291"/>
    </row>
    <row r="4478" spans="1:13">
      <c r="A4478" s="301" t="s">
        <v>280</v>
      </c>
      <c r="B4478" s="299"/>
      <c r="C4478" s="299"/>
      <c r="D4478" s="299"/>
      <c r="E4478" s="299"/>
      <c r="F4478" s="300"/>
      <c r="G4478" s="299"/>
      <c r="H4478" s="298"/>
      <c r="I4478" s="598" t="s">
        <v>279</v>
      </c>
      <c r="J4478" s="599"/>
      <c r="K4478" s="297"/>
      <c r="L4478" s="314"/>
      <c r="M4478" s="291"/>
    </row>
    <row r="4479" spans="1:13">
      <c r="A4479" s="301" t="s">
        <v>278</v>
      </c>
      <c r="B4479" s="299"/>
      <c r="C4479" s="299"/>
      <c r="D4479" s="299"/>
      <c r="E4479" s="299"/>
      <c r="F4479" s="300"/>
      <c r="G4479" s="299"/>
      <c r="H4479" s="298"/>
      <c r="I4479" s="598" t="s">
        <v>277</v>
      </c>
      <c r="J4479" s="599"/>
      <c r="K4479" s="297"/>
      <c r="L4479" s="314"/>
      <c r="M4479" s="291"/>
    </row>
    <row r="4480" spans="1:13">
      <c r="A4480" s="301" t="s">
        <v>276</v>
      </c>
      <c r="B4480" s="299"/>
      <c r="C4480" s="299"/>
      <c r="D4480" s="299"/>
      <c r="E4480" s="299"/>
      <c r="F4480" s="300"/>
      <c r="G4480" s="299"/>
      <c r="H4480" s="298"/>
      <c r="I4480" s="295"/>
      <c r="J4480" s="294"/>
      <c r="K4480" s="297"/>
      <c r="L4480" s="302"/>
      <c r="M4480" s="291"/>
    </row>
    <row r="4481" spans="1:13">
      <c r="A4481" s="301" t="s">
        <v>275</v>
      </c>
      <c r="B4481" s="299"/>
      <c r="C4481" s="299"/>
      <c r="D4481" s="299"/>
      <c r="E4481" s="299"/>
      <c r="F4481" s="300"/>
      <c r="G4481" s="299"/>
      <c r="H4481" s="298"/>
      <c r="I4481" s="295"/>
      <c r="J4481" s="294"/>
      <c r="K4481" s="297"/>
      <c r="L4481" s="314"/>
      <c r="M4481" s="291"/>
    </row>
    <row r="4482" spans="1:13">
      <c r="A4482" s="301" t="s">
        <v>274</v>
      </c>
      <c r="B4482" s="299"/>
      <c r="C4482" s="299"/>
      <c r="D4482" s="299"/>
      <c r="E4482" s="299"/>
      <c r="F4482" s="300"/>
      <c r="G4482" s="299"/>
      <c r="H4482" s="298"/>
      <c r="I4482" s="295"/>
      <c r="J4482" s="294"/>
      <c r="K4482" s="297"/>
      <c r="L4482" s="314"/>
      <c r="M4482" s="291"/>
    </row>
    <row r="4483" spans="1:13">
      <c r="A4483" s="301" t="s">
        <v>273</v>
      </c>
      <c r="B4483" s="299"/>
      <c r="C4483" s="299"/>
      <c r="D4483" s="299"/>
      <c r="E4483" s="299"/>
      <c r="F4483" s="300"/>
      <c r="G4483" s="299"/>
      <c r="H4483" s="298"/>
      <c r="I4483" s="295"/>
      <c r="J4483" s="294"/>
      <c r="K4483" s="297"/>
      <c r="L4483" s="314"/>
      <c r="M4483" s="291"/>
    </row>
    <row r="4484" spans="1:13">
      <c r="A4484" s="301" t="s">
        <v>272</v>
      </c>
      <c r="B4484" s="299"/>
      <c r="C4484" s="299"/>
      <c r="D4484" s="299"/>
      <c r="E4484" s="299"/>
      <c r="F4484" s="300"/>
      <c r="G4484" s="299"/>
      <c r="H4484" s="298"/>
      <c r="I4484" s="295"/>
      <c r="J4484" s="294"/>
      <c r="K4484" s="297"/>
      <c r="L4484" s="314"/>
      <c r="M4484" s="291"/>
    </row>
    <row r="4485" spans="1:13" ht="15.75" thickBot="1">
      <c r="A4485" s="616" t="s">
        <v>271</v>
      </c>
      <c r="B4485" s="617"/>
      <c r="C4485" s="617"/>
      <c r="D4485" s="617"/>
      <c r="E4485" s="617"/>
      <c r="F4485" s="617"/>
      <c r="G4485" s="617"/>
      <c r="H4485" s="618"/>
      <c r="I4485" s="295"/>
      <c r="J4485" s="294"/>
      <c r="K4485" s="293"/>
      <c r="L4485" s="292"/>
      <c r="M4485" s="291"/>
    </row>
    <row r="4486" spans="1:13">
      <c r="A4486" s="290" t="s">
        <v>270</v>
      </c>
      <c r="B4486" s="289"/>
      <c r="C4486" s="289"/>
      <c r="D4486" s="289"/>
      <c r="E4486" s="289"/>
      <c r="F4486" s="289"/>
      <c r="G4486" s="289"/>
      <c r="H4486" s="289"/>
      <c r="I4486" s="621" t="s">
        <v>55</v>
      </c>
      <c r="J4486" s="622"/>
      <c r="K4486" s="288"/>
      <c r="L4486" s="287"/>
      <c r="M4486" s="286"/>
    </row>
    <row r="4487" spans="1:13" ht="15.75" thickBot="1">
      <c r="A4487" s="285" t="s">
        <v>269</v>
      </c>
      <c r="B4487" s="284"/>
      <c r="C4487" s="284"/>
      <c r="D4487" s="284"/>
      <c r="E4487" s="284"/>
      <c r="F4487" s="284"/>
      <c r="G4487" s="284"/>
      <c r="H4487" s="284"/>
      <c r="I4487" s="283"/>
      <c r="J4487" s="282"/>
      <c r="K4487" s="281"/>
      <c r="L4487" s="280"/>
      <c r="M4487" s="279"/>
    </row>
    <row r="4488" spans="1:13" ht="15.75" thickBot="1">
      <c r="A4488" s="603" t="s">
        <v>355</v>
      </c>
      <c r="B4488" s="604"/>
      <c r="C4488" s="604"/>
      <c r="D4488" s="604"/>
      <c r="E4488" s="604"/>
      <c r="F4488" s="604"/>
      <c r="G4488" s="604"/>
      <c r="H4488" s="657"/>
      <c r="I4488" s="658" t="s">
        <v>32</v>
      </c>
      <c r="J4488" s="659"/>
      <c r="K4488" s="660">
        <v>1.46</v>
      </c>
      <c r="L4488" s="661"/>
      <c r="M4488" s="276">
        <f>K4488*12*I4419</f>
        <v>9103.3919999999998</v>
      </c>
    </row>
    <row r="4489" spans="1:13" ht="15.75" thickBot="1">
      <c r="A4489" s="386" t="s">
        <v>354</v>
      </c>
      <c r="B4489" s="385"/>
      <c r="C4489" s="385"/>
      <c r="D4489" s="385"/>
      <c r="E4489" s="385"/>
      <c r="F4489" s="385"/>
      <c r="G4489" s="385"/>
      <c r="H4489" s="385"/>
      <c r="I4489" s="387"/>
      <c r="J4489" s="383"/>
      <c r="K4489" s="660"/>
      <c r="L4489" s="661"/>
      <c r="M4489" s="276"/>
    </row>
    <row r="4490" spans="1:13" ht="15.75" thickBot="1">
      <c r="A4490" s="652" t="s">
        <v>268</v>
      </c>
      <c r="B4490" s="653"/>
      <c r="C4490" s="653"/>
      <c r="D4490" s="653"/>
      <c r="E4490" s="653"/>
      <c r="F4490" s="653"/>
      <c r="G4490" s="653"/>
      <c r="H4490" s="653"/>
      <c r="I4490" s="278"/>
      <c r="J4490" s="277"/>
      <c r="K4490" s="610">
        <f>K4420+K4430+K4445+K4474+K4488+K4489</f>
        <v>37.270000000000003</v>
      </c>
      <c r="L4490" s="611"/>
      <c r="M4490" s="276">
        <f>M4420+M4430+M4445+M4474+M4488+M4489</f>
        <v>232385.90400000004</v>
      </c>
    </row>
    <row r="4492" spans="1:13" ht="15.75">
      <c r="A4492" s="601" t="s">
        <v>0</v>
      </c>
      <c r="B4492" s="601"/>
      <c r="C4492" s="601"/>
      <c r="D4492" s="601"/>
      <c r="E4492" s="601"/>
      <c r="F4492" s="601"/>
      <c r="G4492" s="601"/>
      <c r="H4492" s="601"/>
      <c r="I4492" s="601"/>
      <c r="J4492" s="601"/>
      <c r="K4492" s="601"/>
      <c r="L4492" s="601"/>
      <c r="M4492" s="327"/>
    </row>
    <row r="4493" spans="1:13" ht="15.75">
      <c r="A4493" s="600" t="s">
        <v>353</v>
      </c>
      <c r="B4493" s="600"/>
      <c r="C4493" s="600"/>
      <c r="D4493" s="600"/>
      <c r="E4493" s="600"/>
      <c r="F4493" s="600"/>
      <c r="G4493" s="600"/>
      <c r="H4493" s="600"/>
      <c r="I4493" s="600"/>
      <c r="J4493" s="600"/>
      <c r="K4493" s="600"/>
      <c r="L4493" s="600"/>
      <c r="M4493" s="327"/>
    </row>
    <row r="4494" spans="1:13" ht="15.75">
      <c r="A4494" s="370"/>
      <c r="B4494" s="370"/>
      <c r="C4494" s="370"/>
      <c r="D4494" s="370"/>
      <c r="E4494" s="370"/>
      <c r="F4494" s="370" t="s">
        <v>485</v>
      </c>
      <c r="G4494" s="370"/>
      <c r="H4494" s="370"/>
      <c r="I4494" s="370"/>
      <c r="J4494" s="370"/>
      <c r="K4494" s="370"/>
      <c r="L4494" s="370"/>
      <c r="M4494" s="327"/>
    </row>
    <row r="4495" spans="1:13">
      <c r="A4495" s="329"/>
      <c r="B4495" s="328"/>
      <c r="C4495" s="602" t="s">
        <v>351</v>
      </c>
      <c r="D4495" s="602"/>
      <c r="E4495" s="602"/>
      <c r="F4495" s="328"/>
      <c r="G4495" s="328"/>
      <c r="H4495" s="368"/>
      <c r="I4495" s="590" t="s">
        <v>3</v>
      </c>
      <c r="J4495" s="591"/>
      <c r="K4495" s="592" t="s">
        <v>4</v>
      </c>
      <c r="L4495" s="593"/>
      <c r="M4495" s="382"/>
    </row>
    <row r="4496" spans="1:13">
      <c r="A4496" s="381"/>
      <c r="B4496" s="355"/>
      <c r="C4496" s="355"/>
      <c r="D4496" s="355"/>
      <c r="E4496" s="355"/>
      <c r="F4496" s="355"/>
      <c r="G4496" s="355"/>
      <c r="H4496" s="356"/>
      <c r="I4496" s="295"/>
      <c r="J4496" s="294"/>
      <c r="K4496" s="594" t="s">
        <v>5</v>
      </c>
      <c r="L4496" s="595"/>
      <c r="M4496" s="380" t="s">
        <v>6</v>
      </c>
    </row>
    <row r="4497" spans="1:13">
      <c r="A4497" s="381"/>
      <c r="B4497" s="355"/>
      <c r="C4497" s="355"/>
      <c r="D4497" s="355"/>
      <c r="E4497" s="355"/>
      <c r="F4497" s="355"/>
      <c r="G4497" s="355"/>
      <c r="H4497" s="356"/>
      <c r="I4497" s="598" t="s">
        <v>7</v>
      </c>
      <c r="J4497" s="599"/>
      <c r="K4497" s="623" t="s">
        <v>8</v>
      </c>
      <c r="L4497" s="624"/>
      <c r="M4497" s="380" t="s">
        <v>9</v>
      </c>
    </row>
    <row r="4498" spans="1:13" ht="16.5" thickBot="1">
      <c r="A4498" s="379"/>
      <c r="B4498" s="351"/>
      <c r="C4498" s="351"/>
      <c r="D4498" s="351"/>
      <c r="E4498" s="351"/>
      <c r="F4498" s="351"/>
      <c r="G4498" s="351"/>
      <c r="H4498" s="350"/>
      <c r="I4498" s="631">
        <v>373</v>
      </c>
      <c r="J4498" s="632"/>
      <c r="K4498" s="633"/>
      <c r="L4498" s="634"/>
      <c r="M4498" s="378"/>
    </row>
    <row r="4499" spans="1:13">
      <c r="A4499" s="367" t="s">
        <v>350</v>
      </c>
      <c r="B4499" s="344"/>
      <c r="C4499" s="344"/>
      <c r="D4499" s="344"/>
      <c r="E4499" s="344"/>
      <c r="F4499" s="344"/>
      <c r="G4499" s="344"/>
      <c r="H4499" s="377"/>
      <c r="I4499" s="341"/>
      <c r="J4499" s="340"/>
      <c r="K4499" s="635">
        <f>K4502+K4505</f>
        <v>6.17</v>
      </c>
      <c r="L4499" s="628"/>
      <c r="M4499" s="286">
        <f>K4499*12*I4498</f>
        <v>27616.92</v>
      </c>
    </row>
    <row r="4500" spans="1:13">
      <c r="A4500" s="376" t="s">
        <v>349</v>
      </c>
      <c r="B4500" s="375"/>
      <c r="C4500" s="375"/>
      <c r="D4500" s="375"/>
      <c r="E4500" s="375"/>
      <c r="F4500" s="375"/>
      <c r="G4500" s="375"/>
      <c r="H4500" s="374"/>
      <c r="I4500" s="295"/>
      <c r="J4500" s="294"/>
      <c r="K4500" s="293"/>
      <c r="L4500" s="292"/>
      <c r="M4500" s="373"/>
    </row>
    <row r="4501" spans="1:13" ht="15.75" thickBot="1">
      <c r="A4501" s="363" t="s">
        <v>348</v>
      </c>
      <c r="B4501" s="372"/>
      <c r="C4501" s="372"/>
      <c r="D4501" s="372"/>
      <c r="E4501" s="372"/>
      <c r="F4501" s="372"/>
      <c r="G4501" s="372"/>
      <c r="H4501" s="371"/>
      <c r="I4501" s="336"/>
      <c r="J4501" s="282"/>
      <c r="K4501" s="281"/>
      <c r="L4501" s="280"/>
      <c r="M4501" s="279"/>
    </row>
    <row r="4502" spans="1:13">
      <c r="A4502" s="323" t="s">
        <v>347</v>
      </c>
      <c r="B4502" s="331"/>
      <c r="C4502" s="331"/>
      <c r="D4502" s="331"/>
      <c r="E4502" s="331"/>
      <c r="F4502" s="331"/>
      <c r="G4502" s="331"/>
      <c r="H4502" s="357"/>
      <c r="I4502" s="596" t="s">
        <v>19</v>
      </c>
      <c r="J4502" s="597"/>
      <c r="K4502" s="629">
        <v>3.7</v>
      </c>
      <c r="L4502" s="630"/>
      <c r="M4502" s="291">
        <f>K4502*12*I4498</f>
        <v>16561.2</v>
      </c>
    </row>
    <row r="4503" spans="1:13">
      <c r="A4503" s="301" t="s">
        <v>338</v>
      </c>
      <c r="B4503" s="355"/>
      <c r="C4503" s="355"/>
      <c r="D4503" s="355"/>
      <c r="E4503" s="355"/>
      <c r="F4503" s="355"/>
      <c r="G4503" s="355"/>
      <c r="H4503" s="356"/>
      <c r="I4503" s="598" t="s">
        <v>328</v>
      </c>
      <c r="J4503" s="599"/>
      <c r="K4503" s="327"/>
      <c r="L4503" s="292"/>
      <c r="M4503" s="291"/>
    </row>
    <row r="4504" spans="1:13">
      <c r="A4504" s="323" t="s">
        <v>337</v>
      </c>
      <c r="B4504" s="331"/>
      <c r="C4504" s="331"/>
      <c r="D4504" s="331"/>
      <c r="E4504" s="331"/>
      <c r="F4504" s="331"/>
      <c r="G4504" s="331"/>
      <c r="H4504" s="357"/>
      <c r="I4504" s="596"/>
      <c r="J4504" s="597"/>
      <c r="K4504" s="327"/>
      <c r="L4504" s="292"/>
      <c r="M4504" s="291"/>
    </row>
    <row r="4505" spans="1:13">
      <c r="A4505" s="323" t="s">
        <v>346</v>
      </c>
      <c r="B4505" s="331"/>
      <c r="C4505" s="331"/>
      <c r="D4505" s="331"/>
      <c r="E4505" s="331"/>
      <c r="F4505" s="331"/>
      <c r="G4505" s="331"/>
      <c r="H4505" s="357"/>
      <c r="I4505" s="608" t="s">
        <v>35</v>
      </c>
      <c r="J4505" s="609"/>
      <c r="K4505" s="625">
        <v>2.4700000000000002</v>
      </c>
      <c r="L4505" s="626"/>
      <c r="M4505" s="291">
        <f>K4505*12*I4498</f>
        <v>11055.72</v>
      </c>
    </row>
    <row r="4506" spans="1:13" ht="15.75">
      <c r="A4506" s="320" t="s">
        <v>345</v>
      </c>
      <c r="B4506" s="354"/>
      <c r="C4506" s="354"/>
      <c r="D4506" s="354"/>
      <c r="E4506" s="354"/>
      <c r="F4506" s="354"/>
      <c r="G4506" s="354"/>
      <c r="H4506" s="353"/>
      <c r="I4506" s="598" t="s">
        <v>328</v>
      </c>
      <c r="J4506" s="599"/>
      <c r="K4506" s="370"/>
      <c r="L4506" s="369"/>
      <c r="M4506" s="291"/>
    </row>
    <row r="4507" spans="1:13">
      <c r="A4507" s="313" t="s">
        <v>344</v>
      </c>
      <c r="B4507" s="328"/>
      <c r="C4507" s="328"/>
      <c r="D4507" s="328"/>
      <c r="E4507" s="328"/>
      <c r="F4507" s="328"/>
      <c r="G4507" s="328"/>
      <c r="H4507" s="368"/>
      <c r="I4507" s="598"/>
      <c r="J4507" s="599"/>
      <c r="K4507" s="352"/>
      <c r="L4507" s="292"/>
      <c r="M4507" s="291"/>
    </row>
    <row r="4508" spans="1:13" ht="15.75" thickBot="1">
      <c r="A4508" s="323" t="s">
        <v>343</v>
      </c>
      <c r="B4508" s="322"/>
      <c r="C4508" s="322"/>
      <c r="D4508" s="322"/>
      <c r="E4508" s="322"/>
      <c r="F4508" s="322"/>
      <c r="G4508" s="322"/>
      <c r="H4508" s="321"/>
      <c r="I4508" s="334"/>
      <c r="J4508" s="333"/>
      <c r="K4508" s="636"/>
      <c r="L4508" s="637"/>
      <c r="M4508" s="291"/>
    </row>
    <row r="4509" spans="1:13">
      <c r="A4509" s="367" t="s">
        <v>342</v>
      </c>
      <c r="B4509" s="366"/>
      <c r="C4509" s="366"/>
      <c r="D4509" s="366"/>
      <c r="E4509" s="366"/>
      <c r="F4509" s="366"/>
      <c r="G4509" s="366"/>
      <c r="H4509" s="365"/>
      <c r="I4509" s="341"/>
      <c r="J4509" s="364"/>
      <c r="K4509" s="627">
        <f>K4511+K4516+K4519</f>
        <v>5.05</v>
      </c>
      <c r="L4509" s="628"/>
      <c r="M4509" s="286">
        <f>K4509*12*I4498</f>
        <v>22603.8</v>
      </c>
    </row>
    <row r="4510" spans="1:13" ht="15.75" thickBot="1">
      <c r="A4510" s="363" t="s">
        <v>341</v>
      </c>
      <c r="B4510" s="362"/>
      <c r="C4510" s="362"/>
      <c r="D4510" s="362"/>
      <c r="E4510" s="362"/>
      <c r="F4510" s="362"/>
      <c r="G4510" s="362"/>
      <c r="H4510" s="361"/>
      <c r="I4510" s="336"/>
      <c r="J4510" s="360"/>
      <c r="K4510" s="281"/>
      <c r="L4510" s="280"/>
      <c r="M4510" s="279"/>
    </row>
    <row r="4511" spans="1:13">
      <c r="A4511" s="301" t="s">
        <v>340</v>
      </c>
      <c r="B4511" s="300"/>
      <c r="C4511" s="300"/>
      <c r="D4511" s="300"/>
      <c r="E4511" s="300"/>
      <c r="F4511" s="300"/>
      <c r="G4511" s="300"/>
      <c r="H4511" s="298"/>
      <c r="I4511" s="598" t="s">
        <v>19</v>
      </c>
      <c r="J4511" s="599"/>
      <c r="K4511" s="629">
        <v>2.5299999999999998</v>
      </c>
      <c r="L4511" s="630"/>
      <c r="M4511" s="291">
        <f>K4511*12*I4498</f>
        <v>11324.28</v>
      </c>
    </row>
    <row r="4512" spans="1:13">
      <c r="A4512" s="323" t="s">
        <v>339</v>
      </c>
      <c r="B4512" s="322"/>
      <c r="C4512" s="322"/>
      <c r="D4512" s="322"/>
      <c r="E4512" s="322"/>
      <c r="F4512" s="322"/>
      <c r="G4512" s="322"/>
      <c r="H4512" s="321"/>
      <c r="I4512" s="359"/>
      <c r="J4512" s="358"/>
      <c r="K4512" s="327"/>
      <c r="L4512" s="292"/>
      <c r="M4512" s="291"/>
    </row>
    <row r="4513" spans="1:13">
      <c r="A4513" s="301" t="s">
        <v>338</v>
      </c>
      <c r="B4513" s="355"/>
      <c r="C4513" s="355"/>
      <c r="D4513" s="355"/>
      <c r="E4513" s="355"/>
      <c r="F4513" s="355"/>
      <c r="G4513" s="355"/>
      <c r="H4513" s="356"/>
      <c r="I4513" s="598" t="s">
        <v>328</v>
      </c>
      <c r="J4513" s="599"/>
      <c r="K4513" s="327"/>
      <c r="L4513" s="292"/>
      <c r="M4513" s="291"/>
    </row>
    <row r="4514" spans="1:13">
      <c r="A4514" s="323" t="s">
        <v>337</v>
      </c>
      <c r="B4514" s="331"/>
      <c r="C4514" s="331"/>
      <c r="D4514" s="331"/>
      <c r="E4514" s="331"/>
      <c r="F4514" s="331"/>
      <c r="G4514" s="331"/>
      <c r="H4514" s="357"/>
      <c r="I4514" s="596"/>
      <c r="J4514" s="597"/>
      <c r="K4514" s="327"/>
      <c r="L4514" s="292"/>
      <c r="M4514" s="291"/>
    </row>
    <row r="4515" spans="1:13">
      <c r="A4515" s="320" t="s">
        <v>336</v>
      </c>
      <c r="B4515" s="354"/>
      <c r="C4515" s="353"/>
      <c r="D4515" s="355"/>
      <c r="E4515" s="355"/>
      <c r="F4515" s="355"/>
      <c r="G4515" s="355"/>
      <c r="H4515" s="356"/>
      <c r="I4515" s="598" t="s">
        <v>328</v>
      </c>
      <c r="J4515" s="599"/>
      <c r="K4515" s="327"/>
      <c r="L4515" s="292"/>
      <c r="M4515" s="291"/>
    </row>
    <row r="4516" spans="1:13">
      <c r="A4516" s="301" t="s">
        <v>335</v>
      </c>
      <c r="B4516" s="355"/>
      <c r="C4516" s="355"/>
      <c r="D4516" s="354"/>
      <c r="E4516" s="354"/>
      <c r="F4516" s="354"/>
      <c r="G4516" s="354"/>
      <c r="H4516" s="353"/>
      <c r="I4516" s="608" t="s">
        <v>35</v>
      </c>
      <c r="J4516" s="609"/>
      <c r="K4516" s="625">
        <v>1.1200000000000001</v>
      </c>
      <c r="L4516" s="626"/>
      <c r="M4516" s="291">
        <f>K4516*12*I4498</f>
        <v>5013.1200000000008</v>
      </c>
    </row>
    <row r="4517" spans="1:13">
      <c r="A4517" s="313" t="s">
        <v>334</v>
      </c>
      <c r="B4517" s="312"/>
      <c r="C4517" s="312"/>
      <c r="D4517" s="312"/>
      <c r="E4517" s="312"/>
      <c r="F4517" s="312"/>
      <c r="G4517" s="312"/>
      <c r="H4517" s="311"/>
      <c r="I4517" s="590" t="s">
        <v>333</v>
      </c>
      <c r="J4517" s="591"/>
      <c r="K4517" s="327"/>
      <c r="L4517" s="292"/>
      <c r="M4517" s="291"/>
    </row>
    <row r="4518" spans="1:13">
      <c r="A4518" s="323"/>
      <c r="B4518" s="322"/>
      <c r="C4518" s="322"/>
      <c r="D4518" s="322"/>
      <c r="E4518" s="322"/>
      <c r="F4518" s="322"/>
      <c r="G4518" s="322"/>
      <c r="H4518" s="321"/>
      <c r="I4518" s="334" t="s">
        <v>332</v>
      </c>
      <c r="J4518" s="333"/>
      <c r="K4518" s="352"/>
      <c r="L4518" s="292"/>
      <c r="M4518" s="291"/>
    </row>
    <row r="4519" spans="1:13">
      <c r="A4519" s="313" t="s">
        <v>331</v>
      </c>
      <c r="B4519" s="312"/>
      <c r="C4519" s="312"/>
      <c r="D4519" s="312"/>
      <c r="E4519" s="312"/>
      <c r="F4519" s="312"/>
      <c r="G4519" s="312"/>
      <c r="H4519" s="311"/>
      <c r="I4519" s="590" t="s">
        <v>35</v>
      </c>
      <c r="J4519" s="591"/>
      <c r="K4519" s="625">
        <v>1.4</v>
      </c>
      <c r="L4519" s="626"/>
      <c r="M4519" s="291">
        <f>K4519*12*I4498</f>
        <v>6266.3999999999987</v>
      </c>
    </row>
    <row r="4520" spans="1:13">
      <c r="A4520" s="323" t="s">
        <v>330</v>
      </c>
      <c r="B4520" s="322"/>
      <c r="C4520" s="322"/>
      <c r="D4520" s="322"/>
      <c r="E4520" s="322"/>
      <c r="F4520" s="322"/>
      <c r="G4520" s="322"/>
      <c r="H4520" s="321"/>
      <c r="I4520" s="334"/>
      <c r="J4520" s="333"/>
      <c r="K4520" s="327"/>
      <c r="L4520" s="292"/>
      <c r="M4520" s="291"/>
    </row>
    <row r="4521" spans="1:13">
      <c r="A4521" s="313" t="s">
        <v>329</v>
      </c>
      <c r="B4521" s="312"/>
      <c r="C4521" s="312"/>
      <c r="D4521" s="312"/>
      <c r="E4521" s="312"/>
      <c r="F4521" s="312"/>
      <c r="G4521" s="312"/>
      <c r="H4521" s="311"/>
      <c r="I4521" s="598" t="s">
        <v>328</v>
      </c>
      <c r="J4521" s="599"/>
      <c r="K4521" s="327"/>
      <c r="L4521" s="292"/>
      <c r="M4521" s="291"/>
    </row>
    <row r="4522" spans="1:13">
      <c r="A4522" s="313" t="s">
        <v>327</v>
      </c>
      <c r="B4522" s="312"/>
      <c r="C4522" s="312"/>
      <c r="D4522" s="312"/>
      <c r="E4522" s="312"/>
      <c r="F4522" s="312"/>
      <c r="G4522" s="312"/>
      <c r="H4522" s="311"/>
      <c r="I4522" s="590" t="s">
        <v>326</v>
      </c>
      <c r="J4522" s="591"/>
      <c r="K4522" s="351"/>
      <c r="L4522" s="350"/>
      <c r="M4522" s="349"/>
    </row>
    <row r="4523" spans="1:13" ht="15.75" thickBot="1">
      <c r="A4523" s="323"/>
      <c r="B4523" s="322"/>
      <c r="C4523" s="322"/>
      <c r="D4523" s="322"/>
      <c r="E4523" s="322"/>
      <c r="F4523" s="322"/>
      <c r="G4523" s="322"/>
      <c r="H4523" s="321"/>
      <c r="I4523" s="606" t="s">
        <v>325</v>
      </c>
      <c r="J4523" s="607"/>
      <c r="K4523" s="348"/>
      <c r="L4523" s="347"/>
      <c r="M4523" s="346"/>
    </row>
    <row r="4524" spans="1:13">
      <c r="A4524" s="345" t="s">
        <v>324</v>
      </c>
      <c r="B4524" s="344"/>
      <c r="C4524" s="344"/>
      <c r="D4524" s="344"/>
      <c r="E4524" s="344"/>
      <c r="F4524" s="344"/>
      <c r="G4524" s="343"/>
      <c r="H4524" s="342"/>
      <c r="I4524" s="341"/>
      <c r="J4524" s="340"/>
      <c r="K4524" s="648">
        <f>K4526+K4533+K4541+K4545+K4549</f>
        <v>6.21</v>
      </c>
      <c r="L4524" s="628"/>
      <c r="M4524" s="286">
        <f>M4526+M4533+M4541+M4545+M4549</f>
        <v>27795.96</v>
      </c>
    </row>
    <row r="4525" spans="1:13" ht="15.75" thickBot="1">
      <c r="A4525" s="339"/>
      <c r="B4525" s="338"/>
      <c r="C4525" s="338"/>
      <c r="D4525" s="338"/>
      <c r="E4525" s="338"/>
      <c r="F4525" s="338"/>
      <c r="G4525" s="338"/>
      <c r="H4525" s="337"/>
      <c r="I4525" s="336"/>
      <c r="J4525" s="282"/>
      <c r="K4525" s="281"/>
      <c r="L4525" s="280"/>
      <c r="M4525" s="279"/>
    </row>
    <row r="4526" spans="1:13" ht="15.75" thickBot="1">
      <c r="A4526" s="603" t="s">
        <v>323</v>
      </c>
      <c r="B4526" s="604"/>
      <c r="C4526" s="604"/>
      <c r="D4526" s="604"/>
      <c r="E4526" s="604"/>
      <c r="F4526" s="604"/>
      <c r="G4526" s="604"/>
      <c r="H4526" s="605"/>
      <c r="I4526" s="305"/>
      <c r="J4526" s="304"/>
      <c r="K4526" s="646">
        <f>K4527+K4528+K4529+K4531+K4532</f>
        <v>2.3299999999999996</v>
      </c>
      <c r="L4526" s="647"/>
      <c r="M4526" s="303">
        <f>K4526*12*I4498</f>
        <v>10429.079999999998</v>
      </c>
    </row>
    <row r="4527" spans="1:13">
      <c r="A4527" s="323" t="s">
        <v>322</v>
      </c>
      <c r="B4527" s="322"/>
      <c r="C4527" s="322"/>
      <c r="D4527" s="322"/>
      <c r="E4527" s="322"/>
      <c r="F4527" s="322"/>
      <c r="G4527" s="322"/>
      <c r="H4527" s="321"/>
      <c r="I4527" s="596" t="s">
        <v>321</v>
      </c>
      <c r="J4527" s="597"/>
      <c r="K4527" s="629">
        <v>0.63</v>
      </c>
      <c r="L4527" s="630"/>
      <c r="M4527" s="291">
        <f>K4527*12*I4498</f>
        <v>2819.88</v>
      </c>
    </row>
    <row r="4528" spans="1:13">
      <c r="A4528" s="320" t="s">
        <v>320</v>
      </c>
      <c r="B4528" s="319"/>
      <c r="C4528" s="319"/>
      <c r="D4528" s="319"/>
      <c r="E4528" s="319"/>
      <c r="F4528" s="319"/>
      <c r="G4528" s="319"/>
      <c r="H4528" s="318"/>
      <c r="I4528" s="608" t="s">
        <v>57</v>
      </c>
      <c r="J4528" s="609"/>
      <c r="K4528" s="625">
        <v>1.48</v>
      </c>
      <c r="L4528" s="626"/>
      <c r="M4528" s="291">
        <f>K4528*12*I4498</f>
        <v>6624.48</v>
      </c>
    </row>
    <row r="4529" spans="1:13">
      <c r="A4529" s="313" t="s">
        <v>319</v>
      </c>
      <c r="B4529" s="312"/>
      <c r="C4529" s="312"/>
      <c r="D4529" s="312"/>
      <c r="E4529" s="312"/>
      <c r="F4529" s="312"/>
      <c r="G4529" s="312"/>
      <c r="H4529" s="311"/>
      <c r="I4529" s="590" t="s">
        <v>35</v>
      </c>
      <c r="J4529" s="591"/>
      <c r="K4529" s="625">
        <v>0.17</v>
      </c>
      <c r="L4529" s="626"/>
      <c r="M4529" s="291">
        <f>K4529*12*I4498</f>
        <v>760.92</v>
      </c>
    </row>
    <row r="4530" spans="1:13">
      <c r="A4530" s="335" t="s">
        <v>318</v>
      </c>
      <c r="B4530" s="331"/>
      <c r="C4530" s="331"/>
      <c r="D4530" s="331"/>
      <c r="E4530" s="322"/>
      <c r="F4530" s="322"/>
      <c r="G4530" s="322"/>
      <c r="H4530" s="321"/>
      <c r="I4530" s="334"/>
      <c r="J4530" s="333"/>
      <c r="K4530" s="293"/>
      <c r="L4530" s="292"/>
      <c r="M4530" s="291"/>
    </row>
    <row r="4531" spans="1:13">
      <c r="A4531" s="320" t="s">
        <v>317</v>
      </c>
      <c r="B4531" s="319"/>
      <c r="C4531" s="319"/>
      <c r="D4531" s="319"/>
      <c r="E4531" s="319"/>
      <c r="F4531" s="319"/>
      <c r="G4531" s="319"/>
      <c r="H4531" s="318"/>
      <c r="I4531" s="608" t="s">
        <v>19</v>
      </c>
      <c r="J4531" s="609"/>
      <c r="K4531" s="625">
        <v>0.05</v>
      </c>
      <c r="L4531" s="626"/>
      <c r="M4531" s="291">
        <f>K4531*12*I4498</f>
        <v>223.80000000000004</v>
      </c>
    </row>
    <row r="4532" spans="1:13" ht="15.75" thickBot="1">
      <c r="A4532" s="313" t="s">
        <v>316</v>
      </c>
      <c r="B4532" s="312"/>
      <c r="C4532" s="312"/>
      <c r="D4532" s="312"/>
      <c r="E4532" s="312"/>
      <c r="F4532" s="312"/>
      <c r="G4532" s="312"/>
      <c r="H4532" s="311"/>
      <c r="I4532" s="614" t="s">
        <v>19</v>
      </c>
      <c r="J4532" s="615"/>
      <c r="K4532" s="650"/>
      <c r="L4532" s="651"/>
      <c r="M4532" s="291"/>
    </row>
    <row r="4533" spans="1:13" ht="15.75" thickBot="1">
      <c r="A4533" s="654" t="s">
        <v>315</v>
      </c>
      <c r="B4533" s="655"/>
      <c r="C4533" s="655"/>
      <c r="D4533" s="655"/>
      <c r="E4533" s="655"/>
      <c r="F4533" s="655"/>
      <c r="G4533" s="655"/>
      <c r="H4533" s="656"/>
      <c r="I4533" s="305"/>
      <c r="J4533" s="304"/>
      <c r="K4533" s="642">
        <f>K4534+K4535+K4537+K4538+K4539+K4540</f>
        <v>1.35</v>
      </c>
      <c r="L4533" s="647"/>
      <c r="M4533" s="303">
        <f>K4533*12*I4498</f>
        <v>6042.6000000000013</v>
      </c>
    </row>
    <row r="4534" spans="1:13">
      <c r="A4534" s="332" t="s">
        <v>314</v>
      </c>
      <c r="B4534" s="331"/>
      <c r="C4534" s="331"/>
      <c r="D4534" s="331"/>
      <c r="E4534" s="331"/>
      <c r="F4534" s="322"/>
      <c r="G4534" s="322"/>
      <c r="H4534" s="321"/>
      <c r="I4534" s="330"/>
      <c r="J4534" s="294"/>
      <c r="K4534" s="629">
        <v>0.08</v>
      </c>
      <c r="L4534" s="630"/>
      <c r="M4534" s="291">
        <f>K4534*12*I4498</f>
        <v>358.08</v>
      </c>
    </row>
    <row r="4535" spans="1:13">
      <c r="A4535" s="329" t="s">
        <v>313</v>
      </c>
      <c r="B4535" s="328"/>
      <c r="C4535" s="328"/>
      <c r="D4535" s="328"/>
      <c r="E4535" s="328"/>
      <c r="F4535" s="312"/>
      <c r="G4535" s="312"/>
      <c r="H4535" s="311"/>
      <c r="I4535" s="598" t="s">
        <v>312</v>
      </c>
      <c r="J4535" s="599"/>
      <c r="K4535" s="625">
        <v>0.65</v>
      </c>
      <c r="L4535" s="626"/>
      <c r="M4535" s="291">
        <f>K4535*12*I4498</f>
        <v>2909.4</v>
      </c>
    </row>
    <row r="4536" spans="1:13">
      <c r="A4536" s="323" t="s">
        <v>311</v>
      </c>
      <c r="B4536" s="322"/>
      <c r="C4536" s="322"/>
      <c r="D4536" s="322"/>
      <c r="E4536" s="322"/>
      <c r="F4536" s="322"/>
      <c r="G4536" s="322"/>
      <c r="H4536" s="321"/>
      <c r="I4536" s="596" t="s">
        <v>310</v>
      </c>
      <c r="J4536" s="597"/>
      <c r="K4536" s="327"/>
      <c r="L4536" s="292"/>
      <c r="M4536" s="291"/>
    </row>
    <row r="4537" spans="1:13">
      <c r="A4537" s="320" t="s">
        <v>309</v>
      </c>
      <c r="B4537" s="319"/>
      <c r="C4537" s="319"/>
      <c r="D4537" s="319"/>
      <c r="E4537" s="319"/>
      <c r="F4537" s="319"/>
      <c r="G4537" s="319"/>
      <c r="H4537" s="318"/>
      <c r="I4537" s="608" t="s">
        <v>308</v>
      </c>
      <c r="J4537" s="609"/>
      <c r="K4537" s="625">
        <v>0.4</v>
      </c>
      <c r="L4537" s="626"/>
      <c r="M4537" s="291">
        <f>K4537*12*I4498</f>
        <v>1790.4000000000003</v>
      </c>
    </row>
    <row r="4538" spans="1:13">
      <c r="A4538" s="320" t="s">
        <v>307</v>
      </c>
      <c r="B4538" s="319"/>
      <c r="C4538" s="319"/>
      <c r="D4538" s="319"/>
      <c r="E4538" s="319"/>
      <c r="F4538" s="319"/>
      <c r="G4538" s="319"/>
      <c r="H4538" s="318"/>
      <c r="I4538" s="608" t="s">
        <v>306</v>
      </c>
      <c r="J4538" s="609"/>
      <c r="K4538" s="625">
        <v>0.1</v>
      </c>
      <c r="L4538" s="626"/>
      <c r="M4538" s="291">
        <f>K4538*12*I4498</f>
        <v>447.60000000000008</v>
      </c>
    </row>
    <row r="4539" spans="1:13">
      <c r="A4539" s="313" t="s">
        <v>299</v>
      </c>
      <c r="B4539" s="312"/>
      <c r="C4539" s="312"/>
      <c r="D4539" s="312"/>
      <c r="E4539" s="312"/>
      <c r="F4539" s="312"/>
      <c r="G4539" s="312"/>
      <c r="H4539" s="311"/>
      <c r="I4539" s="608" t="s">
        <v>298</v>
      </c>
      <c r="J4539" s="609"/>
      <c r="K4539" s="636">
        <v>0.05</v>
      </c>
      <c r="L4539" s="637"/>
      <c r="M4539" s="291">
        <f>K4539*12*I4498</f>
        <v>223.80000000000004</v>
      </c>
    </row>
    <row r="4540" spans="1:13" ht="15.75" thickBot="1">
      <c r="A4540" s="313" t="s">
        <v>305</v>
      </c>
      <c r="B4540" s="312"/>
      <c r="C4540" s="312"/>
      <c r="D4540" s="312"/>
      <c r="E4540" s="312"/>
      <c r="F4540" s="312"/>
      <c r="G4540" s="312"/>
      <c r="H4540" s="311"/>
      <c r="I4540" s="614" t="s">
        <v>88</v>
      </c>
      <c r="J4540" s="615"/>
      <c r="K4540" s="638">
        <v>7.0000000000000007E-2</v>
      </c>
      <c r="L4540" s="639"/>
      <c r="M4540" s="326">
        <f>K4540*12*I4498</f>
        <v>313.32000000000005</v>
      </c>
    </row>
    <row r="4541" spans="1:13" ht="15.75" thickBot="1">
      <c r="A4541" s="654" t="s">
        <v>304</v>
      </c>
      <c r="B4541" s="655"/>
      <c r="C4541" s="655"/>
      <c r="D4541" s="655"/>
      <c r="E4541" s="655"/>
      <c r="F4541" s="655"/>
      <c r="G4541" s="655"/>
      <c r="H4541" s="656"/>
      <c r="I4541" s="325"/>
      <c r="J4541" s="324"/>
      <c r="K4541" s="649">
        <f>K4542+K4543+K4544</f>
        <v>0.88</v>
      </c>
      <c r="L4541" s="643"/>
      <c r="M4541" s="303">
        <f>K4541*12*I4498</f>
        <v>3938.88</v>
      </c>
    </row>
    <row r="4542" spans="1:13">
      <c r="A4542" s="323" t="s">
        <v>303</v>
      </c>
      <c r="B4542" s="322"/>
      <c r="C4542" s="322"/>
      <c r="D4542" s="322"/>
      <c r="E4542" s="322"/>
      <c r="F4542" s="322"/>
      <c r="G4542" s="322"/>
      <c r="H4542" s="321"/>
      <c r="I4542" s="612" t="s">
        <v>302</v>
      </c>
      <c r="J4542" s="613"/>
      <c r="K4542" s="644">
        <v>0.42</v>
      </c>
      <c r="L4542" s="645"/>
      <c r="M4542" s="291">
        <f>K4542*12*I4498</f>
        <v>1879.92</v>
      </c>
    </row>
    <row r="4543" spans="1:13">
      <c r="A4543" s="320" t="s">
        <v>301</v>
      </c>
      <c r="B4543" s="319"/>
      <c r="C4543" s="319"/>
      <c r="D4543" s="319"/>
      <c r="E4543" s="319"/>
      <c r="F4543" s="319"/>
      <c r="G4543" s="319"/>
      <c r="H4543" s="318"/>
      <c r="I4543" s="317" t="s">
        <v>300</v>
      </c>
      <c r="J4543" s="316"/>
      <c r="K4543" s="636">
        <v>0.37</v>
      </c>
      <c r="L4543" s="637"/>
      <c r="M4543" s="291">
        <f>K4543*12*I4498</f>
        <v>1656.12</v>
      </c>
    </row>
    <row r="4544" spans="1:13" ht="15.75" thickBot="1">
      <c r="A4544" s="313" t="s">
        <v>299</v>
      </c>
      <c r="B4544" s="312"/>
      <c r="C4544" s="312"/>
      <c r="D4544" s="312"/>
      <c r="E4544" s="312"/>
      <c r="F4544" s="312"/>
      <c r="G4544" s="312"/>
      <c r="H4544" s="311"/>
      <c r="I4544" s="614" t="s">
        <v>298</v>
      </c>
      <c r="J4544" s="615"/>
      <c r="K4544" s="638">
        <v>0.09</v>
      </c>
      <c r="L4544" s="639"/>
      <c r="M4544" s="291">
        <f>K4544*12*I4498</f>
        <v>402.84000000000003</v>
      </c>
    </row>
    <row r="4545" spans="1:13" ht="15.75" thickBot="1">
      <c r="A4545" s="603" t="s">
        <v>375</v>
      </c>
      <c r="B4545" s="604"/>
      <c r="C4545" s="604"/>
      <c r="D4545" s="604"/>
      <c r="E4545" s="604"/>
      <c r="F4545" s="604"/>
      <c r="G4545" s="604"/>
      <c r="H4545" s="605"/>
      <c r="I4545" s="305"/>
      <c r="J4545" s="304"/>
      <c r="K4545" s="642">
        <v>1.58</v>
      </c>
      <c r="L4545" s="643"/>
      <c r="M4545" s="303">
        <f>K4545*12*I4498</f>
        <v>7072.08</v>
      </c>
    </row>
    <row r="4546" spans="1:13">
      <c r="A4546" s="301" t="s">
        <v>294</v>
      </c>
      <c r="B4546" s="300"/>
      <c r="C4546" s="300"/>
      <c r="D4546" s="300"/>
      <c r="E4546" s="300"/>
      <c r="F4546" s="300"/>
      <c r="G4546" s="300"/>
      <c r="H4546" s="298"/>
      <c r="I4546" s="621" t="s">
        <v>293</v>
      </c>
      <c r="J4546" s="622"/>
      <c r="K4546" s="297"/>
      <c r="L4546" s="314"/>
      <c r="M4546" s="291"/>
    </row>
    <row r="4547" spans="1:13">
      <c r="A4547" s="301" t="s">
        <v>292</v>
      </c>
      <c r="B4547" s="300"/>
      <c r="C4547" s="300"/>
      <c r="D4547" s="300"/>
      <c r="E4547" s="300"/>
      <c r="F4547" s="300"/>
      <c r="G4547" s="300"/>
      <c r="H4547" s="298"/>
      <c r="I4547" s="295"/>
      <c r="J4547" s="294"/>
      <c r="K4547" s="297"/>
      <c r="L4547" s="314"/>
      <c r="M4547" s="291"/>
    </row>
    <row r="4548" spans="1:13" ht="15.75" thickBot="1">
      <c r="A4548" s="301" t="s">
        <v>291</v>
      </c>
      <c r="B4548" s="300"/>
      <c r="C4548" s="300"/>
      <c r="D4548" s="300"/>
      <c r="E4548" s="300"/>
      <c r="F4548" s="300"/>
      <c r="G4548" s="300"/>
      <c r="H4548" s="298"/>
      <c r="I4548" s="310"/>
      <c r="J4548" s="294"/>
      <c r="K4548" s="297"/>
      <c r="L4548" s="314"/>
      <c r="M4548" s="291"/>
    </row>
    <row r="4549" spans="1:13" ht="15.75" thickBot="1">
      <c r="A4549" s="309" t="s">
        <v>374</v>
      </c>
      <c r="B4549" s="308"/>
      <c r="C4549" s="308"/>
      <c r="D4549" s="308"/>
      <c r="E4549" s="308"/>
      <c r="F4549" s="308"/>
      <c r="G4549" s="308"/>
      <c r="H4549" s="307"/>
      <c r="I4549" s="305"/>
      <c r="J4549" s="304"/>
      <c r="K4549" s="642">
        <v>7.0000000000000007E-2</v>
      </c>
      <c r="L4549" s="643"/>
      <c r="M4549" s="303">
        <f>K4549*12*I4498</f>
        <v>313.32000000000005</v>
      </c>
    </row>
    <row r="4550" spans="1:13">
      <c r="A4550" s="301" t="s">
        <v>289</v>
      </c>
      <c r="B4550" s="300"/>
      <c r="C4550" s="300"/>
      <c r="D4550" s="300"/>
      <c r="E4550" s="300"/>
      <c r="F4550" s="300"/>
      <c r="G4550" s="300"/>
      <c r="H4550" s="298"/>
      <c r="I4550" s="621" t="s">
        <v>19</v>
      </c>
      <c r="J4550" s="622"/>
      <c r="K4550" s="315"/>
      <c r="L4550" s="314"/>
      <c r="M4550" s="291"/>
    </row>
    <row r="4551" spans="1:13" ht="15.75" thickBot="1">
      <c r="A4551" s="301" t="s">
        <v>288</v>
      </c>
      <c r="B4551" s="300"/>
      <c r="C4551" s="300"/>
      <c r="D4551" s="300"/>
      <c r="E4551" s="300"/>
      <c r="F4551" s="300"/>
      <c r="G4551" s="300"/>
      <c r="H4551" s="298"/>
      <c r="I4551" s="295"/>
      <c r="J4551" s="294"/>
      <c r="K4551" s="315"/>
      <c r="L4551" s="314"/>
      <c r="M4551" s="291"/>
    </row>
    <row r="4552" spans="1:13" ht="15.75" thickBot="1">
      <c r="A4552" s="603" t="s">
        <v>287</v>
      </c>
      <c r="B4552" s="604"/>
      <c r="C4552" s="604"/>
      <c r="D4552" s="604"/>
      <c r="E4552" s="604"/>
      <c r="F4552" s="604"/>
      <c r="G4552" s="604"/>
      <c r="H4552" s="605"/>
      <c r="I4552" s="305"/>
      <c r="J4552" s="304"/>
      <c r="K4552" s="642">
        <v>6</v>
      </c>
      <c r="L4552" s="643"/>
      <c r="M4552" s="303">
        <f>K4552*12*I4498</f>
        <v>26856</v>
      </c>
    </row>
    <row r="4553" spans="1:13">
      <c r="A4553" s="301" t="s">
        <v>286</v>
      </c>
      <c r="B4553" s="299"/>
      <c r="C4553" s="299"/>
      <c r="D4553" s="299"/>
      <c r="E4553" s="299"/>
      <c r="F4553" s="300"/>
      <c r="G4553" s="299"/>
      <c r="H4553" s="298"/>
      <c r="I4553" s="598" t="s">
        <v>285</v>
      </c>
      <c r="J4553" s="599"/>
      <c r="K4553" s="297"/>
      <c r="L4553" s="314"/>
      <c r="M4553" s="291"/>
    </row>
    <row r="4554" spans="1:13">
      <c r="A4554" s="301" t="s">
        <v>284</v>
      </c>
      <c r="B4554" s="299"/>
      <c r="C4554" s="299"/>
      <c r="D4554" s="299"/>
      <c r="E4554" s="299"/>
      <c r="F4554" s="300"/>
      <c r="G4554" s="299"/>
      <c r="H4554" s="298"/>
      <c r="I4554" s="598" t="s">
        <v>283</v>
      </c>
      <c r="J4554" s="599"/>
      <c r="K4554" s="297"/>
      <c r="L4554" s="314"/>
      <c r="M4554" s="291"/>
    </row>
    <row r="4555" spans="1:13">
      <c r="A4555" s="301" t="s">
        <v>282</v>
      </c>
      <c r="B4555" s="299"/>
      <c r="C4555" s="299"/>
      <c r="D4555" s="299"/>
      <c r="E4555" s="299"/>
      <c r="F4555" s="300"/>
      <c r="G4555" s="299"/>
      <c r="H4555" s="298"/>
      <c r="I4555" s="598" t="s">
        <v>281</v>
      </c>
      <c r="J4555" s="599"/>
      <c r="K4555" s="297"/>
      <c r="L4555" s="314"/>
      <c r="M4555" s="291"/>
    </row>
    <row r="4556" spans="1:13">
      <c r="A4556" s="301" t="s">
        <v>280</v>
      </c>
      <c r="B4556" s="299"/>
      <c r="C4556" s="299"/>
      <c r="D4556" s="299"/>
      <c r="E4556" s="299"/>
      <c r="F4556" s="300"/>
      <c r="G4556" s="299"/>
      <c r="H4556" s="298"/>
      <c r="I4556" s="598" t="s">
        <v>279</v>
      </c>
      <c r="J4556" s="599"/>
      <c r="K4556" s="297"/>
      <c r="L4556" s="314"/>
      <c r="M4556" s="291"/>
    </row>
    <row r="4557" spans="1:13">
      <c r="A4557" s="301" t="s">
        <v>278</v>
      </c>
      <c r="B4557" s="299"/>
      <c r="C4557" s="299"/>
      <c r="D4557" s="299"/>
      <c r="E4557" s="299"/>
      <c r="F4557" s="300"/>
      <c r="G4557" s="299"/>
      <c r="H4557" s="298"/>
      <c r="I4557" s="598" t="s">
        <v>277</v>
      </c>
      <c r="J4557" s="599"/>
      <c r="K4557" s="297"/>
      <c r="L4557" s="314"/>
      <c r="M4557" s="291"/>
    </row>
    <row r="4558" spans="1:13">
      <c r="A4558" s="301" t="s">
        <v>276</v>
      </c>
      <c r="B4558" s="299"/>
      <c r="C4558" s="299"/>
      <c r="D4558" s="299"/>
      <c r="E4558" s="299"/>
      <c r="F4558" s="300"/>
      <c r="G4558" s="299"/>
      <c r="H4558" s="298"/>
      <c r="I4558" s="295"/>
      <c r="J4558" s="294"/>
      <c r="K4558" s="297"/>
      <c r="L4558" s="302"/>
      <c r="M4558" s="291"/>
    </row>
    <row r="4559" spans="1:13">
      <c r="A4559" s="301" t="s">
        <v>275</v>
      </c>
      <c r="B4559" s="299"/>
      <c r="C4559" s="299"/>
      <c r="D4559" s="299"/>
      <c r="E4559" s="299"/>
      <c r="F4559" s="300"/>
      <c r="G4559" s="299"/>
      <c r="H4559" s="298"/>
      <c r="I4559" s="295"/>
      <c r="J4559" s="294"/>
      <c r="K4559" s="297"/>
      <c r="L4559" s="314"/>
      <c r="M4559" s="291"/>
    </row>
    <row r="4560" spans="1:13">
      <c r="A4560" s="301" t="s">
        <v>274</v>
      </c>
      <c r="B4560" s="299"/>
      <c r="C4560" s="299"/>
      <c r="D4560" s="299"/>
      <c r="E4560" s="299"/>
      <c r="F4560" s="300"/>
      <c r="G4560" s="299"/>
      <c r="H4560" s="298"/>
      <c r="I4560" s="295"/>
      <c r="J4560" s="294"/>
      <c r="K4560" s="297"/>
      <c r="L4560" s="314"/>
      <c r="M4560" s="291"/>
    </row>
    <row r="4561" spans="1:13">
      <c r="A4561" s="301" t="s">
        <v>273</v>
      </c>
      <c r="B4561" s="299"/>
      <c r="C4561" s="299"/>
      <c r="D4561" s="299"/>
      <c r="E4561" s="299"/>
      <c r="F4561" s="300"/>
      <c r="G4561" s="299"/>
      <c r="H4561" s="298"/>
      <c r="I4561" s="295"/>
      <c r="J4561" s="294"/>
      <c r="K4561" s="297"/>
      <c r="L4561" s="314"/>
      <c r="M4561" s="291"/>
    </row>
    <row r="4562" spans="1:13">
      <c r="A4562" s="301" t="s">
        <v>272</v>
      </c>
      <c r="B4562" s="299"/>
      <c r="C4562" s="299"/>
      <c r="D4562" s="299"/>
      <c r="E4562" s="299"/>
      <c r="F4562" s="300"/>
      <c r="G4562" s="299"/>
      <c r="H4562" s="298"/>
      <c r="I4562" s="295"/>
      <c r="J4562" s="294"/>
      <c r="K4562" s="297"/>
      <c r="L4562" s="314"/>
      <c r="M4562" s="291"/>
    </row>
    <row r="4563" spans="1:13" ht="15.75" thickBot="1">
      <c r="A4563" s="616" t="s">
        <v>271</v>
      </c>
      <c r="B4563" s="617"/>
      <c r="C4563" s="617"/>
      <c r="D4563" s="617"/>
      <c r="E4563" s="617"/>
      <c r="F4563" s="617"/>
      <c r="G4563" s="617"/>
      <c r="H4563" s="618"/>
      <c r="I4563" s="295"/>
      <c r="J4563" s="294"/>
      <c r="K4563" s="293"/>
      <c r="L4563" s="292"/>
      <c r="M4563" s="291"/>
    </row>
    <row r="4564" spans="1:13">
      <c r="A4564" s="290" t="s">
        <v>270</v>
      </c>
      <c r="B4564" s="289"/>
      <c r="C4564" s="289"/>
      <c r="D4564" s="289"/>
      <c r="E4564" s="289"/>
      <c r="F4564" s="289"/>
      <c r="G4564" s="289"/>
      <c r="H4564" s="289"/>
      <c r="I4564" s="621" t="s">
        <v>55</v>
      </c>
      <c r="J4564" s="622"/>
      <c r="K4564" s="288"/>
      <c r="L4564" s="287"/>
      <c r="M4564" s="286"/>
    </row>
    <row r="4565" spans="1:13" ht="15.75" thickBot="1">
      <c r="A4565" s="285" t="s">
        <v>269</v>
      </c>
      <c r="B4565" s="284"/>
      <c r="C4565" s="284"/>
      <c r="D4565" s="284"/>
      <c r="E4565" s="284"/>
      <c r="F4565" s="284"/>
      <c r="G4565" s="284"/>
      <c r="H4565" s="284"/>
      <c r="I4565" s="283"/>
      <c r="J4565" s="282"/>
      <c r="K4565" s="281"/>
      <c r="L4565" s="280"/>
      <c r="M4565" s="279"/>
    </row>
    <row r="4566" spans="1:13" ht="15.75" thickBot="1">
      <c r="A4566" s="603" t="s">
        <v>355</v>
      </c>
      <c r="B4566" s="604"/>
      <c r="C4566" s="604"/>
      <c r="D4566" s="604"/>
      <c r="E4566" s="604"/>
      <c r="F4566" s="604"/>
      <c r="G4566" s="604"/>
      <c r="H4566" s="657"/>
      <c r="I4566" s="658" t="s">
        <v>32</v>
      </c>
      <c r="J4566" s="659"/>
      <c r="K4566" s="660">
        <v>1.46</v>
      </c>
      <c r="L4566" s="661"/>
      <c r="M4566" s="276">
        <f>K4566*12*I4498</f>
        <v>6534.96</v>
      </c>
    </row>
    <row r="4567" spans="1:13" ht="15.75" thickBot="1">
      <c r="A4567" s="386" t="s">
        <v>354</v>
      </c>
      <c r="B4567" s="385"/>
      <c r="C4567" s="385"/>
      <c r="D4567" s="385"/>
      <c r="E4567" s="385"/>
      <c r="F4567" s="385"/>
      <c r="G4567" s="385"/>
      <c r="H4567" s="385"/>
      <c r="I4567" s="387"/>
      <c r="J4567" s="383"/>
      <c r="K4567" s="660"/>
      <c r="L4567" s="661"/>
      <c r="M4567" s="276"/>
    </row>
    <row r="4568" spans="1:13" ht="15.75" thickBot="1">
      <c r="A4568" s="652" t="s">
        <v>268</v>
      </c>
      <c r="B4568" s="653"/>
      <c r="C4568" s="653"/>
      <c r="D4568" s="653"/>
      <c r="E4568" s="653"/>
      <c r="F4568" s="653"/>
      <c r="G4568" s="653"/>
      <c r="H4568" s="653"/>
      <c r="I4568" s="278"/>
      <c r="J4568" s="277"/>
      <c r="K4568" s="610">
        <f>K4499+K4509+K4524+K4552+K4566+K4567</f>
        <v>24.89</v>
      </c>
      <c r="L4568" s="611"/>
      <c r="M4568" s="276">
        <f>M4499+M4509+M4524+M4552+M4566+M4567</f>
        <v>111407.64</v>
      </c>
    </row>
    <row r="4570" spans="1:13" ht="15.75">
      <c r="A4570" s="601" t="s">
        <v>0</v>
      </c>
      <c r="B4570" s="601"/>
      <c r="C4570" s="601"/>
      <c r="D4570" s="601"/>
      <c r="E4570" s="601"/>
      <c r="F4570" s="601"/>
      <c r="G4570" s="601"/>
      <c r="H4570" s="601"/>
      <c r="I4570" s="601"/>
      <c r="J4570" s="601"/>
      <c r="K4570" s="601"/>
      <c r="L4570" s="601"/>
      <c r="M4570" s="327"/>
    </row>
    <row r="4571" spans="1:13" ht="15.75">
      <c r="A4571" s="600" t="s">
        <v>353</v>
      </c>
      <c r="B4571" s="600"/>
      <c r="C4571" s="600"/>
      <c r="D4571" s="600"/>
      <c r="E4571" s="600"/>
      <c r="F4571" s="600"/>
      <c r="G4571" s="600"/>
      <c r="H4571" s="600"/>
      <c r="I4571" s="600"/>
      <c r="J4571" s="600"/>
      <c r="K4571" s="600"/>
      <c r="L4571" s="600"/>
      <c r="M4571" s="327"/>
    </row>
    <row r="4572" spans="1:13" ht="15.75">
      <c r="A4572" s="370"/>
      <c r="B4572" s="370"/>
      <c r="C4572" s="370"/>
      <c r="D4572" s="370"/>
      <c r="E4572" s="370"/>
      <c r="F4572" s="370" t="s">
        <v>486</v>
      </c>
      <c r="G4572" s="370"/>
      <c r="H4572" s="370"/>
      <c r="I4572" s="370"/>
      <c r="J4572" s="370"/>
      <c r="K4572" s="370"/>
      <c r="L4572" s="370"/>
      <c r="M4572" s="327"/>
    </row>
    <row r="4573" spans="1:13">
      <c r="A4573" s="329"/>
      <c r="B4573" s="328"/>
      <c r="C4573" s="602" t="s">
        <v>351</v>
      </c>
      <c r="D4573" s="602"/>
      <c r="E4573" s="602"/>
      <c r="F4573" s="328"/>
      <c r="G4573" s="328"/>
      <c r="H4573" s="368"/>
      <c r="I4573" s="590" t="s">
        <v>3</v>
      </c>
      <c r="J4573" s="591"/>
      <c r="K4573" s="592" t="s">
        <v>4</v>
      </c>
      <c r="L4573" s="593"/>
      <c r="M4573" s="382"/>
    </row>
    <row r="4574" spans="1:13">
      <c r="A4574" s="381"/>
      <c r="B4574" s="355"/>
      <c r="C4574" s="355"/>
      <c r="D4574" s="355"/>
      <c r="E4574" s="355"/>
      <c r="F4574" s="355"/>
      <c r="G4574" s="355"/>
      <c r="H4574" s="356"/>
      <c r="I4574" s="295"/>
      <c r="J4574" s="294"/>
      <c r="K4574" s="594" t="s">
        <v>5</v>
      </c>
      <c r="L4574" s="595"/>
      <c r="M4574" s="380" t="s">
        <v>6</v>
      </c>
    </row>
    <row r="4575" spans="1:13">
      <c r="A4575" s="381"/>
      <c r="B4575" s="355"/>
      <c r="C4575" s="355"/>
      <c r="D4575" s="355"/>
      <c r="E4575" s="355"/>
      <c r="F4575" s="355"/>
      <c r="G4575" s="355"/>
      <c r="H4575" s="356"/>
      <c r="I4575" s="598" t="s">
        <v>7</v>
      </c>
      <c r="J4575" s="599"/>
      <c r="K4575" s="623" t="s">
        <v>8</v>
      </c>
      <c r="L4575" s="624"/>
      <c r="M4575" s="380" t="s">
        <v>9</v>
      </c>
    </row>
    <row r="4576" spans="1:13" ht="16.5" thickBot="1">
      <c r="A4576" s="379"/>
      <c r="B4576" s="351"/>
      <c r="C4576" s="351"/>
      <c r="D4576" s="351"/>
      <c r="E4576" s="351"/>
      <c r="F4576" s="351"/>
      <c r="G4576" s="351"/>
      <c r="H4576" s="350"/>
      <c r="I4576" s="631">
        <v>642.5</v>
      </c>
      <c r="J4576" s="632"/>
      <c r="K4576" s="633"/>
      <c r="L4576" s="634"/>
      <c r="M4576" s="378"/>
    </row>
    <row r="4577" spans="1:13">
      <c r="A4577" s="367" t="s">
        <v>350</v>
      </c>
      <c r="B4577" s="344"/>
      <c r="C4577" s="344"/>
      <c r="D4577" s="344"/>
      <c r="E4577" s="344"/>
      <c r="F4577" s="344"/>
      <c r="G4577" s="344"/>
      <c r="H4577" s="377"/>
      <c r="I4577" s="341"/>
      <c r="J4577" s="340"/>
      <c r="K4577" s="635">
        <f>K4580+K4583</f>
        <v>6.17</v>
      </c>
      <c r="L4577" s="628"/>
      <c r="M4577" s="286">
        <f>K4577*12*I4576</f>
        <v>47570.7</v>
      </c>
    </row>
    <row r="4578" spans="1:13">
      <c r="A4578" s="376" t="s">
        <v>349</v>
      </c>
      <c r="B4578" s="375"/>
      <c r="C4578" s="375"/>
      <c r="D4578" s="375"/>
      <c r="E4578" s="375"/>
      <c r="F4578" s="375"/>
      <c r="G4578" s="375"/>
      <c r="H4578" s="374"/>
      <c r="I4578" s="295"/>
      <c r="J4578" s="294"/>
      <c r="K4578" s="293"/>
      <c r="L4578" s="292"/>
      <c r="M4578" s="373"/>
    </row>
    <row r="4579" spans="1:13" ht="15.75" thickBot="1">
      <c r="A4579" s="363" t="s">
        <v>348</v>
      </c>
      <c r="B4579" s="372"/>
      <c r="C4579" s="372"/>
      <c r="D4579" s="372"/>
      <c r="E4579" s="372"/>
      <c r="F4579" s="372"/>
      <c r="G4579" s="372"/>
      <c r="H4579" s="371"/>
      <c r="I4579" s="336"/>
      <c r="J4579" s="282"/>
      <c r="K4579" s="281"/>
      <c r="L4579" s="280"/>
      <c r="M4579" s="279"/>
    </row>
    <row r="4580" spans="1:13">
      <c r="A4580" s="323" t="s">
        <v>347</v>
      </c>
      <c r="B4580" s="331"/>
      <c r="C4580" s="331"/>
      <c r="D4580" s="331"/>
      <c r="E4580" s="331"/>
      <c r="F4580" s="331"/>
      <c r="G4580" s="331"/>
      <c r="H4580" s="357"/>
      <c r="I4580" s="596" t="s">
        <v>19</v>
      </c>
      <c r="J4580" s="597"/>
      <c r="K4580" s="629">
        <v>3.7</v>
      </c>
      <c r="L4580" s="630"/>
      <c r="M4580" s="291">
        <f>K4580*12*I4576</f>
        <v>28527.000000000004</v>
      </c>
    </row>
    <row r="4581" spans="1:13">
      <c r="A4581" s="301" t="s">
        <v>338</v>
      </c>
      <c r="B4581" s="355"/>
      <c r="C4581" s="355"/>
      <c r="D4581" s="355"/>
      <c r="E4581" s="355"/>
      <c r="F4581" s="355"/>
      <c r="G4581" s="355"/>
      <c r="H4581" s="356"/>
      <c r="I4581" s="598" t="s">
        <v>328</v>
      </c>
      <c r="J4581" s="599"/>
      <c r="K4581" s="327"/>
      <c r="L4581" s="292"/>
      <c r="M4581" s="291"/>
    </row>
    <row r="4582" spans="1:13">
      <c r="A4582" s="323" t="s">
        <v>337</v>
      </c>
      <c r="B4582" s="331"/>
      <c r="C4582" s="331"/>
      <c r="D4582" s="331"/>
      <c r="E4582" s="331"/>
      <c r="F4582" s="331"/>
      <c r="G4582" s="331"/>
      <c r="H4582" s="357"/>
      <c r="I4582" s="596"/>
      <c r="J4582" s="597"/>
      <c r="K4582" s="327"/>
      <c r="L4582" s="292"/>
      <c r="M4582" s="291"/>
    </row>
    <row r="4583" spans="1:13">
      <c r="A4583" s="323" t="s">
        <v>346</v>
      </c>
      <c r="B4583" s="331"/>
      <c r="C4583" s="331"/>
      <c r="D4583" s="331"/>
      <c r="E4583" s="331"/>
      <c r="F4583" s="331"/>
      <c r="G4583" s="331"/>
      <c r="H4583" s="357"/>
      <c r="I4583" s="608" t="s">
        <v>35</v>
      </c>
      <c r="J4583" s="609"/>
      <c r="K4583" s="625">
        <v>2.4700000000000002</v>
      </c>
      <c r="L4583" s="626"/>
      <c r="M4583" s="291">
        <f>K4583*12*I4576</f>
        <v>19043.7</v>
      </c>
    </row>
    <row r="4584" spans="1:13" ht="15.75">
      <c r="A4584" s="320" t="s">
        <v>345</v>
      </c>
      <c r="B4584" s="354"/>
      <c r="C4584" s="354"/>
      <c r="D4584" s="354"/>
      <c r="E4584" s="354"/>
      <c r="F4584" s="354"/>
      <c r="G4584" s="354"/>
      <c r="H4584" s="353"/>
      <c r="I4584" s="598" t="s">
        <v>328</v>
      </c>
      <c r="J4584" s="599"/>
      <c r="K4584" s="370"/>
      <c r="L4584" s="369"/>
      <c r="M4584" s="291"/>
    </row>
    <row r="4585" spans="1:13">
      <c r="A4585" s="313" t="s">
        <v>344</v>
      </c>
      <c r="B4585" s="328"/>
      <c r="C4585" s="328"/>
      <c r="D4585" s="328"/>
      <c r="E4585" s="328"/>
      <c r="F4585" s="328"/>
      <c r="G4585" s="328"/>
      <c r="H4585" s="368"/>
      <c r="I4585" s="598"/>
      <c r="J4585" s="599"/>
      <c r="K4585" s="352"/>
      <c r="L4585" s="292"/>
      <c r="M4585" s="291"/>
    </row>
    <row r="4586" spans="1:13" ht="15.75" thickBot="1">
      <c r="A4586" s="323" t="s">
        <v>343</v>
      </c>
      <c r="B4586" s="322"/>
      <c r="C4586" s="322"/>
      <c r="D4586" s="322"/>
      <c r="E4586" s="322"/>
      <c r="F4586" s="322"/>
      <c r="G4586" s="322"/>
      <c r="H4586" s="321"/>
      <c r="I4586" s="334"/>
      <c r="J4586" s="333"/>
      <c r="K4586" s="636"/>
      <c r="L4586" s="637"/>
      <c r="M4586" s="291"/>
    </row>
    <row r="4587" spans="1:13">
      <c r="A4587" s="367" t="s">
        <v>342</v>
      </c>
      <c r="B4587" s="366"/>
      <c r="C4587" s="366"/>
      <c r="D4587" s="366"/>
      <c r="E4587" s="366"/>
      <c r="F4587" s="366"/>
      <c r="G4587" s="366"/>
      <c r="H4587" s="365"/>
      <c r="I4587" s="341"/>
      <c r="J4587" s="364"/>
      <c r="K4587" s="627">
        <f>K4589+K4594+K4597</f>
        <v>5.05</v>
      </c>
      <c r="L4587" s="628"/>
      <c r="M4587" s="286">
        <f>K4587*12*I4576</f>
        <v>38935.499999999993</v>
      </c>
    </row>
    <row r="4588" spans="1:13" ht="15.75" thickBot="1">
      <c r="A4588" s="363" t="s">
        <v>341</v>
      </c>
      <c r="B4588" s="362"/>
      <c r="C4588" s="362"/>
      <c r="D4588" s="362"/>
      <c r="E4588" s="362"/>
      <c r="F4588" s="362"/>
      <c r="G4588" s="362"/>
      <c r="H4588" s="361"/>
      <c r="I4588" s="336"/>
      <c r="J4588" s="360"/>
      <c r="K4588" s="281"/>
      <c r="L4588" s="280"/>
      <c r="M4588" s="279"/>
    </row>
    <row r="4589" spans="1:13">
      <c r="A4589" s="301" t="s">
        <v>340</v>
      </c>
      <c r="B4589" s="300"/>
      <c r="C4589" s="300"/>
      <c r="D4589" s="300"/>
      <c r="E4589" s="300"/>
      <c r="F4589" s="300"/>
      <c r="G4589" s="300"/>
      <c r="H4589" s="298"/>
      <c r="I4589" s="598" t="s">
        <v>19</v>
      </c>
      <c r="J4589" s="599"/>
      <c r="K4589" s="629">
        <v>2.5299999999999998</v>
      </c>
      <c r="L4589" s="630"/>
      <c r="M4589" s="291">
        <f>K4589*12*I4576</f>
        <v>19506.3</v>
      </c>
    </row>
    <row r="4590" spans="1:13">
      <c r="A4590" s="323" t="s">
        <v>339</v>
      </c>
      <c r="B4590" s="322"/>
      <c r="C4590" s="322"/>
      <c r="D4590" s="322"/>
      <c r="E4590" s="322"/>
      <c r="F4590" s="322"/>
      <c r="G4590" s="322"/>
      <c r="H4590" s="321"/>
      <c r="I4590" s="359"/>
      <c r="J4590" s="358"/>
      <c r="K4590" s="327"/>
      <c r="L4590" s="292"/>
      <c r="M4590" s="291"/>
    </row>
    <row r="4591" spans="1:13">
      <c r="A4591" s="301" t="s">
        <v>338</v>
      </c>
      <c r="B4591" s="355"/>
      <c r="C4591" s="355"/>
      <c r="D4591" s="355"/>
      <c r="E4591" s="355"/>
      <c r="F4591" s="355"/>
      <c r="G4591" s="355"/>
      <c r="H4591" s="356"/>
      <c r="I4591" s="598" t="s">
        <v>328</v>
      </c>
      <c r="J4591" s="599"/>
      <c r="K4591" s="327"/>
      <c r="L4591" s="292"/>
      <c r="M4591" s="291"/>
    </row>
    <row r="4592" spans="1:13">
      <c r="A4592" s="323" t="s">
        <v>337</v>
      </c>
      <c r="B4592" s="331"/>
      <c r="C4592" s="331"/>
      <c r="D4592" s="331"/>
      <c r="E4592" s="331"/>
      <c r="F4592" s="331"/>
      <c r="G4592" s="331"/>
      <c r="H4592" s="357"/>
      <c r="I4592" s="596"/>
      <c r="J4592" s="597"/>
      <c r="K4592" s="327"/>
      <c r="L4592" s="292"/>
      <c r="M4592" s="291"/>
    </row>
    <row r="4593" spans="1:13">
      <c r="A4593" s="320" t="s">
        <v>336</v>
      </c>
      <c r="B4593" s="354"/>
      <c r="C4593" s="353"/>
      <c r="D4593" s="355"/>
      <c r="E4593" s="355"/>
      <c r="F4593" s="355"/>
      <c r="G4593" s="355"/>
      <c r="H4593" s="356"/>
      <c r="I4593" s="598" t="s">
        <v>328</v>
      </c>
      <c r="J4593" s="599"/>
      <c r="K4593" s="327"/>
      <c r="L4593" s="292"/>
      <c r="M4593" s="291"/>
    </row>
    <row r="4594" spans="1:13">
      <c r="A4594" s="301" t="s">
        <v>335</v>
      </c>
      <c r="B4594" s="355"/>
      <c r="C4594" s="355"/>
      <c r="D4594" s="354"/>
      <c r="E4594" s="354"/>
      <c r="F4594" s="354"/>
      <c r="G4594" s="354"/>
      <c r="H4594" s="353"/>
      <c r="I4594" s="608" t="s">
        <v>35</v>
      </c>
      <c r="J4594" s="609"/>
      <c r="K4594" s="625">
        <v>1.1200000000000001</v>
      </c>
      <c r="L4594" s="626"/>
      <c r="M4594" s="291">
        <f>K4594*12*I4576</f>
        <v>8635.2000000000007</v>
      </c>
    </row>
    <row r="4595" spans="1:13">
      <c r="A4595" s="313" t="s">
        <v>334</v>
      </c>
      <c r="B4595" s="312"/>
      <c r="C4595" s="312"/>
      <c r="D4595" s="312"/>
      <c r="E4595" s="312"/>
      <c r="F4595" s="312"/>
      <c r="G4595" s="312"/>
      <c r="H4595" s="311"/>
      <c r="I4595" s="590" t="s">
        <v>333</v>
      </c>
      <c r="J4595" s="591"/>
      <c r="K4595" s="327"/>
      <c r="L4595" s="292"/>
      <c r="M4595" s="291"/>
    </row>
    <row r="4596" spans="1:13">
      <c r="A4596" s="323"/>
      <c r="B4596" s="322"/>
      <c r="C4596" s="322"/>
      <c r="D4596" s="322"/>
      <c r="E4596" s="322"/>
      <c r="F4596" s="322"/>
      <c r="G4596" s="322"/>
      <c r="H4596" s="321"/>
      <c r="I4596" s="334" t="s">
        <v>332</v>
      </c>
      <c r="J4596" s="333"/>
      <c r="K4596" s="352"/>
      <c r="L4596" s="292"/>
      <c r="M4596" s="291"/>
    </row>
    <row r="4597" spans="1:13">
      <c r="A4597" s="313" t="s">
        <v>331</v>
      </c>
      <c r="B4597" s="312"/>
      <c r="C4597" s="312"/>
      <c r="D4597" s="312"/>
      <c r="E4597" s="312"/>
      <c r="F4597" s="312"/>
      <c r="G4597" s="312"/>
      <c r="H4597" s="311"/>
      <c r="I4597" s="590" t="s">
        <v>35</v>
      </c>
      <c r="J4597" s="591"/>
      <c r="K4597" s="625">
        <v>1.4</v>
      </c>
      <c r="L4597" s="626"/>
      <c r="M4597" s="291">
        <f>K4597*12*I4576</f>
        <v>10793.999999999998</v>
      </c>
    </row>
    <row r="4598" spans="1:13">
      <c r="A4598" s="323" t="s">
        <v>330</v>
      </c>
      <c r="B4598" s="322"/>
      <c r="C4598" s="322"/>
      <c r="D4598" s="322"/>
      <c r="E4598" s="322"/>
      <c r="F4598" s="322"/>
      <c r="G4598" s="322"/>
      <c r="H4598" s="321"/>
      <c r="I4598" s="334"/>
      <c r="J4598" s="333"/>
      <c r="K4598" s="327"/>
      <c r="L4598" s="292"/>
      <c r="M4598" s="291"/>
    </row>
    <row r="4599" spans="1:13">
      <c r="A4599" s="313" t="s">
        <v>329</v>
      </c>
      <c r="B4599" s="312"/>
      <c r="C4599" s="312"/>
      <c r="D4599" s="312"/>
      <c r="E4599" s="312"/>
      <c r="F4599" s="312"/>
      <c r="G4599" s="312"/>
      <c r="H4599" s="311"/>
      <c r="I4599" s="598" t="s">
        <v>328</v>
      </c>
      <c r="J4599" s="599"/>
      <c r="K4599" s="327"/>
      <c r="L4599" s="292"/>
      <c r="M4599" s="291"/>
    </row>
    <row r="4600" spans="1:13">
      <c r="A4600" s="313" t="s">
        <v>327</v>
      </c>
      <c r="B4600" s="312"/>
      <c r="C4600" s="312"/>
      <c r="D4600" s="312"/>
      <c r="E4600" s="312"/>
      <c r="F4600" s="312"/>
      <c r="G4600" s="312"/>
      <c r="H4600" s="311"/>
      <c r="I4600" s="590" t="s">
        <v>326</v>
      </c>
      <c r="J4600" s="591"/>
      <c r="K4600" s="351"/>
      <c r="L4600" s="350"/>
      <c r="M4600" s="349"/>
    </row>
    <row r="4601" spans="1:13" ht="15.75" thickBot="1">
      <c r="A4601" s="323"/>
      <c r="B4601" s="322"/>
      <c r="C4601" s="322"/>
      <c r="D4601" s="322"/>
      <c r="E4601" s="322"/>
      <c r="F4601" s="322"/>
      <c r="G4601" s="322"/>
      <c r="H4601" s="321"/>
      <c r="I4601" s="606" t="s">
        <v>325</v>
      </c>
      <c r="J4601" s="607"/>
      <c r="K4601" s="348"/>
      <c r="L4601" s="347"/>
      <c r="M4601" s="346"/>
    </row>
    <row r="4602" spans="1:13">
      <c r="A4602" s="345" t="s">
        <v>324</v>
      </c>
      <c r="B4602" s="344"/>
      <c r="C4602" s="344"/>
      <c r="D4602" s="344"/>
      <c r="E4602" s="344"/>
      <c r="F4602" s="344"/>
      <c r="G4602" s="343"/>
      <c r="H4602" s="342"/>
      <c r="I4602" s="341"/>
      <c r="J4602" s="340"/>
      <c r="K4602" s="648">
        <f>K4604+K4611+K4619+K4623+K4627</f>
        <v>6.21</v>
      </c>
      <c r="L4602" s="628"/>
      <c r="M4602" s="286">
        <f>M4604+M4611+M4619+M4623+M4627</f>
        <v>47879.1</v>
      </c>
    </row>
    <row r="4603" spans="1:13" ht="15.75" thickBot="1">
      <c r="A4603" s="339"/>
      <c r="B4603" s="338"/>
      <c r="C4603" s="338"/>
      <c r="D4603" s="338"/>
      <c r="E4603" s="338"/>
      <c r="F4603" s="338"/>
      <c r="G4603" s="338"/>
      <c r="H4603" s="337"/>
      <c r="I4603" s="336"/>
      <c r="J4603" s="282"/>
      <c r="K4603" s="281"/>
      <c r="L4603" s="280"/>
      <c r="M4603" s="279"/>
    </row>
    <row r="4604" spans="1:13" ht="15.75" thickBot="1">
      <c r="A4604" s="603" t="s">
        <v>323</v>
      </c>
      <c r="B4604" s="604"/>
      <c r="C4604" s="604"/>
      <c r="D4604" s="604"/>
      <c r="E4604" s="604"/>
      <c r="F4604" s="604"/>
      <c r="G4604" s="604"/>
      <c r="H4604" s="605"/>
      <c r="I4604" s="305"/>
      <c r="J4604" s="304"/>
      <c r="K4604" s="646">
        <f>K4605+K4606+K4607+K4609+K4610</f>
        <v>2.3299999999999996</v>
      </c>
      <c r="L4604" s="647"/>
      <c r="M4604" s="303">
        <f>K4604*12*I4576</f>
        <v>17964.299999999996</v>
      </c>
    </row>
    <row r="4605" spans="1:13">
      <c r="A4605" s="323" t="s">
        <v>322</v>
      </c>
      <c r="B4605" s="322"/>
      <c r="C4605" s="322"/>
      <c r="D4605" s="322"/>
      <c r="E4605" s="322"/>
      <c r="F4605" s="322"/>
      <c r="G4605" s="322"/>
      <c r="H4605" s="321"/>
      <c r="I4605" s="596" t="s">
        <v>321</v>
      </c>
      <c r="J4605" s="597"/>
      <c r="K4605" s="629">
        <v>0.63</v>
      </c>
      <c r="L4605" s="630"/>
      <c r="M4605" s="291">
        <f>K4605*12*I4576</f>
        <v>4857.3</v>
      </c>
    </row>
    <row r="4606" spans="1:13">
      <c r="A4606" s="320" t="s">
        <v>320</v>
      </c>
      <c r="B4606" s="319"/>
      <c r="C4606" s="319"/>
      <c r="D4606" s="319"/>
      <c r="E4606" s="319"/>
      <c r="F4606" s="319"/>
      <c r="G4606" s="319"/>
      <c r="H4606" s="318"/>
      <c r="I4606" s="608" t="s">
        <v>57</v>
      </c>
      <c r="J4606" s="609"/>
      <c r="K4606" s="625">
        <v>1.48</v>
      </c>
      <c r="L4606" s="626"/>
      <c r="M4606" s="291">
        <f>K4606*12*I4576</f>
        <v>11410.8</v>
      </c>
    </row>
    <row r="4607" spans="1:13">
      <c r="A4607" s="313" t="s">
        <v>319</v>
      </c>
      <c r="B4607" s="312"/>
      <c r="C4607" s="312"/>
      <c r="D4607" s="312"/>
      <c r="E4607" s="312"/>
      <c r="F4607" s="312"/>
      <c r="G4607" s="312"/>
      <c r="H4607" s="311"/>
      <c r="I4607" s="590" t="s">
        <v>35</v>
      </c>
      <c r="J4607" s="591"/>
      <c r="K4607" s="625">
        <v>0.17</v>
      </c>
      <c r="L4607" s="626"/>
      <c r="M4607" s="291">
        <f>K4607*12*I4576</f>
        <v>1310.7</v>
      </c>
    </row>
    <row r="4608" spans="1:13">
      <c r="A4608" s="335" t="s">
        <v>318</v>
      </c>
      <c r="B4608" s="331"/>
      <c r="C4608" s="331"/>
      <c r="D4608" s="331"/>
      <c r="E4608" s="322"/>
      <c r="F4608" s="322"/>
      <c r="G4608" s="322"/>
      <c r="H4608" s="321"/>
      <c r="I4608" s="334"/>
      <c r="J4608" s="333"/>
      <c r="K4608" s="293"/>
      <c r="L4608" s="292"/>
      <c r="M4608" s="291"/>
    </row>
    <row r="4609" spans="1:13">
      <c r="A4609" s="320" t="s">
        <v>317</v>
      </c>
      <c r="B4609" s="319"/>
      <c r="C4609" s="319"/>
      <c r="D4609" s="319"/>
      <c r="E4609" s="319"/>
      <c r="F4609" s="319"/>
      <c r="G4609" s="319"/>
      <c r="H4609" s="318"/>
      <c r="I4609" s="608" t="s">
        <v>19</v>
      </c>
      <c r="J4609" s="609"/>
      <c r="K4609" s="625">
        <v>0.05</v>
      </c>
      <c r="L4609" s="626"/>
      <c r="M4609" s="291">
        <f>K4609*12*I4576</f>
        <v>385.50000000000006</v>
      </c>
    </row>
    <row r="4610" spans="1:13" ht="15.75" thickBot="1">
      <c r="A4610" s="313" t="s">
        <v>316</v>
      </c>
      <c r="B4610" s="312"/>
      <c r="C4610" s="312"/>
      <c r="D4610" s="312"/>
      <c r="E4610" s="312"/>
      <c r="F4610" s="312"/>
      <c r="G4610" s="312"/>
      <c r="H4610" s="311"/>
      <c r="I4610" s="614" t="s">
        <v>19</v>
      </c>
      <c r="J4610" s="615"/>
      <c r="K4610" s="650"/>
      <c r="L4610" s="651"/>
      <c r="M4610" s="291"/>
    </row>
    <row r="4611" spans="1:13" ht="15.75" thickBot="1">
      <c r="A4611" s="654" t="s">
        <v>315</v>
      </c>
      <c r="B4611" s="655"/>
      <c r="C4611" s="655"/>
      <c r="D4611" s="655"/>
      <c r="E4611" s="655"/>
      <c r="F4611" s="655"/>
      <c r="G4611" s="655"/>
      <c r="H4611" s="656"/>
      <c r="I4611" s="305"/>
      <c r="J4611" s="304"/>
      <c r="K4611" s="642">
        <f>K4612+K4613+K4615+K4616+K4617+K4618</f>
        <v>1.35</v>
      </c>
      <c r="L4611" s="647"/>
      <c r="M4611" s="303">
        <f>K4611*12*I4576</f>
        <v>10408.500000000002</v>
      </c>
    </row>
    <row r="4612" spans="1:13">
      <c r="A4612" s="332" t="s">
        <v>314</v>
      </c>
      <c r="B4612" s="331"/>
      <c r="C4612" s="331"/>
      <c r="D4612" s="331"/>
      <c r="E4612" s="331"/>
      <c r="F4612" s="322"/>
      <c r="G4612" s="322"/>
      <c r="H4612" s="321"/>
      <c r="I4612" s="330"/>
      <c r="J4612" s="294"/>
      <c r="K4612" s="629">
        <v>0.08</v>
      </c>
      <c r="L4612" s="630"/>
      <c r="M4612" s="291">
        <f>K4612*12*I4576</f>
        <v>616.79999999999995</v>
      </c>
    </row>
    <row r="4613" spans="1:13">
      <c r="A4613" s="329" t="s">
        <v>313</v>
      </c>
      <c r="B4613" s="328"/>
      <c r="C4613" s="328"/>
      <c r="D4613" s="328"/>
      <c r="E4613" s="328"/>
      <c r="F4613" s="312"/>
      <c r="G4613" s="312"/>
      <c r="H4613" s="311"/>
      <c r="I4613" s="598" t="s">
        <v>312</v>
      </c>
      <c r="J4613" s="599"/>
      <c r="K4613" s="625">
        <v>0.65</v>
      </c>
      <c r="L4613" s="626"/>
      <c r="M4613" s="291">
        <f>K4613*12*I4576</f>
        <v>5011.5000000000009</v>
      </c>
    </row>
    <row r="4614" spans="1:13">
      <c r="A4614" s="323" t="s">
        <v>311</v>
      </c>
      <c r="B4614" s="322"/>
      <c r="C4614" s="322"/>
      <c r="D4614" s="322"/>
      <c r="E4614" s="322"/>
      <c r="F4614" s="322"/>
      <c r="G4614" s="322"/>
      <c r="H4614" s="321"/>
      <c r="I4614" s="596" t="s">
        <v>310</v>
      </c>
      <c r="J4614" s="597"/>
      <c r="K4614" s="327"/>
      <c r="L4614" s="292"/>
      <c r="M4614" s="291"/>
    </row>
    <row r="4615" spans="1:13">
      <c r="A4615" s="320" t="s">
        <v>309</v>
      </c>
      <c r="B4615" s="319"/>
      <c r="C4615" s="319"/>
      <c r="D4615" s="319"/>
      <c r="E4615" s="319"/>
      <c r="F4615" s="319"/>
      <c r="G4615" s="319"/>
      <c r="H4615" s="318"/>
      <c r="I4615" s="608" t="s">
        <v>308</v>
      </c>
      <c r="J4615" s="609"/>
      <c r="K4615" s="625">
        <v>0.4</v>
      </c>
      <c r="L4615" s="626"/>
      <c r="M4615" s="291">
        <f>K4615*12*I4576</f>
        <v>3084.0000000000005</v>
      </c>
    </row>
    <row r="4616" spans="1:13">
      <c r="A4616" s="320" t="s">
        <v>307</v>
      </c>
      <c r="B4616" s="319"/>
      <c r="C4616" s="319"/>
      <c r="D4616" s="319"/>
      <c r="E4616" s="319"/>
      <c r="F4616" s="319"/>
      <c r="G4616" s="319"/>
      <c r="H4616" s="318"/>
      <c r="I4616" s="608" t="s">
        <v>306</v>
      </c>
      <c r="J4616" s="609"/>
      <c r="K4616" s="625">
        <v>0.1</v>
      </c>
      <c r="L4616" s="626"/>
      <c r="M4616" s="291">
        <f>K4616*12*I4576</f>
        <v>771.00000000000011</v>
      </c>
    </row>
    <row r="4617" spans="1:13">
      <c r="A4617" s="313" t="s">
        <v>299</v>
      </c>
      <c r="B4617" s="312"/>
      <c r="C4617" s="312"/>
      <c r="D4617" s="312"/>
      <c r="E4617" s="312"/>
      <c r="F4617" s="312"/>
      <c r="G4617" s="312"/>
      <c r="H4617" s="311"/>
      <c r="I4617" s="608" t="s">
        <v>298</v>
      </c>
      <c r="J4617" s="609"/>
      <c r="K4617" s="636">
        <v>0.05</v>
      </c>
      <c r="L4617" s="637"/>
      <c r="M4617" s="291">
        <f>K4617*12*I4576</f>
        <v>385.50000000000006</v>
      </c>
    </row>
    <row r="4618" spans="1:13" ht="15.75" thickBot="1">
      <c r="A4618" s="313" t="s">
        <v>305</v>
      </c>
      <c r="B4618" s="312"/>
      <c r="C4618" s="312"/>
      <c r="D4618" s="312"/>
      <c r="E4618" s="312"/>
      <c r="F4618" s="312"/>
      <c r="G4618" s="312"/>
      <c r="H4618" s="311"/>
      <c r="I4618" s="614" t="s">
        <v>88</v>
      </c>
      <c r="J4618" s="615"/>
      <c r="K4618" s="638">
        <v>7.0000000000000007E-2</v>
      </c>
      <c r="L4618" s="639"/>
      <c r="M4618" s="326">
        <f>K4618*12*I4576</f>
        <v>539.70000000000005</v>
      </c>
    </row>
    <row r="4619" spans="1:13" ht="15.75" thickBot="1">
      <c r="A4619" s="654" t="s">
        <v>304</v>
      </c>
      <c r="B4619" s="655"/>
      <c r="C4619" s="655"/>
      <c r="D4619" s="655"/>
      <c r="E4619" s="655"/>
      <c r="F4619" s="655"/>
      <c r="G4619" s="655"/>
      <c r="H4619" s="656"/>
      <c r="I4619" s="325"/>
      <c r="J4619" s="324"/>
      <c r="K4619" s="649">
        <f>K4620+K4621+K4622</f>
        <v>0.88</v>
      </c>
      <c r="L4619" s="643"/>
      <c r="M4619" s="303">
        <f>K4619*12*I4576</f>
        <v>6784.8</v>
      </c>
    </row>
    <row r="4620" spans="1:13">
      <c r="A4620" s="323" t="s">
        <v>303</v>
      </c>
      <c r="B4620" s="322"/>
      <c r="C4620" s="322"/>
      <c r="D4620" s="322"/>
      <c r="E4620" s="322"/>
      <c r="F4620" s="322"/>
      <c r="G4620" s="322"/>
      <c r="H4620" s="321"/>
      <c r="I4620" s="612" t="s">
        <v>302</v>
      </c>
      <c r="J4620" s="613"/>
      <c r="K4620" s="644">
        <v>0.42</v>
      </c>
      <c r="L4620" s="645"/>
      <c r="M4620" s="291">
        <f>K4620*12*I4576</f>
        <v>3238.2</v>
      </c>
    </row>
    <row r="4621" spans="1:13">
      <c r="A4621" s="320" t="s">
        <v>301</v>
      </c>
      <c r="B4621" s="319"/>
      <c r="C4621" s="319"/>
      <c r="D4621" s="319"/>
      <c r="E4621" s="319"/>
      <c r="F4621" s="319"/>
      <c r="G4621" s="319"/>
      <c r="H4621" s="318"/>
      <c r="I4621" s="317" t="s">
        <v>300</v>
      </c>
      <c r="J4621" s="316"/>
      <c r="K4621" s="636">
        <v>0.37</v>
      </c>
      <c r="L4621" s="637"/>
      <c r="M4621" s="291">
        <f>K4621*12*I4576</f>
        <v>2852.7</v>
      </c>
    </row>
    <row r="4622" spans="1:13" ht="15.75" thickBot="1">
      <c r="A4622" s="313" t="s">
        <v>299</v>
      </c>
      <c r="B4622" s="312"/>
      <c r="C4622" s="312"/>
      <c r="D4622" s="312"/>
      <c r="E4622" s="312"/>
      <c r="F4622" s="312"/>
      <c r="G4622" s="312"/>
      <c r="H4622" s="311"/>
      <c r="I4622" s="614" t="s">
        <v>298</v>
      </c>
      <c r="J4622" s="615"/>
      <c r="K4622" s="638">
        <v>0.09</v>
      </c>
      <c r="L4622" s="639"/>
      <c r="M4622" s="291">
        <f>K4622*12*I4576</f>
        <v>693.90000000000009</v>
      </c>
    </row>
    <row r="4623" spans="1:13" ht="15.75" thickBot="1">
      <c r="A4623" s="603" t="s">
        <v>375</v>
      </c>
      <c r="B4623" s="604"/>
      <c r="C4623" s="604"/>
      <c r="D4623" s="604"/>
      <c r="E4623" s="604"/>
      <c r="F4623" s="604"/>
      <c r="G4623" s="604"/>
      <c r="H4623" s="605"/>
      <c r="I4623" s="305"/>
      <c r="J4623" s="304"/>
      <c r="K4623" s="642">
        <v>1.58</v>
      </c>
      <c r="L4623" s="643"/>
      <c r="M4623" s="303">
        <f>K4623*12*I4576</f>
        <v>12181.800000000001</v>
      </c>
    </row>
    <row r="4624" spans="1:13">
      <c r="A4624" s="301" t="s">
        <v>294</v>
      </c>
      <c r="B4624" s="300"/>
      <c r="C4624" s="300"/>
      <c r="D4624" s="300"/>
      <c r="E4624" s="300"/>
      <c r="F4624" s="300"/>
      <c r="G4624" s="300"/>
      <c r="H4624" s="298"/>
      <c r="I4624" s="621" t="s">
        <v>293</v>
      </c>
      <c r="J4624" s="622"/>
      <c r="K4624" s="297"/>
      <c r="L4624" s="314"/>
      <c r="M4624" s="291"/>
    </row>
    <row r="4625" spans="1:13">
      <c r="A4625" s="301" t="s">
        <v>292</v>
      </c>
      <c r="B4625" s="300"/>
      <c r="C4625" s="300"/>
      <c r="D4625" s="300"/>
      <c r="E4625" s="300"/>
      <c r="F4625" s="300"/>
      <c r="G4625" s="300"/>
      <c r="H4625" s="298"/>
      <c r="I4625" s="295"/>
      <c r="J4625" s="294"/>
      <c r="K4625" s="297"/>
      <c r="L4625" s="314"/>
      <c r="M4625" s="291"/>
    </row>
    <row r="4626" spans="1:13" ht="15.75" thickBot="1">
      <c r="A4626" s="301" t="s">
        <v>291</v>
      </c>
      <c r="B4626" s="300"/>
      <c r="C4626" s="300"/>
      <c r="D4626" s="300"/>
      <c r="E4626" s="300"/>
      <c r="F4626" s="300"/>
      <c r="G4626" s="300"/>
      <c r="H4626" s="298"/>
      <c r="I4626" s="310"/>
      <c r="J4626" s="294"/>
      <c r="K4626" s="297"/>
      <c r="L4626" s="314"/>
      <c r="M4626" s="291"/>
    </row>
    <row r="4627" spans="1:13" ht="15.75" thickBot="1">
      <c r="A4627" s="309" t="s">
        <v>374</v>
      </c>
      <c r="B4627" s="308"/>
      <c r="C4627" s="308"/>
      <c r="D4627" s="308"/>
      <c r="E4627" s="308"/>
      <c r="F4627" s="308"/>
      <c r="G4627" s="308"/>
      <c r="H4627" s="307"/>
      <c r="I4627" s="305"/>
      <c r="J4627" s="304"/>
      <c r="K4627" s="642">
        <v>7.0000000000000007E-2</v>
      </c>
      <c r="L4627" s="643"/>
      <c r="M4627" s="303">
        <f>K4627*12*I4576</f>
        <v>539.70000000000005</v>
      </c>
    </row>
    <row r="4628" spans="1:13">
      <c r="A4628" s="301" t="s">
        <v>289</v>
      </c>
      <c r="B4628" s="300"/>
      <c r="C4628" s="300"/>
      <c r="D4628" s="300"/>
      <c r="E4628" s="300"/>
      <c r="F4628" s="300"/>
      <c r="G4628" s="300"/>
      <c r="H4628" s="298"/>
      <c r="I4628" s="621" t="s">
        <v>19</v>
      </c>
      <c r="J4628" s="622"/>
      <c r="K4628" s="315"/>
      <c r="L4628" s="314"/>
      <c r="M4628" s="291"/>
    </row>
    <row r="4629" spans="1:13" ht="15.75" thickBot="1">
      <c r="A4629" s="301" t="s">
        <v>288</v>
      </c>
      <c r="B4629" s="300"/>
      <c r="C4629" s="300"/>
      <c r="D4629" s="300"/>
      <c r="E4629" s="300"/>
      <c r="F4629" s="300"/>
      <c r="G4629" s="300"/>
      <c r="H4629" s="298"/>
      <c r="I4629" s="295"/>
      <c r="J4629" s="294"/>
      <c r="K4629" s="315"/>
      <c r="L4629" s="314"/>
      <c r="M4629" s="291"/>
    </row>
    <row r="4630" spans="1:13" ht="15.75" thickBot="1">
      <c r="A4630" s="603" t="s">
        <v>287</v>
      </c>
      <c r="B4630" s="604"/>
      <c r="C4630" s="604"/>
      <c r="D4630" s="604"/>
      <c r="E4630" s="604"/>
      <c r="F4630" s="604"/>
      <c r="G4630" s="604"/>
      <c r="H4630" s="605"/>
      <c r="I4630" s="305"/>
      <c r="J4630" s="304"/>
      <c r="K4630" s="642">
        <v>6</v>
      </c>
      <c r="L4630" s="643"/>
      <c r="M4630" s="303">
        <f>K4630*12*I4576</f>
        <v>46260</v>
      </c>
    </row>
    <row r="4631" spans="1:13">
      <c r="A4631" s="301" t="s">
        <v>286</v>
      </c>
      <c r="B4631" s="299"/>
      <c r="C4631" s="299"/>
      <c r="D4631" s="299"/>
      <c r="E4631" s="299"/>
      <c r="F4631" s="300"/>
      <c r="G4631" s="299"/>
      <c r="H4631" s="298"/>
      <c r="I4631" s="598" t="s">
        <v>285</v>
      </c>
      <c r="J4631" s="599"/>
      <c r="K4631" s="297"/>
      <c r="L4631" s="314"/>
      <c r="M4631" s="291"/>
    </row>
    <row r="4632" spans="1:13">
      <c r="A4632" s="301" t="s">
        <v>284</v>
      </c>
      <c r="B4632" s="299"/>
      <c r="C4632" s="299"/>
      <c r="D4632" s="299"/>
      <c r="E4632" s="299"/>
      <c r="F4632" s="300"/>
      <c r="G4632" s="299"/>
      <c r="H4632" s="298"/>
      <c r="I4632" s="598" t="s">
        <v>283</v>
      </c>
      <c r="J4632" s="599"/>
      <c r="K4632" s="297"/>
      <c r="L4632" s="314"/>
      <c r="M4632" s="291"/>
    </row>
    <row r="4633" spans="1:13">
      <c r="A4633" s="301" t="s">
        <v>282</v>
      </c>
      <c r="B4633" s="299"/>
      <c r="C4633" s="299"/>
      <c r="D4633" s="299"/>
      <c r="E4633" s="299"/>
      <c r="F4633" s="300"/>
      <c r="G4633" s="299"/>
      <c r="H4633" s="298"/>
      <c r="I4633" s="598" t="s">
        <v>281</v>
      </c>
      <c r="J4633" s="599"/>
      <c r="K4633" s="297"/>
      <c r="L4633" s="314"/>
      <c r="M4633" s="291"/>
    </row>
    <row r="4634" spans="1:13">
      <c r="A4634" s="301" t="s">
        <v>280</v>
      </c>
      <c r="B4634" s="299"/>
      <c r="C4634" s="299"/>
      <c r="D4634" s="299"/>
      <c r="E4634" s="299"/>
      <c r="F4634" s="300"/>
      <c r="G4634" s="299"/>
      <c r="H4634" s="298"/>
      <c r="I4634" s="598" t="s">
        <v>279</v>
      </c>
      <c r="J4634" s="599"/>
      <c r="K4634" s="297"/>
      <c r="L4634" s="314"/>
      <c r="M4634" s="291"/>
    </row>
    <row r="4635" spans="1:13">
      <c r="A4635" s="301" t="s">
        <v>278</v>
      </c>
      <c r="B4635" s="299"/>
      <c r="C4635" s="299"/>
      <c r="D4635" s="299"/>
      <c r="E4635" s="299"/>
      <c r="F4635" s="300"/>
      <c r="G4635" s="299"/>
      <c r="H4635" s="298"/>
      <c r="I4635" s="598" t="s">
        <v>277</v>
      </c>
      <c r="J4635" s="599"/>
      <c r="K4635" s="297"/>
      <c r="L4635" s="314"/>
      <c r="M4635" s="291"/>
    </row>
    <row r="4636" spans="1:13">
      <c r="A4636" s="301" t="s">
        <v>276</v>
      </c>
      <c r="B4636" s="299"/>
      <c r="C4636" s="299"/>
      <c r="D4636" s="299"/>
      <c r="E4636" s="299"/>
      <c r="F4636" s="300"/>
      <c r="G4636" s="299"/>
      <c r="H4636" s="298"/>
      <c r="I4636" s="295"/>
      <c r="J4636" s="294"/>
      <c r="K4636" s="297"/>
      <c r="L4636" s="302"/>
      <c r="M4636" s="291"/>
    </row>
    <row r="4637" spans="1:13">
      <c r="A4637" s="301" t="s">
        <v>275</v>
      </c>
      <c r="B4637" s="299"/>
      <c r="C4637" s="299"/>
      <c r="D4637" s="299"/>
      <c r="E4637" s="299"/>
      <c r="F4637" s="300"/>
      <c r="G4637" s="299"/>
      <c r="H4637" s="298"/>
      <c r="I4637" s="295"/>
      <c r="J4637" s="294"/>
      <c r="K4637" s="297"/>
      <c r="L4637" s="314"/>
      <c r="M4637" s="291"/>
    </row>
    <row r="4638" spans="1:13">
      <c r="A4638" s="301" t="s">
        <v>274</v>
      </c>
      <c r="B4638" s="299"/>
      <c r="C4638" s="299"/>
      <c r="D4638" s="299"/>
      <c r="E4638" s="299"/>
      <c r="F4638" s="300"/>
      <c r="G4638" s="299"/>
      <c r="H4638" s="298"/>
      <c r="I4638" s="295"/>
      <c r="J4638" s="294"/>
      <c r="K4638" s="297"/>
      <c r="L4638" s="314"/>
      <c r="M4638" s="291"/>
    </row>
    <row r="4639" spans="1:13">
      <c r="A4639" s="301" t="s">
        <v>273</v>
      </c>
      <c r="B4639" s="299"/>
      <c r="C4639" s="299"/>
      <c r="D4639" s="299"/>
      <c r="E4639" s="299"/>
      <c r="F4639" s="300"/>
      <c r="G4639" s="299"/>
      <c r="H4639" s="298"/>
      <c r="I4639" s="295"/>
      <c r="J4639" s="294"/>
      <c r="K4639" s="297"/>
      <c r="L4639" s="314"/>
      <c r="M4639" s="291"/>
    </row>
    <row r="4640" spans="1:13">
      <c r="A4640" s="301" t="s">
        <v>272</v>
      </c>
      <c r="B4640" s="299"/>
      <c r="C4640" s="299"/>
      <c r="D4640" s="299"/>
      <c r="E4640" s="299"/>
      <c r="F4640" s="300"/>
      <c r="G4640" s="299"/>
      <c r="H4640" s="298"/>
      <c r="I4640" s="295"/>
      <c r="J4640" s="294"/>
      <c r="K4640" s="297"/>
      <c r="L4640" s="314"/>
      <c r="M4640" s="291"/>
    </row>
    <row r="4641" spans="1:13" ht="15.75" thickBot="1">
      <c r="A4641" s="616" t="s">
        <v>271</v>
      </c>
      <c r="B4641" s="617"/>
      <c r="C4641" s="617"/>
      <c r="D4641" s="617"/>
      <c r="E4641" s="617"/>
      <c r="F4641" s="617"/>
      <c r="G4641" s="617"/>
      <c r="H4641" s="618"/>
      <c r="I4641" s="295"/>
      <c r="J4641" s="294"/>
      <c r="K4641" s="293"/>
      <c r="L4641" s="292"/>
      <c r="M4641" s="291"/>
    </row>
    <row r="4642" spans="1:13">
      <c r="A4642" s="290" t="s">
        <v>270</v>
      </c>
      <c r="B4642" s="289"/>
      <c r="C4642" s="289"/>
      <c r="D4642" s="289"/>
      <c r="E4642" s="289"/>
      <c r="F4642" s="289"/>
      <c r="G4642" s="289"/>
      <c r="H4642" s="289"/>
      <c r="I4642" s="621" t="s">
        <v>55</v>
      </c>
      <c r="J4642" s="622"/>
      <c r="K4642" s="288"/>
      <c r="L4642" s="287"/>
      <c r="M4642" s="286"/>
    </row>
    <row r="4643" spans="1:13" ht="15.75" thickBot="1">
      <c r="A4643" s="285" t="s">
        <v>269</v>
      </c>
      <c r="B4643" s="284"/>
      <c r="C4643" s="284"/>
      <c r="D4643" s="284"/>
      <c r="E4643" s="284"/>
      <c r="F4643" s="284"/>
      <c r="G4643" s="284"/>
      <c r="H4643" s="284"/>
      <c r="I4643" s="283"/>
      <c r="J4643" s="282"/>
      <c r="K4643" s="281"/>
      <c r="L4643" s="280"/>
      <c r="M4643" s="279"/>
    </row>
    <row r="4644" spans="1:13" ht="15.75" thickBot="1">
      <c r="A4644" s="603" t="s">
        <v>355</v>
      </c>
      <c r="B4644" s="604"/>
      <c r="C4644" s="604"/>
      <c r="D4644" s="604"/>
      <c r="E4644" s="604"/>
      <c r="F4644" s="604"/>
      <c r="G4644" s="604"/>
      <c r="H4644" s="657"/>
      <c r="I4644" s="658" t="s">
        <v>32</v>
      </c>
      <c r="J4644" s="659"/>
      <c r="K4644" s="660">
        <v>1.46</v>
      </c>
      <c r="L4644" s="661"/>
      <c r="M4644" s="276">
        <f>K4644*12*I4576</f>
        <v>11256.6</v>
      </c>
    </row>
    <row r="4645" spans="1:13" ht="15.75" thickBot="1">
      <c r="A4645" s="386" t="s">
        <v>354</v>
      </c>
      <c r="B4645" s="385"/>
      <c r="C4645" s="385"/>
      <c r="D4645" s="385"/>
      <c r="E4645" s="385"/>
      <c r="F4645" s="385"/>
      <c r="G4645" s="385"/>
      <c r="H4645" s="385"/>
      <c r="I4645" s="387"/>
      <c r="J4645" s="383"/>
      <c r="K4645" s="660"/>
      <c r="L4645" s="661"/>
      <c r="M4645" s="276"/>
    </row>
    <row r="4646" spans="1:13" ht="15.75" thickBot="1">
      <c r="A4646" s="652" t="s">
        <v>268</v>
      </c>
      <c r="B4646" s="653"/>
      <c r="C4646" s="653"/>
      <c r="D4646" s="653"/>
      <c r="E4646" s="653"/>
      <c r="F4646" s="653"/>
      <c r="G4646" s="653"/>
      <c r="H4646" s="653"/>
      <c r="I4646" s="278"/>
      <c r="J4646" s="277"/>
      <c r="K4646" s="610">
        <f>K4577+K4587+K4602+K4630+K4644+K4645</f>
        <v>24.89</v>
      </c>
      <c r="L4646" s="611"/>
      <c r="M4646" s="276">
        <f>M4577+M4587+M4602+M4630+M4644+M4645</f>
        <v>191901.9</v>
      </c>
    </row>
    <row r="4648" spans="1:13" ht="15.75">
      <c r="A4648" s="601" t="s">
        <v>0</v>
      </c>
      <c r="B4648" s="601"/>
      <c r="C4648" s="601"/>
      <c r="D4648" s="601"/>
      <c r="E4648" s="601"/>
      <c r="F4648" s="601"/>
      <c r="G4648" s="601"/>
      <c r="H4648" s="601"/>
      <c r="I4648" s="601"/>
      <c r="J4648" s="601"/>
      <c r="K4648" s="601"/>
      <c r="L4648" s="601"/>
      <c r="M4648" s="327"/>
    </row>
    <row r="4649" spans="1:13" ht="15.75">
      <c r="A4649" s="600" t="s">
        <v>353</v>
      </c>
      <c r="B4649" s="600"/>
      <c r="C4649" s="600"/>
      <c r="D4649" s="600"/>
      <c r="E4649" s="600"/>
      <c r="F4649" s="600"/>
      <c r="G4649" s="600"/>
      <c r="H4649" s="600"/>
      <c r="I4649" s="600"/>
      <c r="J4649" s="600"/>
      <c r="K4649" s="600"/>
      <c r="L4649" s="600"/>
      <c r="M4649" s="327"/>
    </row>
    <row r="4650" spans="1:13" ht="15.75">
      <c r="A4650" s="370"/>
      <c r="B4650" s="370"/>
      <c r="C4650" s="370"/>
      <c r="D4650" s="370"/>
      <c r="E4650" s="370"/>
      <c r="F4650" s="370" t="s">
        <v>487</v>
      </c>
      <c r="G4650" s="370"/>
      <c r="H4650" s="370"/>
      <c r="I4650" s="370"/>
      <c r="J4650" s="370"/>
      <c r="K4650" s="370"/>
      <c r="L4650" s="370"/>
      <c r="M4650" s="327"/>
    </row>
    <row r="4651" spans="1:13">
      <c r="A4651" s="329"/>
      <c r="B4651" s="328"/>
      <c r="C4651" s="602" t="s">
        <v>351</v>
      </c>
      <c r="D4651" s="602"/>
      <c r="E4651" s="602"/>
      <c r="F4651" s="328"/>
      <c r="G4651" s="328"/>
      <c r="H4651" s="368"/>
      <c r="I4651" s="590" t="s">
        <v>3</v>
      </c>
      <c r="J4651" s="591"/>
      <c r="K4651" s="592" t="s">
        <v>4</v>
      </c>
      <c r="L4651" s="593"/>
      <c r="M4651" s="382"/>
    </row>
    <row r="4652" spans="1:13">
      <c r="A4652" s="381"/>
      <c r="B4652" s="355"/>
      <c r="C4652" s="355"/>
      <c r="D4652" s="355"/>
      <c r="E4652" s="355"/>
      <c r="F4652" s="355"/>
      <c r="G4652" s="355"/>
      <c r="H4652" s="356"/>
      <c r="I4652" s="295"/>
      <c r="J4652" s="294"/>
      <c r="K4652" s="594" t="s">
        <v>5</v>
      </c>
      <c r="L4652" s="595"/>
      <c r="M4652" s="380" t="s">
        <v>6</v>
      </c>
    </row>
    <row r="4653" spans="1:13">
      <c r="A4653" s="381"/>
      <c r="B4653" s="355"/>
      <c r="C4653" s="355"/>
      <c r="D4653" s="355"/>
      <c r="E4653" s="355"/>
      <c r="F4653" s="355"/>
      <c r="G4653" s="355"/>
      <c r="H4653" s="356"/>
      <c r="I4653" s="598" t="s">
        <v>7</v>
      </c>
      <c r="J4653" s="599"/>
      <c r="K4653" s="623" t="s">
        <v>8</v>
      </c>
      <c r="L4653" s="624"/>
      <c r="M4653" s="380" t="s">
        <v>9</v>
      </c>
    </row>
    <row r="4654" spans="1:13" ht="16.5" thickBot="1">
      <c r="A4654" s="379"/>
      <c r="B4654" s="351"/>
      <c r="C4654" s="351"/>
      <c r="D4654" s="351"/>
      <c r="E4654" s="351"/>
      <c r="F4654" s="351"/>
      <c r="G4654" s="351"/>
      <c r="H4654" s="350"/>
      <c r="I4654" s="631">
        <v>713.6</v>
      </c>
      <c r="J4654" s="632"/>
      <c r="K4654" s="633"/>
      <c r="L4654" s="634"/>
      <c r="M4654" s="378"/>
    </row>
    <row r="4655" spans="1:13">
      <c r="A4655" s="367" t="s">
        <v>350</v>
      </c>
      <c r="B4655" s="344"/>
      <c r="C4655" s="344"/>
      <c r="D4655" s="344"/>
      <c r="E4655" s="344"/>
      <c r="F4655" s="344"/>
      <c r="G4655" s="344"/>
      <c r="H4655" s="377"/>
      <c r="I4655" s="341"/>
      <c r="J4655" s="340"/>
      <c r="K4655" s="635">
        <f>K4658+K4661</f>
        <v>6.17</v>
      </c>
      <c r="L4655" s="628"/>
      <c r="M4655" s="286">
        <f>K4655*12*I4654</f>
        <v>52834.943999999996</v>
      </c>
    </row>
    <row r="4656" spans="1:13">
      <c r="A4656" s="376" t="s">
        <v>349</v>
      </c>
      <c r="B4656" s="375"/>
      <c r="C4656" s="375"/>
      <c r="D4656" s="375"/>
      <c r="E4656" s="375"/>
      <c r="F4656" s="375"/>
      <c r="G4656" s="375"/>
      <c r="H4656" s="374"/>
      <c r="I4656" s="295"/>
      <c r="J4656" s="294"/>
      <c r="K4656" s="293"/>
      <c r="L4656" s="292"/>
      <c r="M4656" s="373"/>
    </row>
    <row r="4657" spans="1:13" ht="15.75" thickBot="1">
      <c r="A4657" s="363" t="s">
        <v>348</v>
      </c>
      <c r="B4657" s="372"/>
      <c r="C4657" s="372"/>
      <c r="D4657" s="372"/>
      <c r="E4657" s="372"/>
      <c r="F4657" s="372"/>
      <c r="G4657" s="372"/>
      <c r="H4657" s="371"/>
      <c r="I4657" s="336"/>
      <c r="J4657" s="282"/>
      <c r="K4657" s="281"/>
      <c r="L4657" s="280"/>
      <c r="M4657" s="279"/>
    </row>
    <row r="4658" spans="1:13">
      <c r="A4658" s="323" t="s">
        <v>347</v>
      </c>
      <c r="B4658" s="331"/>
      <c r="C4658" s="331"/>
      <c r="D4658" s="331"/>
      <c r="E4658" s="331"/>
      <c r="F4658" s="331"/>
      <c r="G4658" s="331"/>
      <c r="H4658" s="357"/>
      <c r="I4658" s="596" t="s">
        <v>19</v>
      </c>
      <c r="J4658" s="597"/>
      <c r="K4658" s="629">
        <v>3.7</v>
      </c>
      <c r="L4658" s="630"/>
      <c r="M4658" s="291">
        <f>K4658*12*I4654</f>
        <v>31683.840000000004</v>
      </c>
    </row>
    <row r="4659" spans="1:13">
      <c r="A4659" s="301" t="s">
        <v>338</v>
      </c>
      <c r="B4659" s="355"/>
      <c r="C4659" s="355"/>
      <c r="D4659" s="355"/>
      <c r="E4659" s="355"/>
      <c r="F4659" s="355"/>
      <c r="G4659" s="355"/>
      <c r="H4659" s="356"/>
      <c r="I4659" s="598" t="s">
        <v>328</v>
      </c>
      <c r="J4659" s="599"/>
      <c r="K4659" s="327"/>
      <c r="L4659" s="292"/>
      <c r="M4659" s="291"/>
    </row>
    <row r="4660" spans="1:13">
      <c r="A4660" s="323" t="s">
        <v>337</v>
      </c>
      <c r="B4660" s="331"/>
      <c r="C4660" s="331"/>
      <c r="D4660" s="331"/>
      <c r="E4660" s="331"/>
      <c r="F4660" s="331"/>
      <c r="G4660" s="331"/>
      <c r="H4660" s="357"/>
      <c r="I4660" s="596"/>
      <c r="J4660" s="597"/>
      <c r="K4660" s="327"/>
      <c r="L4660" s="292"/>
      <c r="M4660" s="291"/>
    </row>
    <row r="4661" spans="1:13">
      <c r="A4661" s="323" t="s">
        <v>346</v>
      </c>
      <c r="B4661" s="331"/>
      <c r="C4661" s="331"/>
      <c r="D4661" s="331"/>
      <c r="E4661" s="331"/>
      <c r="F4661" s="331"/>
      <c r="G4661" s="331"/>
      <c r="H4661" s="357"/>
      <c r="I4661" s="608" t="s">
        <v>35</v>
      </c>
      <c r="J4661" s="609"/>
      <c r="K4661" s="625">
        <v>2.4700000000000002</v>
      </c>
      <c r="L4661" s="626"/>
      <c r="M4661" s="291">
        <f>K4661*12*I4654</f>
        <v>21151.103999999999</v>
      </c>
    </row>
    <row r="4662" spans="1:13" ht="15.75">
      <c r="A4662" s="320" t="s">
        <v>345</v>
      </c>
      <c r="B4662" s="354"/>
      <c r="C4662" s="354"/>
      <c r="D4662" s="354"/>
      <c r="E4662" s="354"/>
      <c r="F4662" s="354"/>
      <c r="G4662" s="354"/>
      <c r="H4662" s="353"/>
      <c r="I4662" s="598" t="s">
        <v>328</v>
      </c>
      <c r="J4662" s="599"/>
      <c r="K4662" s="370"/>
      <c r="L4662" s="369"/>
      <c r="M4662" s="291"/>
    </row>
    <row r="4663" spans="1:13">
      <c r="A4663" s="313" t="s">
        <v>344</v>
      </c>
      <c r="B4663" s="328"/>
      <c r="C4663" s="328"/>
      <c r="D4663" s="328"/>
      <c r="E4663" s="328"/>
      <c r="F4663" s="328"/>
      <c r="G4663" s="328"/>
      <c r="H4663" s="368"/>
      <c r="I4663" s="598"/>
      <c r="J4663" s="599"/>
      <c r="K4663" s="352"/>
      <c r="L4663" s="292"/>
      <c r="M4663" s="291"/>
    </row>
    <row r="4664" spans="1:13" ht="15.75" thickBot="1">
      <c r="A4664" s="323" t="s">
        <v>343</v>
      </c>
      <c r="B4664" s="322"/>
      <c r="C4664" s="322"/>
      <c r="D4664" s="322"/>
      <c r="E4664" s="322"/>
      <c r="F4664" s="322"/>
      <c r="G4664" s="322"/>
      <c r="H4664" s="321"/>
      <c r="I4664" s="334"/>
      <c r="J4664" s="333"/>
      <c r="K4664" s="636"/>
      <c r="L4664" s="637"/>
      <c r="M4664" s="291"/>
    </row>
    <row r="4665" spans="1:13">
      <c r="A4665" s="367" t="s">
        <v>342</v>
      </c>
      <c r="B4665" s="366"/>
      <c r="C4665" s="366"/>
      <c r="D4665" s="366"/>
      <c r="E4665" s="366"/>
      <c r="F4665" s="366"/>
      <c r="G4665" s="366"/>
      <c r="H4665" s="365"/>
      <c r="I4665" s="341"/>
      <c r="J4665" s="364"/>
      <c r="K4665" s="627">
        <f>K4667+K4672+K4675</f>
        <v>5.05</v>
      </c>
      <c r="L4665" s="628"/>
      <c r="M4665" s="286">
        <f>K4665*12*I4654</f>
        <v>43244.159999999996</v>
      </c>
    </row>
    <row r="4666" spans="1:13" ht="15.75" thickBot="1">
      <c r="A4666" s="363" t="s">
        <v>341</v>
      </c>
      <c r="B4666" s="362"/>
      <c r="C4666" s="362"/>
      <c r="D4666" s="362"/>
      <c r="E4666" s="362"/>
      <c r="F4666" s="362"/>
      <c r="G4666" s="362"/>
      <c r="H4666" s="361"/>
      <c r="I4666" s="336"/>
      <c r="J4666" s="360"/>
      <c r="K4666" s="281"/>
      <c r="L4666" s="280"/>
      <c r="M4666" s="279"/>
    </row>
    <row r="4667" spans="1:13">
      <c r="A4667" s="301" t="s">
        <v>340</v>
      </c>
      <c r="B4667" s="300"/>
      <c r="C4667" s="300"/>
      <c r="D4667" s="300"/>
      <c r="E4667" s="300"/>
      <c r="F4667" s="300"/>
      <c r="G4667" s="300"/>
      <c r="H4667" s="298"/>
      <c r="I4667" s="598" t="s">
        <v>19</v>
      </c>
      <c r="J4667" s="599"/>
      <c r="K4667" s="629">
        <v>2.5299999999999998</v>
      </c>
      <c r="L4667" s="630"/>
      <c r="M4667" s="291">
        <f>K4667*12*I4654</f>
        <v>21664.896000000001</v>
      </c>
    </row>
    <row r="4668" spans="1:13">
      <c r="A4668" s="323" t="s">
        <v>339</v>
      </c>
      <c r="B4668" s="322"/>
      <c r="C4668" s="322"/>
      <c r="D4668" s="322"/>
      <c r="E4668" s="322"/>
      <c r="F4668" s="322"/>
      <c r="G4668" s="322"/>
      <c r="H4668" s="321"/>
      <c r="I4668" s="359"/>
      <c r="J4668" s="358"/>
      <c r="K4668" s="327"/>
      <c r="L4668" s="292"/>
      <c r="M4668" s="291"/>
    </row>
    <row r="4669" spans="1:13">
      <c r="A4669" s="301" t="s">
        <v>338</v>
      </c>
      <c r="B4669" s="355"/>
      <c r="C4669" s="355"/>
      <c r="D4669" s="355"/>
      <c r="E4669" s="355"/>
      <c r="F4669" s="355"/>
      <c r="G4669" s="355"/>
      <c r="H4669" s="356"/>
      <c r="I4669" s="598" t="s">
        <v>328</v>
      </c>
      <c r="J4669" s="599"/>
      <c r="K4669" s="327"/>
      <c r="L4669" s="292"/>
      <c r="M4669" s="291"/>
    </row>
    <row r="4670" spans="1:13">
      <c r="A4670" s="323" t="s">
        <v>337</v>
      </c>
      <c r="B4670" s="331"/>
      <c r="C4670" s="331"/>
      <c r="D4670" s="331"/>
      <c r="E4670" s="331"/>
      <c r="F4670" s="331"/>
      <c r="G4670" s="331"/>
      <c r="H4670" s="357"/>
      <c r="I4670" s="596"/>
      <c r="J4670" s="597"/>
      <c r="K4670" s="327"/>
      <c r="L4670" s="292"/>
      <c r="M4670" s="291"/>
    </row>
    <row r="4671" spans="1:13">
      <c r="A4671" s="320" t="s">
        <v>336</v>
      </c>
      <c r="B4671" s="354"/>
      <c r="C4671" s="353"/>
      <c r="D4671" s="355"/>
      <c r="E4671" s="355"/>
      <c r="F4671" s="355"/>
      <c r="G4671" s="355"/>
      <c r="H4671" s="356"/>
      <c r="I4671" s="598" t="s">
        <v>328</v>
      </c>
      <c r="J4671" s="599"/>
      <c r="K4671" s="327"/>
      <c r="L4671" s="292"/>
      <c r="M4671" s="291"/>
    </row>
    <row r="4672" spans="1:13">
      <c r="A4672" s="301" t="s">
        <v>335</v>
      </c>
      <c r="B4672" s="355"/>
      <c r="C4672" s="355"/>
      <c r="D4672" s="354"/>
      <c r="E4672" s="354"/>
      <c r="F4672" s="354"/>
      <c r="G4672" s="354"/>
      <c r="H4672" s="353"/>
      <c r="I4672" s="608" t="s">
        <v>35</v>
      </c>
      <c r="J4672" s="609"/>
      <c r="K4672" s="625">
        <v>1.1200000000000001</v>
      </c>
      <c r="L4672" s="626"/>
      <c r="M4672" s="291">
        <f>K4672*12*I4654</f>
        <v>9590.7840000000015</v>
      </c>
    </row>
    <row r="4673" spans="1:13">
      <c r="A4673" s="313" t="s">
        <v>334</v>
      </c>
      <c r="B4673" s="312"/>
      <c r="C4673" s="312"/>
      <c r="D4673" s="312"/>
      <c r="E4673" s="312"/>
      <c r="F4673" s="312"/>
      <c r="G4673" s="312"/>
      <c r="H4673" s="311"/>
      <c r="I4673" s="590" t="s">
        <v>333</v>
      </c>
      <c r="J4673" s="591"/>
      <c r="K4673" s="327"/>
      <c r="L4673" s="292"/>
      <c r="M4673" s="291"/>
    </row>
    <row r="4674" spans="1:13">
      <c r="A4674" s="323"/>
      <c r="B4674" s="322"/>
      <c r="C4674" s="322"/>
      <c r="D4674" s="322"/>
      <c r="E4674" s="322"/>
      <c r="F4674" s="322"/>
      <c r="G4674" s="322"/>
      <c r="H4674" s="321"/>
      <c r="I4674" s="334" t="s">
        <v>332</v>
      </c>
      <c r="J4674" s="333"/>
      <c r="K4674" s="352"/>
      <c r="L4674" s="292"/>
      <c r="M4674" s="291"/>
    </row>
    <row r="4675" spans="1:13">
      <c r="A4675" s="313" t="s">
        <v>331</v>
      </c>
      <c r="B4675" s="312"/>
      <c r="C4675" s="312"/>
      <c r="D4675" s="312"/>
      <c r="E4675" s="312"/>
      <c r="F4675" s="312"/>
      <c r="G4675" s="312"/>
      <c r="H4675" s="311"/>
      <c r="I4675" s="590" t="s">
        <v>35</v>
      </c>
      <c r="J4675" s="591"/>
      <c r="K4675" s="625">
        <v>1.4</v>
      </c>
      <c r="L4675" s="626"/>
      <c r="M4675" s="291">
        <f>K4675*12*I4654</f>
        <v>11988.479999999998</v>
      </c>
    </row>
    <row r="4676" spans="1:13">
      <c r="A4676" s="323" t="s">
        <v>330</v>
      </c>
      <c r="B4676" s="322"/>
      <c r="C4676" s="322"/>
      <c r="D4676" s="322"/>
      <c r="E4676" s="322"/>
      <c r="F4676" s="322"/>
      <c r="G4676" s="322"/>
      <c r="H4676" s="321"/>
      <c r="I4676" s="334"/>
      <c r="J4676" s="333"/>
      <c r="K4676" s="327"/>
      <c r="L4676" s="292"/>
      <c r="M4676" s="291"/>
    </row>
    <row r="4677" spans="1:13">
      <c r="A4677" s="313" t="s">
        <v>329</v>
      </c>
      <c r="B4677" s="312"/>
      <c r="C4677" s="312"/>
      <c r="D4677" s="312"/>
      <c r="E4677" s="312"/>
      <c r="F4677" s="312"/>
      <c r="G4677" s="312"/>
      <c r="H4677" s="311"/>
      <c r="I4677" s="598" t="s">
        <v>328</v>
      </c>
      <c r="J4677" s="599"/>
      <c r="K4677" s="327"/>
      <c r="L4677" s="292"/>
      <c r="M4677" s="291"/>
    </row>
    <row r="4678" spans="1:13">
      <c r="A4678" s="313" t="s">
        <v>327</v>
      </c>
      <c r="B4678" s="312"/>
      <c r="C4678" s="312"/>
      <c r="D4678" s="312"/>
      <c r="E4678" s="312"/>
      <c r="F4678" s="312"/>
      <c r="G4678" s="312"/>
      <c r="H4678" s="311"/>
      <c r="I4678" s="590" t="s">
        <v>326</v>
      </c>
      <c r="J4678" s="591"/>
      <c r="K4678" s="351"/>
      <c r="L4678" s="350"/>
      <c r="M4678" s="349"/>
    </row>
    <row r="4679" spans="1:13" ht="15.75" thickBot="1">
      <c r="A4679" s="323"/>
      <c r="B4679" s="322"/>
      <c r="C4679" s="322"/>
      <c r="D4679" s="322"/>
      <c r="E4679" s="322"/>
      <c r="F4679" s="322"/>
      <c r="G4679" s="322"/>
      <c r="H4679" s="321"/>
      <c r="I4679" s="606" t="s">
        <v>325</v>
      </c>
      <c r="J4679" s="607"/>
      <c r="K4679" s="348"/>
      <c r="L4679" s="347"/>
      <c r="M4679" s="346"/>
    </row>
    <row r="4680" spans="1:13">
      <c r="A4680" s="345" t="s">
        <v>324</v>
      </c>
      <c r="B4680" s="344"/>
      <c r="C4680" s="344"/>
      <c r="D4680" s="344"/>
      <c r="E4680" s="344"/>
      <c r="F4680" s="344"/>
      <c r="G4680" s="343"/>
      <c r="H4680" s="342"/>
      <c r="I4680" s="341"/>
      <c r="J4680" s="340"/>
      <c r="K4680" s="648">
        <f>K4682+K4689+K4697+K4701+K4705</f>
        <v>8.4499999999999993</v>
      </c>
      <c r="L4680" s="628"/>
      <c r="M4680" s="286">
        <f>M4682+M4689+M4697+M4701+M4705</f>
        <v>72359.040000000008</v>
      </c>
    </row>
    <row r="4681" spans="1:13" ht="15.75" thickBot="1">
      <c r="A4681" s="339"/>
      <c r="B4681" s="338"/>
      <c r="C4681" s="338"/>
      <c r="D4681" s="338"/>
      <c r="E4681" s="338"/>
      <c r="F4681" s="338"/>
      <c r="G4681" s="338"/>
      <c r="H4681" s="337"/>
      <c r="I4681" s="336"/>
      <c r="J4681" s="282"/>
      <c r="K4681" s="281"/>
      <c r="L4681" s="280"/>
      <c r="M4681" s="279"/>
    </row>
    <row r="4682" spans="1:13" ht="15.75" thickBot="1">
      <c r="A4682" s="603" t="s">
        <v>323</v>
      </c>
      <c r="B4682" s="604"/>
      <c r="C4682" s="604"/>
      <c r="D4682" s="604"/>
      <c r="E4682" s="604"/>
      <c r="F4682" s="604"/>
      <c r="G4682" s="604"/>
      <c r="H4682" s="605"/>
      <c r="I4682" s="305"/>
      <c r="J4682" s="304"/>
      <c r="K4682" s="646">
        <f>K4683+K4684+K4685+K4687+K4688</f>
        <v>4.57</v>
      </c>
      <c r="L4682" s="647"/>
      <c r="M4682" s="303">
        <f>K4682*12*I4654</f>
        <v>39133.824000000001</v>
      </c>
    </row>
    <row r="4683" spans="1:13">
      <c r="A4683" s="323" t="s">
        <v>322</v>
      </c>
      <c r="B4683" s="322"/>
      <c r="C4683" s="322"/>
      <c r="D4683" s="322"/>
      <c r="E4683" s="322"/>
      <c r="F4683" s="322"/>
      <c r="G4683" s="322"/>
      <c r="H4683" s="321"/>
      <c r="I4683" s="596" t="s">
        <v>321</v>
      </c>
      <c r="J4683" s="597"/>
      <c r="K4683" s="629">
        <v>0.63</v>
      </c>
      <c r="L4683" s="630"/>
      <c r="M4683" s="291">
        <f>K4683*12*I4654</f>
        <v>5394.8160000000007</v>
      </c>
    </row>
    <row r="4684" spans="1:13">
      <c r="A4684" s="320" t="s">
        <v>320</v>
      </c>
      <c r="B4684" s="319"/>
      <c r="C4684" s="319"/>
      <c r="D4684" s="319"/>
      <c r="E4684" s="319"/>
      <c r="F4684" s="319"/>
      <c r="G4684" s="319"/>
      <c r="H4684" s="318"/>
      <c r="I4684" s="608" t="s">
        <v>57</v>
      </c>
      <c r="J4684" s="609"/>
      <c r="K4684" s="625">
        <v>1.48</v>
      </c>
      <c r="L4684" s="626"/>
      <c r="M4684" s="291">
        <f>K4684*12*I4654</f>
        <v>12673.535999999998</v>
      </c>
    </row>
    <row r="4685" spans="1:13">
      <c r="A4685" s="313" t="s">
        <v>319</v>
      </c>
      <c r="B4685" s="312"/>
      <c r="C4685" s="312"/>
      <c r="D4685" s="312"/>
      <c r="E4685" s="312"/>
      <c r="F4685" s="312"/>
      <c r="G4685" s="312"/>
      <c r="H4685" s="311"/>
      <c r="I4685" s="590" t="s">
        <v>35</v>
      </c>
      <c r="J4685" s="591"/>
      <c r="K4685" s="625">
        <v>0.17</v>
      </c>
      <c r="L4685" s="626"/>
      <c r="M4685" s="291">
        <f>K4685*12*I4654</f>
        <v>1455.7440000000001</v>
      </c>
    </row>
    <row r="4686" spans="1:13">
      <c r="A4686" s="335" t="s">
        <v>318</v>
      </c>
      <c r="B4686" s="331"/>
      <c r="C4686" s="331"/>
      <c r="D4686" s="331"/>
      <c r="E4686" s="322"/>
      <c r="F4686" s="322"/>
      <c r="G4686" s="322"/>
      <c r="H4686" s="321"/>
      <c r="I4686" s="334"/>
      <c r="J4686" s="333"/>
      <c r="K4686" s="293"/>
      <c r="L4686" s="292"/>
      <c r="M4686" s="291"/>
    </row>
    <row r="4687" spans="1:13">
      <c r="A4687" s="320" t="s">
        <v>317</v>
      </c>
      <c r="B4687" s="319"/>
      <c r="C4687" s="319"/>
      <c r="D4687" s="319"/>
      <c r="E4687" s="319"/>
      <c r="F4687" s="319"/>
      <c r="G4687" s="319"/>
      <c r="H4687" s="318"/>
      <c r="I4687" s="608" t="s">
        <v>19</v>
      </c>
      <c r="J4687" s="609"/>
      <c r="K4687" s="625">
        <v>0.05</v>
      </c>
      <c r="L4687" s="626"/>
      <c r="M4687" s="291">
        <f>K4687*12*I4654</f>
        <v>428.16000000000008</v>
      </c>
    </row>
    <row r="4688" spans="1:13" ht="15.75" thickBot="1">
      <c r="A4688" s="313" t="s">
        <v>316</v>
      </c>
      <c r="B4688" s="312"/>
      <c r="C4688" s="312"/>
      <c r="D4688" s="312"/>
      <c r="E4688" s="312"/>
      <c r="F4688" s="312"/>
      <c r="G4688" s="312"/>
      <c r="H4688" s="311"/>
      <c r="I4688" s="614" t="s">
        <v>19</v>
      </c>
      <c r="J4688" s="615"/>
      <c r="K4688" s="650">
        <v>2.2400000000000002</v>
      </c>
      <c r="L4688" s="651"/>
      <c r="M4688" s="291">
        <f>K4688*12*I4654</f>
        <v>19181.568000000003</v>
      </c>
    </row>
    <row r="4689" spans="1:13" ht="15.75" thickBot="1">
      <c r="A4689" s="654" t="s">
        <v>315</v>
      </c>
      <c r="B4689" s="655"/>
      <c r="C4689" s="655"/>
      <c r="D4689" s="655"/>
      <c r="E4689" s="655"/>
      <c r="F4689" s="655"/>
      <c r="G4689" s="655"/>
      <c r="H4689" s="656"/>
      <c r="I4689" s="305"/>
      <c r="J4689" s="304"/>
      <c r="K4689" s="642">
        <f>K4690+K4691+K4693+K4694+K4695+K4696</f>
        <v>1.35</v>
      </c>
      <c r="L4689" s="647"/>
      <c r="M4689" s="303">
        <f>K4689*12*I4654</f>
        <v>11560.320000000002</v>
      </c>
    </row>
    <row r="4690" spans="1:13">
      <c r="A4690" s="332" t="s">
        <v>314</v>
      </c>
      <c r="B4690" s="331"/>
      <c r="C4690" s="331"/>
      <c r="D4690" s="331"/>
      <c r="E4690" s="331"/>
      <c r="F4690" s="322"/>
      <c r="G4690" s="322"/>
      <c r="H4690" s="321"/>
      <c r="I4690" s="330"/>
      <c r="J4690" s="294"/>
      <c r="K4690" s="629">
        <v>0.08</v>
      </c>
      <c r="L4690" s="630"/>
      <c r="M4690" s="291">
        <f>K4690*12*I4654</f>
        <v>685.05600000000004</v>
      </c>
    </row>
    <row r="4691" spans="1:13">
      <c r="A4691" s="329" t="s">
        <v>313</v>
      </c>
      <c r="B4691" s="328"/>
      <c r="C4691" s="328"/>
      <c r="D4691" s="328"/>
      <c r="E4691" s="328"/>
      <c r="F4691" s="312"/>
      <c r="G4691" s="312"/>
      <c r="H4691" s="311"/>
      <c r="I4691" s="598" t="s">
        <v>312</v>
      </c>
      <c r="J4691" s="599"/>
      <c r="K4691" s="625">
        <v>0.65</v>
      </c>
      <c r="L4691" s="626"/>
      <c r="M4691" s="291">
        <f>K4691*12*I4654</f>
        <v>5566.0800000000008</v>
      </c>
    </row>
    <row r="4692" spans="1:13">
      <c r="A4692" s="323" t="s">
        <v>311</v>
      </c>
      <c r="B4692" s="322"/>
      <c r="C4692" s="322"/>
      <c r="D4692" s="322"/>
      <c r="E4692" s="322"/>
      <c r="F4692" s="322"/>
      <c r="G4692" s="322"/>
      <c r="H4692" s="321"/>
      <c r="I4692" s="596" t="s">
        <v>310</v>
      </c>
      <c r="J4692" s="597"/>
      <c r="K4692" s="327"/>
      <c r="L4692" s="292"/>
      <c r="M4692" s="291"/>
    </row>
    <row r="4693" spans="1:13">
      <c r="A4693" s="320" t="s">
        <v>309</v>
      </c>
      <c r="B4693" s="319"/>
      <c r="C4693" s="319"/>
      <c r="D4693" s="319"/>
      <c r="E4693" s="319"/>
      <c r="F4693" s="319"/>
      <c r="G4693" s="319"/>
      <c r="H4693" s="318"/>
      <c r="I4693" s="608" t="s">
        <v>308</v>
      </c>
      <c r="J4693" s="609"/>
      <c r="K4693" s="625">
        <v>0.4</v>
      </c>
      <c r="L4693" s="626"/>
      <c r="M4693" s="291">
        <f>K4693*12*I4654</f>
        <v>3425.2800000000007</v>
      </c>
    </row>
    <row r="4694" spans="1:13">
      <c r="A4694" s="320" t="s">
        <v>307</v>
      </c>
      <c r="B4694" s="319"/>
      <c r="C4694" s="319"/>
      <c r="D4694" s="319"/>
      <c r="E4694" s="319"/>
      <c r="F4694" s="319"/>
      <c r="G4694" s="319"/>
      <c r="H4694" s="318"/>
      <c r="I4694" s="608" t="s">
        <v>306</v>
      </c>
      <c r="J4694" s="609"/>
      <c r="K4694" s="625">
        <v>0.1</v>
      </c>
      <c r="L4694" s="626"/>
      <c r="M4694" s="291">
        <f>K4694*12*I4654</f>
        <v>856.32000000000016</v>
      </c>
    </row>
    <row r="4695" spans="1:13">
      <c r="A4695" s="313" t="s">
        <v>299</v>
      </c>
      <c r="B4695" s="312"/>
      <c r="C4695" s="312"/>
      <c r="D4695" s="312"/>
      <c r="E4695" s="312"/>
      <c r="F4695" s="312"/>
      <c r="G4695" s="312"/>
      <c r="H4695" s="311"/>
      <c r="I4695" s="608" t="s">
        <v>298</v>
      </c>
      <c r="J4695" s="609"/>
      <c r="K4695" s="636">
        <v>0.05</v>
      </c>
      <c r="L4695" s="637"/>
      <c r="M4695" s="291">
        <f>K4695*12*I4654</f>
        <v>428.16000000000008</v>
      </c>
    </row>
    <row r="4696" spans="1:13" ht="15.75" thickBot="1">
      <c r="A4696" s="313" t="s">
        <v>305</v>
      </c>
      <c r="B4696" s="312"/>
      <c r="C4696" s="312"/>
      <c r="D4696" s="312"/>
      <c r="E4696" s="312"/>
      <c r="F4696" s="312"/>
      <c r="G4696" s="312"/>
      <c r="H4696" s="311"/>
      <c r="I4696" s="614" t="s">
        <v>88</v>
      </c>
      <c r="J4696" s="615"/>
      <c r="K4696" s="638">
        <v>7.0000000000000007E-2</v>
      </c>
      <c r="L4696" s="639"/>
      <c r="M4696" s="326">
        <f>K4696*12*I4654</f>
        <v>599.42400000000009</v>
      </c>
    </row>
    <row r="4697" spans="1:13" ht="15.75" thickBot="1">
      <c r="A4697" s="654" t="s">
        <v>304</v>
      </c>
      <c r="B4697" s="655"/>
      <c r="C4697" s="655"/>
      <c r="D4697" s="655"/>
      <c r="E4697" s="655"/>
      <c r="F4697" s="655"/>
      <c r="G4697" s="655"/>
      <c r="H4697" s="656"/>
      <c r="I4697" s="325"/>
      <c r="J4697" s="324"/>
      <c r="K4697" s="649">
        <f>K4698+K4699+K4700</f>
        <v>0.88</v>
      </c>
      <c r="L4697" s="643"/>
      <c r="M4697" s="303">
        <f>K4697*12*I4654</f>
        <v>7535.6160000000009</v>
      </c>
    </row>
    <row r="4698" spans="1:13">
      <c r="A4698" s="323" t="s">
        <v>303</v>
      </c>
      <c r="B4698" s="322"/>
      <c r="C4698" s="322"/>
      <c r="D4698" s="322"/>
      <c r="E4698" s="322"/>
      <c r="F4698" s="322"/>
      <c r="G4698" s="322"/>
      <c r="H4698" s="321"/>
      <c r="I4698" s="612" t="s">
        <v>302</v>
      </c>
      <c r="J4698" s="613"/>
      <c r="K4698" s="644">
        <v>0.42</v>
      </c>
      <c r="L4698" s="645"/>
      <c r="M4698" s="291">
        <f>K4698*12*I4654</f>
        <v>3596.5440000000003</v>
      </c>
    </row>
    <row r="4699" spans="1:13">
      <c r="A4699" s="320" t="s">
        <v>301</v>
      </c>
      <c r="B4699" s="319"/>
      <c r="C4699" s="319"/>
      <c r="D4699" s="319"/>
      <c r="E4699" s="319"/>
      <c r="F4699" s="319"/>
      <c r="G4699" s="319"/>
      <c r="H4699" s="318"/>
      <c r="I4699" s="317" t="s">
        <v>300</v>
      </c>
      <c r="J4699" s="316"/>
      <c r="K4699" s="636">
        <v>0.37</v>
      </c>
      <c r="L4699" s="637"/>
      <c r="M4699" s="291">
        <f>K4699*12*I4654</f>
        <v>3168.3839999999996</v>
      </c>
    </row>
    <row r="4700" spans="1:13" ht="15.75" thickBot="1">
      <c r="A4700" s="313" t="s">
        <v>299</v>
      </c>
      <c r="B4700" s="312"/>
      <c r="C4700" s="312"/>
      <c r="D4700" s="312"/>
      <c r="E4700" s="312"/>
      <c r="F4700" s="312"/>
      <c r="G4700" s="312"/>
      <c r="H4700" s="311"/>
      <c r="I4700" s="614" t="s">
        <v>298</v>
      </c>
      <c r="J4700" s="615"/>
      <c r="K4700" s="638">
        <v>0.09</v>
      </c>
      <c r="L4700" s="639"/>
      <c r="M4700" s="291">
        <f>K4700*12*I4654</f>
        <v>770.6880000000001</v>
      </c>
    </row>
    <row r="4701" spans="1:13" ht="15.75" thickBot="1">
      <c r="A4701" s="603" t="s">
        <v>375</v>
      </c>
      <c r="B4701" s="604"/>
      <c r="C4701" s="604"/>
      <c r="D4701" s="604"/>
      <c r="E4701" s="604"/>
      <c r="F4701" s="604"/>
      <c r="G4701" s="604"/>
      <c r="H4701" s="605"/>
      <c r="I4701" s="305"/>
      <c r="J4701" s="304"/>
      <c r="K4701" s="642">
        <v>1.58</v>
      </c>
      <c r="L4701" s="643"/>
      <c r="M4701" s="303">
        <f>K4701*12*I4654</f>
        <v>13529.856000000002</v>
      </c>
    </row>
    <row r="4702" spans="1:13">
      <c r="A4702" s="301" t="s">
        <v>294</v>
      </c>
      <c r="B4702" s="300"/>
      <c r="C4702" s="300"/>
      <c r="D4702" s="300"/>
      <c r="E4702" s="300"/>
      <c r="F4702" s="300"/>
      <c r="G4702" s="300"/>
      <c r="H4702" s="298"/>
      <c r="I4702" s="621" t="s">
        <v>293</v>
      </c>
      <c r="J4702" s="622"/>
      <c r="K4702" s="297"/>
      <c r="L4702" s="314"/>
      <c r="M4702" s="291"/>
    </row>
    <row r="4703" spans="1:13">
      <c r="A4703" s="301" t="s">
        <v>292</v>
      </c>
      <c r="B4703" s="300"/>
      <c r="C4703" s="300"/>
      <c r="D4703" s="300"/>
      <c r="E4703" s="300"/>
      <c r="F4703" s="300"/>
      <c r="G4703" s="300"/>
      <c r="H4703" s="298"/>
      <c r="I4703" s="295"/>
      <c r="J4703" s="294"/>
      <c r="K4703" s="297"/>
      <c r="L4703" s="314"/>
      <c r="M4703" s="291"/>
    </row>
    <row r="4704" spans="1:13" ht="15.75" thickBot="1">
      <c r="A4704" s="301" t="s">
        <v>291</v>
      </c>
      <c r="B4704" s="300"/>
      <c r="C4704" s="300"/>
      <c r="D4704" s="300"/>
      <c r="E4704" s="300"/>
      <c r="F4704" s="300"/>
      <c r="G4704" s="300"/>
      <c r="H4704" s="298"/>
      <c r="I4704" s="310"/>
      <c r="J4704" s="294"/>
      <c r="K4704" s="297"/>
      <c r="L4704" s="314"/>
      <c r="M4704" s="291"/>
    </row>
    <row r="4705" spans="1:13" ht="15.75" thickBot="1">
      <c r="A4705" s="309" t="s">
        <v>374</v>
      </c>
      <c r="B4705" s="308"/>
      <c r="C4705" s="308"/>
      <c r="D4705" s="308"/>
      <c r="E4705" s="308"/>
      <c r="F4705" s="308"/>
      <c r="G4705" s="308"/>
      <c r="H4705" s="307"/>
      <c r="I4705" s="305"/>
      <c r="J4705" s="304"/>
      <c r="K4705" s="642">
        <v>7.0000000000000007E-2</v>
      </c>
      <c r="L4705" s="643"/>
      <c r="M4705" s="303">
        <f>K4705*12*I4654</f>
        <v>599.42400000000009</v>
      </c>
    </row>
    <row r="4706" spans="1:13">
      <c r="A4706" s="301" t="s">
        <v>289</v>
      </c>
      <c r="B4706" s="300"/>
      <c r="C4706" s="300"/>
      <c r="D4706" s="300"/>
      <c r="E4706" s="300"/>
      <c r="F4706" s="300"/>
      <c r="G4706" s="300"/>
      <c r="H4706" s="298"/>
      <c r="I4706" s="621" t="s">
        <v>19</v>
      </c>
      <c r="J4706" s="622"/>
      <c r="K4706" s="315"/>
      <c r="L4706" s="314"/>
      <c r="M4706" s="291"/>
    </row>
    <row r="4707" spans="1:13" ht="15.75" thickBot="1">
      <c r="A4707" s="301" t="s">
        <v>288</v>
      </c>
      <c r="B4707" s="300"/>
      <c r="C4707" s="300"/>
      <c r="D4707" s="300"/>
      <c r="E4707" s="300"/>
      <c r="F4707" s="300"/>
      <c r="G4707" s="300"/>
      <c r="H4707" s="298"/>
      <c r="I4707" s="295"/>
      <c r="J4707" s="294"/>
      <c r="K4707" s="315"/>
      <c r="L4707" s="314"/>
      <c r="M4707" s="291"/>
    </row>
    <row r="4708" spans="1:13" ht="15.75" thickBot="1">
      <c r="A4708" s="603" t="s">
        <v>287</v>
      </c>
      <c r="B4708" s="604"/>
      <c r="C4708" s="604"/>
      <c r="D4708" s="604"/>
      <c r="E4708" s="604"/>
      <c r="F4708" s="604"/>
      <c r="G4708" s="604"/>
      <c r="H4708" s="605"/>
      <c r="I4708" s="305"/>
      <c r="J4708" s="304"/>
      <c r="K4708" s="642">
        <v>6</v>
      </c>
      <c r="L4708" s="643"/>
      <c r="M4708" s="303">
        <f>K4708*12*I4654</f>
        <v>51379.200000000004</v>
      </c>
    </row>
    <row r="4709" spans="1:13">
      <c r="A4709" s="301" t="s">
        <v>286</v>
      </c>
      <c r="B4709" s="299"/>
      <c r="C4709" s="299"/>
      <c r="D4709" s="299"/>
      <c r="E4709" s="299"/>
      <c r="F4709" s="300"/>
      <c r="G4709" s="299"/>
      <c r="H4709" s="298"/>
      <c r="I4709" s="598" t="s">
        <v>285</v>
      </c>
      <c r="J4709" s="599"/>
      <c r="K4709" s="297"/>
      <c r="L4709" s="314"/>
      <c r="M4709" s="291"/>
    </row>
    <row r="4710" spans="1:13">
      <c r="A4710" s="301" t="s">
        <v>284</v>
      </c>
      <c r="B4710" s="299"/>
      <c r="C4710" s="299"/>
      <c r="D4710" s="299"/>
      <c r="E4710" s="299"/>
      <c r="F4710" s="300"/>
      <c r="G4710" s="299"/>
      <c r="H4710" s="298"/>
      <c r="I4710" s="598" t="s">
        <v>283</v>
      </c>
      <c r="J4710" s="599"/>
      <c r="K4710" s="297"/>
      <c r="L4710" s="314"/>
      <c r="M4710" s="291"/>
    </row>
    <row r="4711" spans="1:13">
      <c r="A4711" s="301" t="s">
        <v>282</v>
      </c>
      <c r="B4711" s="299"/>
      <c r="C4711" s="299"/>
      <c r="D4711" s="299"/>
      <c r="E4711" s="299"/>
      <c r="F4711" s="300"/>
      <c r="G4711" s="299"/>
      <c r="H4711" s="298"/>
      <c r="I4711" s="598" t="s">
        <v>281</v>
      </c>
      <c r="J4711" s="599"/>
      <c r="K4711" s="297"/>
      <c r="L4711" s="314"/>
      <c r="M4711" s="291"/>
    </row>
    <row r="4712" spans="1:13">
      <c r="A4712" s="301" t="s">
        <v>280</v>
      </c>
      <c r="B4712" s="299"/>
      <c r="C4712" s="299"/>
      <c r="D4712" s="299"/>
      <c r="E4712" s="299"/>
      <c r="F4712" s="300"/>
      <c r="G4712" s="299"/>
      <c r="H4712" s="298"/>
      <c r="I4712" s="598" t="s">
        <v>279</v>
      </c>
      <c r="J4712" s="599"/>
      <c r="K4712" s="297"/>
      <c r="L4712" s="314"/>
      <c r="M4712" s="291"/>
    </row>
    <row r="4713" spans="1:13">
      <c r="A4713" s="301" t="s">
        <v>278</v>
      </c>
      <c r="B4713" s="299"/>
      <c r="C4713" s="299"/>
      <c r="D4713" s="299"/>
      <c r="E4713" s="299"/>
      <c r="F4713" s="300"/>
      <c r="G4713" s="299"/>
      <c r="H4713" s="298"/>
      <c r="I4713" s="598" t="s">
        <v>277</v>
      </c>
      <c r="J4713" s="599"/>
      <c r="K4713" s="297"/>
      <c r="L4713" s="314"/>
      <c r="M4713" s="291"/>
    </row>
    <row r="4714" spans="1:13">
      <c r="A4714" s="301" t="s">
        <v>276</v>
      </c>
      <c r="B4714" s="299"/>
      <c r="C4714" s="299"/>
      <c r="D4714" s="299"/>
      <c r="E4714" s="299"/>
      <c r="F4714" s="300"/>
      <c r="G4714" s="299"/>
      <c r="H4714" s="298"/>
      <c r="I4714" s="295"/>
      <c r="J4714" s="294"/>
      <c r="K4714" s="297"/>
      <c r="L4714" s="302"/>
      <c r="M4714" s="291"/>
    </row>
    <row r="4715" spans="1:13">
      <c r="A4715" s="301" t="s">
        <v>275</v>
      </c>
      <c r="B4715" s="299"/>
      <c r="C4715" s="299"/>
      <c r="D4715" s="299"/>
      <c r="E4715" s="299"/>
      <c r="F4715" s="300"/>
      <c r="G4715" s="299"/>
      <c r="H4715" s="298"/>
      <c r="I4715" s="295"/>
      <c r="J4715" s="294"/>
      <c r="K4715" s="297"/>
      <c r="L4715" s="314"/>
      <c r="M4715" s="291"/>
    </row>
    <row r="4716" spans="1:13">
      <c r="A4716" s="301" t="s">
        <v>274</v>
      </c>
      <c r="B4716" s="299"/>
      <c r="C4716" s="299"/>
      <c r="D4716" s="299"/>
      <c r="E4716" s="299"/>
      <c r="F4716" s="300"/>
      <c r="G4716" s="299"/>
      <c r="H4716" s="298"/>
      <c r="I4716" s="295"/>
      <c r="J4716" s="294"/>
      <c r="K4716" s="297"/>
      <c r="L4716" s="314"/>
      <c r="M4716" s="291"/>
    </row>
    <row r="4717" spans="1:13">
      <c r="A4717" s="301" t="s">
        <v>273</v>
      </c>
      <c r="B4717" s="299"/>
      <c r="C4717" s="299"/>
      <c r="D4717" s="299"/>
      <c r="E4717" s="299"/>
      <c r="F4717" s="300"/>
      <c r="G4717" s="299"/>
      <c r="H4717" s="298"/>
      <c r="I4717" s="295"/>
      <c r="J4717" s="294"/>
      <c r="K4717" s="297"/>
      <c r="L4717" s="314"/>
      <c r="M4717" s="291"/>
    </row>
    <row r="4718" spans="1:13">
      <c r="A4718" s="301" t="s">
        <v>272</v>
      </c>
      <c r="B4718" s="299"/>
      <c r="C4718" s="299"/>
      <c r="D4718" s="299"/>
      <c r="E4718" s="299"/>
      <c r="F4718" s="300"/>
      <c r="G4718" s="299"/>
      <c r="H4718" s="298"/>
      <c r="I4718" s="295"/>
      <c r="J4718" s="294"/>
      <c r="K4718" s="297"/>
      <c r="L4718" s="314"/>
      <c r="M4718" s="291"/>
    </row>
    <row r="4719" spans="1:13" ht="15.75" thickBot="1">
      <c r="A4719" s="616" t="s">
        <v>271</v>
      </c>
      <c r="B4719" s="617"/>
      <c r="C4719" s="617"/>
      <c r="D4719" s="617"/>
      <c r="E4719" s="617"/>
      <c r="F4719" s="617"/>
      <c r="G4719" s="617"/>
      <c r="H4719" s="618"/>
      <c r="I4719" s="295"/>
      <c r="J4719" s="294"/>
      <c r="K4719" s="293"/>
      <c r="L4719" s="292"/>
      <c r="M4719" s="291"/>
    </row>
    <row r="4720" spans="1:13">
      <c r="A4720" s="290" t="s">
        <v>270</v>
      </c>
      <c r="B4720" s="289"/>
      <c r="C4720" s="289"/>
      <c r="D4720" s="289"/>
      <c r="E4720" s="289"/>
      <c r="F4720" s="289"/>
      <c r="G4720" s="289"/>
      <c r="H4720" s="289"/>
      <c r="I4720" s="621" t="s">
        <v>55</v>
      </c>
      <c r="J4720" s="622"/>
      <c r="K4720" s="288"/>
      <c r="L4720" s="287"/>
      <c r="M4720" s="286"/>
    </row>
    <row r="4721" spans="1:13" ht="15.75" thickBot="1">
      <c r="A4721" s="285" t="s">
        <v>269</v>
      </c>
      <c r="B4721" s="284"/>
      <c r="C4721" s="284"/>
      <c r="D4721" s="284"/>
      <c r="E4721" s="284"/>
      <c r="F4721" s="284"/>
      <c r="G4721" s="284"/>
      <c r="H4721" s="284"/>
      <c r="I4721" s="283"/>
      <c r="J4721" s="282"/>
      <c r="K4721" s="281"/>
      <c r="L4721" s="280"/>
      <c r="M4721" s="279"/>
    </row>
    <row r="4722" spans="1:13" ht="15.75" thickBot="1">
      <c r="A4722" s="652" t="s">
        <v>268</v>
      </c>
      <c r="B4722" s="653"/>
      <c r="C4722" s="653"/>
      <c r="D4722" s="653"/>
      <c r="E4722" s="653"/>
      <c r="F4722" s="653"/>
      <c r="G4722" s="653"/>
      <c r="H4722" s="653"/>
      <c r="I4722" s="278"/>
      <c r="J4722" s="277"/>
      <c r="K4722" s="610">
        <f>K4655+K4665+K4680+K4708</f>
        <v>25.669999999999998</v>
      </c>
      <c r="L4722" s="611"/>
      <c r="M4722" s="276">
        <f>M4655+M4665+M4680+M4708</f>
        <v>219817.34400000001</v>
      </c>
    </row>
    <row r="4724" spans="1:13" ht="15.75">
      <c r="A4724" s="601" t="s">
        <v>0</v>
      </c>
      <c r="B4724" s="601"/>
      <c r="C4724" s="601"/>
      <c r="D4724" s="601"/>
      <c r="E4724" s="601"/>
      <c r="F4724" s="601"/>
      <c r="G4724" s="601"/>
      <c r="H4724" s="601"/>
      <c r="I4724" s="601"/>
      <c r="J4724" s="601"/>
      <c r="K4724" s="601"/>
      <c r="L4724" s="601"/>
      <c r="M4724" s="327"/>
    </row>
    <row r="4725" spans="1:13" ht="15.75">
      <c r="A4725" s="600" t="s">
        <v>353</v>
      </c>
      <c r="B4725" s="600"/>
      <c r="C4725" s="600"/>
      <c r="D4725" s="600"/>
      <c r="E4725" s="600"/>
      <c r="F4725" s="600"/>
      <c r="G4725" s="600"/>
      <c r="H4725" s="600"/>
      <c r="I4725" s="600"/>
      <c r="J4725" s="600"/>
      <c r="K4725" s="600"/>
      <c r="L4725" s="600"/>
      <c r="M4725" s="327"/>
    </row>
    <row r="4726" spans="1:13" ht="15.75">
      <c r="A4726" s="370"/>
      <c r="B4726" s="370"/>
      <c r="C4726" s="370"/>
      <c r="D4726" s="370"/>
      <c r="E4726" s="370"/>
      <c r="F4726" s="370" t="s">
        <v>488</v>
      </c>
      <c r="G4726" s="370"/>
      <c r="H4726" s="370"/>
      <c r="I4726" s="370"/>
      <c r="J4726" s="370"/>
      <c r="K4726" s="370"/>
      <c r="L4726" s="370"/>
      <c r="M4726" s="327"/>
    </row>
    <row r="4727" spans="1:13">
      <c r="A4727" s="329"/>
      <c r="B4727" s="328"/>
      <c r="C4727" s="602" t="s">
        <v>351</v>
      </c>
      <c r="D4727" s="602"/>
      <c r="E4727" s="602"/>
      <c r="F4727" s="328"/>
      <c r="G4727" s="328"/>
      <c r="H4727" s="368"/>
      <c r="I4727" s="590" t="s">
        <v>3</v>
      </c>
      <c r="J4727" s="591"/>
      <c r="K4727" s="592" t="s">
        <v>4</v>
      </c>
      <c r="L4727" s="593"/>
      <c r="M4727" s="382"/>
    </row>
    <row r="4728" spans="1:13">
      <c r="A4728" s="381"/>
      <c r="B4728" s="355"/>
      <c r="C4728" s="355"/>
      <c r="D4728" s="355"/>
      <c r="E4728" s="355"/>
      <c r="F4728" s="355"/>
      <c r="G4728" s="355"/>
      <c r="H4728" s="356"/>
      <c r="I4728" s="295"/>
      <c r="J4728" s="294"/>
      <c r="K4728" s="594" t="s">
        <v>5</v>
      </c>
      <c r="L4728" s="595"/>
      <c r="M4728" s="380" t="s">
        <v>6</v>
      </c>
    </row>
    <row r="4729" spans="1:13">
      <c r="A4729" s="381"/>
      <c r="B4729" s="355"/>
      <c r="C4729" s="355"/>
      <c r="D4729" s="355"/>
      <c r="E4729" s="355"/>
      <c r="F4729" s="355"/>
      <c r="G4729" s="355"/>
      <c r="H4729" s="356"/>
      <c r="I4729" s="598" t="s">
        <v>7</v>
      </c>
      <c r="J4729" s="599"/>
      <c r="K4729" s="623" t="s">
        <v>8</v>
      </c>
      <c r="L4729" s="624"/>
      <c r="M4729" s="380" t="s">
        <v>9</v>
      </c>
    </row>
    <row r="4730" spans="1:13" ht="16.5" thickBot="1">
      <c r="A4730" s="379"/>
      <c r="B4730" s="351"/>
      <c r="C4730" s="351"/>
      <c r="D4730" s="351"/>
      <c r="E4730" s="351"/>
      <c r="F4730" s="351"/>
      <c r="G4730" s="351"/>
      <c r="H4730" s="350"/>
      <c r="I4730" s="631">
        <v>1232.9000000000001</v>
      </c>
      <c r="J4730" s="632"/>
      <c r="K4730" s="633"/>
      <c r="L4730" s="634"/>
      <c r="M4730" s="378"/>
    </row>
    <row r="4731" spans="1:13">
      <c r="A4731" s="367" t="s">
        <v>350</v>
      </c>
      <c r="B4731" s="344"/>
      <c r="C4731" s="344"/>
      <c r="D4731" s="344"/>
      <c r="E4731" s="344"/>
      <c r="F4731" s="344"/>
      <c r="G4731" s="344"/>
      <c r="H4731" s="377"/>
      <c r="I4731" s="341"/>
      <c r="J4731" s="340"/>
      <c r="K4731" s="635">
        <f>K4734+K4737</f>
        <v>6.17</v>
      </c>
      <c r="L4731" s="628"/>
      <c r="M4731" s="286">
        <f>K4731*12*I4730</f>
        <v>91283.915999999997</v>
      </c>
    </row>
    <row r="4732" spans="1:13">
      <c r="A4732" s="376" t="s">
        <v>349</v>
      </c>
      <c r="B4732" s="375"/>
      <c r="C4732" s="375"/>
      <c r="D4732" s="375"/>
      <c r="E4732" s="375"/>
      <c r="F4732" s="375"/>
      <c r="G4732" s="375"/>
      <c r="H4732" s="374"/>
      <c r="I4732" s="295"/>
      <c r="J4732" s="294"/>
      <c r="K4732" s="293"/>
      <c r="L4732" s="292"/>
      <c r="M4732" s="373"/>
    </row>
    <row r="4733" spans="1:13" ht="15.75" thickBot="1">
      <c r="A4733" s="363" t="s">
        <v>348</v>
      </c>
      <c r="B4733" s="372"/>
      <c r="C4733" s="372"/>
      <c r="D4733" s="372"/>
      <c r="E4733" s="372"/>
      <c r="F4733" s="372"/>
      <c r="G4733" s="372"/>
      <c r="H4733" s="371"/>
      <c r="I4733" s="336"/>
      <c r="J4733" s="282"/>
      <c r="K4733" s="281"/>
      <c r="L4733" s="280"/>
      <c r="M4733" s="279"/>
    </row>
    <row r="4734" spans="1:13">
      <c r="A4734" s="323" t="s">
        <v>347</v>
      </c>
      <c r="B4734" s="331"/>
      <c r="C4734" s="331"/>
      <c r="D4734" s="331"/>
      <c r="E4734" s="331"/>
      <c r="F4734" s="331"/>
      <c r="G4734" s="331"/>
      <c r="H4734" s="357"/>
      <c r="I4734" s="596" t="s">
        <v>19</v>
      </c>
      <c r="J4734" s="597"/>
      <c r="K4734" s="629">
        <v>3.7</v>
      </c>
      <c r="L4734" s="630"/>
      <c r="M4734" s="291">
        <f>K4734*12*I4730</f>
        <v>54740.760000000009</v>
      </c>
    </row>
    <row r="4735" spans="1:13">
      <c r="A4735" s="301" t="s">
        <v>338</v>
      </c>
      <c r="B4735" s="355"/>
      <c r="C4735" s="355"/>
      <c r="D4735" s="355"/>
      <c r="E4735" s="355"/>
      <c r="F4735" s="355"/>
      <c r="G4735" s="355"/>
      <c r="H4735" s="356"/>
      <c r="I4735" s="598" t="s">
        <v>328</v>
      </c>
      <c r="J4735" s="599"/>
      <c r="K4735" s="327"/>
      <c r="L4735" s="292"/>
      <c r="M4735" s="291"/>
    </row>
    <row r="4736" spans="1:13">
      <c r="A4736" s="323" t="s">
        <v>337</v>
      </c>
      <c r="B4736" s="331"/>
      <c r="C4736" s="331"/>
      <c r="D4736" s="331"/>
      <c r="E4736" s="331"/>
      <c r="F4736" s="331"/>
      <c r="G4736" s="331"/>
      <c r="H4736" s="357"/>
      <c r="I4736" s="596"/>
      <c r="J4736" s="597"/>
      <c r="K4736" s="327"/>
      <c r="L4736" s="292"/>
      <c r="M4736" s="291"/>
    </row>
    <row r="4737" spans="1:13">
      <c r="A4737" s="323" t="s">
        <v>346</v>
      </c>
      <c r="B4737" s="331"/>
      <c r="C4737" s="331"/>
      <c r="D4737" s="331"/>
      <c r="E4737" s="331"/>
      <c r="F4737" s="331"/>
      <c r="G4737" s="331"/>
      <c r="H4737" s="357"/>
      <c r="I4737" s="608" t="s">
        <v>35</v>
      </c>
      <c r="J4737" s="609"/>
      <c r="K4737" s="625">
        <v>2.4700000000000002</v>
      </c>
      <c r="L4737" s="626"/>
      <c r="M4737" s="291">
        <f>K4737*12*I4730</f>
        <v>36543.156000000003</v>
      </c>
    </row>
    <row r="4738" spans="1:13" ht="15.75">
      <c r="A4738" s="320" t="s">
        <v>345</v>
      </c>
      <c r="B4738" s="354"/>
      <c r="C4738" s="354"/>
      <c r="D4738" s="354"/>
      <c r="E4738" s="354"/>
      <c r="F4738" s="354"/>
      <c r="G4738" s="354"/>
      <c r="H4738" s="353"/>
      <c r="I4738" s="598" t="s">
        <v>328</v>
      </c>
      <c r="J4738" s="599"/>
      <c r="K4738" s="370"/>
      <c r="L4738" s="369"/>
      <c r="M4738" s="291"/>
    </row>
    <row r="4739" spans="1:13">
      <c r="A4739" s="313" t="s">
        <v>344</v>
      </c>
      <c r="B4739" s="328"/>
      <c r="C4739" s="328"/>
      <c r="D4739" s="328"/>
      <c r="E4739" s="328"/>
      <c r="F4739" s="328"/>
      <c r="G4739" s="328"/>
      <c r="H4739" s="368"/>
      <c r="I4739" s="598"/>
      <c r="J4739" s="599"/>
      <c r="K4739" s="352"/>
      <c r="L4739" s="292"/>
      <c r="M4739" s="291"/>
    </row>
    <row r="4740" spans="1:13" ht="15.75" thickBot="1">
      <c r="A4740" s="323" t="s">
        <v>343</v>
      </c>
      <c r="B4740" s="322"/>
      <c r="C4740" s="322"/>
      <c r="D4740" s="322"/>
      <c r="E4740" s="322"/>
      <c r="F4740" s="322"/>
      <c r="G4740" s="322"/>
      <c r="H4740" s="321"/>
      <c r="I4740" s="334"/>
      <c r="J4740" s="333"/>
      <c r="K4740" s="636"/>
      <c r="L4740" s="637"/>
      <c r="M4740" s="291"/>
    </row>
    <row r="4741" spans="1:13">
      <c r="A4741" s="367" t="s">
        <v>342</v>
      </c>
      <c r="B4741" s="366"/>
      <c r="C4741" s="366"/>
      <c r="D4741" s="366"/>
      <c r="E4741" s="366"/>
      <c r="F4741" s="366"/>
      <c r="G4741" s="366"/>
      <c r="H4741" s="365"/>
      <c r="I4741" s="341"/>
      <c r="J4741" s="364"/>
      <c r="K4741" s="627">
        <f>K4743+K4748+K4751</f>
        <v>5.05</v>
      </c>
      <c r="L4741" s="628"/>
      <c r="M4741" s="286">
        <f>K4741*12*I4730</f>
        <v>74713.740000000005</v>
      </c>
    </row>
    <row r="4742" spans="1:13" ht="15.75" thickBot="1">
      <c r="A4742" s="363" t="s">
        <v>341</v>
      </c>
      <c r="B4742" s="362"/>
      <c r="C4742" s="362"/>
      <c r="D4742" s="362"/>
      <c r="E4742" s="362"/>
      <c r="F4742" s="362"/>
      <c r="G4742" s="362"/>
      <c r="H4742" s="361"/>
      <c r="I4742" s="336"/>
      <c r="J4742" s="360"/>
      <c r="K4742" s="281"/>
      <c r="L4742" s="280"/>
      <c r="M4742" s="279"/>
    </row>
    <row r="4743" spans="1:13">
      <c r="A4743" s="301" t="s">
        <v>340</v>
      </c>
      <c r="B4743" s="300"/>
      <c r="C4743" s="300"/>
      <c r="D4743" s="300"/>
      <c r="E4743" s="300"/>
      <c r="F4743" s="300"/>
      <c r="G4743" s="300"/>
      <c r="H4743" s="298"/>
      <c r="I4743" s="598" t="s">
        <v>19</v>
      </c>
      <c r="J4743" s="599"/>
      <c r="K4743" s="629">
        <v>2.5299999999999998</v>
      </c>
      <c r="L4743" s="630"/>
      <c r="M4743" s="291">
        <f>K4743*12*I4730</f>
        <v>37430.844000000005</v>
      </c>
    </row>
    <row r="4744" spans="1:13">
      <c r="A4744" s="323" t="s">
        <v>339</v>
      </c>
      <c r="B4744" s="322"/>
      <c r="C4744" s="322"/>
      <c r="D4744" s="322"/>
      <c r="E4744" s="322"/>
      <c r="F4744" s="322"/>
      <c r="G4744" s="322"/>
      <c r="H4744" s="321"/>
      <c r="I4744" s="359"/>
      <c r="J4744" s="358"/>
      <c r="K4744" s="327"/>
      <c r="L4744" s="292"/>
      <c r="M4744" s="291"/>
    </row>
    <row r="4745" spans="1:13">
      <c r="A4745" s="301" t="s">
        <v>338</v>
      </c>
      <c r="B4745" s="355"/>
      <c r="C4745" s="355"/>
      <c r="D4745" s="355"/>
      <c r="E4745" s="355"/>
      <c r="F4745" s="355"/>
      <c r="G4745" s="355"/>
      <c r="H4745" s="356"/>
      <c r="I4745" s="598" t="s">
        <v>328</v>
      </c>
      <c r="J4745" s="599"/>
      <c r="K4745" s="327"/>
      <c r="L4745" s="292"/>
      <c r="M4745" s="291"/>
    </row>
    <row r="4746" spans="1:13">
      <c r="A4746" s="323" t="s">
        <v>337</v>
      </c>
      <c r="B4746" s="331"/>
      <c r="C4746" s="331"/>
      <c r="D4746" s="331"/>
      <c r="E4746" s="331"/>
      <c r="F4746" s="331"/>
      <c r="G4746" s="331"/>
      <c r="H4746" s="357"/>
      <c r="I4746" s="596"/>
      <c r="J4746" s="597"/>
      <c r="K4746" s="327"/>
      <c r="L4746" s="292"/>
      <c r="M4746" s="291"/>
    </row>
    <row r="4747" spans="1:13">
      <c r="A4747" s="320" t="s">
        <v>336</v>
      </c>
      <c r="B4747" s="354"/>
      <c r="C4747" s="353"/>
      <c r="D4747" s="355"/>
      <c r="E4747" s="355"/>
      <c r="F4747" s="355"/>
      <c r="G4747" s="355"/>
      <c r="H4747" s="356"/>
      <c r="I4747" s="598" t="s">
        <v>328</v>
      </c>
      <c r="J4747" s="599"/>
      <c r="K4747" s="327"/>
      <c r="L4747" s="292"/>
      <c r="M4747" s="291"/>
    </row>
    <row r="4748" spans="1:13">
      <c r="A4748" s="301" t="s">
        <v>335</v>
      </c>
      <c r="B4748" s="355"/>
      <c r="C4748" s="355"/>
      <c r="D4748" s="354"/>
      <c r="E4748" s="354"/>
      <c r="F4748" s="354"/>
      <c r="G4748" s="354"/>
      <c r="H4748" s="353"/>
      <c r="I4748" s="608" t="s">
        <v>35</v>
      </c>
      <c r="J4748" s="609"/>
      <c r="K4748" s="625">
        <v>1.1200000000000001</v>
      </c>
      <c r="L4748" s="626"/>
      <c r="M4748" s="291">
        <f>K4748*12*I4730</f>
        <v>16570.176000000003</v>
      </c>
    </row>
    <row r="4749" spans="1:13">
      <c r="A4749" s="313" t="s">
        <v>334</v>
      </c>
      <c r="B4749" s="312"/>
      <c r="C4749" s="312"/>
      <c r="D4749" s="312"/>
      <c r="E4749" s="312"/>
      <c r="F4749" s="312"/>
      <c r="G4749" s="312"/>
      <c r="H4749" s="311"/>
      <c r="I4749" s="590" t="s">
        <v>333</v>
      </c>
      <c r="J4749" s="591"/>
      <c r="K4749" s="327"/>
      <c r="L4749" s="292"/>
      <c r="M4749" s="291"/>
    </row>
    <row r="4750" spans="1:13">
      <c r="A4750" s="323"/>
      <c r="B4750" s="322"/>
      <c r="C4750" s="322"/>
      <c r="D4750" s="322"/>
      <c r="E4750" s="322"/>
      <c r="F4750" s="322"/>
      <c r="G4750" s="322"/>
      <c r="H4750" s="321"/>
      <c r="I4750" s="334" t="s">
        <v>332</v>
      </c>
      <c r="J4750" s="333"/>
      <c r="K4750" s="352"/>
      <c r="L4750" s="292"/>
      <c r="M4750" s="291"/>
    </row>
    <row r="4751" spans="1:13">
      <c r="A4751" s="313" t="s">
        <v>331</v>
      </c>
      <c r="B4751" s="312"/>
      <c r="C4751" s="312"/>
      <c r="D4751" s="312"/>
      <c r="E4751" s="312"/>
      <c r="F4751" s="312"/>
      <c r="G4751" s="312"/>
      <c r="H4751" s="311"/>
      <c r="I4751" s="590" t="s">
        <v>35</v>
      </c>
      <c r="J4751" s="591"/>
      <c r="K4751" s="625">
        <v>1.4</v>
      </c>
      <c r="L4751" s="626"/>
      <c r="M4751" s="291">
        <f>K4751*12*I4730</f>
        <v>20712.719999999998</v>
      </c>
    </row>
    <row r="4752" spans="1:13">
      <c r="A4752" s="323" t="s">
        <v>330</v>
      </c>
      <c r="B4752" s="322"/>
      <c r="C4752" s="322"/>
      <c r="D4752" s="322"/>
      <c r="E4752" s="322"/>
      <c r="F4752" s="322"/>
      <c r="G4752" s="322"/>
      <c r="H4752" s="321"/>
      <c r="I4752" s="334"/>
      <c r="J4752" s="333"/>
      <c r="K4752" s="327"/>
      <c r="L4752" s="292"/>
      <c r="M4752" s="291"/>
    </row>
    <row r="4753" spans="1:13">
      <c r="A4753" s="313" t="s">
        <v>329</v>
      </c>
      <c r="B4753" s="312"/>
      <c r="C4753" s="312"/>
      <c r="D4753" s="312"/>
      <c r="E4753" s="312"/>
      <c r="F4753" s="312"/>
      <c r="G4753" s="312"/>
      <c r="H4753" s="311"/>
      <c r="I4753" s="598" t="s">
        <v>328</v>
      </c>
      <c r="J4753" s="599"/>
      <c r="K4753" s="327"/>
      <c r="L4753" s="292"/>
      <c r="M4753" s="291"/>
    </row>
    <row r="4754" spans="1:13">
      <c r="A4754" s="313" t="s">
        <v>327</v>
      </c>
      <c r="B4754" s="312"/>
      <c r="C4754" s="312"/>
      <c r="D4754" s="312"/>
      <c r="E4754" s="312"/>
      <c r="F4754" s="312"/>
      <c r="G4754" s="312"/>
      <c r="H4754" s="311"/>
      <c r="I4754" s="590" t="s">
        <v>326</v>
      </c>
      <c r="J4754" s="591"/>
      <c r="K4754" s="351"/>
      <c r="L4754" s="350"/>
      <c r="M4754" s="349"/>
    </row>
    <row r="4755" spans="1:13" ht="15.75" thickBot="1">
      <c r="A4755" s="323"/>
      <c r="B4755" s="322"/>
      <c r="C4755" s="322"/>
      <c r="D4755" s="322"/>
      <c r="E4755" s="322"/>
      <c r="F4755" s="322"/>
      <c r="G4755" s="322"/>
      <c r="H4755" s="321"/>
      <c r="I4755" s="606" t="s">
        <v>325</v>
      </c>
      <c r="J4755" s="607"/>
      <c r="K4755" s="348"/>
      <c r="L4755" s="347"/>
      <c r="M4755" s="346"/>
    </row>
    <row r="4756" spans="1:13">
      <c r="A4756" s="345" t="s">
        <v>324</v>
      </c>
      <c r="B4756" s="344"/>
      <c r="C4756" s="344"/>
      <c r="D4756" s="344"/>
      <c r="E4756" s="344"/>
      <c r="F4756" s="344"/>
      <c r="G4756" s="343"/>
      <c r="H4756" s="342"/>
      <c r="I4756" s="341"/>
      <c r="J4756" s="340"/>
      <c r="K4756" s="648">
        <f>K4758+K4765+K4773+K4777+K4781</f>
        <v>7.9799999999999995</v>
      </c>
      <c r="L4756" s="628"/>
      <c r="M4756" s="286">
        <f>M4758+M4765+M4773+M4777+M4781</f>
        <v>118062.504</v>
      </c>
    </row>
    <row r="4757" spans="1:13" ht="15.75" thickBot="1">
      <c r="A4757" s="339"/>
      <c r="B4757" s="338"/>
      <c r="C4757" s="338"/>
      <c r="D4757" s="338"/>
      <c r="E4757" s="338"/>
      <c r="F4757" s="338"/>
      <c r="G4757" s="338"/>
      <c r="H4757" s="337"/>
      <c r="I4757" s="336"/>
      <c r="J4757" s="282"/>
      <c r="K4757" s="281"/>
      <c r="L4757" s="280"/>
      <c r="M4757" s="279"/>
    </row>
    <row r="4758" spans="1:13" ht="15.75" thickBot="1">
      <c r="A4758" s="603" t="s">
        <v>323</v>
      </c>
      <c r="B4758" s="604"/>
      <c r="C4758" s="604"/>
      <c r="D4758" s="604"/>
      <c r="E4758" s="604"/>
      <c r="F4758" s="604"/>
      <c r="G4758" s="604"/>
      <c r="H4758" s="605"/>
      <c r="I4758" s="305"/>
      <c r="J4758" s="304"/>
      <c r="K4758" s="646">
        <f>K4759+K4760+K4761+K4763+K4764</f>
        <v>4.0999999999999996</v>
      </c>
      <c r="L4758" s="647"/>
      <c r="M4758" s="303">
        <f>K4758*12*I4730</f>
        <v>60658.68</v>
      </c>
    </row>
    <row r="4759" spans="1:13">
      <c r="A4759" s="323" t="s">
        <v>322</v>
      </c>
      <c r="B4759" s="322"/>
      <c r="C4759" s="322"/>
      <c r="D4759" s="322"/>
      <c r="E4759" s="322"/>
      <c r="F4759" s="322"/>
      <c r="G4759" s="322"/>
      <c r="H4759" s="321"/>
      <c r="I4759" s="596" t="s">
        <v>321</v>
      </c>
      <c r="J4759" s="597"/>
      <c r="K4759" s="629">
        <v>0.63</v>
      </c>
      <c r="L4759" s="630"/>
      <c r="M4759" s="291">
        <f>K4759*12*I4730</f>
        <v>9320.724000000002</v>
      </c>
    </row>
    <row r="4760" spans="1:13">
      <c r="A4760" s="320" t="s">
        <v>320</v>
      </c>
      <c r="B4760" s="319"/>
      <c r="C4760" s="319"/>
      <c r="D4760" s="319"/>
      <c r="E4760" s="319"/>
      <c r="F4760" s="319"/>
      <c r="G4760" s="319"/>
      <c r="H4760" s="318"/>
      <c r="I4760" s="608" t="s">
        <v>57</v>
      </c>
      <c r="J4760" s="609"/>
      <c r="K4760" s="625">
        <v>1.48</v>
      </c>
      <c r="L4760" s="626"/>
      <c r="M4760" s="291">
        <f>K4760*12*I4730</f>
        <v>21896.304</v>
      </c>
    </row>
    <row r="4761" spans="1:13">
      <c r="A4761" s="313" t="s">
        <v>319</v>
      </c>
      <c r="B4761" s="312"/>
      <c r="C4761" s="312"/>
      <c r="D4761" s="312"/>
      <c r="E4761" s="312"/>
      <c r="F4761" s="312"/>
      <c r="G4761" s="312"/>
      <c r="H4761" s="311"/>
      <c r="I4761" s="590" t="s">
        <v>35</v>
      </c>
      <c r="J4761" s="591"/>
      <c r="K4761" s="625">
        <v>0.17</v>
      </c>
      <c r="L4761" s="626"/>
      <c r="M4761" s="291">
        <f>K4761*12*I4730</f>
        <v>2515.1160000000004</v>
      </c>
    </row>
    <row r="4762" spans="1:13">
      <c r="A4762" s="335" t="s">
        <v>318</v>
      </c>
      <c r="B4762" s="331"/>
      <c r="C4762" s="331"/>
      <c r="D4762" s="331"/>
      <c r="E4762" s="322"/>
      <c r="F4762" s="322"/>
      <c r="G4762" s="322"/>
      <c r="H4762" s="321"/>
      <c r="I4762" s="334"/>
      <c r="J4762" s="333"/>
      <c r="K4762" s="293"/>
      <c r="L4762" s="292"/>
      <c r="M4762" s="291"/>
    </row>
    <row r="4763" spans="1:13">
      <c r="A4763" s="320" t="s">
        <v>317</v>
      </c>
      <c r="B4763" s="319"/>
      <c r="C4763" s="319"/>
      <c r="D4763" s="319"/>
      <c r="E4763" s="319"/>
      <c r="F4763" s="319"/>
      <c r="G4763" s="319"/>
      <c r="H4763" s="318"/>
      <c r="I4763" s="608" t="s">
        <v>19</v>
      </c>
      <c r="J4763" s="609"/>
      <c r="K4763" s="625">
        <v>0.05</v>
      </c>
      <c r="L4763" s="626"/>
      <c r="M4763" s="291">
        <f>K4763*12*I4730</f>
        <v>739.74000000000012</v>
      </c>
    </row>
    <row r="4764" spans="1:13" ht="15.75" thickBot="1">
      <c r="A4764" s="313" t="s">
        <v>316</v>
      </c>
      <c r="B4764" s="312"/>
      <c r="C4764" s="312"/>
      <c r="D4764" s="312"/>
      <c r="E4764" s="312"/>
      <c r="F4764" s="312"/>
      <c r="G4764" s="312"/>
      <c r="H4764" s="311"/>
      <c r="I4764" s="614" t="s">
        <v>19</v>
      </c>
      <c r="J4764" s="615"/>
      <c r="K4764" s="650">
        <v>1.77</v>
      </c>
      <c r="L4764" s="651"/>
      <c r="M4764" s="291">
        <f>K4764*12*I4730</f>
        <v>26186.796000000006</v>
      </c>
    </row>
    <row r="4765" spans="1:13" ht="15.75" thickBot="1">
      <c r="A4765" s="654" t="s">
        <v>315</v>
      </c>
      <c r="B4765" s="655"/>
      <c r="C4765" s="655"/>
      <c r="D4765" s="655"/>
      <c r="E4765" s="655"/>
      <c r="F4765" s="655"/>
      <c r="G4765" s="655"/>
      <c r="H4765" s="656"/>
      <c r="I4765" s="305"/>
      <c r="J4765" s="304"/>
      <c r="K4765" s="642">
        <f>K4766+K4767+K4769+K4770+K4771+K4772</f>
        <v>1.35</v>
      </c>
      <c r="L4765" s="647"/>
      <c r="M4765" s="303">
        <f>K4765*12*I4730</f>
        <v>19972.980000000003</v>
      </c>
    </row>
    <row r="4766" spans="1:13">
      <c r="A4766" s="332" t="s">
        <v>314</v>
      </c>
      <c r="B4766" s="331"/>
      <c r="C4766" s="331"/>
      <c r="D4766" s="331"/>
      <c r="E4766" s="331"/>
      <c r="F4766" s="322"/>
      <c r="G4766" s="322"/>
      <c r="H4766" s="321"/>
      <c r="I4766" s="330"/>
      <c r="J4766" s="294"/>
      <c r="K4766" s="629">
        <v>0.08</v>
      </c>
      <c r="L4766" s="630"/>
      <c r="M4766" s="291">
        <f>K4766*12*I4730</f>
        <v>1183.5840000000001</v>
      </c>
    </row>
    <row r="4767" spans="1:13">
      <c r="A4767" s="329" t="s">
        <v>313</v>
      </c>
      <c r="B4767" s="328"/>
      <c r="C4767" s="328"/>
      <c r="D4767" s="328"/>
      <c r="E4767" s="328"/>
      <c r="F4767" s="312"/>
      <c r="G4767" s="312"/>
      <c r="H4767" s="311"/>
      <c r="I4767" s="598" t="s">
        <v>312</v>
      </c>
      <c r="J4767" s="599"/>
      <c r="K4767" s="625">
        <v>0.65</v>
      </c>
      <c r="L4767" s="626"/>
      <c r="M4767" s="291">
        <f>K4767*12*I4730</f>
        <v>9616.6200000000008</v>
      </c>
    </row>
    <row r="4768" spans="1:13">
      <c r="A4768" s="323" t="s">
        <v>311</v>
      </c>
      <c r="B4768" s="322"/>
      <c r="C4768" s="322"/>
      <c r="D4768" s="322"/>
      <c r="E4768" s="322"/>
      <c r="F4768" s="322"/>
      <c r="G4768" s="322"/>
      <c r="H4768" s="321"/>
      <c r="I4768" s="596" t="s">
        <v>310</v>
      </c>
      <c r="J4768" s="597"/>
      <c r="K4768" s="327"/>
      <c r="L4768" s="292"/>
      <c r="M4768" s="291"/>
    </row>
    <row r="4769" spans="1:13">
      <c r="A4769" s="320" t="s">
        <v>309</v>
      </c>
      <c r="B4769" s="319"/>
      <c r="C4769" s="319"/>
      <c r="D4769" s="319"/>
      <c r="E4769" s="319"/>
      <c r="F4769" s="319"/>
      <c r="G4769" s="319"/>
      <c r="H4769" s="318"/>
      <c r="I4769" s="608" t="s">
        <v>308</v>
      </c>
      <c r="J4769" s="609"/>
      <c r="K4769" s="625">
        <v>0.4</v>
      </c>
      <c r="L4769" s="626"/>
      <c r="M4769" s="291">
        <f>K4769*12*I4730</f>
        <v>5917.920000000001</v>
      </c>
    </row>
    <row r="4770" spans="1:13">
      <c r="A4770" s="320" t="s">
        <v>307</v>
      </c>
      <c r="B4770" s="319"/>
      <c r="C4770" s="319"/>
      <c r="D4770" s="319"/>
      <c r="E4770" s="319"/>
      <c r="F4770" s="319"/>
      <c r="G4770" s="319"/>
      <c r="H4770" s="318"/>
      <c r="I4770" s="608" t="s">
        <v>306</v>
      </c>
      <c r="J4770" s="609"/>
      <c r="K4770" s="625">
        <v>0.1</v>
      </c>
      <c r="L4770" s="626"/>
      <c r="M4770" s="291">
        <f>K4770*12*I4730</f>
        <v>1479.4800000000002</v>
      </c>
    </row>
    <row r="4771" spans="1:13">
      <c r="A4771" s="313" t="s">
        <v>299</v>
      </c>
      <c r="B4771" s="312"/>
      <c r="C4771" s="312"/>
      <c r="D4771" s="312"/>
      <c r="E4771" s="312"/>
      <c r="F4771" s="312"/>
      <c r="G4771" s="312"/>
      <c r="H4771" s="311"/>
      <c r="I4771" s="608" t="s">
        <v>298</v>
      </c>
      <c r="J4771" s="609"/>
      <c r="K4771" s="636">
        <v>0.05</v>
      </c>
      <c r="L4771" s="637"/>
      <c r="M4771" s="291">
        <f>K4771*12*I4730</f>
        <v>739.74000000000012</v>
      </c>
    </row>
    <row r="4772" spans="1:13" ht="15.75" thickBot="1">
      <c r="A4772" s="313" t="s">
        <v>305</v>
      </c>
      <c r="B4772" s="312"/>
      <c r="C4772" s="312"/>
      <c r="D4772" s="312"/>
      <c r="E4772" s="312"/>
      <c r="F4772" s="312"/>
      <c r="G4772" s="312"/>
      <c r="H4772" s="311"/>
      <c r="I4772" s="614" t="s">
        <v>88</v>
      </c>
      <c r="J4772" s="615"/>
      <c r="K4772" s="638">
        <v>7.0000000000000007E-2</v>
      </c>
      <c r="L4772" s="639"/>
      <c r="M4772" s="326">
        <f>K4772*12*I4730</f>
        <v>1035.6360000000002</v>
      </c>
    </row>
    <row r="4773" spans="1:13" ht="15.75" thickBot="1">
      <c r="A4773" s="654" t="s">
        <v>304</v>
      </c>
      <c r="B4773" s="655"/>
      <c r="C4773" s="655"/>
      <c r="D4773" s="655"/>
      <c r="E4773" s="655"/>
      <c r="F4773" s="655"/>
      <c r="G4773" s="655"/>
      <c r="H4773" s="656"/>
      <c r="I4773" s="325"/>
      <c r="J4773" s="324"/>
      <c r="K4773" s="649">
        <f>K4774+K4775+K4776</f>
        <v>0.88</v>
      </c>
      <c r="L4773" s="643"/>
      <c r="M4773" s="303">
        <f>K4773*12*I4730</f>
        <v>13019.424000000001</v>
      </c>
    </row>
    <row r="4774" spans="1:13">
      <c r="A4774" s="323" t="s">
        <v>303</v>
      </c>
      <c r="B4774" s="322"/>
      <c r="C4774" s="322"/>
      <c r="D4774" s="322"/>
      <c r="E4774" s="322"/>
      <c r="F4774" s="322"/>
      <c r="G4774" s="322"/>
      <c r="H4774" s="321"/>
      <c r="I4774" s="612" t="s">
        <v>302</v>
      </c>
      <c r="J4774" s="613"/>
      <c r="K4774" s="644">
        <v>0.42</v>
      </c>
      <c r="L4774" s="645"/>
      <c r="M4774" s="291">
        <f>K4774*12*I4730</f>
        <v>6213.8160000000007</v>
      </c>
    </row>
    <row r="4775" spans="1:13">
      <c r="A4775" s="320" t="s">
        <v>301</v>
      </c>
      <c r="B4775" s="319"/>
      <c r="C4775" s="319"/>
      <c r="D4775" s="319"/>
      <c r="E4775" s="319"/>
      <c r="F4775" s="319"/>
      <c r="G4775" s="319"/>
      <c r="H4775" s="318"/>
      <c r="I4775" s="317" t="s">
        <v>300</v>
      </c>
      <c r="J4775" s="316"/>
      <c r="K4775" s="636">
        <v>0.37</v>
      </c>
      <c r="L4775" s="637"/>
      <c r="M4775" s="291">
        <f>K4775*12*I4730</f>
        <v>5474.076</v>
      </c>
    </row>
    <row r="4776" spans="1:13" ht="15.75" thickBot="1">
      <c r="A4776" s="313" t="s">
        <v>299</v>
      </c>
      <c r="B4776" s="312"/>
      <c r="C4776" s="312"/>
      <c r="D4776" s="312"/>
      <c r="E4776" s="312"/>
      <c r="F4776" s="312"/>
      <c r="G4776" s="312"/>
      <c r="H4776" s="311"/>
      <c r="I4776" s="614" t="s">
        <v>298</v>
      </c>
      <c r="J4776" s="615"/>
      <c r="K4776" s="638">
        <v>0.09</v>
      </c>
      <c r="L4776" s="639"/>
      <c r="M4776" s="291">
        <f>K4776*12*I4730</f>
        <v>1331.5320000000002</v>
      </c>
    </row>
    <row r="4777" spans="1:13" ht="15.75" thickBot="1">
      <c r="A4777" s="603" t="s">
        <v>375</v>
      </c>
      <c r="B4777" s="604"/>
      <c r="C4777" s="604"/>
      <c r="D4777" s="604"/>
      <c r="E4777" s="604"/>
      <c r="F4777" s="604"/>
      <c r="G4777" s="604"/>
      <c r="H4777" s="605"/>
      <c r="I4777" s="305"/>
      <c r="J4777" s="304"/>
      <c r="K4777" s="642">
        <v>1.58</v>
      </c>
      <c r="L4777" s="643"/>
      <c r="M4777" s="303">
        <f>K4777*12*I4730</f>
        <v>23375.784000000003</v>
      </c>
    </row>
    <row r="4778" spans="1:13">
      <c r="A4778" s="301" t="s">
        <v>294</v>
      </c>
      <c r="B4778" s="300"/>
      <c r="C4778" s="300"/>
      <c r="D4778" s="300"/>
      <c r="E4778" s="300"/>
      <c r="F4778" s="300"/>
      <c r="G4778" s="300"/>
      <c r="H4778" s="298"/>
      <c r="I4778" s="621" t="s">
        <v>293</v>
      </c>
      <c r="J4778" s="622"/>
      <c r="K4778" s="297"/>
      <c r="L4778" s="314"/>
      <c r="M4778" s="291"/>
    </row>
    <row r="4779" spans="1:13">
      <c r="A4779" s="301" t="s">
        <v>292</v>
      </c>
      <c r="B4779" s="300"/>
      <c r="C4779" s="300"/>
      <c r="D4779" s="300"/>
      <c r="E4779" s="300"/>
      <c r="F4779" s="300"/>
      <c r="G4779" s="300"/>
      <c r="H4779" s="298"/>
      <c r="I4779" s="295"/>
      <c r="J4779" s="294"/>
      <c r="K4779" s="297"/>
      <c r="L4779" s="314"/>
      <c r="M4779" s="291"/>
    </row>
    <row r="4780" spans="1:13" ht="15.75" thickBot="1">
      <c r="A4780" s="301" t="s">
        <v>291</v>
      </c>
      <c r="B4780" s="300"/>
      <c r="C4780" s="300"/>
      <c r="D4780" s="300"/>
      <c r="E4780" s="300"/>
      <c r="F4780" s="300"/>
      <c r="G4780" s="300"/>
      <c r="H4780" s="298"/>
      <c r="I4780" s="310"/>
      <c r="J4780" s="294"/>
      <c r="K4780" s="297"/>
      <c r="L4780" s="314"/>
      <c r="M4780" s="291"/>
    </row>
    <row r="4781" spans="1:13" ht="15.75" thickBot="1">
      <c r="A4781" s="309" t="s">
        <v>374</v>
      </c>
      <c r="B4781" s="308"/>
      <c r="C4781" s="308"/>
      <c r="D4781" s="308"/>
      <c r="E4781" s="308"/>
      <c r="F4781" s="308"/>
      <c r="G4781" s="308"/>
      <c r="H4781" s="307"/>
      <c r="I4781" s="305"/>
      <c r="J4781" s="304"/>
      <c r="K4781" s="642">
        <v>7.0000000000000007E-2</v>
      </c>
      <c r="L4781" s="643"/>
      <c r="M4781" s="303">
        <f>K4781*12*I4730</f>
        <v>1035.6360000000002</v>
      </c>
    </row>
    <row r="4782" spans="1:13">
      <c r="A4782" s="301" t="s">
        <v>289</v>
      </c>
      <c r="B4782" s="300"/>
      <c r="C4782" s="300"/>
      <c r="D4782" s="300"/>
      <c r="E4782" s="300"/>
      <c r="F4782" s="300"/>
      <c r="G4782" s="300"/>
      <c r="H4782" s="298"/>
      <c r="I4782" s="621" t="s">
        <v>19</v>
      </c>
      <c r="J4782" s="622"/>
      <c r="K4782" s="315"/>
      <c r="L4782" s="314"/>
      <c r="M4782" s="291"/>
    </row>
    <row r="4783" spans="1:13" ht="15.75" thickBot="1">
      <c r="A4783" s="301" t="s">
        <v>288</v>
      </c>
      <c r="B4783" s="300"/>
      <c r="C4783" s="300"/>
      <c r="D4783" s="300"/>
      <c r="E4783" s="300"/>
      <c r="F4783" s="300"/>
      <c r="G4783" s="300"/>
      <c r="H4783" s="298"/>
      <c r="I4783" s="295"/>
      <c r="J4783" s="294"/>
      <c r="K4783" s="315"/>
      <c r="L4783" s="314"/>
      <c r="M4783" s="291"/>
    </row>
    <row r="4784" spans="1:13" ht="15.75" thickBot="1">
      <c r="A4784" s="603" t="s">
        <v>287</v>
      </c>
      <c r="B4784" s="604"/>
      <c r="C4784" s="604"/>
      <c r="D4784" s="604"/>
      <c r="E4784" s="604"/>
      <c r="F4784" s="604"/>
      <c r="G4784" s="604"/>
      <c r="H4784" s="605"/>
      <c r="I4784" s="305"/>
      <c r="J4784" s="304"/>
      <c r="K4784" s="642">
        <v>6</v>
      </c>
      <c r="L4784" s="643"/>
      <c r="M4784" s="303">
        <f>K4784*12*I4730</f>
        <v>88768.8</v>
      </c>
    </row>
    <row r="4785" spans="1:13">
      <c r="A4785" s="301" t="s">
        <v>286</v>
      </c>
      <c r="B4785" s="299"/>
      <c r="C4785" s="299"/>
      <c r="D4785" s="299"/>
      <c r="E4785" s="299"/>
      <c r="F4785" s="300"/>
      <c r="G4785" s="299"/>
      <c r="H4785" s="298"/>
      <c r="I4785" s="598" t="s">
        <v>285</v>
      </c>
      <c r="J4785" s="599"/>
      <c r="K4785" s="297"/>
      <c r="L4785" s="314"/>
      <c r="M4785" s="291"/>
    </row>
    <row r="4786" spans="1:13">
      <c r="A4786" s="301" t="s">
        <v>284</v>
      </c>
      <c r="B4786" s="299"/>
      <c r="C4786" s="299"/>
      <c r="D4786" s="299"/>
      <c r="E4786" s="299"/>
      <c r="F4786" s="300"/>
      <c r="G4786" s="299"/>
      <c r="H4786" s="298"/>
      <c r="I4786" s="598" t="s">
        <v>283</v>
      </c>
      <c r="J4786" s="599"/>
      <c r="K4786" s="297"/>
      <c r="L4786" s="314"/>
      <c r="M4786" s="291"/>
    </row>
    <row r="4787" spans="1:13">
      <c r="A4787" s="301" t="s">
        <v>282</v>
      </c>
      <c r="B4787" s="299"/>
      <c r="C4787" s="299"/>
      <c r="D4787" s="299"/>
      <c r="E4787" s="299"/>
      <c r="F4787" s="300"/>
      <c r="G4787" s="299"/>
      <c r="H4787" s="298"/>
      <c r="I4787" s="598" t="s">
        <v>281</v>
      </c>
      <c r="J4787" s="599"/>
      <c r="K4787" s="297"/>
      <c r="L4787" s="314"/>
      <c r="M4787" s="291"/>
    </row>
    <row r="4788" spans="1:13">
      <c r="A4788" s="301" t="s">
        <v>280</v>
      </c>
      <c r="B4788" s="299"/>
      <c r="C4788" s="299"/>
      <c r="D4788" s="299"/>
      <c r="E4788" s="299"/>
      <c r="F4788" s="300"/>
      <c r="G4788" s="299"/>
      <c r="H4788" s="298"/>
      <c r="I4788" s="598" t="s">
        <v>279</v>
      </c>
      <c r="J4788" s="599"/>
      <c r="K4788" s="297"/>
      <c r="L4788" s="314"/>
      <c r="M4788" s="291"/>
    </row>
    <row r="4789" spans="1:13">
      <c r="A4789" s="301" t="s">
        <v>278</v>
      </c>
      <c r="B4789" s="299"/>
      <c r="C4789" s="299"/>
      <c r="D4789" s="299"/>
      <c r="E4789" s="299"/>
      <c r="F4789" s="300"/>
      <c r="G4789" s="299"/>
      <c r="H4789" s="298"/>
      <c r="I4789" s="598" t="s">
        <v>277</v>
      </c>
      <c r="J4789" s="599"/>
      <c r="K4789" s="297"/>
      <c r="L4789" s="314"/>
      <c r="M4789" s="291"/>
    </row>
    <row r="4790" spans="1:13">
      <c r="A4790" s="301" t="s">
        <v>276</v>
      </c>
      <c r="B4790" s="299"/>
      <c r="C4790" s="299"/>
      <c r="D4790" s="299"/>
      <c r="E4790" s="299"/>
      <c r="F4790" s="300"/>
      <c r="G4790" s="299"/>
      <c r="H4790" s="298"/>
      <c r="I4790" s="295"/>
      <c r="J4790" s="294"/>
      <c r="K4790" s="297"/>
      <c r="L4790" s="302"/>
      <c r="M4790" s="291"/>
    </row>
    <row r="4791" spans="1:13">
      <c r="A4791" s="301" t="s">
        <v>275</v>
      </c>
      <c r="B4791" s="299"/>
      <c r="C4791" s="299"/>
      <c r="D4791" s="299"/>
      <c r="E4791" s="299"/>
      <c r="F4791" s="300"/>
      <c r="G4791" s="299"/>
      <c r="H4791" s="298"/>
      <c r="I4791" s="295"/>
      <c r="J4791" s="294"/>
      <c r="K4791" s="297"/>
      <c r="L4791" s="314"/>
      <c r="M4791" s="291"/>
    </row>
    <row r="4792" spans="1:13">
      <c r="A4792" s="301" t="s">
        <v>274</v>
      </c>
      <c r="B4792" s="299"/>
      <c r="C4792" s="299"/>
      <c r="D4792" s="299"/>
      <c r="E4792" s="299"/>
      <c r="F4792" s="300"/>
      <c r="G4792" s="299"/>
      <c r="H4792" s="298"/>
      <c r="I4792" s="295"/>
      <c r="J4792" s="294"/>
      <c r="K4792" s="297"/>
      <c r="L4792" s="314"/>
      <c r="M4792" s="291"/>
    </row>
    <row r="4793" spans="1:13">
      <c r="A4793" s="301" t="s">
        <v>273</v>
      </c>
      <c r="B4793" s="299"/>
      <c r="C4793" s="299"/>
      <c r="D4793" s="299"/>
      <c r="E4793" s="299"/>
      <c r="F4793" s="300"/>
      <c r="G4793" s="299"/>
      <c r="H4793" s="298"/>
      <c r="I4793" s="295"/>
      <c r="J4793" s="294"/>
      <c r="K4793" s="297"/>
      <c r="L4793" s="314"/>
      <c r="M4793" s="291"/>
    </row>
    <row r="4794" spans="1:13">
      <c r="A4794" s="301" t="s">
        <v>272</v>
      </c>
      <c r="B4794" s="299"/>
      <c r="C4794" s="299"/>
      <c r="D4794" s="299"/>
      <c r="E4794" s="299"/>
      <c r="F4794" s="300"/>
      <c r="G4794" s="299"/>
      <c r="H4794" s="298"/>
      <c r="I4794" s="295"/>
      <c r="J4794" s="294"/>
      <c r="K4794" s="297"/>
      <c r="L4794" s="314"/>
      <c r="M4794" s="291"/>
    </row>
    <row r="4795" spans="1:13" ht="15.75" thickBot="1">
      <c r="A4795" s="616" t="s">
        <v>271</v>
      </c>
      <c r="B4795" s="617"/>
      <c r="C4795" s="617"/>
      <c r="D4795" s="617"/>
      <c r="E4795" s="617"/>
      <c r="F4795" s="617"/>
      <c r="G4795" s="617"/>
      <c r="H4795" s="618"/>
      <c r="I4795" s="295"/>
      <c r="J4795" s="294"/>
      <c r="K4795" s="293"/>
      <c r="L4795" s="292"/>
      <c r="M4795" s="291"/>
    </row>
    <row r="4796" spans="1:13">
      <c r="A4796" s="290" t="s">
        <v>270</v>
      </c>
      <c r="B4796" s="289"/>
      <c r="C4796" s="289"/>
      <c r="D4796" s="289"/>
      <c r="E4796" s="289"/>
      <c r="F4796" s="289"/>
      <c r="G4796" s="289"/>
      <c r="H4796" s="289"/>
      <c r="I4796" s="621" t="s">
        <v>55</v>
      </c>
      <c r="J4796" s="622"/>
      <c r="K4796" s="288"/>
      <c r="L4796" s="287"/>
      <c r="M4796" s="286"/>
    </row>
    <row r="4797" spans="1:13" ht="15.75" thickBot="1">
      <c r="A4797" s="285" t="s">
        <v>269</v>
      </c>
      <c r="B4797" s="284"/>
      <c r="C4797" s="284"/>
      <c r="D4797" s="284"/>
      <c r="E4797" s="284"/>
      <c r="F4797" s="284"/>
      <c r="G4797" s="284"/>
      <c r="H4797" s="284"/>
      <c r="I4797" s="283"/>
      <c r="J4797" s="282"/>
      <c r="K4797" s="281"/>
      <c r="L4797" s="280"/>
      <c r="M4797" s="279"/>
    </row>
    <row r="4798" spans="1:13" ht="15.75" thickBot="1">
      <c r="A4798" s="603" t="s">
        <v>355</v>
      </c>
      <c r="B4798" s="604"/>
      <c r="C4798" s="604"/>
      <c r="D4798" s="604"/>
      <c r="E4798" s="604"/>
      <c r="F4798" s="604"/>
      <c r="G4798" s="604"/>
      <c r="H4798" s="657"/>
      <c r="I4798" s="658" t="s">
        <v>32</v>
      </c>
      <c r="J4798" s="659"/>
      <c r="K4798" s="660">
        <v>1.46</v>
      </c>
      <c r="L4798" s="661"/>
      <c r="M4798" s="276">
        <f>K4798*12*I4730</f>
        <v>21600.407999999999</v>
      </c>
    </row>
    <row r="4799" spans="1:13" ht="15.75" thickBot="1">
      <c r="A4799" s="386" t="s">
        <v>354</v>
      </c>
      <c r="B4799" s="385"/>
      <c r="C4799" s="385"/>
      <c r="D4799" s="385"/>
      <c r="E4799" s="385"/>
      <c r="F4799" s="385"/>
      <c r="G4799" s="385"/>
      <c r="H4799" s="385"/>
      <c r="I4799" s="387"/>
      <c r="J4799" s="383"/>
      <c r="K4799" s="660">
        <v>1.1299999999999999</v>
      </c>
      <c r="L4799" s="661"/>
      <c r="M4799" s="276">
        <f>K4799*12*I4730</f>
        <v>16718.124</v>
      </c>
    </row>
    <row r="4800" spans="1:13" ht="15.75" thickBot="1">
      <c r="A4800" s="652" t="s">
        <v>268</v>
      </c>
      <c r="B4800" s="653"/>
      <c r="C4800" s="653"/>
      <c r="D4800" s="653"/>
      <c r="E4800" s="653"/>
      <c r="F4800" s="653"/>
      <c r="G4800" s="653"/>
      <c r="H4800" s="653"/>
      <c r="I4800" s="278"/>
      <c r="J4800" s="277"/>
      <c r="K4800" s="610">
        <f>K4731+K4741+K4756+K4784+K4798+K4799</f>
        <v>27.79</v>
      </c>
      <c r="L4800" s="611"/>
      <c r="M4800" s="276">
        <f>M4731+M4741+M4756+M4784+M4798+M4799</f>
        <v>411147.49200000003</v>
      </c>
    </row>
    <row r="4802" spans="1:13" ht="15.75">
      <c r="A4802" s="601" t="s">
        <v>0</v>
      </c>
      <c r="B4802" s="601"/>
      <c r="C4802" s="601"/>
      <c r="D4802" s="601"/>
      <c r="E4802" s="601"/>
      <c r="F4802" s="601"/>
      <c r="G4802" s="601"/>
      <c r="H4802" s="601"/>
      <c r="I4802" s="601"/>
      <c r="J4802" s="601"/>
      <c r="K4802" s="601"/>
      <c r="L4802" s="601"/>
      <c r="M4802" s="327"/>
    </row>
    <row r="4803" spans="1:13" ht="15.75">
      <c r="A4803" s="600" t="s">
        <v>353</v>
      </c>
      <c r="B4803" s="600"/>
      <c r="C4803" s="600"/>
      <c r="D4803" s="600"/>
      <c r="E4803" s="600"/>
      <c r="F4803" s="600"/>
      <c r="G4803" s="600"/>
      <c r="H4803" s="600"/>
      <c r="I4803" s="600"/>
      <c r="J4803" s="600"/>
      <c r="K4803" s="600"/>
      <c r="L4803" s="600"/>
      <c r="M4803" s="327"/>
    </row>
    <row r="4804" spans="1:13" ht="15.75">
      <c r="A4804" s="370"/>
      <c r="B4804" s="370"/>
      <c r="C4804" s="370"/>
      <c r="D4804" s="370"/>
      <c r="E4804" s="370"/>
      <c r="F4804" s="370" t="s">
        <v>489</v>
      </c>
      <c r="G4804" s="370"/>
      <c r="H4804" s="370"/>
      <c r="I4804" s="370"/>
      <c r="J4804" s="370"/>
      <c r="K4804" s="370"/>
      <c r="L4804" s="370"/>
      <c r="M4804" s="327"/>
    </row>
    <row r="4805" spans="1:13">
      <c r="A4805" s="329"/>
      <c r="B4805" s="328"/>
      <c r="C4805" s="602" t="s">
        <v>351</v>
      </c>
      <c r="D4805" s="602"/>
      <c r="E4805" s="602"/>
      <c r="F4805" s="328"/>
      <c r="G4805" s="328"/>
      <c r="H4805" s="368"/>
      <c r="I4805" s="590" t="s">
        <v>3</v>
      </c>
      <c r="J4805" s="591"/>
      <c r="K4805" s="592" t="s">
        <v>4</v>
      </c>
      <c r="L4805" s="593"/>
      <c r="M4805" s="382"/>
    </row>
    <row r="4806" spans="1:13">
      <c r="A4806" s="381"/>
      <c r="B4806" s="355"/>
      <c r="C4806" s="355"/>
      <c r="D4806" s="355"/>
      <c r="E4806" s="355"/>
      <c r="F4806" s="355"/>
      <c r="G4806" s="355"/>
      <c r="H4806" s="356"/>
      <c r="I4806" s="295"/>
      <c r="J4806" s="294"/>
      <c r="K4806" s="594" t="s">
        <v>5</v>
      </c>
      <c r="L4806" s="595"/>
      <c r="M4806" s="380" t="s">
        <v>6</v>
      </c>
    </row>
    <row r="4807" spans="1:13">
      <c r="A4807" s="381"/>
      <c r="B4807" s="355"/>
      <c r="C4807" s="355"/>
      <c r="D4807" s="355"/>
      <c r="E4807" s="355"/>
      <c r="F4807" s="355"/>
      <c r="G4807" s="355"/>
      <c r="H4807" s="356"/>
      <c r="I4807" s="598" t="s">
        <v>7</v>
      </c>
      <c r="J4807" s="599"/>
      <c r="K4807" s="623" t="s">
        <v>8</v>
      </c>
      <c r="L4807" s="624"/>
      <c r="M4807" s="380" t="s">
        <v>9</v>
      </c>
    </row>
    <row r="4808" spans="1:13" ht="16.5" thickBot="1">
      <c r="A4808" s="379"/>
      <c r="B4808" s="351"/>
      <c r="C4808" s="351"/>
      <c r="D4808" s="351"/>
      <c r="E4808" s="351"/>
      <c r="F4808" s="351"/>
      <c r="G4808" s="351"/>
      <c r="H4808" s="350"/>
      <c r="I4808" s="631">
        <v>336.2</v>
      </c>
      <c r="J4808" s="632"/>
      <c r="K4808" s="633"/>
      <c r="L4808" s="634"/>
      <c r="M4808" s="378"/>
    </row>
    <row r="4809" spans="1:13">
      <c r="A4809" s="367" t="s">
        <v>350</v>
      </c>
      <c r="B4809" s="344"/>
      <c r="C4809" s="344"/>
      <c r="D4809" s="344"/>
      <c r="E4809" s="344"/>
      <c r="F4809" s="344"/>
      <c r="G4809" s="344"/>
      <c r="H4809" s="377"/>
      <c r="I4809" s="341"/>
      <c r="J4809" s="340"/>
      <c r="K4809" s="635">
        <f>K4812+K4815</f>
        <v>6.17</v>
      </c>
      <c r="L4809" s="628"/>
      <c r="M4809" s="286">
        <f>K4809*12*I4808</f>
        <v>24892.247999999996</v>
      </c>
    </row>
    <row r="4810" spans="1:13">
      <c r="A4810" s="376" t="s">
        <v>349</v>
      </c>
      <c r="B4810" s="375"/>
      <c r="C4810" s="375"/>
      <c r="D4810" s="375"/>
      <c r="E4810" s="375"/>
      <c r="F4810" s="375"/>
      <c r="G4810" s="375"/>
      <c r="H4810" s="374"/>
      <c r="I4810" s="295"/>
      <c r="J4810" s="294"/>
      <c r="K4810" s="293"/>
      <c r="L4810" s="292"/>
      <c r="M4810" s="373"/>
    </row>
    <row r="4811" spans="1:13" ht="15.75" thickBot="1">
      <c r="A4811" s="363" t="s">
        <v>348</v>
      </c>
      <c r="B4811" s="372"/>
      <c r="C4811" s="372"/>
      <c r="D4811" s="372"/>
      <c r="E4811" s="372"/>
      <c r="F4811" s="372"/>
      <c r="G4811" s="372"/>
      <c r="H4811" s="371"/>
      <c r="I4811" s="336"/>
      <c r="J4811" s="282"/>
      <c r="K4811" s="281"/>
      <c r="L4811" s="280"/>
      <c r="M4811" s="279"/>
    </row>
    <row r="4812" spans="1:13">
      <c r="A4812" s="323" t="s">
        <v>347</v>
      </c>
      <c r="B4812" s="331"/>
      <c r="C4812" s="331"/>
      <c r="D4812" s="331"/>
      <c r="E4812" s="331"/>
      <c r="F4812" s="331"/>
      <c r="G4812" s="331"/>
      <c r="H4812" s="357"/>
      <c r="I4812" s="596" t="s">
        <v>19</v>
      </c>
      <c r="J4812" s="597"/>
      <c r="K4812" s="629">
        <v>3.7</v>
      </c>
      <c r="L4812" s="630"/>
      <c r="M4812" s="291">
        <f>K4812*12*I4808</f>
        <v>14927.28</v>
      </c>
    </row>
    <row r="4813" spans="1:13">
      <c r="A4813" s="301" t="s">
        <v>338</v>
      </c>
      <c r="B4813" s="355"/>
      <c r="C4813" s="355"/>
      <c r="D4813" s="355"/>
      <c r="E4813" s="355"/>
      <c r="F4813" s="355"/>
      <c r="G4813" s="355"/>
      <c r="H4813" s="356"/>
      <c r="I4813" s="598" t="s">
        <v>328</v>
      </c>
      <c r="J4813" s="599"/>
      <c r="K4813" s="327"/>
      <c r="L4813" s="292"/>
      <c r="M4813" s="291"/>
    </row>
    <row r="4814" spans="1:13">
      <c r="A4814" s="323" t="s">
        <v>337</v>
      </c>
      <c r="B4814" s="331"/>
      <c r="C4814" s="331"/>
      <c r="D4814" s="331"/>
      <c r="E4814" s="331"/>
      <c r="F4814" s="331"/>
      <c r="G4814" s="331"/>
      <c r="H4814" s="357"/>
      <c r="I4814" s="596"/>
      <c r="J4814" s="597"/>
      <c r="K4814" s="327"/>
      <c r="L4814" s="292"/>
      <c r="M4814" s="291"/>
    </row>
    <row r="4815" spans="1:13">
      <c r="A4815" s="323" t="s">
        <v>346</v>
      </c>
      <c r="B4815" s="331"/>
      <c r="C4815" s="331"/>
      <c r="D4815" s="331"/>
      <c r="E4815" s="331"/>
      <c r="F4815" s="331"/>
      <c r="G4815" s="331"/>
      <c r="H4815" s="357"/>
      <c r="I4815" s="608" t="s">
        <v>35</v>
      </c>
      <c r="J4815" s="609"/>
      <c r="K4815" s="625">
        <v>2.4700000000000002</v>
      </c>
      <c r="L4815" s="626"/>
      <c r="M4815" s="291">
        <f>K4815*12*I4808</f>
        <v>9964.9680000000008</v>
      </c>
    </row>
    <row r="4816" spans="1:13" ht="15.75">
      <c r="A4816" s="320" t="s">
        <v>345</v>
      </c>
      <c r="B4816" s="354"/>
      <c r="C4816" s="354"/>
      <c r="D4816" s="354"/>
      <c r="E4816" s="354"/>
      <c r="F4816" s="354"/>
      <c r="G4816" s="354"/>
      <c r="H4816" s="353"/>
      <c r="I4816" s="598" t="s">
        <v>328</v>
      </c>
      <c r="J4816" s="599"/>
      <c r="K4816" s="370"/>
      <c r="L4816" s="369"/>
      <c r="M4816" s="291"/>
    </row>
    <row r="4817" spans="1:13">
      <c r="A4817" s="313" t="s">
        <v>344</v>
      </c>
      <c r="B4817" s="328"/>
      <c r="C4817" s="328"/>
      <c r="D4817" s="328"/>
      <c r="E4817" s="328"/>
      <c r="F4817" s="328"/>
      <c r="G4817" s="328"/>
      <c r="H4817" s="368"/>
      <c r="I4817" s="598"/>
      <c r="J4817" s="599"/>
      <c r="K4817" s="352"/>
      <c r="L4817" s="292"/>
      <c r="M4817" s="291"/>
    </row>
    <row r="4818" spans="1:13" ht="15.75" thickBot="1">
      <c r="A4818" s="323" t="s">
        <v>343</v>
      </c>
      <c r="B4818" s="322"/>
      <c r="C4818" s="322"/>
      <c r="D4818" s="322"/>
      <c r="E4818" s="322"/>
      <c r="F4818" s="322"/>
      <c r="G4818" s="322"/>
      <c r="H4818" s="321"/>
      <c r="I4818" s="334"/>
      <c r="J4818" s="333"/>
      <c r="K4818" s="636"/>
      <c r="L4818" s="637"/>
      <c r="M4818" s="291"/>
    </row>
    <row r="4819" spans="1:13">
      <c r="A4819" s="367" t="s">
        <v>342</v>
      </c>
      <c r="B4819" s="366"/>
      <c r="C4819" s="366"/>
      <c r="D4819" s="366"/>
      <c r="E4819" s="366"/>
      <c r="F4819" s="366"/>
      <c r="G4819" s="366"/>
      <c r="H4819" s="365"/>
      <c r="I4819" s="341"/>
      <c r="J4819" s="364"/>
      <c r="K4819" s="627">
        <f>K4821+K4826+K4829</f>
        <v>5.05</v>
      </c>
      <c r="L4819" s="628"/>
      <c r="M4819" s="286">
        <f>K4819*12*I4808</f>
        <v>20373.719999999998</v>
      </c>
    </row>
    <row r="4820" spans="1:13" ht="15.75" thickBot="1">
      <c r="A4820" s="363" t="s">
        <v>341</v>
      </c>
      <c r="B4820" s="362"/>
      <c r="C4820" s="362"/>
      <c r="D4820" s="362"/>
      <c r="E4820" s="362"/>
      <c r="F4820" s="362"/>
      <c r="G4820" s="362"/>
      <c r="H4820" s="361"/>
      <c r="I4820" s="336"/>
      <c r="J4820" s="360"/>
      <c r="K4820" s="281"/>
      <c r="L4820" s="280"/>
      <c r="M4820" s="279"/>
    </row>
    <row r="4821" spans="1:13">
      <c r="A4821" s="301" t="s">
        <v>340</v>
      </c>
      <c r="B4821" s="300"/>
      <c r="C4821" s="300"/>
      <c r="D4821" s="300"/>
      <c r="E4821" s="300"/>
      <c r="F4821" s="300"/>
      <c r="G4821" s="300"/>
      <c r="H4821" s="298"/>
      <c r="I4821" s="598" t="s">
        <v>19</v>
      </c>
      <c r="J4821" s="599"/>
      <c r="K4821" s="629">
        <v>2.5299999999999998</v>
      </c>
      <c r="L4821" s="630"/>
      <c r="M4821" s="291">
        <f>K4821*12*I4808</f>
        <v>10207.031999999999</v>
      </c>
    </row>
    <row r="4822" spans="1:13">
      <c r="A4822" s="323" t="s">
        <v>339</v>
      </c>
      <c r="B4822" s="322"/>
      <c r="C4822" s="322"/>
      <c r="D4822" s="322"/>
      <c r="E4822" s="322"/>
      <c r="F4822" s="322"/>
      <c r="G4822" s="322"/>
      <c r="H4822" s="321"/>
      <c r="I4822" s="359"/>
      <c r="J4822" s="358"/>
      <c r="K4822" s="327"/>
      <c r="L4822" s="292"/>
      <c r="M4822" s="291"/>
    </row>
    <row r="4823" spans="1:13">
      <c r="A4823" s="301" t="s">
        <v>338</v>
      </c>
      <c r="B4823" s="355"/>
      <c r="C4823" s="355"/>
      <c r="D4823" s="355"/>
      <c r="E4823" s="355"/>
      <c r="F4823" s="355"/>
      <c r="G4823" s="355"/>
      <c r="H4823" s="356"/>
      <c r="I4823" s="598" t="s">
        <v>328</v>
      </c>
      <c r="J4823" s="599"/>
      <c r="K4823" s="327"/>
      <c r="L4823" s="292"/>
      <c r="M4823" s="291"/>
    </row>
    <row r="4824" spans="1:13">
      <c r="A4824" s="323" t="s">
        <v>337</v>
      </c>
      <c r="B4824" s="331"/>
      <c r="C4824" s="331"/>
      <c r="D4824" s="331"/>
      <c r="E4824" s="331"/>
      <c r="F4824" s="331"/>
      <c r="G4824" s="331"/>
      <c r="H4824" s="357"/>
      <c r="I4824" s="596"/>
      <c r="J4824" s="597"/>
      <c r="K4824" s="327"/>
      <c r="L4824" s="292"/>
      <c r="M4824" s="291"/>
    </row>
    <row r="4825" spans="1:13">
      <c r="A4825" s="320" t="s">
        <v>336</v>
      </c>
      <c r="B4825" s="354"/>
      <c r="C4825" s="353"/>
      <c r="D4825" s="355"/>
      <c r="E4825" s="355"/>
      <c r="F4825" s="355"/>
      <c r="G4825" s="355"/>
      <c r="H4825" s="356"/>
      <c r="I4825" s="598" t="s">
        <v>328</v>
      </c>
      <c r="J4825" s="599"/>
      <c r="K4825" s="327"/>
      <c r="L4825" s="292"/>
      <c r="M4825" s="291"/>
    </row>
    <row r="4826" spans="1:13">
      <c r="A4826" s="301" t="s">
        <v>335</v>
      </c>
      <c r="B4826" s="355"/>
      <c r="C4826" s="355"/>
      <c r="D4826" s="354"/>
      <c r="E4826" s="354"/>
      <c r="F4826" s="354"/>
      <c r="G4826" s="354"/>
      <c r="H4826" s="353"/>
      <c r="I4826" s="608" t="s">
        <v>35</v>
      </c>
      <c r="J4826" s="609"/>
      <c r="K4826" s="625">
        <v>1.1200000000000001</v>
      </c>
      <c r="L4826" s="626"/>
      <c r="M4826" s="291">
        <f>K4826*12*I4808</f>
        <v>4518.5280000000002</v>
      </c>
    </row>
    <row r="4827" spans="1:13">
      <c r="A4827" s="313" t="s">
        <v>334</v>
      </c>
      <c r="B4827" s="312"/>
      <c r="C4827" s="312"/>
      <c r="D4827" s="312"/>
      <c r="E4827" s="312"/>
      <c r="F4827" s="312"/>
      <c r="G4827" s="312"/>
      <c r="H4827" s="311"/>
      <c r="I4827" s="590" t="s">
        <v>333</v>
      </c>
      <c r="J4827" s="591"/>
      <c r="K4827" s="327"/>
      <c r="L4827" s="292"/>
      <c r="M4827" s="291"/>
    </row>
    <row r="4828" spans="1:13">
      <c r="A4828" s="323"/>
      <c r="B4828" s="322"/>
      <c r="C4828" s="322"/>
      <c r="D4828" s="322"/>
      <c r="E4828" s="322"/>
      <c r="F4828" s="322"/>
      <c r="G4828" s="322"/>
      <c r="H4828" s="321"/>
      <c r="I4828" s="334" t="s">
        <v>332</v>
      </c>
      <c r="J4828" s="333"/>
      <c r="K4828" s="352"/>
      <c r="L4828" s="292"/>
      <c r="M4828" s="291"/>
    </row>
    <row r="4829" spans="1:13">
      <c r="A4829" s="313" t="s">
        <v>331</v>
      </c>
      <c r="B4829" s="312"/>
      <c r="C4829" s="312"/>
      <c r="D4829" s="312"/>
      <c r="E4829" s="312"/>
      <c r="F4829" s="312"/>
      <c r="G4829" s="312"/>
      <c r="H4829" s="311"/>
      <c r="I4829" s="590" t="s">
        <v>35</v>
      </c>
      <c r="J4829" s="591"/>
      <c r="K4829" s="625">
        <v>1.4</v>
      </c>
      <c r="L4829" s="626"/>
      <c r="M4829" s="291">
        <f>K4829*12*I4808</f>
        <v>5648.1599999999989</v>
      </c>
    </row>
    <row r="4830" spans="1:13">
      <c r="A4830" s="323" t="s">
        <v>330</v>
      </c>
      <c r="B4830" s="322"/>
      <c r="C4830" s="322"/>
      <c r="D4830" s="322"/>
      <c r="E4830" s="322"/>
      <c r="F4830" s="322"/>
      <c r="G4830" s="322"/>
      <c r="H4830" s="321"/>
      <c r="I4830" s="334"/>
      <c r="J4830" s="333"/>
      <c r="K4830" s="327"/>
      <c r="L4830" s="292"/>
      <c r="M4830" s="291"/>
    </row>
    <row r="4831" spans="1:13">
      <c r="A4831" s="313" t="s">
        <v>329</v>
      </c>
      <c r="B4831" s="312"/>
      <c r="C4831" s="312"/>
      <c r="D4831" s="312"/>
      <c r="E4831" s="312"/>
      <c r="F4831" s="312"/>
      <c r="G4831" s="312"/>
      <c r="H4831" s="311"/>
      <c r="I4831" s="598" t="s">
        <v>328</v>
      </c>
      <c r="J4831" s="599"/>
      <c r="K4831" s="327"/>
      <c r="L4831" s="292"/>
      <c r="M4831" s="291"/>
    </row>
    <row r="4832" spans="1:13">
      <c r="A4832" s="313" t="s">
        <v>327</v>
      </c>
      <c r="B4832" s="312"/>
      <c r="C4832" s="312"/>
      <c r="D4832" s="312"/>
      <c r="E4832" s="312"/>
      <c r="F4832" s="312"/>
      <c r="G4832" s="312"/>
      <c r="H4832" s="311"/>
      <c r="I4832" s="590" t="s">
        <v>326</v>
      </c>
      <c r="J4832" s="591"/>
      <c r="K4832" s="351"/>
      <c r="L4832" s="350"/>
      <c r="M4832" s="349"/>
    </row>
    <row r="4833" spans="1:13" ht="15.75" thickBot="1">
      <c r="A4833" s="323"/>
      <c r="B4833" s="322"/>
      <c r="C4833" s="322"/>
      <c r="D4833" s="322"/>
      <c r="E4833" s="322"/>
      <c r="F4833" s="322"/>
      <c r="G4833" s="322"/>
      <c r="H4833" s="321"/>
      <c r="I4833" s="606" t="s">
        <v>325</v>
      </c>
      <c r="J4833" s="607"/>
      <c r="K4833" s="348"/>
      <c r="L4833" s="347"/>
      <c r="M4833" s="346"/>
    </row>
    <row r="4834" spans="1:13">
      <c r="A4834" s="345" t="s">
        <v>324</v>
      </c>
      <c r="B4834" s="344"/>
      <c r="C4834" s="344"/>
      <c r="D4834" s="344"/>
      <c r="E4834" s="344"/>
      <c r="F4834" s="344"/>
      <c r="G4834" s="343"/>
      <c r="H4834" s="342"/>
      <c r="I4834" s="341"/>
      <c r="J4834" s="340"/>
      <c r="K4834" s="648">
        <f>K4836+K4843+K4851+K4855+K4856+K4860</f>
        <v>20.060000000000002</v>
      </c>
      <c r="L4834" s="628"/>
      <c r="M4834" s="286">
        <f>M4836+M4843+M4851+M4855+M4856+M4860</f>
        <v>80930.063999999984</v>
      </c>
    </row>
    <row r="4835" spans="1:13" ht="15.75" thickBot="1">
      <c r="A4835" s="339"/>
      <c r="B4835" s="338"/>
      <c r="C4835" s="338"/>
      <c r="D4835" s="338"/>
      <c r="E4835" s="338"/>
      <c r="F4835" s="338"/>
      <c r="G4835" s="338"/>
      <c r="H4835" s="337"/>
      <c r="I4835" s="336"/>
      <c r="J4835" s="282"/>
      <c r="K4835" s="281"/>
      <c r="L4835" s="280"/>
      <c r="M4835" s="279"/>
    </row>
    <row r="4836" spans="1:13" ht="15.75" thickBot="1">
      <c r="A4836" s="603" t="s">
        <v>323</v>
      </c>
      <c r="B4836" s="604"/>
      <c r="C4836" s="604"/>
      <c r="D4836" s="604"/>
      <c r="E4836" s="604"/>
      <c r="F4836" s="604"/>
      <c r="G4836" s="604"/>
      <c r="H4836" s="605"/>
      <c r="I4836" s="305"/>
      <c r="J4836" s="304"/>
      <c r="K4836" s="646">
        <f>K4837+K4838+K4839+K4841+K4842</f>
        <v>2.3299999999999996</v>
      </c>
      <c r="L4836" s="647"/>
      <c r="M4836" s="303">
        <f>K4836*12*I4808</f>
        <v>9400.1519999999982</v>
      </c>
    </row>
    <row r="4837" spans="1:13">
      <c r="A4837" s="323" t="s">
        <v>322</v>
      </c>
      <c r="B4837" s="322"/>
      <c r="C4837" s="322"/>
      <c r="D4837" s="322"/>
      <c r="E4837" s="322"/>
      <c r="F4837" s="322"/>
      <c r="G4837" s="322"/>
      <c r="H4837" s="321"/>
      <c r="I4837" s="596" t="s">
        <v>321</v>
      </c>
      <c r="J4837" s="597"/>
      <c r="K4837" s="629">
        <v>0.63</v>
      </c>
      <c r="L4837" s="630"/>
      <c r="M4837" s="291">
        <f>K4837*12*I4808</f>
        <v>2541.672</v>
      </c>
    </row>
    <row r="4838" spans="1:13">
      <c r="A4838" s="320" t="s">
        <v>320</v>
      </c>
      <c r="B4838" s="319"/>
      <c r="C4838" s="319"/>
      <c r="D4838" s="319"/>
      <c r="E4838" s="319"/>
      <c r="F4838" s="319"/>
      <c r="G4838" s="319"/>
      <c r="H4838" s="318"/>
      <c r="I4838" s="608" t="s">
        <v>57</v>
      </c>
      <c r="J4838" s="609"/>
      <c r="K4838" s="625">
        <v>1.48</v>
      </c>
      <c r="L4838" s="626"/>
      <c r="M4838" s="291">
        <f>K4838*12*I4808</f>
        <v>5970.9119999999994</v>
      </c>
    </row>
    <row r="4839" spans="1:13">
      <c r="A4839" s="313" t="s">
        <v>319</v>
      </c>
      <c r="B4839" s="312"/>
      <c r="C4839" s="312"/>
      <c r="D4839" s="312"/>
      <c r="E4839" s="312"/>
      <c r="F4839" s="312"/>
      <c r="G4839" s="312"/>
      <c r="H4839" s="311"/>
      <c r="I4839" s="590" t="s">
        <v>35</v>
      </c>
      <c r="J4839" s="591"/>
      <c r="K4839" s="625">
        <v>0.17</v>
      </c>
      <c r="L4839" s="626"/>
      <c r="M4839" s="291">
        <f>K4839*12*I4808</f>
        <v>685.84799999999996</v>
      </c>
    </row>
    <row r="4840" spans="1:13">
      <c r="A4840" s="335" t="s">
        <v>318</v>
      </c>
      <c r="B4840" s="331"/>
      <c r="C4840" s="331"/>
      <c r="D4840" s="331"/>
      <c r="E4840" s="322"/>
      <c r="F4840" s="322"/>
      <c r="G4840" s="322"/>
      <c r="H4840" s="321"/>
      <c r="I4840" s="334"/>
      <c r="J4840" s="333"/>
      <c r="K4840" s="293"/>
      <c r="L4840" s="292"/>
      <c r="M4840" s="291"/>
    </row>
    <row r="4841" spans="1:13">
      <c r="A4841" s="320" t="s">
        <v>317</v>
      </c>
      <c r="B4841" s="319"/>
      <c r="C4841" s="319"/>
      <c r="D4841" s="319"/>
      <c r="E4841" s="319"/>
      <c r="F4841" s="319"/>
      <c r="G4841" s="319"/>
      <c r="H4841" s="318"/>
      <c r="I4841" s="608" t="s">
        <v>19</v>
      </c>
      <c r="J4841" s="609"/>
      <c r="K4841" s="625">
        <v>0.05</v>
      </c>
      <c r="L4841" s="626"/>
      <c r="M4841" s="291">
        <f>K4841*12*I4808</f>
        <v>201.72000000000003</v>
      </c>
    </row>
    <row r="4842" spans="1:13" ht="15.75" thickBot="1">
      <c r="A4842" s="313" t="s">
        <v>316</v>
      </c>
      <c r="B4842" s="312"/>
      <c r="C4842" s="312"/>
      <c r="D4842" s="312"/>
      <c r="E4842" s="312"/>
      <c r="F4842" s="312"/>
      <c r="G4842" s="312"/>
      <c r="H4842" s="311"/>
      <c r="I4842" s="614" t="s">
        <v>19</v>
      </c>
      <c r="J4842" s="615"/>
      <c r="K4842" s="650"/>
      <c r="L4842" s="651"/>
      <c r="M4842" s="291"/>
    </row>
    <row r="4843" spans="1:13" ht="15.75" thickBot="1">
      <c r="A4843" s="654" t="s">
        <v>315</v>
      </c>
      <c r="B4843" s="655"/>
      <c r="C4843" s="655"/>
      <c r="D4843" s="655"/>
      <c r="E4843" s="655"/>
      <c r="F4843" s="655"/>
      <c r="G4843" s="655"/>
      <c r="H4843" s="656"/>
      <c r="I4843" s="305"/>
      <c r="J4843" s="304"/>
      <c r="K4843" s="642">
        <f>K4844+K4845+K4847+K4848+K4849+K4850</f>
        <v>1.35</v>
      </c>
      <c r="L4843" s="647"/>
      <c r="M4843" s="303">
        <f>K4843*12*I4808</f>
        <v>5446.4400000000005</v>
      </c>
    </row>
    <row r="4844" spans="1:13">
      <c r="A4844" s="332" t="s">
        <v>314</v>
      </c>
      <c r="B4844" s="331"/>
      <c r="C4844" s="331"/>
      <c r="D4844" s="331"/>
      <c r="E4844" s="331"/>
      <c r="F4844" s="322"/>
      <c r="G4844" s="322"/>
      <c r="H4844" s="321"/>
      <c r="I4844" s="330"/>
      <c r="J4844" s="294"/>
      <c r="K4844" s="629">
        <v>0.08</v>
      </c>
      <c r="L4844" s="630"/>
      <c r="M4844" s="291">
        <f>K4844*12*I4808</f>
        <v>322.75199999999995</v>
      </c>
    </row>
    <row r="4845" spans="1:13">
      <c r="A4845" s="329" t="s">
        <v>313</v>
      </c>
      <c r="B4845" s="328"/>
      <c r="C4845" s="328"/>
      <c r="D4845" s="328"/>
      <c r="E4845" s="328"/>
      <c r="F4845" s="312"/>
      <c r="G4845" s="312"/>
      <c r="H4845" s="311"/>
      <c r="I4845" s="598" t="s">
        <v>312</v>
      </c>
      <c r="J4845" s="599"/>
      <c r="K4845" s="625">
        <v>0.65</v>
      </c>
      <c r="L4845" s="626"/>
      <c r="M4845" s="291">
        <f>K4845*12*I4808</f>
        <v>2622.36</v>
      </c>
    </row>
    <row r="4846" spans="1:13">
      <c r="A4846" s="323" t="s">
        <v>311</v>
      </c>
      <c r="B4846" s="322"/>
      <c r="C4846" s="322"/>
      <c r="D4846" s="322"/>
      <c r="E4846" s="322"/>
      <c r="F4846" s="322"/>
      <c r="G4846" s="322"/>
      <c r="H4846" s="321"/>
      <c r="I4846" s="596" t="s">
        <v>310</v>
      </c>
      <c r="J4846" s="597"/>
      <c r="K4846" s="327"/>
      <c r="L4846" s="292"/>
      <c r="M4846" s="291"/>
    </row>
    <row r="4847" spans="1:13">
      <c r="A4847" s="320" t="s">
        <v>309</v>
      </c>
      <c r="B4847" s="319"/>
      <c r="C4847" s="319"/>
      <c r="D4847" s="319"/>
      <c r="E4847" s="319"/>
      <c r="F4847" s="319"/>
      <c r="G4847" s="319"/>
      <c r="H4847" s="318"/>
      <c r="I4847" s="608" t="s">
        <v>308</v>
      </c>
      <c r="J4847" s="609"/>
      <c r="K4847" s="625">
        <v>0.4</v>
      </c>
      <c r="L4847" s="626"/>
      <c r="M4847" s="291">
        <f>K4847*12*I4808</f>
        <v>1613.7600000000002</v>
      </c>
    </row>
    <row r="4848" spans="1:13">
      <c r="A4848" s="320" t="s">
        <v>307</v>
      </c>
      <c r="B4848" s="319"/>
      <c r="C4848" s="319"/>
      <c r="D4848" s="319"/>
      <c r="E4848" s="319"/>
      <c r="F4848" s="319"/>
      <c r="G4848" s="319"/>
      <c r="H4848" s="318"/>
      <c r="I4848" s="608" t="s">
        <v>306</v>
      </c>
      <c r="J4848" s="609"/>
      <c r="K4848" s="625">
        <v>0.1</v>
      </c>
      <c r="L4848" s="626"/>
      <c r="M4848" s="291">
        <f>K4848*12*I4808</f>
        <v>403.44000000000005</v>
      </c>
    </row>
    <row r="4849" spans="1:13">
      <c r="A4849" s="313" t="s">
        <v>299</v>
      </c>
      <c r="B4849" s="312"/>
      <c r="C4849" s="312"/>
      <c r="D4849" s="312"/>
      <c r="E4849" s="312"/>
      <c r="F4849" s="312"/>
      <c r="G4849" s="312"/>
      <c r="H4849" s="311"/>
      <c r="I4849" s="608" t="s">
        <v>298</v>
      </c>
      <c r="J4849" s="609"/>
      <c r="K4849" s="636">
        <v>0.05</v>
      </c>
      <c r="L4849" s="637"/>
      <c r="M4849" s="291">
        <f>K4849*12*I4808</f>
        <v>201.72000000000003</v>
      </c>
    </row>
    <row r="4850" spans="1:13" ht="15.75" thickBot="1">
      <c r="A4850" s="313" t="s">
        <v>305</v>
      </c>
      <c r="B4850" s="312"/>
      <c r="C4850" s="312"/>
      <c r="D4850" s="312"/>
      <c r="E4850" s="312"/>
      <c r="F4850" s="312"/>
      <c r="G4850" s="312"/>
      <c r="H4850" s="311"/>
      <c r="I4850" s="614" t="s">
        <v>88</v>
      </c>
      <c r="J4850" s="615"/>
      <c r="K4850" s="638">
        <v>7.0000000000000007E-2</v>
      </c>
      <c r="L4850" s="639"/>
      <c r="M4850" s="326">
        <f>K4850*12*I4808</f>
        <v>282.40800000000002</v>
      </c>
    </row>
    <row r="4851" spans="1:13" ht="15.75" thickBot="1">
      <c r="A4851" s="654" t="s">
        <v>304</v>
      </c>
      <c r="B4851" s="655"/>
      <c r="C4851" s="655"/>
      <c r="D4851" s="655"/>
      <c r="E4851" s="655"/>
      <c r="F4851" s="655"/>
      <c r="G4851" s="655"/>
      <c r="H4851" s="656"/>
      <c r="I4851" s="325"/>
      <c r="J4851" s="324"/>
      <c r="K4851" s="649">
        <f>K4852+K4853+K4854</f>
        <v>0.88</v>
      </c>
      <c r="L4851" s="643"/>
      <c r="M4851" s="303">
        <f>K4851*12*I4808</f>
        <v>3550.2719999999999</v>
      </c>
    </row>
    <row r="4852" spans="1:13">
      <c r="A4852" s="323" t="s">
        <v>303</v>
      </c>
      <c r="B4852" s="322"/>
      <c r="C4852" s="322"/>
      <c r="D4852" s="322"/>
      <c r="E4852" s="322"/>
      <c r="F4852" s="322"/>
      <c r="G4852" s="322"/>
      <c r="H4852" s="321"/>
      <c r="I4852" s="612" t="s">
        <v>302</v>
      </c>
      <c r="J4852" s="613"/>
      <c r="K4852" s="644">
        <v>0.42</v>
      </c>
      <c r="L4852" s="645"/>
      <c r="M4852" s="291">
        <f>K4852*12*I4808</f>
        <v>1694.4479999999999</v>
      </c>
    </row>
    <row r="4853" spans="1:13">
      <c r="A4853" s="320" t="s">
        <v>301</v>
      </c>
      <c r="B4853" s="319"/>
      <c r="C4853" s="319"/>
      <c r="D4853" s="319"/>
      <c r="E4853" s="319"/>
      <c r="F4853" s="319"/>
      <c r="G4853" s="319"/>
      <c r="H4853" s="318"/>
      <c r="I4853" s="317" t="s">
        <v>300</v>
      </c>
      <c r="J4853" s="316"/>
      <c r="K4853" s="636">
        <v>0.37</v>
      </c>
      <c r="L4853" s="637"/>
      <c r="M4853" s="291">
        <f>K4853*12*I4808</f>
        <v>1492.7279999999998</v>
      </c>
    </row>
    <row r="4854" spans="1:13" ht="15.75" thickBot="1">
      <c r="A4854" s="313" t="s">
        <v>299</v>
      </c>
      <c r="B4854" s="312"/>
      <c r="C4854" s="312"/>
      <c r="D4854" s="312"/>
      <c r="E4854" s="312"/>
      <c r="F4854" s="312"/>
      <c r="G4854" s="312"/>
      <c r="H4854" s="311"/>
      <c r="I4854" s="614" t="s">
        <v>298</v>
      </c>
      <c r="J4854" s="615"/>
      <c r="K4854" s="638">
        <v>0.09</v>
      </c>
      <c r="L4854" s="639"/>
      <c r="M4854" s="291">
        <f>K4854*12*I4808</f>
        <v>363.096</v>
      </c>
    </row>
    <row r="4855" spans="1:13" ht="15.75" thickBot="1">
      <c r="A4855" s="309" t="s">
        <v>297</v>
      </c>
      <c r="B4855" s="308"/>
      <c r="C4855" s="308"/>
      <c r="D4855" s="308"/>
      <c r="E4855" s="308"/>
      <c r="F4855" s="308"/>
      <c r="G4855" s="308"/>
      <c r="H4855" s="307"/>
      <c r="I4855" s="619" t="s">
        <v>296</v>
      </c>
      <c r="J4855" s="620"/>
      <c r="K4855" s="640">
        <v>13.85</v>
      </c>
      <c r="L4855" s="641"/>
      <c r="M4855" s="303">
        <f>K4855*12*I4808</f>
        <v>55876.439999999995</v>
      </c>
    </row>
    <row r="4856" spans="1:13" ht="15.75" thickBot="1">
      <c r="A4856" s="603" t="s">
        <v>295</v>
      </c>
      <c r="B4856" s="604"/>
      <c r="C4856" s="604"/>
      <c r="D4856" s="604"/>
      <c r="E4856" s="604"/>
      <c r="F4856" s="604"/>
      <c r="G4856" s="604"/>
      <c r="H4856" s="605"/>
      <c r="I4856" s="305"/>
      <c r="J4856" s="304"/>
      <c r="K4856" s="642">
        <v>1.58</v>
      </c>
      <c r="L4856" s="643"/>
      <c r="M4856" s="303">
        <f>K4856*12*I4808</f>
        <v>6374.3519999999999</v>
      </c>
    </row>
    <row r="4857" spans="1:13">
      <c r="A4857" s="301" t="s">
        <v>294</v>
      </c>
      <c r="B4857" s="300"/>
      <c r="C4857" s="300"/>
      <c r="D4857" s="300"/>
      <c r="E4857" s="300"/>
      <c r="F4857" s="300"/>
      <c r="G4857" s="300"/>
      <c r="H4857" s="298"/>
      <c r="I4857" s="621" t="s">
        <v>293</v>
      </c>
      <c r="J4857" s="622"/>
      <c r="K4857" s="297"/>
      <c r="L4857" s="314"/>
      <c r="M4857" s="291"/>
    </row>
    <row r="4858" spans="1:13">
      <c r="A4858" s="301" t="s">
        <v>292</v>
      </c>
      <c r="B4858" s="300"/>
      <c r="C4858" s="300"/>
      <c r="D4858" s="300"/>
      <c r="E4858" s="300"/>
      <c r="F4858" s="300"/>
      <c r="G4858" s="300"/>
      <c r="H4858" s="298"/>
      <c r="I4858" s="295"/>
      <c r="J4858" s="294"/>
      <c r="K4858" s="297"/>
      <c r="L4858" s="314"/>
      <c r="M4858" s="291"/>
    </row>
    <row r="4859" spans="1:13" ht="15.75" thickBot="1">
      <c r="A4859" s="301" t="s">
        <v>291</v>
      </c>
      <c r="B4859" s="300"/>
      <c r="C4859" s="300"/>
      <c r="D4859" s="300"/>
      <c r="E4859" s="300"/>
      <c r="F4859" s="300"/>
      <c r="G4859" s="300"/>
      <c r="H4859" s="298"/>
      <c r="I4859" s="310"/>
      <c r="J4859" s="294"/>
      <c r="K4859" s="297"/>
      <c r="L4859" s="314"/>
      <c r="M4859" s="291"/>
    </row>
    <row r="4860" spans="1:13" ht="15.75" thickBot="1">
      <c r="A4860" s="309" t="s">
        <v>290</v>
      </c>
      <c r="B4860" s="308"/>
      <c r="C4860" s="308"/>
      <c r="D4860" s="308"/>
      <c r="E4860" s="308"/>
      <c r="F4860" s="308"/>
      <c r="G4860" s="308"/>
      <c r="H4860" s="307"/>
      <c r="I4860" s="305"/>
      <c r="J4860" s="304"/>
      <c r="K4860" s="642">
        <v>7.0000000000000007E-2</v>
      </c>
      <c r="L4860" s="643"/>
      <c r="M4860" s="303">
        <f>K4860*12*I4808</f>
        <v>282.40800000000002</v>
      </c>
    </row>
    <row r="4861" spans="1:13">
      <c r="A4861" s="301" t="s">
        <v>289</v>
      </c>
      <c r="B4861" s="300"/>
      <c r="C4861" s="300"/>
      <c r="D4861" s="300"/>
      <c r="E4861" s="300"/>
      <c r="F4861" s="300"/>
      <c r="G4861" s="300"/>
      <c r="H4861" s="298"/>
      <c r="I4861" s="621" t="s">
        <v>19</v>
      </c>
      <c r="J4861" s="622"/>
      <c r="K4861" s="315"/>
      <c r="L4861" s="314"/>
      <c r="M4861" s="291"/>
    </row>
    <row r="4862" spans="1:13" ht="15.75" thickBot="1">
      <c r="A4862" s="301" t="s">
        <v>288</v>
      </c>
      <c r="B4862" s="300"/>
      <c r="C4862" s="300"/>
      <c r="D4862" s="300"/>
      <c r="E4862" s="300"/>
      <c r="F4862" s="300"/>
      <c r="G4862" s="300"/>
      <c r="H4862" s="298"/>
      <c r="I4862" s="295"/>
      <c r="J4862" s="294"/>
      <c r="K4862" s="315"/>
      <c r="L4862" s="314"/>
      <c r="M4862" s="291"/>
    </row>
    <row r="4863" spans="1:13" ht="15.75" thickBot="1">
      <c r="A4863" s="603" t="s">
        <v>287</v>
      </c>
      <c r="B4863" s="604"/>
      <c r="C4863" s="604"/>
      <c r="D4863" s="604"/>
      <c r="E4863" s="604"/>
      <c r="F4863" s="604"/>
      <c r="G4863" s="604"/>
      <c r="H4863" s="605"/>
      <c r="I4863" s="305"/>
      <c r="J4863" s="304"/>
      <c r="K4863" s="642">
        <v>6</v>
      </c>
      <c r="L4863" s="643"/>
      <c r="M4863" s="303">
        <f>K4863*12*I4808</f>
        <v>24206.399999999998</v>
      </c>
    </row>
    <row r="4864" spans="1:13">
      <c r="A4864" s="301" t="s">
        <v>286</v>
      </c>
      <c r="B4864" s="299"/>
      <c r="C4864" s="299"/>
      <c r="D4864" s="299"/>
      <c r="E4864" s="299"/>
      <c r="F4864" s="300"/>
      <c r="G4864" s="299"/>
      <c r="H4864" s="298"/>
      <c r="I4864" s="598" t="s">
        <v>285</v>
      </c>
      <c r="J4864" s="599"/>
      <c r="K4864" s="297"/>
      <c r="L4864" s="314"/>
      <c r="M4864" s="291"/>
    </row>
    <row r="4865" spans="1:13">
      <c r="A4865" s="301" t="s">
        <v>284</v>
      </c>
      <c r="B4865" s="299"/>
      <c r="C4865" s="299"/>
      <c r="D4865" s="299"/>
      <c r="E4865" s="299"/>
      <c r="F4865" s="300"/>
      <c r="G4865" s="299"/>
      <c r="H4865" s="298"/>
      <c r="I4865" s="598" t="s">
        <v>283</v>
      </c>
      <c r="J4865" s="599"/>
      <c r="K4865" s="297"/>
      <c r="L4865" s="314"/>
      <c r="M4865" s="291"/>
    </row>
    <row r="4866" spans="1:13">
      <c r="A4866" s="301" t="s">
        <v>282</v>
      </c>
      <c r="B4866" s="299"/>
      <c r="C4866" s="299"/>
      <c r="D4866" s="299"/>
      <c r="E4866" s="299"/>
      <c r="F4866" s="300"/>
      <c r="G4866" s="299"/>
      <c r="H4866" s="298"/>
      <c r="I4866" s="598" t="s">
        <v>281</v>
      </c>
      <c r="J4866" s="599"/>
      <c r="K4866" s="297"/>
      <c r="L4866" s="314"/>
      <c r="M4866" s="291"/>
    </row>
    <row r="4867" spans="1:13">
      <c r="A4867" s="301" t="s">
        <v>280</v>
      </c>
      <c r="B4867" s="299"/>
      <c r="C4867" s="299"/>
      <c r="D4867" s="299"/>
      <c r="E4867" s="299"/>
      <c r="F4867" s="300"/>
      <c r="G4867" s="299"/>
      <c r="H4867" s="298"/>
      <c r="I4867" s="598" t="s">
        <v>279</v>
      </c>
      <c r="J4867" s="599"/>
      <c r="K4867" s="297"/>
      <c r="L4867" s="314"/>
      <c r="M4867" s="291"/>
    </row>
    <row r="4868" spans="1:13">
      <c r="A4868" s="301" t="s">
        <v>278</v>
      </c>
      <c r="B4868" s="299"/>
      <c r="C4868" s="299"/>
      <c r="D4868" s="299"/>
      <c r="E4868" s="299"/>
      <c r="F4868" s="300"/>
      <c r="G4868" s="299"/>
      <c r="H4868" s="298"/>
      <c r="I4868" s="598" t="s">
        <v>277</v>
      </c>
      <c r="J4868" s="599"/>
      <c r="K4868" s="297"/>
      <c r="L4868" s="314"/>
      <c r="M4868" s="291"/>
    </row>
    <row r="4869" spans="1:13">
      <c r="A4869" s="301" t="s">
        <v>276</v>
      </c>
      <c r="B4869" s="299"/>
      <c r="C4869" s="299"/>
      <c r="D4869" s="299"/>
      <c r="E4869" s="299"/>
      <c r="F4869" s="300"/>
      <c r="G4869" s="299"/>
      <c r="H4869" s="298"/>
      <c r="I4869" s="295"/>
      <c r="J4869" s="294"/>
      <c r="K4869" s="297"/>
      <c r="L4869" s="302"/>
      <c r="M4869" s="291"/>
    </row>
    <row r="4870" spans="1:13">
      <c r="A4870" s="301" t="s">
        <v>275</v>
      </c>
      <c r="B4870" s="299"/>
      <c r="C4870" s="299"/>
      <c r="D4870" s="299"/>
      <c r="E4870" s="299"/>
      <c r="F4870" s="300"/>
      <c r="G4870" s="299"/>
      <c r="H4870" s="298"/>
      <c r="I4870" s="295"/>
      <c r="J4870" s="294"/>
      <c r="K4870" s="297"/>
      <c r="L4870" s="314"/>
      <c r="M4870" s="291"/>
    </row>
    <row r="4871" spans="1:13">
      <c r="A4871" s="301" t="s">
        <v>274</v>
      </c>
      <c r="B4871" s="299"/>
      <c r="C4871" s="299"/>
      <c r="D4871" s="299"/>
      <c r="E4871" s="299"/>
      <c r="F4871" s="300"/>
      <c r="G4871" s="299"/>
      <c r="H4871" s="298"/>
      <c r="I4871" s="295"/>
      <c r="J4871" s="294"/>
      <c r="K4871" s="297"/>
      <c r="L4871" s="314"/>
      <c r="M4871" s="291"/>
    </row>
    <row r="4872" spans="1:13">
      <c r="A4872" s="301" t="s">
        <v>273</v>
      </c>
      <c r="B4872" s="299"/>
      <c r="C4872" s="299"/>
      <c r="D4872" s="299"/>
      <c r="E4872" s="299"/>
      <c r="F4872" s="300"/>
      <c r="G4872" s="299"/>
      <c r="H4872" s="298"/>
      <c r="I4872" s="295"/>
      <c r="J4872" s="294"/>
      <c r="K4872" s="297"/>
      <c r="L4872" s="314"/>
      <c r="M4872" s="291"/>
    </row>
    <row r="4873" spans="1:13">
      <c r="A4873" s="301" t="s">
        <v>272</v>
      </c>
      <c r="B4873" s="299"/>
      <c r="C4873" s="299"/>
      <c r="D4873" s="299"/>
      <c r="E4873" s="299"/>
      <c r="F4873" s="300"/>
      <c r="G4873" s="299"/>
      <c r="H4873" s="298"/>
      <c r="I4873" s="295"/>
      <c r="J4873" s="294"/>
      <c r="K4873" s="297"/>
      <c r="L4873" s="314"/>
      <c r="M4873" s="291"/>
    </row>
    <row r="4874" spans="1:13" ht="15.75" thickBot="1">
      <c r="A4874" s="616" t="s">
        <v>271</v>
      </c>
      <c r="B4874" s="617"/>
      <c r="C4874" s="617"/>
      <c r="D4874" s="617"/>
      <c r="E4874" s="617"/>
      <c r="F4874" s="617"/>
      <c r="G4874" s="617"/>
      <c r="H4874" s="618"/>
      <c r="I4874" s="295"/>
      <c r="J4874" s="294"/>
      <c r="K4874" s="293"/>
      <c r="L4874" s="292"/>
      <c r="M4874" s="291"/>
    </row>
    <row r="4875" spans="1:13">
      <c r="A4875" s="290" t="s">
        <v>270</v>
      </c>
      <c r="B4875" s="289"/>
      <c r="C4875" s="289"/>
      <c r="D4875" s="289"/>
      <c r="E4875" s="289"/>
      <c r="F4875" s="289"/>
      <c r="G4875" s="289"/>
      <c r="H4875" s="289"/>
      <c r="I4875" s="621" t="s">
        <v>55</v>
      </c>
      <c r="J4875" s="622"/>
      <c r="K4875" s="288"/>
      <c r="L4875" s="287"/>
      <c r="M4875" s="286"/>
    </row>
    <row r="4876" spans="1:13" ht="15.75" thickBot="1">
      <c r="A4876" s="285" t="s">
        <v>269</v>
      </c>
      <c r="B4876" s="284"/>
      <c r="C4876" s="284"/>
      <c r="D4876" s="284"/>
      <c r="E4876" s="284"/>
      <c r="F4876" s="284"/>
      <c r="G4876" s="284"/>
      <c r="H4876" s="284"/>
      <c r="I4876" s="283"/>
      <c r="J4876" s="282"/>
      <c r="K4876" s="281"/>
      <c r="L4876" s="280"/>
      <c r="M4876" s="279"/>
    </row>
    <row r="4877" spans="1:13" ht="15.75" thickBot="1">
      <c r="A4877" s="603" t="s">
        <v>355</v>
      </c>
      <c r="B4877" s="604"/>
      <c r="C4877" s="604"/>
      <c r="D4877" s="604"/>
      <c r="E4877" s="604"/>
      <c r="F4877" s="604"/>
      <c r="G4877" s="604"/>
      <c r="H4877" s="657"/>
      <c r="I4877" s="658" t="s">
        <v>32</v>
      </c>
      <c r="J4877" s="659"/>
      <c r="K4877" s="660">
        <v>1.46</v>
      </c>
      <c r="L4877" s="661"/>
      <c r="M4877" s="276">
        <f>K4877*12*I4808</f>
        <v>5890.2239999999993</v>
      </c>
    </row>
    <row r="4878" spans="1:13" ht="15.75" thickBot="1">
      <c r="A4878" s="386" t="s">
        <v>354</v>
      </c>
      <c r="B4878" s="385"/>
      <c r="C4878" s="385"/>
      <c r="D4878" s="385"/>
      <c r="E4878" s="385"/>
      <c r="F4878" s="385"/>
      <c r="G4878" s="385"/>
      <c r="H4878" s="385"/>
      <c r="I4878" s="387"/>
      <c r="J4878" s="383"/>
      <c r="K4878" s="660"/>
      <c r="L4878" s="661"/>
      <c r="M4878" s="276"/>
    </row>
    <row r="4879" spans="1:13" ht="15.75" thickBot="1">
      <c r="A4879" s="652" t="s">
        <v>268</v>
      </c>
      <c r="B4879" s="653"/>
      <c r="C4879" s="653"/>
      <c r="D4879" s="653"/>
      <c r="E4879" s="653"/>
      <c r="F4879" s="653"/>
      <c r="G4879" s="653"/>
      <c r="H4879" s="653"/>
      <c r="I4879" s="278"/>
      <c r="J4879" s="277"/>
      <c r="K4879" s="610">
        <f>K4809+K4819+K4834+K4863+K4877+K4878</f>
        <v>38.74</v>
      </c>
      <c r="L4879" s="611"/>
      <c r="M4879" s="276">
        <f>M4809+M4819+M4834+M4863+M4877+M4878</f>
        <v>156292.65599999996</v>
      </c>
    </row>
    <row r="4881" spans="1:13" ht="15.75">
      <c r="A4881" s="601" t="s">
        <v>0</v>
      </c>
      <c r="B4881" s="601"/>
      <c r="C4881" s="601"/>
      <c r="D4881" s="601"/>
      <c r="E4881" s="601"/>
      <c r="F4881" s="601"/>
      <c r="G4881" s="601"/>
      <c r="H4881" s="601"/>
      <c r="I4881" s="601"/>
      <c r="J4881" s="601"/>
      <c r="K4881" s="601"/>
      <c r="L4881" s="601"/>
      <c r="M4881" s="327"/>
    </row>
    <row r="4882" spans="1:13" ht="15.75">
      <c r="A4882" s="600" t="s">
        <v>353</v>
      </c>
      <c r="B4882" s="600"/>
      <c r="C4882" s="600"/>
      <c r="D4882" s="600"/>
      <c r="E4882" s="600"/>
      <c r="F4882" s="600"/>
      <c r="G4882" s="600"/>
      <c r="H4882" s="600"/>
      <c r="I4882" s="600"/>
      <c r="J4882" s="600"/>
      <c r="K4882" s="600"/>
      <c r="L4882" s="600"/>
      <c r="M4882" s="327"/>
    </row>
    <row r="4883" spans="1:13" ht="15.75">
      <c r="A4883" s="370"/>
      <c r="B4883" s="370"/>
      <c r="C4883" s="370"/>
      <c r="D4883" s="370"/>
      <c r="E4883" s="370"/>
      <c r="F4883" s="370" t="s">
        <v>490</v>
      </c>
      <c r="G4883" s="370"/>
      <c r="H4883" s="370"/>
      <c r="I4883" s="370"/>
      <c r="J4883" s="370"/>
      <c r="K4883" s="370"/>
      <c r="L4883" s="370"/>
      <c r="M4883" s="327"/>
    </row>
    <row r="4884" spans="1:13">
      <c r="A4884" s="329"/>
      <c r="B4884" s="328"/>
      <c r="C4884" s="602" t="s">
        <v>351</v>
      </c>
      <c r="D4884" s="602"/>
      <c r="E4884" s="602"/>
      <c r="F4884" s="328"/>
      <c r="G4884" s="328"/>
      <c r="H4884" s="368"/>
      <c r="I4884" s="590" t="s">
        <v>3</v>
      </c>
      <c r="J4884" s="591"/>
      <c r="K4884" s="592" t="s">
        <v>4</v>
      </c>
      <c r="L4884" s="593"/>
      <c r="M4884" s="382"/>
    </row>
    <row r="4885" spans="1:13">
      <c r="A4885" s="381"/>
      <c r="B4885" s="355"/>
      <c r="C4885" s="355"/>
      <c r="D4885" s="355"/>
      <c r="E4885" s="355"/>
      <c r="F4885" s="355"/>
      <c r="G4885" s="355"/>
      <c r="H4885" s="356"/>
      <c r="I4885" s="295"/>
      <c r="J4885" s="294"/>
      <c r="K4885" s="594" t="s">
        <v>5</v>
      </c>
      <c r="L4885" s="595"/>
      <c r="M4885" s="380" t="s">
        <v>6</v>
      </c>
    </row>
    <row r="4886" spans="1:13">
      <c r="A4886" s="381"/>
      <c r="B4886" s="355"/>
      <c r="C4886" s="355"/>
      <c r="D4886" s="355"/>
      <c r="E4886" s="355"/>
      <c r="F4886" s="355"/>
      <c r="G4886" s="355"/>
      <c r="H4886" s="356"/>
      <c r="I4886" s="598" t="s">
        <v>7</v>
      </c>
      <c r="J4886" s="599"/>
      <c r="K4886" s="623" t="s">
        <v>8</v>
      </c>
      <c r="L4886" s="624"/>
      <c r="M4886" s="380" t="s">
        <v>9</v>
      </c>
    </row>
    <row r="4887" spans="1:13" ht="16.5" thickBot="1">
      <c r="A4887" s="379"/>
      <c r="B4887" s="351"/>
      <c r="C4887" s="351"/>
      <c r="D4887" s="351"/>
      <c r="E4887" s="351"/>
      <c r="F4887" s="351"/>
      <c r="G4887" s="351"/>
      <c r="H4887" s="350"/>
      <c r="I4887" s="631">
        <v>948.2</v>
      </c>
      <c r="J4887" s="632"/>
      <c r="K4887" s="633"/>
      <c r="L4887" s="634"/>
      <c r="M4887" s="378"/>
    </row>
    <row r="4888" spans="1:13">
      <c r="A4888" s="367" t="s">
        <v>350</v>
      </c>
      <c r="B4888" s="344"/>
      <c r="C4888" s="344"/>
      <c r="D4888" s="344"/>
      <c r="E4888" s="344"/>
      <c r="F4888" s="344"/>
      <c r="G4888" s="344"/>
      <c r="H4888" s="377"/>
      <c r="I4888" s="341"/>
      <c r="J4888" s="340"/>
      <c r="K4888" s="635">
        <f>K4891+K4894</f>
        <v>6.17</v>
      </c>
      <c r="L4888" s="628"/>
      <c r="M4888" s="286">
        <f>K4888*12*I4887</f>
        <v>70204.728000000003</v>
      </c>
    </row>
    <row r="4889" spans="1:13">
      <c r="A4889" s="376" t="s">
        <v>349</v>
      </c>
      <c r="B4889" s="375"/>
      <c r="C4889" s="375"/>
      <c r="D4889" s="375"/>
      <c r="E4889" s="375"/>
      <c r="F4889" s="375"/>
      <c r="G4889" s="375"/>
      <c r="H4889" s="374"/>
      <c r="I4889" s="295"/>
      <c r="J4889" s="294"/>
      <c r="K4889" s="293"/>
      <c r="L4889" s="292"/>
      <c r="M4889" s="373"/>
    </row>
    <row r="4890" spans="1:13" ht="15.75" thickBot="1">
      <c r="A4890" s="363" t="s">
        <v>348</v>
      </c>
      <c r="B4890" s="372"/>
      <c r="C4890" s="372"/>
      <c r="D4890" s="372"/>
      <c r="E4890" s="372"/>
      <c r="F4890" s="372"/>
      <c r="G4890" s="372"/>
      <c r="H4890" s="371"/>
      <c r="I4890" s="336"/>
      <c r="J4890" s="282"/>
      <c r="K4890" s="281"/>
      <c r="L4890" s="280"/>
      <c r="M4890" s="279"/>
    </row>
    <row r="4891" spans="1:13">
      <c r="A4891" s="323" t="s">
        <v>347</v>
      </c>
      <c r="B4891" s="331"/>
      <c r="C4891" s="331"/>
      <c r="D4891" s="331"/>
      <c r="E4891" s="331"/>
      <c r="F4891" s="331"/>
      <c r="G4891" s="331"/>
      <c r="H4891" s="357"/>
      <c r="I4891" s="596" t="s">
        <v>19</v>
      </c>
      <c r="J4891" s="597"/>
      <c r="K4891" s="629">
        <v>3.7</v>
      </c>
      <c r="L4891" s="630"/>
      <c r="M4891" s="291">
        <f>K4891*12*I4887</f>
        <v>42100.080000000009</v>
      </c>
    </row>
    <row r="4892" spans="1:13">
      <c r="A4892" s="301" t="s">
        <v>338</v>
      </c>
      <c r="B4892" s="355"/>
      <c r="C4892" s="355"/>
      <c r="D4892" s="355"/>
      <c r="E4892" s="355"/>
      <c r="F4892" s="355"/>
      <c r="G4892" s="355"/>
      <c r="H4892" s="356"/>
      <c r="I4892" s="598" t="s">
        <v>328</v>
      </c>
      <c r="J4892" s="599"/>
      <c r="K4892" s="327"/>
      <c r="L4892" s="292"/>
      <c r="M4892" s="291"/>
    </row>
    <row r="4893" spans="1:13">
      <c r="A4893" s="323" t="s">
        <v>337</v>
      </c>
      <c r="B4893" s="331"/>
      <c r="C4893" s="331"/>
      <c r="D4893" s="331"/>
      <c r="E4893" s="331"/>
      <c r="F4893" s="331"/>
      <c r="G4893" s="331"/>
      <c r="H4893" s="357"/>
      <c r="I4893" s="596"/>
      <c r="J4893" s="597"/>
      <c r="K4893" s="327"/>
      <c r="L4893" s="292"/>
      <c r="M4893" s="291"/>
    </row>
    <row r="4894" spans="1:13">
      <c r="A4894" s="323" t="s">
        <v>346</v>
      </c>
      <c r="B4894" s="331"/>
      <c r="C4894" s="331"/>
      <c r="D4894" s="331"/>
      <c r="E4894" s="331"/>
      <c r="F4894" s="331"/>
      <c r="G4894" s="331"/>
      <c r="H4894" s="357"/>
      <c r="I4894" s="608" t="s">
        <v>35</v>
      </c>
      <c r="J4894" s="609"/>
      <c r="K4894" s="625">
        <v>2.4700000000000002</v>
      </c>
      <c r="L4894" s="626"/>
      <c r="M4894" s="291">
        <f>K4894*12*I4887</f>
        <v>28104.648000000001</v>
      </c>
    </row>
    <row r="4895" spans="1:13" ht="15.75">
      <c r="A4895" s="320" t="s">
        <v>345</v>
      </c>
      <c r="B4895" s="354"/>
      <c r="C4895" s="354"/>
      <c r="D4895" s="354"/>
      <c r="E4895" s="354"/>
      <c r="F4895" s="354"/>
      <c r="G4895" s="354"/>
      <c r="H4895" s="353"/>
      <c r="I4895" s="598" t="s">
        <v>328</v>
      </c>
      <c r="J4895" s="599"/>
      <c r="K4895" s="370"/>
      <c r="L4895" s="369"/>
      <c r="M4895" s="291"/>
    </row>
    <row r="4896" spans="1:13">
      <c r="A4896" s="313" t="s">
        <v>344</v>
      </c>
      <c r="B4896" s="328"/>
      <c r="C4896" s="328"/>
      <c r="D4896" s="328"/>
      <c r="E4896" s="328"/>
      <c r="F4896" s="328"/>
      <c r="G4896" s="328"/>
      <c r="H4896" s="368"/>
      <c r="I4896" s="598"/>
      <c r="J4896" s="599"/>
      <c r="K4896" s="352"/>
      <c r="L4896" s="292"/>
      <c r="M4896" s="291"/>
    </row>
    <row r="4897" spans="1:13" ht="15.75" thickBot="1">
      <c r="A4897" s="323" t="s">
        <v>343</v>
      </c>
      <c r="B4897" s="322"/>
      <c r="C4897" s="322"/>
      <c r="D4897" s="322"/>
      <c r="E4897" s="322"/>
      <c r="F4897" s="322"/>
      <c r="G4897" s="322"/>
      <c r="H4897" s="321"/>
      <c r="I4897" s="334"/>
      <c r="J4897" s="333"/>
      <c r="K4897" s="636"/>
      <c r="L4897" s="637"/>
      <c r="M4897" s="291"/>
    </row>
    <row r="4898" spans="1:13">
      <c r="A4898" s="367" t="s">
        <v>342</v>
      </c>
      <c r="B4898" s="366"/>
      <c r="C4898" s="366"/>
      <c r="D4898" s="366"/>
      <c r="E4898" s="366"/>
      <c r="F4898" s="366"/>
      <c r="G4898" s="366"/>
      <c r="H4898" s="365"/>
      <c r="I4898" s="341"/>
      <c r="J4898" s="364"/>
      <c r="K4898" s="627">
        <f>K4900+K4905+K4908</f>
        <v>5.05</v>
      </c>
      <c r="L4898" s="628"/>
      <c r="M4898" s="286">
        <f>K4898*12*I4887</f>
        <v>57460.92</v>
      </c>
    </row>
    <row r="4899" spans="1:13" ht="15.75" thickBot="1">
      <c r="A4899" s="363" t="s">
        <v>341</v>
      </c>
      <c r="B4899" s="362"/>
      <c r="C4899" s="362"/>
      <c r="D4899" s="362"/>
      <c r="E4899" s="362"/>
      <c r="F4899" s="362"/>
      <c r="G4899" s="362"/>
      <c r="H4899" s="361"/>
      <c r="I4899" s="336"/>
      <c r="J4899" s="360"/>
      <c r="K4899" s="281"/>
      <c r="L4899" s="280"/>
      <c r="M4899" s="279"/>
    </row>
    <row r="4900" spans="1:13">
      <c r="A4900" s="301" t="s">
        <v>340</v>
      </c>
      <c r="B4900" s="300"/>
      <c r="C4900" s="300"/>
      <c r="D4900" s="300"/>
      <c r="E4900" s="300"/>
      <c r="F4900" s="300"/>
      <c r="G4900" s="300"/>
      <c r="H4900" s="298"/>
      <c r="I4900" s="598" t="s">
        <v>19</v>
      </c>
      <c r="J4900" s="599"/>
      <c r="K4900" s="629">
        <v>2.5299999999999998</v>
      </c>
      <c r="L4900" s="630"/>
      <c r="M4900" s="291">
        <f>K4900*12*I4887</f>
        <v>28787.352000000003</v>
      </c>
    </row>
    <row r="4901" spans="1:13">
      <c r="A4901" s="323" t="s">
        <v>339</v>
      </c>
      <c r="B4901" s="322"/>
      <c r="C4901" s="322"/>
      <c r="D4901" s="322"/>
      <c r="E4901" s="322"/>
      <c r="F4901" s="322"/>
      <c r="G4901" s="322"/>
      <c r="H4901" s="321"/>
      <c r="I4901" s="359"/>
      <c r="J4901" s="358"/>
      <c r="K4901" s="327"/>
      <c r="L4901" s="292"/>
      <c r="M4901" s="291"/>
    </row>
    <row r="4902" spans="1:13">
      <c r="A4902" s="301" t="s">
        <v>338</v>
      </c>
      <c r="B4902" s="355"/>
      <c r="C4902" s="355"/>
      <c r="D4902" s="355"/>
      <c r="E4902" s="355"/>
      <c r="F4902" s="355"/>
      <c r="G4902" s="355"/>
      <c r="H4902" s="356"/>
      <c r="I4902" s="598" t="s">
        <v>328</v>
      </c>
      <c r="J4902" s="599"/>
      <c r="K4902" s="327"/>
      <c r="L4902" s="292"/>
      <c r="M4902" s="291"/>
    </row>
    <row r="4903" spans="1:13">
      <c r="A4903" s="323" t="s">
        <v>337</v>
      </c>
      <c r="B4903" s="331"/>
      <c r="C4903" s="331"/>
      <c r="D4903" s="331"/>
      <c r="E4903" s="331"/>
      <c r="F4903" s="331"/>
      <c r="G4903" s="331"/>
      <c r="H4903" s="357"/>
      <c r="I4903" s="596"/>
      <c r="J4903" s="597"/>
      <c r="K4903" s="327"/>
      <c r="L4903" s="292"/>
      <c r="M4903" s="291"/>
    </row>
    <row r="4904" spans="1:13">
      <c r="A4904" s="320" t="s">
        <v>336</v>
      </c>
      <c r="B4904" s="354"/>
      <c r="C4904" s="353"/>
      <c r="D4904" s="355"/>
      <c r="E4904" s="355"/>
      <c r="F4904" s="355"/>
      <c r="G4904" s="355"/>
      <c r="H4904" s="356"/>
      <c r="I4904" s="598" t="s">
        <v>328</v>
      </c>
      <c r="J4904" s="599"/>
      <c r="K4904" s="327"/>
      <c r="L4904" s="292"/>
      <c r="M4904" s="291"/>
    </row>
    <row r="4905" spans="1:13">
      <c r="A4905" s="301" t="s">
        <v>335</v>
      </c>
      <c r="B4905" s="355"/>
      <c r="C4905" s="355"/>
      <c r="D4905" s="354"/>
      <c r="E4905" s="354"/>
      <c r="F4905" s="354"/>
      <c r="G4905" s="354"/>
      <c r="H4905" s="353"/>
      <c r="I4905" s="608" t="s">
        <v>35</v>
      </c>
      <c r="J4905" s="609"/>
      <c r="K4905" s="625">
        <v>1.1200000000000001</v>
      </c>
      <c r="L4905" s="626"/>
      <c r="M4905" s="291">
        <f>K4905*12*I4887</f>
        <v>12743.808000000003</v>
      </c>
    </row>
    <row r="4906" spans="1:13">
      <c r="A4906" s="313" t="s">
        <v>334</v>
      </c>
      <c r="B4906" s="312"/>
      <c r="C4906" s="312"/>
      <c r="D4906" s="312"/>
      <c r="E4906" s="312"/>
      <c r="F4906" s="312"/>
      <c r="G4906" s="312"/>
      <c r="H4906" s="311"/>
      <c r="I4906" s="590" t="s">
        <v>333</v>
      </c>
      <c r="J4906" s="591"/>
      <c r="K4906" s="327"/>
      <c r="L4906" s="292"/>
      <c r="M4906" s="291"/>
    </row>
    <row r="4907" spans="1:13">
      <c r="A4907" s="323"/>
      <c r="B4907" s="322"/>
      <c r="C4907" s="322"/>
      <c r="D4907" s="322"/>
      <c r="E4907" s="322"/>
      <c r="F4907" s="322"/>
      <c r="G4907" s="322"/>
      <c r="H4907" s="321"/>
      <c r="I4907" s="334" t="s">
        <v>332</v>
      </c>
      <c r="J4907" s="333"/>
      <c r="K4907" s="352"/>
      <c r="L4907" s="292"/>
      <c r="M4907" s="291"/>
    </row>
    <row r="4908" spans="1:13">
      <c r="A4908" s="313" t="s">
        <v>331</v>
      </c>
      <c r="B4908" s="312"/>
      <c r="C4908" s="312"/>
      <c r="D4908" s="312"/>
      <c r="E4908" s="312"/>
      <c r="F4908" s="312"/>
      <c r="G4908" s="312"/>
      <c r="H4908" s="311"/>
      <c r="I4908" s="590" t="s">
        <v>35</v>
      </c>
      <c r="J4908" s="591"/>
      <c r="K4908" s="625">
        <v>1.4</v>
      </c>
      <c r="L4908" s="626"/>
      <c r="M4908" s="291">
        <f>K4908*12*I4887</f>
        <v>15929.759999999998</v>
      </c>
    </row>
    <row r="4909" spans="1:13">
      <c r="A4909" s="323" t="s">
        <v>330</v>
      </c>
      <c r="B4909" s="322"/>
      <c r="C4909" s="322"/>
      <c r="D4909" s="322"/>
      <c r="E4909" s="322"/>
      <c r="F4909" s="322"/>
      <c r="G4909" s="322"/>
      <c r="H4909" s="321"/>
      <c r="I4909" s="334"/>
      <c r="J4909" s="333"/>
      <c r="K4909" s="327"/>
      <c r="L4909" s="292"/>
      <c r="M4909" s="291"/>
    </row>
    <row r="4910" spans="1:13">
      <c r="A4910" s="313" t="s">
        <v>329</v>
      </c>
      <c r="B4910" s="312"/>
      <c r="C4910" s="312"/>
      <c r="D4910" s="312"/>
      <c r="E4910" s="312"/>
      <c r="F4910" s="312"/>
      <c r="G4910" s="312"/>
      <c r="H4910" s="311"/>
      <c r="I4910" s="598" t="s">
        <v>328</v>
      </c>
      <c r="J4910" s="599"/>
      <c r="K4910" s="327"/>
      <c r="L4910" s="292"/>
      <c r="M4910" s="291"/>
    </row>
    <row r="4911" spans="1:13">
      <c r="A4911" s="313" t="s">
        <v>327</v>
      </c>
      <c r="B4911" s="312"/>
      <c r="C4911" s="312"/>
      <c r="D4911" s="312"/>
      <c r="E4911" s="312"/>
      <c r="F4911" s="312"/>
      <c r="G4911" s="312"/>
      <c r="H4911" s="311"/>
      <c r="I4911" s="590" t="s">
        <v>326</v>
      </c>
      <c r="J4911" s="591"/>
      <c r="K4911" s="351"/>
      <c r="L4911" s="350"/>
      <c r="M4911" s="349"/>
    </row>
    <row r="4912" spans="1:13" ht="15.75" thickBot="1">
      <c r="A4912" s="323"/>
      <c r="B4912" s="322"/>
      <c r="C4912" s="322"/>
      <c r="D4912" s="322"/>
      <c r="E4912" s="322"/>
      <c r="F4912" s="322"/>
      <c r="G4912" s="322"/>
      <c r="H4912" s="321"/>
      <c r="I4912" s="606" t="s">
        <v>325</v>
      </c>
      <c r="J4912" s="607"/>
      <c r="K4912" s="348"/>
      <c r="L4912" s="347"/>
      <c r="M4912" s="346"/>
    </row>
    <row r="4913" spans="1:13">
      <c r="A4913" s="345" t="s">
        <v>324</v>
      </c>
      <c r="B4913" s="344"/>
      <c r="C4913" s="344"/>
      <c r="D4913" s="344"/>
      <c r="E4913" s="344"/>
      <c r="F4913" s="344"/>
      <c r="G4913" s="343"/>
      <c r="H4913" s="342"/>
      <c r="I4913" s="341"/>
      <c r="J4913" s="340"/>
      <c r="K4913" s="648">
        <f>K4915+K4922+K4930+K4934+K4935+K4939</f>
        <v>23.32</v>
      </c>
      <c r="L4913" s="628"/>
      <c r="M4913" s="286">
        <f>M4915+M4922+M4930+M4934+M4935+M4939</f>
        <v>265344.28800000006</v>
      </c>
    </row>
    <row r="4914" spans="1:13" ht="15.75" thickBot="1">
      <c r="A4914" s="339"/>
      <c r="B4914" s="338"/>
      <c r="C4914" s="338"/>
      <c r="D4914" s="338"/>
      <c r="E4914" s="338"/>
      <c r="F4914" s="338"/>
      <c r="G4914" s="338"/>
      <c r="H4914" s="337"/>
      <c r="I4914" s="336"/>
      <c r="J4914" s="282"/>
      <c r="K4914" s="281"/>
      <c r="L4914" s="280"/>
      <c r="M4914" s="279"/>
    </row>
    <row r="4915" spans="1:13" ht="15.75" thickBot="1">
      <c r="A4915" s="603" t="s">
        <v>323</v>
      </c>
      <c r="B4915" s="604"/>
      <c r="C4915" s="604"/>
      <c r="D4915" s="604"/>
      <c r="E4915" s="604"/>
      <c r="F4915" s="604"/>
      <c r="G4915" s="604"/>
      <c r="H4915" s="605"/>
      <c r="I4915" s="305"/>
      <c r="J4915" s="304"/>
      <c r="K4915" s="646">
        <f>K4916+K4917+K4918+K4920+K4921</f>
        <v>2.8599999999999994</v>
      </c>
      <c r="L4915" s="647"/>
      <c r="M4915" s="303">
        <f>K4915*12*I4887</f>
        <v>32542.223999999995</v>
      </c>
    </row>
    <row r="4916" spans="1:13">
      <c r="A4916" s="323" t="s">
        <v>322</v>
      </c>
      <c r="B4916" s="322"/>
      <c r="C4916" s="322"/>
      <c r="D4916" s="322"/>
      <c r="E4916" s="322"/>
      <c r="F4916" s="322"/>
      <c r="G4916" s="322"/>
      <c r="H4916" s="321"/>
      <c r="I4916" s="596" t="s">
        <v>321</v>
      </c>
      <c r="J4916" s="597"/>
      <c r="K4916" s="629">
        <v>0.63</v>
      </c>
      <c r="L4916" s="630"/>
      <c r="M4916" s="291">
        <f>K4916*12*I4887</f>
        <v>7168.3920000000007</v>
      </c>
    </row>
    <row r="4917" spans="1:13">
      <c r="A4917" s="320" t="s">
        <v>320</v>
      </c>
      <c r="B4917" s="319"/>
      <c r="C4917" s="319"/>
      <c r="D4917" s="319"/>
      <c r="E4917" s="319"/>
      <c r="F4917" s="319"/>
      <c r="G4917" s="319"/>
      <c r="H4917" s="318"/>
      <c r="I4917" s="608" t="s">
        <v>57</v>
      </c>
      <c r="J4917" s="609"/>
      <c r="K4917" s="625">
        <v>1.48</v>
      </c>
      <c r="L4917" s="626"/>
      <c r="M4917" s="291">
        <f>K4917*12*I4887</f>
        <v>16840.031999999999</v>
      </c>
    </row>
    <row r="4918" spans="1:13">
      <c r="A4918" s="313" t="s">
        <v>319</v>
      </c>
      <c r="B4918" s="312"/>
      <c r="C4918" s="312"/>
      <c r="D4918" s="312"/>
      <c r="E4918" s="312"/>
      <c r="F4918" s="312"/>
      <c r="G4918" s="312"/>
      <c r="H4918" s="311"/>
      <c r="I4918" s="590" t="s">
        <v>35</v>
      </c>
      <c r="J4918" s="591"/>
      <c r="K4918" s="625">
        <v>0.17</v>
      </c>
      <c r="L4918" s="626"/>
      <c r="M4918" s="291">
        <f>K4918*12*I4887</f>
        <v>1934.3280000000002</v>
      </c>
    </row>
    <row r="4919" spans="1:13">
      <c r="A4919" s="335" t="s">
        <v>318</v>
      </c>
      <c r="B4919" s="331"/>
      <c r="C4919" s="331"/>
      <c r="D4919" s="331"/>
      <c r="E4919" s="322"/>
      <c r="F4919" s="322"/>
      <c r="G4919" s="322"/>
      <c r="H4919" s="321"/>
      <c r="I4919" s="334"/>
      <c r="J4919" s="333"/>
      <c r="K4919" s="293"/>
      <c r="L4919" s="292"/>
      <c r="M4919" s="291"/>
    </row>
    <row r="4920" spans="1:13">
      <c r="A4920" s="320" t="s">
        <v>317</v>
      </c>
      <c r="B4920" s="319"/>
      <c r="C4920" s="319"/>
      <c r="D4920" s="319"/>
      <c r="E4920" s="319"/>
      <c r="F4920" s="319"/>
      <c r="G4920" s="319"/>
      <c r="H4920" s="318"/>
      <c r="I4920" s="608" t="s">
        <v>19</v>
      </c>
      <c r="J4920" s="609"/>
      <c r="K4920" s="625">
        <v>0.05</v>
      </c>
      <c r="L4920" s="626"/>
      <c r="M4920" s="291">
        <f>K4920*12*I4887</f>
        <v>568.92000000000007</v>
      </c>
    </row>
    <row r="4921" spans="1:13" ht="15.75" thickBot="1">
      <c r="A4921" s="313" t="s">
        <v>316</v>
      </c>
      <c r="B4921" s="312"/>
      <c r="C4921" s="312"/>
      <c r="D4921" s="312"/>
      <c r="E4921" s="312"/>
      <c r="F4921" s="312"/>
      <c r="G4921" s="312"/>
      <c r="H4921" s="311"/>
      <c r="I4921" s="614" t="s">
        <v>19</v>
      </c>
      <c r="J4921" s="615"/>
      <c r="K4921" s="650">
        <v>0.53</v>
      </c>
      <c r="L4921" s="651"/>
      <c r="M4921" s="291">
        <f>K4921*12*I4887</f>
        <v>6030.5520000000006</v>
      </c>
    </row>
    <row r="4922" spans="1:13" ht="15.75" thickBot="1">
      <c r="A4922" s="654" t="s">
        <v>315</v>
      </c>
      <c r="B4922" s="655"/>
      <c r="C4922" s="655"/>
      <c r="D4922" s="655"/>
      <c r="E4922" s="655"/>
      <c r="F4922" s="655"/>
      <c r="G4922" s="655"/>
      <c r="H4922" s="656"/>
      <c r="I4922" s="305"/>
      <c r="J4922" s="304"/>
      <c r="K4922" s="642">
        <f>K4923+K4924+K4926+K4927+K4928+K4929</f>
        <v>1.35</v>
      </c>
      <c r="L4922" s="647"/>
      <c r="M4922" s="303">
        <f>K4922*12*I4887</f>
        <v>15360.840000000004</v>
      </c>
    </row>
    <row r="4923" spans="1:13">
      <c r="A4923" s="332" t="s">
        <v>314</v>
      </c>
      <c r="B4923" s="331"/>
      <c r="C4923" s="331"/>
      <c r="D4923" s="331"/>
      <c r="E4923" s="331"/>
      <c r="F4923" s="322"/>
      <c r="G4923" s="322"/>
      <c r="H4923" s="321"/>
      <c r="I4923" s="330"/>
      <c r="J4923" s="294"/>
      <c r="K4923" s="629">
        <v>0.08</v>
      </c>
      <c r="L4923" s="630"/>
      <c r="M4923" s="291">
        <f>K4923*12*I4887</f>
        <v>910.27200000000005</v>
      </c>
    </row>
    <row r="4924" spans="1:13">
      <c r="A4924" s="329" t="s">
        <v>313</v>
      </c>
      <c r="B4924" s="328"/>
      <c r="C4924" s="328"/>
      <c r="D4924" s="328"/>
      <c r="E4924" s="328"/>
      <c r="F4924" s="312"/>
      <c r="G4924" s="312"/>
      <c r="H4924" s="311"/>
      <c r="I4924" s="598" t="s">
        <v>312</v>
      </c>
      <c r="J4924" s="599"/>
      <c r="K4924" s="625">
        <v>0.65</v>
      </c>
      <c r="L4924" s="626"/>
      <c r="M4924" s="291">
        <f>K4924*12*I4887</f>
        <v>7395.9600000000009</v>
      </c>
    </row>
    <row r="4925" spans="1:13">
      <c r="A4925" s="323" t="s">
        <v>311</v>
      </c>
      <c r="B4925" s="322"/>
      <c r="C4925" s="322"/>
      <c r="D4925" s="322"/>
      <c r="E4925" s="322"/>
      <c r="F4925" s="322"/>
      <c r="G4925" s="322"/>
      <c r="H4925" s="321"/>
      <c r="I4925" s="596" t="s">
        <v>310</v>
      </c>
      <c r="J4925" s="597"/>
      <c r="K4925" s="327"/>
      <c r="L4925" s="292"/>
      <c r="M4925" s="291"/>
    </row>
    <row r="4926" spans="1:13">
      <c r="A4926" s="320" t="s">
        <v>309</v>
      </c>
      <c r="B4926" s="319"/>
      <c r="C4926" s="319"/>
      <c r="D4926" s="319"/>
      <c r="E4926" s="319"/>
      <c r="F4926" s="319"/>
      <c r="G4926" s="319"/>
      <c r="H4926" s="318"/>
      <c r="I4926" s="608" t="s">
        <v>308</v>
      </c>
      <c r="J4926" s="609"/>
      <c r="K4926" s="625">
        <v>0.4</v>
      </c>
      <c r="L4926" s="626"/>
      <c r="M4926" s="291">
        <f>K4926*12*I4887</f>
        <v>4551.3600000000006</v>
      </c>
    </row>
    <row r="4927" spans="1:13">
      <c r="A4927" s="320" t="s">
        <v>307</v>
      </c>
      <c r="B4927" s="319"/>
      <c r="C4927" s="319"/>
      <c r="D4927" s="319"/>
      <c r="E4927" s="319"/>
      <c r="F4927" s="319"/>
      <c r="G4927" s="319"/>
      <c r="H4927" s="318"/>
      <c r="I4927" s="608" t="s">
        <v>306</v>
      </c>
      <c r="J4927" s="609"/>
      <c r="K4927" s="625">
        <v>0.1</v>
      </c>
      <c r="L4927" s="626"/>
      <c r="M4927" s="291">
        <f>K4927*12*I4887</f>
        <v>1137.8400000000001</v>
      </c>
    </row>
    <row r="4928" spans="1:13">
      <c r="A4928" s="313" t="s">
        <v>299</v>
      </c>
      <c r="B4928" s="312"/>
      <c r="C4928" s="312"/>
      <c r="D4928" s="312"/>
      <c r="E4928" s="312"/>
      <c r="F4928" s="312"/>
      <c r="G4928" s="312"/>
      <c r="H4928" s="311"/>
      <c r="I4928" s="608" t="s">
        <v>298</v>
      </c>
      <c r="J4928" s="609"/>
      <c r="K4928" s="636">
        <v>0.05</v>
      </c>
      <c r="L4928" s="637"/>
      <c r="M4928" s="291">
        <f>K4928*12*I4887</f>
        <v>568.92000000000007</v>
      </c>
    </row>
    <row r="4929" spans="1:13" ht="15.75" thickBot="1">
      <c r="A4929" s="313" t="s">
        <v>305</v>
      </c>
      <c r="B4929" s="312"/>
      <c r="C4929" s="312"/>
      <c r="D4929" s="312"/>
      <c r="E4929" s="312"/>
      <c r="F4929" s="312"/>
      <c r="G4929" s="312"/>
      <c r="H4929" s="311"/>
      <c r="I4929" s="614" t="s">
        <v>88</v>
      </c>
      <c r="J4929" s="615"/>
      <c r="K4929" s="638">
        <v>7.0000000000000007E-2</v>
      </c>
      <c r="L4929" s="639"/>
      <c r="M4929" s="326">
        <f>K4929*12*I4887</f>
        <v>796.48800000000017</v>
      </c>
    </row>
    <row r="4930" spans="1:13" ht="15.75" thickBot="1">
      <c r="A4930" s="654" t="s">
        <v>304</v>
      </c>
      <c r="B4930" s="655"/>
      <c r="C4930" s="655"/>
      <c r="D4930" s="655"/>
      <c r="E4930" s="655"/>
      <c r="F4930" s="655"/>
      <c r="G4930" s="655"/>
      <c r="H4930" s="656"/>
      <c r="I4930" s="325"/>
      <c r="J4930" s="324"/>
      <c r="K4930" s="649">
        <f>K4931+K4932+K4933</f>
        <v>0.88</v>
      </c>
      <c r="L4930" s="643"/>
      <c r="M4930" s="303">
        <f>K4930*12*I4887</f>
        <v>10012.992</v>
      </c>
    </row>
    <row r="4931" spans="1:13">
      <c r="A4931" s="323" t="s">
        <v>303</v>
      </c>
      <c r="B4931" s="322"/>
      <c r="C4931" s="322"/>
      <c r="D4931" s="322"/>
      <c r="E4931" s="322"/>
      <c r="F4931" s="322"/>
      <c r="G4931" s="322"/>
      <c r="H4931" s="321"/>
      <c r="I4931" s="612" t="s">
        <v>302</v>
      </c>
      <c r="J4931" s="613"/>
      <c r="K4931" s="644">
        <v>0.42</v>
      </c>
      <c r="L4931" s="645"/>
      <c r="M4931" s="291">
        <f>K4931*12*I4887</f>
        <v>4778.9279999999999</v>
      </c>
    </row>
    <row r="4932" spans="1:13">
      <c r="A4932" s="320" t="s">
        <v>301</v>
      </c>
      <c r="B4932" s="319"/>
      <c r="C4932" s="319"/>
      <c r="D4932" s="319"/>
      <c r="E4932" s="319"/>
      <c r="F4932" s="319"/>
      <c r="G4932" s="319"/>
      <c r="H4932" s="318"/>
      <c r="I4932" s="317" t="s">
        <v>300</v>
      </c>
      <c r="J4932" s="316"/>
      <c r="K4932" s="636">
        <v>0.37</v>
      </c>
      <c r="L4932" s="637"/>
      <c r="M4932" s="291">
        <f>K4932*12*I4887</f>
        <v>4210.0079999999998</v>
      </c>
    </row>
    <row r="4933" spans="1:13" ht="15.75" thickBot="1">
      <c r="A4933" s="313" t="s">
        <v>299</v>
      </c>
      <c r="B4933" s="312"/>
      <c r="C4933" s="312"/>
      <c r="D4933" s="312"/>
      <c r="E4933" s="312"/>
      <c r="F4933" s="312"/>
      <c r="G4933" s="312"/>
      <c r="H4933" s="311"/>
      <c r="I4933" s="614" t="s">
        <v>298</v>
      </c>
      <c r="J4933" s="615"/>
      <c r="K4933" s="638">
        <v>0.09</v>
      </c>
      <c r="L4933" s="639"/>
      <c r="M4933" s="291">
        <f>K4933*12*I4887</f>
        <v>1024.056</v>
      </c>
    </row>
    <row r="4934" spans="1:13" ht="15.75" thickBot="1">
      <c r="A4934" s="309" t="s">
        <v>297</v>
      </c>
      <c r="B4934" s="308"/>
      <c r="C4934" s="308"/>
      <c r="D4934" s="308"/>
      <c r="E4934" s="308"/>
      <c r="F4934" s="308"/>
      <c r="G4934" s="308"/>
      <c r="H4934" s="307"/>
      <c r="I4934" s="619" t="s">
        <v>296</v>
      </c>
      <c r="J4934" s="620"/>
      <c r="K4934" s="640">
        <v>16.579999999999998</v>
      </c>
      <c r="L4934" s="641"/>
      <c r="M4934" s="303">
        <f>K4934*12*I4887</f>
        <v>188653.872</v>
      </c>
    </row>
    <row r="4935" spans="1:13" ht="15.75" thickBot="1">
      <c r="A4935" s="603" t="s">
        <v>295</v>
      </c>
      <c r="B4935" s="604"/>
      <c r="C4935" s="604"/>
      <c r="D4935" s="604"/>
      <c r="E4935" s="604"/>
      <c r="F4935" s="604"/>
      <c r="G4935" s="604"/>
      <c r="H4935" s="605"/>
      <c r="I4935" s="305"/>
      <c r="J4935" s="304"/>
      <c r="K4935" s="642">
        <v>1.58</v>
      </c>
      <c r="L4935" s="643"/>
      <c r="M4935" s="303">
        <f>K4935*12*I4887</f>
        <v>17977.872000000003</v>
      </c>
    </row>
    <row r="4936" spans="1:13">
      <c r="A4936" s="301" t="s">
        <v>294</v>
      </c>
      <c r="B4936" s="300"/>
      <c r="C4936" s="300"/>
      <c r="D4936" s="300"/>
      <c r="E4936" s="300"/>
      <c r="F4936" s="300"/>
      <c r="G4936" s="300"/>
      <c r="H4936" s="298"/>
      <c r="I4936" s="621" t="s">
        <v>293</v>
      </c>
      <c r="J4936" s="622"/>
      <c r="K4936" s="297"/>
      <c r="L4936" s="314"/>
      <c r="M4936" s="291"/>
    </row>
    <row r="4937" spans="1:13">
      <c r="A4937" s="301" t="s">
        <v>292</v>
      </c>
      <c r="B4937" s="300"/>
      <c r="C4937" s="300"/>
      <c r="D4937" s="300"/>
      <c r="E4937" s="300"/>
      <c r="F4937" s="300"/>
      <c r="G4937" s="300"/>
      <c r="H4937" s="298"/>
      <c r="I4937" s="295"/>
      <c r="J4937" s="294"/>
      <c r="K4937" s="297"/>
      <c r="L4937" s="314"/>
      <c r="M4937" s="291"/>
    </row>
    <row r="4938" spans="1:13" ht="15.75" thickBot="1">
      <c r="A4938" s="301" t="s">
        <v>291</v>
      </c>
      <c r="B4938" s="300"/>
      <c r="C4938" s="300"/>
      <c r="D4938" s="300"/>
      <c r="E4938" s="300"/>
      <c r="F4938" s="300"/>
      <c r="G4938" s="300"/>
      <c r="H4938" s="298"/>
      <c r="I4938" s="310"/>
      <c r="J4938" s="294"/>
      <c r="K4938" s="297"/>
      <c r="L4938" s="314"/>
      <c r="M4938" s="291"/>
    </row>
    <row r="4939" spans="1:13" ht="15.75" thickBot="1">
      <c r="A4939" s="309" t="s">
        <v>290</v>
      </c>
      <c r="B4939" s="308"/>
      <c r="C4939" s="308"/>
      <c r="D4939" s="308"/>
      <c r="E4939" s="308"/>
      <c r="F4939" s="308"/>
      <c r="G4939" s="308"/>
      <c r="H4939" s="307"/>
      <c r="I4939" s="305"/>
      <c r="J4939" s="304"/>
      <c r="K4939" s="642">
        <v>7.0000000000000007E-2</v>
      </c>
      <c r="L4939" s="643"/>
      <c r="M4939" s="303">
        <f>K4939*12*I4887</f>
        <v>796.48800000000017</v>
      </c>
    </row>
    <row r="4940" spans="1:13">
      <c r="A4940" s="301" t="s">
        <v>289</v>
      </c>
      <c r="B4940" s="300"/>
      <c r="C4940" s="300"/>
      <c r="D4940" s="300"/>
      <c r="E4940" s="300"/>
      <c r="F4940" s="300"/>
      <c r="G4940" s="300"/>
      <c r="H4940" s="298"/>
      <c r="I4940" s="621" t="s">
        <v>19</v>
      </c>
      <c r="J4940" s="622"/>
      <c r="K4940" s="315"/>
      <c r="L4940" s="314"/>
      <c r="M4940" s="291"/>
    </row>
    <row r="4941" spans="1:13" ht="15.75" thickBot="1">
      <c r="A4941" s="301" t="s">
        <v>288</v>
      </c>
      <c r="B4941" s="300"/>
      <c r="C4941" s="300"/>
      <c r="D4941" s="300"/>
      <c r="E4941" s="300"/>
      <c r="F4941" s="300"/>
      <c r="G4941" s="300"/>
      <c r="H4941" s="298"/>
      <c r="I4941" s="295"/>
      <c r="J4941" s="294"/>
      <c r="K4941" s="315"/>
      <c r="L4941" s="314"/>
      <c r="M4941" s="291"/>
    </row>
    <row r="4942" spans="1:13" ht="15.75" thickBot="1">
      <c r="A4942" s="603" t="s">
        <v>287</v>
      </c>
      <c r="B4942" s="604"/>
      <c r="C4942" s="604"/>
      <c r="D4942" s="604"/>
      <c r="E4942" s="604"/>
      <c r="F4942" s="604"/>
      <c r="G4942" s="604"/>
      <c r="H4942" s="605"/>
      <c r="I4942" s="305"/>
      <c r="J4942" s="304"/>
      <c r="K4942" s="642">
        <v>6</v>
      </c>
      <c r="L4942" s="643"/>
      <c r="M4942" s="303">
        <f>K4942*12*I4887</f>
        <v>68270.400000000009</v>
      </c>
    </row>
    <row r="4943" spans="1:13">
      <c r="A4943" s="301" t="s">
        <v>286</v>
      </c>
      <c r="B4943" s="299"/>
      <c r="C4943" s="299"/>
      <c r="D4943" s="299"/>
      <c r="E4943" s="299"/>
      <c r="F4943" s="300"/>
      <c r="G4943" s="299"/>
      <c r="H4943" s="298"/>
      <c r="I4943" s="598" t="s">
        <v>285</v>
      </c>
      <c r="J4943" s="599"/>
      <c r="K4943" s="297"/>
      <c r="L4943" s="314"/>
      <c r="M4943" s="291"/>
    </row>
    <row r="4944" spans="1:13">
      <c r="A4944" s="301" t="s">
        <v>284</v>
      </c>
      <c r="B4944" s="299"/>
      <c r="C4944" s="299"/>
      <c r="D4944" s="299"/>
      <c r="E4944" s="299"/>
      <c r="F4944" s="300"/>
      <c r="G4944" s="299"/>
      <c r="H4944" s="298"/>
      <c r="I4944" s="598" t="s">
        <v>283</v>
      </c>
      <c r="J4944" s="599"/>
      <c r="K4944" s="297"/>
      <c r="L4944" s="314"/>
      <c r="M4944" s="291"/>
    </row>
    <row r="4945" spans="1:13">
      <c r="A4945" s="301" t="s">
        <v>282</v>
      </c>
      <c r="B4945" s="299"/>
      <c r="C4945" s="299"/>
      <c r="D4945" s="299"/>
      <c r="E4945" s="299"/>
      <c r="F4945" s="300"/>
      <c r="G4945" s="299"/>
      <c r="H4945" s="298"/>
      <c r="I4945" s="598" t="s">
        <v>281</v>
      </c>
      <c r="J4945" s="599"/>
      <c r="K4945" s="297"/>
      <c r="L4945" s="314"/>
      <c r="M4945" s="291"/>
    </row>
    <row r="4946" spans="1:13">
      <c r="A4946" s="301" t="s">
        <v>280</v>
      </c>
      <c r="B4946" s="299"/>
      <c r="C4946" s="299"/>
      <c r="D4946" s="299"/>
      <c r="E4946" s="299"/>
      <c r="F4946" s="300"/>
      <c r="G4946" s="299"/>
      <c r="H4946" s="298"/>
      <c r="I4946" s="598" t="s">
        <v>279</v>
      </c>
      <c r="J4946" s="599"/>
      <c r="K4946" s="297"/>
      <c r="L4946" s="314"/>
      <c r="M4946" s="291"/>
    </row>
    <row r="4947" spans="1:13">
      <c r="A4947" s="301" t="s">
        <v>278</v>
      </c>
      <c r="B4947" s="299"/>
      <c r="C4947" s="299"/>
      <c r="D4947" s="299"/>
      <c r="E4947" s="299"/>
      <c r="F4947" s="300"/>
      <c r="G4947" s="299"/>
      <c r="H4947" s="298"/>
      <c r="I4947" s="598" t="s">
        <v>277</v>
      </c>
      <c r="J4947" s="599"/>
      <c r="K4947" s="297"/>
      <c r="L4947" s="314"/>
      <c r="M4947" s="291"/>
    </row>
    <row r="4948" spans="1:13">
      <c r="A4948" s="301" t="s">
        <v>276</v>
      </c>
      <c r="B4948" s="299"/>
      <c r="C4948" s="299"/>
      <c r="D4948" s="299"/>
      <c r="E4948" s="299"/>
      <c r="F4948" s="300"/>
      <c r="G4948" s="299"/>
      <c r="H4948" s="298"/>
      <c r="I4948" s="295"/>
      <c r="J4948" s="294"/>
      <c r="K4948" s="297"/>
      <c r="L4948" s="302"/>
      <c r="M4948" s="291"/>
    </row>
    <row r="4949" spans="1:13">
      <c r="A4949" s="301" t="s">
        <v>275</v>
      </c>
      <c r="B4949" s="299"/>
      <c r="C4949" s="299"/>
      <c r="D4949" s="299"/>
      <c r="E4949" s="299"/>
      <c r="F4949" s="300"/>
      <c r="G4949" s="299"/>
      <c r="H4949" s="298"/>
      <c r="I4949" s="295"/>
      <c r="J4949" s="294"/>
      <c r="K4949" s="297"/>
      <c r="L4949" s="314"/>
      <c r="M4949" s="291"/>
    </row>
    <row r="4950" spans="1:13">
      <c r="A4950" s="301" t="s">
        <v>274</v>
      </c>
      <c r="B4950" s="299"/>
      <c r="C4950" s="299"/>
      <c r="D4950" s="299"/>
      <c r="E4950" s="299"/>
      <c r="F4950" s="300"/>
      <c r="G4950" s="299"/>
      <c r="H4950" s="298"/>
      <c r="I4950" s="295"/>
      <c r="J4950" s="294"/>
      <c r="K4950" s="297"/>
      <c r="L4950" s="314"/>
      <c r="M4950" s="291"/>
    </row>
    <row r="4951" spans="1:13">
      <c r="A4951" s="301" t="s">
        <v>273</v>
      </c>
      <c r="B4951" s="299"/>
      <c r="C4951" s="299"/>
      <c r="D4951" s="299"/>
      <c r="E4951" s="299"/>
      <c r="F4951" s="300"/>
      <c r="G4951" s="299"/>
      <c r="H4951" s="298"/>
      <c r="I4951" s="295"/>
      <c r="J4951" s="294"/>
      <c r="K4951" s="297"/>
      <c r="L4951" s="314"/>
      <c r="M4951" s="291"/>
    </row>
    <row r="4952" spans="1:13">
      <c r="A4952" s="301" t="s">
        <v>272</v>
      </c>
      <c r="B4952" s="299"/>
      <c r="C4952" s="299"/>
      <c r="D4952" s="299"/>
      <c r="E4952" s="299"/>
      <c r="F4952" s="300"/>
      <c r="G4952" s="299"/>
      <c r="H4952" s="298"/>
      <c r="I4952" s="295"/>
      <c r="J4952" s="294"/>
      <c r="K4952" s="297"/>
      <c r="L4952" s="314"/>
      <c r="M4952" s="291"/>
    </row>
    <row r="4953" spans="1:13" ht="15.75" thickBot="1">
      <c r="A4953" s="616" t="s">
        <v>271</v>
      </c>
      <c r="B4953" s="617"/>
      <c r="C4953" s="617"/>
      <c r="D4953" s="617"/>
      <c r="E4953" s="617"/>
      <c r="F4953" s="617"/>
      <c r="G4953" s="617"/>
      <c r="H4953" s="618"/>
      <c r="I4953" s="295"/>
      <c r="J4953" s="294"/>
      <c r="K4953" s="293"/>
      <c r="L4953" s="292"/>
      <c r="M4953" s="291"/>
    </row>
    <row r="4954" spans="1:13">
      <c r="A4954" s="290" t="s">
        <v>270</v>
      </c>
      <c r="B4954" s="289"/>
      <c r="C4954" s="289"/>
      <c r="D4954" s="289"/>
      <c r="E4954" s="289"/>
      <c r="F4954" s="289"/>
      <c r="G4954" s="289"/>
      <c r="H4954" s="289"/>
      <c r="I4954" s="621" t="s">
        <v>55</v>
      </c>
      <c r="J4954" s="622"/>
      <c r="K4954" s="288"/>
      <c r="L4954" s="287"/>
      <c r="M4954" s="286"/>
    </row>
    <row r="4955" spans="1:13" ht="15.75" thickBot="1">
      <c r="A4955" s="285" t="s">
        <v>269</v>
      </c>
      <c r="B4955" s="284"/>
      <c r="C4955" s="284"/>
      <c r="D4955" s="284"/>
      <c r="E4955" s="284"/>
      <c r="F4955" s="284"/>
      <c r="G4955" s="284"/>
      <c r="H4955" s="284"/>
      <c r="I4955" s="283"/>
      <c r="J4955" s="282"/>
      <c r="K4955" s="281"/>
      <c r="L4955" s="280"/>
      <c r="M4955" s="279"/>
    </row>
    <row r="4956" spans="1:13" ht="15.75" thickBot="1">
      <c r="A4956" s="603" t="s">
        <v>355</v>
      </c>
      <c r="B4956" s="604"/>
      <c r="C4956" s="604"/>
      <c r="D4956" s="604"/>
      <c r="E4956" s="604"/>
      <c r="F4956" s="604"/>
      <c r="G4956" s="604"/>
      <c r="H4956" s="657"/>
      <c r="I4956" s="658" t="s">
        <v>32</v>
      </c>
      <c r="J4956" s="659"/>
      <c r="K4956" s="660">
        <v>1.46</v>
      </c>
      <c r="L4956" s="661"/>
      <c r="M4956" s="276">
        <f>K4956*12*I4887</f>
        <v>16612.464</v>
      </c>
    </row>
    <row r="4957" spans="1:13" ht="15.75" thickBot="1">
      <c r="A4957" s="386" t="s">
        <v>354</v>
      </c>
      <c r="B4957" s="385"/>
      <c r="C4957" s="385"/>
      <c r="D4957" s="385"/>
      <c r="E4957" s="385"/>
      <c r="F4957" s="385"/>
      <c r="G4957" s="385"/>
      <c r="H4957" s="385"/>
      <c r="I4957" s="387"/>
      <c r="J4957" s="383"/>
      <c r="K4957" s="660"/>
      <c r="L4957" s="661"/>
      <c r="M4957" s="276"/>
    </row>
    <row r="4958" spans="1:13" ht="15.75" thickBot="1">
      <c r="A4958" s="652" t="s">
        <v>268</v>
      </c>
      <c r="B4958" s="653"/>
      <c r="C4958" s="653"/>
      <c r="D4958" s="653"/>
      <c r="E4958" s="653"/>
      <c r="F4958" s="653"/>
      <c r="G4958" s="653"/>
      <c r="H4958" s="653"/>
      <c r="I4958" s="278"/>
      <c r="J4958" s="277"/>
      <c r="K4958" s="610">
        <f>K4888+K4898+K4913+K4942+K4956+K4957</f>
        <v>42</v>
      </c>
      <c r="L4958" s="611"/>
      <c r="M4958" s="276">
        <f>M4888+M4898+M4913+M4942+M4956+M4957</f>
        <v>477892.80000000005</v>
      </c>
    </row>
    <row r="4960" spans="1:13" ht="15.75">
      <c r="A4960" s="601" t="s">
        <v>0</v>
      </c>
      <c r="B4960" s="601"/>
      <c r="C4960" s="601"/>
      <c r="D4960" s="601"/>
      <c r="E4960" s="601"/>
      <c r="F4960" s="601"/>
      <c r="G4960" s="601"/>
      <c r="H4960" s="601"/>
      <c r="I4960" s="601"/>
      <c r="J4960" s="601"/>
      <c r="K4960" s="601"/>
      <c r="L4960" s="601"/>
      <c r="M4960" s="327"/>
    </row>
    <row r="4961" spans="1:13" ht="15.75">
      <c r="A4961" s="600" t="s">
        <v>353</v>
      </c>
      <c r="B4961" s="600"/>
      <c r="C4961" s="600"/>
      <c r="D4961" s="600"/>
      <c r="E4961" s="600"/>
      <c r="F4961" s="600"/>
      <c r="G4961" s="600"/>
      <c r="H4961" s="600"/>
      <c r="I4961" s="600"/>
      <c r="J4961" s="600"/>
      <c r="K4961" s="600"/>
      <c r="L4961" s="600"/>
      <c r="M4961" s="327"/>
    </row>
    <row r="4962" spans="1:13" ht="15.75">
      <c r="A4962" s="370"/>
      <c r="B4962" s="370"/>
      <c r="C4962" s="370"/>
      <c r="D4962" s="370"/>
      <c r="E4962" s="370"/>
      <c r="F4962" s="370" t="s">
        <v>491</v>
      </c>
      <c r="G4962" s="370"/>
      <c r="H4962" s="370"/>
      <c r="I4962" s="370"/>
      <c r="J4962" s="370"/>
      <c r="K4962" s="370"/>
      <c r="L4962" s="370"/>
      <c r="M4962" s="327"/>
    </row>
    <row r="4963" spans="1:13">
      <c r="A4963" s="329"/>
      <c r="B4963" s="328"/>
      <c r="C4963" s="602" t="s">
        <v>351</v>
      </c>
      <c r="D4963" s="602"/>
      <c r="E4963" s="602"/>
      <c r="F4963" s="328"/>
      <c r="G4963" s="328"/>
      <c r="H4963" s="368"/>
      <c r="I4963" s="590" t="s">
        <v>3</v>
      </c>
      <c r="J4963" s="591"/>
      <c r="K4963" s="592" t="s">
        <v>4</v>
      </c>
      <c r="L4963" s="593"/>
      <c r="M4963" s="382"/>
    </row>
    <row r="4964" spans="1:13">
      <c r="A4964" s="381"/>
      <c r="B4964" s="355"/>
      <c r="C4964" s="355"/>
      <c r="D4964" s="355"/>
      <c r="E4964" s="355"/>
      <c r="F4964" s="355"/>
      <c r="G4964" s="355"/>
      <c r="H4964" s="356"/>
      <c r="I4964" s="295"/>
      <c r="J4964" s="294"/>
      <c r="K4964" s="594" t="s">
        <v>5</v>
      </c>
      <c r="L4964" s="595"/>
      <c r="M4964" s="380" t="s">
        <v>6</v>
      </c>
    </row>
    <row r="4965" spans="1:13">
      <c r="A4965" s="381"/>
      <c r="B4965" s="355"/>
      <c r="C4965" s="355"/>
      <c r="D4965" s="355"/>
      <c r="E4965" s="355"/>
      <c r="F4965" s="355"/>
      <c r="G4965" s="355"/>
      <c r="H4965" s="356"/>
      <c r="I4965" s="598" t="s">
        <v>7</v>
      </c>
      <c r="J4965" s="599"/>
      <c r="K4965" s="623" t="s">
        <v>8</v>
      </c>
      <c r="L4965" s="624"/>
      <c r="M4965" s="380" t="s">
        <v>9</v>
      </c>
    </row>
    <row r="4966" spans="1:13" ht="16.5" thickBot="1">
      <c r="A4966" s="379"/>
      <c r="B4966" s="351"/>
      <c r="C4966" s="351"/>
      <c r="D4966" s="351"/>
      <c r="E4966" s="351"/>
      <c r="F4966" s="351"/>
      <c r="G4966" s="351"/>
      <c r="H4966" s="350"/>
      <c r="I4966" s="631">
        <v>219.9</v>
      </c>
      <c r="J4966" s="632"/>
      <c r="K4966" s="633"/>
      <c r="L4966" s="634"/>
      <c r="M4966" s="378"/>
    </row>
    <row r="4967" spans="1:13">
      <c r="A4967" s="367" t="s">
        <v>350</v>
      </c>
      <c r="B4967" s="344"/>
      <c r="C4967" s="344"/>
      <c r="D4967" s="344"/>
      <c r="E4967" s="344"/>
      <c r="F4967" s="344"/>
      <c r="G4967" s="344"/>
      <c r="H4967" s="377"/>
      <c r="I4967" s="341"/>
      <c r="J4967" s="340"/>
      <c r="K4967" s="635">
        <f>K4970+K4973</f>
        <v>6.17</v>
      </c>
      <c r="L4967" s="628"/>
      <c r="M4967" s="286">
        <f>K4967*12*I4966</f>
        <v>16281.395999999999</v>
      </c>
    </row>
    <row r="4968" spans="1:13">
      <c r="A4968" s="376" t="s">
        <v>349</v>
      </c>
      <c r="B4968" s="375"/>
      <c r="C4968" s="375"/>
      <c r="D4968" s="375"/>
      <c r="E4968" s="375"/>
      <c r="F4968" s="375"/>
      <c r="G4968" s="375"/>
      <c r="H4968" s="374"/>
      <c r="I4968" s="295"/>
      <c r="J4968" s="294"/>
      <c r="K4968" s="293"/>
      <c r="L4968" s="292"/>
      <c r="M4968" s="373"/>
    </row>
    <row r="4969" spans="1:13" ht="15.75" thickBot="1">
      <c r="A4969" s="363" t="s">
        <v>348</v>
      </c>
      <c r="B4969" s="372"/>
      <c r="C4969" s="372"/>
      <c r="D4969" s="372"/>
      <c r="E4969" s="372"/>
      <c r="F4969" s="372"/>
      <c r="G4969" s="372"/>
      <c r="H4969" s="371"/>
      <c r="I4969" s="336"/>
      <c r="J4969" s="282"/>
      <c r="K4969" s="281"/>
      <c r="L4969" s="280"/>
      <c r="M4969" s="279"/>
    </row>
    <row r="4970" spans="1:13">
      <c r="A4970" s="323" t="s">
        <v>347</v>
      </c>
      <c r="B4970" s="331"/>
      <c r="C4970" s="331"/>
      <c r="D4970" s="331"/>
      <c r="E4970" s="331"/>
      <c r="F4970" s="331"/>
      <c r="G4970" s="331"/>
      <c r="H4970" s="357"/>
      <c r="I4970" s="596" t="s">
        <v>19</v>
      </c>
      <c r="J4970" s="597"/>
      <c r="K4970" s="629">
        <v>3.7</v>
      </c>
      <c r="L4970" s="630"/>
      <c r="M4970" s="291">
        <f>K4970*12*I4966</f>
        <v>9763.5600000000013</v>
      </c>
    </row>
    <row r="4971" spans="1:13">
      <c r="A4971" s="301" t="s">
        <v>338</v>
      </c>
      <c r="B4971" s="355"/>
      <c r="C4971" s="355"/>
      <c r="D4971" s="355"/>
      <c r="E4971" s="355"/>
      <c r="F4971" s="355"/>
      <c r="G4971" s="355"/>
      <c r="H4971" s="356"/>
      <c r="I4971" s="598" t="s">
        <v>328</v>
      </c>
      <c r="J4971" s="599"/>
      <c r="K4971" s="327"/>
      <c r="L4971" s="292"/>
      <c r="M4971" s="291"/>
    </row>
    <row r="4972" spans="1:13">
      <c r="A4972" s="323" t="s">
        <v>337</v>
      </c>
      <c r="B4972" s="331"/>
      <c r="C4972" s="331"/>
      <c r="D4972" s="331"/>
      <c r="E4972" s="331"/>
      <c r="F4972" s="331"/>
      <c r="G4972" s="331"/>
      <c r="H4972" s="357"/>
      <c r="I4972" s="596"/>
      <c r="J4972" s="597"/>
      <c r="K4972" s="327"/>
      <c r="L4972" s="292"/>
      <c r="M4972" s="291"/>
    </row>
    <row r="4973" spans="1:13">
      <c r="A4973" s="323" t="s">
        <v>346</v>
      </c>
      <c r="B4973" s="331"/>
      <c r="C4973" s="331"/>
      <c r="D4973" s="331"/>
      <c r="E4973" s="331"/>
      <c r="F4973" s="331"/>
      <c r="G4973" s="331"/>
      <c r="H4973" s="357"/>
      <c r="I4973" s="608" t="s">
        <v>35</v>
      </c>
      <c r="J4973" s="609"/>
      <c r="K4973" s="625">
        <v>2.4700000000000002</v>
      </c>
      <c r="L4973" s="626"/>
      <c r="M4973" s="291">
        <f>K4973*12*I4966</f>
        <v>6517.8360000000002</v>
      </c>
    </row>
    <row r="4974" spans="1:13" ht="15.75">
      <c r="A4974" s="320" t="s">
        <v>345</v>
      </c>
      <c r="B4974" s="354"/>
      <c r="C4974" s="354"/>
      <c r="D4974" s="354"/>
      <c r="E4974" s="354"/>
      <c r="F4974" s="354"/>
      <c r="G4974" s="354"/>
      <c r="H4974" s="353"/>
      <c r="I4974" s="598" t="s">
        <v>328</v>
      </c>
      <c r="J4974" s="599"/>
      <c r="K4974" s="370"/>
      <c r="L4974" s="369"/>
      <c r="M4974" s="291"/>
    </row>
    <row r="4975" spans="1:13">
      <c r="A4975" s="313" t="s">
        <v>344</v>
      </c>
      <c r="B4975" s="328"/>
      <c r="C4975" s="328"/>
      <c r="D4975" s="328"/>
      <c r="E4975" s="328"/>
      <c r="F4975" s="328"/>
      <c r="G4975" s="328"/>
      <c r="H4975" s="368"/>
      <c r="I4975" s="598"/>
      <c r="J4975" s="599"/>
      <c r="K4975" s="352"/>
      <c r="L4975" s="292"/>
      <c r="M4975" s="291"/>
    </row>
    <row r="4976" spans="1:13" ht="15.75" thickBot="1">
      <c r="A4976" s="323" t="s">
        <v>343</v>
      </c>
      <c r="B4976" s="322"/>
      <c r="C4976" s="322"/>
      <c r="D4976" s="322"/>
      <c r="E4976" s="322"/>
      <c r="F4976" s="322"/>
      <c r="G4976" s="322"/>
      <c r="H4976" s="321"/>
      <c r="I4976" s="334"/>
      <c r="J4976" s="333"/>
      <c r="K4976" s="636"/>
      <c r="L4976" s="637"/>
      <c r="M4976" s="291"/>
    </row>
    <row r="4977" spans="1:13">
      <c r="A4977" s="367" t="s">
        <v>342</v>
      </c>
      <c r="B4977" s="366"/>
      <c r="C4977" s="366"/>
      <c r="D4977" s="366"/>
      <c r="E4977" s="366"/>
      <c r="F4977" s="366"/>
      <c r="G4977" s="366"/>
      <c r="H4977" s="365"/>
      <c r="I4977" s="341"/>
      <c r="J4977" s="364"/>
      <c r="K4977" s="627">
        <f>K4979+K4984+K4987</f>
        <v>5.05</v>
      </c>
      <c r="L4977" s="628"/>
      <c r="M4977" s="286">
        <f>K4977*12*I4966</f>
        <v>13325.939999999999</v>
      </c>
    </row>
    <row r="4978" spans="1:13" ht="15.75" thickBot="1">
      <c r="A4978" s="363" t="s">
        <v>341</v>
      </c>
      <c r="B4978" s="362"/>
      <c r="C4978" s="362"/>
      <c r="D4978" s="362"/>
      <c r="E4978" s="362"/>
      <c r="F4978" s="362"/>
      <c r="G4978" s="362"/>
      <c r="H4978" s="361"/>
      <c r="I4978" s="336"/>
      <c r="J4978" s="360"/>
      <c r="K4978" s="281"/>
      <c r="L4978" s="280"/>
      <c r="M4978" s="279"/>
    </row>
    <row r="4979" spans="1:13">
      <c r="A4979" s="301" t="s">
        <v>340</v>
      </c>
      <c r="B4979" s="300"/>
      <c r="C4979" s="300"/>
      <c r="D4979" s="300"/>
      <c r="E4979" s="300"/>
      <c r="F4979" s="300"/>
      <c r="G4979" s="300"/>
      <c r="H4979" s="298"/>
      <c r="I4979" s="598" t="s">
        <v>19</v>
      </c>
      <c r="J4979" s="599"/>
      <c r="K4979" s="629">
        <v>2.5299999999999998</v>
      </c>
      <c r="L4979" s="630"/>
      <c r="M4979" s="291">
        <f>K4979*12*I4966</f>
        <v>6676.1639999999998</v>
      </c>
    </row>
    <row r="4980" spans="1:13">
      <c r="A4980" s="323" t="s">
        <v>339</v>
      </c>
      <c r="B4980" s="322"/>
      <c r="C4980" s="322"/>
      <c r="D4980" s="322"/>
      <c r="E4980" s="322"/>
      <c r="F4980" s="322"/>
      <c r="G4980" s="322"/>
      <c r="H4980" s="321"/>
      <c r="I4980" s="359"/>
      <c r="J4980" s="358"/>
      <c r="K4980" s="327"/>
      <c r="L4980" s="292"/>
      <c r="M4980" s="291"/>
    </row>
    <row r="4981" spans="1:13">
      <c r="A4981" s="301" t="s">
        <v>338</v>
      </c>
      <c r="B4981" s="355"/>
      <c r="C4981" s="355"/>
      <c r="D4981" s="355"/>
      <c r="E4981" s="355"/>
      <c r="F4981" s="355"/>
      <c r="G4981" s="355"/>
      <c r="H4981" s="356"/>
      <c r="I4981" s="598" t="s">
        <v>328</v>
      </c>
      <c r="J4981" s="599"/>
      <c r="K4981" s="327"/>
      <c r="L4981" s="292"/>
      <c r="M4981" s="291"/>
    </row>
    <row r="4982" spans="1:13">
      <c r="A4982" s="323" t="s">
        <v>337</v>
      </c>
      <c r="B4982" s="331"/>
      <c r="C4982" s="331"/>
      <c r="D4982" s="331"/>
      <c r="E4982" s="331"/>
      <c r="F4982" s="331"/>
      <c r="G4982" s="331"/>
      <c r="H4982" s="357"/>
      <c r="I4982" s="596"/>
      <c r="J4982" s="597"/>
      <c r="K4982" s="327"/>
      <c r="L4982" s="292"/>
      <c r="M4982" s="291"/>
    </row>
    <row r="4983" spans="1:13">
      <c r="A4983" s="320" t="s">
        <v>336</v>
      </c>
      <c r="B4983" s="354"/>
      <c r="C4983" s="353"/>
      <c r="D4983" s="355"/>
      <c r="E4983" s="355"/>
      <c r="F4983" s="355"/>
      <c r="G4983" s="355"/>
      <c r="H4983" s="356"/>
      <c r="I4983" s="598" t="s">
        <v>328</v>
      </c>
      <c r="J4983" s="599"/>
      <c r="K4983" s="327"/>
      <c r="L4983" s="292"/>
      <c r="M4983" s="291"/>
    </row>
    <row r="4984" spans="1:13">
      <c r="A4984" s="301" t="s">
        <v>335</v>
      </c>
      <c r="B4984" s="355"/>
      <c r="C4984" s="355"/>
      <c r="D4984" s="354"/>
      <c r="E4984" s="354"/>
      <c r="F4984" s="354"/>
      <c r="G4984" s="354"/>
      <c r="H4984" s="353"/>
      <c r="I4984" s="608" t="s">
        <v>35</v>
      </c>
      <c r="J4984" s="609"/>
      <c r="K4984" s="625">
        <v>1.1200000000000001</v>
      </c>
      <c r="L4984" s="626"/>
      <c r="M4984" s="291">
        <f>K4984*12*I4966</f>
        <v>2955.4560000000001</v>
      </c>
    </row>
    <row r="4985" spans="1:13">
      <c r="A4985" s="313" t="s">
        <v>334</v>
      </c>
      <c r="B4985" s="312"/>
      <c r="C4985" s="312"/>
      <c r="D4985" s="312"/>
      <c r="E4985" s="312"/>
      <c r="F4985" s="312"/>
      <c r="G4985" s="312"/>
      <c r="H4985" s="311"/>
      <c r="I4985" s="590" t="s">
        <v>333</v>
      </c>
      <c r="J4985" s="591"/>
      <c r="K4985" s="327"/>
      <c r="L4985" s="292"/>
      <c r="M4985" s="291"/>
    </row>
    <row r="4986" spans="1:13">
      <c r="A4986" s="323"/>
      <c r="B4986" s="322"/>
      <c r="C4986" s="322"/>
      <c r="D4986" s="322"/>
      <c r="E4986" s="322"/>
      <c r="F4986" s="322"/>
      <c r="G4986" s="322"/>
      <c r="H4986" s="321"/>
      <c r="I4986" s="334" t="s">
        <v>332</v>
      </c>
      <c r="J4986" s="333"/>
      <c r="K4986" s="352"/>
      <c r="L4986" s="292"/>
      <c r="M4986" s="291"/>
    </row>
    <row r="4987" spans="1:13">
      <c r="A4987" s="313" t="s">
        <v>331</v>
      </c>
      <c r="B4987" s="312"/>
      <c r="C4987" s="312"/>
      <c r="D4987" s="312"/>
      <c r="E4987" s="312"/>
      <c r="F4987" s="312"/>
      <c r="G4987" s="312"/>
      <c r="H4987" s="311"/>
      <c r="I4987" s="590" t="s">
        <v>35</v>
      </c>
      <c r="J4987" s="591"/>
      <c r="K4987" s="625">
        <v>1.4</v>
      </c>
      <c r="L4987" s="626"/>
      <c r="M4987" s="291">
        <f>K4987*12*I4966</f>
        <v>3694.3199999999993</v>
      </c>
    </row>
    <row r="4988" spans="1:13">
      <c r="A4988" s="323" t="s">
        <v>330</v>
      </c>
      <c r="B4988" s="322"/>
      <c r="C4988" s="322"/>
      <c r="D4988" s="322"/>
      <c r="E4988" s="322"/>
      <c r="F4988" s="322"/>
      <c r="G4988" s="322"/>
      <c r="H4988" s="321"/>
      <c r="I4988" s="334"/>
      <c r="J4988" s="333"/>
      <c r="K4988" s="327"/>
      <c r="L4988" s="292"/>
      <c r="M4988" s="291"/>
    </row>
    <row r="4989" spans="1:13">
      <c r="A4989" s="313" t="s">
        <v>329</v>
      </c>
      <c r="B4989" s="312"/>
      <c r="C4989" s="312"/>
      <c r="D4989" s="312"/>
      <c r="E4989" s="312"/>
      <c r="F4989" s="312"/>
      <c r="G4989" s="312"/>
      <c r="H4989" s="311"/>
      <c r="I4989" s="598" t="s">
        <v>328</v>
      </c>
      <c r="J4989" s="599"/>
      <c r="K4989" s="327"/>
      <c r="L4989" s="292"/>
      <c r="M4989" s="291"/>
    </row>
    <row r="4990" spans="1:13">
      <c r="A4990" s="313" t="s">
        <v>327</v>
      </c>
      <c r="B4990" s="312"/>
      <c r="C4990" s="312"/>
      <c r="D4990" s="312"/>
      <c r="E4990" s="312"/>
      <c r="F4990" s="312"/>
      <c r="G4990" s="312"/>
      <c r="H4990" s="311"/>
      <c r="I4990" s="590" t="s">
        <v>326</v>
      </c>
      <c r="J4990" s="591"/>
      <c r="K4990" s="351"/>
      <c r="L4990" s="350"/>
      <c r="M4990" s="349"/>
    </row>
    <row r="4991" spans="1:13" ht="15.75" thickBot="1">
      <c r="A4991" s="323"/>
      <c r="B4991" s="322"/>
      <c r="C4991" s="322"/>
      <c r="D4991" s="322"/>
      <c r="E4991" s="322"/>
      <c r="F4991" s="322"/>
      <c r="G4991" s="322"/>
      <c r="H4991" s="321"/>
      <c r="I4991" s="606" t="s">
        <v>325</v>
      </c>
      <c r="J4991" s="607"/>
      <c r="K4991" s="348"/>
      <c r="L4991" s="347"/>
      <c r="M4991" s="346"/>
    </row>
    <row r="4992" spans="1:13">
      <c r="A4992" s="345" t="s">
        <v>324</v>
      </c>
      <c r="B4992" s="344"/>
      <c r="C4992" s="344"/>
      <c r="D4992" s="344"/>
      <c r="E4992" s="344"/>
      <c r="F4992" s="344"/>
      <c r="G4992" s="343"/>
      <c r="H4992" s="342"/>
      <c r="I4992" s="341"/>
      <c r="J4992" s="340"/>
      <c r="K4992" s="648">
        <f>K4994+K5001+K5009+K5013+K5017</f>
        <v>6.21</v>
      </c>
      <c r="L4992" s="628"/>
      <c r="M4992" s="286">
        <f>M4994+M5001+M5009+M5013+M5017</f>
        <v>16386.948</v>
      </c>
    </row>
    <row r="4993" spans="1:13" ht="15.75" thickBot="1">
      <c r="A4993" s="339"/>
      <c r="B4993" s="338"/>
      <c r="C4993" s="338"/>
      <c r="D4993" s="338"/>
      <c r="E4993" s="338"/>
      <c r="F4993" s="338"/>
      <c r="G4993" s="338"/>
      <c r="H4993" s="337"/>
      <c r="I4993" s="336"/>
      <c r="J4993" s="282"/>
      <c r="K4993" s="281"/>
      <c r="L4993" s="280"/>
      <c r="M4993" s="279"/>
    </row>
    <row r="4994" spans="1:13" ht="15.75" thickBot="1">
      <c r="A4994" s="603" t="s">
        <v>323</v>
      </c>
      <c r="B4994" s="604"/>
      <c r="C4994" s="604"/>
      <c r="D4994" s="604"/>
      <c r="E4994" s="604"/>
      <c r="F4994" s="604"/>
      <c r="G4994" s="604"/>
      <c r="H4994" s="605"/>
      <c r="I4994" s="305"/>
      <c r="J4994" s="304"/>
      <c r="K4994" s="646">
        <f>K4995+K4996+K4997+K4999+K5000</f>
        <v>2.3299999999999996</v>
      </c>
      <c r="L4994" s="647"/>
      <c r="M4994" s="303">
        <f>K4994*12*I4966</f>
        <v>6148.4039999999986</v>
      </c>
    </row>
    <row r="4995" spans="1:13">
      <c r="A4995" s="323" t="s">
        <v>322</v>
      </c>
      <c r="B4995" s="322"/>
      <c r="C4995" s="322"/>
      <c r="D4995" s="322"/>
      <c r="E4995" s="322"/>
      <c r="F4995" s="322"/>
      <c r="G4995" s="322"/>
      <c r="H4995" s="321"/>
      <c r="I4995" s="596" t="s">
        <v>321</v>
      </c>
      <c r="J4995" s="597"/>
      <c r="K4995" s="629">
        <v>0.63</v>
      </c>
      <c r="L4995" s="630"/>
      <c r="M4995" s="291">
        <f>K4995*12*I4966</f>
        <v>1662.4440000000002</v>
      </c>
    </row>
    <row r="4996" spans="1:13">
      <c r="A4996" s="320" t="s">
        <v>320</v>
      </c>
      <c r="B4996" s="319"/>
      <c r="C4996" s="319"/>
      <c r="D4996" s="319"/>
      <c r="E4996" s="319"/>
      <c r="F4996" s="319"/>
      <c r="G4996" s="319"/>
      <c r="H4996" s="318"/>
      <c r="I4996" s="608" t="s">
        <v>57</v>
      </c>
      <c r="J4996" s="609"/>
      <c r="K4996" s="625">
        <v>1.48</v>
      </c>
      <c r="L4996" s="626"/>
      <c r="M4996" s="291">
        <f>K4996*12*I4966</f>
        <v>3905.4239999999995</v>
      </c>
    </row>
    <row r="4997" spans="1:13">
      <c r="A4997" s="313" t="s">
        <v>319</v>
      </c>
      <c r="B4997" s="312"/>
      <c r="C4997" s="312"/>
      <c r="D4997" s="312"/>
      <c r="E4997" s="312"/>
      <c r="F4997" s="312"/>
      <c r="G4997" s="312"/>
      <c r="H4997" s="311"/>
      <c r="I4997" s="590" t="s">
        <v>35</v>
      </c>
      <c r="J4997" s="591"/>
      <c r="K4997" s="625">
        <v>0.17</v>
      </c>
      <c r="L4997" s="626"/>
      <c r="M4997" s="291">
        <f>K4997*12*I4966</f>
        <v>448.596</v>
      </c>
    </row>
    <row r="4998" spans="1:13">
      <c r="A4998" s="335" t="s">
        <v>318</v>
      </c>
      <c r="B4998" s="331"/>
      <c r="C4998" s="331"/>
      <c r="D4998" s="331"/>
      <c r="E4998" s="322"/>
      <c r="F4998" s="322"/>
      <c r="G4998" s="322"/>
      <c r="H4998" s="321"/>
      <c r="I4998" s="334"/>
      <c r="J4998" s="333"/>
      <c r="K4998" s="293"/>
      <c r="L4998" s="292"/>
      <c r="M4998" s="291"/>
    </row>
    <row r="4999" spans="1:13">
      <c r="A4999" s="320" t="s">
        <v>317</v>
      </c>
      <c r="B4999" s="319"/>
      <c r="C4999" s="319"/>
      <c r="D4999" s="319"/>
      <c r="E4999" s="319"/>
      <c r="F4999" s="319"/>
      <c r="G4999" s="319"/>
      <c r="H4999" s="318"/>
      <c r="I4999" s="608" t="s">
        <v>19</v>
      </c>
      <c r="J4999" s="609"/>
      <c r="K4999" s="625">
        <v>0.05</v>
      </c>
      <c r="L4999" s="626"/>
      <c r="M4999" s="291">
        <f>K4999*12*I4966</f>
        <v>131.94000000000003</v>
      </c>
    </row>
    <row r="5000" spans="1:13" ht="15.75" thickBot="1">
      <c r="A5000" s="313" t="s">
        <v>316</v>
      </c>
      <c r="B5000" s="312"/>
      <c r="C5000" s="312"/>
      <c r="D5000" s="312"/>
      <c r="E5000" s="312"/>
      <c r="F5000" s="312"/>
      <c r="G5000" s="312"/>
      <c r="H5000" s="311"/>
      <c r="I5000" s="614" t="s">
        <v>19</v>
      </c>
      <c r="J5000" s="615"/>
      <c r="K5000" s="650"/>
      <c r="L5000" s="651"/>
      <c r="M5000" s="291"/>
    </row>
    <row r="5001" spans="1:13" ht="15.75" thickBot="1">
      <c r="A5001" s="654" t="s">
        <v>315</v>
      </c>
      <c r="B5001" s="655"/>
      <c r="C5001" s="655"/>
      <c r="D5001" s="655"/>
      <c r="E5001" s="655"/>
      <c r="F5001" s="655"/>
      <c r="G5001" s="655"/>
      <c r="H5001" s="656"/>
      <c r="I5001" s="305"/>
      <c r="J5001" s="304"/>
      <c r="K5001" s="642">
        <f>K5002+K5003+K5005+K5006+K5007+K5008</f>
        <v>1.35</v>
      </c>
      <c r="L5001" s="647"/>
      <c r="M5001" s="303">
        <f>K5001*12*I4966</f>
        <v>3562.3800000000006</v>
      </c>
    </row>
    <row r="5002" spans="1:13">
      <c r="A5002" s="332" t="s">
        <v>314</v>
      </c>
      <c r="B5002" s="331"/>
      <c r="C5002" s="331"/>
      <c r="D5002" s="331"/>
      <c r="E5002" s="331"/>
      <c r="F5002" s="322"/>
      <c r="G5002" s="322"/>
      <c r="H5002" s="321"/>
      <c r="I5002" s="330"/>
      <c r="J5002" s="294"/>
      <c r="K5002" s="629">
        <v>0.08</v>
      </c>
      <c r="L5002" s="630"/>
      <c r="M5002" s="291">
        <f>K5002*12*I4966</f>
        <v>211.10399999999998</v>
      </c>
    </row>
    <row r="5003" spans="1:13">
      <c r="A5003" s="329" t="s">
        <v>313</v>
      </c>
      <c r="B5003" s="328"/>
      <c r="C5003" s="328"/>
      <c r="D5003" s="328"/>
      <c r="E5003" s="328"/>
      <c r="F5003" s="312"/>
      <c r="G5003" s="312"/>
      <c r="H5003" s="311"/>
      <c r="I5003" s="598" t="s">
        <v>312</v>
      </c>
      <c r="J5003" s="599"/>
      <c r="K5003" s="625">
        <v>0.65</v>
      </c>
      <c r="L5003" s="626"/>
      <c r="M5003" s="291">
        <f>K5003*12*I4966</f>
        <v>1715.2200000000003</v>
      </c>
    </row>
    <row r="5004" spans="1:13">
      <c r="A5004" s="323" t="s">
        <v>311</v>
      </c>
      <c r="B5004" s="322"/>
      <c r="C5004" s="322"/>
      <c r="D5004" s="322"/>
      <c r="E5004" s="322"/>
      <c r="F5004" s="322"/>
      <c r="G5004" s="322"/>
      <c r="H5004" s="321"/>
      <c r="I5004" s="596" t="s">
        <v>310</v>
      </c>
      <c r="J5004" s="597"/>
      <c r="K5004" s="327"/>
      <c r="L5004" s="292"/>
      <c r="M5004" s="291"/>
    </row>
    <row r="5005" spans="1:13">
      <c r="A5005" s="320" t="s">
        <v>309</v>
      </c>
      <c r="B5005" s="319"/>
      <c r="C5005" s="319"/>
      <c r="D5005" s="319"/>
      <c r="E5005" s="319"/>
      <c r="F5005" s="319"/>
      <c r="G5005" s="319"/>
      <c r="H5005" s="318"/>
      <c r="I5005" s="608" t="s">
        <v>308</v>
      </c>
      <c r="J5005" s="609"/>
      <c r="K5005" s="625">
        <v>0.4</v>
      </c>
      <c r="L5005" s="626"/>
      <c r="M5005" s="291">
        <f>K5005*12*I4966</f>
        <v>1055.5200000000002</v>
      </c>
    </row>
    <row r="5006" spans="1:13">
      <c r="A5006" s="320" t="s">
        <v>307</v>
      </c>
      <c r="B5006" s="319"/>
      <c r="C5006" s="319"/>
      <c r="D5006" s="319"/>
      <c r="E5006" s="319"/>
      <c r="F5006" s="319"/>
      <c r="G5006" s="319"/>
      <c r="H5006" s="318"/>
      <c r="I5006" s="608" t="s">
        <v>306</v>
      </c>
      <c r="J5006" s="609"/>
      <c r="K5006" s="625">
        <v>0.1</v>
      </c>
      <c r="L5006" s="626"/>
      <c r="M5006" s="291">
        <f>K5006*12*I4966</f>
        <v>263.88000000000005</v>
      </c>
    </row>
    <row r="5007" spans="1:13">
      <c r="A5007" s="313" t="s">
        <v>299</v>
      </c>
      <c r="B5007" s="312"/>
      <c r="C5007" s="312"/>
      <c r="D5007" s="312"/>
      <c r="E5007" s="312"/>
      <c r="F5007" s="312"/>
      <c r="G5007" s="312"/>
      <c r="H5007" s="311"/>
      <c r="I5007" s="608" t="s">
        <v>298</v>
      </c>
      <c r="J5007" s="609"/>
      <c r="K5007" s="636">
        <v>0.05</v>
      </c>
      <c r="L5007" s="637"/>
      <c r="M5007" s="291">
        <f>K5007*12*I4966</f>
        <v>131.94000000000003</v>
      </c>
    </row>
    <row r="5008" spans="1:13" ht="15.75" thickBot="1">
      <c r="A5008" s="313" t="s">
        <v>305</v>
      </c>
      <c r="B5008" s="312"/>
      <c r="C5008" s="312"/>
      <c r="D5008" s="312"/>
      <c r="E5008" s="312"/>
      <c r="F5008" s="312"/>
      <c r="G5008" s="312"/>
      <c r="H5008" s="311"/>
      <c r="I5008" s="614" t="s">
        <v>88</v>
      </c>
      <c r="J5008" s="615"/>
      <c r="K5008" s="638">
        <v>7.0000000000000007E-2</v>
      </c>
      <c r="L5008" s="639"/>
      <c r="M5008" s="326">
        <f>K5008*12*I4966</f>
        <v>184.71600000000001</v>
      </c>
    </row>
    <row r="5009" spans="1:13" ht="15.75" thickBot="1">
      <c r="A5009" s="654" t="s">
        <v>304</v>
      </c>
      <c r="B5009" s="655"/>
      <c r="C5009" s="655"/>
      <c r="D5009" s="655"/>
      <c r="E5009" s="655"/>
      <c r="F5009" s="655"/>
      <c r="G5009" s="655"/>
      <c r="H5009" s="656"/>
      <c r="I5009" s="325"/>
      <c r="J5009" s="324"/>
      <c r="K5009" s="649">
        <f>K5010+K5011+K5012</f>
        <v>0.88</v>
      </c>
      <c r="L5009" s="643"/>
      <c r="M5009" s="303">
        <f>K5009*12*I4966</f>
        <v>2322.1440000000002</v>
      </c>
    </row>
    <row r="5010" spans="1:13">
      <c r="A5010" s="323" t="s">
        <v>303</v>
      </c>
      <c r="B5010" s="322"/>
      <c r="C5010" s="322"/>
      <c r="D5010" s="322"/>
      <c r="E5010" s="322"/>
      <c r="F5010" s="322"/>
      <c r="G5010" s="322"/>
      <c r="H5010" s="321"/>
      <c r="I5010" s="612" t="s">
        <v>302</v>
      </c>
      <c r="J5010" s="613"/>
      <c r="K5010" s="644">
        <v>0.42</v>
      </c>
      <c r="L5010" s="645"/>
      <c r="M5010" s="291">
        <f>K5010*12*I4966</f>
        <v>1108.296</v>
      </c>
    </row>
    <row r="5011" spans="1:13">
      <c r="A5011" s="320" t="s">
        <v>301</v>
      </c>
      <c r="B5011" s="319"/>
      <c r="C5011" s="319"/>
      <c r="D5011" s="319"/>
      <c r="E5011" s="319"/>
      <c r="F5011" s="319"/>
      <c r="G5011" s="319"/>
      <c r="H5011" s="318"/>
      <c r="I5011" s="317" t="s">
        <v>300</v>
      </c>
      <c r="J5011" s="316"/>
      <c r="K5011" s="636">
        <v>0.37</v>
      </c>
      <c r="L5011" s="637"/>
      <c r="M5011" s="291">
        <f>K5011*12*I4966</f>
        <v>976.35599999999988</v>
      </c>
    </row>
    <row r="5012" spans="1:13" ht="15.75" thickBot="1">
      <c r="A5012" s="313" t="s">
        <v>299</v>
      </c>
      <c r="B5012" s="312"/>
      <c r="C5012" s="312"/>
      <c r="D5012" s="312"/>
      <c r="E5012" s="312"/>
      <c r="F5012" s="312"/>
      <c r="G5012" s="312"/>
      <c r="H5012" s="311"/>
      <c r="I5012" s="614" t="s">
        <v>298</v>
      </c>
      <c r="J5012" s="615"/>
      <c r="K5012" s="638">
        <v>0.09</v>
      </c>
      <c r="L5012" s="639"/>
      <c r="M5012" s="291">
        <f>K5012*12*I4966</f>
        <v>237.49200000000002</v>
      </c>
    </row>
    <row r="5013" spans="1:13" ht="15.75" thickBot="1">
      <c r="A5013" s="603" t="s">
        <v>375</v>
      </c>
      <c r="B5013" s="604"/>
      <c r="C5013" s="604"/>
      <c r="D5013" s="604"/>
      <c r="E5013" s="604"/>
      <c r="F5013" s="604"/>
      <c r="G5013" s="604"/>
      <c r="H5013" s="605"/>
      <c r="I5013" s="305"/>
      <c r="J5013" s="304"/>
      <c r="K5013" s="642">
        <v>1.58</v>
      </c>
      <c r="L5013" s="643"/>
      <c r="M5013" s="303">
        <f>K5013*12*I4966</f>
        <v>4169.3040000000001</v>
      </c>
    </row>
    <row r="5014" spans="1:13">
      <c r="A5014" s="301" t="s">
        <v>294</v>
      </c>
      <c r="B5014" s="300"/>
      <c r="C5014" s="300"/>
      <c r="D5014" s="300"/>
      <c r="E5014" s="300"/>
      <c r="F5014" s="300"/>
      <c r="G5014" s="300"/>
      <c r="H5014" s="298"/>
      <c r="I5014" s="621" t="s">
        <v>293</v>
      </c>
      <c r="J5014" s="622"/>
      <c r="K5014" s="297"/>
      <c r="L5014" s="314"/>
      <c r="M5014" s="291"/>
    </row>
    <row r="5015" spans="1:13">
      <c r="A5015" s="301" t="s">
        <v>292</v>
      </c>
      <c r="B5015" s="300"/>
      <c r="C5015" s="300"/>
      <c r="D5015" s="300"/>
      <c r="E5015" s="300"/>
      <c r="F5015" s="300"/>
      <c r="G5015" s="300"/>
      <c r="H5015" s="298"/>
      <c r="I5015" s="295"/>
      <c r="J5015" s="294"/>
      <c r="K5015" s="297"/>
      <c r="L5015" s="314"/>
      <c r="M5015" s="291"/>
    </row>
    <row r="5016" spans="1:13" ht="15.75" thickBot="1">
      <c r="A5016" s="301" t="s">
        <v>291</v>
      </c>
      <c r="B5016" s="300"/>
      <c r="C5016" s="300"/>
      <c r="D5016" s="300"/>
      <c r="E5016" s="300"/>
      <c r="F5016" s="300"/>
      <c r="G5016" s="300"/>
      <c r="H5016" s="298"/>
      <c r="I5016" s="310"/>
      <c r="J5016" s="294"/>
      <c r="K5016" s="297"/>
      <c r="L5016" s="314"/>
      <c r="M5016" s="291"/>
    </row>
    <row r="5017" spans="1:13" ht="15.75" thickBot="1">
      <c r="A5017" s="309" t="s">
        <v>374</v>
      </c>
      <c r="B5017" s="308"/>
      <c r="C5017" s="308"/>
      <c r="D5017" s="308"/>
      <c r="E5017" s="308"/>
      <c r="F5017" s="308"/>
      <c r="G5017" s="308"/>
      <c r="H5017" s="307"/>
      <c r="I5017" s="305"/>
      <c r="J5017" s="304"/>
      <c r="K5017" s="642">
        <v>7.0000000000000007E-2</v>
      </c>
      <c r="L5017" s="643"/>
      <c r="M5017" s="303">
        <f>K5017*12*I4966</f>
        <v>184.71600000000001</v>
      </c>
    </row>
    <row r="5018" spans="1:13">
      <c r="A5018" s="301" t="s">
        <v>289</v>
      </c>
      <c r="B5018" s="300"/>
      <c r="C5018" s="300"/>
      <c r="D5018" s="300"/>
      <c r="E5018" s="300"/>
      <c r="F5018" s="300"/>
      <c r="G5018" s="300"/>
      <c r="H5018" s="298"/>
      <c r="I5018" s="621" t="s">
        <v>19</v>
      </c>
      <c r="J5018" s="622"/>
      <c r="K5018" s="315"/>
      <c r="L5018" s="314"/>
      <c r="M5018" s="291"/>
    </row>
    <row r="5019" spans="1:13" ht="15.75" thickBot="1">
      <c r="A5019" s="301" t="s">
        <v>288</v>
      </c>
      <c r="B5019" s="300"/>
      <c r="C5019" s="300"/>
      <c r="D5019" s="300"/>
      <c r="E5019" s="300"/>
      <c r="F5019" s="300"/>
      <c r="G5019" s="300"/>
      <c r="H5019" s="298"/>
      <c r="I5019" s="295"/>
      <c r="J5019" s="294"/>
      <c r="K5019" s="315"/>
      <c r="L5019" s="314"/>
      <c r="M5019" s="291"/>
    </row>
    <row r="5020" spans="1:13" ht="15.75" thickBot="1">
      <c r="A5020" s="603" t="s">
        <v>287</v>
      </c>
      <c r="B5020" s="604"/>
      <c r="C5020" s="604"/>
      <c r="D5020" s="604"/>
      <c r="E5020" s="604"/>
      <c r="F5020" s="604"/>
      <c r="G5020" s="604"/>
      <c r="H5020" s="605"/>
      <c r="I5020" s="305"/>
      <c r="J5020" s="304"/>
      <c r="K5020" s="642">
        <v>5.5</v>
      </c>
      <c r="L5020" s="643"/>
      <c r="M5020" s="303">
        <f>K5020*12*I4966</f>
        <v>14513.4</v>
      </c>
    </row>
    <row r="5021" spans="1:13">
      <c r="A5021" s="301" t="s">
        <v>286</v>
      </c>
      <c r="B5021" s="299"/>
      <c r="C5021" s="299"/>
      <c r="D5021" s="299"/>
      <c r="E5021" s="299"/>
      <c r="F5021" s="300"/>
      <c r="G5021" s="299"/>
      <c r="H5021" s="298"/>
      <c r="I5021" s="598" t="s">
        <v>285</v>
      </c>
      <c r="J5021" s="599"/>
      <c r="K5021" s="297"/>
      <c r="L5021" s="314"/>
      <c r="M5021" s="291"/>
    </row>
    <row r="5022" spans="1:13">
      <c r="A5022" s="301" t="s">
        <v>284</v>
      </c>
      <c r="B5022" s="299"/>
      <c r="C5022" s="299"/>
      <c r="D5022" s="299"/>
      <c r="E5022" s="299"/>
      <c r="F5022" s="300"/>
      <c r="G5022" s="299"/>
      <c r="H5022" s="298"/>
      <c r="I5022" s="598" t="s">
        <v>283</v>
      </c>
      <c r="J5022" s="599"/>
      <c r="K5022" s="297"/>
      <c r="L5022" s="314"/>
      <c r="M5022" s="291"/>
    </row>
    <row r="5023" spans="1:13">
      <c r="A5023" s="301" t="s">
        <v>282</v>
      </c>
      <c r="B5023" s="299"/>
      <c r="C5023" s="299"/>
      <c r="D5023" s="299"/>
      <c r="E5023" s="299"/>
      <c r="F5023" s="300"/>
      <c r="G5023" s="299"/>
      <c r="H5023" s="298"/>
      <c r="I5023" s="598" t="s">
        <v>281</v>
      </c>
      <c r="J5023" s="599"/>
      <c r="K5023" s="297"/>
      <c r="L5023" s="314"/>
      <c r="M5023" s="291"/>
    </row>
    <row r="5024" spans="1:13">
      <c r="A5024" s="301" t="s">
        <v>280</v>
      </c>
      <c r="B5024" s="299"/>
      <c r="C5024" s="299"/>
      <c r="D5024" s="299"/>
      <c r="E5024" s="299"/>
      <c r="F5024" s="300"/>
      <c r="G5024" s="299"/>
      <c r="H5024" s="298"/>
      <c r="I5024" s="598" t="s">
        <v>279</v>
      </c>
      <c r="J5024" s="599"/>
      <c r="K5024" s="297"/>
      <c r="L5024" s="314"/>
      <c r="M5024" s="291"/>
    </row>
    <row r="5025" spans="1:13">
      <c r="A5025" s="301" t="s">
        <v>278</v>
      </c>
      <c r="B5025" s="299"/>
      <c r="C5025" s="299"/>
      <c r="D5025" s="299"/>
      <c r="E5025" s="299"/>
      <c r="F5025" s="300"/>
      <c r="G5025" s="299"/>
      <c r="H5025" s="298"/>
      <c r="I5025" s="598" t="s">
        <v>277</v>
      </c>
      <c r="J5025" s="599"/>
      <c r="K5025" s="297"/>
      <c r="L5025" s="314"/>
      <c r="M5025" s="291"/>
    </row>
    <row r="5026" spans="1:13">
      <c r="A5026" s="301" t="s">
        <v>276</v>
      </c>
      <c r="B5026" s="299"/>
      <c r="C5026" s="299"/>
      <c r="D5026" s="299"/>
      <c r="E5026" s="299"/>
      <c r="F5026" s="300"/>
      <c r="G5026" s="299"/>
      <c r="H5026" s="298"/>
      <c r="I5026" s="295"/>
      <c r="J5026" s="294"/>
      <c r="K5026" s="297"/>
      <c r="L5026" s="302"/>
      <c r="M5026" s="291"/>
    </row>
    <row r="5027" spans="1:13">
      <c r="A5027" s="301" t="s">
        <v>275</v>
      </c>
      <c r="B5027" s="299"/>
      <c r="C5027" s="299"/>
      <c r="D5027" s="299"/>
      <c r="E5027" s="299"/>
      <c r="F5027" s="300"/>
      <c r="G5027" s="299"/>
      <c r="H5027" s="298"/>
      <c r="I5027" s="295"/>
      <c r="J5027" s="294"/>
      <c r="K5027" s="297"/>
      <c r="L5027" s="314"/>
      <c r="M5027" s="291"/>
    </row>
    <row r="5028" spans="1:13">
      <c r="A5028" s="301" t="s">
        <v>274</v>
      </c>
      <c r="B5028" s="299"/>
      <c r="C5028" s="299"/>
      <c r="D5028" s="299"/>
      <c r="E5028" s="299"/>
      <c r="F5028" s="300"/>
      <c r="G5028" s="299"/>
      <c r="H5028" s="298"/>
      <c r="I5028" s="295"/>
      <c r="J5028" s="294"/>
      <c r="K5028" s="297"/>
      <c r="L5028" s="314"/>
      <c r="M5028" s="291"/>
    </row>
    <row r="5029" spans="1:13">
      <c r="A5029" s="301" t="s">
        <v>273</v>
      </c>
      <c r="B5029" s="299"/>
      <c r="C5029" s="299"/>
      <c r="D5029" s="299"/>
      <c r="E5029" s="299"/>
      <c r="F5029" s="300"/>
      <c r="G5029" s="299"/>
      <c r="H5029" s="298"/>
      <c r="I5029" s="295"/>
      <c r="J5029" s="294"/>
      <c r="K5029" s="297"/>
      <c r="L5029" s="314"/>
      <c r="M5029" s="291"/>
    </row>
    <row r="5030" spans="1:13">
      <c r="A5030" s="301" t="s">
        <v>272</v>
      </c>
      <c r="B5030" s="299"/>
      <c r="C5030" s="299"/>
      <c r="D5030" s="299"/>
      <c r="E5030" s="299"/>
      <c r="F5030" s="300"/>
      <c r="G5030" s="299"/>
      <c r="H5030" s="298"/>
      <c r="I5030" s="295"/>
      <c r="J5030" s="294"/>
      <c r="K5030" s="297"/>
      <c r="L5030" s="314"/>
      <c r="M5030" s="291"/>
    </row>
    <row r="5031" spans="1:13" ht="15.75" thickBot="1">
      <c r="A5031" s="616" t="s">
        <v>271</v>
      </c>
      <c r="B5031" s="617"/>
      <c r="C5031" s="617"/>
      <c r="D5031" s="617"/>
      <c r="E5031" s="617"/>
      <c r="F5031" s="617"/>
      <c r="G5031" s="617"/>
      <c r="H5031" s="618"/>
      <c r="I5031" s="295"/>
      <c r="J5031" s="294"/>
      <c r="K5031" s="293"/>
      <c r="L5031" s="292"/>
      <c r="M5031" s="291"/>
    </row>
    <row r="5032" spans="1:13">
      <c r="A5032" s="290" t="s">
        <v>270</v>
      </c>
      <c r="B5032" s="289"/>
      <c r="C5032" s="289"/>
      <c r="D5032" s="289"/>
      <c r="E5032" s="289"/>
      <c r="F5032" s="289"/>
      <c r="G5032" s="289"/>
      <c r="H5032" s="289"/>
      <c r="I5032" s="621" t="s">
        <v>55</v>
      </c>
      <c r="J5032" s="622"/>
      <c r="K5032" s="288"/>
      <c r="L5032" s="287"/>
      <c r="M5032" s="286"/>
    </row>
    <row r="5033" spans="1:13" ht="15.75" thickBot="1">
      <c r="A5033" s="285" t="s">
        <v>269</v>
      </c>
      <c r="B5033" s="284"/>
      <c r="C5033" s="284"/>
      <c r="D5033" s="284"/>
      <c r="E5033" s="284"/>
      <c r="F5033" s="284"/>
      <c r="G5033" s="284"/>
      <c r="H5033" s="284"/>
      <c r="I5033" s="283"/>
      <c r="J5033" s="282"/>
      <c r="K5033" s="281"/>
      <c r="L5033" s="280"/>
      <c r="M5033" s="279"/>
    </row>
    <row r="5034" spans="1:13" ht="15.75" thickBot="1">
      <c r="A5034" s="652" t="s">
        <v>268</v>
      </c>
      <c r="B5034" s="653"/>
      <c r="C5034" s="653"/>
      <c r="D5034" s="653"/>
      <c r="E5034" s="653"/>
      <c r="F5034" s="653"/>
      <c r="G5034" s="653"/>
      <c r="H5034" s="653"/>
      <c r="I5034" s="278"/>
      <c r="J5034" s="277"/>
      <c r="K5034" s="610">
        <f>K4967+K4977+K4992+K5020</f>
        <v>22.93</v>
      </c>
      <c r="L5034" s="611"/>
      <c r="M5034" s="276">
        <f>M4967+M4977+M4992+M5020</f>
        <v>60507.684000000001</v>
      </c>
    </row>
    <row r="5036" spans="1:13" ht="15.75">
      <c r="A5036" s="601" t="s">
        <v>0</v>
      </c>
      <c r="B5036" s="601"/>
      <c r="C5036" s="601"/>
      <c r="D5036" s="601"/>
      <c r="E5036" s="601"/>
      <c r="F5036" s="601"/>
      <c r="G5036" s="601"/>
      <c r="H5036" s="601"/>
      <c r="I5036" s="601"/>
      <c r="J5036" s="601"/>
      <c r="K5036" s="601"/>
      <c r="L5036" s="601"/>
      <c r="M5036" s="327"/>
    </row>
    <row r="5037" spans="1:13" ht="15.75">
      <c r="A5037" s="600" t="s">
        <v>353</v>
      </c>
      <c r="B5037" s="600"/>
      <c r="C5037" s="600"/>
      <c r="D5037" s="600"/>
      <c r="E5037" s="600"/>
      <c r="F5037" s="600"/>
      <c r="G5037" s="600"/>
      <c r="H5037" s="600"/>
      <c r="I5037" s="600"/>
      <c r="J5037" s="600"/>
      <c r="K5037" s="600"/>
      <c r="L5037" s="600"/>
      <c r="M5037" s="327"/>
    </row>
    <row r="5038" spans="1:13" ht="15.75">
      <c r="A5038" s="370"/>
      <c r="B5038" s="370"/>
      <c r="C5038" s="370"/>
      <c r="D5038" s="370"/>
      <c r="E5038" s="370"/>
      <c r="F5038" s="370" t="s">
        <v>492</v>
      </c>
      <c r="G5038" s="370"/>
      <c r="H5038" s="370"/>
      <c r="I5038" s="370"/>
      <c r="J5038" s="370"/>
      <c r="K5038" s="370"/>
      <c r="L5038" s="370"/>
      <c r="M5038" s="327"/>
    </row>
    <row r="5039" spans="1:13">
      <c r="A5039" s="329"/>
      <c r="B5039" s="328"/>
      <c r="C5039" s="602" t="s">
        <v>351</v>
      </c>
      <c r="D5039" s="602"/>
      <c r="E5039" s="602"/>
      <c r="F5039" s="328"/>
      <c r="G5039" s="328"/>
      <c r="H5039" s="368"/>
      <c r="I5039" s="590" t="s">
        <v>3</v>
      </c>
      <c r="J5039" s="591"/>
      <c r="K5039" s="592" t="s">
        <v>4</v>
      </c>
      <c r="L5039" s="593"/>
      <c r="M5039" s="382"/>
    </row>
    <row r="5040" spans="1:13">
      <c r="A5040" s="381"/>
      <c r="B5040" s="355"/>
      <c r="C5040" s="355"/>
      <c r="D5040" s="355"/>
      <c r="E5040" s="355"/>
      <c r="F5040" s="355"/>
      <c r="G5040" s="355"/>
      <c r="H5040" s="356"/>
      <c r="I5040" s="295"/>
      <c r="J5040" s="294"/>
      <c r="K5040" s="594" t="s">
        <v>5</v>
      </c>
      <c r="L5040" s="595"/>
      <c r="M5040" s="380" t="s">
        <v>6</v>
      </c>
    </row>
    <row r="5041" spans="1:13">
      <c r="A5041" s="381"/>
      <c r="B5041" s="355"/>
      <c r="C5041" s="355"/>
      <c r="D5041" s="355"/>
      <c r="E5041" s="355"/>
      <c r="F5041" s="355"/>
      <c r="G5041" s="355"/>
      <c r="H5041" s="356"/>
      <c r="I5041" s="598" t="s">
        <v>7</v>
      </c>
      <c r="J5041" s="599"/>
      <c r="K5041" s="623" t="s">
        <v>8</v>
      </c>
      <c r="L5041" s="624"/>
      <c r="M5041" s="380" t="s">
        <v>9</v>
      </c>
    </row>
    <row r="5042" spans="1:13" ht="16.5" thickBot="1">
      <c r="A5042" s="379"/>
      <c r="B5042" s="351"/>
      <c r="C5042" s="351"/>
      <c r="D5042" s="351"/>
      <c r="E5042" s="351"/>
      <c r="F5042" s="351"/>
      <c r="G5042" s="351"/>
      <c r="H5042" s="350"/>
      <c r="I5042" s="631">
        <v>222.5</v>
      </c>
      <c r="J5042" s="632"/>
      <c r="K5042" s="633"/>
      <c r="L5042" s="634"/>
      <c r="M5042" s="378"/>
    </row>
    <row r="5043" spans="1:13">
      <c r="A5043" s="367" t="s">
        <v>350</v>
      </c>
      <c r="B5043" s="344"/>
      <c r="C5043" s="344"/>
      <c r="D5043" s="344"/>
      <c r="E5043" s="344"/>
      <c r="F5043" s="344"/>
      <c r="G5043" s="344"/>
      <c r="H5043" s="377"/>
      <c r="I5043" s="341"/>
      <c r="J5043" s="340"/>
      <c r="K5043" s="635">
        <f>K5046+K5049</f>
        <v>6.17</v>
      </c>
      <c r="L5043" s="628"/>
      <c r="M5043" s="286">
        <f>K5043*12*I5042</f>
        <v>16473.899999999998</v>
      </c>
    </row>
    <row r="5044" spans="1:13">
      <c r="A5044" s="376" t="s">
        <v>349</v>
      </c>
      <c r="B5044" s="375"/>
      <c r="C5044" s="375"/>
      <c r="D5044" s="375"/>
      <c r="E5044" s="375"/>
      <c r="F5044" s="375"/>
      <c r="G5044" s="375"/>
      <c r="H5044" s="374"/>
      <c r="I5044" s="295"/>
      <c r="J5044" s="294"/>
      <c r="K5044" s="293"/>
      <c r="L5044" s="292"/>
      <c r="M5044" s="373"/>
    </row>
    <row r="5045" spans="1:13" ht="15.75" thickBot="1">
      <c r="A5045" s="363" t="s">
        <v>348</v>
      </c>
      <c r="B5045" s="372"/>
      <c r="C5045" s="372"/>
      <c r="D5045" s="372"/>
      <c r="E5045" s="372"/>
      <c r="F5045" s="372"/>
      <c r="G5045" s="372"/>
      <c r="H5045" s="371"/>
      <c r="I5045" s="336"/>
      <c r="J5045" s="282"/>
      <c r="K5045" s="281"/>
      <c r="L5045" s="280"/>
      <c r="M5045" s="279"/>
    </row>
    <row r="5046" spans="1:13">
      <c r="A5046" s="323" t="s">
        <v>347</v>
      </c>
      <c r="B5046" s="331"/>
      <c r="C5046" s="331"/>
      <c r="D5046" s="331"/>
      <c r="E5046" s="331"/>
      <c r="F5046" s="331"/>
      <c r="G5046" s="331"/>
      <c r="H5046" s="357"/>
      <c r="I5046" s="596" t="s">
        <v>19</v>
      </c>
      <c r="J5046" s="597"/>
      <c r="K5046" s="629">
        <v>3.7</v>
      </c>
      <c r="L5046" s="630"/>
      <c r="M5046" s="291">
        <f>K5046*12*I5042</f>
        <v>9879.0000000000018</v>
      </c>
    </row>
    <row r="5047" spans="1:13">
      <c r="A5047" s="301" t="s">
        <v>338</v>
      </c>
      <c r="B5047" s="355"/>
      <c r="C5047" s="355"/>
      <c r="D5047" s="355"/>
      <c r="E5047" s="355"/>
      <c r="F5047" s="355"/>
      <c r="G5047" s="355"/>
      <c r="H5047" s="356"/>
      <c r="I5047" s="598" t="s">
        <v>328</v>
      </c>
      <c r="J5047" s="599"/>
      <c r="K5047" s="327"/>
      <c r="L5047" s="292"/>
      <c r="M5047" s="291"/>
    </row>
    <row r="5048" spans="1:13">
      <c r="A5048" s="323" t="s">
        <v>337</v>
      </c>
      <c r="B5048" s="331"/>
      <c r="C5048" s="331"/>
      <c r="D5048" s="331"/>
      <c r="E5048" s="331"/>
      <c r="F5048" s="331"/>
      <c r="G5048" s="331"/>
      <c r="H5048" s="357"/>
      <c r="I5048" s="596"/>
      <c r="J5048" s="597"/>
      <c r="K5048" s="327"/>
      <c r="L5048" s="292"/>
      <c r="M5048" s="291"/>
    </row>
    <row r="5049" spans="1:13">
      <c r="A5049" s="323" t="s">
        <v>346</v>
      </c>
      <c r="B5049" s="331"/>
      <c r="C5049" s="331"/>
      <c r="D5049" s="331"/>
      <c r="E5049" s="331"/>
      <c r="F5049" s="331"/>
      <c r="G5049" s="331"/>
      <c r="H5049" s="357"/>
      <c r="I5049" s="608" t="s">
        <v>35</v>
      </c>
      <c r="J5049" s="609"/>
      <c r="K5049" s="625">
        <v>2.4700000000000002</v>
      </c>
      <c r="L5049" s="626"/>
      <c r="M5049" s="291">
        <f>K5049*12*I5042</f>
        <v>6594.9000000000005</v>
      </c>
    </row>
    <row r="5050" spans="1:13" ht="15.75">
      <c r="A5050" s="320" t="s">
        <v>345</v>
      </c>
      <c r="B5050" s="354"/>
      <c r="C5050" s="354"/>
      <c r="D5050" s="354"/>
      <c r="E5050" s="354"/>
      <c r="F5050" s="354"/>
      <c r="G5050" s="354"/>
      <c r="H5050" s="353"/>
      <c r="I5050" s="598" t="s">
        <v>328</v>
      </c>
      <c r="J5050" s="599"/>
      <c r="K5050" s="370"/>
      <c r="L5050" s="369"/>
      <c r="M5050" s="291"/>
    </row>
    <row r="5051" spans="1:13">
      <c r="A5051" s="313" t="s">
        <v>344</v>
      </c>
      <c r="B5051" s="328"/>
      <c r="C5051" s="328"/>
      <c r="D5051" s="328"/>
      <c r="E5051" s="328"/>
      <c r="F5051" s="328"/>
      <c r="G5051" s="328"/>
      <c r="H5051" s="368"/>
      <c r="I5051" s="598"/>
      <c r="J5051" s="599"/>
      <c r="K5051" s="352"/>
      <c r="L5051" s="292"/>
      <c r="M5051" s="291"/>
    </row>
    <row r="5052" spans="1:13" ht="15.75" thickBot="1">
      <c r="A5052" s="323" t="s">
        <v>343</v>
      </c>
      <c r="B5052" s="322"/>
      <c r="C5052" s="322"/>
      <c r="D5052" s="322"/>
      <c r="E5052" s="322"/>
      <c r="F5052" s="322"/>
      <c r="G5052" s="322"/>
      <c r="H5052" s="321"/>
      <c r="I5052" s="334"/>
      <c r="J5052" s="333"/>
      <c r="K5052" s="636"/>
      <c r="L5052" s="637"/>
      <c r="M5052" s="291"/>
    </row>
    <row r="5053" spans="1:13">
      <c r="A5053" s="367" t="s">
        <v>342</v>
      </c>
      <c r="B5053" s="366"/>
      <c r="C5053" s="366"/>
      <c r="D5053" s="366"/>
      <c r="E5053" s="366"/>
      <c r="F5053" s="366"/>
      <c r="G5053" s="366"/>
      <c r="H5053" s="365"/>
      <c r="I5053" s="341"/>
      <c r="J5053" s="364"/>
      <c r="K5053" s="627">
        <f>K5055+K5060+K5063</f>
        <v>5.05</v>
      </c>
      <c r="L5053" s="628"/>
      <c r="M5053" s="286">
        <f>K5053*12*I5042</f>
        <v>13483.499999999998</v>
      </c>
    </row>
    <row r="5054" spans="1:13" ht="15.75" thickBot="1">
      <c r="A5054" s="363" t="s">
        <v>341</v>
      </c>
      <c r="B5054" s="362"/>
      <c r="C5054" s="362"/>
      <c r="D5054" s="362"/>
      <c r="E5054" s="362"/>
      <c r="F5054" s="362"/>
      <c r="G5054" s="362"/>
      <c r="H5054" s="361"/>
      <c r="I5054" s="336"/>
      <c r="J5054" s="360"/>
      <c r="K5054" s="281"/>
      <c r="L5054" s="280"/>
      <c r="M5054" s="279"/>
    </row>
    <row r="5055" spans="1:13">
      <c r="A5055" s="301" t="s">
        <v>340</v>
      </c>
      <c r="B5055" s="300"/>
      <c r="C5055" s="300"/>
      <c r="D5055" s="300"/>
      <c r="E5055" s="300"/>
      <c r="F5055" s="300"/>
      <c r="G5055" s="300"/>
      <c r="H5055" s="298"/>
      <c r="I5055" s="598" t="s">
        <v>19</v>
      </c>
      <c r="J5055" s="599"/>
      <c r="K5055" s="629">
        <v>2.5299999999999998</v>
      </c>
      <c r="L5055" s="630"/>
      <c r="M5055" s="291">
        <f>K5055*12*I5042</f>
        <v>6755.0999999999995</v>
      </c>
    </row>
    <row r="5056" spans="1:13">
      <c r="A5056" s="323" t="s">
        <v>339</v>
      </c>
      <c r="B5056" s="322"/>
      <c r="C5056" s="322"/>
      <c r="D5056" s="322"/>
      <c r="E5056" s="322"/>
      <c r="F5056" s="322"/>
      <c r="G5056" s="322"/>
      <c r="H5056" s="321"/>
      <c r="I5056" s="359"/>
      <c r="J5056" s="358"/>
      <c r="K5056" s="327"/>
      <c r="L5056" s="292"/>
      <c r="M5056" s="291"/>
    </row>
    <row r="5057" spans="1:13">
      <c r="A5057" s="301" t="s">
        <v>338</v>
      </c>
      <c r="B5057" s="355"/>
      <c r="C5057" s="355"/>
      <c r="D5057" s="355"/>
      <c r="E5057" s="355"/>
      <c r="F5057" s="355"/>
      <c r="G5057" s="355"/>
      <c r="H5057" s="356"/>
      <c r="I5057" s="598" t="s">
        <v>328</v>
      </c>
      <c r="J5057" s="599"/>
      <c r="K5057" s="327"/>
      <c r="L5057" s="292"/>
      <c r="M5057" s="291"/>
    </row>
    <row r="5058" spans="1:13">
      <c r="A5058" s="323" t="s">
        <v>337</v>
      </c>
      <c r="B5058" s="331"/>
      <c r="C5058" s="331"/>
      <c r="D5058" s="331"/>
      <c r="E5058" s="331"/>
      <c r="F5058" s="331"/>
      <c r="G5058" s="331"/>
      <c r="H5058" s="357"/>
      <c r="I5058" s="596"/>
      <c r="J5058" s="597"/>
      <c r="K5058" s="327"/>
      <c r="L5058" s="292"/>
      <c r="M5058" s="291"/>
    </row>
    <row r="5059" spans="1:13">
      <c r="A5059" s="320" t="s">
        <v>336</v>
      </c>
      <c r="B5059" s="354"/>
      <c r="C5059" s="353"/>
      <c r="D5059" s="355"/>
      <c r="E5059" s="355"/>
      <c r="F5059" s="355"/>
      <c r="G5059" s="355"/>
      <c r="H5059" s="356"/>
      <c r="I5059" s="598" t="s">
        <v>328</v>
      </c>
      <c r="J5059" s="599"/>
      <c r="K5059" s="327"/>
      <c r="L5059" s="292"/>
      <c r="M5059" s="291"/>
    </row>
    <row r="5060" spans="1:13">
      <c r="A5060" s="301" t="s">
        <v>335</v>
      </c>
      <c r="B5060" s="355"/>
      <c r="C5060" s="355"/>
      <c r="D5060" s="354"/>
      <c r="E5060" s="354"/>
      <c r="F5060" s="354"/>
      <c r="G5060" s="354"/>
      <c r="H5060" s="353"/>
      <c r="I5060" s="608" t="s">
        <v>35</v>
      </c>
      <c r="J5060" s="609"/>
      <c r="K5060" s="625">
        <v>1.1200000000000001</v>
      </c>
      <c r="L5060" s="626"/>
      <c r="M5060" s="291">
        <f>K5060*12*I5042</f>
        <v>2990.4</v>
      </c>
    </row>
    <row r="5061" spans="1:13">
      <c r="A5061" s="313" t="s">
        <v>334</v>
      </c>
      <c r="B5061" s="312"/>
      <c r="C5061" s="312"/>
      <c r="D5061" s="312"/>
      <c r="E5061" s="312"/>
      <c r="F5061" s="312"/>
      <c r="G5061" s="312"/>
      <c r="H5061" s="311"/>
      <c r="I5061" s="590" t="s">
        <v>333</v>
      </c>
      <c r="J5061" s="591"/>
      <c r="K5061" s="327"/>
      <c r="L5061" s="292"/>
      <c r="M5061" s="291"/>
    </row>
    <row r="5062" spans="1:13">
      <c r="A5062" s="323"/>
      <c r="B5062" s="322"/>
      <c r="C5062" s="322"/>
      <c r="D5062" s="322"/>
      <c r="E5062" s="322"/>
      <c r="F5062" s="322"/>
      <c r="G5062" s="322"/>
      <c r="H5062" s="321"/>
      <c r="I5062" s="334" t="s">
        <v>332</v>
      </c>
      <c r="J5062" s="333"/>
      <c r="K5062" s="352"/>
      <c r="L5062" s="292"/>
      <c r="M5062" s="291"/>
    </row>
    <row r="5063" spans="1:13">
      <c r="A5063" s="313" t="s">
        <v>331</v>
      </c>
      <c r="B5063" s="312"/>
      <c r="C5063" s="312"/>
      <c r="D5063" s="312"/>
      <c r="E5063" s="312"/>
      <c r="F5063" s="312"/>
      <c r="G5063" s="312"/>
      <c r="H5063" s="311"/>
      <c r="I5063" s="590" t="s">
        <v>35</v>
      </c>
      <c r="J5063" s="591"/>
      <c r="K5063" s="625">
        <v>1.4</v>
      </c>
      <c r="L5063" s="626"/>
      <c r="M5063" s="291">
        <f>K5063*12*I5042</f>
        <v>3737.9999999999995</v>
      </c>
    </row>
    <row r="5064" spans="1:13">
      <c r="A5064" s="323" t="s">
        <v>330</v>
      </c>
      <c r="B5064" s="322"/>
      <c r="C5064" s="322"/>
      <c r="D5064" s="322"/>
      <c r="E5064" s="322"/>
      <c r="F5064" s="322"/>
      <c r="G5064" s="322"/>
      <c r="H5064" s="321"/>
      <c r="I5064" s="334"/>
      <c r="J5064" s="333"/>
      <c r="K5064" s="327"/>
      <c r="L5064" s="292"/>
      <c r="M5064" s="291"/>
    </row>
    <row r="5065" spans="1:13">
      <c r="A5065" s="313" t="s">
        <v>329</v>
      </c>
      <c r="B5065" s="312"/>
      <c r="C5065" s="312"/>
      <c r="D5065" s="312"/>
      <c r="E5065" s="312"/>
      <c r="F5065" s="312"/>
      <c r="G5065" s="312"/>
      <c r="H5065" s="311"/>
      <c r="I5065" s="598" t="s">
        <v>328</v>
      </c>
      <c r="J5065" s="599"/>
      <c r="K5065" s="327"/>
      <c r="L5065" s="292"/>
      <c r="M5065" s="291"/>
    </row>
    <row r="5066" spans="1:13">
      <c r="A5066" s="313" t="s">
        <v>327</v>
      </c>
      <c r="B5066" s="312"/>
      <c r="C5066" s="312"/>
      <c r="D5066" s="312"/>
      <c r="E5066" s="312"/>
      <c r="F5066" s="312"/>
      <c r="G5066" s="312"/>
      <c r="H5066" s="311"/>
      <c r="I5066" s="590" t="s">
        <v>326</v>
      </c>
      <c r="J5066" s="591"/>
      <c r="K5066" s="351"/>
      <c r="L5066" s="350"/>
      <c r="M5066" s="349"/>
    </row>
    <row r="5067" spans="1:13" ht="15.75" thickBot="1">
      <c r="A5067" s="323"/>
      <c r="B5067" s="322"/>
      <c r="C5067" s="322"/>
      <c r="D5067" s="322"/>
      <c r="E5067" s="322"/>
      <c r="F5067" s="322"/>
      <c r="G5067" s="322"/>
      <c r="H5067" s="321"/>
      <c r="I5067" s="606" t="s">
        <v>325</v>
      </c>
      <c r="J5067" s="607"/>
      <c r="K5067" s="348"/>
      <c r="L5067" s="347"/>
      <c r="M5067" s="346"/>
    </row>
    <row r="5068" spans="1:13">
      <c r="A5068" s="345" t="s">
        <v>324</v>
      </c>
      <c r="B5068" s="344"/>
      <c r="C5068" s="344"/>
      <c r="D5068" s="344"/>
      <c r="E5068" s="344"/>
      <c r="F5068" s="344"/>
      <c r="G5068" s="343"/>
      <c r="H5068" s="342"/>
      <c r="I5068" s="341"/>
      <c r="J5068" s="340"/>
      <c r="K5068" s="648">
        <f>K5070+K5077+K5085+K5089+K5093</f>
        <v>6.21</v>
      </c>
      <c r="L5068" s="628"/>
      <c r="M5068" s="286">
        <f>M5070+M5077+M5085+M5089+M5093</f>
        <v>16580.7</v>
      </c>
    </row>
    <row r="5069" spans="1:13" ht="15.75" thickBot="1">
      <c r="A5069" s="339"/>
      <c r="B5069" s="338"/>
      <c r="C5069" s="338"/>
      <c r="D5069" s="338"/>
      <c r="E5069" s="338"/>
      <c r="F5069" s="338"/>
      <c r="G5069" s="338"/>
      <c r="H5069" s="337"/>
      <c r="I5069" s="336"/>
      <c r="J5069" s="282"/>
      <c r="K5069" s="281"/>
      <c r="L5069" s="280"/>
      <c r="M5069" s="279"/>
    </row>
    <row r="5070" spans="1:13" ht="15.75" thickBot="1">
      <c r="A5070" s="603" t="s">
        <v>323</v>
      </c>
      <c r="B5070" s="604"/>
      <c r="C5070" s="604"/>
      <c r="D5070" s="604"/>
      <c r="E5070" s="604"/>
      <c r="F5070" s="604"/>
      <c r="G5070" s="604"/>
      <c r="H5070" s="605"/>
      <c r="I5070" s="305"/>
      <c r="J5070" s="304"/>
      <c r="K5070" s="646">
        <f>K5071+K5072+K5073+K5075+K5076</f>
        <v>2.3299999999999996</v>
      </c>
      <c r="L5070" s="647"/>
      <c r="M5070" s="303">
        <f>K5070*12*I5042</f>
        <v>6221.0999999999985</v>
      </c>
    </row>
    <row r="5071" spans="1:13">
      <c r="A5071" s="323" t="s">
        <v>322</v>
      </c>
      <c r="B5071" s="322"/>
      <c r="C5071" s="322"/>
      <c r="D5071" s="322"/>
      <c r="E5071" s="322"/>
      <c r="F5071" s="322"/>
      <c r="G5071" s="322"/>
      <c r="H5071" s="321"/>
      <c r="I5071" s="596" t="s">
        <v>321</v>
      </c>
      <c r="J5071" s="597"/>
      <c r="K5071" s="629">
        <v>0.63</v>
      </c>
      <c r="L5071" s="630"/>
      <c r="M5071" s="291">
        <f>K5071*12*I5042</f>
        <v>1682.1000000000001</v>
      </c>
    </row>
    <row r="5072" spans="1:13">
      <c r="A5072" s="320" t="s">
        <v>320</v>
      </c>
      <c r="B5072" s="319"/>
      <c r="C5072" s="319"/>
      <c r="D5072" s="319"/>
      <c r="E5072" s="319"/>
      <c r="F5072" s="319"/>
      <c r="G5072" s="319"/>
      <c r="H5072" s="318"/>
      <c r="I5072" s="608" t="s">
        <v>57</v>
      </c>
      <c r="J5072" s="609"/>
      <c r="K5072" s="625">
        <v>1.48</v>
      </c>
      <c r="L5072" s="626"/>
      <c r="M5072" s="291">
        <f>K5072*12*I5042</f>
        <v>3951.5999999999995</v>
      </c>
    </row>
    <row r="5073" spans="1:13">
      <c r="A5073" s="313" t="s">
        <v>319</v>
      </c>
      <c r="B5073" s="312"/>
      <c r="C5073" s="312"/>
      <c r="D5073" s="312"/>
      <c r="E5073" s="312"/>
      <c r="F5073" s="312"/>
      <c r="G5073" s="312"/>
      <c r="H5073" s="311"/>
      <c r="I5073" s="590" t="s">
        <v>35</v>
      </c>
      <c r="J5073" s="591"/>
      <c r="K5073" s="625">
        <v>0.17</v>
      </c>
      <c r="L5073" s="626"/>
      <c r="M5073" s="291">
        <f>K5073*12*I5042</f>
        <v>453.90000000000003</v>
      </c>
    </row>
    <row r="5074" spans="1:13">
      <c r="A5074" s="335" t="s">
        <v>318</v>
      </c>
      <c r="B5074" s="331"/>
      <c r="C5074" s="331"/>
      <c r="D5074" s="331"/>
      <c r="E5074" s="322"/>
      <c r="F5074" s="322"/>
      <c r="G5074" s="322"/>
      <c r="H5074" s="321"/>
      <c r="I5074" s="334"/>
      <c r="J5074" s="333"/>
      <c r="K5074" s="293"/>
      <c r="L5074" s="292"/>
      <c r="M5074" s="291"/>
    </row>
    <row r="5075" spans="1:13">
      <c r="A5075" s="320" t="s">
        <v>317</v>
      </c>
      <c r="B5075" s="319"/>
      <c r="C5075" s="319"/>
      <c r="D5075" s="319"/>
      <c r="E5075" s="319"/>
      <c r="F5075" s="319"/>
      <c r="G5075" s="319"/>
      <c r="H5075" s="318"/>
      <c r="I5075" s="608" t="s">
        <v>19</v>
      </c>
      <c r="J5075" s="609"/>
      <c r="K5075" s="625">
        <v>0.05</v>
      </c>
      <c r="L5075" s="626"/>
      <c r="M5075" s="291">
        <f>K5075*12*I5042</f>
        <v>133.50000000000003</v>
      </c>
    </row>
    <row r="5076" spans="1:13" ht="15.75" thickBot="1">
      <c r="A5076" s="313" t="s">
        <v>316</v>
      </c>
      <c r="B5076" s="312"/>
      <c r="C5076" s="312"/>
      <c r="D5076" s="312"/>
      <c r="E5076" s="312"/>
      <c r="F5076" s="312"/>
      <c r="G5076" s="312"/>
      <c r="H5076" s="311"/>
      <c r="I5076" s="614" t="s">
        <v>19</v>
      </c>
      <c r="J5076" s="615"/>
      <c r="K5076" s="650"/>
      <c r="L5076" s="651"/>
      <c r="M5076" s="291"/>
    </row>
    <row r="5077" spans="1:13" ht="15.75" thickBot="1">
      <c r="A5077" s="654" t="s">
        <v>315</v>
      </c>
      <c r="B5077" s="655"/>
      <c r="C5077" s="655"/>
      <c r="D5077" s="655"/>
      <c r="E5077" s="655"/>
      <c r="F5077" s="655"/>
      <c r="G5077" s="655"/>
      <c r="H5077" s="656"/>
      <c r="I5077" s="305"/>
      <c r="J5077" s="304"/>
      <c r="K5077" s="642">
        <f>K5078+K5079+K5081+K5082+K5083+K5084</f>
        <v>1.35</v>
      </c>
      <c r="L5077" s="647"/>
      <c r="M5077" s="303">
        <f>K5077*12*I5042</f>
        <v>3604.5000000000005</v>
      </c>
    </row>
    <row r="5078" spans="1:13">
      <c r="A5078" s="332" t="s">
        <v>314</v>
      </c>
      <c r="B5078" s="331"/>
      <c r="C5078" s="331"/>
      <c r="D5078" s="331"/>
      <c r="E5078" s="331"/>
      <c r="F5078" s="322"/>
      <c r="G5078" s="322"/>
      <c r="H5078" s="321"/>
      <c r="I5078" s="330"/>
      <c r="J5078" s="294"/>
      <c r="K5078" s="629">
        <v>0.08</v>
      </c>
      <c r="L5078" s="630"/>
      <c r="M5078" s="291">
        <f>K5078*12*I5042</f>
        <v>213.6</v>
      </c>
    </row>
    <row r="5079" spans="1:13">
      <c r="A5079" s="329" t="s">
        <v>313</v>
      </c>
      <c r="B5079" s="328"/>
      <c r="C5079" s="328"/>
      <c r="D5079" s="328"/>
      <c r="E5079" s="328"/>
      <c r="F5079" s="312"/>
      <c r="G5079" s="312"/>
      <c r="H5079" s="311"/>
      <c r="I5079" s="598" t="s">
        <v>312</v>
      </c>
      <c r="J5079" s="599"/>
      <c r="K5079" s="625">
        <v>0.65</v>
      </c>
      <c r="L5079" s="626"/>
      <c r="M5079" s="291">
        <f>K5079*12*I5042</f>
        <v>1735.5000000000002</v>
      </c>
    </row>
    <row r="5080" spans="1:13">
      <c r="A5080" s="323" t="s">
        <v>311</v>
      </c>
      <c r="B5080" s="322"/>
      <c r="C5080" s="322"/>
      <c r="D5080" s="322"/>
      <c r="E5080" s="322"/>
      <c r="F5080" s="322"/>
      <c r="G5080" s="322"/>
      <c r="H5080" s="321"/>
      <c r="I5080" s="596" t="s">
        <v>310</v>
      </c>
      <c r="J5080" s="597"/>
      <c r="K5080" s="327"/>
      <c r="L5080" s="292"/>
      <c r="M5080" s="291"/>
    </row>
    <row r="5081" spans="1:13">
      <c r="A5081" s="320" t="s">
        <v>309</v>
      </c>
      <c r="B5081" s="319"/>
      <c r="C5081" s="319"/>
      <c r="D5081" s="319"/>
      <c r="E5081" s="319"/>
      <c r="F5081" s="319"/>
      <c r="G5081" s="319"/>
      <c r="H5081" s="318"/>
      <c r="I5081" s="608" t="s">
        <v>308</v>
      </c>
      <c r="J5081" s="609"/>
      <c r="K5081" s="625">
        <v>0.4</v>
      </c>
      <c r="L5081" s="626"/>
      <c r="M5081" s="291">
        <f>K5081*12*I5042</f>
        <v>1068.0000000000002</v>
      </c>
    </row>
    <row r="5082" spans="1:13">
      <c r="A5082" s="320" t="s">
        <v>307</v>
      </c>
      <c r="B5082" s="319"/>
      <c r="C5082" s="319"/>
      <c r="D5082" s="319"/>
      <c r="E5082" s="319"/>
      <c r="F5082" s="319"/>
      <c r="G5082" s="319"/>
      <c r="H5082" s="318"/>
      <c r="I5082" s="608" t="s">
        <v>306</v>
      </c>
      <c r="J5082" s="609"/>
      <c r="K5082" s="625">
        <v>0.1</v>
      </c>
      <c r="L5082" s="626"/>
      <c r="M5082" s="291">
        <f>K5082*12*I5042</f>
        <v>267.00000000000006</v>
      </c>
    </row>
    <row r="5083" spans="1:13">
      <c r="A5083" s="313" t="s">
        <v>299</v>
      </c>
      <c r="B5083" s="312"/>
      <c r="C5083" s="312"/>
      <c r="D5083" s="312"/>
      <c r="E5083" s="312"/>
      <c r="F5083" s="312"/>
      <c r="G5083" s="312"/>
      <c r="H5083" s="311"/>
      <c r="I5083" s="608" t="s">
        <v>298</v>
      </c>
      <c r="J5083" s="609"/>
      <c r="K5083" s="636">
        <v>0.05</v>
      </c>
      <c r="L5083" s="637"/>
      <c r="M5083" s="291">
        <f>K5083*12*I5042</f>
        <v>133.50000000000003</v>
      </c>
    </row>
    <row r="5084" spans="1:13" ht="15.75" thickBot="1">
      <c r="A5084" s="313" t="s">
        <v>305</v>
      </c>
      <c r="B5084" s="312"/>
      <c r="C5084" s="312"/>
      <c r="D5084" s="312"/>
      <c r="E5084" s="312"/>
      <c r="F5084" s="312"/>
      <c r="G5084" s="312"/>
      <c r="H5084" s="311"/>
      <c r="I5084" s="614" t="s">
        <v>88</v>
      </c>
      <c r="J5084" s="615"/>
      <c r="K5084" s="638">
        <v>7.0000000000000007E-2</v>
      </c>
      <c r="L5084" s="639"/>
      <c r="M5084" s="326">
        <f>K5084*12*I5042</f>
        <v>186.9</v>
      </c>
    </row>
    <row r="5085" spans="1:13" ht="15.75" thickBot="1">
      <c r="A5085" s="654" t="s">
        <v>304</v>
      </c>
      <c r="B5085" s="655"/>
      <c r="C5085" s="655"/>
      <c r="D5085" s="655"/>
      <c r="E5085" s="655"/>
      <c r="F5085" s="655"/>
      <c r="G5085" s="655"/>
      <c r="H5085" s="656"/>
      <c r="I5085" s="325"/>
      <c r="J5085" s="324"/>
      <c r="K5085" s="649">
        <f>K5086+K5087+K5088</f>
        <v>0.88</v>
      </c>
      <c r="L5085" s="643"/>
      <c r="M5085" s="303">
        <f>K5085*12*I5042</f>
        <v>2349.6</v>
      </c>
    </row>
    <row r="5086" spans="1:13">
      <c r="A5086" s="323" t="s">
        <v>303</v>
      </c>
      <c r="B5086" s="322"/>
      <c r="C5086" s="322"/>
      <c r="D5086" s="322"/>
      <c r="E5086" s="322"/>
      <c r="F5086" s="322"/>
      <c r="G5086" s="322"/>
      <c r="H5086" s="321"/>
      <c r="I5086" s="612" t="s">
        <v>302</v>
      </c>
      <c r="J5086" s="613"/>
      <c r="K5086" s="644">
        <v>0.42</v>
      </c>
      <c r="L5086" s="645"/>
      <c r="M5086" s="291">
        <f>K5086*12*I5042</f>
        <v>1121.4000000000001</v>
      </c>
    </row>
    <row r="5087" spans="1:13">
      <c r="A5087" s="320" t="s">
        <v>301</v>
      </c>
      <c r="B5087" s="319"/>
      <c r="C5087" s="319"/>
      <c r="D5087" s="319"/>
      <c r="E5087" s="319"/>
      <c r="F5087" s="319"/>
      <c r="G5087" s="319"/>
      <c r="H5087" s="318"/>
      <c r="I5087" s="317" t="s">
        <v>300</v>
      </c>
      <c r="J5087" s="316"/>
      <c r="K5087" s="636">
        <v>0.37</v>
      </c>
      <c r="L5087" s="637"/>
      <c r="M5087" s="291">
        <f>K5087*12*I5042</f>
        <v>987.89999999999986</v>
      </c>
    </row>
    <row r="5088" spans="1:13" ht="15.75" thickBot="1">
      <c r="A5088" s="313" t="s">
        <v>299</v>
      </c>
      <c r="B5088" s="312"/>
      <c r="C5088" s="312"/>
      <c r="D5088" s="312"/>
      <c r="E5088" s="312"/>
      <c r="F5088" s="312"/>
      <c r="G5088" s="312"/>
      <c r="H5088" s="311"/>
      <c r="I5088" s="614" t="s">
        <v>298</v>
      </c>
      <c r="J5088" s="615"/>
      <c r="K5088" s="638">
        <v>0.09</v>
      </c>
      <c r="L5088" s="639"/>
      <c r="M5088" s="291">
        <f>K5088*12*I5042</f>
        <v>240.3</v>
      </c>
    </row>
    <row r="5089" spans="1:13" ht="15.75" thickBot="1">
      <c r="A5089" s="603" t="s">
        <v>375</v>
      </c>
      <c r="B5089" s="604"/>
      <c r="C5089" s="604"/>
      <c r="D5089" s="604"/>
      <c r="E5089" s="604"/>
      <c r="F5089" s="604"/>
      <c r="G5089" s="604"/>
      <c r="H5089" s="605"/>
      <c r="I5089" s="305"/>
      <c r="J5089" s="304"/>
      <c r="K5089" s="642">
        <v>1.58</v>
      </c>
      <c r="L5089" s="643"/>
      <c r="M5089" s="303">
        <f>K5089*12*I5042</f>
        <v>4218.6000000000004</v>
      </c>
    </row>
    <row r="5090" spans="1:13">
      <c r="A5090" s="301" t="s">
        <v>294</v>
      </c>
      <c r="B5090" s="300"/>
      <c r="C5090" s="300"/>
      <c r="D5090" s="300"/>
      <c r="E5090" s="300"/>
      <c r="F5090" s="300"/>
      <c r="G5090" s="300"/>
      <c r="H5090" s="298"/>
      <c r="I5090" s="621" t="s">
        <v>293</v>
      </c>
      <c r="J5090" s="622"/>
      <c r="K5090" s="297"/>
      <c r="L5090" s="314"/>
      <c r="M5090" s="291"/>
    </row>
    <row r="5091" spans="1:13">
      <c r="A5091" s="301" t="s">
        <v>292</v>
      </c>
      <c r="B5091" s="300"/>
      <c r="C5091" s="300"/>
      <c r="D5091" s="300"/>
      <c r="E5091" s="300"/>
      <c r="F5091" s="300"/>
      <c r="G5091" s="300"/>
      <c r="H5091" s="298"/>
      <c r="I5091" s="295"/>
      <c r="J5091" s="294"/>
      <c r="K5091" s="297"/>
      <c r="L5091" s="314"/>
      <c r="M5091" s="291"/>
    </row>
    <row r="5092" spans="1:13" ht="15.75" thickBot="1">
      <c r="A5092" s="301" t="s">
        <v>291</v>
      </c>
      <c r="B5092" s="300"/>
      <c r="C5092" s="300"/>
      <c r="D5092" s="300"/>
      <c r="E5092" s="300"/>
      <c r="F5092" s="300"/>
      <c r="G5092" s="300"/>
      <c r="H5092" s="298"/>
      <c r="I5092" s="310"/>
      <c r="J5092" s="294"/>
      <c r="K5092" s="297"/>
      <c r="L5092" s="314"/>
      <c r="M5092" s="291"/>
    </row>
    <row r="5093" spans="1:13" ht="15.75" thickBot="1">
      <c r="A5093" s="309" t="s">
        <v>374</v>
      </c>
      <c r="B5093" s="308"/>
      <c r="C5093" s="308"/>
      <c r="D5093" s="308"/>
      <c r="E5093" s="308"/>
      <c r="F5093" s="308"/>
      <c r="G5093" s="308"/>
      <c r="H5093" s="307"/>
      <c r="I5093" s="305"/>
      <c r="J5093" s="304"/>
      <c r="K5093" s="642">
        <v>7.0000000000000007E-2</v>
      </c>
      <c r="L5093" s="643"/>
      <c r="M5093" s="303">
        <f>K5093*12*I5042</f>
        <v>186.9</v>
      </c>
    </row>
    <row r="5094" spans="1:13">
      <c r="A5094" s="301" t="s">
        <v>289</v>
      </c>
      <c r="B5094" s="300"/>
      <c r="C5094" s="300"/>
      <c r="D5094" s="300"/>
      <c r="E5094" s="300"/>
      <c r="F5094" s="300"/>
      <c r="G5094" s="300"/>
      <c r="H5094" s="298"/>
      <c r="I5094" s="621" t="s">
        <v>19</v>
      </c>
      <c r="J5094" s="622"/>
      <c r="K5094" s="315"/>
      <c r="L5094" s="314"/>
      <c r="M5094" s="291"/>
    </row>
    <row r="5095" spans="1:13" ht="15.75" thickBot="1">
      <c r="A5095" s="301" t="s">
        <v>288</v>
      </c>
      <c r="B5095" s="300"/>
      <c r="C5095" s="300"/>
      <c r="D5095" s="300"/>
      <c r="E5095" s="300"/>
      <c r="F5095" s="300"/>
      <c r="G5095" s="300"/>
      <c r="H5095" s="298"/>
      <c r="I5095" s="295"/>
      <c r="J5095" s="294"/>
      <c r="K5095" s="315"/>
      <c r="L5095" s="314"/>
      <c r="M5095" s="291"/>
    </row>
    <row r="5096" spans="1:13" ht="15.75" thickBot="1">
      <c r="A5096" s="603" t="s">
        <v>287</v>
      </c>
      <c r="B5096" s="604"/>
      <c r="C5096" s="604"/>
      <c r="D5096" s="604"/>
      <c r="E5096" s="604"/>
      <c r="F5096" s="604"/>
      <c r="G5096" s="604"/>
      <c r="H5096" s="605"/>
      <c r="I5096" s="305"/>
      <c r="J5096" s="304"/>
      <c r="K5096" s="642">
        <v>4.13</v>
      </c>
      <c r="L5096" s="643"/>
      <c r="M5096" s="303">
        <f>K5096*12*I5042</f>
        <v>11027.1</v>
      </c>
    </row>
    <row r="5097" spans="1:13">
      <c r="A5097" s="301" t="s">
        <v>286</v>
      </c>
      <c r="B5097" s="299"/>
      <c r="C5097" s="299"/>
      <c r="D5097" s="299"/>
      <c r="E5097" s="299"/>
      <c r="F5097" s="300"/>
      <c r="G5097" s="299"/>
      <c r="H5097" s="298"/>
      <c r="I5097" s="598" t="s">
        <v>285</v>
      </c>
      <c r="J5097" s="599"/>
      <c r="K5097" s="297"/>
      <c r="L5097" s="314"/>
      <c r="M5097" s="291"/>
    </row>
    <row r="5098" spans="1:13">
      <c r="A5098" s="301" t="s">
        <v>284</v>
      </c>
      <c r="B5098" s="299"/>
      <c r="C5098" s="299"/>
      <c r="D5098" s="299"/>
      <c r="E5098" s="299"/>
      <c r="F5098" s="300"/>
      <c r="G5098" s="299"/>
      <c r="H5098" s="298"/>
      <c r="I5098" s="598" t="s">
        <v>283</v>
      </c>
      <c r="J5098" s="599"/>
      <c r="K5098" s="297"/>
      <c r="L5098" s="314"/>
      <c r="M5098" s="291"/>
    </row>
    <row r="5099" spans="1:13">
      <c r="A5099" s="301" t="s">
        <v>282</v>
      </c>
      <c r="B5099" s="299"/>
      <c r="C5099" s="299"/>
      <c r="D5099" s="299"/>
      <c r="E5099" s="299"/>
      <c r="F5099" s="300"/>
      <c r="G5099" s="299"/>
      <c r="H5099" s="298"/>
      <c r="I5099" s="598" t="s">
        <v>281</v>
      </c>
      <c r="J5099" s="599"/>
      <c r="K5099" s="297"/>
      <c r="L5099" s="314"/>
      <c r="M5099" s="291"/>
    </row>
    <row r="5100" spans="1:13">
      <c r="A5100" s="301" t="s">
        <v>280</v>
      </c>
      <c r="B5100" s="299"/>
      <c r="C5100" s="299"/>
      <c r="D5100" s="299"/>
      <c r="E5100" s="299"/>
      <c r="F5100" s="300"/>
      <c r="G5100" s="299"/>
      <c r="H5100" s="298"/>
      <c r="I5100" s="598" t="s">
        <v>279</v>
      </c>
      <c r="J5100" s="599"/>
      <c r="K5100" s="297"/>
      <c r="L5100" s="314"/>
      <c r="M5100" s="291"/>
    </row>
    <row r="5101" spans="1:13">
      <c r="A5101" s="301" t="s">
        <v>278</v>
      </c>
      <c r="B5101" s="299"/>
      <c r="C5101" s="299"/>
      <c r="D5101" s="299"/>
      <c r="E5101" s="299"/>
      <c r="F5101" s="300"/>
      <c r="G5101" s="299"/>
      <c r="H5101" s="298"/>
      <c r="I5101" s="598" t="s">
        <v>277</v>
      </c>
      <c r="J5101" s="599"/>
      <c r="K5101" s="297"/>
      <c r="L5101" s="314"/>
      <c r="M5101" s="291"/>
    </row>
    <row r="5102" spans="1:13">
      <c r="A5102" s="301" t="s">
        <v>276</v>
      </c>
      <c r="B5102" s="299"/>
      <c r="C5102" s="299"/>
      <c r="D5102" s="299"/>
      <c r="E5102" s="299"/>
      <c r="F5102" s="300"/>
      <c r="G5102" s="299"/>
      <c r="H5102" s="298"/>
      <c r="I5102" s="295"/>
      <c r="J5102" s="294"/>
      <c r="K5102" s="297"/>
      <c r="L5102" s="302"/>
      <c r="M5102" s="291"/>
    </row>
    <row r="5103" spans="1:13">
      <c r="A5103" s="301" t="s">
        <v>275</v>
      </c>
      <c r="B5103" s="299"/>
      <c r="C5103" s="299"/>
      <c r="D5103" s="299"/>
      <c r="E5103" s="299"/>
      <c r="F5103" s="300"/>
      <c r="G5103" s="299"/>
      <c r="H5103" s="298"/>
      <c r="I5103" s="295"/>
      <c r="J5103" s="294"/>
      <c r="K5103" s="297"/>
      <c r="L5103" s="314"/>
      <c r="M5103" s="291"/>
    </row>
    <row r="5104" spans="1:13">
      <c r="A5104" s="301" t="s">
        <v>274</v>
      </c>
      <c r="B5104" s="299"/>
      <c r="C5104" s="299"/>
      <c r="D5104" s="299"/>
      <c r="E5104" s="299"/>
      <c r="F5104" s="300"/>
      <c r="G5104" s="299"/>
      <c r="H5104" s="298"/>
      <c r="I5104" s="295"/>
      <c r="J5104" s="294"/>
      <c r="K5104" s="297"/>
      <c r="L5104" s="314"/>
      <c r="M5104" s="291"/>
    </row>
    <row r="5105" spans="1:13">
      <c r="A5105" s="301" t="s">
        <v>273</v>
      </c>
      <c r="B5105" s="299"/>
      <c r="C5105" s="299"/>
      <c r="D5105" s="299"/>
      <c r="E5105" s="299"/>
      <c r="F5105" s="300"/>
      <c r="G5105" s="299"/>
      <c r="H5105" s="298"/>
      <c r="I5105" s="295"/>
      <c r="J5105" s="294"/>
      <c r="K5105" s="297"/>
      <c r="L5105" s="314"/>
      <c r="M5105" s="291"/>
    </row>
    <row r="5106" spans="1:13">
      <c r="A5106" s="301" t="s">
        <v>272</v>
      </c>
      <c r="B5106" s="299"/>
      <c r="C5106" s="299"/>
      <c r="D5106" s="299"/>
      <c r="E5106" s="299"/>
      <c r="F5106" s="300"/>
      <c r="G5106" s="299"/>
      <c r="H5106" s="298"/>
      <c r="I5106" s="295"/>
      <c r="J5106" s="294"/>
      <c r="K5106" s="297"/>
      <c r="L5106" s="314"/>
      <c r="M5106" s="291"/>
    </row>
    <row r="5107" spans="1:13" ht="15.75" thickBot="1">
      <c r="A5107" s="616" t="s">
        <v>271</v>
      </c>
      <c r="B5107" s="617"/>
      <c r="C5107" s="617"/>
      <c r="D5107" s="617"/>
      <c r="E5107" s="617"/>
      <c r="F5107" s="617"/>
      <c r="G5107" s="617"/>
      <c r="H5107" s="618"/>
      <c r="I5107" s="295"/>
      <c r="J5107" s="294"/>
      <c r="K5107" s="293"/>
      <c r="L5107" s="292"/>
      <c r="M5107" s="291"/>
    </row>
    <row r="5108" spans="1:13">
      <c r="A5108" s="290" t="s">
        <v>270</v>
      </c>
      <c r="B5108" s="289"/>
      <c r="C5108" s="289"/>
      <c r="D5108" s="289"/>
      <c r="E5108" s="289"/>
      <c r="F5108" s="289"/>
      <c r="G5108" s="289"/>
      <c r="H5108" s="289"/>
      <c r="I5108" s="621" t="s">
        <v>55</v>
      </c>
      <c r="J5108" s="622"/>
      <c r="K5108" s="288"/>
      <c r="L5108" s="287"/>
      <c r="M5108" s="286"/>
    </row>
    <row r="5109" spans="1:13" ht="15.75" thickBot="1">
      <c r="A5109" s="285" t="s">
        <v>269</v>
      </c>
      <c r="B5109" s="284"/>
      <c r="C5109" s="284"/>
      <c r="D5109" s="284"/>
      <c r="E5109" s="284"/>
      <c r="F5109" s="284"/>
      <c r="G5109" s="284"/>
      <c r="H5109" s="284"/>
      <c r="I5109" s="283"/>
      <c r="J5109" s="282"/>
      <c r="K5109" s="281"/>
      <c r="L5109" s="280"/>
      <c r="M5109" s="279"/>
    </row>
    <row r="5110" spans="1:13" ht="15.75" thickBot="1">
      <c r="A5110" s="652" t="s">
        <v>268</v>
      </c>
      <c r="B5110" s="653"/>
      <c r="C5110" s="653"/>
      <c r="D5110" s="653"/>
      <c r="E5110" s="653"/>
      <c r="F5110" s="653"/>
      <c r="G5110" s="653"/>
      <c r="H5110" s="653"/>
      <c r="I5110" s="278"/>
      <c r="J5110" s="277"/>
      <c r="K5110" s="610">
        <f>K5043+K5053+K5068+K5096</f>
        <v>21.56</v>
      </c>
      <c r="L5110" s="611"/>
      <c r="M5110" s="276">
        <f>M5043+M5053+M5068+M5096</f>
        <v>57565.19999999999</v>
      </c>
    </row>
    <row r="5112" spans="1:13" ht="15.75">
      <c r="A5112" s="601" t="s">
        <v>0</v>
      </c>
      <c r="B5112" s="601"/>
      <c r="C5112" s="601"/>
      <c r="D5112" s="601"/>
      <c r="E5112" s="601"/>
      <c r="F5112" s="601"/>
      <c r="G5112" s="601"/>
      <c r="H5112" s="601"/>
      <c r="I5112" s="601"/>
      <c r="J5112" s="601"/>
      <c r="K5112" s="601"/>
      <c r="L5112" s="601"/>
      <c r="M5112" s="327"/>
    </row>
    <row r="5113" spans="1:13" ht="15.75">
      <c r="A5113" s="600" t="s">
        <v>353</v>
      </c>
      <c r="B5113" s="600"/>
      <c r="C5113" s="600"/>
      <c r="D5113" s="600"/>
      <c r="E5113" s="600"/>
      <c r="F5113" s="600"/>
      <c r="G5113" s="600"/>
      <c r="H5113" s="600"/>
      <c r="I5113" s="600"/>
      <c r="J5113" s="600"/>
      <c r="K5113" s="600"/>
      <c r="L5113" s="600"/>
      <c r="M5113" s="327"/>
    </row>
    <row r="5114" spans="1:13" ht="15.75">
      <c r="A5114" s="370"/>
      <c r="B5114" s="370"/>
      <c r="C5114" s="370"/>
      <c r="D5114" s="370"/>
      <c r="E5114" s="370"/>
      <c r="F5114" s="370" t="s">
        <v>493</v>
      </c>
      <c r="G5114" s="370"/>
      <c r="H5114" s="370"/>
      <c r="I5114" s="370"/>
      <c r="J5114" s="370"/>
      <c r="K5114" s="370"/>
      <c r="L5114" s="370"/>
      <c r="M5114" s="327"/>
    </row>
    <row r="5115" spans="1:13">
      <c r="A5115" s="329"/>
      <c r="B5115" s="328"/>
      <c r="C5115" s="602" t="s">
        <v>351</v>
      </c>
      <c r="D5115" s="602"/>
      <c r="E5115" s="602"/>
      <c r="F5115" s="328"/>
      <c r="G5115" s="328"/>
      <c r="H5115" s="368"/>
      <c r="I5115" s="590" t="s">
        <v>3</v>
      </c>
      <c r="J5115" s="591"/>
      <c r="K5115" s="592" t="s">
        <v>4</v>
      </c>
      <c r="L5115" s="593"/>
      <c r="M5115" s="382"/>
    </row>
    <row r="5116" spans="1:13">
      <c r="A5116" s="381"/>
      <c r="B5116" s="355"/>
      <c r="C5116" s="355"/>
      <c r="D5116" s="355"/>
      <c r="E5116" s="355"/>
      <c r="F5116" s="355"/>
      <c r="G5116" s="355"/>
      <c r="H5116" s="356"/>
      <c r="I5116" s="295"/>
      <c r="J5116" s="294"/>
      <c r="K5116" s="594" t="s">
        <v>5</v>
      </c>
      <c r="L5116" s="595"/>
      <c r="M5116" s="380" t="s">
        <v>6</v>
      </c>
    </row>
    <row r="5117" spans="1:13">
      <c r="A5117" s="381"/>
      <c r="B5117" s="355"/>
      <c r="C5117" s="355"/>
      <c r="D5117" s="355"/>
      <c r="E5117" s="355"/>
      <c r="F5117" s="355"/>
      <c r="G5117" s="355"/>
      <c r="H5117" s="356"/>
      <c r="I5117" s="598" t="s">
        <v>7</v>
      </c>
      <c r="J5117" s="599"/>
      <c r="K5117" s="623" t="s">
        <v>8</v>
      </c>
      <c r="L5117" s="624"/>
      <c r="M5117" s="380" t="s">
        <v>9</v>
      </c>
    </row>
    <row r="5118" spans="1:13" ht="16.5" thickBot="1">
      <c r="A5118" s="379"/>
      <c r="B5118" s="351"/>
      <c r="C5118" s="351"/>
      <c r="D5118" s="351"/>
      <c r="E5118" s="351"/>
      <c r="F5118" s="351"/>
      <c r="G5118" s="351"/>
      <c r="H5118" s="350"/>
      <c r="I5118" s="631">
        <v>382.1</v>
      </c>
      <c r="J5118" s="632"/>
      <c r="K5118" s="633"/>
      <c r="L5118" s="634"/>
      <c r="M5118" s="378"/>
    </row>
    <row r="5119" spans="1:13">
      <c r="A5119" s="367" t="s">
        <v>350</v>
      </c>
      <c r="B5119" s="344"/>
      <c r="C5119" s="344"/>
      <c r="D5119" s="344"/>
      <c r="E5119" s="344"/>
      <c r="F5119" s="344"/>
      <c r="G5119" s="344"/>
      <c r="H5119" s="377"/>
      <c r="I5119" s="341"/>
      <c r="J5119" s="340"/>
      <c r="K5119" s="635">
        <f>K5122+K5125</f>
        <v>6.17</v>
      </c>
      <c r="L5119" s="628"/>
      <c r="M5119" s="286">
        <f>K5119*12*I5118</f>
        <v>28290.683999999997</v>
      </c>
    </row>
    <row r="5120" spans="1:13">
      <c r="A5120" s="376" t="s">
        <v>349</v>
      </c>
      <c r="B5120" s="375"/>
      <c r="C5120" s="375"/>
      <c r="D5120" s="375"/>
      <c r="E5120" s="375"/>
      <c r="F5120" s="375"/>
      <c r="G5120" s="375"/>
      <c r="H5120" s="374"/>
      <c r="I5120" s="295"/>
      <c r="J5120" s="294"/>
      <c r="K5120" s="293"/>
      <c r="L5120" s="292"/>
      <c r="M5120" s="373"/>
    </row>
    <row r="5121" spans="1:13" ht="15.75" thickBot="1">
      <c r="A5121" s="363" t="s">
        <v>348</v>
      </c>
      <c r="B5121" s="372"/>
      <c r="C5121" s="372"/>
      <c r="D5121" s="372"/>
      <c r="E5121" s="372"/>
      <c r="F5121" s="372"/>
      <c r="G5121" s="372"/>
      <c r="H5121" s="371"/>
      <c r="I5121" s="336"/>
      <c r="J5121" s="282"/>
      <c r="K5121" s="281"/>
      <c r="L5121" s="280"/>
      <c r="M5121" s="279"/>
    </row>
    <row r="5122" spans="1:13">
      <c r="A5122" s="323" t="s">
        <v>347</v>
      </c>
      <c r="B5122" s="331"/>
      <c r="C5122" s="331"/>
      <c r="D5122" s="331"/>
      <c r="E5122" s="331"/>
      <c r="F5122" s="331"/>
      <c r="G5122" s="331"/>
      <c r="H5122" s="357"/>
      <c r="I5122" s="596" t="s">
        <v>19</v>
      </c>
      <c r="J5122" s="597"/>
      <c r="K5122" s="629">
        <v>3.7</v>
      </c>
      <c r="L5122" s="630"/>
      <c r="M5122" s="291">
        <f>K5122*12*I5118</f>
        <v>16965.240000000002</v>
      </c>
    </row>
    <row r="5123" spans="1:13">
      <c r="A5123" s="301" t="s">
        <v>338</v>
      </c>
      <c r="B5123" s="355"/>
      <c r="C5123" s="355"/>
      <c r="D5123" s="355"/>
      <c r="E5123" s="355"/>
      <c r="F5123" s="355"/>
      <c r="G5123" s="355"/>
      <c r="H5123" s="356"/>
      <c r="I5123" s="598" t="s">
        <v>328</v>
      </c>
      <c r="J5123" s="599"/>
      <c r="K5123" s="327"/>
      <c r="L5123" s="292"/>
      <c r="M5123" s="291"/>
    </row>
    <row r="5124" spans="1:13">
      <c r="A5124" s="323" t="s">
        <v>337</v>
      </c>
      <c r="B5124" s="331"/>
      <c r="C5124" s="331"/>
      <c r="D5124" s="331"/>
      <c r="E5124" s="331"/>
      <c r="F5124" s="331"/>
      <c r="G5124" s="331"/>
      <c r="H5124" s="357"/>
      <c r="I5124" s="596"/>
      <c r="J5124" s="597"/>
      <c r="K5124" s="327"/>
      <c r="L5124" s="292"/>
      <c r="M5124" s="291"/>
    </row>
    <row r="5125" spans="1:13">
      <c r="A5125" s="323" t="s">
        <v>346</v>
      </c>
      <c r="B5125" s="331"/>
      <c r="C5125" s="331"/>
      <c r="D5125" s="331"/>
      <c r="E5125" s="331"/>
      <c r="F5125" s="331"/>
      <c r="G5125" s="331"/>
      <c r="H5125" s="357"/>
      <c r="I5125" s="608" t="s">
        <v>35</v>
      </c>
      <c r="J5125" s="609"/>
      <c r="K5125" s="625">
        <v>2.4700000000000002</v>
      </c>
      <c r="L5125" s="626"/>
      <c r="M5125" s="291">
        <f>K5125*12*I5118</f>
        <v>11325.444000000001</v>
      </c>
    </row>
    <row r="5126" spans="1:13" ht="15.75">
      <c r="A5126" s="320" t="s">
        <v>345</v>
      </c>
      <c r="B5126" s="354"/>
      <c r="C5126" s="354"/>
      <c r="D5126" s="354"/>
      <c r="E5126" s="354"/>
      <c r="F5126" s="354"/>
      <c r="G5126" s="354"/>
      <c r="H5126" s="353"/>
      <c r="I5126" s="598" t="s">
        <v>328</v>
      </c>
      <c r="J5126" s="599"/>
      <c r="K5126" s="370"/>
      <c r="L5126" s="369"/>
      <c r="M5126" s="291"/>
    </row>
    <row r="5127" spans="1:13">
      <c r="A5127" s="313" t="s">
        <v>344</v>
      </c>
      <c r="B5127" s="328"/>
      <c r="C5127" s="328"/>
      <c r="D5127" s="328"/>
      <c r="E5127" s="328"/>
      <c r="F5127" s="328"/>
      <c r="G5127" s="328"/>
      <c r="H5127" s="368"/>
      <c r="I5127" s="598"/>
      <c r="J5127" s="599"/>
      <c r="K5127" s="352"/>
      <c r="L5127" s="292"/>
      <c r="M5127" s="291"/>
    </row>
    <row r="5128" spans="1:13" ht="15.75" thickBot="1">
      <c r="A5128" s="323" t="s">
        <v>343</v>
      </c>
      <c r="B5128" s="322"/>
      <c r="C5128" s="322"/>
      <c r="D5128" s="322"/>
      <c r="E5128" s="322"/>
      <c r="F5128" s="322"/>
      <c r="G5128" s="322"/>
      <c r="H5128" s="321"/>
      <c r="I5128" s="334"/>
      <c r="J5128" s="333"/>
      <c r="K5128" s="636"/>
      <c r="L5128" s="637"/>
      <c r="M5128" s="291"/>
    </row>
    <row r="5129" spans="1:13">
      <c r="A5129" s="367" t="s">
        <v>342</v>
      </c>
      <c r="B5129" s="366"/>
      <c r="C5129" s="366"/>
      <c r="D5129" s="366"/>
      <c r="E5129" s="366"/>
      <c r="F5129" s="366"/>
      <c r="G5129" s="366"/>
      <c r="H5129" s="365"/>
      <c r="I5129" s="341"/>
      <c r="J5129" s="364"/>
      <c r="K5129" s="627">
        <f>K5131+K5136+K5139</f>
        <v>5.05</v>
      </c>
      <c r="L5129" s="628"/>
      <c r="M5129" s="286">
        <f>K5129*12*I5118</f>
        <v>23155.26</v>
      </c>
    </row>
    <row r="5130" spans="1:13" ht="15.75" thickBot="1">
      <c r="A5130" s="363" t="s">
        <v>341</v>
      </c>
      <c r="B5130" s="362"/>
      <c r="C5130" s="362"/>
      <c r="D5130" s="362"/>
      <c r="E5130" s="362"/>
      <c r="F5130" s="362"/>
      <c r="G5130" s="362"/>
      <c r="H5130" s="361"/>
      <c r="I5130" s="336"/>
      <c r="J5130" s="360"/>
      <c r="K5130" s="281"/>
      <c r="L5130" s="280"/>
      <c r="M5130" s="279"/>
    </row>
    <row r="5131" spans="1:13">
      <c r="A5131" s="301" t="s">
        <v>340</v>
      </c>
      <c r="B5131" s="300"/>
      <c r="C5131" s="300"/>
      <c r="D5131" s="300"/>
      <c r="E5131" s="300"/>
      <c r="F5131" s="300"/>
      <c r="G5131" s="300"/>
      <c r="H5131" s="298"/>
      <c r="I5131" s="598" t="s">
        <v>19</v>
      </c>
      <c r="J5131" s="599"/>
      <c r="K5131" s="629">
        <v>2.5299999999999998</v>
      </c>
      <c r="L5131" s="630"/>
      <c r="M5131" s="291">
        <f>K5131*12*I5118</f>
        <v>11600.556</v>
      </c>
    </row>
    <row r="5132" spans="1:13">
      <c r="A5132" s="323" t="s">
        <v>339</v>
      </c>
      <c r="B5132" s="322"/>
      <c r="C5132" s="322"/>
      <c r="D5132" s="322"/>
      <c r="E5132" s="322"/>
      <c r="F5132" s="322"/>
      <c r="G5132" s="322"/>
      <c r="H5132" s="321"/>
      <c r="I5132" s="359"/>
      <c r="J5132" s="358"/>
      <c r="K5132" s="327"/>
      <c r="L5132" s="292"/>
      <c r="M5132" s="291"/>
    </row>
    <row r="5133" spans="1:13">
      <c r="A5133" s="301" t="s">
        <v>338</v>
      </c>
      <c r="B5133" s="355"/>
      <c r="C5133" s="355"/>
      <c r="D5133" s="355"/>
      <c r="E5133" s="355"/>
      <c r="F5133" s="355"/>
      <c r="G5133" s="355"/>
      <c r="H5133" s="356"/>
      <c r="I5133" s="598" t="s">
        <v>328</v>
      </c>
      <c r="J5133" s="599"/>
      <c r="K5133" s="327"/>
      <c r="L5133" s="292"/>
      <c r="M5133" s="291"/>
    </row>
    <row r="5134" spans="1:13">
      <c r="A5134" s="323" t="s">
        <v>337</v>
      </c>
      <c r="B5134" s="331"/>
      <c r="C5134" s="331"/>
      <c r="D5134" s="331"/>
      <c r="E5134" s="331"/>
      <c r="F5134" s="331"/>
      <c r="G5134" s="331"/>
      <c r="H5134" s="357"/>
      <c r="I5134" s="596"/>
      <c r="J5134" s="597"/>
      <c r="K5134" s="327"/>
      <c r="L5134" s="292"/>
      <c r="M5134" s="291"/>
    </row>
    <row r="5135" spans="1:13">
      <c r="A5135" s="320" t="s">
        <v>336</v>
      </c>
      <c r="B5135" s="354"/>
      <c r="C5135" s="353"/>
      <c r="D5135" s="355"/>
      <c r="E5135" s="355"/>
      <c r="F5135" s="355"/>
      <c r="G5135" s="355"/>
      <c r="H5135" s="356"/>
      <c r="I5135" s="598" t="s">
        <v>328</v>
      </c>
      <c r="J5135" s="599"/>
      <c r="K5135" s="327"/>
      <c r="L5135" s="292"/>
      <c r="M5135" s="291"/>
    </row>
    <row r="5136" spans="1:13">
      <c r="A5136" s="301" t="s">
        <v>335</v>
      </c>
      <c r="B5136" s="355"/>
      <c r="C5136" s="355"/>
      <c r="D5136" s="354"/>
      <c r="E5136" s="354"/>
      <c r="F5136" s="354"/>
      <c r="G5136" s="354"/>
      <c r="H5136" s="353"/>
      <c r="I5136" s="608" t="s">
        <v>35</v>
      </c>
      <c r="J5136" s="609"/>
      <c r="K5136" s="625">
        <v>1.1200000000000001</v>
      </c>
      <c r="L5136" s="626"/>
      <c r="M5136" s="291">
        <f>K5136*12*I5118</f>
        <v>5135.4240000000009</v>
      </c>
    </row>
    <row r="5137" spans="1:13">
      <c r="A5137" s="313" t="s">
        <v>334</v>
      </c>
      <c r="B5137" s="312"/>
      <c r="C5137" s="312"/>
      <c r="D5137" s="312"/>
      <c r="E5137" s="312"/>
      <c r="F5137" s="312"/>
      <c r="G5137" s="312"/>
      <c r="H5137" s="311"/>
      <c r="I5137" s="590" t="s">
        <v>333</v>
      </c>
      <c r="J5137" s="591"/>
      <c r="K5137" s="327"/>
      <c r="L5137" s="292"/>
      <c r="M5137" s="291"/>
    </row>
    <row r="5138" spans="1:13">
      <c r="A5138" s="323"/>
      <c r="B5138" s="322"/>
      <c r="C5138" s="322"/>
      <c r="D5138" s="322"/>
      <c r="E5138" s="322"/>
      <c r="F5138" s="322"/>
      <c r="G5138" s="322"/>
      <c r="H5138" s="321"/>
      <c r="I5138" s="334" t="s">
        <v>332</v>
      </c>
      <c r="J5138" s="333"/>
      <c r="K5138" s="352"/>
      <c r="L5138" s="292"/>
      <c r="M5138" s="291"/>
    </row>
    <row r="5139" spans="1:13">
      <c r="A5139" s="313" t="s">
        <v>331</v>
      </c>
      <c r="B5139" s="312"/>
      <c r="C5139" s="312"/>
      <c r="D5139" s="312"/>
      <c r="E5139" s="312"/>
      <c r="F5139" s="312"/>
      <c r="G5139" s="312"/>
      <c r="H5139" s="311"/>
      <c r="I5139" s="590" t="s">
        <v>35</v>
      </c>
      <c r="J5139" s="591"/>
      <c r="K5139" s="625">
        <v>1.4</v>
      </c>
      <c r="L5139" s="626"/>
      <c r="M5139" s="291">
        <f>K5139*12*I5118</f>
        <v>6419.28</v>
      </c>
    </row>
    <row r="5140" spans="1:13">
      <c r="A5140" s="323" t="s">
        <v>330</v>
      </c>
      <c r="B5140" s="322"/>
      <c r="C5140" s="322"/>
      <c r="D5140" s="322"/>
      <c r="E5140" s="322"/>
      <c r="F5140" s="322"/>
      <c r="G5140" s="322"/>
      <c r="H5140" s="321"/>
      <c r="I5140" s="334"/>
      <c r="J5140" s="333"/>
      <c r="K5140" s="327"/>
      <c r="L5140" s="292"/>
      <c r="M5140" s="291"/>
    </row>
    <row r="5141" spans="1:13">
      <c r="A5141" s="313" t="s">
        <v>329</v>
      </c>
      <c r="B5141" s="312"/>
      <c r="C5141" s="312"/>
      <c r="D5141" s="312"/>
      <c r="E5141" s="312"/>
      <c r="F5141" s="312"/>
      <c r="G5141" s="312"/>
      <c r="H5141" s="311"/>
      <c r="I5141" s="598" t="s">
        <v>328</v>
      </c>
      <c r="J5141" s="599"/>
      <c r="K5141" s="327"/>
      <c r="L5141" s="292"/>
      <c r="M5141" s="291"/>
    </row>
    <row r="5142" spans="1:13">
      <c r="A5142" s="313" t="s">
        <v>327</v>
      </c>
      <c r="B5142" s="312"/>
      <c r="C5142" s="312"/>
      <c r="D5142" s="312"/>
      <c r="E5142" s="312"/>
      <c r="F5142" s="312"/>
      <c r="G5142" s="312"/>
      <c r="H5142" s="311"/>
      <c r="I5142" s="590" t="s">
        <v>326</v>
      </c>
      <c r="J5142" s="591"/>
      <c r="K5142" s="351"/>
      <c r="L5142" s="350"/>
      <c r="M5142" s="349"/>
    </row>
    <row r="5143" spans="1:13" ht="15.75" thickBot="1">
      <c r="A5143" s="323"/>
      <c r="B5143" s="322"/>
      <c r="C5143" s="322"/>
      <c r="D5143" s="322"/>
      <c r="E5143" s="322"/>
      <c r="F5143" s="322"/>
      <c r="G5143" s="322"/>
      <c r="H5143" s="321"/>
      <c r="I5143" s="606" t="s">
        <v>325</v>
      </c>
      <c r="J5143" s="607"/>
      <c r="K5143" s="348"/>
      <c r="L5143" s="347"/>
      <c r="M5143" s="346"/>
    </row>
    <row r="5144" spans="1:13">
      <c r="A5144" s="345" t="s">
        <v>324</v>
      </c>
      <c r="B5144" s="344"/>
      <c r="C5144" s="344"/>
      <c r="D5144" s="344"/>
      <c r="E5144" s="344"/>
      <c r="F5144" s="344"/>
      <c r="G5144" s="343"/>
      <c r="H5144" s="342"/>
      <c r="I5144" s="341"/>
      <c r="J5144" s="340"/>
      <c r="K5144" s="648">
        <f>K5146+K5153+K5161+K5165+K5169</f>
        <v>6.21</v>
      </c>
      <c r="L5144" s="628"/>
      <c r="M5144" s="286">
        <f>M5146+M5153+M5161+M5165+M5169</f>
        <v>28474.092000000004</v>
      </c>
    </row>
    <row r="5145" spans="1:13" ht="15.75" thickBot="1">
      <c r="A5145" s="339"/>
      <c r="B5145" s="338"/>
      <c r="C5145" s="338"/>
      <c r="D5145" s="338"/>
      <c r="E5145" s="338"/>
      <c r="F5145" s="338"/>
      <c r="G5145" s="338"/>
      <c r="H5145" s="337"/>
      <c r="I5145" s="336"/>
      <c r="J5145" s="282"/>
      <c r="K5145" s="281"/>
      <c r="L5145" s="280"/>
      <c r="M5145" s="279"/>
    </row>
    <row r="5146" spans="1:13" ht="15.75" thickBot="1">
      <c r="A5146" s="603" t="s">
        <v>323</v>
      </c>
      <c r="B5146" s="604"/>
      <c r="C5146" s="604"/>
      <c r="D5146" s="604"/>
      <c r="E5146" s="604"/>
      <c r="F5146" s="604"/>
      <c r="G5146" s="604"/>
      <c r="H5146" s="605"/>
      <c r="I5146" s="305"/>
      <c r="J5146" s="304"/>
      <c r="K5146" s="646">
        <f>K5147+K5148+K5149+K5151+K5152</f>
        <v>2.3299999999999996</v>
      </c>
      <c r="L5146" s="647"/>
      <c r="M5146" s="303">
        <f>K5146*12*I5118</f>
        <v>10683.515999999998</v>
      </c>
    </row>
    <row r="5147" spans="1:13">
      <c r="A5147" s="323" t="s">
        <v>322</v>
      </c>
      <c r="B5147" s="322"/>
      <c r="C5147" s="322"/>
      <c r="D5147" s="322"/>
      <c r="E5147" s="322"/>
      <c r="F5147" s="322"/>
      <c r="G5147" s="322"/>
      <c r="H5147" s="321"/>
      <c r="I5147" s="596" t="s">
        <v>321</v>
      </c>
      <c r="J5147" s="597"/>
      <c r="K5147" s="629">
        <v>0.63</v>
      </c>
      <c r="L5147" s="630"/>
      <c r="M5147" s="291">
        <f>K5147*12*I5118</f>
        <v>2888.6760000000004</v>
      </c>
    </row>
    <row r="5148" spans="1:13">
      <c r="A5148" s="320" t="s">
        <v>320</v>
      </c>
      <c r="B5148" s="319"/>
      <c r="C5148" s="319"/>
      <c r="D5148" s="319"/>
      <c r="E5148" s="319"/>
      <c r="F5148" s="319"/>
      <c r="G5148" s="319"/>
      <c r="H5148" s="318"/>
      <c r="I5148" s="608" t="s">
        <v>57</v>
      </c>
      <c r="J5148" s="609"/>
      <c r="K5148" s="625">
        <v>1.48</v>
      </c>
      <c r="L5148" s="626"/>
      <c r="M5148" s="291">
        <f>K5148*12*I5118</f>
        <v>6786.0959999999995</v>
      </c>
    </row>
    <row r="5149" spans="1:13">
      <c r="A5149" s="313" t="s">
        <v>319</v>
      </c>
      <c r="B5149" s="312"/>
      <c r="C5149" s="312"/>
      <c r="D5149" s="312"/>
      <c r="E5149" s="312"/>
      <c r="F5149" s="312"/>
      <c r="G5149" s="312"/>
      <c r="H5149" s="311"/>
      <c r="I5149" s="590" t="s">
        <v>35</v>
      </c>
      <c r="J5149" s="591"/>
      <c r="K5149" s="625">
        <v>0.17</v>
      </c>
      <c r="L5149" s="626"/>
      <c r="M5149" s="291">
        <f>K5149*12*I5118</f>
        <v>779.48400000000004</v>
      </c>
    </row>
    <row r="5150" spans="1:13">
      <c r="A5150" s="335" t="s">
        <v>318</v>
      </c>
      <c r="B5150" s="331"/>
      <c r="C5150" s="331"/>
      <c r="D5150" s="331"/>
      <c r="E5150" s="322"/>
      <c r="F5150" s="322"/>
      <c r="G5150" s="322"/>
      <c r="H5150" s="321"/>
      <c r="I5150" s="334"/>
      <c r="J5150" s="333"/>
      <c r="K5150" s="293"/>
      <c r="L5150" s="292"/>
      <c r="M5150" s="291"/>
    </row>
    <row r="5151" spans="1:13">
      <c r="A5151" s="320" t="s">
        <v>317</v>
      </c>
      <c r="B5151" s="319"/>
      <c r="C5151" s="319"/>
      <c r="D5151" s="319"/>
      <c r="E5151" s="319"/>
      <c r="F5151" s="319"/>
      <c r="G5151" s="319"/>
      <c r="H5151" s="318"/>
      <c r="I5151" s="608" t="s">
        <v>19</v>
      </c>
      <c r="J5151" s="609"/>
      <c r="K5151" s="625">
        <v>0.05</v>
      </c>
      <c r="L5151" s="626"/>
      <c r="M5151" s="291">
        <f>K5151*12*I5118</f>
        <v>229.26000000000005</v>
      </c>
    </row>
    <row r="5152" spans="1:13" ht="15.75" thickBot="1">
      <c r="A5152" s="313" t="s">
        <v>316</v>
      </c>
      <c r="B5152" s="312"/>
      <c r="C5152" s="312"/>
      <c r="D5152" s="312"/>
      <c r="E5152" s="312"/>
      <c r="F5152" s="312"/>
      <c r="G5152" s="312"/>
      <c r="H5152" s="311"/>
      <c r="I5152" s="614" t="s">
        <v>19</v>
      </c>
      <c r="J5152" s="615"/>
      <c r="K5152" s="650"/>
      <c r="L5152" s="651"/>
      <c r="M5152" s="291"/>
    </row>
    <row r="5153" spans="1:13" ht="15.75" thickBot="1">
      <c r="A5153" s="654" t="s">
        <v>315</v>
      </c>
      <c r="B5153" s="655"/>
      <c r="C5153" s="655"/>
      <c r="D5153" s="655"/>
      <c r="E5153" s="655"/>
      <c r="F5153" s="655"/>
      <c r="G5153" s="655"/>
      <c r="H5153" s="656"/>
      <c r="I5153" s="305"/>
      <c r="J5153" s="304"/>
      <c r="K5153" s="642">
        <f>K5154+K5155+K5157+K5158+K5159+K5160</f>
        <v>1.35</v>
      </c>
      <c r="L5153" s="647"/>
      <c r="M5153" s="303">
        <f>K5153*12*I5118</f>
        <v>6190.0200000000013</v>
      </c>
    </row>
    <row r="5154" spans="1:13">
      <c r="A5154" s="332" t="s">
        <v>314</v>
      </c>
      <c r="B5154" s="331"/>
      <c r="C5154" s="331"/>
      <c r="D5154" s="331"/>
      <c r="E5154" s="331"/>
      <c r="F5154" s="322"/>
      <c r="G5154" s="322"/>
      <c r="H5154" s="321"/>
      <c r="I5154" s="330"/>
      <c r="J5154" s="294"/>
      <c r="K5154" s="629">
        <v>0.08</v>
      </c>
      <c r="L5154" s="630"/>
      <c r="M5154" s="291">
        <f>K5154*12*I5118</f>
        <v>366.81600000000003</v>
      </c>
    </row>
    <row r="5155" spans="1:13">
      <c r="A5155" s="329" t="s">
        <v>313</v>
      </c>
      <c r="B5155" s="328"/>
      <c r="C5155" s="328"/>
      <c r="D5155" s="328"/>
      <c r="E5155" s="328"/>
      <c r="F5155" s="312"/>
      <c r="G5155" s="312"/>
      <c r="H5155" s="311"/>
      <c r="I5155" s="598" t="s">
        <v>312</v>
      </c>
      <c r="J5155" s="599"/>
      <c r="K5155" s="625">
        <v>0.65</v>
      </c>
      <c r="L5155" s="626"/>
      <c r="M5155" s="291">
        <f>K5155*12*I5118</f>
        <v>2980.3800000000006</v>
      </c>
    </row>
    <row r="5156" spans="1:13">
      <c r="A5156" s="323" t="s">
        <v>311</v>
      </c>
      <c r="B5156" s="322"/>
      <c r="C5156" s="322"/>
      <c r="D5156" s="322"/>
      <c r="E5156" s="322"/>
      <c r="F5156" s="322"/>
      <c r="G5156" s="322"/>
      <c r="H5156" s="321"/>
      <c r="I5156" s="596" t="s">
        <v>310</v>
      </c>
      <c r="J5156" s="597"/>
      <c r="K5156" s="327"/>
      <c r="L5156" s="292"/>
      <c r="M5156" s="291"/>
    </row>
    <row r="5157" spans="1:13">
      <c r="A5157" s="320" t="s">
        <v>309</v>
      </c>
      <c r="B5157" s="319"/>
      <c r="C5157" s="319"/>
      <c r="D5157" s="319"/>
      <c r="E5157" s="319"/>
      <c r="F5157" s="319"/>
      <c r="G5157" s="319"/>
      <c r="H5157" s="318"/>
      <c r="I5157" s="608" t="s">
        <v>308</v>
      </c>
      <c r="J5157" s="609"/>
      <c r="K5157" s="625">
        <v>0.4</v>
      </c>
      <c r="L5157" s="626"/>
      <c r="M5157" s="291">
        <f>K5157*12*I5118</f>
        <v>1834.0800000000004</v>
      </c>
    </row>
    <row r="5158" spans="1:13">
      <c r="A5158" s="320" t="s">
        <v>307</v>
      </c>
      <c r="B5158" s="319"/>
      <c r="C5158" s="319"/>
      <c r="D5158" s="319"/>
      <c r="E5158" s="319"/>
      <c r="F5158" s="319"/>
      <c r="G5158" s="319"/>
      <c r="H5158" s="318"/>
      <c r="I5158" s="608" t="s">
        <v>306</v>
      </c>
      <c r="J5158" s="609"/>
      <c r="K5158" s="625">
        <v>0.1</v>
      </c>
      <c r="L5158" s="626"/>
      <c r="M5158" s="291">
        <f>K5158*12*I5118</f>
        <v>458.5200000000001</v>
      </c>
    </row>
    <row r="5159" spans="1:13">
      <c r="A5159" s="313" t="s">
        <v>299</v>
      </c>
      <c r="B5159" s="312"/>
      <c r="C5159" s="312"/>
      <c r="D5159" s="312"/>
      <c r="E5159" s="312"/>
      <c r="F5159" s="312"/>
      <c r="G5159" s="312"/>
      <c r="H5159" s="311"/>
      <c r="I5159" s="608" t="s">
        <v>298</v>
      </c>
      <c r="J5159" s="609"/>
      <c r="K5159" s="636">
        <v>0.05</v>
      </c>
      <c r="L5159" s="637"/>
      <c r="M5159" s="291">
        <f>K5159*12*I5118</f>
        <v>229.26000000000005</v>
      </c>
    </row>
    <row r="5160" spans="1:13" ht="15.75" thickBot="1">
      <c r="A5160" s="313" t="s">
        <v>305</v>
      </c>
      <c r="B5160" s="312"/>
      <c r="C5160" s="312"/>
      <c r="D5160" s="312"/>
      <c r="E5160" s="312"/>
      <c r="F5160" s="312"/>
      <c r="G5160" s="312"/>
      <c r="H5160" s="311"/>
      <c r="I5160" s="614" t="s">
        <v>88</v>
      </c>
      <c r="J5160" s="615"/>
      <c r="K5160" s="638">
        <v>7.0000000000000007E-2</v>
      </c>
      <c r="L5160" s="639"/>
      <c r="M5160" s="326">
        <f>K5160*12*I5118</f>
        <v>320.96400000000006</v>
      </c>
    </row>
    <row r="5161" spans="1:13" ht="15.75" thickBot="1">
      <c r="A5161" s="654" t="s">
        <v>304</v>
      </c>
      <c r="B5161" s="655"/>
      <c r="C5161" s="655"/>
      <c r="D5161" s="655"/>
      <c r="E5161" s="655"/>
      <c r="F5161" s="655"/>
      <c r="G5161" s="655"/>
      <c r="H5161" s="656"/>
      <c r="I5161" s="325"/>
      <c r="J5161" s="324"/>
      <c r="K5161" s="649">
        <f>K5162+K5163+K5164</f>
        <v>0.88</v>
      </c>
      <c r="L5161" s="643"/>
      <c r="M5161" s="303">
        <f>K5161*12*I5118</f>
        <v>4034.9760000000006</v>
      </c>
    </row>
    <row r="5162" spans="1:13">
      <c r="A5162" s="323" t="s">
        <v>303</v>
      </c>
      <c r="B5162" s="322"/>
      <c r="C5162" s="322"/>
      <c r="D5162" s="322"/>
      <c r="E5162" s="322"/>
      <c r="F5162" s="322"/>
      <c r="G5162" s="322"/>
      <c r="H5162" s="321"/>
      <c r="I5162" s="612" t="s">
        <v>302</v>
      </c>
      <c r="J5162" s="613"/>
      <c r="K5162" s="644">
        <v>0.42</v>
      </c>
      <c r="L5162" s="645"/>
      <c r="M5162" s="291">
        <f>K5162*12*I5118</f>
        <v>1925.7840000000001</v>
      </c>
    </row>
    <row r="5163" spans="1:13">
      <c r="A5163" s="320" t="s">
        <v>301</v>
      </c>
      <c r="B5163" s="319"/>
      <c r="C5163" s="319"/>
      <c r="D5163" s="319"/>
      <c r="E5163" s="319"/>
      <c r="F5163" s="319"/>
      <c r="G5163" s="319"/>
      <c r="H5163" s="318"/>
      <c r="I5163" s="317" t="s">
        <v>300</v>
      </c>
      <c r="J5163" s="316"/>
      <c r="K5163" s="636">
        <v>0.37</v>
      </c>
      <c r="L5163" s="637"/>
      <c r="M5163" s="291">
        <f>K5163*12*I5118</f>
        <v>1696.5239999999999</v>
      </c>
    </row>
    <row r="5164" spans="1:13" ht="15.75" thickBot="1">
      <c r="A5164" s="313" t="s">
        <v>299</v>
      </c>
      <c r="B5164" s="312"/>
      <c r="C5164" s="312"/>
      <c r="D5164" s="312"/>
      <c r="E5164" s="312"/>
      <c r="F5164" s="312"/>
      <c r="G5164" s="312"/>
      <c r="H5164" s="311"/>
      <c r="I5164" s="614" t="s">
        <v>298</v>
      </c>
      <c r="J5164" s="615"/>
      <c r="K5164" s="638">
        <v>0.09</v>
      </c>
      <c r="L5164" s="639"/>
      <c r="M5164" s="291">
        <f>K5164*12*I5118</f>
        <v>412.66800000000006</v>
      </c>
    </row>
    <row r="5165" spans="1:13" ht="15.75" thickBot="1">
      <c r="A5165" s="603" t="s">
        <v>375</v>
      </c>
      <c r="B5165" s="604"/>
      <c r="C5165" s="604"/>
      <c r="D5165" s="604"/>
      <c r="E5165" s="604"/>
      <c r="F5165" s="604"/>
      <c r="G5165" s="604"/>
      <c r="H5165" s="605"/>
      <c r="I5165" s="305"/>
      <c r="J5165" s="304"/>
      <c r="K5165" s="642">
        <v>1.58</v>
      </c>
      <c r="L5165" s="643"/>
      <c r="M5165" s="303">
        <f>K5165*12*I5118</f>
        <v>7244.6160000000009</v>
      </c>
    </row>
    <row r="5166" spans="1:13">
      <c r="A5166" s="301" t="s">
        <v>294</v>
      </c>
      <c r="B5166" s="300"/>
      <c r="C5166" s="300"/>
      <c r="D5166" s="300"/>
      <c r="E5166" s="300"/>
      <c r="F5166" s="300"/>
      <c r="G5166" s="300"/>
      <c r="H5166" s="298"/>
      <c r="I5166" s="621" t="s">
        <v>293</v>
      </c>
      <c r="J5166" s="622"/>
      <c r="K5166" s="297"/>
      <c r="L5166" s="314"/>
      <c r="M5166" s="291"/>
    </row>
    <row r="5167" spans="1:13">
      <c r="A5167" s="301" t="s">
        <v>292</v>
      </c>
      <c r="B5167" s="300"/>
      <c r="C5167" s="300"/>
      <c r="D5167" s="300"/>
      <c r="E5167" s="300"/>
      <c r="F5167" s="300"/>
      <c r="G5167" s="300"/>
      <c r="H5167" s="298"/>
      <c r="I5167" s="295"/>
      <c r="J5167" s="294"/>
      <c r="K5167" s="297"/>
      <c r="L5167" s="314"/>
      <c r="M5167" s="291"/>
    </row>
    <row r="5168" spans="1:13" ht="15.75" thickBot="1">
      <c r="A5168" s="301" t="s">
        <v>291</v>
      </c>
      <c r="B5168" s="300"/>
      <c r="C5168" s="300"/>
      <c r="D5168" s="300"/>
      <c r="E5168" s="300"/>
      <c r="F5168" s="300"/>
      <c r="G5168" s="300"/>
      <c r="H5168" s="298"/>
      <c r="I5168" s="310"/>
      <c r="J5168" s="294"/>
      <c r="K5168" s="297"/>
      <c r="L5168" s="314"/>
      <c r="M5168" s="291"/>
    </row>
    <row r="5169" spans="1:13" ht="15.75" thickBot="1">
      <c r="A5169" s="309" t="s">
        <v>374</v>
      </c>
      <c r="B5169" s="308"/>
      <c r="C5169" s="308"/>
      <c r="D5169" s="308"/>
      <c r="E5169" s="308"/>
      <c r="F5169" s="308"/>
      <c r="G5169" s="308"/>
      <c r="H5169" s="307"/>
      <c r="I5169" s="305"/>
      <c r="J5169" s="304"/>
      <c r="K5169" s="642">
        <v>7.0000000000000007E-2</v>
      </c>
      <c r="L5169" s="643"/>
      <c r="M5169" s="303">
        <f>K5169*12*I5118</f>
        <v>320.96400000000006</v>
      </c>
    </row>
    <row r="5170" spans="1:13">
      <c r="A5170" s="301" t="s">
        <v>289</v>
      </c>
      <c r="B5170" s="300"/>
      <c r="C5170" s="300"/>
      <c r="D5170" s="300"/>
      <c r="E5170" s="300"/>
      <c r="F5170" s="300"/>
      <c r="G5170" s="300"/>
      <c r="H5170" s="298"/>
      <c r="I5170" s="621" t="s">
        <v>19</v>
      </c>
      <c r="J5170" s="622"/>
      <c r="K5170" s="315"/>
      <c r="L5170" s="314"/>
      <c r="M5170" s="291"/>
    </row>
    <row r="5171" spans="1:13" ht="15.75" thickBot="1">
      <c r="A5171" s="301" t="s">
        <v>288</v>
      </c>
      <c r="B5171" s="300"/>
      <c r="C5171" s="300"/>
      <c r="D5171" s="300"/>
      <c r="E5171" s="300"/>
      <c r="F5171" s="300"/>
      <c r="G5171" s="300"/>
      <c r="H5171" s="298"/>
      <c r="I5171" s="295"/>
      <c r="J5171" s="294"/>
      <c r="K5171" s="315"/>
      <c r="L5171" s="314"/>
      <c r="M5171" s="291"/>
    </row>
    <row r="5172" spans="1:13" ht="15.75" thickBot="1">
      <c r="A5172" s="603" t="s">
        <v>287</v>
      </c>
      <c r="B5172" s="604"/>
      <c r="C5172" s="604"/>
      <c r="D5172" s="604"/>
      <c r="E5172" s="604"/>
      <c r="F5172" s="604"/>
      <c r="G5172" s="604"/>
      <c r="H5172" s="605"/>
      <c r="I5172" s="305"/>
      <c r="J5172" s="304"/>
      <c r="K5172" s="642">
        <v>6</v>
      </c>
      <c r="L5172" s="643"/>
      <c r="M5172" s="303">
        <f>K5172*12*I5118</f>
        <v>27511.200000000001</v>
      </c>
    </row>
    <row r="5173" spans="1:13">
      <c r="A5173" s="301" t="s">
        <v>286</v>
      </c>
      <c r="B5173" s="299"/>
      <c r="C5173" s="299"/>
      <c r="D5173" s="299"/>
      <c r="E5173" s="299"/>
      <c r="F5173" s="300"/>
      <c r="G5173" s="299"/>
      <c r="H5173" s="298"/>
      <c r="I5173" s="598" t="s">
        <v>285</v>
      </c>
      <c r="J5173" s="599"/>
      <c r="K5173" s="297"/>
      <c r="L5173" s="314"/>
      <c r="M5173" s="291"/>
    </row>
    <row r="5174" spans="1:13">
      <c r="A5174" s="301" t="s">
        <v>284</v>
      </c>
      <c r="B5174" s="299"/>
      <c r="C5174" s="299"/>
      <c r="D5174" s="299"/>
      <c r="E5174" s="299"/>
      <c r="F5174" s="300"/>
      <c r="G5174" s="299"/>
      <c r="H5174" s="298"/>
      <c r="I5174" s="598" t="s">
        <v>283</v>
      </c>
      <c r="J5174" s="599"/>
      <c r="K5174" s="297"/>
      <c r="L5174" s="314"/>
      <c r="M5174" s="291"/>
    </row>
    <row r="5175" spans="1:13">
      <c r="A5175" s="301" t="s">
        <v>282</v>
      </c>
      <c r="B5175" s="299"/>
      <c r="C5175" s="299"/>
      <c r="D5175" s="299"/>
      <c r="E5175" s="299"/>
      <c r="F5175" s="300"/>
      <c r="G5175" s="299"/>
      <c r="H5175" s="298"/>
      <c r="I5175" s="598" t="s">
        <v>281</v>
      </c>
      <c r="J5175" s="599"/>
      <c r="K5175" s="297"/>
      <c r="L5175" s="314"/>
      <c r="M5175" s="291"/>
    </row>
    <row r="5176" spans="1:13">
      <c r="A5176" s="301" t="s">
        <v>280</v>
      </c>
      <c r="B5176" s="299"/>
      <c r="C5176" s="299"/>
      <c r="D5176" s="299"/>
      <c r="E5176" s="299"/>
      <c r="F5176" s="300"/>
      <c r="G5176" s="299"/>
      <c r="H5176" s="298"/>
      <c r="I5176" s="598" t="s">
        <v>279</v>
      </c>
      <c r="J5176" s="599"/>
      <c r="K5176" s="297"/>
      <c r="L5176" s="314"/>
      <c r="M5176" s="291"/>
    </row>
    <row r="5177" spans="1:13">
      <c r="A5177" s="301" t="s">
        <v>278</v>
      </c>
      <c r="B5177" s="299"/>
      <c r="C5177" s="299"/>
      <c r="D5177" s="299"/>
      <c r="E5177" s="299"/>
      <c r="F5177" s="300"/>
      <c r="G5177" s="299"/>
      <c r="H5177" s="298"/>
      <c r="I5177" s="598" t="s">
        <v>277</v>
      </c>
      <c r="J5177" s="599"/>
      <c r="K5177" s="297"/>
      <c r="L5177" s="314"/>
      <c r="M5177" s="291"/>
    </row>
    <row r="5178" spans="1:13">
      <c r="A5178" s="301" t="s">
        <v>276</v>
      </c>
      <c r="B5178" s="299"/>
      <c r="C5178" s="299"/>
      <c r="D5178" s="299"/>
      <c r="E5178" s="299"/>
      <c r="F5178" s="300"/>
      <c r="G5178" s="299"/>
      <c r="H5178" s="298"/>
      <c r="I5178" s="295"/>
      <c r="J5178" s="294"/>
      <c r="K5178" s="297"/>
      <c r="L5178" s="302"/>
      <c r="M5178" s="291"/>
    </row>
    <row r="5179" spans="1:13">
      <c r="A5179" s="301" t="s">
        <v>275</v>
      </c>
      <c r="B5179" s="299"/>
      <c r="C5179" s="299"/>
      <c r="D5179" s="299"/>
      <c r="E5179" s="299"/>
      <c r="F5179" s="300"/>
      <c r="G5179" s="299"/>
      <c r="H5179" s="298"/>
      <c r="I5179" s="295"/>
      <c r="J5179" s="294"/>
      <c r="K5179" s="297"/>
      <c r="L5179" s="314"/>
      <c r="M5179" s="291"/>
    </row>
    <row r="5180" spans="1:13">
      <c r="A5180" s="301" t="s">
        <v>274</v>
      </c>
      <c r="B5180" s="299"/>
      <c r="C5180" s="299"/>
      <c r="D5180" s="299"/>
      <c r="E5180" s="299"/>
      <c r="F5180" s="300"/>
      <c r="G5180" s="299"/>
      <c r="H5180" s="298"/>
      <c r="I5180" s="295"/>
      <c r="J5180" s="294"/>
      <c r="K5180" s="297"/>
      <c r="L5180" s="314"/>
      <c r="M5180" s="291"/>
    </row>
    <row r="5181" spans="1:13">
      <c r="A5181" s="301" t="s">
        <v>273</v>
      </c>
      <c r="B5181" s="299"/>
      <c r="C5181" s="299"/>
      <c r="D5181" s="299"/>
      <c r="E5181" s="299"/>
      <c r="F5181" s="300"/>
      <c r="G5181" s="299"/>
      <c r="H5181" s="298"/>
      <c r="I5181" s="295"/>
      <c r="J5181" s="294"/>
      <c r="K5181" s="297"/>
      <c r="L5181" s="314"/>
      <c r="M5181" s="291"/>
    </row>
    <row r="5182" spans="1:13">
      <c r="A5182" s="301" t="s">
        <v>272</v>
      </c>
      <c r="B5182" s="299"/>
      <c r="C5182" s="299"/>
      <c r="D5182" s="299"/>
      <c r="E5182" s="299"/>
      <c r="F5182" s="300"/>
      <c r="G5182" s="299"/>
      <c r="H5182" s="298"/>
      <c r="I5182" s="295"/>
      <c r="J5182" s="294"/>
      <c r="K5182" s="297"/>
      <c r="L5182" s="314"/>
      <c r="M5182" s="291"/>
    </row>
    <row r="5183" spans="1:13" ht="15.75" thickBot="1">
      <c r="A5183" s="616" t="s">
        <v>271</v>
      </c>
      <c r="B5183" s="617"/>
      <c r="C5183" s="617"/>
      <c r="D5183" s="617"/>
      <c r="E5183" s="617"/>
      <c r="F5183" s="617"/>
      <c r="G5183" s="617"/>
      <c r="H5183" s="618"/>
      <c r="I5183" s="295"/>
      <c r="J5183" s="294"/>
      <c r="K5183" s="293"/>
      <c r="L5183" s="292"/>
      <c r="M5183" s="291"/>
    </row>
    <row r="5184" spans="1:13">
      <c r="A5184" s="290" t="s">
        <v>270</v>
      </c>
      <c r="B5184" s="289"/>
      <c r="C5184" s="289"/>
      <c r="D5184" s="289"/>
      <c r="E5184" s="289"/>
      <c r="F5184" s="289"/>
      <c r="G5184" s="289"/>
      <c r="H5184" s="289"/>
      <c r="I5184" s="621" t="s">
        <v>55</v>
      </c>
      <c r="J5184" s="622"/>
      <c r="K5184" s="288"/>
      <c r="L5184" s="287"/>
      <c r="M5184" s="286"/>
    </row>
    <row r="5185" spans="1:13" ht="15.75" thickBot="1">
      <c r="A5185" s="285" t="s">
        <v>269</v>
      </c>
      <c r="B5185" s="284"/>
      <c r="C5185" s="284"/>
      <c r="D5185" s="284"/>
      <c r="E5185" s="284"/>
      <c r="F5185" s="284"/>
      <c r="G5185" s="284"/>
      <c r="H5185" s="284"/>
      <c r="I5185" s="283"/>
      <c r="J5185" s="282"/>
      <c r="K5185" s="281"/>
      <c r="L5185" s="280"/>
      <c r="M5185" s="279"/>
    </row>
    <row r="5186" spans="1:13" ht="15.75" thickBot="1">
      <c r="A5186" s="652" t="s">
        <v>268</v>
      </c>
      <c r="B5186" s="653"/>
      <c r="C5186" s="653"/>
      <c r="D5186" s="653"/>
      <c r="E5186" s="653"/>
      <c r="F5186" s="653"/>
      <c r="G5186" s="653"/>
      <c r="H5186" s="653"/>
      <c r="I5186" s="278"/>
      <c r="J5186" s="277"/>
      <c r="K5186" s="610">
        <f>K5119+K5129+K5144+K5172</f>
        <v>23.43</v>
      </c>
      <c r="L5186" s="611"/>
      <c r="M5186" s="276">
        <f>M5119+M5129+M5144+M5172</f>
        <v>107431.23599999999</v>
      </c>
    </row>
  </sheetData>
  <mergeCells count="5837">
    <mergeCell ref="I6:J6"/>
    <mergeCell ref="K6:L6"/>
    <mergeCell ref="I7:J7"/>
    <mergeCell ref="K7:L7"/>
    <mergeCell ref="K8:L8"/>
    <mergeCell ref="I11:J11"/>
    <mergeCell ref="K11:L11"/>
    <mergeCell ref="A1:L1"/>
    <mergeCell ref="A2:L2"/>
    <mergeCell ref="C4:E4"/>
    <mergeCell ref="I4:J4"/>
    <mergeCell ref="K4:L4"/>
    <mergeCell ref="K5:L5"/>
    <mergeCell ref="I24:J24"/>
    <mergeCell ref="I25:J25"/>
    <mergeCell ref="K25:L25"/>
    <mergeCell ref="I26:J26"/>
    <mergeCell ref="I28:J28"/>
    <mergeCell ref="K28:L28"/>
    <mergeCell ref="K17:L17"/>
    <mergeCell ref="K18:L18"/>
    <mergeCell ref="I20:J20"/>
    <mergeCell ref="K20:L20"/>
    <mergeCell ref="I22:J22"/>
    <mergeCell ref="I23:J23"/>
    <mergeCell ref="I12:J12"/>
    <mergeCell ref="I13:J13"/>
    <mergeCell ref="I14:J14"/>
    <mergeCell ref="K14:L14"/>
    <mergeCell ref="I15:J15"/>
    <mergeCell ref="I16:J16"/>
    <mergeCell ref="I40:J40"/>
    <mergeCell ref="K40:L40"/>
    <mergeCell ref="I41:J41"/>
    <mergeCell ref="K41:L41"/>
    <mergeCell ref="A42:H42"/>
    <mergeCell ref="K42:L42"/>
    <mergeCell ref="I36:J36"/>
    <mergeCell ref="K36:L36"/>
    <mergeCell ref="I37:J37"/>
    <mergeCell ref="K37:L37"/>
    <mergeCell ref="I38:J38"/>
    <mergeCell ref="K38:L38"/>
    <mergeCell ref="I30:J30"/>
    <mergeCell ref="I31:J31"/>
    <mergeCell ref="I32:J32"/>
    <mergeCell ref="K33:L33"/>
    <mergeCell ref="A35:H35"/>
    <mergeCell ref="K35:L35"/>
    <mergeCell ref="A50:H50"/>
    <mergeCell ref="K50:L50"/>
    <mergeCell ref="I51:J51"/>
    <mergeCell ref="K51:L51"/>
    <mergeCell ref="K52:L52"/>
    <mergeCell ref="I53:J53"/>
    <mergeCell ref="K53:L53"/>
    <mergeCell ref="I47:J47"/>
    <mergeCell ref="K47:L47"/>
    <mergeCell ref="I48:J48"/>
    <mergeCell ref="K48:L48"/>
    <mergeCell ref="I49:J49"/>
    <mergeCell ref="K49:L49"/>
    <mergeCell ref="K43:L43"/>
    <mergeCell ref="I44:J44"/>
    <mergeCell ref="K44:L44"/>
    <mergeCell ref="I45:J45"/>
    <mergeCell ref="I46:J46"/>
    <mergeCell ref="K46:L46"/>
    <mergeCell ref="I66:J66"/>
    <mergeCell ref="I67:J67"/>
    <mergeCell ref="A73:H73"/>
    <mergeCell ref="I74:J74"/>
    <mergeCell ref="A76:H76"/>
    <mergeCell ref="I76:J76"/>
    <mergeCell ref="I60:J60"/>
    <mergeCell ref="A62:H62"/>
    <mergeCell ref="K62:L62"/>
    <mergeCell ref="I63:J63"/>
    <mergeCell ref="I64:J64"/>
    <mergeCell ref="I65:J65"/>
    <mergeCell ref="I54:J54"/>
    <mergeCell ref="K54:L54"/>
    <mergeCell ref="A55:H55"/>
    <mergeCell ref="K55:L55"/>
    <mergeCell ref="I56:J56"/>
    <mergeCell ref="K59:L59"/>
    <mergeCell ref="I86:J86"/>
    <mergeCell ref="K86:L86"/>
    <mergeCell ref="K87:L87"/>
    <mergeCell ref="I90:J90"/>
    <mergeCell ref="K90:L90"/>
    <mergeCell ref="I91:J91"/>
    <mergeCell ref="C83:E83"/>
    <mergeCell ref="I83:J83"/>
    <mergeCell ref="K83:L83"/>
    <mergeCell ref="K84:L84"/>
    <mergeCell ref="I85:J85"/>
    <mergeCell ref="K85:L85"/>
    <mergeCell ref="K76:L76"/>
    <mergeCell ref="K77:L77"/>
    <mergeCell ref="A78:H78"/>
    <mergeCell ref="K78:L78"/>
    <mergeCell ref="A80:L80"/>
    <mergeCell ref="A81:L81"/>
    <mergeCell ref="I104:J104"/>
    <mergeCell ref="K104:L104"/>
    <mergeCell ref="I105:J105"/>
    <mergeCell ref="I107:J107"/>
    <mergeCell ref="K107:L107"/>
    <mergeCell ref="I109:J109"/>
    <mergeCell ref="K97:L97"/>
    <mergeCell ref="I99:J99"/>
    <mergeCell ref="K99:L99"/>
    <mergeCell ref="I101:J101"/>
    <mergeCell ref="I102:J102"/>
    <mergeCell ref="I103:J103"/>
    <mergeCell ref="I92:J92"/>
    <mergeCell ref="I93:J93"/>
    <mergeCell ref="K93:L93"/>
    <mergeCell ref="I94:J94"/>
    <mergeCell ref="I95:J95"/>
    <mergeCell ref="K96:L96"/>
    <mergeCell ref="I120:J120"/>
    <mergeCell ref="K120:L120"/>
    <mergeCell ref="A121:H121"/>
    <mergeCell ref="K121:L121"/>
    <mergeCell ref="K122:L122"/>
    <mergeCell ref="I123:J123"/>
    <mergeCell ref="K123:L123"/>
    <mergeCell ref="I116:J116"/>
    <mergeCell ref="K116:L116"/>
    <mergeCell ref="I117:J117"/>
    <mergeCell ref="K117:L117"/>
    <mergeCell ref="I119:J119"/>
    <mergeCell ref="K119:L119"/>
    <mergeCell ref="I110:J110"/>
    <mergeCell ref="I111:J111"/>
    <mergeCell ref="K112:L112"/>
    <mergeCell ref="A114:H114"/>
    <mergeCell ref="K114:L114"/>
    <mergeCell ref="I115:J115"/>
    <mergeCell ref="K115:L115"/>
    <mergeCell ref="K131:L131"/>
    <mergeCell ref="I132:J132"/>
    <mergeCell ref="K132:L132"/>
    <mergeCell ref="I133:J133"/>
    <mergeCell ref="K133:L133"/>
    <mergeCell ref="A134:H134"/>
    <mergeCell ref="K134:L134"/>
    <mergeCell ref="I128:J128"/>
    <mergeCell ref="K128:L128"/>
    <mergeCell ref="A129:H129"/>
    <mergeCell ref="K129:L129"/>
    <mergeCell ref="I130:J130"/>
    <mergeCell ref="K130:L130"/>
    <mergeCell ref="I124:J124"/>
    <mergeCell ref="I125:J125"/>
    <mergeCell ref="K125:L125"/>
    <mergeCell ref="I126:J126"/>
    <mergeCell ref="K126:L126"/>
    <mergeCell ref="I127:J127"/>
    <mergeCell ref="K127:L127"/>
    <mergeCell ref="A155:H155"/>
    <mergeCell ref="I155:J155"/>
    <mergeCell ref="K155:L155"/>
    <mergeCell ref="K156:L156"/>
    <mergeCell ref="A157:H157"/>
    <mergeCell ref="K157:L157"/>
    <mergeCell ref="I143:J143"/>
    <mergeCell ref="I144:J144"/>
    <mergeCell ref="I145:J145"/>
    <mergeCell ref="I146:J146"/>
    <mergeCell ref="A152:H152"/>
    <mergeCell ref="I153:J153"/>
    <mergeCell ref="I135:J135"/>
    <mergeCell ref="K138:L138"/>
    <mergeCell ref="I139:J139"/>
    <mergeCell ref="A141:H141"/>
    <mergeCell ref="K141:L141"/>
    <mergeCell ref="I142:J142"/>
    <mergeCell ref="I170:J170"/>
    <mergeCell ref="I171:J171"/>
    <mergeCell ref="I172:J172"/>
    <mergeCell ref="K172:L172"/>
    <mergeCell ref="I173:J173"/>
    <mergeCell ref="I174:J174"/>
    <mergeCell ref="I164:J164"/>
    <mergeCell ref="K164:L164"/>
    <mergeCell ref="I165:J165"/>
    <mergeCell ref="K165:L165"/>
    <mergeCell ref="K166:L166"/>
    <mergeCell ref="I169:J169"/>
    <mergeCell ref="K169:L169"/>
    <mergeCell ref="A159:L159"/>
    <mergeCell ref="A160:L160"/>
    <mergeCell ref="C162:E162"/>
    <mergeCell ref="I162:J162"/>
    <mergeCell ref="K162:L162"/>
    <mergeCell ref="K163:L163"/>
    <mergeCell ref="I188:J188"/>
    <mergeCell ref="I189:J189"/>
    <mergeCell ref="I190:J190"/>
    <mergeCell ref="K191:L191"/>
    <mergeCell ref="A193:H193"/>
    <mergeCell ref="K193:L193"/>
    <mergeCell ref="I182:J182"/>
    <mergeCell ref="I183:J183"/>
    <mergeCell ref="K183:L183"/>
    <mergeCell ref="I184:J184"/>
    <mergeCell ref="I186:J186"/>
    <mergeCell ref="K186:L186"/>
    <mergeCell ref="K175:L175"/>
    <mergeCell ref="K176:L176"/>
    <mergeCell ref="I178:J178"/>
    <mergeCell ref="K178:L178"/>
    <mergeCell ref="I180:J180"/>
    <mergeCell ref="I181:J181"/>
    <mergeCell ref="K212:L212"/>
    <mergeCell ref="A214:L214"/>
    <mergeCell ref="A215:L215"/>
    <mergeCell ref="C217:E217"/>
    <mergeCell ref="I217:J217"/>
    <mergeCell ref="K217:L217"/>
    <mergeCell ref="I202:J202"/>
    <mergeCell ref="I203:J203"/>
    <mergeCell ref="I204:J204"/>
    <mergeCell ref="I205:J205"/>
    <mergeCell ref="A211:H211"/>
    <mergeCell ref="A212:H212"/>
    <mergeCell ref="I194:J194"/>
    <mergeCell ref="K197:L197"/>
    <mergeCell ref="I198:J198"/>
    <mergeCell ref="A200:H200"/>
    <mergeCell ref="K200:L200"/>
    <mergeCell ref="I201:J201"/>
    <mergeCell ref="I228:J228"/>
    <mergeCell ref="I229:J229"/>
    <mergeCell ref="K230:L230"/>
    <mergeCell ref="K231:L231"/>
    <mergeCell ref="I233:J233"/>
    <mergeCell ref="K233:L233"/>
    <mergeCell ref="I224:J224"/>
    <mergeCell ref="K224:L224"/>
    <mergeCell ref="I225:J225"/>
    <mergeCell ref="I226:J226"/>
    <mergeCell ref="I227:J227"/>
    <mergeCell ref="K227:L227"/>
    <mergeCell ref="K218:L218"/>
    <mergeCell ref="I219:J219"/>
    <mergeCell ref="K219:L219"/>
    <mergeCell ref="I220:J220"/>
    <mergeCell ref="K220:L220"/>
    <mergeCell ref="K221:L221"/>
    <mergeCell ref="A248:H248"/>
    <mergeCell ref="K248:L248"/>
    <mergeCell ref="I249:J249"/>
    <mergeCell ref="K249:L249"/>
    <mergeCell ref="I250:J250"/>
    <mergeCell ref="K250:L250"/>
    <mergeCell ref="I241:J241"/>
    <mergeCell ref="K241:L241"/>
    <mergeCell ref="I243:J243"/>
    <mergeCell ref="I244:J244"/>
    <mergeCell ref="I245:J245"/>
    <mergeCell ref="K246:L246"/>
    <mergeCell ref="I235:J235"/>
    <mergeCell ref="I236:J236"/>
    <mergeCell ref="I237:J237"/>
    <mergeCell ref="I238:J238"/>
    <mergeCell ref="K238:L238"/>
    <mergeCell ref="I239:J239"/>
    <mergeCell ref="I259:J259"/>
    <mergeCell ref="K259:L259"/>
    <mergeCell ref="I260:J260"/>
    <mergeCell ref="K260:L260"/>
    <mergeCell ref="I261:J261"/>
    <mergeCell ref="K261:L261"/>
    <mergeCell ref="A255:H255"/>
    <mergeCell ref="K255:L255"/>
    <mergeCell ref="K256:L256"/>
    <mergeCell ref="I257:J257"/>
    <mergeCell ref="K257:L257"/>
    <mergeCell ref="I258:J258"/>
    <mergeCell ref="I251:J251"/>
    <mergeCell ref="K251:L251"/>
    <mergeCell ref="I253:J253"/>
    <mergeCell ref="K253:L253"/>
    <mergeCell ref="I254:J254"/>
    <mergeCell ref="K254:L254"/>
    <mergeCell ref="I269:J269"/>
    <mergeCell ref="K272:L272"/>
    <mergeCell ref="I273:J273"/>
    <mergeCell ref="A275:H275"/>
    <mergeCell ref="K275:L275"/>
    <mergeCell ref="I276:J276"/>
    <mergeCell ref="K265:L265"/>
    <mergeCell ref="I266:J266"/>
    <mergeCell ref="K266:L266"/>
    <mergeCell ref="I267:J267"/>
    <mergeCell ref="K267:L267"/>
    <mergeCell ref="A268:H268"/>
    <mergeCell ref="K268:L268"/>
    <mergeCell ref="I262:J262"/>
    <mergeCell ref="K262:L262"/>
    <mergeCell ref="A263:H263"/>
    <mergeCell ref="K263:L263"/>
    <mergeCell ref="I264:J264"/>
    <mergeCell ref="K264:L264"/>
    <mergeCell ref="A293:L293"/>
    <mergeCell ref="A294:L294"/>
    <mergeCell ref="C296:E296"/>
    <mergeCell ref="I296:J296"/>
    <mergeCell ref="K296:L296"/>
    <mergeCell ref="K297:L297"/>
    <mergeCell ref="A289:H289"/>
    <mergeCell ref="I289:J289"/>
    <mergeCell ref="K289:L289"/>
    <mergeCell ref="K290:L290"/>
    <mergeCell ref="A291:H291"/>
    <mergeCell ref="K291:L291"/>
    <mergeCell ref="I277:J277"/>
    <mergeCell ref="I278:J278"/>
    <mergeCell ref="I279:J279"/>
    <mergeCell ref="I280:J280"/>
    <mergeCell ref="A286:H286"/>
    <mergeCell ref="I287:J287"/>
    <mergeCell ref="K309:L309"/>
    <mergeCell ref="K310:L310"/>
    <mergeCell ref="I312:J312"/>
    <mergeCell ref="K312:L312"/>
    <mergeCell ref="I314:J314"/>
    <mergeCell ref="I315:J315"/>
    <mergeCell ref="I304:J304"/>
    <mergeCell ref="I305:J305"/>
    <mergeCell ref="I306:J306"/>
    <mergeCell ref="K306:L306"/>
    <mergeCell ref="I307:J307"/>
    <mergeCell ref="I308:J308"/>
    <mergeCell ref="I298:J298"/>
    <mergeCell ref="K298:L298"/>
    <mergeCell ref="I299:J299"/>
    <mergeCell ref="K299:L299"/>
    <mergeCell ref="K300:L300"/>
    <mergeCell ref="I303:J303"/>
    <mergeCell ref="K303:L303"/>
    <mergeCell ref="I328:J328"/>
    <mergeCell ref="K328:L328"/>
    <mergeCell ref="I329:J329"/>
    <mergeCell ref="K329:L329"/>
    <mergeCell ref="I330:J330"/>
    <mergeCell ref="K330:L330"/>
    <mergeCell ref="I322:J322"/>
    <mergeCell ref="I323:J323"/>
    <mergeCell ref="I324:J324"/>
    <mergeCell ref="K325:L325"/>
    <mergeCell ref="A327:H327"/>
    <mergeCell ref="K327:L327"/>
    <mergeCell ref="I316:J316"/>
    <mergeCell ref="I317:J317"/>
    <mergeCell ref="K317:L317"/>
    <mergeCell ref="I318:J318"/>
    <mergeCell ref="I320:J320"/>
    <mergeCell ref="K320:L320"/>
    <mergeCell ref="I339:J339"/>
    <mergeCell ref="K339:L339"/>
    <mergeCell ref="I340:J340"/>
    <mergeCell ref="K340:L340"/>
    <mergeCell ref="I341:J341"/>
    <mergeCell ref="K341:L341"/>
    <mergeCell ref="K335:L335"/>
    <mergeCell ref="I336:J336"/>
    <mergeCell ref="K336:L336"/>
    <mergeCell ref="I337:J337"/>
    <mergeCell ref="I338:J338"/>
    <mergeCell ref="K338:L338"/>
    <mergeCell ref="I332:J332"/>
    <mergeCell ref="K332:L332"/>
    <mergeCell ref="I333:J333"/>
    <mergeCell ref="K333:L333"/>
    <mergeCell ref="A334:H334"/>
    <mergeCell ref="K334:L334"/>
    <mergeCell ref="I352:J352"/>
    <mergeCell ref="A354:H354"/>
    <mergeCell ref="K354:L354"/>
    <mergeCell ref="I355:J355"/>
    <mergeCell ref="I356:J356"/>
    <mergeCell ref="I357:J357"/>
    <mergeCell ref="I346:J346"/>
    <mergeCell ref="K346:L346"/>
    <mergeCell ref="A347:H347"/>
    <mergeCell ref="K347:L347"/>
    <mergeCell ref="I348:J348"/>
    <mergeCell ref="K351:L351"/>
    <mergeCell ref="A342:H342"/>
    <mergeCell ref="K342:L342"/>
    <mergeCell ref="I343:J343"/>
    <mergeCell ref="K343:L343"/>
    <mergeCell ref="K344:L344"/>
    <mergeCell ref="I345:J345"/>
    <mergeCell ref="K345:L345"/>
    <mergeCell ref="C375:E375"/>
    <mergeCell ref="I375:J375"/>
    <mergeCell ref="K375:L375"/>
    <mergeCell ref="K376:L376"/>
    <mergeCell ref="I377:J377"/>
    <mergeCell ref="K377:L377"/>
    <mergeCell ref="K368:L368"/>
    <mergeCell ref="K369:L369"/>
    <mergeCell ref="A370:H370"/>
    <mergeCell ref="K370:L370"/>
    <mergeCell ref="A372:L372"/>
    <mergeCell ref="A373:L373"/>
    <mergeCell ref="I358:J358"/>
    <mergeCell ref="I359:J359"/>
    <mergeCell ref="A365:H365"/>
    <mergeCell ref="I366:J366"/>
    <mergeCell ref="A368:H368"/>
    <mergeCell ref="I368:J368"/>
    <mergeCell ref="K389:L389"/>
    <mergeCell ref="I391:J391"/>
    <mergeCell ref="K391:L391"/>
    <mergeCell ref="I393:J393"/>
    <mergeCell ref="I394:J394"/>
    <mergeCell ref="I395:J395"/>
    <mergeCell ref="I384:J384"/>
    <mergeCell ref="I385:J385"/>
    <mergeCell ref="K385:L385"/>
    <mergeCell ref="I386:J386"/>
    <mergeCell ref="I387:J387"/>
    <mergeCell ref="K388:L388"/>
    <mergeCell ref="I378:J378"/>
    <mergeCell ref="K378:L378"/>
    <mergeCell ref="K379:L379"/>
    <mergeCell ref="I382:J382"/>
    <mergeCell ref="K382:L382"/>
    <mergeCell ref="I383:J383"/>
    <mergeCell ref="I408:J408"/>
    <mergeCell ref="K408:L408"/>
    <mergeCell ref="I409:J409"/>
    <mergeCell ref="K409:L409"/>
    <mergeCell ref="I411:J411"/>
    <mergeCell ref="K411:L411"/>
    <mergeCell ref="I402:J402"/>
    <mergeCell ref="I403:J403"/>
    <mergeCell ref="K404:L404"/>
    <mergeCell ref="A406:H406"/>
    <mergeCell ref="K406:L406"/>
    <mergeCell ref="I407:J407"/>
    <mergeCell ref="K407:L407"/>
    <mergeCell ref="I396:J396"/>
    <mergeCell ref="K396:L396"/>
    <mergeCell ref="I397:J397"/>
    <mergeCell ref="I399:J399"/>
    <mergeCell ref="K399:L399"/>
    <mergeCell ref="I401:J401"/>
    <mergeCell ref="I420:J420"/>
    <mergeCell ref="K420:L420"/>
    <mergeCell ref="A421:H421"/>
    <mergeCell ref="K421:L421"/>
    <mergeCell ref="I422:J422"/>
    <mergeCell ref="K422:L422"/>
    <mergeCell ref="I416:J416"/>
    <mergeCell ref="I417:J417"/>
    <mergeCell ref="K417:L417"/>
    <mergeCell ref="I418:J418"/>
    <mergeCell ref="K418:L418"/>
    <mergeCell ref="I419:J419"/>
    <mergeCell ref="K419:L419"/>
    <mergeCell ref="I412:J412"/>
    <mergeCell ref="K412:L412"/>
    <mergeCell ref="A413:H413"/>
    <mergeCell ref="K413:L413"/>
    <mergeCell ref="K414:L414"/>
    <mergeCell ref="I415:J415"/>
    <mergeCell ref="K415:L415"/>
    <mergeCell ref="I435:J435"/>
    <mergeCell ref="I436:J436"/>
    <mergeCell ref="I437:J437"/>
    <mergeCell ref="I438:J438"/>
    <mergeCell ref="A444:H444"/>
    <mergeCell ref="I445:J445"/>
    <mergeCell ref="I427:J427"/>
    <mergeCell ref="K430:L430"/>
    <mergeCell ref="I431:J431"/>
    <mergeCell ref="A433:H433"/>
    <mergeCell ref="K433:L433"/>
    <mergeCell ref="I434:J434"/>
    <mergeCell ref="K423:L423"/>
    <mergeCell ref="I424:J424"/>
    <mergeCell ref="K424:L424"/>
    <mergeCell ref="I425:J425"/>
    <mergeCell ref="K425:L425"/>
    <mergeCell ref="A426:H426"/>
    <mergeCell ref="K426:L426"/>
    <mergeCell ref="I456:J456"/>
    <mergeCell ref="K456:L456"/>
    <mergeCell ref="I457:J457"/>
    <mergeCell ref="K457:L457"/>
    <mergeCell ref="K458:L458"/>
    <mergeCell ref="I461:J461"/>
    <mergeCell ref="K461:L461"/>
    <mergeCell ref="A451:L451"/>
    <mergeCell ref="A452:L452"/>
    <mergeCell ref="C454:E454"/>
    <mergeCell ref="I454:J454"/>
    <mergeCell ref="K454:L454"/>
    <mergeCell ref="K455:L455"/>
    <mergeCell ref="A447:H447"/>
    <mergeCell ref="I447:J447"/>
    <mergeCell ref="K447:L447"/>
    <mergeCell ref="K448:L448"/>
    <mergeCell ref="A449:H449"/>
    <mergeCell ref="K449:L449"/>
    <mergeCell ref="I474:J474"/>
    <mergeCell ref="I475:J475"/>
    <mergeCell ref="K475:L475"/>
    <mergeCell ref="I476:J476"/>
    <mergeCell ref="I478:J478"/>
    <mergeCell ref="K478:L478"/>
    <mergeCell ref="K467:L467"/>
    <mergeCell ref="K468:L468"/>
    <mergeCell ref="I470:J470"/>
    <mergeCell ref="K470:L470"/>
    <mergeCell ref="I472:J472"/>
    <mergeCell ref="I473:J473"/>
    <mergeCell ref="I462:J462"/>
    <mergeCell ref="I463:J463"/>
    <mergeCell ref="I464:J464"/>
    <mergeCell ref="K464:L464"/>
    <mergeCell ref="I465:J465"/>
    <mergeCell ref="I466:J466"/>
    <mergeCell ref="I490:J490"/>
    <mergeCell ref="K490:L490"/>
    <mergeCell ref="I491:J491"/>
    <mergeCell ref="K491:L491"/>
    <mergeCell ref="A492:H492"/>
    <mergeCell ref="K492:L492"/>
    <mergeCell ref="I486:J486"/>
    <mergeCell ref="K486:L486"/>
    <mergeCell ref="I487:J487"/>
    <mergeCell ref="K487:L487"/>
    <mergeCell ref="I488:J488"/>
    <mergeCell ref="K488:L488"/>
    <mergeCell ref="I480:J480"/>
    <mergeCell ref="I481:J481"/>
    <mergeCell ref="I482:J482"/>
    <mergeCell ref="K483:L483"/>
    <mergeCell ref="A485:H485"/>
    <mergeCell ref="K485:L485"/>
    <mergeCell ref="A500:H500"/>
    <mergeCell ref="K500:L500"/>
    <mergeCell ref="I501:J501"/>
    <mergeCell ref="K501:L501"/>
    <mergeCell ref="K502:L502"/>
    <mergeCell ref="I503:J503"/>
    <mergeCell ref="K503:L503"/>
    <mergeCell ref="I497:J497"/>
    <mergeCell ref="K497:L497"/>
    <mergeCell ref="I498:J498"/>
    <mergeCell ref="K498:L498"/>
    <mergeCell ref="I499:J499"/>
    <mergeCell ref="K499:L499"/>
    <mergeCell ref="K493:L493"/>
    <mergeCell ref="I494:J494"/>
    <mergeCell ref="K494:L494"/>
    <mergeCell ref="I495:J495"/>
    <mergeCell ref="I496:J496"/>
    <mergeCell ref="K496:L496"/>
    <mergeCell ref="I516:J516"/>
    <mergeCell ref="I517:J517"/>
    <mergeCell ref="A523:H523"/>
    <mergeCell ref="I524:J524"/>
    <mergeCell ref="A526:H526"/>
    <mergeCell ref="I526:J526"/>
    <mergeCell ref="I510:J510"/>
    <mergeCell ref="A512:H512"/>
    <mergeCell ref="K512:L512"/>
    <mergeCell ref="I513:J513"/>
    <mergeCell ref="I514:J514"/>
    <mergeCell ref="I515:J515"/>
    <mergeCell ref="I504:J504"/>
    <mergeCell ref="K504:L504"/>
    <mergeCell ref="A505:H505"/>
    <mergeCell ref="K505:L505"/>
    <mergeCell ref="I506:J506"/>
    <mergeCell ref="K509:L509"/>
    <mergeCell ref="I536:J536"/>
    <mergeCell ref="K536:L536"/>
    <mergeCell ref="K537:L537"/>
    <mergeCell ref="I540:J540"/>
    <mergeCell ref="K540:L540"/>
    <mergeCell ref="I541:J541"/>
    <mergeCell ref="C533:E533"/>
    <mergeCell ref="I533:J533"/>
    <mergeCell ref="K533:L533"/>
    <mergeCell ref="K534:L534"/>
    <mergeCell ref="I535:J535"/>
    <mergeCell ref="K535:L535"/>
    <mergeCell ref="K526:L526"/>
    <mergeCell ref="K527:L527"/>
    <mergeCell ref="A528:H528"/>
    <mergeCell ref="K528:L528"/>
    <mergeCell ref="A530:L530"/>
    <mergeCell ref="A531:L531"/>
    <mergeCell ref="I554:J554"/>
    <mergeCell ref="K554:L554"/>
    <mergeCell ref="I555:J555"/>
    <mergeCell ref="I557:J557"/>
    <mergeCell ref="K557:L557"/>
    <mergeCell ref="I559:J559"/>
    <mergeCell ref="K547:L547"/>
    <mergeCell ref="I549:J549"/>
    <mergeCell ref="K549:L549"/>
    <mergeCell ref="I551:J551"/>
    <mergeCell ref="I552:J552"/>
    <mergeCell ref="I553:J553"/>
    <mergeCell ref="I542:J542"/>
    <mergeCell ref="I543:J543"/>
    <mergeCell ref="K543:L543"/>
    <mergeCell ref="I544:J544"/>
    <mergeCell ref="I545:J545"/>
    <mergeCell ref="K546:L546"/>
    <mergeCell ref="I570:J570"/>
    <mergeCell ref="K570:L570"/>
    <mergeCell ref="A571:H571"/>
    <mergeCell ref="K571:L571"/>
    <mergeCell ref="K572:L572"/>
    <mergeCell ref="I573:J573"/>
    <mergeCell ref="K573:L573"/>
    <mergeCell ref="I566:J566"/>
    <mergeCell ref="K566:L566"/>
    <mergeCell ref="I567:J567"/>
    <mergeCell ref="K567:L567"/>
    <mergeCell ref="I569:J569"/>
    <mergeCell ref="K569:L569"/>
    <mergeCell ref="I560:J560"/>
    <mergeCell ref="I561:J561"/>
    <mergeCell ref="K562:L562"/>
    <mergeCell ref="A564:H564"/>
    <mergeCell ref="K564:L564"/>
    <mergeCell ref="I565:J565"/>
    <mergeCell ref="K565:L565"/>
    <mergeCell ref="K581:L581"/>
    <mergeCell ref="I582:J582"/>
    <mergeCell ref="K582:L582"/>
    <mergeCell ref="I583:J583"/>
    <mergeCell ref="K583:L583"/>
    <mergeCell ref="A584:H584"/>
    <mergeCell ref="K584:L584"/>
    <mergeCell ref="I578:J578"/>
    <mergeCell ref="K578:L578"/>
    <mergeCell ref="A579:H579"/>
    <mergeCell ref="K579:L579"/>
    <mergeCell ref="I580:J580"/>
    <mergeCell ref="K580:L580"/>
    <mergeCell ref="I574:J574"/>
    <mergeCell ref="I575:J575"/>
    <mergeCell ref="K575:L575"/>
    <mergeCell ref="I576:J576"/>
    <mergeCell ref="K576:L576"/>
    <mergeCell ref="I577:J577"/>
    <mergeCell ref="K577:L577"/>
    <mergeCell ref="A605:H605"/>
    <mergeCell ref="K605:L605"/>
    <mergeCell ref="A607:L607"/>
    <mergeCell ref="A608:L608"/>
    <mergeCell ref="C610:E610"/>
    <mergeCell ref="I610:J610"/>
    <mergeCell ref="K610:L610"/>
    <mergeCell ref="I593:J593"/>
    <mergeCell ref="I594:J594"/>
    <mergeCell ref="I595:J595"/>
    <mergeCell ref="I596:J596"/>
    <mergeCell ref="A602:H602"/>
    <mergeCell ref="I603:J603"/>
    <mergeCell ref="I585:J585"/>
    <mergeCell ref="K588:L588"/>
    <mergeCell ref="I589:J589"/>
    <mergeCell ref="A591:H591"/>
    <mergeCell ref="K591:L591"/>
    <mergeCell ref="I592:J592"/>
    <mergeCell ref="I621:J621"/>
    <mergeCell ref="I622:J622"/>
    <mergeCell ref="K623:L623"/>
    <mergeCell ref="K624:L624"/>
    <mergeCell ref="I626:J626"/>
    <mergeCell ref="K626:L626"/>
    <mergeCell ref="I617:J617"/>
    <mergeCell ref="K617:L617"/>
    <mergeCell ref="I618:J618"/>
    <mergeCell ref="I619:J619"/>
    <mergeCell ref="I620:J620"/>
    <mergeCell ref="K620:L620"/>
    <mergeCell ref="K611:L611"/>
    <mergeCell ref="I612:J612"/>
    <mergeCell ref="K612:L612"/>
    <mergeCell ref="I613:J613"/>
    <mergeCell ref="K613:L613"/>
    <mergeCell ref="K614:L614"/>
    <mergeCell ref="A641:H641"/>
    <mergeCell ref="K641:L641"/>
    <mergeCell ref="I642:J642"/>
    <mergeCell ref="K642:L642"/>
    <mergeCell ref="I643:J643"/>
    <mergeCell ref="K643:L643"/>
    <mergeCell ref="I634:J634"/>
    <mergeCell ref="K634:L634"/>
    <mergeCell ref="I636:J636"/>
    <mergeCell ref="I637:J637"/>
    <mergeCell ref="I638:J638"/>
    <mergeCell ref="K639:L639"/>
    <mergeCell ref="I628:J628"/>
    <mergeCell ref="I629:J629"/>
    <mergeCell ref="I630:J630"/>
    <mergeCell ref="I631:J631"/>
    <mergeCell ref="K631:L631"/>
    <mergeCell ref="I632:J632"/>
    <mergeCell ref="I652:J652"/>
    <mergeCell ref="K652:L652"/>
    <mergeCell ref="I653:J653"/>
    <mergeCell ref="K653:L653"/>
    <mergeCell ref="I654:J654"/>
    <mergeCell ref="K654:L654"/>
    <mergeCell ref="A648:H648"/>
    <mergeCell ref="K648:L648"/>
    <mergeCell ref="K649:L649"/>
    <mergeCell ref="I650:J650"/>
    <mergeCell ref="K650:L650"/>
    <mergeCell ref="I651:J651"/>
    <mergeCell ref="I644:J644"/>
    <mergeCell ref="K644:L644"/>
    <mergeCell ref="I646:J646"/>
    <mergeCell ref="K646:L646"/>
    <mergeCell ref="I647:J647"/>
    <mergeCell ref="K647:L647"/>
    <mergeCell ref="I662:J662"/>
    <mergeCell ref="K665:L665"/>
    <mergeCell ref="I666:J666"/>
    <mergeCell ref="A668:H668"/>
    <mergeCell ref="K668:L668"/>
    <mergeCell ref="I669:J669"/>
    <mergeCell ref="K658:L658"/>
    <mergeCell ref="I659:J659"/>
    <mergeCell ref="K659:L659"/>
    <mergeCell ref="I660:J660"/>
    <mergeCell ref="K660:L660"/>
    <mergeCell ref="A661:H661"/>
    <mergeCell ref="K661:L661"/>
    <mergeCell ref="I655:J655"/>
    <mergeCell ref="K655:L655"/>
    <mergeCell ref="A656:H656"/>
    <mergeCell ref="K656:L656"/>
    <mergeCell ref="I657:J657"/>
    <mergeCell ref="K657:L657"/>
    <mergeCell ref="A686:L686"/>
    <mergeCell ref="A687:L687"/>
    <mergeCell ref="C689:E689"/>
    <mergeCell ref="I689:J689"/>
    <mergeCell ref="K689:L689"/>
    <mergeCell ref="K690:L690"/>
    <mergeCell ref="A682:H682"/>
    <mergeCell ref="I682:J682"/>
    <mergeCell ref="K682:L682"/>
    <mergeCell ref="K683:L683"/>
    <mergeCell ref="A684:H684"/>
    <mergeCell ref="K684:L684"/>
    <mergeCell ref="I670:J670"/>
    <mergeCell ref="I671:J671"/>
    <mergeCell ref="I672:J672"/>
    <mergeCell ref="I673:J673"/>
    <mergeCell ref="A679:H679"/>
    <mergeCell ref="I680:J680"/>
    <mergeCell ref="K702:L702"/>
    <mergeCell ref="K703:L703"/>
    <mergeCell ref="I705:J705"/>
    <mergeCell ref="K705:L705"/>
    <mergeCell ref="I707:J707"/>
    <mergeCell ref="I708:J708"/>
    <mergeCell ref="I697:J697"/>
    <mergeCell ref="I698:J698"/>
    <mergeCell ref="I699:J699"/>
    <mergeCell ref="K699:L699"/>
    <mergeCell ref="I700:J700"/>
    <mergeCell ref="I701:J701"/>
    <mergeCell ref="I691:J691"/>
    <mergeCell ref="K691:L691"/>
    <mergeCell ref="I692:J692"/>
    <mergeCell ref="K692:L692"/>
    <mergeCell ref="K693:L693"/>
    <mergeCell ref="I696:J696"/>
    <mergeCell ref="K696:L696"/>
    <mergeCell ref="I721:J721"/>
    <mergeCell ref="K721:L721"/>
    <mergeCell ref="I722:J722"/>
    <mergeCell ref="K722:L722"/>
    <mergeCell ref="I723:J723"/>
    <mergeCell ref="K723:L723"/>
    <mergeCell ref="I715:J715"/>
    <mergeCell ref="I716:J716"/>
    <mergeCell ref="I717:J717"/>
    <mergeCell ref="K718:L718"/>
    <mergeCell ref="A720:H720"/>
    <mergeCell ref="K720:L720"/>
    <mergeCell ref="I709:J709"/>
    <mergeCell ref="I710:J710"/>
    <mergeCell ref="K710:L710"/>
    <mergeCell ref="I711:J711"/>
    <mergeCell ref="I713:J713"/>
    <mergeCell ref="K713:L713"/>
    <mergeCell ref="I732:J732"/>
    <mergeCell ref="K732:L732"/>
    <mergeCell ref="I733:J733"/>
    <mergeCell ref="K733:L733"/>
    <mergeCell ref="I734:J734"/>
    <mergeCell ref="K734:L734"/>
    <mergeCell ref="K728:L728"/>
    <mergeCell ref="I729:J729"/>
    <mergeCell ref="K729:L729"/>
    <mergeCell ref="I730:J730"/>
    <mergeCell ref="I731:J731"/>
    <mergeCell ref="K731:L731"/>
    <mergeCell ref="I725:J725"/>
    <mergeCell ref="K725:L725"/>
    <mergeCell ref="I726:J726"/>
    <mergeCell ref="K726:L726"/>
    <mergeCell ref="A727:H727"/>
    <mergeCell ref="K727:L727"/>
    <mergeCell ref="I745:J745"/>
    <mergeCell ref="A747:H747"/>
    <mergeCell ref="K747:L747"/>
    <mergeCell ref="I748:J748"/>
    <mergeCell ref="I749:J749"/>
    <mergeCell ref="I750:J750"/>
    <mergeCell ref="I739:J739"/>
    <mergeCell ref="K739:L739"/>
    <mergeCell ref="A740:H740"/>
    <mergeCell ref="K740:L740"/>
    <mergeCell ref="I741:J741"/>
    <mergeCell ref="K744:L744"/>
    <mergeCell ref="A735:H735"/>
    <mergeCell ref="K735:L735"/>
    <mergeCell ref="I736:J736"/>
    <mergeCell ref="K736:L736"/>
    <mergeCell ref="K737:L737"/>
    <mergeCell ref="I738:J738"/>
    <mergeCell ref="K738:L738"/>
    <mergeCell ref="I768:J768"/>
    <mergeCell ref="K768:L768"/>
    <mergeCell ref="I769:J769"/>
    <mergeCell ref="K769:L769"/>
    <mergeCell ref="K770:L770"/>
    <mergeCell ref="I773:J773"/>
    <mergeCell ref="K773:L773"/>
    <mergeCell ref="A763:L763"/>
    <mergeCell ref="A764:L764"/>
    <mergeCell ref="C766:E766"/>
    <mergeCell ref="I766:J766"/>
    <mergeCell ref="K766:L766"/>
    <mergeCell ref="K767:L767"/>
    <mergeCell ref="I751:J751"/>
    <mergeCell ref="I752:J752"/>
    <mergeCell ref="A758:H758"/>
    <mergeCell ref="I759:J759"/>
    <mergeCell ref="A761:H761"/>
    <mergeCell ref="K761:L761"/>
    <mergeCell ref="I786:J786"/>
    <mergeCell ref="I787:J787"/>
    <mergeCell ref="K787:L787"/>
    <mergeCell ref="I788:J788"/>
    <mergeCell ref="I790:J790"/>
    <mergeCell ref="K790:L790"/>
    <mergeCell ref="K779:L779"/>
    <mergeCell ref="K780:L780"/>
    <mergeCell ref="I782:J782"/>
    <mergeCell ref="K782:L782"/>
    <mergeCell ref="I784:J784"/>
    <mergeCell ref="I785:J785"/>
    <mergeCell ref="I774:J774"/>
    <mergeCell ref="I775:J775"/>
    <mergeCell ref="I776:J776"/>
    <mergeCell ref="K776:L776"/>
    <mergeCell ref="I777:J777"/>
    <mergeCell ref="I778:J778"/>
    <mergeCell ref="I802:J802"/>
    <mergeCell ref="K802:L802"/>
    <mergeCell ref="I803:J803"/>
    <mergeCell ref="K803:L803"/>
    <mergeCell ref="A804:H804"/>
    <mergeCell ref="K804:L804"/>
    <mergeCell ref="I798:J798"/>
    <mergeCell ref="K798:L798"/>
    <mergeCell ref="I799:J799"/>
    <mergeCell ref="K799:L799"/>
    <mergeCell ref="I800:J800"/>
    <mergeCell ref="K800:L800"/>
    <mergeCell ref="I792:J792"/>
    <mergeCell ref="I793:J793"/>
    <mergeCell ref="I794:J794"/>
    <mergeCell ref="K795:L795"/>
    <mergeCell ref="A797:H797"/>
    <mergeCell ref="K797:L797"/>
    <mergeCell ref="A812:H812"/>
    <mergeCell ref="K812:L812"/>
    <mergeCell ref="I813:J813"/>
    <mergeCell ref="K813:L813"/>
    <mergeCell ref="K814:L814"/>
    <mergeCell ref="I815:J815"/>
    <mergeCell ref="K815:L815"/>
    <mergeCell ref="I809:J809"/>
    <mergeCell ref="K809:L809"/>
    <mergeCell ref="I810:J810"/>
    <mergeCell ref="K810:L810"/>
    <mergeCell ref="I811:J811"/>
    <mergeCell ref="K811:L811"/>
    <mergeCell ref="K805:L805"/>
    <mergeCell ref="I806:J806"/>
    <mergeCell ref="K806:L806"/>
    <mergeCell ref="I807:J807"/>
    <mergeCell ref="I808:J808"/>
    <mergeCell ref="K808:L808"/>
    <mergeCell ref="I828:J828"/>
    <mergeCell ref="I829:J829"/>
    <mergeCell ref="A835:H835"/>
    <mergeCell ref="I836:J836"/>
    <mergeCell ref="A838:H838"/>
    <mergeCell ref="I838:J838"/>
    <mergeCell ref="I822:J822"/>
    <mergeCell ref="A824:H824"/>
    <mergeCell ref="K824:L824"/>
    <mergeCell ref="I825:J825"/>
    <mergeCell ref="I826:J826"/>
    <mergeCell ref="I827:J827"/>
    <mergeCell ref="I816:J816"/>
    <mergeCell ref="K816:L816"/>
    <mergeCell ref="A817:H817"/>
    <mergeCell ref="K817:L817"/>
    <mergeCell ref="I818:J818"/>
    <mergeCell ref="K821:L821"/>
    <mergeCell ref="I848:J848"/>
    <mergeCell ref="K848:L848"/>
    <mergeCell ref="K849:L849"/>
    <mergeCell ref="I852:J852"/>
    <mergeCell ref="K852:L852"/>
    <mergeCell ref="I853:J853"/>
    <mergeCell ref="C845:E845"/>
    <mergeCell ref="I845:J845"/>
    <mergeCell ref="K845:L845"/>
    <mergeCell ref="K846:L846"/>
    <mergeCell ref="I847:J847"/>
    <mergeCell ref="K847:L847"/>
    <mergeCell ref="K838:L838"/>
    <mergeCell ref="K839:L839"/>
    <mergeCell ref="A840:H840"/>
    <mergeCell ref="K840:L840"/>
    <mergeCell ref="A842:L842"/>
    <mergeCell ref="A843:L843"/>
    <mergeCell ref="I866:J866"/>
    <mergeCell ref="K866:L866"/>
    <mergeCell ref="I867:J867"/>
    <mergeCell ref="I869:J869"/>
    <mergeCell ref="K869:L869"/>
    <mergeCell ref="I871:J871"/>
    <mergeCell ref="K859:L859"/>
    <mergeCell ref="I861:J861"/>
    <mergeCell ref="K861:L861"/>
    <mergeCell ref="I863:J863"/>
    <mergeCell ref="I864:J864"/>
    <mergeCell ref="I865:J865"/>
    <mergeCell ref="I854:J854"/>
    <mergeCell ref="I855:J855"/>
    <mergeCell ref="K855:L855"/>
    <mergeCell ref="I856:J856"/>
    <mergeCell ref="I857:J857"/>
    <mergeCell ref="K858:L858"/>
    <mergeCell ref="I882:J882"/>
    <mergeCell ref="K882:L882"/>
    <mergeCell ref="A883:H883"/>
    <mergeCell ref="K883:L883"/>
    <mergeCell ref="K884:L884"/>
    <mergeCell ref="I885:J885"/>
    <mergeCell ref="K885:L885"/>
    <mergeCell ref="I878:J878"/>
    <mergeCell ref="K878:L878"/>
    <mergeCell ref="I879:J879"/>
    <mergeCell ref="K879:L879"/>
    <mergeCell ref="I881:J881"/>
    <mergeCell ref="K881:L881"/>
    <mergeCell ref="I872:J872"/>
    <mergeCell ref="I873:J873"/>
    <mergeCell ref="K874:L874"/>
    <mergeCell ref="A876:H876"/>
    <mergeCell ref="K876:L876"/>
    <mergeCell ref="I877:J877"/>
    <mergeCell ref="K877:L877"/>
    <mergeCell ref="K893:L893"/>
    <mergeCell ref="I894:J894"/>
    <mergeCell ref="K894:L894"/>
    <mergeCell ref="I895:J895"/>
    <mergeCell ref="K895:L895"/>
    <mergeCell ref="A896:H896"/>
    <mergeCell ref="K896:L896"/>
    <mergeCell ref="I890:J890"/>
    <mergeCell ref="K890:L890"/>
    <mergeCell ref="A891:H891"/>
    <mergeCell ref="K891:L891"/>
    <mergeCell ref="I892:J892"/>
    <mergeCell ref="K892:L892"/>
    <mergeCell ref="I886:J886"/>
    <mergeCell ref="I887:J887"/>
    <mergeCell ref="K887:L887"/>
    <mergeCell ref="I888:J888"/>
    <mergeCell ref="K888:L888"/>
    <mergeCell ref="I889:J889"/>
    <mergeCell ref="K889:L889"/>
    <mergeCell ref="A917:H917"/>
    <mergeCell ref="I917:J917"/>
    <mergeCell ref="K917:L917"/>
    <mergeCell ref="K918:L918"/>
    <mergeCell ref="A919:H919"/>
    <mergeCell ref="K919:L919"/>
    <mergeCell ref="I905:J905"/>
    <mergeCell ref="I906:J906"/>
    <mergeCell ref="I907:J907"/>
    <mergeCell ref="I908:J908"/>
    <mergeCell ref="A914:H914"/>
    <mergeCell ref="I915:J915"/>
    <mergeCell ref="I897:J897"/>
    <mergeCell ref="K900:L900"/>
    <mergeCell ref="I901:J901"/>
    <mergeCell ref="A903:H903"/>
    <mergeCell ref="K903:L903"/>
    <mergeCell ref="I904:J904"/>
    <mergeCell ref="I932:J932"/>
    <mergeCell ref="I933:J933"/>
    <mergeCell ref="I934:J934"/>
    <mergeCell ref="K934:L934"/>
    <mergeCell ref="I935:J935"/>
    <mergeCell ref="I936:J936"/>
    <mergeCell ref="I926:J926"/>
    <mergeCell ref="K926:L926"/>
    <mergeCell ref="I927:J927"/>
    <mergeCell ref="K927:L927"/>
    <mergeCell ref="K928:L928"/>
    <mergeCell ref="I931:J931"/>
    <mergeCell ref="K931:L931"/>
    <mergeCell ref="A921:L921"/>
    <mergeCell ref="A922:L922"/>
    <mergeCell ref="C924:E924"/>
    <mergeCell ref="I924:J924"/>
    <mergeCell ref="K924:L924"/>
    <mergeCell ref="K925:L925"/>
    <mergeCell ref="I950:J950"/>
    <mergeCell ref="I951:J951"/>
    <mergeCell ref="I952:J952"/>
    <mergeCell ref="K953:L953"/>
    <mergeCell ref="A955:H955"/>
    <mergeCell ref="K955:L955"/>
    <mergeCell ref="I944:J944"/>
    <mergeCell ref="I945:J945"/>
    <mergeCell ref="K945:L945"/>
    <mergeCell ref="I946:J946"/>
    <mergeCell ref="I948:J948"/>
    <mergeCell ref="K948:L948"/>
    <mergeCell ref="K937:L937"/>
    <mergeCell ref="K938:L938"/>
    <mergeCell ref="I940:J940"/>
    <mergeCell ref="K940:L940"/>
    <mergeCell ref="I942:J942"/>
    <mergeCell ref="I943:J943"/>
    <mergeCell ref="K963:L963"/>
    <mergeCell ref="I964:J964"/>
    <mergeCell ref="K964:L964"/>
    <mergeCell ref="I965:J965"/>
    <mergeCell ref="I966:J966"/>
    <mergeCell ref="K966:L966"/>
    <mergeCell ref="I960:J960"/>
    <mergeCell ref="K960:L960"/>
    <mergeCell ref="I961:J961"/>
    <mergeCell ref="K961:L961"/>
    <mergeCell ref="A962:H962"/>
    <mergeCell ref="K962:L962"/>
    <mergeCell ref="I956:J956"/>
    <mergeCell ref="K956:L956"/>
    <mergeCell ref="I957:J957"/>
    <mergeCell ref="K957:L957"/>
    <mergeCell ref="I958:J958"/>
    <mergeCell ref="K958:L958"/>
    <mergeCell ref="I974:J974"/>
    <mergeCell ref="K974:L974"/>
    <mergeCell ref="A975:H975"/>
    <mergeCell ref="K975:L975"/>
    <mergeCell ref="I976:J976"/>
    <mergeCell ref="K979:L979"/>
    <mergeCell ref="A970:H970"/>
    <mergeCell ref="K970:L970"/>
    <mergeCell ref="I971:J971"/>
    <mergeCell ref="K971:L971"/>
    <mergeCell ref="K972:L972"/>
    <mergeCell ref="I973:J973"/>
    <mergeCell ref="K973:L973"/>
    <mergeCell ref="I967:J967"/>
    <mergeCell ref="K967:L967"/>
    <mergeCell ref="I968:J968"/>
    <mergeCell ref="K968:L968"/>
    <mergeCell ref="I969:J969"/>
    <mergeCell ref="K969:L969"/>
    <mergeCell ref="K996:L996"/>
    <mergeCell ref="K997:L997"/>
    <mergeCell ref="A998:H998"/>
    <mergeCell ref="K998:L998"/>
    <mergeCell ref="A1000:L1000"/>
    <mergeCell ref="A1001:L1001"/>
    <mergeCell ref="I986:J986"/>
    <mergeCell ref="I987:J987"/>
    <mergeCell ref="A993:H993"/>
    <mergeCell ref="I994:J994"/>
    <mergeCell ref="A996:H996"/>
    <mergeCell ref="I996:J996"/>
    <mergeCell ref="I980:J980"/>
    <mergeCell ref="A982:H982"/>
    <mergeCell ref="K982:L982"/>
    <mergeCell ref="I983:J983"/>
    <mergeCell ref="I984:J984"/>
    <mergeCell ref="I985:J985"/>
    <mergeCell ref="I1012:J1012"/>
    <mergeCell ref="I1013:J1013"/>
    <mergeCell ref="K1013:L1013"/>
    <mergeCell ref="I1014:J1014"/>
    <mergeCell ref="I1015:J1015"/>
    <mergeCell ref="K1016:L1016"/>
    <mergeCell ref="I1006:J1006"/>
    <mergeCell ref="K1006:L1006"/>
    <mergeCell ref="K1007:L1007"/>
    <mergeCell ref="I1010:J1010"/>
    <mergeCell ref="K1010:L1010"/>
    <mergeCell ref="I1011:J1011"/>
    <mergeCell ref="C1003:E1003"/>
    <mergeCell ref="I1003:J1003"/>
    <mergeCell ref="K1003:L1003"/>
    <mergeCell ref="K1004:L1004"/>
    <mergeCell ref="I1005:J1005"/>
    <mergeCell ref="K1005:L1005"/>
    <mergeCell ref="I1030:J1030"/>
    <mergeCell ref="I1031:J1031"/>
    <mergeCell ref="K1032:L1032"/>
    <mergeCell ref="A1034:H1034"/>
    <mergeCell ref="K1034:L1034"/>
    <mergeCell ref="I1035:J1035"/>
    <mergeCell ref="K1035:L1035"/>
    <mergeCell ref="I1024:J1024"/>
    <mergeCell ref="K1024:L1024"/>
    <mergeCell ref="I1025:J1025"/>
    <mergeCell ref="I1027:J1027"/>
    <mergeCell ref="K1027:L1027"/>
    <mergeCell ref="I1029:J1029"/>
    <mergeCell ref="K1017:L1017"/>
    <mergeCell ref="I1019:J1019"/>
    <mergeCell ref="K1019:L1019"/>
    <mergeCell ref="I1021:J1021"/>
    <mergeCell ref="I1022:J1022"/>
    <mergeCell ref="I1023:J1023"/>
    <mergeCell ref="I1044:J1044"/>
    <mergeCell ref="I1045:J1045"/>
    <mergeCell ref="K1045:L1045"/>
    <mergeCell ref="I1046:J1046"/>
    <mergeCell ref="K1046:L1046"/>
    <mergeCell ref="I1047:J1047"/>
    <mergeCell ref="K1047:L1047"/>
    <mergeCell ref="I1040:J1040"/>
    <mergeCell ref="K1040:L1040"/>
    <mergeCell ref="A1041:H1041"/>
    <mergeCell ref="K1041:L1041"/>
    <mergeCell ref="K1042:L1042"/>
    <mergeCell ref="I1043:J1043"/>
    <mergeCell ref="K1043:L1043"/>
    <mergeCell ref="I1036:J1036"/>
    <mergeCell ref="K1036:L1036"/>
    <mergeCell ref="I1037:J1037"/>
    <mergeCell ref="K1037:L1037"/>
    <mergeCell ref="I1039:J1039"/>
    <mergeCell ref="K1039:L1039"/>
    <mergeCell ref="I1055:J1055"/>
    <mergeCell ref="K1058:L1058"/>
    <mergeCell ref="I1059:J1059"/>
    <mergeCell ref="A1061:H1061"/>
    <mergeCell ref="K1061:L1061"/>
    <mergeCell ref="I1062:J1062"/>
    <mergeCell ref="K1051:L1051"/>
    <mergeCell ref="I1052:J1052"/>
    <mergeCell ref="K1052:L1052"/>
    <mergeCell ref="I1053:J1053"/>
    <mergeCell ref="K1053:L1053"/>
    <mergeCell ref="A1054:H1054"/>
    <mergeCell ref="K1054:L1054"/>
    <mergeCell ref="I1048:J1048"/>
    <mergeCell ref="K1048:L1048"/>
    <mergeCell ref="A1049:H1049"/>
    <mergeCell ref="K1049:L1049"/>
    <mergeCell ref="I1050:J1050"/>
    <mergeCell ref="K1050:L1050"/>
    <mergeCell ref="A1079:L1079"/>
    <mergeCell ref="A1080:L1080"/>
    <mergeCell ref="C1082:E1082"/>
    <mergeCell ref="I1082:J1082"/>
    <mergeCell ref="K1082:L1082"/>
    <mergeCell ref="K1083:L1083"/>
    <mergeCell ref="A1075:H1075"/>
    <mergeCell ref="I1075:J1075"/>
    <mergeCell ref="K1075:L1075"/>
    <mergeCell ref="K1076:L1076"/>
    <mergeCell ref="A1077:H1077"/>
    <mergeCell ref="K1077:L1077"/>
    <mergeCell ref="I1063:J1063"/>
    <mergeCell ref="I1064:J1064"/>
    <mergeCell ref="I1065:J1065"/>
    <mergeCell ref="I1066:J1066"/>
    <mergeCell ref="A1072:H1072"/>
    <mergeCell ref="I1073:J1073"/>
    <mergeCell ref="K1095:L1095"/>
    <mergeCell ref="K1096:L1096"/>
    <mergeCell ref="I1098:J1098"/>
    <mergeCell ref="K1098:L1098"/>
    <mergeCell ref="I1100:J1100"/>
    <mergeCell ref="I1101:J1101"/>
    <mergeCell ref="I1090:J1090"/>
    <mergeCell ref="I1091:J1091"/>
    <mergeCell ref="I1092:J1092"/>
    <mergeCell ref="K1092:L1092"/>
    <mergeCell ref="I1093:J1093"/>
    <mergeCell ref="I1094:J1094"/>
    <mergeCell ref="I1084:J1084"/>
    <mergeCell ref="K1084:L1084"/>
    <mergeCell ref="I1085:J1085"/>
    <mergeCell ref="K1085:L1085"/>
    <mergeCell ref="K1086:L1086"/>
    <mergeCell ref="I1089:J1089"/>
    <mergeCell ref="K1089:L1089"/>
    <mergeCell ref="I1114:J1114"/>
    <mergeCell ref="K1114:L1114"/>
    <mergeCell ref="I1115:J1115"/>
    <mergeCell ref="K1115:L1115"/>
    <mergeCell ref="I1116:J1116"/>
    <mergeCell ref="K1116:L1116"/>
    <mergeCell ref="I1108:J1108"/>
    <mergeCell ref="I1109:J1109"/>
    <mergeCell ref="I1110:J1110"/>
    <mergeCell ref="K1111:L1111"/>
    <mergeCell ref="A1113:H1113"/>
    <mergeCell ref="K1113:L1113"/>
    <mergeCell ref="I1102:J1102"/>
    <mergeCell ref="I1103:J1103"/>
    <mergeCell ref="K1103:L1103"/>
    <mergeCell ref="I1104:J1104"/>
    <mergeCell ref="I1106:J1106"/>
    <mergeCell ref="K1106:L1106"/>
    <mergeCell ref="I1125:J1125"/>
    <mergeCell ref="K1125:L1125"/>
    <mergeCell ref="I1126:J1126"/>
    <mergeCell ref="K1126:L1126"/>
    <mergeCell ref="I1127:J1127"/>
    <mergeCell ref="K1127:L1127"/>
    <mergeCell ref="K1121:L1121"/>
    <mergeCell ref="I1122:J1122"/>
    <mergeCell ref="K1122:L1122"/>
    <mergeCell ref="I1123:J1123"/>
    <mergeCell ref="I1124:J1124"/>
    <mergeCell ref="K1124:L1124"/>
    <mergeCell ref="I1118:J1118"/>
    <mergeCell ref="K1118:L1118"/>
    <mergeCell ref="I1119:J1119"/>
    <mergeCell ref="K1119:L1119"/>
    <mergeCell ref="A1120:H1120"/>
    <mergeCell ref="K1120:L1120"/>
    <mergeCell ref="I1138:J1138"/>
    <mergeCell ref="A1140:H1140"/>
    <mergeCell ref="K1140:L1140"/>
    <mergeCell ref="I1141:J1141"/>
    <mergeCell ref="I1142:J1142"/>
    <mergeCell ref="I1143:J1143"/>
    <mergeCell ref="I1132:J1132"/>
    <mergeCell ref="K1132:L1132"/>
    <mergeCell ref="A1133:H1133"/>
    <mergeCell ref="K1133:L1133"/>
    <mergeCell ref="I1134:J1134"/>
    <mergeCell ref="K1137:L1137"/>
    <mergeCell ref="A1128:H1128"/>
    <mergeCell ref="K1128:L1128"/>
    <mergeCell ref="I1129:J1129"/>
    <mergeCell ref="K1129:L1129"/>
    <mergeCell ref="K1130:L1130"/>
    <mergeCell ref="I1131:J1131"/>
    <mergeCell ref="K1131:L1131"/>
    <mergeCell ref="C1161:E1161"/>
    <mergeCell ref="I1161:J1161"/>
    <mergeCell ref="K1161:L1161"/>
    <mergeCell ref="K1162:L1162"/>
    <mergeCell ref="I1163:J1163"/>
    <mergeCell ref="K1163:L1163"/>
    <mergeCell ref="K1154:L1154"/>
    <mergeCell ref="K1155:L1155"/>
    <mergeCell ref="A1156:H1156"/>
    <mergeCell ref="K1156:L1156"/>
    <mergeCell ref="A1158:L1158"/>
    <mergeCell ref="A1159:L1159"/>
    <mergeCell ref="I1144:J1144"/>
    <mergeCell ref="I1145:J1145"/>
    <mergeCell ref="A1151:H1151"/>
    <mergeCell ref="I1152:J1152"/>
    <mergeCell ref="A1154:H1154"/>
    <mergeCell ref="I1154:J1154"/>
    <mergeCell ref="K1175:L1175"/>
    <mergeCell ref="I1177:J1177"/>
    <mergeCell ref="K1177:L1177"/>
    <mergeCell ref="I1179:J1179"/>
    <mergeCell ref="I1180:J1180"/>
    <mergeCell ref="I1181:J1181"/>
    <mergeCell ref="I1170:J1170"/>
    <mergeCell ref="I1171:J1171"/>
    <mergeCell ref="K1171:L1171"/>
    <mergeCell ref="I1172:J1172"/>
    <mergeCell ref="I1173:J1173"/>
    <mergeCell ref="K1174:L1174"/>
    <mergeCell ref="I1164:J1164"/>
    <mergeCell ref="K1164:L1164"/>
    <mergeCell ref="K1165:L1165"/>
    <mergeCell ref="I1168:J1168"/>
    <mergeCell ref="K1168:L1168"/>
    <mergeCell ref="I1169:J1169"/>
    <mergeCell ref="I1194:J1194"/>
    <mergeCell ref="K1194:L1194"/>
    <mergeCell ref="I1195:J1195"/>
    <mergeCell ref="K1195:L1195"/>
    <mergeCell ref="I1197:J1197"/>
    <mergeCell ref="K1197:L1197"/>
    <mergeCell ref="I1188:J1188"/>
    <mergeCell ref="I1189:J1189"/>
    <mergeCell ref="K1190:L1190"/>
    <mergeCell ref="A1192:H1192"/>
    <mergeCell ref="K1192:L1192"/>
    <mergeCell ref="I1193:J1193"/>
    <mergeCell ref="K1193:L1193"/>
    <mergeCell ref="I1182:J1182"/>
    <mergeCell ref="K1182:L1182"/>
    <mergeCell ref="I1183:J1183"/>
    <mergeCell ref="I1185:J1185"/>
    <mergeCell ref="K1185:L1185"/>
    <mergeCell ref="I1187:J1187"/>
    <mergeCell ref="I1206:J1206"/>
    <mergeCell ref="K1206:L1206"/>
    <mergeCell ref="A1207:H1207"/>
    <mergeCell ref="K1207:L1207"/>
    <mergeCell ref="I1208:J1208"/>
    <mergeCell ref="K1208:L1208"/>
    <mergeCell ref="I1202:J1202"/>
    <mergeCell ref="I1203:J1203"/>
    <mergeCell ref="K1203:L1203"/>
    <mergeCell ref="I1204:J1204"/>
    <mergeCell ref="K1204:L1204"/>
    <mergeCell ref="I1205:J1205"/>
    <mergeCell ref="K1205:L1205"/>
    <mergeCell ref="I1198:J1198"/>
    <mergeCell ref="K1198:L1198"/>
    <mergeCell ref="A1199:H1199"/>
    <mergeCell ref="K1199:L1199"/>
    <mergeCell ref="K1200:L1200"/>
    <mergeCell ref="I1201:J1201"/>
    <mergeCell ref="K1201:L1201"/>
    <mergeCell ref="I1221:J1221"/>
    <mergeCell ref="I1222:J1222"/>
    <mergeCell ref="I1223:J1223"/>
    <mergeCell ref="I1224:J1224"/>
    <mergeCell ref="A1230:H1230"/>
    <mergeCell ref="I1231:J1231"/>
    <mergeCell ref="I1213:J1213"/>
    <mergeCell ref="K1216:L1216"/>
    <mergeCell ref="I1217:J1217"/>
    <mergeCell ref="A1219:H1219"/>
    <mergeCell ref="K1219:L1219"/>
    <mergeCell ref="I1220:J1220"/>
    <mergeCell ref="K1209:L1209"/>
    <mergeCell ref="I1210:J1210"/>
    <mergeCell ref="K1210:L1210"/>
    <mergeCell ref="I1211:J1211"/>
    <mergeCell ref="K1211:L1211"/>
    <mergeCell ref="A1212:H1212"/>
    <mergeCell ref="K1212:L1212"/>
    <mergeCell ref="I1242:J1242"/>
    <mergeCell ref="K1242:L1242"/>
    <mergeCell ref="I1243:J1243"/>
    <mergeCell ref="K1243:L1243"/>
    <mergeCell ref="K1244:L1244"/>
    <mergeCell ref="I1247:J1247"/>
    <mergeCell ref="K1247:L1247"/>
    <mergeCell ref="A1237:L1237"/>
    <mergeCell ref="A1238:L1238"/>
    <mergeCell ref="C1240:E1240"/>
    <mergeCell ref="I1240:J1240"/>
    <mergeCell ref="K1240:L1240"/>
    <mergeCell ref="K1241:L1241"/>
    <mergeCell ref="A1233:H1233"/>
    <mergeCell ref="I1233:J1233"/>
    <mergeCell ref="K1233:L1233"/>
    <mergeCell ref="K1234:L1234"/>
    <mergeCell ref="A1235:H1235"/>
    <mergeCell ref="K1235:L1235"/>
    <mergeCell ref="I1260:J1260"/>
    <mergeCell ref="I1261:J1261"/>
    <mergeCell ref="K1261:L1261"/>
    <mergeCell ref="I1262:J1262"/>
    <mergeCell ref="I1264:J1264"/>
    <mergeCell ref="K1264:L1264"/>
    <mergeCell ref="K1253:L1253"/>
    <mergeCell ref="K1254:L1254"/>
    <mergeCell ref="I1256:J1256"/>
    <mergeCell ref="K1256:L1256"/>
    <mergeCell ref="I1258:J1258"/>
    <mergeCell ref="I1259:J1259"/>
    <mergeCell ref="I1248:J1248"/>
    <mergeCell ref="I1249:J1249"/>
    <mergeCell ref="I1250:J1250"/>
    <mergeCell ref="K1250:L1250"/>
    <mergeCell ref="I1251:J1251"/>
    <mergeCell ref="I1252:J1252"/>
    <mergeCell ref="I1276:J1276"/>
    <mergeCell ref="K1276:L1276"/>
    <mergeCell ref="I1277:J1277"/>
    <mergeCell ref="K1277:L1277"/>
    <mergeCell ref="A1278:H1278"/>
    <mergeCell ref="K1278:L1278"/>
    <mergeCell ref="I1272:J1272"/>
    <mergeCell ref="K1272:L1272"/>
    <mergeCell ref="I1273:J1273"/>
    <mergeCell ref="K1273:L1273"/>
    <mergeCell ref="I1274:J1274"/>
    <mergeCell ref="K1274:L1274"/>
    <mergeCell ref="I1266:J1266"/>
    <mergeCell ref="I1267:J1267"/>
    <mergeCell ref="I1268:J1268"/>
    <mergeCell ref="K1269:L1269"/>
    <mergeCell ref="A1271:H1271"/>
    <mergeCell ref="K1271:L1271"/>
    <mergeCell ref="A1286:H1286"/>
    <mergeCell ref="K1286:L1286"/>
    <mergeCell ref="I1287:J1287"/>
    <mergeCell ref="K1287:L1287"/>
    <mergeCell ref="K1288:L1288"/>
    <mergeCell ref="I1289:J1289"/>
    <mergeCell ref="K1289:L1289"/>
    <mergeCell ref="I1283:J1283"/>
    <mergeCell ref="K1283:L1283"/>
    <mergeCell ref="I1284:J1284"/>
    <mergeCell ref="K1284:L1284"/>
    <mergeCell ref="I1285:J1285"/>
    <mergeCell ref="K1285:L1285"/>
    <mergeCell ref="K1279:L1279"/>
    <mergeCell ref="I1280:J1280"/>
    <mergeCell ref="K1280:L1280"/>
    <mergeCell ref="I1281:J1281"/>
    <mergeCell ref="I1282:J1282"/>
    <mergeCell ref="K1282:L1282"/>
    <mergeCell ref="I1302:J1302"/>
    <mergeCell ref="I1303:J1303"/>
    <mergeCell ref="A1309:H1309"/>
    <mergeCell ref="I1310:J1310"/>
    <mergeCell ref="A1312:H1312"/>
    <mergeCell ref="I1312:J1312"/>
    <mergeCell ref="I1296:J1296"/>
    <mergeCell ref="A1298:H1298"/>
    <mergeCell ref="K1298:L1298"/>
    <mergeCell ref="I1299:J1299"/>
    <mergeCell ref="I1300:J1300"/>
    <mergeCell ref="I1301:J1301"/>
    <mergeCell ref="I1290:J1290"/>
    <mergeCell ref="K1290:L1290"/>
    <mergeCell ref="A1291:H1291"/>
    <mergeCell ref="K1291:L1291"/>
    <mergeCell ref="I1292:J1292"/>
    <mergeCell ref="K1295:L1295"/>
    <mergeCell ref="I1322:J1322"/>
    <mergeCell ref="K1322:L1322"/>
    <mergeCell ref="K1323:L1323"/>
    <mergeCell ref="I1326:J1326"/>
    <mergeCell ref="K1326:L1326"/>
    <mergeCell ref="I1327:J1327"/>
    <mergeCell ref="C1319:E1319"/>
    <mergeCell ref="I1319:J1319"/>
    <mergeCell ref="K1319:L1319"/>
    <mergeCell ref="K1320:L1320"/>
    <mergeCell ref="I1321:J1321"/>
    <mergeCell ref="K1321:L1321"/>
    <mergeCell ref="K1312:L1312"/>
    <mergeCell ref="K1313:L1313"/>
    <mergeCell ref="A1314:H1314"/>
    <mergeCell ref="K1314:L1314"/>
    <mergeCell ref="A1316:L1316"/>
    <mergeCell ref="A1317:L1317"/>
    <mergeCell ref="I1340:J1340"/>
    <mergeCell ref="K1340:L1340"/>
    <mergeCell ref="I1341:J1341"/>
    <mergeCell ref="I1343:J1343"/>
    <mergeCell ref="K1343:L1343"/>
    <mergeCell ref="I1345:J1345"/>
    <mergeCell ref="K1333:L1333"/>
    <mergeCell ref="I1335:J1335"/>
    <mergeCell ref="K1335:L1335"/>
    <mergeCell ref="I1337:J1337"/>
    <mergeCell ref="I1338:J1338"/>
    <mergeCell ref="I1339:J1339"/>
    <mergeCell ref="I1328:J1328"/>
    <mergeCell ref="I1329:J1329"/>
    <mergeCell ref="K1329:L1329"/>
    <mergeCell ref="I1330:J1330"/>
    <mergeCell ref="I1331:J1331"/>
    <mergeCell ref="K1332:L1332"/>
    <mergeCell ref="I1356:J1356"/>
    <mergeCell ref="K1356:L1356"/>
    <mergeCell ref="A1357:H1357"/>
    <mergeCell ref="K1357:L1357"/>
    <mergeCell ref="K1358:L1358"/>
    <mergeCell ref="I1359:J1359"/>
    <mergeCell ref="K1359:L1359"/>
    <mergeCell ref="I1352:J1352"/>
    <mergeCell ref="K1352:L1352"/>
    <mergeCell ref="I1353:J1353"/>
    <mergeCell ref="K1353:L1353"/>
    <mergeCell ref="I1355:J1355"/>
    <mergeCell ref="K1355:L1355"/>
    <mergeCell ref="I1346:J1346"/>
    <mergeCell ref="I1347:J1347"/>
    <mergeCell ref="K1348:L1348"/>
    <mergeCell ref="A1350:H1350"/>
    <mergeCell ref="K1350:L1350"/>
    <mergeCell ref="I1351:J1351"/>
    <mergeCell ref="K1351:L1351"/>
    <mergeCell ref="K1367:L1367"/>
    <mergeCell ref="I1368:J1368"/>
    <mergeCell ref="K1368:L1368"/>
    <mergeCell ref="I1369:J1369"/>
    <mergeCell ref="K1369:L1369"/>
    <mergeCell ref="A1370:H1370"/>
    <mergeCell ref="K1370:L1370"/>
    <mergeCell ref="I1364:J1364"/>
    <mergeCell ref="K1364:L1364"/>
    <mergeCell ref="A1365:H1365"/>
    <mergeCell ref="K1365:L1365"/>
    <mergeCell ref="I1366:J1366"/>
    <mergeCell ref="K1366:L1366"/>
    <mergeCell ref="I1360:J1360"/>
    <mergeCell ref="I1361:J1361"/>
    <mergeCell ref="K1361:L1361"/>
    <mergeCell ref="I1362:J1362"/>
    <mergeCell ref="K1362:L1362"/>
    <mergeCell ref="I1363:J1363"/>
    <mergeCell ref="K1363:L1363"/>
    <mergeCell ref="A1391:H1391"/>
    <mergeCell ref="I1391:J1391"/>
    <mergeCell ref="K1391:L1391"/>
    <mergeCell ref="K1392:L1392"/>
    <mergeCell ref="A1393:H1393"/>
    <mergeCell ref="K1393:L1393"/>
    <mergeCell ref="I1379:J1379"/>
    <mergeCell ref="I1380:J1380"/>
    <mergeCell ref="I1381:J1381"/>
    <mergeCell ref="I1382:J1382"/>
    <mergeCell ref="A1388:H1388"/>
    <mergeCell ref="I1389:J1389"/>
    <mergeCell ref="I1371:J1371"/>
    <mergeCell ref="K1374:L1374"/>
    <mergeCell ref="I1375:J1375"/>
    <mergeCell ref="A1377:H1377"/>
    <mergeCell ref="K1377:L1377"/>
    <mergeCell ref="I1378:J1378"/>
    <mergeCell ref="I1406:J1406"/>
    <mergeCell ref="I1407:J1407"/>
    <mergeCell ref="I1408:J1408"/>
    <mergeCell ref="K1408:L1408"/>
    <mergeCell ref="I1409:J1409"/>
    <mergeCell ref="I1410:J1410"/>
    <mergeCell ref="I1400:J1400"/>
    <mergeCell ref="K1400:L1400"/>
    <mergeCell ref="I1401:J1401"/>
    <mergeCell ref="K1401:L1401"/>
    <mergeCell ref="K1402:L1402"/>
    <mergeCell ref="I1405:J1405"/>
    <mergeCell ref="K1405:L1405"/>
    <mergeCell ref="A1395:L1395"/>
    <mergeCell ref="A1396:L1396"/>
    <mergeCell ref="C1398:E1398"/>
    <mergeCell ref="I1398:J1398"/>
    <mergeCell ref="K1398:L1398"/>
    <mergeCell ref="K1399:L1399"/>
    <mergeCell ref="I1424:J1424"/>
    <mergeCell ref="I1425:J1425"/>
    <mergeCell ref="I1426:J1426"/>
    <mergeCell ref="K1427:L1427"/>
    <mergeCell ref="A1429:H1429"/>
    <mergeCell ref="K1429:L1429"/>
    <mergeCell ref="I1418:J1418"/>
    <mergeCell ref="I1419:J1419"/>
    <mergeCell ref="K1419:L1419"/>
    <mergeCell ref="I1420:J1420"/>
    <mergeCell ref="I1422:J1422"/>
    <mergeCell ref="K1422:L1422"/>
    <mergeCell ref="K1411:L1411"/>
    <mergeCell ref="K1412:L1412"/>
    <mergeCell ref="I1414:J1414"/>
    <mergeCell ref="K1414:L1414"/>
    <mergeCell ref="I1416:J1416"/>
    <mergeCell ref="I1417:J1417"/>
    <mergeCell ref="K1437:L1437"/>
    <mergeCell ref="I1438:J1438"/>
    <mergeCell ref="K1438:L1438"/>
    <mergeCell ref="I1439:J1439"/>
    <mergeCell ref="I1440:J1440"/>
    <mergeCell ref="K1440:L1440"/>
    <mergeCell ref="I1434:J1434"/>
    <mergeCell ref="K1434:L1434"/>
    <mergeCell ref="I1435:J1435"/>
    <mergeCell ref="K1435:L1435"/>
    <mergeCell ref="A1436:H1436"/>
    <mergeCell ref="K1436:L1436"/>
    <mergeCell ref="I1430:J1430"/>
    <mergeCell ref="K1430:L1430"/>
    <mergeCell ref="I1431:J1431"/>
    <mergeCell ref="K1431:L1431"/>
    <mergeCell ref="I1432:J1432"/>
    <mergeCell ref="K1432:L1432"/>
    <mergeCell ref="I1448:J1448"/>
    <mergeCell ref="K1448:L1448"/>
    <mergeCell ref="A1449:H1449"/>
    <mergeCell ref="K1449:L1449"/>
    <mergeCell ref="I1450:J1450"/>
    <mergeCell ref="K1453:L1453"/>
    <mergeCell ref="A1444:H1444"/>
    <mergeCell ref="K1444:L1444"/>
    <mergeCell ref="I1445:J1445"/>
    <mergeCell ref="K1445:L1445"/>
    <mergeCell ref="K1446:L1446"/>
    <mergeCell ref="I1447:J1447"/>
    <mergeCell ref="K1447:L1447"/>
    <mergeCell ref="I1441:J1441"/>
    <mergeCell ref="K1441:L1441"/>
    <mergeCell ref="I1442:J1442"/>
    <mergeCell ref="K1442:L1442"/>
    <mergeCell ref="I1443:J1443"/>
    <mergeCell ref="K1443:L1443"/>
    <mergeCell ref="K1470:L1470"/>
    <mergeCell ref="K1471:L1471"/>
    <mergeCell ref="A1472:H1472"/>
    <mergeCell ref="K1472:L1472"/>
    <mergeCell ref="A1474:L1474"/>
    <mergeCell ref="A1475:L1475"/>
    <mergeCell ref="I1460:J1460"/>
    <mergeCell ref="I1461:J1461"/>
    <mergeCell ref="A1467:H1467"/>
    <mergeCell ref="I1468:J1468"/>
    <mergeCell ref="A1470:H1470"/>
    <mergeCell ref="I1470:J1470"/>
    <mergeCell ref="I1454:J1454"/>
    <mergeCell ref="A1456:H1456"/>
    <mergeCell ref="K1456:L1456"/>
    <mergeCell ref="I1457:J1457"/>
    <mergeCell ref="I1458:J1458"/>
    <mergeCell ref="I1459:J1459"/>
    <mergeCell ref="I1486:J1486"/>
    <mergeCell ref="I1487:J1487"/>
    <mergeCell ref="K1487:L1487"/>
    <mergeCell ref="I1488:J1488"/>
    <mergeCell ref="I1489:J1489"/>
    <mergeCell ref="K1490:L1490"/>
    <mergeCell ref="I1480:J1480"/>
    <mergeCell ref="K1480:L1480"/>
    <mergeCell ref="K1481:L1481"/>
    <mergeCell ref="I1484:J1484"/>
    <mergeCell ref="K1484:L1484"/>
    <mergeCell ref="I1485:J1485"/>
    <mergeCell ref="C1477:E1477"/>
    <mergeCell ref="I1477:J1477"/>
    <mergeCell ref="K1477:L1477"/>
    <mergeCell ref="K1478:L1478"/>
    <mergeCell ref="I1479:J1479"/>
    <mergeCell ref="K1479:L1479"/>
    <mergeCell ref="I1504:J1504"/>
    <mergeCell ref="I1505:J1505"/>
    <mergeCell ref="K1506:L1506"/>
    <mergeCell ref="A1508:H1508"/>
    <mergeCell ref="K1508:L1508"/>
    <mergeCell ref="I1509:J1509"/>
    <mergeCell ref="K1509:L1509"/>
    <mergeCell ref="I1498:J1498"/>
    <mergeCell ref="K1498:L1498"/>
    <mergeCell ref="I1499:J1499"/>
    <mergeCell ref="I1501:J1501"/>
    <mergeCell ref="K1501:L1501"/>
    <mergeCell ref="I1503:J1503"/>
    <mergeCell ref="K1491:L1491"/>
    <mergeCell ref="I1493:J1493"/>
    <mergeCell ref="K1493:L1493"/>
    <mergeCell ref="I1495:J1495"/>
    <mergeCell ref="I1496:J1496"/>
    <mergeCell ref="I1497:J1497"/>
    <mergeCell ref="I1518:J1518"/>
    <mergeCell ref="I1519:J1519"/>
    <mergeCell ref="K1519:L1519"/>
    <mergeCell ref="I1520:J1520"/>
    <mergeCell ref="K1520:L1520"/>
    <mergeCell ref="I1521:J1521"/>
    <mergeCell ref="K1521:L1521"/>
    <mergeCell ref="I1514:J1514"/>
    <mergeCell ref="K1514:L1514"/>
    <mergeCell ref="A1515:H1515"/>
    <mergeCell ref="K1515:L1515"/>
    <mergeCell ref="K1516:L1516"/>
    <mergeCell ref="I1517:J1517"/>
    <mergeCell ref="K1517:L1517"/>
    <mergeCell ref="I1510:J1510"/>
    <mergeCell ref="K1510:L1510"/>
    <mergeCell ref="I1511:J1511"/>
    <mergeCell ref="K1511:L1511"/>
    <mergeCell ref="I1513:J1513"/>
    <mergeCell ref="K1513:L1513"/>
    <mergeCell ref="I1529:J1529"/>
    <mergeCell ref="K1532:L1532"/>
    <mergeCell ref="I1533:J1533"/>
    <mergeCell ref="A1535:H1535"/>
    <mergeCell ref="K1535:L1535"/>
    <mergeCell ref="I1536:J1536"/>
    <mergeCell ref="K1525:L1525"/>
    <mergeCell ref="I1526:J1526"/>
    <mergeCell ref="K1526:L1526"/>
    <mergeCell ref="I1527:J1527"/>
    <mergeCell ref="K1527:L1527"/>
    <mergeCell ref="A1528:H1528"/>
    <mergeCell ref="K1528:L1528"/>
    <mergeCell ref="I1522:J1522"/>
    <mergeCell ref="K1522:L1522"/>
    <mergeCell ref="A1523:H1523"/>
    <mergeCell ref="K1523:L1523"/>
    <mergeCell ref="I1524:J1524"/>
    <mergeCell ref="K1524:L1524"/>
    <mergeCell ref="A1553:L1553"/>
    <mergeCell ref="A1554:L1554"/>
    <mergeCell ref="C1556:E1556"/>
    <mergeCell ref="I1556:J1556"/>
    <mergeCell ref="K1556:L1556"/>
    <mergeCell ref="K1557:L1557"/>
    <mergeCell ref="A1549:H1549"/>
    <mergeCell ref="I1549:J1549"/>
    <mergeCell ref="K1549:L1549"/>
    <mergeCell ref="K1550:L1550"/>
    <mergeCell ref="A1551:H1551"/>
    <mergeCell ref="K1551:L1551"/>
    <mergeCell ref="I1537:J1537"/>
    <mergeCell ref="I1538:J1538"/>
    <mergeCell ref="I1539:J1539"/>
    <mergeCell ref="I1540:J1540"/>
    <mergeCell ref="A1546:H1546"/>
    <mergeCell ref="I1547:J1547"/>
    <mergeCell ref="K1569:L1569"/>
    <mergeCell ref="K1570:L1570"/>
    <mergeCell ref="I1572:J1572"/>
    <mergeCell ref="K1572:L1572"/>
    <mergeCell ref="I1574:J1574"/>
    <mergeCell ref="I1575:J1575"/>
    <mergeCell ref="I1564:J1564"/>
    <mergeCell ref="I1565:J1565"/>
    <mergeCell ref="I1566:J1566"/>
    <mergeCell ref="K1566:L1566"/>
    <mergeCell ref="I1567:J1567"/>
    <mergeCell ref="I1568:J1568"/>
    <mergeCell ref="I1558:J1558"/>
    <mergeCell ref="K1558:L1558"/>
    <mergeCell ref="I1559:J1559"/>
    <mergeCell ref="K1559:L1559"/>
    <mergeCell ref="K1560:L1560"/>
    <mergeCell ref="I1563:J1563"/>
    <mergeCell ref="K1563:L1563"/>
    <mergeCell ref="I1588:J1588"/>
    <mergeCell ref="K1588:L1588"/>
    <mergeCell ref="I1589:J1589"/>
    <mergeCell ref="K1589:L1589"/>
    <mergeCell ref="I1590:J1590"/>
    <mergeCell ref="K1590:L1590"/>
    <mergeCell ref="I1582:J1582"/>
    <mergeCell ref="I1583:J1583"/>
    <mergeCell ref="I1584:J1584"/>
    <mergeCell ref="K1585:L1585"/>
    <mergeCell ref="A1587:H1587"/>
    <mergeCell ref="K1587:L1587"/>
    <mergeCell ref="I1576:J1576"/>
    <mergeCell ref="I1577:J1577"/>
    <mergeCell ref="K1577:L1577"/>
    <mergeCell ref="I1578:J1578"/>
    <mergeCell ref="I1580:J1580"/>
    <mergeCell ref="K1580:L1580"/>
    <mergeCell ref="I1599:J1599"/>
    <mergeCell ref="K1599:L1599"/>
    <mergeCell ref="I1600:J1600"/>
    <mergeCell ref="K1600:L1600"/>
    <mergeCell ref="I1601:J1601"/>
    <mergeCell ref="K1601:L1601"/>
    <mergeCell ref="K1595:L1595"/>
    <mergeCell ref="I1596:J1596"/>
    <mergeCell ref="K1596:L1596"/>
    <mergeCell ref="I1597:J1597"/>
    <mergeCell ref="I1598:J1598"/>
    <mergeCell ref="K1598:L1598"/>
    <mergeCell ref="I1592:J1592"/>
    <mergeCell ref="K1592:L1592"/>
    <mergeCell ref="I1593:J1593"/>
    <mergeCell ref="K1593:L1593"/>
    <mergeCell ref="A1594:H1594"/>
    <mergeCell ref="K1594:L1594"/>
    <mergeCell ref="I1612:J1612"/>
    <mergeCell ref="A1614:H1614"/>
    <mergeCell ref="K1614:L1614"/>
    <mergeCell ref="I1615:J1615"/>
    <mergeCell ref="I1616:J1616"/>
    <mergeCell ref="I1617:J1617"/>
    <mergeCell ref="I1606:J1606"/>
    <mergeCell ref="K1606:L1606"/>
    <mergeCell ref="A1607:H1607"/>
    <mergeCell ref="K1607:L1607"/>
    <mergeCell ref="I1608:J1608"/>
    <mergeCell ref="K1611:L1611"/>
    <mergeCell ref="A1602:H1602"/>
    <mergeCell ref="K1602:L1602"/>
    <mergeCell ref="I1603:J1603"/>
    <mergeCell ref="K1603:L1603"/>
    <mergeCell ref="K1604:L1604"/>
    <mergeCell ref="I1605:J1605"/>
    <mergeCell ref="K1605:L1605"/>
    <mergeCell ref="I1635:J1635"/>
    <mergeCell ref="K1635:L1635"/>
    <mergeCell ref="I1636:J1636"/>
    <mergeCell ref="K1636:L1636"/>
    <mergeCell ref="K1637:L1637"/>
    <mergeCell ref="I1640:J1640"/>
    <mergeCell ref="K1640:L1640"/>
    <mergeCell ref="A1630:L1630"/>
    <mergeCell ref="A1631:L1631"/>
    <mergeCell ref="C1633:E1633"/>
    <mergeCell ref="I1633:J1633"/>
    <mergeCell ref="K1633:L1633"/>
    <mergeCell ref="K1634:L1634"/>
    <mergeCell ref="I1618:J1618"/>
    <mergeCell ref="I1619:J1619"/>
    <mergeCell ref="A1625:H1625"/>
    <mergeCell ref="I1626:J1626"/>
    <mergeCell ref="A1628:H1628"/>
    <mergeCell ref="K1628:L1628"/>
    <mergeCell ref="I1653:J1653"/>
    <mergeCell ref="I1654:J1654"/>
    <mergeCell ref="K1654:L1654"/>
    <mergeCell ref="I1655:J1655"/>
    <mergeCell ref="I1657:J1657"/>
    <mergeCell ref="K1657:L1657"/>
    <mergeCell ref="K1646:L1646"/>
    <mergeCell ref="K1647:L1647"/>
    <mergeCell ref="I1649:J1649"/>
    <mergeCell ref="K1649:L1649"/>
    <mergeCell ref="I1651:J1651"/>
    <mergeCell ref="I1652:J1652"/>
    <mergeCell ref="I1641:J1641"/>
    <mergeCell ref="I1642:J1642"/>
    <mergeCell ref="I1643:J1643"/>
    <mergeCell ref="K1643:L1643"/>
    <mergeCell ref="I1644:J1644"/>
    <mergeCell ref="I1645:J1645"/>
    <mergeCell ref="I1669:J1669"/>
    <mergeCell ref="K1669:L1669"/>
    <mergeCell ref="I1670:J1670"/>
    <mergeCell ref="K1670:L1670"/>
    <mergeCell ref="A1671:H1671"/>
    <mergeCell ref="K1671:L1671"/>
    <mergeCell ref="I1665:J1665"/>
    <mergeCell ref="K1665:L1665"/>
    <mergeCell ref="I1666:J1666"/>
    <mergeCell ref="K1666:L1666"/>
    <mergeCell ref="I1667:J1667"/>
    <mergeCell ref="K1667:L1667"/>
    <mergeCell ref="I1659:J1659"/>
    <mergeCell ref="I1660:J1660"/>
    <mergeCell ref="I1661:J1661"/>
    <mergeCell ref="K1662:L1662"/>
    <mergeCell ref="A1664:H1664"/>
    <mergeCell ref="K1664:L1664"/>
    <mergeCell ref="A1679:H1679"/>
    <mergeCell ref="K1679:L1679"/>
    <mergeCell ref="I1680:J1680"/>
    <mergeCell ref="K1680:L1680"/>
    <mergeCell ref="K1681:L1681"/>
    <mergeCell ref="I1682:J1682"/>
    <mergeCell ref="K1682:L1682"/>
    <mergeCell ref="I1676:J1676"/>
    <mergeCell ref="K1676:L1676"/>
    <mergeCell ref="I1677:J1677"/>
    <mergeCell ref="K1677:L1677"/>
    <mergeCell ref="I1678:J1678"/>
    <mergeCell ref="K1678:L1678"/>
    <mergeCell ref="K1672:L1672"/>
    <mergeCell ref="I1673:J1673"/>
    <mergeCell ref="K1673:L1673"/>
    <mergeCell ref="I1674:J1674"/>
    <mergeCell ref="I1675:J1675"/>
    <mergeCell ref="K1675:L1675"/>
    <mergeCell ref="I1695:J1695"/>
    <mergeCell ref="I1696:J1696"/>
    <mergeCell ref="A1702:H1702"/>
    <mergeCell ref="I1703:J1703"/>
    <mergeCell ref="A1705:H1705"/>
    <mergeCell ref="K1705:L1705"/>
    <mergeCell ref="I1689:J1689"/>
    <mergeCell ref="A1691:H1691"/>
    <mergeCell ref="K1691:L1691"/>
    <mergeCell ref="I1692:J1692"/>
    <mergeCell ref="I1693:J1693"/>
    <mergeCell ref="I1694:J1694"/>
    <mergeCell ref="I1683:J1683"/>
    <mergeCell ref="K1683:L1683"/>
    <mergeCell ref="A1684:H1684"/>
    <mergeCell ref="K1684:L1684"/>
    <mergeCell ref="I1685:J1685"/>
    <mergeCell ref="K1688:L1688"/>
    <mergeCell ref="I1718:J1718"/>
    <mergeCell ref="I1719:J1719"/>
    <mergeCell ref="I1720:J1720"/>
    <mergeCell ref="K1720:L1720"/>
    <mergeCell ref="I1721:J1721"/>
    <mergeCell ref="I1722:J1722"/>
    <mergeCell ref="I1712:J1712"/>
    <mergeCell ref="K1712:L1712"/>
    <mergeCell ref="I1713:J1713"/>
    <mergeCell ref="K1713:L1713"/>
    <mergeCell ref="K1714:L1714"/>
    <mergeCell ref="I1717:J1717"/>
    <mergeCell ref="K1717:L1717"/>
    <mergeCell ref="A1707:L1707"/>
    <mergeCell ref="A1708:L1708"/>
    <mergeCell ref="C1710:E1710"/>
    <mergeCell ref="I1710:J1710"/>
    <mergeCell ref="K1710:L1710"/>
    <mergeCell ref="K1711:L1711"/>
    <mergeCell ref="I1736:J1736"/>
    <mergeCell ref="I1737:J1737"/>
    <mergeCell ref="I1738:J1738"/>
    <mergeCell ref="K1739:L1739"/>
    <mergeCell ref="I1741:J1741"/>
    <mergeCell ref="K1741:L1741"/>
    <mergeCell ref="I1730:J1730"/>
    <mergeCell ref="I1731:J1731"/>
    <mergeCell ref="K1731:L1731"/>
    <mergeCell ref="I1732:J1732"/>
    <mergeCell ref="I1734:J1734"/>
    <mergeCell ref="K1734:L1734"/>
    <mergeCell ref="K1723:L1723"/>
    <mergeCell ref="K1724:L1724"/>
    <mergeCell ref="I1726:J1726"/>
    <mergeCell ref="K1726:L1726"/>
    <mergeCell ref="I1728:J1728"/>
    <mergeCell ref="I1729:J1729"/>
    <mergeCell ref="A1761:H1761"/>
    <mergeCell ref="K1761:L1761"/>
    <mergeCell ref="A1763:L1763"/>
    <mergeCell ref="A1764:L1764"/>
    <mergeCell ref="C1766:E1766"/>
    <mergeCell ref="I1766:J1766"/>
    <mergeCell ref="K1766:L1766"/>
    <mergeCell ref="I1750:J1750"/>
    <mergeCell ref="I1751:J1751"/>
    <mergeCell ref="I1752:J1752"/>
    <mergeCell ref="I1753:J1753"/>
    <mergeCell ref="I1754:J1754"/>
    <mergeCell ref="A1760:H1760"/>
    <mergeCell ref="A1742:H1742"/>
    <mergeCell ref="K1742:L1742"/>
    <mergeCell ref="I1743:J1743"/>
    <mergeCell ref="K1746:L1746"/>
    <mergeCell ref="I1747:J1747"/>
    <mergeCell ref="A1749:H1749"/>
    <mergeCell ref="K1749:L1749"/>
    <mergeCell ref="I1777:J1777"/>
    <mergeCell ref="I1778:J1778"/>
    <mergeCell ref="K1779:L1779"/>
    <mergeCell ref="K1780:L1780"/>
    <mergeCell ref="I1782:J1782"/>
    <mergeCell ref="K1782:L1782"/>
    <mergeCell ref="I1773:J1773"/>
    <mergeCell ref="K1773:L1773"/>
    <mergeCell ref="I1774:J1774"/>
    <mergeCell ref="I1775:J1775"/>
    <mergeCell ref="I1776:J1776"/>
    <mergeCell ref="K1776:L1776"/>
    <mergeCell ref="K1767:L1767"/>
    <mergeCell ref="I1768:J1768"/>
    <mergeCell ref="K1768:L1768"/>
    <mergeCell ref="I1769:J1769"/>
    <mergeCell ref="K1769:L1769"/>
    <mergeCell ref="K1770:L1770"/>
    <mergeCell ref="A1797:H1797"/>
    <mergeCell ref="K1797:L1797"/>
    <mergeCell ref="I1798:J1798"/>
    <mergeCell ref="K1798:L1798"/>
    <mergeCell ref="I1799:J1799"/>
    <mergeCell ref="K1799:L1799"/>
    <mergeCell ref="I1790:J1790"/>
    <mergeCell ref="K1790:L1790"/>
    <mergeCell ref="I1792:J1792"/>
    <mergeCell ref="I1793:J1793"/>
    <mergeCell ref="I1794:J1794"/>
    <mergeCell ref="K1795:L1795"/>
    <mergeCell ref="I1784:J1784"/>
    <mergeCell ref="I1785:J1785"/>
    <mergeCell ref="I1786:J1786"/>
    <mergeCell ref="I1787:J1787"/>
    <mergeCell ref="K1787:L1787"/>
    <mergeCell ref="I1788:J1788"/>
    <mergeCell ref="I1808:J1808"/>
    <mergeCell ref="K1808:L1808"/>
    <mergeCell ref="I1809:J1809"/>
    <mergeCell ref="K1809:L1809"/>
    <mergeCell ref="I1810:J1810"/>
    <mergeCell ref="K1810:L1810"/>
    <mergeCell ref="A1804:H1804"/>
    <mergeCell ref="K1804:L1804"/>
    <mergeCell ref="K1805:L1805"/>
    <mergeCell ref="I1806:J1806"/>
    <mergeCell ref="K1806:L1806"/>
    <mergeCell ref="I1807:J1807"/>
    <mergeCell ref="I1800:J1800"/>
    <mergeCell ref="K1800:L1800"/>
    <mergeCell ref="I1802:J1802"/>
    <mergeCell ref="K1802:L1802"/>
    <mergeCell ref="I1803:J1803"/>
    <mergeCell ref="K1803:L1803"/>
    <mergeCell ref="I1818:J1818"/>
    <mergeCell ref="K1821:L1821"/>
    <mergeCell ref="I1822:J1822"/>
    <mergeCell ref="A1824:H1824"/>
    <mergeCell ref="K1824:L1824"/>
    <mergeCell ref="I1825:J1825"/>
    <mergeCell ref="K1814:L1814"/>
    <mergeCell ref="I1815:J1815"/>
    <mergeCell ref="K1815:L1815"/>
    <mergeCell ref="I1816:J1816"/>
    <mergeCell ref="K1816:L1816"/>
    <mergeCell ref="A1817:H1817"/>
    <mergeCell ref="K1817:L1817"/>
    <mergeCell ref="I1811:J1811"/>
    <mergeCell ref="K1811:L1811"/>
    <mergeCell ref="A1812:H1812"/>
    <mergeCell ref="K1812:L1812"/>
    <mergeCell ref="I1813:J1813"/>
    <mergeCell ref="K1813:L1813"/>
    <mergeCell ref="A1842:L1842"/>
    <mergeCell ref="A1843:L1843"/>
    <mergeCell ref="C1845:E1845"/>
    <mergeCell ref="I1845:J1845"/>
    <mergeCell ref="K1845:L1845"/>
    <mergeCell ref="K1846:L1846"/>
    <mergeCell ref="A1838:H1838"/>
    <mergeCell ref="I1838:J1838"/>
    <mergeCell ref="K1838:L1838"/>
    <mergeCell ref="K1839:L1839"/>
    <mergeCell ref="A1840:H1840"/>
    <mergeCell ref="K1840:L1840"/>
    <mergeCell ref="I1826:J1826"/>
    <mergeCell ref="I1827:J1827"/>
    <mergeCell ref="I1828:J1828"/>
    <mergeCell ref="I1829:J1829"/>
    <mergeCell ref="A1835:H1835"/>
    <mergeCell ref="I1836:J1836"/>
    <mergeCell ref="K1858:L1858"/>
    <mergeCell ref="K1859:L1859"/>
    <mergeCell ref="I1861:J1861"/>
    <mergeCell ref="K1861:L1861"/>
    <mergeCell ref="I1863:J1863"/>
    <mergeCell ref="I1864:J1864"/>
    <mergeCell ref="I1853:J1853"/>
    <mergeCell ref="I1854:J1854"/>
    <mergeCell ref="I1855:J1855"/>
    <mergeCell ref="K1855:L1855"/>
    <mergeCell ref="I1856:J1856"/>
    <mergeCell ref="I1857:J1857"/>
    <mergeCell ref="I1847:J1847"/>
    <mergeCell ref="K1847:L1847"/>
    <mergeCell ref="I1848:J1848"/>
    <mergeCell ref="K1848:L1848"/>
    <mergeCell ref="K1849:L1849"/>
    <mergeCell ref="I1852:J1852"/>
    <mergeCell ref="K1852:L1852"/>
    <mergeCell ref="I1877:J1877"/>
    <mergeCell ref="K1877:L1877"/>
    <mergeCell ref="I1878:J1878"/>
    <mergeCell ref="K1878:L1878"/>
    <mergeCell ref="I1879:J1879"/>
    <mergeCell ref="K1879:L1879"/>
    <mergeCell ref="I1871:J1871"/>
    <mergeCell ref="I1872:J1872"/>
    <mergeCell ref="I1873:J1873"/>
    <mergeCell ref="K1874:L1874"/>
    <mergeCell ref="A1876:H1876"/>
    <mergeCell ref="K1876:L1876"/>
    <mergeCell ref="I1865:J1865"/>
    <mergeCell ref="I1866:J1866"/>
    <mergeCell ref="K1866:L1866"/>
    <mergeCell ref="I1867:J1867"/>
    <mergeCell ref="I1869:J1869"/>
    <mergeCell ref="K1869:L1869"/>
    <mergeCell ref="I1888:J1888"/>
    <mergeCell ref="K1888:L1888"/>
    <mergeCell ref="I1889:J1889"/>
    <mergeCell ref="K1889:L1889"/>
    <mergeCell ref="I1890:J1890"/>
    <mergeCell ref="K1890:L1890"/>
    <mergeCell ref="K1884:L1884"/>
    <mergeCell ref="I1885:J1885"/>
    <mergeCell ref="K1885:L1885"/>
    <mergeCell ref="I1886:J1886"/>
    <mergeCell ref="I1887:J1887"/>
    <mergeCell ref="K1887:L1887"/>
    <mergeCell ref="I1881:J1881"/>
    <mergeCell ref="K1881:L1881"/>
    <mergeCell ref="I1882:J1882"/>
    <mergeCell ref="K1882:L1882"/>
    <mergeCell ref="A1883:H1883"/>
    <mergeCell ref="K1883:L1883"/>
    <mergeCell ref="I1901:J1901"/>
    <mergeCell ref="A1903:H1903"/>
    <mergeCell ref="K1903:L1903"/>
    <mergeCell ref="I1904:J1904"/>
    <mergeCell ref="I1905:J1905"/>
    <mergeCell ref="I1906:J1906"/>
    <mergeCell ref="I1895:J1895"/>
    <mergeCell ref="K1895:L1895"/>
    <mergeCell ref="A1896:H1896"/>
    <mergeCell ref="K1896:L1896"/>
    <mergeCell ref="I1897:J1897"/>
    <mergeCell ref="K1900:L1900"/>
    <mergeCell ref="A1891:H1891"/>
    <mergeCell ref="K1891:L1891"/>
    <mergeCell ref="I1892:J1892"/>
    <mergeCell ref="K1892:L1892"/>
    <mergeCell ref="K1893:L1893"/>
    <mergeCell ref="I1894:J1894"/>
    <mergeCell ref="K1894:L1894"/>
    <mergeCell ref="C1924:E1924"/>
    <mergeCell ref="I1924:J1924"/>
    <mergeCell ref="K1924:L1924"/>
    <mergeCell ref="K1925:L1925"/>
    <mergeCell ref="I1926:J1926"/>
    <mergeCell ref="K1926:L1926"/>
    <mergeCell ref="K1917:L1917"/>
    <mergeCell ref="K1918:L1918"/>
    <mergeCell ref="A1919:H1919"/>
    <mergeCell ref="K1919:L1919"/>
    <mergeCell ref="A1921:L1921"/>
    <mergeCell ref="A1922:L1922"/>
    <mergeCell ref="I1907:J1907"/>
    <mergeCell ref="I1908:J1908"/>
    <mergeCell ref="A1914:H1914"/>
    <mergeCell ref="I1915:J1915"/>
    <mergeCell ref="A1917:H1917"/>
    <mergeCell ref="I1917:J1917"/>
    <mergeCell ref="K1938:L1938"/>
    <mergeCell ref="I1940:J1940"/>
    <mergeCell ref="K1940:L1940"/>
    <mergeCell ref="I1942:J1942"/>
    <mergeCell ref="I1943:J1943"/>
    <mergeCell ref="I1944:J1944"/>
    <mergeCell ref="I1933:J1933"/>
    <mergeCell ref="I1934:J1934"/>
    <mergeCell ref="K1934:L1934"/>
    <mergeCell ref="I1935:J1935"/>
    <mergeCell ref="I1936:J1936"/>
    <mergeCell ref="K1937:L1937"/>
    <mergeCell ref="I1927:J1927"/>
    <mergeCell ref="K1927:L1927"/>
    <mergeCell ref="K1928:L1928"/>
    <mergeCell ref="I1931:J1931"/>
    <mergeCell ref="K1931:L1931"/>
    <mergeCell ref="I1932:J1932"/>
    <mergeCell ref="I1957:J1957"/>
    <mergeCell ref="K1957:L1957"/>
    <mergeCell ref="I1958:J1958"/>
    <mergeCell ref="K1958:L1958"/>
    <mergeCell ref="I1960:J1960"/>
    <mergeCell ref="K1960:L1960"/>
    <mergeCell ref="I1951:J1951"/>
    <mergeCell ref="I1952:J1952"/>
    <mergeCell ref="K1953:L1953"/>
    <mergeCell ref="A1955:H1955"/>
    <mergeCell ref="K1955:L1955"/>
    <mergeCell ref="I1956:J1956"/>
    <mergeCell ref="K1956:L1956"/>
    <mergeCell ref="I1945:J1945"/>
    <mergeCell ref="K1945:L1945"/>
    <mergeCell ref="I1946:J1946"/>
    <mergeCell ref="I1948:J1948"/>
    <mergeCell ref="K1948:L1948"/>
    <mergeCell ref="I1950:J1950"/>
    <mergeCell ref="I1969:J1969"/>
    <mergeCell ref="K1969:L1969"/>
    <mergeCell ref="A1970:H1970"/>
    <mergeCell ref="K1970:L1970"/>
    <mergeCell ref="I1971:J1971"/>
    <mergeCell ref="K1971:L1971"/>
    <mergeCell ref="I1965:J1965"/>
    <mergeCell ref="I1966:J1966"/>
    <mergeCell ref="K1966:L1966"/>
    <mergeCell ref="I1967:J1967"/>
    <mergeCell ref="K1967:L1967"/>
    <mergeCell ref="I1968:J1968"/>
    <mergeCell ref="K1968:L1968"/>
    <mergeCell ref="I1961:J1961"/>
    <mergeCell ref="K1961:L1961"/>
    <mergeCell ref="A1962:H1962"/>
    <mergeCell ref="K1962:L1962"/>
    <mergeCell ref="K1963:L1963"/>
    <mergeCell ref="I1964:J1964"/>
    <mergeCell ref="K1964:L1964"/>
    <mergeCell ref="I1984:J1984"/>
    <mergeCell ref="I1985:J1985"/>
    <mergeCell ref="I1986:J1986"/>
    <mergeCell ref="I1987:J1987"/>
    <mergeCell ref="A1993:H1993"/>
    <mergeCell ref="I1994:J1994"/>
    <mergeCell ref="I1976:J1976"/>
    <mergeCell ref="K1979:L1979"/>
    <mergeCell ref="I1980:J1980"/>
    <mergeCell ref="A1982:H1982"/>
    <mergeCell ref="K1982:L1982"/>
    <mergeCell ref="I1983:J1983"/>
    <mergeCell ref="K1972:L1972"/>
    <mergeCell ref="I1973:J1973"/>
    <mergeCell ref="K1973:L1973"/>
    <mergeCell ref="I1974:J1974"/>
    <mergeCell ref="K1974:L1974"/>
    <mergeCell ref="A1975:H1975"/>
    <mergeCell ref="K1975:L1975"/>
    <mergeCell ref="I2005:J2005"/>
    <mergeCell ref="K2005:L2005"/>
    <mergeCell ref="I2006:J2006"/>
    <mergeCell ref="K2006:L2006"/>
    <mergeCell ref="K2007:L2007"/>
    <mergeCell ref="I2010:J2010"/>
    <mergeCell ref="K2010:L2010"/>
    <mergeCell ref="A2000:L2000"/>
    <mergeCell ref="A2001:L2001"/>
    <mergeCell ref="C2003:E2003"/>
    <mergeCell ref="I2003:J2003"/>
    <mergeCell ref="K2003:L2003"/>
    <mergeCell ref="K2004:L2004"/>
    <mergeCell ref="A1996:H1996"/>
    <mergeCell ref="I1996:J1996"/>
    <mergeCell ref="K1996:L1996"/>
    <mergeCell ref="K1997:L1997"/>
    <mergeCell ref="A1998:H1998"/>
    <mergeCell ref="K1998:L1998"/>
    <mergeCell ref="I2023:J2023"/>
    <mergeCell ref="I2024:J2024"/>
    <mergeCell ref="K2024:L2024"/>
    <mergeCell ref="I2025:J2025"/>
    <mergeCell ref="I2027:J2027"/>
    <mergeCell ref="K2027:L2027"/>
    <mergeCell ref="K2016:L2016"/>
    <mergeCell ref="K2017:L2017"/>
    <mergeCell ref="I2019:J2019"/>
    <mergeCell ref="K2019:L2019"/>
    <mergeCell ref="I2021:J2021"/>
    <mergeCell ref="I2022:J2022"/>
    <mergeCell ref="I2011:J2011"/>
    <mergeCell ref="I2012:J2012"/>
    <mergeCell ref="I2013:J2013"/>
    <mergeCell ref="K2013:L2013"/>
    <mergeCell ref="I2014:J2014"/>
    <mergeCell ref="I2015:J2015"/>
    <mergeCell ref="I2039:J2039"/>
    <mergeCell ref="K2039:L2039"/>
    <mergeCell ref="I2040:J2040"/>
    <mergeCell ref="K2040:L2040"/>
    <mergeCell ref="A2041:H2041"/>
    <mergeCell ref="K2041:L2041"/>
    <mergeCell ref="I2035:J2035"/>
    <mergeCell ref="K2035:L2035"/>
    <mergeCell ref="I2036:J2036"/>
    <mergeCell ref="K2036:L2036"/>
    <mergeCell ref="I2037:J2037"/>
    <mergeCell ref="K2037:L2037"/>
    <mergeCell ref="I2029:J2029"/>
    <mergeCell ref="I2030:J2030"/>
    <mergeCell ref="I2031:J2031"/>
    <mergeCell ref="K2032:L2032"/>
    <mergeCell ref="A2034:H2034"/>
    <mergeCell ref="K2034:L2034"/>
    <mergeCell ref="A2049:H2049"/>
    <mergeCell ref="K2049:L2049"/>
    <mergeCell ref="I2050:J2050"/>
    <mergeCell ref="K2050:L2050"/>
    <mergeCell ref="K2051:L2051"/>
    <mergeCell ref="I2052:J2052"/>
    <mergeCell ref="K2052:L2052"/>
    <mergeCell ref="I2046:J2046"/>
    <mergeCell ref="K2046:L2046"/>
    <mergeCell ref="I2047:J2047"/>
    <mergeCell ref="K2047:L2047"/>
    <mergeCell ref="I2048:J2048"/>
    <mergeCell ref="K2048:L2048"/>
    <mergeCell ref="K2042:L2042"/>
    <mergeCell ref="I2043:J2043"/>
    <mergeCell ref="K2043:L2043"/>
    <mergeCell ref="I2044:J2044"/>
    <mergeCell ref="I2045:J2045"/>
    <mergeCell ref="K2045:L2045"/>
    <mergeCell ref="I2065:J2065"/>
    <mergeCell ref="I2066:J2066"/>
    <mergeCell ref="A2072:H2072"/>
    <mergeCell ref="I2073:J2073"/>
    <mergeCell ref="A2075:H2075"/>
    <mergeCell ref="I2075:J2075"/>
    <mergeCell ref="I2059:J2059"/>
    <mergeCell ref="A2061:H2061"/>
    <mergeCell ref="K2061:L2061"/>
    <mergeCell ref="I2062:J2062"/>
    <mergeCell ref="I2063:J2063"/>
    <mergeCell ref="I2064:J2064"/>
    <mergeCell ref="I2053:J2053"/>
    <mergeCell ref="K2053:L2053"/>
    <mergeCell ref="A2054:H2054"/>
    <mergeCell ref="K2054:L2054"/>
    <mergeCell ref="I2055:J2055"/>
    <mergeCell ref="K2058:L2058"/>
    <mergeCell ref="I2085:J2085"/>
    <mergeCell ref="K2085:L2085"/>
    <mergeCell ref="K2086:L2086"/>
    <mergeCell ref="I2089:J2089"/>
    <mergeCell ref="K2089:L2089"/>
    <mergeCell ref="I2090:J2090"/>
    <mergeCell ref="C2082:E2082"/>
    <mergeCell ref="I2082:J2082"/>
    <mergeCell ref="K2082:L2082"/>
    <mergeCell ref="K2083:L2083"/>
    <mergeCell ref="I2084:J2084"/>
    <mergeCell ref="K2084:L2084"/>
    <mergeCell ref="K2075:L2075"/>
    <mergeCell ref="K2076:L2076"/>
    <mergeCell ref="A2077:H2077"/>
    <mergeCell ref="K2077:L2077"/>
    <mergeCell ref="A2079:L2079"/>
    <mergeCell ref="A2080:L2080"/>
    <mergeCell ref="I2103:J2103"/>
    <mergeCell ref="K2103:L2103"/>
    <mergeCell ref="I2104:J2104"/>
    <mergeCell ref="I2106:J2106"/>
    <mergeCell ref="K2106:L2106"/>
    <mergeCell ref="I2108:J2108"/>
    <mergeCell ref="K2096:L2096"/>
    <mergeCell ref="I2098:J2098"/>
    <mergeCell ref="K2098:L2098"/>
    <mergeCell ref="I2100:J2100"/>
    <mergeCell ref="I2101:J2101"/>
    <mergeCell ref="I2102:J2102"/>
    <mergeCell ref="I2091:J2091"/>
    <mergeCell ref="I2092:J2092"/>
    <mergeCell ref="K2092:L2092"/>
    <mergeCell ref="I2093:J2093"/>
    <mergeCell ref="I2094:J2094"/>
    <mergeCell ref="K2095:L2095"/>
    <mergeCell ref="I2119:J2119"/>
    <mergeCell ref="K2119:L2119"/>
    <mergeCell ref="A2120:H2120"/>
    <mergeCell ref="K2120:L2120"/>
    <mergeCell ref="K2121:L2121"/>
    <mergeCell ref="I2122:J2122"/>
    <mergeCell ref="K2122:L2122"/>
    <mergeCell ref="I2115:J2115"/>
    <mergeCell ref="K2115:L2115"/>
    <mergeCell ref="I2116:J2116"/>
    <mergeCell ref="K2116:L2116"/>
    <mergeCell ref="I2118:J2118"/>
    <mergeCell ref="K2118:L2118"/>
    <mergeCell ref="I2109:J2109"/>
    <mergeCell ref="I2110:J2110"/>
    <mergeCell ref="K2111:L2111"/>
    <mergeCell ref="A2113:H2113"/>
    <mergeCell ref="K2113:L2113"/>
    <mergeCell ref="I2114:J2114"/>
    <mergeCell ref="K2114:L2114"/>
    <mergeCell ref="K2130:L2130"/>
    <mergeCell ref="I2131:J2131"/>
    <mergeCell ref="K2131:L2131"/>
    <mergeCell ref="I2132:J2132"/>
    <mergeCell ref="K2132:L2132"/>
    <mergeCell ref="A2133:H2133"/>
    <mergeCell ref="K2133:L2133"/>
    <mergeCell ref="I2127:J2127"/>
    <mergeCell ref="K2127:L2127"/>
    <mergeCell ref="A2128:H2128"/>
    <mergeCell ref="K2128:L2128"/>
    <mergeCell ref="I2129:J2129"/>
    <mergeCell ref="K2129:L2129"/>
    <mergeCell ref="I2123:J2123"/>
    <mergeCell ref="I2124:J2124"/>
    <mergeCell ref="K2124:L2124"/>
    <mergeCell ref="I2125:J2125"/>
    <mergeCell ref="K2125:L2125"/>
    <mergeCell ref="I2126:J2126"/>
    <mergeCell ref="K2126:L2126"/>
    <mergeCell ref="A2154:H2154"/>
    <mergeCell ref="I2154:J2154"/>
    <mergeCell ref="K2154:L2154"/>
    <mergeCell ref="K2155:L2155"/>
    <mergeCell ref="A2156:H2156"/>
    <mergeCell ref="K2156:L2156"/>
    <mergeCell ref="I2142:J2142"/>
    <mergeCell ref="I2143:J2143"/>
    <mergeCell ref="I2144:J2144"/>
    <mergeCell ref="I2145:J2145"/>
    <mergeCell ref="A2151:H2151"/>
    <mergeCell ref="I2152:J2152"/>
    <mergeCell ref="I2134:J2134"/>
    <mergeCell ref="K2137:L2137"/>
    <mergeCell ref="I2138:J2138"/>
    <mergeCell ref="A2140:H2140"/>
    <mergeCell ref="K2140:L2140"/>
    <mergeCell ref="I2141:J2141"/>
    <mergeCell ref="I2169:J2169"/>
    <mergeCell ref="I2170:J2170"/>
    <mergeCell ref="I2171:J2171"/>
    <mergeCell ref="K2171:L2171"/>
    <mergeCell ref="I2172:J2172"/>
    <mergeCell ref="I2173:J2173"/>
    <mergeCell ref="I2163:J2163"/>
    <mergeCell ref="K2163:L2163"/>
    <mergeCell ref="I2164:J2164"/>
    <mergeCell ref="K2164:L2164"/>
    <mergeCell ref="K2165:L2165"/>
    <mergeCell ref="I2168:J2168"/>
    <mergeCell ref="K2168:L2168"/>
    <mergeCell ref="A2158:L2158"/>
    <mergeCell ref="A2159:L2159"/>
    <mergeCell ref="C2161:E2161"/>
    <mergeCell ref="I2161:J2161"/>
    <mergeCell ref="K2161:L2161"/>
    <mergeCell ref="K2162:L2162"/>
    <mergeCell ref="I2187:J2187"/>
    <mergeCell ref="I2188:J2188"/>
    <mergeCell ref="I2189:J2189"/>
    <mergeCell ref="K2190:L2190"/>
    <mergeCell ref="A2192:H2192"/>
    <mergeCell ref="K2192:L2192"/>
    <mergeCell ref="I2181:J2181"/>
    <mergeCell ref="I2182:J2182"/>
    <mergeCell ref="K2182:L2182"/>
    <mergeCell ref="I2183:J2183"/>
    <mergeCell ref="I2185:J2185"/>
    <mergeCell ref="K2185:L2185"/>
    <mergeCell ref="K2174:L2174"/>
    <mergeCell ref="K2175:L2175"/>
    <mergeCell ref="I2177:J2177"/>
    <mergeCell ref="K2177:L2177"/>
    <mergeCell ref="I2179:J2179"/>
    <mergeCell ref="I2180:J2180"/>
    <mergeCell ref="K2200:L2200"/>
    <mergeCell ref="I2201:J2201"/>
    <mergeCell ref="K2201:L2201"/>
    <mergeCell ref="I2202:J2202"/>
    <mergeCell ref="I2203:J2203"/>
    <mergeCell ref="K2203:L2203"/>
    <mergeCell ref="I2197:J2197"/>
    <mergeCell ref="K2197:L2197"/>
    <mergeCell ref="I2198:J2198"/>
    <mergeCell ref="K2198:L2198"/>
    <mergeCell ref="A2199:H2199"/>
    <mergeCell ref="K2199:L2199"/>
    <mergeCell ref="I2193:J2193"/>
    <mergeCell ref="K2193:L2193"/>
    <mergeCell ref="I2194:J2194"/>
    <mergeCell ref="K2194:L2194"/>
    <mergeCell ref="I2195:J2195"/>
    <mergeCell ref="K2195:L2195"/>
    <mergeCell ref="I2211:J2211"/>
    <mergeCell ref="K2211:L2211"/>
    <mergeCell ref="A2212:H2212"/>
    <mergeCell ref="K2212:L2212"/>
    <mergeCell ref="I2213:J2213"/>
    <mergeCell ref="K2216:L2216"/>
    <mergeCell ref="A2207:H2207"/>
    <mergeCell ref="K2207:L2207"/>
    <mergeCell ref="I2208:J2208"/>
    <mergeCell ref="K2208:L2208"/>
    <mergeCell ref="K2209:L2209"/>
    <mergeCell ref="I2210:J2210"/>
    <mergeCell ref="K2210:L2210"/>
    <mergeCell ref="I2204:J2204"/>
    <mergeCell ref="K2204:L2204"/>
    <mergeCell ref="I2205:J2205"/>
    <mergeCell ref="K2205:L2205"/>
    <mergeCell ref="I2206:J2206"/>
    <mergeCell ref="K2206:L2206"/>
    <mergeCell ref="K2233:L2233"/>
    <mergeCell ref="K2234:L2234"/>
    <mergeCell ref="A2235:H2235"/>
    <mergeCell ref="K2235:L2235"/>
    <mergeCell ref="A2237:L2237"/>
    <mergeCell ref="A2238:L2238"/>
    <mergeCell ref="I2223:J2223"/>
    <mergeCell ref="I2224:J2224"/>
    <mergeCell ref="A2230:H2230"/>
    <mergeCell ref="I2231:J2231"/>
    <mergeCell ref="A2233:H2233"/>
    <mergeCell ref="I2233:J2233"/>
    <mergeCell ref="I2217:J2217"/>
    <mergeCell ref="A2219:H2219"/>
    <mergeCell ref="K2219:L2219"/>
    <mergeCell ref="I2220:J2220"/>
    <mergeCell ref="I2221:J2221"/>
    <mergeCell ref="I2222:J2222"/>
    <mergeCell ref="I2249:J2249"/>
    <mergeCell ref="I2250:J2250"/>
    <mergeCell ref="K2250:L2250"/>
    <mergeCell ref="I2251:J2251"/>
    <mergeCell ref="I2252:J2252"/>
    <mergeCell ref="K2253:L2253"/>
    <mergeCell ref="I2243:J2243"/>
    <mergeCell ref="K2243:L2243"/>
    <mergeCell ref="K2244:L2244"/>
    <mergeCell ref="I2247:J2247"/>
    <mergeCell ref="K2247:L2247"/>
    <mergeCell ref="I2248:J2248"/>
    <mergeCell ref="C2240:E2240"/>
    <mergeCell ref="I2240:J2240"/>
    <mergeCell ref="K2240:L2240"/>
    <mergeCell ref="K2241:L2241"/>
    <mergeCell ref="I2242:J2242"/>
    <mergeCell ref="K2242:L2242"/>
    <mergeCell ref="I2267:J2267"/>
    <mergeCell ref="I2268:J2268"/>
    <mergeCell ref="K2269:L2269"/>
    <mergeCell ref="A2271:H2271"/>
    <mergeCell ref="K2271:L2271"/>
    <mergeCell ref="I2272:J2272"/>
    <mergeCell ref="K2272:L2272"/>
    <mergeCell ref="I2261:J2261"/>
    <mergeCell ref="K2261:L2261"/>
    <mergeCell ref="I2262:J2262"/>
    <mergeCell ref="I2264:J2264"/>
    <mergeCell ref="K2264:L2264"/>
    <mergeCell ref="I2266:J2266"/>
    <mergeCell ref="K2254:L2254"/>
    <mergeCell ref="I2256:J2256"/>
    <mergeCell ref="K2256:L2256"/>
    <mergeCell ref="I2258:J2258"/>
    <mergeCell ref="I2259:J2259"/>
    <mergeCell ref="I2260:J2260"/>
    <mergeCell ref="I2281:J2281"/>
    <mergeCell ref="I2282:J2282"/>
    <mergeCell ref="K2282:L2282"/>
    <mergeCell ref="I2283:J2283"/>
    <mergeCell ref="K2283:L2283"/>
    <mergeCell ref="I2284:J2284"/>
    <mergeCell ref="K2284:L2284"/>
    <mergeCell ref="I2277:J2277"/>
    <mergeCell ref="K2277:L2277"/>
    <mergeCell ref="A2278:H2278"/>
    <mergeCell ref="K2278:L2278"/>
    <mergeCell ref="K2279:L2279"/>
    <mergeCell ref="I2280:J2280"/>
    <mergeCell ref="K2280:L2280"/>
    <mergeCell ref="I2273:J2273"/>
    <mergeCell ref="K2273:L2273"/>
    <mergeCell ref="I2274:J2274"/>
    <mergeCell ref="K2274:L2274"/>
    <mergeCell ref="I2276:J2276"/>
    <mergeCell ref="K2276:L2276"/>
    <mergeCell ref="I2292:J2292"/>
    <mergeCell ref="K2295:L2295"/>
    <mergeCell ref="I2296:J2296"/>
    <mergeCell ref="A2298:H2298"/>
    <mergeCell ref="K2298:L2298"/>
    <mergeCell ref="I2299:J2299"/>
    <mergeCell ref="K2288:L2288"/>
    <mergeCell ref="I2289:J2289"/>
    <mergeCell ref="K2289:L2289"/>
    <mergeCell ref="I2290:J2290"/>
    <mergeCell ref="K2290:L2290"/>
    <mergeCell ref="A2291:H2291"/>
    <mergeCell ref="K2291:L2291"/>
    <mergeCell ref="I2285:J2285"/>
    <mergeCell ref="K2285:L2285"/>
    <mergeCell ref="A2286:H2286"/>
    <mergeCell ref="K2286:L2286"/>
    <mergeCell ref="I2287:J2287"/>
    <mergeCell ref="K2287:L2287"/>
    <mergeCell ref="A2316:L2316"/>
    <mergeCell ref="A2317:L2317"/>
    <mergeCell ref="C2319:E2319"/>
    <mergeCell ref="I2319:J2319"/>
    <mergeCell ref="K2319:L2319"/>
    <mergeCell ref="K2320:L2320"/>
    <mergeCell ref="A2312:H2312"/>
    <mergeCell ref="I2312:J2312"/>
    <mergeCell ref="K2312:L2312"/>
    <mergeCell ref="K2313:L2313"/>
    <mergeCell ref="A2314:H2314"/>
    <mergeCell ref="K2314:L2314"/>
    <mergeCell ref="I2300:J2300"/>
    <mergeCell ref="I2301:J2301"/>
    <mergeCell ref="I2302:J2302"/>
    <mergeCell ref="I2303:J2303"/>
    <mergeCell ref="A2309:H2309"/>
    <mergeCell ref="I2310:J2310"/>
    <mergeCell ref="K2332:L2332"/>
    <mergeCell ref="K2333:L2333"/>
    <mergeCell ref="I2335:J2335"/>
    <mergeCell ref="K2335:L2335"/>
    <mergeCell ref="I2337:J2337"/>
    <mergeCell ref="I2338:J2338"/>
    <mergeCell ref="I2327:J2327"/>
    <mergeCell ref="I2328:J2328"/>
    <mergeCell ref="I2329:J2329"/>
    <mergeCell ref="K2329:L2329"/>
    <mergeCell ref="I2330:J2330"/>
    <mergeCell ref="I2331:J2331"/>
    <mergeCell ref="I2321:J2321"/>
    <mergeCell ref="K2321:L2321"/>
    <mergeCell ref="I2322:J2322"/>
    <mergeCell ref="K2322:L2322"/>
    <mergeCell ref="K2323:L2323"/>
    <mergeCell ref="I2326:J2326"/>
    <mergeCell ref="K2326:L2326"/>
    <mergeCell ref="I2351:J2351"/>
    <mergeCell ref="K2351:L2351"/>
    <mergeCell ref="I2352:J2352"/>
    <mergeCell ref="K2352:L2352"/>
    <mergeCell ref="I2353:J2353"/>
    <mergeCell ref="K2353:L2353"/>
    <mergeCell ref="I2345:J2345"/>
    <mergeCell ref="I2346:J2346"/>
    <mergeCell ref="I2347:J2347"/>
    <mergeCell ref="K2348:L2348"/>
    <mergeCell ref="A2350:H2350"/>
    <mergeCell ref="K2350:L2350"/>
    <mergeCell ref="I2339:J2339"/>
    <mergeCell ref="I2340:J2340"/>
    <mergeCell ref="K2340:L2340"/>
    <mergeCell ref="I2341:J2341"/>
    <mergeCell ref="I2343:J2343"/>
    <mergeCell ref="K2343:L2343"/>
    <mergeCell ref="I2362:J2362"/>
    <mergeCell ref="K2362:L2362"/>
    <mergeCell ref="I2363:J2363"/>
    <mergeCell ref="K2363:L2363"/>
    <mergeCell ref="I2364:J2364"/>
    <mergeCell ref="K2364:L2364"/>
    <mergeCell ref="K2358:L2358"/>
    <mergeCell ref="I2359:J2359"/>
    <mergeCell ref="K2359:L2359"/>
    <mergeCell ref="I2360:J2360"/>
    <mergeCell ref="I2361:J2361"/>
    <mergeCell ref="K2361:L2361"/>
    <mergeCell ref="I2355:J2355"/>
    <mergeCell ref="K2355:L2355"/>
    <mergeCell ref="I2356:J2356"/>
    <mergeCell ref="K2356:L2356"/>
    <mergeCell ref="A2357:H2357"/>
    <mergeCell ref="K2357:L2357"/>
    <mergeCell ref="I2375:J2375"/>
    <mergeCell ref="A2377:H2377"/>
    <mergeCell ref="K2377:L2377"/>
    <mergeCell ref="I2378:J2378"/>
    <mergeCell ref="I2379:J2379"/>
    <mergeCell ref="I2380:J2380"/>
    <mergeCell ref="I2369:J2369"/>
    <mergeCell ref="K2369:L2369"/>
    <mergeCell ref="A2370:H2370"/>
    <mergeCell ref="K2370:L2370"/>
    <mergeCell ref="I2371:J2371"/>
    <mergeCell ref="K2374:L2374"/>
    <mergeCell ref="A2365:H2365"/>
    <mergeCell ref="K2365:L2365"/>
    <mergeCell ref="I2366:J2366"/>
    <mergeCell ref="K2366:L2366"/>
    <mergeCell ref="K2367:L2367"/>
    <mergeCell ref="I2368:J2368"/>
    <mergeCell ref="K2368:L2368"/>
    <mergeCell ref="C2398:E2398"/>
    <mergeCell ref="I2398:J2398"/>
    <mergeCell ref="K2398:L2398"/>
    <mergeCell ref="K2399:L2399"/>
    <mergeCell ref="I2400:J2400"/>
    <mergeCell ref="K2400:L2400"/>
    <mergeCell ref="K2391:L2391"/>
    <mergeCell ref="K2392:L2392"/>
    <mergeCell ref="A2393:H2393"/>
    <mergeCell ref="K2393:L2393"/>
    <mergeCell ref="A2395:L2395"/>
    <mergeCell ref="A2396:L2396"/>
    <mergeCell ref="I2381:J2381"/>
    <mergeCell ref="I2382:J2382"/>
    <mergeCell ref="A2388:H2388"/>
    <mergeCell ref="I2389:J2389"/>
    <mergeCell ref="A2391:H2391"/>
    <mergeCell ref="I2391:J2391"/>
    <mergeCell ref="K2412:L2412"/>
    <mergeCell ref="I2414:J2414"/>
    <mergeCell ref="K2414:L2414"/>
    <mergeCell ref="I2416:J2416"/>
    <mergeCell ref="I2417:J2417"/>
    <mergeCell ref="I2418:J2418"/>
    <mergeCell ref="I2407:J2407"/>
    <mergeCell ref="I2408:J2408"/>
    <mergeCell ref="K2408:L2408"/>
    <mergeCell ref="I2409:J2409"/>
    <mergeCell ref="I2410:J2410"/>
    <mergeCell ref="K2411:L2411"/>
    <mergeCell ref="I2401:J2401"/>
    <mergeCell ref="K2401:L2401"/>
    <mergeCell ref="K2402:L2402"/>
    <mergeCell ref="I2405:J2405"/>
    <mergeCell ref="K2405:L2405"/>
    <mergeCell ref="I2406:J2406"/>
    <mergeCell ref="I2431:J2431"/>
    <mergeCell ref="K2431:L2431"/>
    <mergeCell ref="I2432:J2432"/>
    <mergeCell ref="K2432:L2432"/>
    <mergeCell ref="I2434:J2434"/>
    <mergeCell ref="K2434:L2434"/>
    <mergeCell ref="I2425:J2425"/>
    <mergeCell ref="I2426:J2426"/>
    <mergeCell ref="K2427:L2427"/>
    <mergeCell ref="A2429:H2429"/>
    <mergeCell ref="K2429:L2429"/>
    <mergeCell ref="I2430:J2430"/>
    <mergeCell ref="K2430:L2430"/>
    <mergeCell ref="I2419:J2419"/>
    <mergeCell ref="K2419:L2419"/>
    <mergeCell ref="I2420:J2420"/>
    <mergeCell ref="I2422:J2422"/>
    <mergeCell ref="K2422:L2422"/>
    <mergeCell ref="I2424:J2424"/>
    <mergeCell ref="I2443:J2443"/>
    <mergeCell ref="K2443:L2443"/>
    <mergeCell ref="A2444:H2444"/>
    <mergeCell ref="K2444:L2444"/>
    <mergeCell ref="I2445:J2445"/>
    <mergeCell ref="K2445:L2445"/>
    <mergeCell ref="I2439:J2439"/>
    <mergeCell ref="I2440:J2440"/>
    <mergeCell ref="K2440:L2440"/>
    <mergeCell ref="I2441:J2441"/>
    <mergeCell ref="K2441:L2441"/>
    <mergeCell ref="I2442:J2442"/>
    <mergeCell ref="K2442:L2442"/>
    <mergeCell ref="I2435:J2435"/>
    <mergeCell ref="K2435:L2435"/>
    <mergeCell ref="A2436:H2436"/>
    <mergeCell ref="K2436:L2436"/>
    <mergeCell ref="K2437:L2437"/>
    <mergeCell ref="I2438:J2438"/>
    <mergeCell ref="K2438:L2438"/>
    <mergeCell ref="I2458:J2458"/>
    <mergeCell ref="I2459:J2459"/>
    <mergeCell ref="I2460:J2460"/>
    <mergeCell ref="A2466:H2466"/>
    <mergeCell ref="I2467:J2467"/>
    <mergeCell ref="A2469:H2469"/>
    <mergeCell ref="I2469:J2469"/>
    <mergeCell ref="K2452:L2452"/>
    <mergeCell ref="I2453:J2453"/>
    <mergeCell ref="A2455:H2455"/>
    <mergeCell ref="K2455:L2455"/>
    <mergeCell ref="I2456:J2456"/>
    <mergeCell ref="I2457:J2457"/>
    <mergeCell ref="K2446:L2446"/>
    <mergeCell ref="I2447:J2447"/>
    <mergeCell ref="K2447:L2447"/>
    <mergeCell ref="A2448:H2448"/>
    <mergeCell ref="K2448:L2448"/>
    <mergeCell ref="I2449:J2449"/>
    <mergeCell ref="I2479:J2479"/>
    <mergeCell ref="K2479:L2479"/>
    <mergeCell ref="K2480:L2480"/>
    <mergeCell ref="I2483:J2483"/>
    <mergeCell ref="K2483:L2483"/>
    <mergeCell ref="I2484:J2484"/>
    <mergeCell ref="C2476:E2476"/>
    <mergeCell ref="I2476:J2476"/>
    <mergeCell ref="K2476:L2476"/>
    <mergeCell ref="K2477:L2477"/>
    <mergeCell ref="I2478:J2478"/>
    <mergeCell ref="K2478:L2478"/>
    <mergeCell ref="K2469:L2469"/>
    <mergeCell ref="K2470:L2470"/>
    <mergeCell ref="A2471:H2471"/>
    <mergeCell ref="K2471:L2471"/>
    <mergeCell ref="A2473:L2473"/>
    <mergeCell ref="A2474:L2474"/>
    <mergeCell ref="I2497:J2497"/>
    <mergeCell ref="K2497:L2497"/>
    <mergeCell ref="I2498:J2498"/>
    <mergeCell ref="I2500:J2500"/>
    <mergeCell ref="K2500:L2500"/>
    <mergeCell ref="I2502:J2502"/>
    <mergeCell ref="K2490:L2490"/>
    <mergeCell ref="I2492:J2492"/>
    <mergeCell ref="K2492:L2492"/>
    <mergeCell ref="I2494:J2494"/>
    <mergeCell ref="I2495:J2495"/>
    <mergeCell ref="I2496:J2496"/>
    <mergeCell ref="I2485:J2485"/>
    <mergeCell ref="I2486:J2486"/>
    <mergeCell ref="K2486:L2486"/>
    <mergeCell ref="I2487:J2487"/>
    <mergeCell ref="I2488:J2488"/>
    <mergeCell ref="K2489:L2489"/>
    <mergeCell ref="I2513:J2513"/>
    <mergeCell ref="K2513:L2513"/>
    <mergeCell ref="I2514:J2514"/>
    <mergeCell ref="K2514:L2514"/>
    <mergeCell ref="A2515:H2515"/>
    <mergeCell ref="K2515:L2515"/>
    <mergeCell ref="I2509:J2509"/>
    <mergeCell ref="K2509:L2509"/>
    <mergeCell ref="I2510:J2510"/>
    <mergeCell ref="K2510:L2510"/>
    <mergeCell ref="I2512:J2512"/>
    <mergeCell ref="K2512:L2512"/>
    <mergeCell ref="I2503:J2503"/>
    <mergeCell ref="I2504:J2504"/>
    <mergeCell ref="K2505:L2505"/>
    <mergeCell ref="A2507:H2507"/>
    <mergeCell ref="K2507:L2507"/>
    <mergeCell ref="I2508:J2508"/>
    <mergeCell ref="K2508:L2508"/>
    <mergeCell ref="A2536:H2536"/>
    <mergeCell ref="I2536:J2536"/>
    <mergeCell ref="K2536:L2536"/>
    <mergeCell ref="K2537:L2537"/>
    <mergeCell ref="A2538:H2538"/>
    <mergeCell ref="K2538:L2538"/>
    <mergeCell ref="I2524:J2524"/>
    <mergeCell ref="I2525:J2525"/>
    <mergeCell ref="I2526:J2526"/>
    <mergeCell ref="I2527:J2527"/>
    <mergeCell ref="A2533:H2533"/>
    <mergeCell ref="I2534:J2534"/>
    <mergeCell ref="I2516:J2516"/>
    <mergeCell ref="K2519:L2519"/>
    <mergeCell ref="I2520:J2520"/>
    <mergeCell ref="A2522:H2522"/>
    <mergeCell ref="K2522:L2522"/>
    <mergeCell ref="I2523:J2523"/>
    <mergeCell ref="I2551:J2551"/>
    <mergeCell ref="I2552:J2552"/>
    <mergeCell ref="I2553:J2553"/>
    <mergeCell ref="K2553:L2553"/>
    <mergeCell ref="I2554:J2554"/>
    <mergeCell ref="I2555:J2555"/>
    <mergeCell ref="I2545:J2545"/>
    <mergeCell ref="K2545:L2545"/>
    <mergeCell ref="I2546:J2546"/>
    <mergeCell ref="K2546:L2546"/>
    <mergeCell ref="K2547:L2547"/>
    <mergeCell ref="I2550:J2550"/>
    <mergeCell ref="K2550:L2550"/>
    <mergeCell ref="A2540:L2540"/>
    <mergeCell ref="A2541:L2541"/>
    <mergeCell ref="C2543:E2543"/>
    <mergeCell ref="I2543:J2543"/>
    <mergeCell ref="K2543:L2543"/>
    <mergeCell ref="K2544:L2544"/>
    <mergeCell ref="I2569:J2569"/>
    <mergeCell ref="I2570:J2570"/>
    <mergeCell ref="I2571:J2571"/>
    <mergeCell ref="K2572:L2572"/>
    <mergeCell ref="A2574:H2574"/>
    <mergeCell ref="K2574:L2574"/>
    <mergeCell ref="I2563:J2563"/>
    <mergeCell ref="I2564:J2564"/>
    <mergeCell ref="K2564:L2564"/>
    <mergeCell ref="I2565:J2565"/>
    <mergeCell ref="I2567:J2567"/>
    <mergeCell ref="K2567:L2567"/>
    <mergeCell ref="K2556:L2556"/>
    <mergeCell ref="K2557:L2557"/>
    <mergeCell ref="I2559:J2559"/>
    <mergeCell ref="K2559:L2559"/>
    <mergeCell ref="I2561:J2561"/>
    <mergeCell ref="I2562:J2562"/>
    <mergeCell ref="K2582:L2582"/>
    <mergeCell ref="I2583:J2583"/>
    <mergeCell ref="K2583:L2583"/>
    <mergeCell ref="I2584:J2584"/>
    <mergeCell ref="I2585:J2585"/>
    <mergeCell ref="K2585:L2585"/>
    <mergeCell ref="I2579:J2579"/>
    <mergeCell ref="K2579:L2579"/>
    <mergeCell ref="I2580:J2580"/>
    <mergeCell ref="K2580:L2580"/>
    <mergeCell ref="A2581:H2581"/>
    <mergeCell ref="K2581:L2581"/>
    <mergeCell ref="I2575:J2575"/>
    <mergeCell ref="K2575:L2575"/>
    <mergeCell ref="I2576:J2576"/>
    <mergeCell ref="K2576:L2576"/>
    <mergeCell ref="I2577:J2577"/>
    <mergeCell ref="K2577:L2577"/>
    <mergeCell ref="A2593:H2593"/>
    <mergeCell ref="K2593:L2593"/>
    <mergeCell ref="I2594:J2594"/>
    <mergeCell ref="K2597:L2597"/>
    <mergeCell ref="I2598:J2598"/>
    <mergeCell ref="A2600:H2600"/>
    <mergeCell ref="K2600:L2600"/>
    <mergeCell ref="A2589:H2589"/>
    <mergeCell ref="K2589:L2589"/>
    <mergeCell ref="I2590:J2590"/>
    <mergeCell ref="K2590:L2590"/>
    <mergeCell ref="K2591:L2591"/>
    <mergeCell ref="I2592:J2592"/>
    <mergeCell ref="K2592:L2592"/>
    <mergeCell ref="I2586:J2586"/>
    <mergeCell ref="K2586:L2586"/>
    <mergeCell ref="I2587:J2587"/>
    <mergeCell ref="K2587:L2587"/>
    <mergeCell ref="I2588:J2588"/>
    <mergeCell ref="K2588:L2588"/>
    <mergeCell ref="A2618:L2618"/>
    <mergeCell ref="A2619:L2619"/>
    <mergeCell ref="C2621:E2621"/>
    <mergeCell ref="I2621:J2621"/>
    <mergeCell ref="K2621:L2621"/>
    <mergeCell ref="K2622:L2622"/>
    <mergeCell ref="I2612:J2612"/>
    <mergeCell ref="A2614:H2614"/>
    <mergeCell ref="I2614:J2614"/>
    <mergeCell ref="K2614:L2614"/>
    <mergeCell ref="K2615:L2615"/>
    <mergeCell ref="A2616:H2616"/>
    <mergeCell ref="K2616:L2616"/>
    <mergeCell ref="I2601:J2601"/>
    <mergeCell ref="I2602:J2602"/>
    <mergeCell ref="I2603:J2603"/>
    <mergeCell ref="I2604:J2604"/>
    <mergeCell ref="I2605:J2605"/>
    <mergeCell ref="A2611:H2611"/>
    <mergeCell ref="K2634:L2634"/>
    <mergeCell ref="K2635:L2635"/>
    <mergeCell ref="I2637:J2637"/>
    <mergeCell ref="K2637:L2637"/>
    <mergeCell ref="I2639:J2639"/>
    <mergeCell ref="I2640:J2640"/>
    <mergeCell ref="I2629:J2629"/>
    <mergeCell ref="I2630:J2630"/>
    <mergeCell ref="I2631:J2631"/>
    <mergeCell ref="K2631:L2631"/>
    <mergeCell ref="I2632:J2632"/>
    <mergeCell ref="I2633:J2633"/>
    <mergeCell ref="I2623:J2623"/>
    <mergeCell ref="K2623:L2623"/>
    <mergeCell ref="I2624:J2624"/>
    <mergeCell ref="K2624:L2624"/>
    <mergeCell ref="K2625:L2625"/>
    <mergeCell ref="I2628:J2628"/>
    <mergeCell ref="K2628:L2628"/>
    <mergeCell ref="I2653:J2653"/>
    <mergeCell ref="K2653:L2653"/>
    <mergeCell ref="I2654:J2654"/>
    <mergeCell ref="K2654:L2654"/>
    <mergeCell ref="I2655:J2655"/>
    <mergeCell ref="K2655:L2655"/>
    <mergeCell ref="I2647:J2647"/>
    <mergeCell ref="I2648:J2648"/>
    <mergeCell ref="I2649:J2649"/>
    <mergeCell ref="K2650:L2650"/>
    <mergeCell ref="A2652:H2652"/>
    <mergeCell ref="K2652:L2652"/>
    <mergeCell ref="I2641:J2641"/>
    <mergeCell ref="I2642:J2642"/>
    <mergeCell ref="K2642:L2642"/>
    <mergeCell ref="I2643:J2643"/>
    <mergeCell ref="I2645:J2645"/>
    <mergeCell ref="K2645:L2645"/>
    <mergeCell ref="I2664:J2664"/>
    <mergeCell ref="K2664:L2664"/>
    <mergeCell ref="I2665:J2665"/>
    <mergeCell ref="K2665:L2665"/>
    <mergeCell ref="I2666:J2666"/>
    <mergeCell ref="K2666:L2666"/>
    <mergeCell ref="K2660:L2660"/>
    <mergeCell ref="I2661:J2661"/>
    <mergeCell ref="K2661:L2661"/>
    <mergeCell ref="I2662:J2662"/>
    <mergeCell ref="I2663:J2663"/>
    <mergeCell ref="K2663:L2663"/>
    <mergeCell ref="I2657:J2657"/>
    <mergeCell ref="K2657:L2657"/>
    <mergeCell ref="I2658:J2658"/>
    <mergeCell ref="K2658:L2658"/>
    <mergeCell ref="A2659:H2659"/>
    <mergeCell ref="K2659:L2659"/>
    <mergeCell ref="I2677:J2677"/>
    <mergeCell ref="A2679:H2679"/>
    <mergeCell ref="K2679:L2679"/>
    <mergeCell ref="I2680:J2680"/>
    <mergeCell ref="I2681:J2681"/>
    <mergeCell ref="I2682:J2682"/>
    <mergeCell ref="I2671:J2671"/>
    <mergeCell ref="K2671:L2671"/>
    <mergeCell ref="A2672:H2672"/>
    <mergeCell ref="K2672:L2672"/>
    <mergeCell ref="I2673:J2673"/>
    <mergeCell ref="K2676:L2676"/>
    <mergeCell ref="A2667:H2667"/>
    <mergeCell ref="K2667:L2667"/>
    <mergeCell ref="I2668:J2668"/>
    <mergeCell ref="K2668:L2668"/>
    <mergeCell ref="K2669:L2669"/>
    <mergeCell ref="I2670:J2670"/>
    <mergeCell ref="K2670:L2670"/>
    <mergeCell ref="C2700:E2700"/>
    <mergeCell ref="I2700:J2700"/>
    <mergeCell ref="K2700:L2700"/>
    <mergeCell ref="K2701:L2701"/>
    <mergeCell ref="I2702:J2702"/>
    <mergeCell ref="K2702:L2702"/>
    <mergeCell ref="K2693:L2693"/>
    <mergeCell ref="K2694:L2694"/>
    <mergeCell ref="A2695:H2695"/>
    <mergeCell ref="K2695:L2695"/>
    <mergeCell ref="A2697:L2697"/>
    <mergeCell ref="A2698:L2698"/>
    <mergeCell ref="I2683:J2683"/>
    <mergeCell ref="I2684:J2684"/>
    <mergeCell ref="A2690:H2690"/>
    <mergeCell ref="I2691:J2691"/>
    <mergeCell ref="A2693:H2693"/>
    <mergeCell ref="I2693:J2693"/>
    <mergeCell ref="K2714:L2714"/>
    <mergeCell ref="I2716:J2716"/>
    <mergeCell ref="K2716:L2716"/>
    <mergeCell ref="I2718:J2718"/>
    <mergeCell ref="I2719:J2719"/>
    <mergeCell ref="I2720:J2720"/>
    <mergeCell ref="I2709:J2709"/>
    <mergeCell ref="I2710:J2710"/>
    <mergeCell ref="K2710:L2710"/>
    <mergeCell ref="I2711:J2711"/>
    <mergeCell ref="I2712:J2712"/>
    <mergeCell ref="K2713:L2713"/>
    <mergeCell ref="I2703:J2703"/>
    <mergeCell ref="K2703:L2703"/>
    <mergeCell ref="K2704:L2704"/>
    <mergeCell ref="I2707:J2707"/>
    <mergeCell ref="K2707:L2707"/>
    <mergeCell ref="I2708:J2708"/>
    <mergeCell ref="I2733:J2733"/>
    <mergeCell ref="K2733:L2733"/>
    <mergeCell ref="I2734:J2734"/>
    <mergeCell ref="K2734:L2734"/>
    <mergeCell ref="I2736:J2736"/>
    <mergeCell ref="K2736:L2736"/>
    <mergeCell ref="I2727:J2727"/>
    <mergeCell ref="I2728:J2728"/>
    <mergeCell ref="K2729:L2729"/>
    <mergeCell ref="A2731:H2731"/>
    <mergeCell ref="K2731:L2731"/>
    <mergeCell ref="I2732:J2732"/>
    <mergeCell ref="K2732:L2732"/>
    <mergeCell ref="I2721:J2721"/>
    <mergeCell ref="K2721:L2721"/>
    <mergeCell ref="I2722:J2722"/>
    <mergeCell ref="I2724:J2724"/>
    <mergeCell ref="K2724:L2724"/>
    <mergeCell ref="I2726:J2726"/>
    <mergeCell ref="I2745:J2745"/>
    <mergeCell ref="K2745:L2745"/>
    <mergeCell ref="A2746:H2746"/>
    <mergeCell ref="K2746:L2746"/>
    <mergeCell ref="I2747:J2747"/>
    <mergeCell ref="K2747:L2747"/>
    <mergeCell ref="I2741:J2741"/>
    <mergeCell ref="I2742:J2742"/>
    <mergeCell ref="K2742:L2742"/>
    <mergeCell ref="I2743:J2743"/>
    <mergeCell ref="K2743:L2743"/>
    <mergeCell ref="I2744:J2744"/>
    <mergeCell ref="K2744:L2744"/>
    <mergeCell ref="I2737:J2737"/>
    <mergeCell ref="K2737:L2737"/>
    <mergeCell ref="A2738:H2738"/>
    <mergeCell ref="K2738:L2738"/>
    <mergeCell ref="K2739:L2739"/>
    <mergeCell ref="I2740:J2740"/>
    <mergeCell ref="K2740:L2740"/>
    <mergeCell ref="I2760:J2760"/>
    <mergeCell ref="I2761:J2761"/>
    <mergeCell ref="I2762:J2762"/>
    <mergeCell ref="A2768:H2768"/>
    <mergeCell ref="I2769:J2769"/>
    <mergeCell ref="A2771:H2771"/>
    <mergeCell ref="I2771:J2771"/>
    <mergeCell ref="K2754:L2754"/>
    <mergeCell ref="I2755:J2755"/>
    <mergeCell ref="A2757:H2757"/>
    <mergeCell ref="K2757:L2757"/>
    <mergeCell ref="I2758:J2758"/>
    <mergeCell ref="I2759:J2759"/>
    <mergeCell ref="K2748:L2748"/>
    <mergeCell ref="I2749:J2749"/>
    <mergeCell ref="K2749:L2749"/>
    <mergeCell ref="A2750:H2750"/>
    <mergeCell ref="K2750:L2750"/>
    <mergeCell ref="I2751:J2751"/>
    <mergeCell ref="I2781:J2781"/>
    <mergeCell ref="K2781:L2781"/>
    <mergeCell ref="K2782:L2782"/>
    <mergeCell ref="I2785:J2785"/>
    <mergeCell ref="K2785:L2785"/>
    <mergeCell ref="I2786:J2786"/>
    <mergeCell ref="C2778:E2778"/>
    <mergeCell ref="I2778:J2778"/>
    <mergeCell ref="K2778:L2778"/>
    <mergeCell ref="K2779:L2779"/>
    <mergeCell ref="I2780:J2780"/>
    <mergeCell ref="K2780:L2780"/>
    <mergeCell ref="K2771:L2771"/>
    <mergeCell ref="K2772:L2772"/>
    <mergeCell ref="A2773:H2773"/>
    <mergeCell ref="K2773:L2773"/>
    <mergeCell ref="A2775:L2775"/>
    <mergeCell ref="A2776:L2776"/>
    <mergeCell ref="I2799:J2799"/>
    <mergeCell ref="K2799:L2799"/>
    <mergeCell ref="I2800:J2800"/>
    <mergeCell ref="I2802:J2802"/>
    <mergeCell ref="K2802:L2802"/>
    <mergeCell ref="I2804:J2804"/>
    <mergeCell ref="K2792:L2792"/>
    <mergeCell ref="I2794:J2794"/>
    <mergeCell ref="K2794:L2794"/>
    <mergeCell ref="I2796:J2796"/>
    <mergeCell ref="I2797:J2797"/>
    <mergeCell ref="I2798:J2798"/>
    <mergeCell ref="I2787:J2787"/>
    <mergeCell ref="I2788:J2788"/>
    <mergeCell ref="K2788:L2788"/>
    <mergeCell ref="I2789:J2789"/>
    <mergeCell ref="I2790:J2790"/>
    <mergeCell ref="K2791:L2791"/>
    <mergeCell ref="I2815:J2815"/>
    <mergeCell ref="K2815:L2815"/>
    <mergeCell ref="A2816:H2816"/>
    <mergeCell ref="K2816:L2816"/>
    <mergeCell ref="K2817:L2817"/>
    <mergeCell ref="I2818:J2818"/>
    <mergeCell ref="K2818:L2818"/>
    <mergeCell ref="I2811:J2811"/>
    <mergeCell ref="K2811:L2811"/>
    <mergeCell ref="I2812:J2812"/>
    <mergeCell ref="K2812:L2812"/>
    <mergeCell ref="I2814:J2814"/>
    <mergeCell ref="K2814:L2814"/>
    <mergeCell ref="I2805:J2805"/>
    <mergeCell ref="I2806:J2806"/>
    <mergeCell ref="K2807:L2807"/>
    <mergeCell ref="A2809:H2809"/>
    <mergeCell ref="K2809:L2809"/>
    <mergeCell ref="I2810:J2810"/>
    <mergeCell ref="K2810:L2810"/>
    <mergeCell ref="K2826:L2826"/>
    <mergeCell ref="I2827:J2827"/>
    <mergeCell ref="K2827:L2827"/>
    <mergeCell ref="A2828:H2828"/>
    <mergeCell ref="K2828:L2828"/>
    <mergeCell ref="I2829:J2829"/>
    <mergeCell ref="I2823:J2823"/>
    <mergeCell ref="K2823:L2823"/>
    <mergeCell ref="A2824:H2824"/>
    <mergeCell ref="K2824:L2824"/>
    <mergeCell ref="I2825:J2825"/>
    <mergeCell ref="K2825:L2825"/>
    <mergeCell ref="I2819:J2819"/>
    <mergeCell ref="I2820:J2820"/>
    <mergeCell ref="K2820:L2820"/>
    <mergeCell ref="I2821:J2821"/>
    <mergeCell ref="K2821:L2821"/>
    <mergeCell ref="I2822:J2822"/>
    <mergeCell ref="K2822:L2822"/>
    <mergeCell ref="K2849:L2849"/>
    <mergeCell ref="K2850:L2850"/>
    <mergeCell ref="A2851:H2851"/>
    <mergeCell ref="K2851:L2851"/>
    <mergeCell ref="A2853:L2853"/>
    <mergeCell ref="A2854:L2854"/>
    <mergeCell ref="I2838:J2838"/>
    <mergeCell ref="I2839:J2839"/>
    <mergeCell ref="I2840:J2840"/>
    <mergeCell ref="A2846:H2846"/>
    <mergeCell ref="I2847:J2847"/>
    <mergeCell ref="A2849:H2849"/>
    <mergeCell ref="I2849:J2849"/>
    <mergeCell ref="K2832:L2832"/>
    <mergeCell ref="I2833:J2833"/>
    <mergeCell ref="A2835:H2835"/>
    <mergeCell ref="K2835:L2835"/>
    <mergeCell ref="I2836:J2836"/>
    <mergeCell ref="I2837:J2837"/>
    <mergeCell ref="I2865:J2865"/>
    <mergeCell ref="I2866:J2866"/>
    <mergeCell ref="K2866:L2866"/>
    <mergeCell ref="I2867:J2867"/>
    <mergeCell ref="I2868:J2868"/>
    <mergeCell ref="K2869:L2869"/>
    <mergeCell ref="I2859:J2859"/>
    <mergeCell ref="K2859:L2859"/>
    <mergeCell ref="K2860:L2860"/>
    <mergeCell ref="I2863:J2863"/>
    <mergeCell ref="K2863:L2863"/>
    <mergeCell ref="I2864:J2864"/>
    <mergeCell ref="C2856:E2856"/>
    <mergeCell ref="I2856:J2856"/>
    <mergeCell ref="K2856:L2856"/>
    <mergeCell ref="K2857:L2857"/>
    <mergeCell ref="I2858:J2858"/>
    <mergeCell ref="K2858:L2858"/>
    <mergeCell ref="I2883:J2883"/>
    <mergeCell ref="I2884:J2884"/>
    <mergeCell ref="K2885:L2885"/>
    <mergeCell ref="A2887:H2887"/>
    <mergeCell ref="K2887:L2887"/>
    <mergeCell ref="I2888:J2888"/>
    <mergeCell ref="K2888:L2888"/>
    <mergeCell ref="I2877:J2877"/>
    <mergeCell ref="K2877:L2877"/>
    <mergeCell ref="I2878:J2878"/>
    <mergeCell ref="I2880:J2880"/>
    <mergeCell ref="K2880:L2880"/>
    <mergeCell ref="I2882:J2882"/>
    <mergeCell ref="K2870:L2870"/>
    <mergeCell ref="I2872:J2872"/>
    <mergeCell ref="K2872:L2872"/>
    <mergeCell ref="I2874:J2874"/>
    <mergeCell ref="I2875:J2875"/>
    <mergeCell ref="I2876:J2876"/>
    <mergeCell ref="I2897:J2897"/>
    <mergeCell ref="I2898:J2898"/>
    <mergeCell ref="K2898:L2898"/>
    <mergeCell ref="I2899:J2899"/>
    <mergeCell ref="K2899:L2899"/>
    <mergeCell ref="I2900:J2900"/>
    <mergeCell ref="K2900:L2900"/>
    <mergeCell ref="I2893:J2893"/>
    <mergeCell ref="K2893:L2893"/>
    <mergeCell ref="A2894:H2894"/>
    <mergeCell ref="K2894:L2894"/>
    <mergeCell ref="K2895:L2895"/>
    <mergeCell ref="I2896:J2896"/>
    <mergeCell ref="K2896:L2896"/>
    <mergeCell ref="I2889:J2889"/>
    <mergeCell ref="K2889:L2889"/>
    <mergeCell ref="I2890:J2890"/>
    <mergeCell ref="K2890:L2890"/>
    <mergeCell ref="I2892:J2892"/>
    <mergeCell ref="K2892:L2892"/>
    <mergeCell ref="K2910:L2910"/>
    <mergeCell ref="I2911:J2911"/>
    <mergeCell ref="A2913:H2913"/>
    <mergeCell ref="K2913:L2913"/>
    <mergeCell ref="I2914:J2914"/>
    <mergeCell ref="I2915:J2915"/>
    <mergeCell ref="K2904:L2904"/>
    <mergeCell ref="I2905:J2905"/>
    <mergeCell ref="K2905:L2905"/>
    <mergeCell ref="A2906:H2906"/>
    <mergeCell ref="K2906:L2906"/>
    <mergeCell ref="I2907:J2907"/>
    <mergeCell ref="I2901:J2901"/>
    <mergeCell ref="K2901:L2901"/>
    <mergeCell ref="A2902:H2902"/>
    <mergeCell ref="K2902:L2902"/>
    <mergeCell ref="I2903:J2903"/>
    <mergeCell ref="K2903:L2903"/>
    <mergeCell ref="C2934:E2934"/>
    <mergeCell ref="I2934:J2934"/>
    <mergeCell ref="K2934:L2934"/>
    <mergeCell ref="K2935:L2935"/>
    <mergeCell ref="I2936:J2936"/>
    <mergeCell ref="K2936:L2936"/>
    <mergeCell ref="K2927:L2927"/>
    <mergeCell ref="K2928:L2928"/>
    <mergeCell ref="A2929:H2929"/>
    <mergeCell ref="K2929:L2929"/>
    <mergeCell ref="A2931:L2931"/>
    <mergeCell ref="A2932:L2932"/>
    <mergeCell ref="I2916:J2916"/>
    <mergeCell ref="I2917:J2917"/>
    <mergeCell ref="I2918:J2918"/>
    <mergeCell ref="A2924:H2924"/>
    <mergeCell ref="I2925:J2925"/>
    <mergeCell ref="A2927:H2927"/>
    <mergeCell ref="I2927:J2927"/>
    <mergeCell ref="K2948:L2948"/>
    <mergeCell ref="I2950:J2950"/>
    <mergeCell ref="K2950:L2950"/>
    <mergeCell ref="I2952:J2952"/>
    <mergeCell ref="I2953:J2953"/>
    <mergeCell ref="I2954:J2954"/>
    <mergeCell ref="I2943:J2943"/>
    <mergeCell ref="I2944:J2944"/>
    <mergeCell ref="K2944:L2944"/>
    <mergeCell ref="I2945:J2945"/>
    <mergeCell ref="I2946:J2946"/>
    <mergeCell ref="K2947:L2947"/>
    <mergeCell ref="I2937:J2937"/>
    <mergeCell ref="K2937:L2937"/>
    <mergeCell ref="K2938:L2938"/>
    <mergeCell ref="I2941:J2941"/>
    <mergeCell ref="K2941:L2941"/>
    <mergeCell ref="I2942:J2942"/>
    <mergeCell ref="I2967:J2967"/>
    <mergeCell ref="K2967:L2967"/>
    <mergeCell ref="I2968:J2968"/>
    <mergeCell ref="K2968:L2968"/>
    <mergeCell ref="I2970:J2970"/>
    <mergeCell ref="K2970:L2970"/>
    <mergeCell ref="I2961:J2961"/>
    <mergeCell ref="I2962:J2962"/>
    <mergeCell ref="K2963:L2963"/>
    <mergeCell ref="A2965:H2965"/>
    <mergeCell ref="K2965:L2965"/>
    <mergeCell ref="I2966:J2966"/>
    <mergeCell ref="K2966:L2966"/>
    <mergeCell ref="I2955:J2955"/>
    <mergeCell ref="K2955:L2955"/>
    <mergeCell ref="I2956:J2956"/>
    <mergeCell ref="I2958:J2958"/>
    <mergeCell ref="K2958:L2958"/>
    <mergeCell ref="I2960:J2960"/>
    <mergeCell ref="I2979:J2979"/>
    <mergeCell ref="K2979:L2979"/>
    <mergeCell ref="A2980:H2980"/>
    <mergeCell ref="K2980:L2980"/>
    <mergeCell ref="I2981:J2981"/>
    <mergeCell ref="K2981:L2981"/>
    <mergeCell ref="I2975:J2975"/>
    <mergeCell ref="I2976:J2976"/>
    <mergeCell ref="K2976:L2976"/>
    <mergeCell ref="I2977:J2977"/>
    <mergeCell ref="K2977:L2977"/>
    <mergeCell ref="I2978:J2978"/>
    <mergeCell ref="K2978:L2978"/>
    <mergeCell ref="I2971:J2971"/>
    <mergeCell ref="K2971:L2971"/>
    <mergeCell ref="A2972:H2972"/>
    <mergeCell ref="K2972:L2972"/>
    <mergeCell ref="K2973:L2973"/>
    <mergeCell ref="I2974:J2974"/>
    <mergeCell ref="K2974:L2974"/>
    <mergeCell ref="I2994:J2994"/>
    <mergeCell ref="I2995:J2995"/>
    <mergeCell ref="I2996:J2996"/>
    <mergeCell ref="A3002:H3002"/>
    <mergeCell ref="I3003:J3003"/>
    <mergeCell ref="A3005:H3005"/>
    <mergeCell ref="I3005:J3005"/>
    <mergeCell ref="K2988:L2988"/>
    <mergeCell ref="I2989:J2989"/>
    <mergeCell ref="A2991:H2991"/>
    <mergeCell ref="K2991:L2991"/>
    <mergeCell ref="I2992:J2992"/>
    <mergeCell ref="I2993:J2993"/>
    <mergeCell ref="K2982:L2982"/>
    <mergeCell ref="I2983:J2983"/>
    <mergeCell ref="K2983:L2983"/>
    <mergeCell ref="A2984:H2984"/>
    <mergeCell ref="K2984:L2984"/>
    <mergeCell ref="I2985:J2985"/>
    <mergeCell ref="I3015:J3015"/>
    <mergeCell ref="K3015:L3015"/>
    <mergeCell ref="K3016:L3016"/>
    <mergeCell ref="I3019:J3019"/>
    <mergeCell ref="K3019:L3019"/>
    <mergeCell ref="I3020:J3020"/>
    <mergeCell ref="C3012:E3012"/>
    <mergeCell ref="I3012:J3012"/>
    <mergeCell ref="K3012:L3012"/>
    <mergeCell ref="K3013:L3013"/>
    <mergeCell ref="I3014:J3014"/>
    <mergeCell ref="K3014:L3014"/>
    <mergeCell ref="K3005:L3005"/>
    <mergeCell ref="K3006:L3006"/>
    <mergeCell ref="A3007:H3007"/>
    <mergeCell ref="K3007:L3007"/>
    <mergeCell ref="A3009:L3009"/>
    <mergeCell ref="A3010:L3010"/>
    <mergeCell ref="I3033:J3033"/>
    <mergeCell ref="K3033:L3033"/>
    <mergeCell ref="I3034:J3034"/>
    <mergeCell ref="I3036:J3036"/>
    <mergeCell ref="K3036:L3036"/>
    <mergeCell ref="I3038:J3038"/>
    <mergeCell ref="K3026:L3026"/>
    <mergeCell ref="I3028:J3028"/>
    <mergeCell ref="K3028:L3028"/>
    <mergeCell ref="I3030:J3030"/>
    <mergeCell ref="I3031:J3031"/>
    <mergeCell ref="I3032:J3032"/>
    <mergeCell ref="I3021:J3021"/>
    <mergeCell ref="I3022:J3022"/>
    <mergeCell ref="K3022:L3022"/>
    <mergeCell ref="I3023:J3023"/>
    <mergeCell ref="I3024:J3024"/>
    <mergeCell ref="K3025:L3025"/>
    <mergeCell ref="I3049:J3049"/>
    <mergeCell ref="K3049:L3049"/>
    <mergeCell ref="A3050:H3050"/>
    <mergeCell ref="K3050:L3050"/>
    <mergeCell ref="K3051:L3051"/>
    <mergeCell ref="I3052:J3052"/>
    <mergeCell ref="K3052:L3052"/>
    <mergeCell ref="I3045:J3045"/>
    <mergeCell ref="K3045:L3045"/>
    <mergeCell ref="I3046:J3046"/>
    <mergeCell ref="K3046:L3046"/>
    <mergeCell ref="I3048:J3048"/>
    <mergeCell ref="K3048:L3048"/>
    <mergeCell ref="I3039:J3039"/>
    <mergeCell ref="I3040:J3040"/>
    <mergeCell ref="K3041:L3041"/>
    <mergeCell ref="A3043:H3043"/>
    <mergeCell ref="K3043:L3043"/>
    <mergeCell ref="I3044:J3044"/>
    <mergeCell ref="K3044:L3044"/>
    <mergeCell ref="K3060:L3060"/>
    <mergeCell ref="I3061:J3061"/>
    <mergeCell ref="K3061:L3061"/>
    <mergeCell ref="A3062:H3062"/>
    <mergeCell ref="K3062:L3062"/>
    <mergeCell ref="I3063:J3063"/>
    <mergeCell ref="I3057:J3057"/>
    <mergeCell ref="K3057:L3057"/>
    <mergeCell ref="A3058:H3058"/>
    <mergeCell ref="K3058:L3058"/>
    <mergeCell ref="I3059:J3059"/>
    <mergeCell ref="K3059:L3059"/>
    <mergeCell ref="I3053:J3053"/>
    <mergeCell ref="I3054:J3054"/>
    <mergeCell ref="K3054:L3054"/>
    <mergeCell ref="I3055:J3055"/>
    <mergeCell ref="K3055:L3055"/>
    <mergeCell ref="I3056:J3056"/>
    <mergeCell ref="K3056:L3056"/>
    <mergeCell ref="K3083:L3083"/>
    <mergeCell ref="K3084:L3084"/>
    <mergeCell ref="A3085:H3085"/>
    <mergeCell ref="K3085:L3085"/>
    <mergeCell ref="A3087:L3087"/>
    <mergeCell ref="A3088:L3088"/>
    <mergeCell ref="I3072:J3072"/>
    <mergeCell ref="I3073:J3073"/>
    <mergeCell ref="I3074:J3074"/>
    <mergeCell ref="A3080:H3080"/>
    <mergeCell ref="I3081:J3081"/>
    <mergeCell ref="A3083:H3083"/>
    <mergeCell ref="I3083:J3083"/>
    <mergeCell ref="K3066:L3066"/>
    <mergeCell ref="I3067:J3067"/>
    <mergeCell ref="A3069:H3069"/>
    <mergeCell ref="K3069:L3069"/>
    <mergeCell ref="I3070:J3070"/>
    <mergeCell ref="I3071:J3071"/>
    <mergeCell ref="I3099:J3099"/>
    <mergeCell ref="I3100:J3100"/>
    <mergeCell ref="K3100:L3100"/>
    <mergeCell ref="I3101:J3101"/>
    <mergeCell ref="I3102:J3102"/>
    <mergeCell ref="K3103:L3103"/>
    <mergeCell ref="I3093:J3093"/>
    <mergeCell ref="K3093:L3093"/>
    <mergeCell ref="K3094:L3094"/>
    <mergeCell ref="I3097:J3097"/>
    <mergeCell ref="K3097:L3097"/>
    <mergeCell ref="I3098:J3098"/>
    <mergeCell ref="C3090:E3090"/>
    <mergeCell ref="I3090:J3090"/>
    <mergeCell ref="K3090:L3090"/>
    <mergeCell ref="K3091:L3091"/>
    <mergeCell ref="I3092:J3092"/>
    <mergeCell ref="K3092:L3092"/>
    <mergeCell ref="I3117:J3117"/>
    <mergeCell ref="I3118:J3118"/>
    <mergeCell ref="K3119:L3119"/>
    <mergeCell ref="A3121:H3121"/>
    <mergeCell ref="K3121:L3121"/>
    <mergeCell ref="I3122:J3122"/>
    <mergeCell ref="K3122:L3122"/>
    <mergeCell ref="I3111:J3111"/>
    <mergeCell ref="K3111:L3111"/>
    <mergeCell ref="I3112:J3112"/>
    <mergeCell ref="I3114:J3114"/>
    <mergeCell ref="K3114:L3114"/>
    <mergeCell ref="I3116:J3116"/>
    <mergeCell ref="K3104:L3104"/>
    <mergeCell ref="I3106:J3106"/>
    <mergeCell ref="K3106:L3106"/>
    <mergeCell ref="I3108:J3108"/>
    <mergeCell ref="I3109:J3109"/>
    <mergeCell ref="I3110:J3110"/>
    <mergeCell ref="I3131:J3131"/>
    <mergeCell ref="I3132:J3132"/>
    <mergeCell ref="K3132:L3132"/>
    <mergeCell ref="I3133:J3133"/>
    <mergeCell ref="K3133:L3133"/>
    <mergeCell ref="I3134:J3134"/>
    <mergeCell ref="K3134:L3134"/>
    <mergeCell ref="I3127:J3127"/>
    <mergeCell ref="K3127:L3127"/>
    <mergeCell ref="A3128:H3128"/>
    <mergeCell ref="K3128:L3128"/>
    <mergeCell ref="K3129:L3129"/>
    <mergeCell ref="I3130:J3130"/>
    <mergeCell ref="K3130:L3130"/>
    <mergeCell ref="I3123:J3123"/>
    <mergeCell ref="K3123:L3123"/>
    <mergeCell ref="I3124:J3124"/>
    <mergeCell ref="K3124:L3124"/>
    <mergeCell ref="I3126:J3126"/>
    <mergeCell ref="K3126:L3126"/>
    <mergeCell ref="K3144:L3144"/>
    <mergeCell ref="I3145:J3145"/>
    <mergeCell ref="A3147:H3147"/>
    <mergeCell ref="K3147:L3147"/>
    <mergeCell ref="I3148:J3148"/>
    <mergeCell ref="I3149:J3149"/>
    <mergeCell ref="K3138:L3138"/>
    <mergeCell ref="I3139:J3139"/>
    <mergeCell ref="K3139:L3139"/>
    <mergeCell ref="A3140:H3140"/>
    <mergeCell ref="K3140:L3140"/>
    <mergeCell ref="I3141:J3141"/>
    <mergeCell ref="I3135:J3135"/>
    <mergeCell ref="K3135:L3135"/>
    <mergeCell ref="A3136:H3136"/>
    <mergeCell ref="K3136:L3136"/>
    <mergeCell ref="I3137:J3137"/>
    <mergeCell ref="K3137:L3137"/>
    <mergeCell ref="C3168:E3168"/>
    <mergeCell ref="I3168:J3168"/>
    <mergeCell ref="K3168:L3168"/>
    <mergeCell ref="K3169:L3169"/>
    <mergeCell ref="I3170:J3170"/>
    <mergeCell ref="K3170:L3170"/>
    <mergeCell ref="K3161:L3161"/>
    <mergeCell ref="K3162:L3162"/>
    <mergeCell ref="A3163:H3163"/>
    <mergeCell ref="K3163:L3163"/>
    <mergeCell ref="A3165:L3165"/>
    <mergeCell ref="A3166:L3166"/>
    <mergeCell ref="I3150:J3150"/>
    <mergeCell ref="I3151:J3151"/>
    <mergeCell ref="I3152:J3152"/>
    <mergeCell ref="A3158:H3158"/>
    <mergeCell ref="I3159:J3159"/>
    <mergeCell ref="A3161:H3161"/>
    <mergeCell ref="I3161:J3161"/>
    <mergeCell ref="K3182:L3182"/>
    <mergeCell ref="I3184:J3184"/>
    <mergeCell ref="K3184:L3184"/>
    <mergeCell ref="I3186:J3186"/>
    <mergeCell ref="I3187:J3187"/>
    <mergeCell ref="I3188:J3188"/>
    <mergeCell ref="I3177:J3177"/>
    <mergeCell ref="I3178:J3178"/>
    <mergeCell ref="K3178:L3178"/>
    <mergeCell ref="I3179:J3179"/>
    <mergeCell ref="I3180:J3180"/>
    <mergeCell ref="K3181:L3181"/>
    <mergeCell ref="I3171:J3171"/>
    <mergeCell ref="K3171:L3171"/>
    <mergeCell ref="K3172:L3172"/>
    <mergeCell ref="I3175:J3175"/>
    <mergeCell ref="K3175:L3175"/>
    <mergeCell ref="I3176:J3176"/>
    <mergeCell ref="I3201:J3201"/>
    <mergeCell ref="K3201:L3201"/>
    <mergeCell ref="I3202:J3202"/>
    <mergeCell ref="K3202:L3202"/>
    <mergeCell ref="I3204:J3204"/>
    <mergeCell ref="K3204:L3204"/>
    <mergeCell ref="I3195:J3195"/>
    <mergeCell ref="I3196:J3196"/>
    <mergeCell ref="K3197:L3197"/>
    <mergeCell ref="A3199:H3199"/>
    <mergeCell ref="K3199:L3199"/>
    <mergeCell ref="I3200:J3200"/>
    <mergeCell ref="K3200:L3200"/>
    <mergeCell ref="I3189:J3189"/>
    <mergeCell ref="K3189:L3189"/>
    <mergeCell ref="I3190:J3190"/>
    <mergeCell ref="I3192:J3192"/>
    <mergeCell ref="K3192:L3192"/>
    <mergeCell ref="I3194:J3194"/>
    <mergeCell ref="I3213:J3213"/>
    <mergeCell ref="K3213:L3213"/>
    <mergeCell ref="A3214:H3214"/>
    <mergeCell ref="K3214:L3214"/>
    <mergeCell ref="I3215:J3215"/>
    <mergeCell ref="K3215:L3215"/>
    <mergeCell ref="I3209:J3209"/>
    <mergeCell ref="I3210:J3210"/>
    <mergeCell ref="K3210:L3210"/>
    <mergeCell ref="I3211:J3211"/>
    <mergeCell ref="K3211:L3211"/>
    <mergeCell ref="I3212:J3212"/>
    <mergeCell ref="K3212:L3212"/>
    <mergeCell ref="I3205:J3205"/>
    <mergeCell ref="K3205:L3205"/>
    <mergeCell ref="A3206:H3206"/>
    <mergeCell ref="K3206:L3206"/>
    <mergeCell ref="K3207:L3207"/>
    <mergeCell ref="I3208:J3208"/>
    <mergeCell ref="K3208:L3208"/>
    <mergeCell ref="I3228:J3228"/>
    <mergeCell ref="I3229:J3229"/>
    <mergeCell ref="I3230:J3230"/>
    <mergeCell ref="A3236:H3236"/>
    <mergeCell ref="I3237:J3237"/>
    <mergeCell ref="A3239:H3239"/>
    <mergeCell ref="I3239:J3239"/>
    <mergeCell ref="K3222:L3222"/>
    <mergeCell ref="I3223:J3223"/>
    <mergeCell ref="A3225:H3225"/>
    <mergeCell ref="K3225:L3225"/>
    <mergeCell ref="I3226:J3226"/>
    <mergeCell ref="I3227:J3227"/>
    <mergeCell ref="K3216:L3216"/>
    <mergeCell ref="I3217:J3217"/>
    <mergeCell ref="K3217:L3217"/>
    <mergeCell ref="A3218:H3218"/>
    <mergeCell ref="K3218:L3218"/>
    <mergeCell ref="I3219:J3219"/>
    <mergeCell ref="I3249:J3249"/>
    <mergeCell ref="K3249:L3249"/>
    <mergeCell ref="K3250:L3250"/>
    <mergeCell ref="I3253:J3253"/>
    <mergeCell ref="K3253:L3253"/>
    <mergeCell ref="I3254:J3254"/>
    <mergeCell ref="C3246:E3246"/>
    <mergeCell ref="I3246:J3246"/>
    <mergeCell ref="K3246:L3246"/>
    <mergeCell ref="K3247:L3247"/>
    <mergeCell ref="I3248:J3248"/>
    <mergeCell ref="K3248:L3248"/>
    <mergeCell ref="K3239:L3239"/>
    <mergeCell ref="K3240:L3240"/>
    <mergeCell ref="A3241:H3241"/>
    <mergeCell ref="K3241:L3241"/>
    <mergeCell ref="A3243:L3243"/>
    <mergeCell ref="A3244:L3244"/>
    <mergeCell ref="I3267:J3267"/>
    <mergeCell ref="K3267:L3267"/>
    <mergeCell ref="I3268:J3268"/>
    <mergeCell ref="I3270:J3270"/>
    <mergeCell ref="K3270:L3270"/>
    <mergeCell ref="I3272:J3272"/>
    <mergeCell ref="K3260:L3260"/>
    <mergeCell ref="I3262:J3262"/>
    <mergeCell ref="K3262:L3262"/>
    <mergeCell ref="I3264:J3264"/>
    <mergeCell ref="I3265:J3265"/>
    <mergeCell ref="I3266:J3266"/>
    <mergeCell ref="I3255:J3255"/>
    <mergeCell ref="I3256:J3256"/>
    <mergeCell ref="K3256:L3256"/>
    <mergeCell ref="I3257:J3257"/>
    <mergeCell ref="I3258:J3258"/>
    <mergeCell ref="K3259:L3259"/>
    <mergeCell ref="I3283:J3283"/>
    <mergeCell ref="K3283:L3283"/>
    <mergeCell ref="A3284:H3284"/>
    <mergeCell ref="K3284:L3284"/>
    <mergeCell ref="K3285:L3285"/>
    <mergeCell ref="I3286:J3286"/>
    <mergeCell ref="K3286:L3286"/>
    <mergeCell ref="I3279:J3279"/>
    <mergeCell ref="K3279:L3279"/>
    <mergeCell ref="I3280:J3280"/>
    <mergeCell ref="K3280:L3280"/>
    <mergeCell ref="I3282:J3282"/>
    <mergeCell ref="K3282:L3282"/>
    <mergeCell ref="I3273:J3273"/>
    <mergeCell ref="I3274:J3274"/>
    <mergeCell ref="K3275:L3275"/>
    <mergeCell ref="A3277:H3277"/>
    <mergeCell ref="K3277:L3277"/>
    <mergeCell ref="I3278:J3278"/>
    <mergeCell ref="K3278:L3278"/>
    <mergeCell ref="K3294:L3294"/>
    <mergeCell ref="I3295:J3295"/>
    <mergeCell ref="K3295:L3295"/>
    <mergeCell ref="A3296:H3296"/>
    <mergeCell ref="K3296:L3296"/>
    <mergeCell ref="I3297:J3297"/>
    <mergeCell ref="I3291:J3291"/>
    <mergeCell ref="K3291:L3291"/>
    <mergeCell ref="A3292:H3292"/>
    <mergeCell ref="K3292:L3292"/>
    <mergeCell ref="I3293:J3293"/>
    <mergeCell ref="K3293:L3293"/>
    <mergeCell ref="I3287:J3287"/>
    <mergeCell ref="I3288:J3288"/>
    <mergeCell ref="K3288:L3288"/>
    <mergeCell ref="I3289:J3289"/>
    <mergeCell ref="K3289:L3289"/>
    <mergeCell ref="I3290:J3290"/>
    <mergeCell ref="K3290:L3290"/>
    <mergeCell ref="K3317:L3317"/>
    <mergeCell ref="K3318:L3318"/>
    <mergeCell ref="A3319:H3319"/>
    <mergeCell ref="K3319:L3319"/>
    <mergeCell ref="A3321:L3321"/>
    <mergeCell ref="A3322:L3322"/>
    <mergeCell ref="I3306:J3306"/>
    <mergeCell ref="I3307:J3307"/>
    <mergeCell ref="I3308:J3308"/>
    <mergeCell ref="A3314:H3314"/>
    <mergeCell ref="I3315:J3315"/>
    <mergeCell ref="A3317:H3317"/>
    <mergeCell ref="I3317:J3317"/>
    <mergeCell ref="K3300:L3300"/>
    <mergeCell ref="I3301:J3301"/>
    <mergeCell ref="A3303:H3303"/>
    <mergeCell ref="K3303:L3303"/>
    <mergeCell ref="I3304:J3304"/>
    <mergeCell ref="I3305:J3305"/>
    <mergeCell ref="I3333:J3333"/>
    <mergeCell ref="I3334:J3334"/>
    <mergeCell ref="K3334:L3334"/>
    <mergeCell ref="I3335:J3335"/>
    <mergeCell ref="I3336:J3336"/>
    <mergeCell ref="K3337:L3337"/>
    <mergeCell ref="I3327:J3327"/>
    <mergeCell ref="K3327:L3327"/>
    <mergeCell ref="K3328:L3328"/>
    <mergeCell ref="I3331:J3331"/>
    <mergeCell ref="K3331:L3331"/>
    <mergeCell ref="I3332:J3332"/>
    <mergeCell ref="C3324:E3324"/>
    <mergeCell ref="I3324:J3324"/>
    <mergeCell ref="K3324:L3324"/>
    <mergeCell ref="K3325:L3325"/>
    <mergeCell ref="I3326:J3326"/>
    <mergeCell ref="K3326:L3326"/>
    <mergeCell ref="I3351:J3351"/>
    <mergeCell ref="I3352:J3352"/>
    <mergeCell ref="K3353:L3353"/>
    <mergeCell ref="A3355:H3355"/>
    <mergeCell ref="K3355:L3355"/>
    <mergeCell ref="I3356:J3356"/>
    <mergeCell ref="K3356:L3356"/>
    <mergeCell ref="I3345:J3345"/>
    <mergeCell ref="K3345:L3345"/>
    <mergeCell ref="I3346:J3346"/>
    <mergeCell ref="I3348:J3348"/>
    <mergeCell ref="K3348:L3348"/>
    <mergeCell ref="I3350:J3350"/>
    <mergeCell ref="K3338:L3338"/>
    <mergeCell ref="I3340:J3340"/>
    <mergeCell ref="K3340:L3340"/>
    <mergeCell ref="I3342:J3342"/>
    <mergeCell ref="I3343:J3343"/>
    <mergeCell ref="I3344:J3344"/>
    <mergeCell ref="I3365:J3365"/>
    <mergeCell ref="I3366:J3366"/>
    <mergeCell ref="K3366:L3366"/>
    <mergeCell ref="I3367:J3367"/>
    <mergeCell ref="K3367:L3367"/>
    <mergeCell ref="I3368:J3368"/>
    <mergeCell ref="K3368:L3368"/>
    <mergeCell ref="I3361:J3361"/>
    <mergeCell ref="K3361:L3361"/>
    <mergeCell ref="A3362:H3362"/>
    <mergeCell ref="K3362:L3362"/>
    <mergeCell ref="K3363:L3363"/>
    <mergeCell ref="I3364:J3364"/>
    <mergeCell ref="K3364:L3364"/>
    <mergeCell ref="I3357:J3357"/>
    <mergeCell ref="K3357:L3357"/>
    <mergeCell ref="I3358:J3358"/>
    <mergeCell ref="K3358:L3358"/>
    <mergeCell ref="I3360:J3360"/>
    <mergeCell ref="K3360:L3360"/>
    <mergeCell ref="K3378:L3378"/>
    <mergeCell ref="I3379:J3379"/>
    <mergeCell ref="A3381:H3381"/>
    <mergeCell ref="K3381:L3381"/>
    <mergeCell ref="I3382:J3382"/>
    <mergeCell ref="I3383:J3383"/>
    <mergeCell ref="K3372:L3372"/>
    <mergeCell ref="I3373:J3373"/>
    <mergeCell ref="K3373:L3373"/>
    <mergeCell ref="A3374:H3374"/>
    <mergeCell ref="K3374:L3374"/>
    <mergeCell ref="I3375:J3375"/>
    <mergeCell ref="I3369:J3369"/>
    <mergeCell ref="K3369:L3369"/>
    <mergeCell ref="A3370:H3370"/>
    <mergeCell ref="K3370:L3370"/>
    <mergeCell ref="I3371:J3371"/>
    <mergeCell ref="K3371:L3371"/>
    <mergeCell ref="C3402:E3402"/>
    <mergeCell ref="I3402:J3402"/>
    <mergeCell ref="K3402:L3402"/>
    <mergeCell ref="K3403:L3403"/>
    <mergeCell ref="I3404:J3404"/>
    <mergeCell ref="K3404:L3404"/>
    <mergeCell ref="K3395:L3395"/>
    <mergeCell ref="K3396:L3396"/>
    <mergeCell ref="A3397:H3397"/>
    <mergeCell ref="K3397:L3397"/>
    <mergeCell ref="A3399:L3399"/>
    <mergeCell ref="A3400:L3400"/>
    <mergeCell ref="I3384:J3384"/>
    <mergeCell ref="I3385:J3385"/>
    <mergeCell ref="I3386:J3386"/>
    <mergeCell ref="A3392:H3392"/>
    <mergeCell ref="I3393:J3393"/>
    <mergeCell ref="A3395:H3395"/>
    <mergeCell ref="I3395:J3395"/>
    <mergeCell ref="K3416:L3416"/>
    <mergeCell ref="I3418:J3418"/>
    <mergeCell ref="K3418:L3418"/>
    <mergeCell ref="I3420:J3420"/>
    <mergeCell ref="I3421:J3421"/>
    <mergeCell ref="I3422:J3422"/>
    <mergeCell ref="I3411:J3411"/>
    <mergeCell ref="I3412:J3412"/>
    <mergeCell ref="K3412:L3412"/>
    <mergeCell ref="I3413:J3413"/>
    <mergeCell ref="I3414:J3414"/>
    <mergeCell ref="K3415:L3415"/>
    <mergeCell ref="I3405:J3405"/>
    <mergeCell ref="K3405:L3405"/>
    <mergeCell ref="K3406:L3406"/>
    <mergeCell ref="I3409:J3409"/>
    <mergeCell ref="K3409:L3409"/>
    <mergeCell ref="I3410:J3410"/>
    <mergeCell ref="I3435:J3435"/>
    <mergeCell ref="K3435:L3435"/>
    <mergeCell ref="I3436:J3436"/>
    <mergeCell ref="K3436:L3436"/>
    <mergeCell ref="I3438:J3438"/>
    <mergeCell ref="K3438:L3438"/>
    <mergeCell ref="I3429:J3429"/>
    <mergeCell ref="I3430:J3430"/>
    <mergeCell ref="K3431:L3431"/>
    <mergeCell ref="A3433:H3433"/>
    <mergeCell ref="K3433:L3433"/>
    <mergeCell ref="I3434:J3434"/>
    <mergeCell ref="K3434:L3434"/>
    <mergeCell ref="I3423:J3423"/>
    <mergeCell ref="K3423:L3423"/>
    <mergeCell ref="I3424:J3424"/>
    <mergeCell ref="I3426:J3426"/>
    <mergeCell ref="K3426:L3426"/>
    <mergeCell ref="I3428:J3428"/>
    <mergeCell ref="I3447:J3447"/>
    <mergeCell ref="K3447:L3447"/>
    <mergeCell ref="A3448:H3448"/>
    <mergeCell ref="K3448:L3448"/>
    <mergeCell ref="I3449:J3449"/>
    <mergeCell ref="K3449:L3449"/>
    <mergeCell ref="I3443:J3443"/>
    <mergeCell ref="I3444:J3444"/>
    <mergeCell ref="K3444:L3444"/>
    <mergeCell ref="I3445:J3445"/>
    <mergeCell ref="K3445:L3445"/>
    <mergeCell ref="I3446:J3446"/>
    <mergeCell ref="K3446:L3446"/>
    <mergeCell ref="I3439:J3439"/>
    <mergeCell ref="K3439:L3439"/>
    <mergeCell ref="A3440:H3440"/>
    <mergeCell ref="K3440:L3440"/>
    <mergeCell ref="K3441:L3441"/>
    <mergeCell ref="I3442:J3442"/>
    <mergeCell ref="K3442:L3442"/>
    <mergeCell ref="I3462:J3462"/>
    <mergeCell ref="I3463:J3463"/>
    <mergeCell ref="I3464:J3464"/>
    <mergeCell ref="A3470:H3470"/>
    <mergeCell ref="I3471:J3471"/>
    <mergeCell ref="A3473:H3473"/>
    <mergeCell ref="I3473:J3473"/>
    <mergeCell ref="K3456:L3456"/>
    <mergeCell ref="I3457:J3457"/>
    <mergeCell ref="A3459:H3459"/>
    <mergeCell ref="K3459:L3459"/>
    <mergeCell ref="I3460:J3460"/>
    <mergeCell ref="I3461:J3461"/>
    <mergeCell ref="K3450:L3450"/>
    <mergeCell ref="I3451:J3451"/>
    <mergeCell ref="K3451:L3451"/>
    <mergeCell ref="A3452:H3452"/>
    <mergeCell ref="K3452:L3452"/>
    <mergeCell ref="I3453:J3453"/>
    <mergeCell ref="I3483:J3483"/>
    <mergeCell ref="K3483:L3483"/>
    <mergeCell ref="K3484:L3484"/>
    <mergeCell ref="I3487:J3487"/>
    <mergeCell ref="K3487:L3487"/>
    <mergeCell ref="I3488:J3488"/>
    <mergeCell ref="C3480:E3480"/>
    <mergeCell ref="I3480:J3480"/>
    <mergeCell ref="K3480:L3480"/>
    <mergeCell ref="K3481:L3481"/>
    <mergeCell ref="I3482:J3482"/>
    <mergeCell ref="K3482:L3482"/>
    <mergeCell ref="K3473:L3473"/>
    <mergeCell ref="K3474:L3474"/>
    <mergeCell ref="A3475:H3475"/>
    <mergeCell ref="K3475:L3475"/>
    <mergeCell ref="A3477:L3477"/>
    <mergeCell ref="A3478:L3478"/>
    <mergeCell ref="I3501:J3501"/>
    <mergeCell ref="K3501:L3501"/>
    <mergeCell ref="I3502:J3502"/>
    <mergeCell ref="I3504:J3504"/>
    <mergeCell ref="K3504:L3504"/>
    <mergeCell ref="I3506:J3506"/>
    <mergeCell ref="K3494:L3494"/>
    <mergeCell ref="I3496:J3496"/>
    <mergeCell ref="K3496:L3496"/>
    <mergeCell ref="I3498:J3498"/>
    <mergeCell ref="I3499:J3499"/>
    <mergeCell ref="I3500:J3500"/>
    <mergeCell ref="I3489:J3489"/>
    <mergeCell ref="I3490:J3490"/>
    <mergeCell ref="K3490:L3490"/>
    <mergeCell ref="I3491:J3491"/>
    <mergeCell ref="I3492:J3492"/>
    <mergeCell ref="K3493:L3493"/>
    <mergeCell ref="I3517:J3517"/>
    <mergeCell ref="K3517:L3517"/>
    <mergeCell ref="A3518:H3518"/>
    <mergeCell ref="K3518:L3518"/>
    <mergeCell ref="K3519:L3519"/>
    <mergeCell ref="I3520:J3520"/>
    <mergeCell ref="K3520:L3520"/>
    <mergeCell ref="I3513:J3513"/>
    <mergeCell ref="K3513:L3513"/>
    <mergeCell ref="I3514:J3514"/>
    <mergeCell ref="K3514:L3514"/>
    <mergeCell ref="I3516:J3516"/>
    <mergeCell ref="K3516:L3516"/>
    <mergeCell ref="I3507:J3507"/>
    <mergeCell ref="I3508:J3508"/>
    <mergeCell ref="K3509:L3509"/>
    <mergeCell ref="A3511:H3511"/>
    <mergeCell ref="K3511:L3511"/>
    <mergeCell ref="I3512:J3512"/>
    <mergeCell ref="K3512:L3512"/>
    <mergeCell ref="K3528:L3528"/>
    <mergeCell ref="I3529:J3529"/>
    <mergeCell ref="K3529:L3529"/>
    <mergeCell ref="A3530:H3530"/>
    <mergeCell ref="K3530:L3530"/>
    <mergeCell ref="I3531:J3531"/>
    <mergeCell ref="I3525:J3525"/>
    <mergeCell ref="K3525:L3525"/>
    <mergeCell ref="A3526:H3526"/>
    <mergeCell ref="K3526:L3526"/>
    <mergeCell ref="I3527:J3527"/>
    <mergeCell ref="K3527:L3527"/>
    <mergeCell ref="I3521:J3521"/>
    <mergeCell ref="I3522:J3522"/>
    <mergeCell ref="K3522:L3522"/>
    <mergeCell ref="I3523:J3523"/>
    <mergeCell ref="K3523:L3523"/>
    <mergeCell ref="I3524:J3524"/>
    <mergeCell ref="K3524:L3524"/>
    <mergeCell ref="K3551:L3551"/>
    <mergeCell ref="K3552:L3552"/>
    <mergeCell ref="A3553:H3553"/>
    <mergeCell ref="K3553:L3553"/>
    <mergeCell ref="A3555:L3555"/>
    <mergeCell ref="A3556:L3556"/>
    <mergeCell ref="I3540:J3540"/>
    <mergeCell ref="I3541:J3541"/>
    <mergeCell ref="I3542:J3542"/>
    <mergeCell ref="A3548:H3548"/>
    <mergeCell ref="I3549:J3549"/>
    <mergeCell ref="A3551:H3551"/>
    <mergeCell ref="I3551:J3551"/>
    <mergeCell ref="K3534:L3534"/>
    <mergeCell ref="I3535:J3535"/>
    <mergeCell ref="A3537:H3537"/>
    <mergeCell ref="K3537:L3537"/>
    <mergeCell ref="I3538:J3538"/>
    <mergeCell ref="I3539:J3539"/>
    <mergeCell ref="I3567:J3567"/>
    <mergeCell ref="I3568:J3568"/>
    <mergeCell ref="K3568:L3568"/>
    <mergeCell ref="I3569:J3569"/>
    <mergeCell ref="I3570:J3570"/>
    <mergeCell ref="K3571:L3571"/>
    <mergeCell ref="I3561:J3561"/>
    <mergeCell ref="K3561:L3561"/>
    <mergeCell ref="K3562:L3562"/>
    <mergeCell ref="I3565:J3565"/>
    <mergeCell ref="K3565:L3565"/>
    <mergeCell ref="I3566:J3566"/>
    <mergeCell ref="C3558:E3558"/>
    <mergeCell ref="I3558:J3558"/>
    <mergeCell ref="K3558:L3558"/>
    <mergeCell ref="K3559:L3559"/>
    <mergeCell ref="I3560:J3560"/>
    <mergeCell ref="K3560:L3560"/>
    <mergeCell ref="I3585:J3585"/>
    <mergeCell ref="I3586:J3586"/>
    <mergeCell ref="K3587:L3587"/>
    <mergeCell ref="A3589:H3589"/>
    <mergeCell ref="K3589:L3589"/>
    <mergeCell ref="I3590:J3590"/>
    <mergeCell ref="K3590:L3590"/>
    <mergeCell ref="I3579:J3579"/>
    <mergeCell ref="K3579:L3579"/>
    <mergeCell ref="I3580:J3580"/>
    <mergeCell ref="I3582:J3582"/>
    <mergeCell ref="K3582:L3582"/>
    <mergeCell ref="I3584:J3584"/>
    <mergeCell ref="K3572:L3572"/>
    <mergeCell ref="I3574:J3574"/>
    <mergeCell ref="K3574:L3574"/>
    <mergeCell ref="I3576:J3576"/>
    <mergeCell ref="I3577:J3577"/>
    <mergeCell ref="I3578:J3578"/>
    <mergeCell ref="I3599:J3599"/>
    <mergeCell ref="I3600:J3600"/>
    <mergeCell ref="K3600:L3600"/>
    <mergeCell ref="I3601:J3601"/>
    <mergeCell ref="K3601:L3601"/>
    <mergeCell ref="I3602:J3602"/>
    <mergeCell ref="K3602:L3602"/>
    <mergeCell ref="I3595:J3595"/>
    <mergeCell ref="K3595:L3595"/>
    <mergeCell ref="A3596:H3596"/>
    <mergeCell ref="K3596:L3596"/>
    <mergeCell ref="K3597:L3597"/>
    <mergeCell ref="I3598:J3598"/>
    <mergeCell ref="K3598:L3598"/>
    <mergeCell ref="I3591:J3591"/>
    <mergeCell ref="K3591:L3591"/>
    <mergeCell ref="I3592:J3592"/>
    <mergeCell ref="K3592:L3592"/>
    <mergeCell ref="I3594:J3594"/>
    <mergeCell ref="K3594:L3594"/>
    <mergeCell ref="K3612:L3612"/>
    <mergeCell ref="I3613:J3613"/>
    <mergeCell ref="A3615:H3615"/>
    <mergeCell ref="K3615:L3615"/>
    <mergeCell ref="I3616:J3616"/>
    <mergeCell ref="I3617:J3617"/>
    <mergeCell ref="K3606:L3606"/>
    <mergeCell ref="I3607:J3607"/>
    <mergeCell ref="K3607:L3607"/>
    <mergeCell ref="A3608:H3608"/>
    <mergeCell ref="K3608:L3608"/>
    <mergeCell ref="I3609:J3609"/>
    <mergeCell ref="I3603:J3603"/>
    <mergeCell ref="K3603:L3603"/>
    <mergeCell ref="A3604:H3604"/>
    <mergeCell ref="K3604:L3604"/>
    <mergeCell ref="I3605:J3605"/>
    <mergeCell ref="K3605:L3605"/>
    <mergeCell ref="C3636:E3636"/>
    <mergeCell ref="I3636:J3636"/>
    <mergeCell ref="K3636:L3636"/>
    <mergeCell ref="K3637:L3637"/>
    <mergeCell ref="I3638:J3638"/>
    <mergeCell ref="K3638:L3638"/>
    <mergeCell ref="K3629:L3629"/>
    <mergeCell ref="K3630:L3630"/>
    <mergeCell ref="A3631:H3631"/>
    <mergeCell ref="K3631:L3631"/>
    <mergeCell ref="A3633:L3633"/>
    <mergeCell ref="A3634:L3634"/>
    <mergeCell ref="I3618:J3618"/>
    <mergeCell ref="I3619:J3619"/>
    <mergeCell ref="I3620:J3620"/>
    <mergeCell ref="A3626:H3626"/>
    <mergeCell ref="I3627:J3627"/>
    <mergeCell ref="A3629:H3629"/>
    <mergeCell ref="I3629:J3629"/>
    <mergeCell ref="K3650:L3650"/>
    <mergeCell ref="I3652:J3652"/>
    <mergeCell ref="K3652:L3652"/>
    <mergeCell ref="I3654:J3654"/>
    <mergeCell ref="I3655:J3655"/>
    <mergeCell ref="I3656:J3656"/>
    <mergeCell ref="I3645:J3645"/>
    <mergeCell ref="I3646:J3646"/>
    <mergeCell ref="K3646:L3646"/>
    <mergeCell ref="I3647:J3647"/>
    <mergeCell ref="I3648:J3648"/>
    <mergeCell ref="K3649:L3649"/>
    <mergeCell ref="I3639:J3639"/>
    <mergeCell ref="K3639:L3639"/>
    <mergeCell ref="K3640:L3640"/>
    <mergeCell ref="I3643:J3643"/>
    <mergeCell ref="K3643:L3643"/>
    <mergeCell ref="I3644:J3644"/>
    <mergeCell ref="I3669:J3669"/>
    <mergeCell ref="K3669:L3669"/>
    <mergeCell ref="I3670:J3670"/>
    <mergeCell ref="K3670:L3670"/>
    <mergeCell ref="I3672:J3672"/>
    <mergeCell ref="K3672:L3672"/>
    <mergeCell ref="I3663:J3663"/>
    <mergeCell ref="I3664:J3664"/>
    <mergeCell ref="K3665:L3665"/>
    <mergeCell ref="A3667:H3667"/>
    <mergeCell ref="K3667:L3667"/>
    <mergeCell ref="I3668:J3668"/>
    <mergeCell ref="K3668:L3668"/>
    <mergeCell ref="I3657:J3657"/>
    <mergeCell ref="K3657:L3657"/>
    <mergeCell ref="I3658:J3658"/>
    <mergeCell ref="I3660:J3660"/>
    <mergeCell ref="K3660:L3660"/>
    <mergeCell ref="I3662:J3662"/>
    <mergeCell ref="I3681:J3681"/>
    <mergeCell ref="K3681:L3681"/>
    <mergeCell ref="A3682:H3682"/>
    <mergeCell ref="K3682:L3682"/>
    <mergeCell ref="I3683:J3683"/>
    <mergeCell ref="K3683:L3683"/>
    <mergeCell ref="I3677:J3677"/>
    <mergeCell ref="I3678:J3678"/>
    <mergeCell ref="K3678:L3678"/>
    <mergeCell ref="I3679:J3679"/>
    <mergeCell ref="K3679:L3679"/>
    <mergeCell ref="I3680:J3680"/>
    <mergeCell ref="K3680:L3680"/>
    <mergeCell ref="I3673:J3673"/>
    <mergeCell ref="K3673:L3673"/>
    <mergeCell ref="A3674:H3674"/>
    <mergeCell ref="K3674:L3674"/>
    <mergeCell ref="K3675:L3675"/>
    <mergeCell ref="I3676:J3676"/>
    <mergeCell ref="K3676:L3676"/>
    <mergeCell ref="I3696:J3696"/>
    <mergeCell ref="I3697:J3697"/>
    <mergeCell ref="I3698:J3698"/>
    <mergeCell ref="A3704:H3704"/>
    <mergeCell ref="I3705:J3705"/>
    <mergeCell ref="A3707:H3707"/>
    <mergeCell ref="I3707:J3707"/>
    <mergeCell ref="K3690:L3690"/>
    <mergeCell ref="I3691:J3691"/>
    <mergeCell ref="A3693:H3693"/>
    <mergeCell ref="K3693:L3693"/>
    <mergeCell ref="I3694:J3694"/>
    <mergeCell ref="I3695:J3695"/>
    <mergeCell ref="K3684:L3684"/>
    <mergeCell ref="I3685:J3685"/>
    <mergeCell ref="K3685:L3685"/>
    <mergeCell ref="A3686:H3686"/>
    <mergeCell ref="K3686:L3686"/>
    <mergeCell ref="I3687:J3687"/>
    <mergeCell ref="I3717:J3717"/>
    <mergeCell ref="K3717:L3717"/>
    <mergeCell ref="K3718:L3718"/>
    <mergeCell ref="I3721:J3721"/>
    <mergeCell ref="K3721:L3721"/>
    <mergeCell ref="I3722:J3722"/>
    <mergeCell ref="C3714:E3714"/>
    <mergeCell ref="I3714:J3714"/>
    <mergeCell ref="K3714:L3714"/>
    <mergeCell ref="K3715:L3715"/>
    <mergeCell ref="I3716:J3716"/>
    <mergeCell ref="K3716:L3716"/>
    <mergeCell ref="K3707:L3707"/>
    <mergeCell ref="K3708:L3708"/>
    <mergeCell ref="A3709:H3709"/>
    <mergeCell ref="K3709:L3709"/>
    <mergeCell ref="A3711:L3711"/>
    <mergeCell ref="A3712:L3712"/>
    <mergeCell ref="I3735:J3735"/>
    <mergeCell ref="K3735:L3735"/>
    <mergeCell ref="I3736:J3736"/>
    <mergeCell ref="I3738:J3738"/>
    <mergeCell ref="K3738:L3738"/>
    <mergeCell ref="I3740:J3740"/>
    <mergeCell ref="K3728:L3728"/>
    <mergeCell ref="I3730:J3730"/>
    <mergeCell ref="K3730:L3730"/>
    <mergeCell ref="I3732:J3732"/>
    <mergeCell ref="I3733:J3733"/>
    <mergeCell ref="I3734:J3734"/>
    <mergeCell ref="I3723:J3723"/>
    <mergeCell ref="I3724:J3724"/>
    <mergeCell ref="K3724:L3724"/>
    <mergeCell ref="I3725:J3725"/>
    <mergeCell ref="I3726:J3726"/>
    <mergeCell ref="K3727:L3727"/>
    <mergeCell ref="I3751:J3751"/>
    <mergeCell ref="K3751:L3751"/>
    <mergeCell ref="A3752:H3752"/>
    <mergeCell ref="K3752:L3752"/>
    <mergeCell ref="K3753:L3753"/>
    <mergeCell ref="I3754:J3754"/>
    <mergeCell ref="K3754:L3754"/>
    <mergeCell ref="I3747:J3747"/>
    <mergeCell ref="K3747:L3747"/>
    <mergeCell ref="I3748:J3748"/>
    <mergeCell ref="K3748:L3748"/>
    <mergeCell ref="I3750:J3750"/>
    <mergeCell ref="K3750:L3750"/>
    <mergeCell ref="I3741:J3741"/>
    <mergeCell ref="I3742:J3742"/>
    <mergeCell ref="K3743:L3743"/>
    <mergeCell ref="A3745:H3745"/>
    <mergeCell ref="K3745:L3745"/>
    <mergeCell ref="I3746:J3746"/>
    <mergeCell ref="K3746:L3746"/>
    <mergeCell ref="K3762:L3762"/>
    <mergeCell ref="I3763:J3763"/>
    <mergeCell ref="K3763:L3763"/>
    <mergeCell ref="A3764:H3764"/>
    <mergeCell ref="K3764:L3764"/>
    <mergeCell ref="I3765:J3765"/>
    <mergeCell ref="I3759:J3759"/>
    <mergeCell ref="K3759:L3759"/>
    <mergeCell ref="A3760:H3760"/>
    <mergeCell ref="K3760:L3760"/>
    <mergeCell ref="I3761:J3761"/>
    <mergeCell ref="K3761:L3761"/>
    <mergeCell ref="I3755:J3755"/>
    <mergeCell ref="I3756:J3756"/>
    <mergeCell ref="K3756:L3756"/>
    <mergeCell ref="I3757:J3757"/>
    <mergeCell ref="K3757:L3757"/>
    <mergeCell ref="I3758:J3758"/>
    <mergeCell ref="K3758:L3758"/>
    <mergeCell ref="K3785:L3785"/>
    <mergeCell ref="A3787:L3787"/>
    <mergeCell ref="A3788:L3788"/>
    <mergeCell ref="C3790:E3790"/>
    <mergeCell ref="I3790:J3790"/>
    <mergeCell ref="K3790:L3790"/>
    <mergeCell ref="I3774:J3774"/>
    <mergeCell ref="I3775:J3775"/>
    <mergeCell ref="I3776:J3776"/>
    <mergeCell ref="A3782:H3782"/>
    <mergeCell ref="I3783:J3783"/>
    <mergeCell ref="A3785:H3785"/>
    <mergeCell ref="K3768:L3768"/>
    <mergeCell ref="I3769:J3769"/>
    <mergeCell ref="A3771:H3771"/>
    <mergeCell ref="K3771:L3771"/>
    <mergeCell ref="I3772:J3772"/>
    <mergeCell ref="I3773:J3773"/>
    <mergeCell ref="I3801:J3801"/>
    <mergeCell ref="I3802:J3802"/>
    <mergeCell ref="K3803:L3803"/>
    <mergeCell ref="K3804:L3804"/>
    <mergeCell ref="I3806:J3806"/>
    <mergeCell ref="K3806:L3806"/>
    <mergeCell ref="I3797:J3797"/>
    <mergeCell ref="K3797:L3797"/>
    <mergeCell ref="I3798:J3798"/>
    <mergeCell ref="I3799:J3799"/>
    <mergeCell ref="I3800:J3800"/>
    <mergeCell ref="K3800:L3800"/>
    <mergeCell ref="K3791:L3791"/>
    <mergeCell ref="I3792:J3792"/>
    <mergeCell ref="K3792:L3792"/>
    <mergeCell ref="I3793:J3793"/>
    <mergeCell ref="K3793:L3793"/>
    <mergeCell ref="K3794:L3794"/>
    <mergeCell ref="A3821:H3821"/>
    <mergeCell ref="K3821:L3821"/>
    <mergeCell ref="I3822:J3822"/>
    <mergeCell ref="K3822:L3822"/>
    <mergeCell ref="I3823:J3823"/>
    <mergeCell ref="K3823:L3823"/>
    <mergeCell ref="I3814:J3814"/>
    <mergeCell ref="K3814:L3814"/>
    <mergeCell ref="I3816:J3816"/>
    <mergeCell ref="I3817:J3817"/>
    <mergeCell ref="I3818:J3818"/>
    <mergeCell ref="K3819:L3819"/>
    <mergeCell ref="I3808:J3808"/>
    <mergeCell ref="I3809:J3809"/>
    <mergeCell ref="I3810:J3810"/>
    <mergeCell ref="I3811:J3811"/>
    <mergeCell ref="K3811:L3811"/>
    <mergeCell ref="I3812:J3812"/>
    <mergeCell ref="I3832:J3832"/>
    <mergeCell ref="K3832:L3832"/>
    <mergeCell ref="I3833:J3833"/>
    <mergeCell ref="K3833:L3833"/>
    <mergeCell ref="I3834:J3834"/>
    <mergeCell ref="K3834:L3834"/>
    <mergeCell ref="A3828:H3828"/>
    <mergeCell ref="K3828:L3828"/>
    <mergeCell ref="K3829:L3829"/>
    <mergeCell ref="I3830:J3830"/>
    <mergeCell ref="K3830:L3830"/>
    <mergeCell ref="I3831:J3831"/>
    <mergeCell ref="I3824:J3824"/>
    <mergeCell ref="K3824:L3824"/>
    <mergeCell ref="I3826:J3826"/>
    <mergeCell ref="K3826:L3826"/>
    <mergeCell ref="I3827:J3827"/>
    <mergeCell ref="K3827:L3827"/>
    <mergeCell ref="K3844:L3844"/>
    <mergeCell ref="I3845:J3845"/>
    <mergeCell ref="A3847:H3847"/>
    <mergeCell ref="K3847:L3847"/>
    <mergeCell ref="I3848:J3848"/>
    <mergeCell ref="I3849:J3849"/>
    <mergeCell ref="K3838:L3838"/>
    <mergeCell ref="I3839:J3839"/>
    <mergeCell ref="K3839:L3839"/>
    <mergeCell ref="A3840:H3840"/>
    <mergeCell ref="K3840:L3840"/>
    <mergeCell ref="I3841:J3841"/>
    <mergeCell ref="I3835:J3835"/>
    <mergeCell ref="K3835:L3835"/>
    <mergeCell ref="A3836:H3836"/>
    <mergeCell ref="K3836:L3836"/>
    <mergeCell ref="I3837:J3837"/>
    <mergeCell ref="K3837:L3837"/>
    <mergeCell ref="K3867:L3867"/>
    <mergeCell ref="I3868:J3868"/>
    <mergeCell ref="K3868:L3868"/>
    <mergeCell ref="I3869:J3869"/>
    <mergeCell ref="K3869:L3869"/>
    <mergeCell ref="K3870:L3870"/>
    <mergeCell ref="K3861:L3861"/>
    <mergeCell ref="A3863:L3863"/>
    <mergeCell ref="A3864:L3864"/>
    <mergeCell ref="C3866:E3866"/>
    <mergeCell ref="I3866:J3866"/>
    <mergeCell ref="K3866:L3866"/>
    <mergeCell ref="I3850:J3850"/>
    <mergeCell ref="I3851:J3851"/>
    <mergeCell ref="I3852:J3852"/>
    <mergeCell ref="A3858:H3858"/>
    <mergeCell ref="I3859:J3859"/>
    <mergeCell ref="A3861:H3861"/>
    <mergeCell ref="I3884:J3884"/>
    <mergeCell ref="I3885:J3885"/>
    <mergeCell ref="I3886:J3886"/>
    <mergeCell ref="I3887:J3887"/>
    <mergeCell ref="K3887:L3887"/>
    <mergeCell ref="I3888:J3888"/>
    <mergeCell ref="I3877:J3877"/>
    <mergeCell ref="I3878:J3878"/>
    <mergeCell ref="K3879:L3879"/>
    <mergeCell ref="K3880:L3880"/>
    <mergeCell ref="I3882:J3882"/>
    <mergeCell ref="K3882:L3882"/>
    <mergeCell ref="I3873:J3873"/>
    <mergeCell ref="K3873:L3873"/>
    <mergeCell ref="I3874:J3874"/>
    <mergeCell ref="I3875:J3875"/>
    <mergeCell ref="I3876:J3876"/>
    <mergeCell ref="K3876:L3876"/>
    <mergeCell ref="I3900:J3900"/>
    <mergeCell ref="K3900:L3900"/>
    <mergeCell ref="I3902:J3902"/>
    <mergeCell ref="K3902:L3902"/>
    <mergeCell ref="I3903:J3903"/>
    <mergeCell ref="K3903:L3903"/>
    <mergeCell ref="A3897:H3897"/>
    <mergeCell ref="K3897:L3897"/>
    <mergeCell ref="I3898:J3898"/>
    <mergeCell ref="K3898:L3898"/>
    <mergeCell ref="I3899:J3899"/>
    <mergeCell ref="K3899:L3899"/>
    <mergeCell ref="I3890:J3890"/>
    <mergeCell ref="K3890:L3890"/>
    <mergeCell ref="I3892:J3892"/>
    <mergeCell ref="I3893:J3893"/>
    <mergeCell ref="I3894:J3894"/>
    <mergeCell ref="K3895:L3895"/>
    <mergeCell ref="I3911:J3911"/>
    <mergeCell ref="K3911:L3911"/>
    <mergeCell ref="A3912:H3912"/>
    <mergeCell ref="K3912:L3912"/>
    <mergeCell ref="I3913:J3913"/>
    <mergeCell ref="K3913:L3913"/>
    <mergeCell ref="I3908:J3908"/>
    <mergeCell ref="K3908:L3908"/>
    <mergeCell ref="I3909:J3909"/>
    <mergeCell ref="K3909:L3909"/>
    <mergeCell ref="I3910:J3910"/>
    <mergeCell ref="K3910:L3910"/>
    <mergeCell ref="A3904:H3904"/>
    <mergeCell ref="K3904:L3904"/>
    <mergeCell ref="K3905:L3905"/>
    <mergeCell ref="I3906:J3906"/>
    <mergeCell ref="K3906:L3906"/>
    <mergeCell ref="I3907:J3907"/>
    <mergeCell ref="I3926:J3926"/>
    <mergeCell ref="I3927:J3927"/>
    <mergeCell ref="I3928:J3928"/>
    <mergeCell ref="A3934:H3934"/>
    <mergeCell ref="I3935:J3935"/>
    <mergeCell ref="A3937:H3937"/>
    <mergeCell ref="I3937:J3937"/>
    <mergeCell ref="K3920:L3920"/>
    <mergeCell ref="I3921:J3921"/>
    <mergeCell ref="A3923:H3923"/>
    <mergeCell ref="K3923:L3923"/>
    <mergeCell ref="I3924:J3924"/>
    <mergeCell ref="I3925:J3925"/>
    <mergeCell ref="K3914:L3914"/>
    <mergeCell ref="I3915:J3915"/>
    <mergeCell ref="K3915:L3915"/>
    <mergeCell ref="A3916:H3916"/>
    <mergeCell ref="K3916:L3916"/>
    <mergeCell ref="I3917:J3917"/>
    <mergeCell ref="I3947:J3947"/>
    <mergeCell ref="K3947:L3947"/>
    <mergeCell ref="K3948:L3948"/>
    <mergeCell ref="I3951:J3951"/>
    <mergeCell ref="K3951:L3951"/>
    <mergeCell ref="I3952:J3952"/>
    <mergeCell ref="C3944:E3944"/>
    <mergeCell ref="I3944:J3944"/>
    <mergeCell ref="K3944:L3944"/>
    <mergeCell ref="K3945:L3945"/>
    <mergeCell ref="I3946:J3946"/>
    <mergeCell ref="K3946:L3946"/>
    <mergeCell ref="K3937:L3937"/>
    <mergeCell ref="K3938:L3938"/>
    <mergeCell ref="A3939:H3939"/>
    <mergeCell ref="K3939:L3939"/>
    <mergeCell ref="A3941:L3941"/>
    <mergeCell ref="A3942:L3942"/>
    <mergeCell ref="I3965:J3965"/>
    <mergeCell ref="K3965:L3965"/>
    <mergeCell ref="I3966:J3966"/>
    <mergeCell ref="I3968:J3968"/>
    <mergeCell ref="K3968:L3968"/>
    <mergeCell ref="I3970:J3970"/>
    <mergeCell ref="K3958:L3958"/>
    <mergeCell ref="I3960:J3960"/>
    <mergeCell ref="K3960:L3960"/>
    <mergeCell ref="I3962:J3962"/>
    <mergeCell ref="I3963:J3963"/>
    <mergeCell ref="I3964:J3964"/>
    <mergeCell ref="I3953:J3953"/>
    <mergeCell ref="I3954:J3954"/>
    <mergeCell ref="K3954:L3954"/>
    <mergeCell ref="I3955:J3955"/>
    <mergeCell ref="I3956:J3956"/>
    <mergeCell ref="K3957:L3957"/>
    <mergeCell ref="I3981:J3981"/>
    <mergeCell ref="K3981:L3981"/>
    <mergeCell ref="A3982:H3982"/>
    <mergeCell ref="K3982:L3982"/>
    <mergeCell ref="K3983:L3983"/>
    <mergeCell ref="I3984:J3984"/>
    <mergeCell ref="K3984:L3984"/>
    <mergeCell ref="I3977:J3977"/>
    <mergeCell ref="K3977:L3977"/>
    <mergeCell ref="I3978:J3978"/>
    <mergeCell ref="K3978:L3978"/>
    <mergeCell ref="I3980:J3980"/>
    <mergeCell ref="K3980:L3980"/>
    <mergeCell ref="I3971:J3971"/>
    <mergeCell ref="I3972:J3972"/>
    <mergeCell ref="K3973:L3973"/>
    <mergeCell ref="A3975:H3975"/>
    <mergeCell ref="K3975:L3975"/>
    <mergeCell ref="I3976:J3976"/>
    <mergeCell ref="K3976:L3976"/>
    <mergeCell ref="K3992:L3992"/>
    <mergeCell ref="I3993:J3993"/>
    <mergeCell ref="K3993:L3993"/>
    <mergeCell ref="I3994:J3994"/>
    <mergeCell ref="K3994:L3994"/>
    <mergeCell ref="A3995:H3995"/>
    <mergeCell ref="K3995:L3995"/>
    <mergeCell ref="I3989:J3989"/>
    <mergeCell ref="K3989:L3989"/>
    <mergeCell ref="A3990:H3990"/>
    <mergeCell ref="K3990:L3990"/>
    <mergeCell ref="I3991:J3991"/>
    <mergeCell ref="K3991:L3991"/>
    <mergeCell ref="I3985:J3985"/>
    <mergeCell ref="I3986:J3986"/>
    <mergeCell ref="K3986:L3986"/>
    <mergeCell ref="I3987:J3987"/>
    <mergeCell ref="K3987:L3987"/>
    <mergeCell ref="I3988:J3988"/>
    <mergeCell ref="K3988:L3988"/>
    <mergeCell ref="A4016:H4016"/>
    <mergeCell ref="K4016:L4016"/>
    <mergeCell ref="A4018:L4018"/>
    <mergeCell ref="A4019:L4019"/>
    <mergeCell ref="C4021:E4021"/>
    <mergeCell ref="I4021:J4021"/>
    <mergeCell ref="K4021:L4021"/>
    <mergeCell ref="I4004:J4004"/>
    <mergeCell ref="I4005:J4005"/>
    <mergeCell ref="I4006:J4006"/>
    <mergeCell ref="I4007:J4007"/>
    <mergeCell ref="A4013:H4013"/>
    <mergeCell ref="I4014:J4014"/>
    <mergeCell ref="I3996:J3996"/>
    <mergeCell ref="K3999:L3999"/>
    <mergeCell ref="I4000:J4000"/>
    <mergeCell ref="A4002:H4002"/>
    <mergeCell ref="K4002:L4002"/>
    <mergeCell ref="I4003:J4003"/>
    <mergeCell ref="I4032:J4032"/>
    <mergeCell ref="I4033:J4033"/>
    <mergeCell ref="K4034:L4034"/>
    <mergeCell ref="K4035:L4035"/>
    <mergeCell ref="I4037:J4037"/>
    <mergeCell ref="K4037:L4037"/>
    <mergeCell ref="I4028:J4028"/>
    <mergeCell ref="K4028:L4028"/>
    <mergeCell ref="I4029:J4029"/>
    <mergeCell ref="I4030:J4030"/>
    <mergeCell ref="I4031:J4031"/>
    <mergeCell ref="K4031:L4031"/>
    <mergeCell ref="K4022:L4022"/>
    <mergeCell ref="I4023:J4023"/>
    <mergeCell ref="K4023:L4023"/>
    <mergeCell ref="I4024:J4024"/>
    <mergeCell ref="K4024:L4024"/>
    <mergeCell ref="K4025:L4025"/>
    <mergeCell ref="A4052:H4052"/>
    <mergeCell ref="K4052:L4052"/>
    <mergeCell ref="I4053:J4053"/>
    <mergeCell ref="K4053:L4053"/>
    <mergeCell ref="I4054:J4054"/>
    <mergeCell ref="K4054:L4054"/>
    <mergeCell ref="I4045:J4045"/>
    <mergeCell ref="K4045:L4045"/>
    <mergeCell ref="I4047:J4047"/>
    <mergeCell ref="I4048:J4048"/>
    <mergeCell ref="I4049:J4049"/>
    <mergeCell ref="K4050:L4050"/>
    <mergeCell ref="I4039:J4039"/>
    <mergeCell ref="I4040:J4040"/>
    <mergeCell ref="I4041:J4041"/>
    <mergeCell ref="I4042:J4042"/>
    <mergeCell ref="K4042:L4042"/>
    <mergeCell ref="I4043:J4043"/>
    <mergeCell ref="I4063:J4063"/>
    <mergeCell ref="K4063:L4063"/>
    <mergeCell ref="I4064:J4064"/>
    <mergeCell ref="K4064:L4064"/>
    <mergeCell ref="I4065:J4065"/>
    <mergeCell ref="K4065:L4065"/>
    <mergeCell ref="A4059:H4059"/>
    <mergeCell ref="K4059:L4059"/>
    <mergeCell ref="K4060:L4060"/>
    <mergeCell ref="I4061:J4061"/>
    <mergeCell ref="K4061:L4061"/>
    <mergeCell ref="I4062:J4062"/>
    <mergeCell ref="I4055:J4055"/>
    <mergeCell ref="K4055:L4055"/>
    <mergeCell ref="I4057:J4057"/>
    <mergeCell ref="K4057:L4057"/>
    <mergeCell ref="I4058:J4058"/>
    <mergeCell ref="K4058:L4058"/>
    <mergeCell ref="I4073:J4073"/>
    <mergeCell ref="K4076:L4076"/>
    <mergeCell ref="I4077:J4077"/>
    <mergeCell ref="A4079:H4079"/>
    <mergeCell ref="K4079:L4079"/>
    <mergeCell ref="I4080:J4080"/>
    <mergeCell ref="K4069:L4069"/>
    <mergeCell ref="I4070:J4070"/>
    <mergeCell ref="K4070:L4070"/>
    <mergeCell ref="I4071:J4071"/>
    <mergeCell ref="K4071:L4071"/>
    <mergeCell ref="A4072:H4072"/>
    <mergeCell ref="K4072:L4072"/>
    <mergeCell ref="I4066:J4066"/>
    <mergeCell ref="K4066:L4066"/>
    <mergeCell ref="A4067:H4067"/>
    <mergeCell ref="K4067:L4067"/>
    <mergeCell ref="I4068:J4068"/>
    <mergeCell ref="K4068:L4068"/>
    <mergeCell ref="A4097:L4097"/>
    <mergeCell ref="A4098:L4098"/>
    <mergeCell ref="C4100:E4100"/>
    <mergeCell ref="I4100:J4100"/>
    <mergeCell ref="K4100:L4100"/>
    <mergeCell ref="K4101:L4101"/>
    <mergeCell ref="A4093:H4093"/>
    <mergeCell ref="I4093:J4093"/>
    <mergeCell ref="K4093:L4093"/>
    <mergeCell ref="K4094:L4094"/>
    <mergeCell ref="A4095:H4095"/>
    <mergeCell ref="K4095:L4095"/>
    <mergeCell ref="I4081:J4081"/>
    <mergeCell ref="I4082:J4082"/>
    <mergeCell ref="I4083:J4083"/>
    <mergeCell ref="I4084:J4084"/>
    <mergeCell ref="A4090:H4090"/>
    <mergeCell ref="I4091:J4091"/>
    <mergeCell ref="K4113:L4113"/>
    <mergeCell ref="K4114:L4114"/>
    <mergeCell ref="I4116:J4116"/>
    <mergeCell ref="K4116:L4116"/>
    <mergeCell ref="I4118:J4118"/>
    <mergeCell ref="I4119:J4119"/>
    <mergeCell ref="I4108:J4108"/>
    <mergeCell ref="I4109:J4109"/>
    <mergeCell ref="I4110:J4110"/>
    <mergeCell ref="K4110:L4110"/>
    <mergeCell ref="I4111:J4111"/>
    <mergeCell ref="I4112:J4112"/>
    <mergeCell ref="I4102:J4102"/>
    <mergeCell ref="K4102:L4102"/>
    <mergeCell ref="I4103:J4103"/>
    <mergeCell ref="K4103:L4103"/>
    <mergeCell ref="K4104:L4104"/>
    <mergeCell ref="I4107:J4107"/>
    <mergeCell ref="K4107:L4107"/>
    <mergeCell ref="I4132:J4132"/>
    <mergeCell ref="K4132:L4132"/>
    <mergeCell ref="I4133:J4133"/>
    <mergeCell ref="K4133:L4133"/>
    <mergeCell ref="I4134:J4134"/>
    <mergeCell ref="K4134:L4134"/>
    <mergeCell ref="I4126:J4126"/>
    <mergeCell ref="I4127:J4127"/>
    <mergeCell ref="I4128:J4128"/>
    <mergeCell ref="K4129:L4129"/>
    <mergeCell ref="A4131:H4131"/>
    <mergeCell ref="K4131:L4131"/>
    <mergeCell ref="I4120:J4120"/>
    <mergeCell ref="I4121:J4121"/>
    <mergeCell ref="K4121:L4121"/>
    <mergeCell ref="I4122:J4122"/>
    <mergeCell ref="I4124:J4124"/>
    <mergeCell ref="K4124:L4124"/>
    <mergeCell ref="I4143:J4143"/>
    <mergeCell ref="K4143:L4143"/>
    <mergeCell ref="I4144:J4144"/>
    <mergeCell ref="K4144:L4144"/>
    <mergeCell ref="I4145:J4145"/>
    <mergeCell ref="K4145:L4145"/>
    <mergeCell ref="K4139:L4139"/>
    <mergeCell ref="I4140:J4140"/>
    <mergeCell ref="K4140:L4140"/>
    <mergeCell ref="I4141:J4141"/>
    <mergeCell ref="I4142:J4142"/>
    <mergeCell ref="K4142:L4142"/>
    <mergeCell ref="I4136:J4136"/>
    <mergeCell ref="K4136:L4136"/>
    <mergeCell ref="I4137:J4137"/>
    <mergeCell ref="K4137:L4137"/>
    <mergeCell ref="A4138:H4138"/>
    <mergeCell ref="K4138:L4138"/>
    <mergeCell ref="I4156:J4156"/>
    <mergeCell ref="A4158:H4158"/>
    <mergeCell ref="K4158:L4158"/>
    <mergeCell ref="I4159:J4159"/>
    <mergeCell ref="I4160:J4160"/>
    <mergeCell ref="I4161:J4161"/>
    <mergeCell ref="I4150:J4150"/>
    <mergeCell ref="K4150:L4150"/>
    <mergeCell ref="A4151:H4151"/>
    <mergeCell ref="K4151:L4151"/>
    <mergeCell ref="I4152:J4152"/>
    <mergeCell ref="K4155:L4155"/>
    <mergeCell ref="A4146:H4146"/>
    <mergeCell ref="K4146:L4146"/>
    <mergeCell ref="I4147:J4147"/>
    <mergeCell ref="K4147:L4147"/>
    <mergeCell ref="K4148:L4148"/>
    <mergeCell ref="I4149:J4149"/>
    <mergeCell ref="K4149:L4149"/>
    <mergeCell ref="C4179:E4179"/>
    <mergeCell ref="I4179:J4179"/>
    <mergeCell ref="K4179:L4179"/>
    <mergeCell ref="K4180:L4180"/>
    <mergeCell ref="I4181:J4181"/>
    <mergeCell ref="K4181:L4181"/>
    <mergeCell ref="K4172:L4172"/>
    <mergeCell ref="K4173:L4173"/>
    <mergeCell ref="A4174:H4174"/>
    <mergeCell ref="K4174:L4174"/>
    <mergeCell ref="A4176:L4176"/>
    <mergeCell ref="A4177:L4177"/>
    <mergeCell ref="I4162:J4162"/>
    <mergeCell ref="I4163:J4163"/>
    <mergeCell ref="A4169:H4169"/>
    <mergeCell ref="I4170:J4170"/>
    <mergeCell ref="A4172:H4172"/>
    <mergeCell ref="I4172:J4172"/>
    <mergeCell ref="K4193:L4193"/>
    <mergeCell ref="I4195:J4195"/>
    <mergeCell ref="K4195:L4195"/>
    <mergeCell ref="I4197:J4197"/>
    <mergeCell ref="I4198:J4198"/>
    <mergeCell ref="I4199:J4199"/>
    <mergeCell ref="I4188:J4188"/>
    <mergeCell ref="I4189:J4189"/>
    <mergeCell ref="K4189:L4189"/>
    <mergeCell ref="I4190:J4190"/>
    <mergeCell ref="I4191:J4191"/>
    <mergeCell ref="K4192:L4192"/>
    <mergeCell ref="I4182:J4182"/>
    <mergeCell ref="K4182:L4182"/>
    <mergeCell ref="K4183:L4183"/>
    <mergeCell ref="I4186:J4186"/>
    <mergeCell ref="K4186:L4186"/>
    <mergeCell ref="I4187:J4187"/>
    <mergeCell ref="I4212:J4212"/>
    <mergeCell ref="K4212:L4212"/>
    <mergeCell ref="I4213:J4213"/>
    <mergeCell ref="K4213:L4213"/>
    <mergeCell ref="I4215:J4215"/>
    <mergeCell ref="K4215:L4215"/>
    <mergeCell ref="I4206:J4206"/>
    <mergeCell ref="I4207:J4207"/>
    <mergeCell ref="K4208:L4208"/>
    <mergeCell ref="A4210:H4210"/>
    <mergeCell ref="K4210:L4210"/>
    <mergeCell ref="I4211:J4211"/>
    <mergeCell ref="K4211:L4211"/>
    <mergeCell ref="I4200:J4200"/>
    <mergeCell ref="K4200:L4200"/>
    <mergeCell ref="I4201:J4201"/>
    <mergeCell ref="I4203:J4203"/>
    <mergeCell ref="K4203:L4203"/>
    <mergeCell ref="I4205:J4205"/>
    <mergeCell ref="I4224:J4224"/>
    <mergeCell ref="K4224:L4224"/>
    <mergeCell ref="A4225:H4225"/>
    <mergeCell ref="K4225:L4225"/>
    <mergeCell ref="I4226:J4226"/>
    <mergeCell ref="K4226:L4226"/>
    <mergeCell ref="I4220:J4220"/>
    <mergeCell ref="I4221:J4221"/>
    <mergeCell ref="K4221:L4221"/>
    <mergeCell ref="I4222:J4222"/>
    <mergeCell ref="K4222:L4222"/>
    <mergeCell ref="I4223:J4223"/>
    <mergeCell ref="K4223:L4223"/>
    <mergeCell ref="I4216:J4216"/>
    <mergeCell ref="K4216:L4216"/>
    <mergeCell ref="A4217:H4217"/>
    <mergeCell ref="K4217:L4217"/>
    <mergeCell ref="K4218:L4218"/>
    <mergeCell ref="I4219:J4219"/>
    <mergeCell ref="K4219:L4219"/>
    <mergeCell ref="I4239:J4239"/>
    <mergeCell ref="I4240:J4240"/>
    <mergeCell ref="I4241:J4241"/>
    <mergeCell ref="I4242:J4242"/>
    <mergeCell ref="A4248:H4248"/>
    <mergeCell ref="I4249:J4249"/>
    <mergeCell ref="I4231:J4231"/>
    <mergeCell ref="K4234:L4234"/>
    <mergeCell ref="I4235:J4235"/>
    <mergeCell ref="A4237:H4237"/>
    <mergeCell ref="K4237:L4237"/>
    <mergeCell ref="I4238:J4238"/>
    <mergeCell ref="K4227:L4227"/>
    <mergeCell ref="I4228:J4228"/>
    <mergeCell ref="K4228:L4228"/>
    <mergeCell ref="I4229:J4229"/>
    <mergeCell ref="K4229:L4229"/>
    <mergeCell ref="A4230:H4230"/>
    <mergeCell ref="K4230:L4230"/>
    <mergeCell ref="I4260:J4260"/>
    <mergeCell ref="K4260:L4260"/>
    <mergeCell ref="I4261:J4261"/>
    <mergeCell ref="K4261:L4261"/>
    <mergeCell ref="K4262:L4262"/>
    <mergeCell ref="I4265:J4265"/>
    <mergeCell ref="K4265:L4265"/>
    <mergeCell ref="A4255:L4255"/>
    <mergeCell ref="A4256:L4256"/>
    <mergeCell ref="C4258:E4258"/>
    <mergeCell ref="I4258:J4258"/>
    <mergeCell ref="K4258:L4258"/>
    <mergeCell ref="K4259:L4259"/>
    <mergeCell ref="A4251:H4251"/>
    <mergeCell ref="I4251:J4251"/>
    <mergeCell ref="K4251:L4251"/>
    <mergeCell ref="K4252:L4252"/>
    <mergeCell ref="A4253:H4253"/>
    <mergeCell ref="K4253:L4253"/>
    <mergeCell ref="I4278:J4278"/>
    <mergeCell ref="I4279:J4279"/>
    <mergeCell ref="K4279:L4279"/>
    <mergeCell ref="I4280:J4280"/>
    <mergeCell ref="I4282:J4282"/>
    <mergeCell ref="K4282:L4282"/>
    <mergeCell ref="K4271:L4271"/>
    <mergeCell ref="K4272:L4272"/>
    <mergeCell ref="I4274:J4274"/>
    <mergeCell ref="K4274:L4274"/>
    <mergeCell ref="I4276:J4276"/>
    <mergeCell ref="I4277:J4277"/>
    <mergeCell ref="I4266:J4266"/>
    <mergeCell ref="I4267:J4267"/>
    <mergeCell ref="I4268:J4268"/>
    <mergeCell ref="K4268:L4268"/>
    <mergeCell ref="I4269:J4269"/>
    <mergeCell ref="I4270:J4270"/>
    <mergeCell ref="I4294:J4294"/>
    <mergeCell ref="K4294:L4294"/>
    <mergeCell ref="I4295:J4295"/>
    <mergeCell ref="K4295:L4295"/>
    <mergeCell ref="A4296:H4296"/>
    <mergeCell ref="K4296:L4296"/>
    <mergeCell ref="I4290:J4290"/>
    <mergeCell ref="K4290:L4290"/>
    <mergeCell ref="I4291:J4291"/>
    <mergeCell ref="K4291:L4291"/>
    <mergeCell ref="I4292:J4292"/>
    <mergeCell ref="K4292:L4292"/>
    <mergeCell ref="I4284:J4284"/>
    <mergeCell ref="I4285:J4285"/>
    <mergeCell ref="I4286:J4286"/>
    <mergeCell ref="K4287:L4287"/>
    <mergeCell ref="A4289:H4289"/>
    <mergeCell ref="K4289:L4289"/>
    <mergeCell ref="A4304:H4304"/>
    <mergeCell ref="K4304:L4304"/>
    <mergeCell ref="I4305:J4305"/>
    <mergeCell ref="K4305:L4305"/>
    <mergeCell ref="K4306:L4306"/>
    <mergeCell ref="I4307:J4307"/>
    <mergeCell ref="K4307:L4307"/>
    <mergeCell ref="I4301:J4301"/>
    <mergeCell ref="K4301:L4301"/>
    <mergeCell ref="I4302:J4302"/>
    <mergeCell ref="K4302:L4302"/>
    <mergeCell ref="I4303:J4303"/>
    <mergeCell ref="K4303:L4303"/>
    <mergeCell ref="K4297:L4297"/>
    <mergeCell ref="I4298:J4298"/>
    <mergeCell ref="K4298:L4298"/>
    <mergeCell ref="I4299:J4299"/>
    <mergeCell ref="I4300:J4300"/>
    <mergeCell ref="K4300:L4300"/>
    <mergeCell ref="I4320:J4320"/>
    <mergeCell ref="I4321:J4321"/>
    <mergeCell ref="A4327:H4327"/>
    <mergeCell ref="I4328:J4328"/>
    <mergeCell ref="A4330:H4330"/>
    <mergeCell ref="I4330:J4330"/>
    <mergeCell ref="I4314:J4314"/>
    <mergeCell ref="A4316:H4316"/>
    <mergeCell ref="K4316:L4316"/>
    <mergeCell ref="I4317:J4317"/>
    <mergeCell ref="I4318:J4318"/>
    <mergeCell ref="I4319:J4319"/>
    <mergeCell ref="I4308:J4308"/>
    <mergeCell ref="K4308:L4308"/>
    <mergeCell ref="A4309:H4309"/>
    <mergeCell ref="K4309:L4309"/>
    <mergeCell ref="I4310:J4310"/>
    <mergeCell ref="K4313:L4313"/>
    <mergeCell ref="I4340:J4340"/>
    <mergeCell ref="K4340:L4340"/>
    <mergeCell ref="K4341:L4341"/>
    <mergeCell ref="I4344:J4344"/>
    <mergeCell ref="K4344:L4344"/>
    <mergeCell ref="I4345:J4345"/>
    <mergeCell ref="C4337:E4337"/>
    <mergeCell ref="I4337:J4337"/>
    <mergeCell ref="K4337:L4337"/>
    <mergeCell ref="K4338:L4338"/>
    <mergeCell ref="I4339:J4339"/>
    <mergeCell ref="K4339:L4339"/>
    <mergeCell ref="K4330:L4330"/>
    <mergeCell ref="K4331:L4331"/>
    <mergeCell ref="A4332:H4332"/>
    <mergeCell ref="K4332:L4332"/>
    <mergeCell ref="A4334:L4334"/>
    <mergeCell ref="A4335:L4335"/>
    <mergeCell ref="I4358:J4358"/>
    <mergeCell ref="K4358:L4358"/>
    <mergeCell ref="I4359:J4359"/>
    <mergeCell ref="I4361:J4361"/>
    <mergeCell ref="K4361:L4361"/>
    <mergeCell ref="I4363:J4363"/>
    <mergeCell ref="K4351:L4351"/>
    <mergeCell ref="I4353:J4353"/>
    <mergeCell ref="K4353:L4353"/>
    <mergeCell ref="I4355:J4355"/>
    <mergeCell ref="I4356:J4356"/>
    <mergeCell ref="I4357:J4357"/>
    <mergeCell ref="I4346:J4346"/>
    <mergeCell ref="I4347:J4347"/>
    <mergeCell ref="K4347:L4347"/>
    <mergeCell ref="I4348:J4348"/>
    <mergeCell ref="I4349:J4349"/>
    <mergeCell ref="K4350:L4350"/>
    <mergeCell ref="I4374:J4374"/>
    <mergeCell ref="K4374:L4374"/>
    <mergeCell ref="A4375:H4375"/>
    <mergeCell ref="K4375:L4375"/>
    <mergeCell ref="K4376:L4376"/>
    <mergeCell ref="I4377:J4377"/>
    <mergeCell ref="K4377:L4377"/>
    <mergeCell ref="I4370:J4370"/>
    <mergeCell ref="K4370:L4370"/>
    <mergeCell ref="I4371:J4371"/>
    <mergeCell ref="K4371:L4371"/>
    <mergeCell ref="I4373:J4373"/>
    <mergeCell ref="K4373:L4373"/>
    <mergeCell ref="I4364:J4364"/>
    <mergeCell ref="I4365:J4365"/>
    <mergeCell ref="K4366:L4366"/>
    <mergeCell ref="A4368:H4368"/>
    <mergeCell ref="K4368:L4368"/>
    <mergeCell ref="I4369:J4369"/>
    <mergeCell ref="K4369:L4369"/>
    <mergeCell ref="K4385:L4385"/>
    <mergeCell ref="I4386:J4386"/>
    <mergeCell ref="K4386:L4386"/>
    <mergeCell ref="I4387:J4387"/>
    <mergeCell ref="K4387:L4387"/>
    <mergeCell ref="A4388:H4388"/>
    <mergeCell ref="K4388:L4388"/>
    <mergeCell ref="I4382:J4382"/>
    <mergeCell ref="K4382:L4382"/>
    <mergeCell ref="A4383:H4383"/>
    <mergeCell ref="K4383:L4383"/>
    <mergeCell ref="I4384:J4384"/>
    <mergeCell ref="K4384:L4384"/>
    <mergeCell ref="I4378:J4378"/>
    <mergeCell ref="I4379:J4379"/>
    <mergeCell ref="K4379:L4379"/>
    <mergeCell ref="I4380:J4380"/>
    <mergeCell ref="K4380:L4380"/>
    <mergeCell ref="I4381:J4381"/>
    <mergeCell ref="K4381:L4381"/>
    <mergeCell ref="A4409:H4409"/>
    <mergeCell ref="I4409:J4409"/>
    <mergeCell ref="K4409:L4409"/>
    <mergeCell ref="K4410:L4410"/>
    <mergeCell ref="A4411:H4411"/>
    <mergeCell ref="K4411:L4411"/>
    <mergeCell ref="I4397:J4397"/>
    <mergeCell ref="I4398:J4398"/>
    <mergeCell ref="I4399:J4399"/>
    <mergeCell ref="I4400:J4400"/>
    <mergeCell ref="A4406:H4406"/>
    <mergeCell ref="I4407:J4407"/>
    <mergeCell ref="I4389:J4389"/>
    <mergeCell ref="K4392:L4392"/>
    <mergeCell ref="I4393:J4393"/>
    <mergeCell ref="A4395:H4395"/>
    <mergeCell ref="K4395:L4395"/>
    <mergeCell ref="I4396:J4396"/>
    <mergeCell ref="I4424:J4424"/>
    <mergeCell ref="I4425:J4425"/>
    <mergeCell ref="I4426:J4426"/>
    <mergeCell ref="K4426:L4426"/>
    <mergeCell ref="I4427:J4427"/>
    <mergeCell ref="I4428:J4428"/>
    <mergeCell ref="I4418:J4418"/>
    <mergeCell ref="K4418:L4418"/>
    <mergeCell ref="I4419:J4419"/>
    <mergeCell ref="K4419:L4419"/>
    <mergeCell ref="K4420:L4420"/>
    <mergeCell ref="I4423:J4423"/>
    <mergeCell ref="K4423:L4423"/>
    <mergeCell ref="A4413:L4413"/>
    <mergeCell ref="A4414:L4414"/>
    <mergeCell ref="C4416:E4416"/>
    <mergeCell ref="I4416:J4416"/>
    <mergeCell ref="K4416:L4416"/>
    <mergeCell ref="K4417:L4417"/>
    <mergeCell ref="I4442:J4442"/>
    <mergeCell ref="I4443:J4443"/>
    <mergeCell ref="I4444:J4444"/>
    <mergeCell ref="K4445:L4445"/>
    <mergeCell ref="A4447:H4447"/>
    <mergeCell ref="K4447:L4447"/>
    <mergeCell ref="I4436:J4436"/>
    <mergeCell ref="I4437:J4437"/>
    <mergeCell ref="K4437:L4437"/>
    <mergeCell ref="I4438:J4438"/>
    <mergeCell ref="I4440:J4440"/>
    <mergeCell ref="K4440:L4440"/>
    <mergeCell ref="K4429:L4429"/>
    <mergeCell ref="K4430:L4430"/>
    <mergeCell ref="I4432:J4432"/>
    <mergeCell ref="K4432:L4432"/>
    <mergeCell ref="I4434:J4434"/>
    <mergeCell ref="I4435:J4435"/>
    <mergeCell ref="K4455:L4455"/>
    <mergeCell ref="I4456:J4456"/>
    <mergeCell ref="K4456:L4456"/>
    <mergeCell ref="I4457:J4457"/>
    <mergeCell ref="I4458:J4458"/>
    <mergeCell ref="K4458:L4458"/>
    <mergeCell ref="I4452:J4452"/>
    <mergeCell ref="K4452:L4452"/>
    <mergeCell ref="I4453:J4453"/>
    <mergeCell ref="K4453:L4453"/>
    <mergeCell ref="A4454:H4454"/>
    <mergeCell ref="K4454:L4454"/>
    <mergeCell ref="I4448:J4448"/>
    <mergeCell ref="K4448:L4448"/>
    <mergeCell ref="I4449:J4449"/>
    <mergeCell ref="K4449:L4449"/>
    <mergeCell ref="I4450:J4450"/>
    <mergeCell ref="K4450:L4450"/>
    <mergeCell ref="I4466:J4466"/>
    <mergeCell ref="K4466:L4466"/>
    <mergeCell ref="A4467:H4467"/>
    <mergeCell ref="K4467:L4467"/>
    <mergeCell ref="I4468:J4468"/>
    <mergeCell ref="K4471:L4471"/>
    <mergeCell ref="A4462:H4462"/>
    <mergeCell ref="K4462:L4462"/>
    <mergeCell ref="I4463:J4463"/>
    <mergeCell ref="K4463:L4463"/>
    <mergeCell ref="K4464:L4464"/>
    <mergeCell ref="I4465:J4465"/>
    <mergeCell ref="K4465:L4465"/>
    <mergeCell ref="I4459:J4459"/>
    <mergeCell ref="K4459:L4459"/>
    <mergeCell ref="I4460:J4460"/>
    <mergeCell ref="K4460:L4460"/>
    <mergeCell ref="I4461:J4461"/>
    <mergeCell ref="K4461:L4461"/>
    <mergeCell ref="K4488:L4488"/>
    <mergeCell ref="K4489:L4489"/>
    <mergeCell ref="A4490:H4490"/>
    <mergeCell ref="K4490:L4490"/>
    <mergeCell ref="A4492:L4492"/>
    <mergeCell ref="A4493:L4493"/>
    <mergeCell ref="I4478:J4478"/>
    <mergeCell ref="I4479:J4479"/>
    <mergeCell ref="A4485:H4485"/>
    <mergeCell ref="I4486:J4486"/>
    <mergeCell ref="A4488:H4488"/>
    <mergeCell ref="I4488:J4488"/>
    <mergeCell ref="I4472:J4472"/>
    <mergeCell ref="A4474:H4474"/>
    <mergeCell ref="K4474:L4474"/>
    <mergeCell ref="I4475:J4475"/>
    <mergeCell ref="I4476:J4476"/>
    <mergeCell ref="I4477:J4477"/>
    <mergeCell ref="I4504:J4504"/>
    <mergeCell ref="I4505:J4505"/>
    <mergeCell ref="K4505:L4505"/>
    <mergeCell ref="I4506:J4506"/>
    <mergeCell ref="I4507:J4507"/>
    <mergeCell ref="K4508:L4508"/>
    <mergeCell ref="I4498:J4498"/>
    <mergeCell ref="K4498:L4498"/>
    <mergeCell ref="K4499:L4499"/>
    <mergeCell ref="I4502:J4502"/>
    <mergeCell ref="K4502:L4502"/>
    <mergeCell ref="I4503:J4503"/>
    <mergeCell ref="C4495:E4495"/>
    <mergeCell ref="I4495:J4495"/>
    <mergeCell ref="K4495:L4495"/>
    <mergeCell ref="K4496:L4496"/>
    <mergeCell ref="I4497:J4497"/>
    <mergeCell ref="K4497:L4497"/>
    <mergeCell ref="I4522:J4522"/>
    <mergeCell ref="I4523:J4523"/>
    <mergeCell ref="K4524:L4524"/>
    <mergeCell ref="A4526:H4526"/>
    <mergeCell ref="K4526:L4526"/>
    <mergeCell ref="I4527:J4527"/>
    <mergeCell ref="K4527:L4527"/>
    <mergeCell ref="I4516:J4516"/>
    <mergeCell ref="K4516:L4516"/>
    <mergeCell ref="I4517:J4517"/>
    <mergeCell ref="I4519:J4519"/>
    <mergeCell ref="K4519:L4519"/>
    <mergeCell ref="I4521:J4521"/>
    <mergeCell ref="K4509:L4509"/>
    <mergeCell ref="I4511:J4511"/>
    <mergeCell ref="K4511:L4511"/>
    <mergeCell ref="I4513:J4513"/>
    <mergeCell ref="I4514:J4514"/>
    <mergeCell ref="I4515:J4515"/>
    <mergeCell ref="I4536:J4536"/>
    <mergeCell ref="I4537:J4537"/>
    <mergeCell ref="K4537:L4537"/>
    <mergeCell ref="I4538:J4538"/>
    <mergeCell ref="K4538:L4538"/>
    <mergeCell ref="I4539:J4539"/>
    <mergeCell ref="K4539:L4539"/>
    <mergeCell ref="I4532:J4532"/>
    <mergeCell ref="K4532:L4532"/>
    <mergeCell ref="A4533:H4533"/>
    <mergeCell ref="K4533:L4533"/>
    <mergeCell ref="K4534:L4534"/>
    <mergeCell ref="I4535:J4535"/>
    <mergeCell ref="K4535:L4535"/>
    <mergeCell ref="I4528:J4528"/>
    <mergeCell ref="K4528:L4528"/>
    <mergeCell ref="I4529:J4529"/>
    <mergeCell ref="K4529:L4529"/>
    <mergeCell ref="I4531:J4531"/>
    <mergeCell ref="K4531:L4531"/>
    <mergeCell ref="K4549:L4549"/>
    <mergeCell ref="I4550:J4550"/>
    <mergeCell ref="A4552:H4552"/>
    <mergeCell ref="K4552:L4552"/>
    <mergeCell ref="I4553:J4553"/>
    <mergeCell ref="I4554:J4554"/>
    <mergeCell ref="K4543:L4543"/>
    <mergeCell ref="I4544:J4544"/>
    <mergeCell ref="K4544:L4544"/>
    <mergeCell ref="A4545:H4545"/>
    <mergeCell ref="K4545:L4545"/>
    <mergeCell ref="I4546:J4546"/>
    <mergeCell ref="I4540:J4540"/>
    <mergeCell ref="K4540:L4540"/>
    <mergeCell ref="A4541:H4541"/>
    <mergeCell ref="K4541:L4541"/>
    <mergeCell ref="I4542:J4542"/>
    <mergeCell ref="K4542:L4542"/>
    <mergeCell ref="C4573:E4573"/>
    <mergeCell ref="I4573:J4573"/>
    <mergeCell ref="K4573:L4573"/>
    <mergeCell ref="K4574:L4574"/>
    <mergeCell ref="I4575:J4575"/>
    <mergeCell ref="K4575:L4575"/>
    <mergeCell ref="K4566:L4566"/>
    <mergeCell ref="K4567:L4567"/>
    <mergeCell ref="A4568:H4568"/>
    <mergeCell ref="K4568:L4568"/>
    <mergeCell ref="A4570:L4570"/>
    <mergeCell ref="A4571:L4571"/>
    <mergeCell ref="I4555:J4555"/>
    <mergeCell ref="I4556:J4556"/>
    <mergeCell ref="I4557:J4557"/>
    <mergeCell ref="A4563:H4563"/>
    <mergeCell ref="I4564:J4564"/>
    <mergeCell ref="A4566:H4566"/>
    <mergeCell ref="I4566:J4566"/>
    <mergeCell ref="K4587:L4587"/>
    <mergeCell ref="I4589:J4589"/>
    <mergeCell ref="K4589:L4589"/>
    <mergeCell ref="I4591:J4591"/>
    <mergeCell ref="I4592:J4592"/>
    <mergeCell ref="I4593:J4593"/>
    <mergeCell ref="I4582:J4582"/>
    <mergeCell ref="I4583:J4583"/>
    <mergeCell ref="K4583:L4583"/>
    <mergeCell ref="I4584:J4584"/>
    <mergeCell ref="I4585:J4585"/>
    <mergeCell ref="K4586:L4586"/>
    <mergeCell ref="I4576:J4576"/>
    <mergeCell ref="K4576:L4576"/>
    <mergeCell ref="K4577:L4577"/>
    <mergeCell ref="I4580:J4580"/>
    <mergeCell ref="K4580:L4580"/>
    <mergeCell ref="I4581:J4581"/>
    <mergeCell ref="I4606:J4606"/>
    <mergeCell ref="K4606:L4606"/>
    <mergeCell ref="I4607:J4607"/>
    <mergeCell ref="K4607:L4607"/>
    <mergeCell ref="I4609:J4609"/>
    <mergeCell ref="K4609:L4609"/>
    <mergeCell ref="I4600:J4600"/>
    <mergeCell ref="I4601:J4601"/>
    <mergeCell ref="K4602:L4602"/>
    <mergeCell ref="A4604:H4604"/>
    <mergeCell ref="K4604:L4604"/>
    <mergeCell ref="I4605:J4605"/>
    <mergeCell ref="K4605:L4605"/>
    <mergeCell ref="I4594:J4594"/>
    <mergeCell ref="K4594:L4594"/>
    <mergeCell ref="I4595:J4595"/>
    <mergeCell ref="I4597:J4597"/>
    <mergeCell ref="K4597:L4597"/>
    <mergeCell ref="I4599:J4599"/>
    <mergeCell ref="I4618:J4618"/>
    <mergeCell ref="K4618:L4618"/>
    <mergeCell ref="A4619:H4619"/>
    <mergeCell ref="K4619:L4619"/>
    <mergeCell ref="I4620:J4620"/>
    <mergeCell ref="K4620:L4620"/>
    <mergeCell ref="I4614:J4614"/>
    <mergeCell ref="I4615:J4615"/>
    <mergeCell ref="K4615:L4615"/>
    <mergeCell ref="I4616:J4616"/>
    <mergeCell ref="K4616:L4616"/>
    <mergeCell ref="I4617:J4617"/>
    <mergeCell ref="K4617:L4617"/>
    <mergeCell ref="I4610:J4610"/>
    <mergeCell ref="K4610:L4610"/>
    <mergeCell ref="A4611:H4611"/>
    <mergeCell ref="K4611:L4611"/>
    <mergeCell ref="K4612:L4612"/>
    <mergeCell ref="I4613:J4613"/>
    <mergeCell ref="K4613:L4613"/>
    <mergeCell ref="I4633:J4633"/>
    <mergeCell ref="I4634:J4634"/>
    <mergeCell ref="I4635:J4635"/>
    <mergeCell ref="A4641:H4641"/>
    <mergeCell ref="I4642:J4642"/>
    <mergeCell ref="A4644:H4644"/>
    <mergeCell ref="I4644:J4644"/>
    <mergeCell ref="K4627:L4627"/>
    <mergeCell ref="I4628:J4628"/>
    <mergeCell ref="A4630:H4630"/>
    <mergeCell ref="K4630:L4630"/>
    <mergeCell ref="I4631:J4631"/>
    <mergeCell ref="I4632:J4632"/>
    <mergeCell ref="K4621:L4621"/>
    <mergeCell ref="I4622:J4622"/>
    <mergeCell ref="K4622:L4622"/>
    <mergeCell ref="A4623:H4623"/>
    <mergeCell ref="K4623:L4623"/>
    <mergeCell ref="I4624:J4624"/>
    <mergeCell ref="I4654:J4654"/>
    <mergeCell ref="K4654:L4654"/>
    <mergeCell ref="K4655:L4655"/>
    <mergeCell ref="I4658:J4658"/>
    <mergeCell ref="K4658:L4658"/>
    <mergeCell ref="I4659:J4659"/>
    <mergeCell ref="C4651:E4651"/>
    <mergeCell ref="I4651:J4651"/>
    <mergeCell ref="K4651:L4651"/>
    <mergeCell ref="K4652:L4652"/>
    <mergeCell ref="I4653:J4653"/>
    <mergeCell ref="K4653:L4653"/>
    <mergeCell ref="K4644:L4644"/>
    <mergeCell ref="K4645:L4645"/>
    <mergeCell ref="A4646:H4646"/>
    <mergeCell ref="K4646:L4646"/>
    <mergeCell ref="A4648:L4648"/>
    <mergeCell ref="A4649:L4649"/>
    <mergeCell ref="I4672:J4672"/>
    <mergeCell ref="K4672:L4672"/>
    <mergeCell ref="I4673:J4673"/>
    <mergeCell ref="I4675:J4675"/>
    <mergeCell ref="K4675:L4675"/>
    <mergeCell ref="I4677:J4677"/>
    <mergeCell ref="K4665:L4665"/>
    <mergeCell ref="I4667:J4667"/>
    <mergeCell ref="K4667:L4667"/>
    <mergeCell ref="I4669:J4669"/>
    <mergeCell ref="I4670:J4670"/>
    <mergeCell ref="I4671:J4671"/>
    <mergeCell ref="I4660:J4660"/>
    <mergeCell ref="I4661:J4661"/>
    <mergeCell ref="K4661:L4661"/>
    <mergeCell ref="I4662:J4662"/>
    <mergeCell ref="I4663:J4663"/>
    <mergeCell ref="K4664:L4664"/>
    <mergeCell ref="I4688:J4688"/>
    <mergeCell ref="K4688:L4688"/>
    <mergeCell ref="A4689:H4689"/>
    <mergeCell ref="K4689:L4689"/>
    <mergeCell ref="K4690:L4690"/>
    <mergeCell ref="I4691:J4691"/>
    <mergeCell ref="K4691:L4691"/>
    <mergeCell ref="I4684:J4684"/>
    <mergeCell ref="K4684:L4684"/>
    <mergeCell ref="I4685:J4685"/>
    <mergeCell ref="K4685:L4685"/>
    <mergeCell ref="I4687:J4687"/>
    <mergeCell ref="K4687:L4687"/>
    <mergeCell ref="I4678:J4678"/>
    <mergeCell ref="I4679:J4679"/>
    <mergeCell ref="K4680:L4680"/>
    <mergeCell ref="A4682:H4682"/>
    <mergeCell ref="K4682:L4682"/>
    <mergeCell ref="I4683:J4683"/>
    <mergeCell ref="K4683:L4683"/>
    <mergeCell ref="K4699:L4699"/>
    <mergeCell ref="I4700:J4700"/>
    <mergeCell ref="K4700:L4700"/>
    <mergeCell ref="A4701:H4701"/>
    <mergeCell ref="K4701:L4701"/>
    <mergeCell ref="I4702:J4702"/>
    <mergeCell ref="I4696:J4696"/>
    <mergeCell ref="K4696:L4696"/>
    <mergeCell ref="A4697:H4697"/>
    <mergeCell ref="K4697:L4697"/>
    <mergeCell ref="I4698:J4698"/>
    <mergeCell ref="K4698:L4698"/>
    <mergeCell ref="I4692:J4692"/>
    <mergeCell ref="I4693:J4693"/>
    <mergeCell ref="K4693:L4693"/>
    <mergeCell ref="I4694:J4694"/>
    <mergeCell ref="K4694:L4694"/>
    <mergeCell ref="I4695:J4695"/>
    <mergeCell ref="K4695:L4695"/>
    <mergeCell ref="K4722:L4722"/>
    <mergeCell ref="A4724:L4724"/>
    <mergeCell ref="A4725:L4725"/>
    <mergeCell ref="C4727:E4727"/>
    <mergeCell ref="I4727:J4727"/>
    <mergeCell ref="K4727:L4727"/>
    <mergeCell ref="I4711:J4711"/>
    <mergeCell ref="I4712:J4712"/>
    <mergeCell ref="I4713:J4713"/>
    <mergeCell ref="A4719:H4719"/>
    <mergeCell ref="I4720:J4720"/>
    <mergeCell ref="A4722:H4722"/>
    <mergeCell ref="K4705:L4705"/>
    <mergeCell ref="I4706:J4706"/>
    <mergeCell ref="A4708:H4708"/>
    <mergeCell ref="K4708:L4708"/>
    <mergeCell ref="I4709:J4709"/>
    <mergeCell ref="I4710:J4710"/>
    <mergeCell ref="I4738:J4738"/>
    <mergeCell ref="I4739:J4739"/>
    <mergeCell ref="K4740:L4740"/>
    <mergeCell ref="K4741:L4741"/>
    <mergeCell ref="I4743:J4743"/>
    <mergeCell ref="K4743:L4743"/>
    <mergeCell ref="I4734:J4734"/>
    <mergeCell ref="K4734:L4734"/>
    <mergeCell ref="I4735:J4735"/>
    <mergeCell ref="I4736:J4736"/>
    <mergeCell ref="I4737:J4737"/>
    <mergeCell ref="K4737:L4737"/>
    <mergeCell ref="K4728:L4728"/>
    <mergeCell ref="I4729:J4729"/>
    <mergeCell ref="K4729:L4729"/>
    <mergeCell ref="I4730:J4730"/>
    <mergeCell ref="K4730:L4730"/>
    <mergeCell ref="K4731:L4731"/>
    <mergeCell ref="A4758:H4758"/>
    <mergeCell ref="K4758:L4758"/>
    <mergeCell ref="I4759:J4759"/>
    <mergeCell ref="K4759:L4759"/>
    <mergeCell ref="I4760:J4760"/>
    <mergeCell ref="K4760:L4760"/>
    <mergeCell ref="I4751:J4751"/>
    <mergeCell ref="K4751:L4751"/>
    <mergeCell ref="I4753:J4753"/>
    <mergeCell ref="I4754:J4754"/>
    <mergeCell ref="I4755:J4755"/>
    <mergeCell ref="K4756:L4756"/>
    <mergeCell ref="I4745:J4745"/>
    <mergeCell ref="I4746:J4746"/>
    <mergeCell ref="I4747:J4747"/>
    <mergeCell ref="I4748:J4748"/>
    <mergeCell ref="K4748:L4748"/>
    <mergeCell ref="I4749:J4749"/>
    <mergeCell ref="I4769:J4769"/>
    <mergeCell ref="K4769:L4769"/>
    <mergeCell ref="I4770:J4770"/>
    <mergeCell ref="K4770:L4770"/>
    <mergeCell ref="I4771:J4771"/>
    <mergeCell ref="K4771:L4771"/>
    <mergeCell ref="A4765:H4765"/>
    <mergeCell ref="K4765:L4765"/>
    <mergeCell ref="K4766:L4766"/>
    <mergeCell ref="I4767:J4767"/>
    <mergeCell ref="K4767:L4767"/>
    <mergeCell ref="I4768:J4768"/>
    <mergeCell ref="I4761:J4761"/>
    <mergeCell ref="K4761:L4761"/>
    <mergeCell ref="I4763:J4763"/>
    <mergeCell ref="K4763:L4763"/>
    <mergeCell ref="I4764:J4764"/>
    <mergeCell ref="K4764:L4764"/>
    <mergeCell ref="K4781:L4781"/>
    <mergeCell ref="I4782:J4782"/>
    <mergeCell ref="A4784:H4784"/>
    <mergeCell ref="K4784:L4784"/>
    <mergeCell ref="I4785:J4785"/>
    <mergeCell ref="I4786:J4786"/>
    <mergeCell ref="K4775:L4775"/>
    <mergeCell ref="I4776:J4776"/>
    <mergeCell ref="K4776:L4776"/>
    <mergeCell ref="A4777:H4777"/>
    <mergeCell ref="K4777:L4777"/>
    <mergeCell ref="I4778:J4778"/>
    <mergeCell ref="I4772:J4772"/>
    <mergeCell ref="K4772:L4772"/>
    <mergeCell ref="A4773:H4773"/>
    <mergeCell ref="K4773:L4773"/>
    <mergeCell ref="I4774:J4774"/>
    <mergeCell ref="K4774:L4774"/>
    <mergeCell ref="C4805:E4805"/>
    <mergeCell ref="I4805:J4805"/>
    <mergeCell ref="K4805:L4805"/>
    <mergeCell ref="K4806:L4806"/>
    <mergeCell ref="I4807:J4807"/>
    <mergeCell ref="K4807:L4807"/>
    <mergeCell ref="K4798:L4798"/>
    <mergeCell ref="K4799:L4799"/>
    <mergeCell ref="A4800:H4800"/>
    <mergeCell ref="K4800:L4800"/>
    <mergeCell ref="A4802:L4802"/>
    <mergeCell ref="A4803:L4803"/>
    <mergeCell ref="I4787:J4787"/>
    <mergeCell ref="I4788:J4788"/>
    <mergeCell ref="I4789:J4789"/>
    <mergeCell ref="A4795:H4795"/>
    <mergeCell ref="I4796:J4796"/>
    <mergeCell ref="A4798:H4798"/>
    <mergeCell ref="I4798:J4798"/>
    <mergeCell ref="K4819:L4819"/>
    <mergeCell ref="I4821:J4821"/>
    <mergeCell ref="K4821:L4821"/>
    <mergeCell ref="I4823:J4823"/>
    <mergeCell ref="I4824:J4824"/>
    <mergeCell ref="I4825:J4825"/>
    <mergeCell ref="I4814:J4814"/>
    <mergeCell ref="I4815:J4815"/>
    <mergeCell ref="K4815:L4815"/>
    <mergeCell ref="I4816:J4816"/>
    <mergeCell ref="I4817:J4817"/>
    <mergeCell ref="K4818:L4818"/>
    <mergeCell ref="I4808:J4808"/>
    <mergeCell ref="K4808:L4808"/>
    <mergeCell ref="K4809:L4809"/>
    <mergeCell ref="I4812:J4812"/>
    <mergeCell ref="K4812:L4812"/>
    <mergeCell ref="I4813:J4813"/>
    <mergeCell ref="I4838:J4838"/>
    <mergeCell ref="K4838:L4838"/>
    <mergeCell ref="I4839:J4839"/>
    <mergeCell ref="K4839:L4839"/>
    <mergeCell ref="I4841:J4841"/>
    <mergeCell ref="K4841:L4841"/>
    <mergeCell ref="I4832:J4832"/>
    <mergeCell ref="I4833:J4833"/>
    <mergeCell ref="K4834:L4834"/>
    <mergeCell ref="A4836:H4836"/>
    <mergeCell ref="K4836:L4836"/>
    <mergeCell ref="I4837:J4837"/>
    <mergeCell ref="K4837:L4837"/>
    <mergeCell ref="I4826:J4826"/>
    <mergeCell ref="K4826:L4826"/>
    <mergeCell ref="I4827:J4827"/>
    <mergeCell ref="I4829:J4829"/>
    <mergeCell ref="K4829:L4829"/>
    <mergeCell ref="I4831:J4831"/>
    <mergeCell ref="I4850:J4850"/>
    <mergeCell ref="K4850:L4850"/>
    <mergeCell ref="A4851:H4851"/>
    <mergeCell ref="K4851:L4851"/>
    <mergeCell ref="I4852:J4852"/>
    <mergeCell ref="K4852:L4852"/>
    <mergeCell ref="I4846:J4846"/>
    <mergeCell ref="I4847:J4847"/>
    <mergeCell ref="K4847:L4847"/>
    <mergeCell ref="I4848:J4848"/>
    <mergeCell ref="K4848:L4848"/>
    <mergeCell ref="I4849:J4849"/>
    <mergeCell ref="K4849:L4849"/>
    <mergeCell ref="I4842:J4842"/>
    <mergeCell ref="K4842:L4842"/>
    <mergeCell ref="A4843:H4843"/>
    <mergeCell ref="K4843:L4843"/>
    <mergeCell ref="K4844:L4844"/>
    <mergeCell ref="I4845:J4845"/>
    <mergeCell ref="K4845:L4845"/>
    <mergeCell ref="I4865:J4865"/>
    <mergeCell ref="I4866:J4866"/>
    <mergeCell ref="I4867:J4867"/>
    <mergeCell ref="I4868:J4868"/>
    <mergeCell ref="A4874:H4874"/>
    <mergeCell ref="I4875:J4875"/>
    <mergeCell ref="I4857:J4857"/>
    <mergeCell ref="K4860:L4860"/>
    <mergeCell ref="I4861:J4861"/>
    <mergeCell ref="A4863:H4863"/>
    <mergeCell ref="K4863:L4863"/>
    <mergeCell ref="I4864:J4864"/>
    <mergeCell ref="K4853:L4853"/>
    <mergeCell ref="I4854:J4854"/>
    <mergeCell ref="K4854:L4854"/>
    <mergeCell ref="I4855:J4855"/>
    <mergeCell ref="K4855:L4855"/>
    <mergeCell ref="A4856:H4856"/>
    <mergeCell ref="K4856:L4856"/>
    <mergeCell ref="I4886:J4886"/>
    <mergeCell ref="K4886:L4886"/>
    <mergeCell ref="I4887:J4887"/>
    <mergeCell ref="K4887:L4887"/>
    <mergeCell ref="K4888:L4888"/>
    <mergeCell ref="I4891:J4891"/>
    <mergeCell ref="K4891:L4891"/>
    <mergeCell ref="A4881:L4881"/>
    <mergeCell ref="A4882:L4882"/>
    <mergeCell ref="C4884:E4884"/>
    <mergeCell ref="I4884:J4884"/>
    <mergeCell ref="K4884:L4884"/>
    <mergeCell ref="K4885:L4885"/>
    <mergeCell ref="A4877:H4877"/>
    <mergeCell ref="I4877:J4877"/>
    <mergeCell ref="K4877:L4877"/>
    <mergeCell ref="K4878:L4878"/>
    <mergeCell ref="A4879:H4879"/>
    <mergeCell ref="K4879:L4879"/>
    <mergeCell ref="I4904:J4904"/>
    <mergeCell ref="I4905:J4905"/>
    <mergeCell ref="K4905:L4905"/>
    <mergeCell ref="I4906:J4906"/>
    <mergeCell ref="I4908:J4908"/>
    <mergeCell ref="K4908:L4908"/>
    <mergeCell ref="K4897:L4897"/>
    <mergeCell ref="K4898:L4898"/>
    <mergeCell ref="I4900:J4900"/>
    <mergeCell ref="K4900:L4900"/>
    <mergeCell ref="I4902:J4902"/>
    <mergeCell ref="I4903:J4903"/>
    <mergeCell ref="I4892:J4892"/>
    <mergeCell ref="I4893:J4893"/>
    <mergeCell ref="I4894:J4894"/>
    <mergeCell ref="K4894:L4894"/>
    <mergeCell ref="I4895:J4895"/>
    <mergeCell ref="I4896:J4896"/>
    <mergeCell ref="I4920:J4920"/>
    <mergeCell ref="K4920:L4920"/>
    <mergeCell ref="I4921:J4921"/>
    <mergeCell ref="K4921:L4921"/>
    <mergeCell ref="A4922:H4922"/>
    <mergeCell ref="K4922:L4922"/>
    <mergeCell ref="I4916:J4916"/>
    <mergeCell ref="K4916:L4916"/>
    <mergeCell ref="I4917:J4917"/>
    <mergeCell ref="K4917:L4917"/>
    <mergeCell ref="I4918:J4918"/>
    <mergeCell ref="K4918:L4918"/>
    <mergeCell ref="I4910:J4910"/>
    <mergeCell ref="I4911:J4911"/>
    <mergeCell ref="I4912:J4912"/>
    <mergeCell ref="K4913:L4913"/>
    <mergeCell ref="A4915:H4915"/>
    <mergeCell ref="K4915:L4915"/>
    <mergeCell ref="A4930:H4930"/>
    <mergeCell ref="K4930:L4930"/>
    <mergeCell ref="I4931:J4931"/>
    <mergeCell ref="K4931:L4931"/>
    <mergeCell ref="K4932:L4932"/>
    <mergeCell ref="I4933:J4933"/>
    <mergeCell ref="K4933:L4933"/>
    <mergeCell ref="I4927:J4927"/>
    <mergeCell ref="K4927:L4927"/>
    <mergeCell ref="I4928:J4928"/>
    <mergeCell ref="K4928:L4928"/>
    <mergeCell ref="I4929:J4929"/>
    <mergeCell ref="K4929:L4929"/>
    <mergeCell ref="K4923:L4923"/>
    <mergeCell ref="I4924:J4924"/>
    <mergeCell ref="K4924:L4924"/>
    <mergeCell ref="I4925:J4925"/>
    <mergeCell ref="I4926:J4926"/>
    <mergeCell ref="K4926:L4926"/>
    <mergeCell ref="I4946:J4946"/>
    <mergeCell ref="I4947:J4947"/>
    <mergeCell ref="A4953:H4953"/>
    <mergeCell ref="I4954:J4954"/>
    <mergeCell ref="A4956:H4956"/>
    <mergeCell ref="I4956:J4956"/>
    <mergeCell ref="I4940:J4940"/>
    <mergeCell ref="A4942:H4942"/>
    <mergeCell ref="K4942:L4942"/>
    <mergeCell ref="I4943:J4943"/>
    <mergeCell ref="I4944:J4944"/>
    <mergeCell ref="I4945:J4945"/>
    <mergeCell ref="I4934:J4934"/>
    <mergeCell ref="K4934:L4934"/>
    <mergeCell ref="A4935:H4935"/>
    <mergeCell ref="K4935:L4935"/>
    <mergeCell ref="I4936:J4936"/>
    <mergeCell ref="K4939:L4939"/>
    <mergeCell ref="I4966:J4966"/>
    <mergeCell ref="K4966:L4966"/>
    <mergeCell ref="K4967:L4967"/>
    <mergeCell ref="I4970:J4970"/>
    <mergeCell ref="K4970:L4970"/>
    <mergeCell ref="I4971:J4971"/>
    <mergeCell ref="C4963:E4963"/>
    <mergeCell ref="I4963:J4963"/>
    <mergeCell ref="K4963:L4963"/>
    <mergeCell ref="K4964:L4964"/>
    <mergeCell ref="I4965:J4965"/>
    <mergeCell ref="K4965:L4965"/>
    <mergeCell ref="K4956:L4956"/>
    <mergeCell ref="K4957:L4957"/>
    <mergeCell ref="A4958:H4958"/>
    <mergeCell ref="K4958:L4958"/>
    <mergeCell ref="A4960:L4960"/>
    <mergeCell ref="A4961:L4961"/>
    <mergeCell ref="I4984:J4984"/>
    <mergeCell ref="K4984:L4984"/>
    <mergeCell ref="I4985:J4985"/>
    <mergeCell ref="I4987:J4987"/>
    <mergeCell ref="K4987:L4987"/>
    <mergeCell ref="I4989:J4989"/>
    <mergeCell ref="K4977:L4977"/>
    <mergeCell ref="I4979:J4979"/>
    <mergeCell ref="K4979:L4979"/>
    <mergeCell ref="I4981:J4981"/>
    <mergeCell ref="I4982:J4982"/>
    <mergeCell ref="I4983:J4983"/>
    <mergeCell ref="I4972:J4972"/>
    <mergeCell ref="I4973:J4973"/>
    <mergeCell ref="K4973:L4973"/>
    <mergeCell ref="I4974:J4974"/>
    <mergeCell ref="I4975:J4975"/>
    <mergeCell ref="K4976:L4976"/>
    <mergeCell ref="I5000:J5000"/>
    <mergeCell ref="K5000:L5000"/>
    <mergeCell ref="A5001:H5001"/>
    <mergeCell ref="K5001:L5001"/>
    <mergeCell ref="K5002:L5002"/>
    <mergeCell ref="I5003:J5003"/>
    <mergeCell ref="K5003:L5003"/>
    <mergeCell ref="I4996:J4996"/>
    <mergeCell ref="K4996:L4996"/>
    <mergeCell ref="I4997:J4997"/>
    <mergeCell ref="K4997:L4997"/>
    <mergeCell ref="I4999:J4999"/>
    <mergeCell ref="K4999:L4999"/>
    <mergeCell ref="I4990:J4990"/>
    <mergeCell ref="I4991:J4991"/>
    <mergeCell ref="K4992:L4992"/>
    <mergeCell ref="A4994:H4994"/>
    <mergeCell ref="K4994:L4994"/>
    <mergeCell ref="I4995:J4995"/>
    <mergeCell ref="K4995:L4995"/>
    <mergeCell ref="K5011:L5011"/>
    <mergeCell ref="I5012:J5012"/>
    <mergeCell ref="K5012:L5012"/>
    <mergeCell ref="A5013:H5013"/>
    <mergeCell ref="K5013:L5013"/>
    <mergeCell ref="I5014:J5014"/>
    <mergeCell ref="I5008:J5008"/>
    <mergeCell ref="K5008:L5008"/>
    <mergeCell ref="A5009:H5009"/>
    <mergeCell ref="K5009:L5009"/>
    <mergeCell ref="I5010:J5010"/>
    <mergeCell ref="K5010:L5010"/>
    <mergeCell ref="I5004:J5004"/>
    <mergeCell ref="I5005:J5005"/>
    <mergeCell ref="K5005:L5005"/>
    <mergeCell ref="I5006:J5006"/>
    <mergeCell ref="K5006:L5006"/>
    <mergeCell ref="I5007:J5007"/>
    <mergeCell ref="K5007:L5007"/>
    <mergeCell ref="K5034:L5034"/>
    <mergeCell ref="A5036:L5036"/>
    <mergeCell ref="A5037:L5037"/>
    <mergeCell ref="C5039:E5039"/>
    <mergeCell ref="I5039:J5039"/>
    <mergeCell ref="K5039:L5039"/>
    <mergeCell ref="I5023:J5023"/>
    <mergeCell ref="I5024:J5024"/>
    <mergeCell ref="I5025:J5025"/>
    <mergeCell ref="A5031:H5031"/>
    <mergeCell ref="I5032:J5032"/>
    <mergeCell ref="A5034:H5034"/>
    <mergeCell ref="K5017:L5017"/>
    <mergeCell ref="I5018:J5018"/>
    <mergeCell ref="A5020:H5020"/>
    <mergeCell ref="K5020:L5020"/>
    <mergeCell ref="I5021:J5021"/>
    <mergeCell ref="I5022:J5022"/>
    <mergeCell ref="I5050:J5050"/>
    <mergeCell ref="I5051:J5051"/>
    <mergeCell ref="K5052:L5052"/>
    <mergeCell ref="K5053:L5053"/>
    <mergeCell ref="I5055:J5055"/>
    <mergeCell ref="K5055:L5055"/>
    <mergeCell ref="I5046:J5046"/>
    <mergeCell ref="K5046:L5046"/>
    <mergeCell ref="I5047:J5047"/>
    <mergeCell ref="I5048:J5048"/>
    <mergeCell ref="I5049:J5049"/>
    <mergeCell ref="K5049:L5049"/>
    <mergeCell ref="K5040:L5040"/>
    <mergeCell ref="I5041:J5041"/>
    <mergeCell ref="K5041:L5041"/>
    <mergeCell ref="I5042:J5042"/>
    <mergeCell ref="K5042:L5042"/>
    <mergeCell ref="K5043:L5043"/>
    <mergeCell ref="A5070:H5070"/>
    <mergeCell ref="K5070:L5070"/>
    <mergeCell ref="I5071:J5071"/>
    <mergeCell ref="K5071:L5071"/>
    <mergeCell ref="I5072:J5072"/>
    <mergeCell ref="K5072:L5072"/>
    <mergeCell ref="I5063:J5063"/>
    <mergeCell ref="K5063:L5063"/>
    <mergeCell ref="I5065:J5065"/>
    <mergeCell ref="I5066:J5066"/>
    <mergeCell ref="I5067:J5067"/>
    <mergeCell ref="K5068:L5068"/>
    <mergeCell ref="I5057:J5057"/>
    <mergeCell ref="I5058:J5058"/>
    <mergeCell ref="I5059:J5059"/>
    <mergeCell ref="I5060:J5060"/>
    <mergeCell ref="K5060:L5060"/>
    <mergeCell ref="I5061:J5061"/>
    <mergeCell ref="I5081:J5081"/>
    <mergeCell ref="K5081:L5081"/>
    <mergeCell ref="I5082:J5082"/>
    <mergeCell ref="K5082:L5082"/>
    <mergeCell ref="I5083:J5083"/>
    <mergeCell ref="K5083:L5083"/>
    <mergeCell ref="A5077:H5077"/>
    <mergeCell ref="K5077:L5077"/>
    <mergeCell ref="K5078:L5078"/>
    <mergeCell ref="I5079:J5079"/>
    <mergeCell ref="K5079:L5079"/>
    <mergeCell ref="I5080:J5080"/>
    <mergeCell ref="I5073:J5073"/>
    <mergeCell ref="K5073:L5073"/>
    <mergeCell ref="I5075:J5075"/>
    <mergeCell ref="K5075:L5075"/>
    <mergeCell ref="I5076:J5076"/>
    <mergeCell ref="K5076:L5076"/>
    <mergeCell ref="K5093:L5093"/>
    <mergeCell ref="I5094:J5094"/>
    <mergeCell ref="A5096:H5096"/>
    <mergeCell ref="K5096:L5096"/>
    <mergeCell ref="I5097:J5097"/>
    <mergeCell ref="I5098:J5098"/>
    <mergeCell ref="K5087:L5087"/>
    <mergeCell ref="I5088:J5088"/>
    <mergeCell ref="K5088:L5088"/>
    <mergeCell ref="A5089:H5089"/>
    <mergeCell ref="K5089:L5089"/>
    <mergeCell ref="I5090:J5090"/>
    <mergeCell ref="I5084:J5084"/>
    <mergeCell ref="K5084:L5084"/>
    <mergeCell ref="A5085:H5085"/>
    <mergeCell ref="K5085:L5085"/>
    <mergeCell ref="I5086:J5086"/>
    <mergeCell ref="K5086:L5086"/>
    <mergeCell ref="K5116:L5116"/>
    <mergeCell ref="I5117:J5117"/>
    <mergeCell ref="K5117:L5117"/>
    <mergeCell ref="I5118:J5118"/>
    <mergeCell ref="K5118:L5118"/>
    <mergeCell ref="K5119:L5119"/>
    <mergeCell ref="K5110:L5110"/>
    <mergeCell ref="A5112:L5112"/>
    <mergeCell ref="A5113:L5113"/>
    <mergeCell ref="C5115:E5115"/>
    <mergeCell ref="I5115:J5115"/>
    <mergeCell ref="K5115:L5115"/>
    <mergeCell ref="I5099:J5099"/>
    <mergeCell ref="I5100:J5100"/>
    <mergeCell ref="I5101:J5101"/>
    <mergeCell ref="A5107:H5107"/>
    <mergeCell ref="I5108:J5108"/>
    <mergeCell ref="A5110:H5110"/>
    <mergeCell ref="I5133:J5133"/>
    <mergeCell ref="I5134:J5134"/>
    <mergeCell ref="I5135:J5135"/>
    <mergeCell ref="I5136:J5136"/>
    <mergeCell ref="K5136:L5136"/>
    <mergeCell ref="I5137:J5137"/>
    <mergeCell ref="I5126:J5126"/>
    <mergeCell ref="I5127:J5127"/>
    <mergeCell ref="K5128:L5128"/>
    <mergeCell ref="K5129:L5129"/>
    <mergeCell ref="I5131:J5131"/>
    <mergeCell ref="K5131:L5131"/>
    <mergeCell ref="I5122:J5122"/>
    <mergeCell ref="K5122:L5122"/>
    <mergeCell ref="I5123:J5123"/>
    <mergeCell ref="I5124:J5124"/>
    <mergeCell ref="I5125:J5125"/>
    <mergeCell ref="K5125:L5125"/>
    <mergeCell ref="I5149:J5149"/>
    <mergeCell ref="K5149:L5149"/>
    <mergeCell ref="I5151:J5151"/>
    <mergeCell ref="K5151:L5151"/>
    <mergeCell ref="I5152:J5152"/>
    <mergeCell ref="K5152:L5152"/>
    <mergeCell ref="A5146:H5146"/>
    <mergeCell ref="K5146:L5146"/>
    <mergeCell ref="I5147:J5147"/>
    <mergeCell ref="K5147:L5147"/>
    <mergeCell ref="I5148:J5148"/>
    <mergeCell ref="K5148:L5148"/>
    <mergeCell ref="I5139:J5139"/>
    <mergeCell ref="K5139:L5139"/>
    <mergeCell ref="I5141:J5141"/>
    <mergeCell ref="I5142:J5142"/>
    <mergeCell ref="I5143:J5143"/>
    <mergeCell ref="K5144:L5144"/>
    <mergeCell ref="I5160:J5160"/>
    <mergeCell ref="K5160:L5160"/>
    <mergeCell ref="A5161:H5161"/>
    <mergeCell ref="K5161:L5161"/>
    <mergeCell ref="I5162:J5162"/>
    <mergeCell ref="K5162:L5162"/>
    <mergeCell ref="I5157:J5157"/>
    <mergeCell ref="K5157:L5157"/>
    <mergeCell ref="I5158:J5158"/>
    <mergeCell ref="K5158:L5158"/>
    <mergeCell ref="I5159:J5159"/>
    <mergeCell ref="K5159:L5159"/>
    <mergeCell ref="A5153:H5153"/>
    <mergeCell ref="K5153:L5153"/>
    <mergeCell ref="K5154:L5154"/>
    <mergeCell ref="I5155:J5155"/>
    <mergeCell ref="K5155:L5155"/>
    <mergeCell ref="I5156:J5156"/>
    <mergeCell ref="K5186:L5186"/>
    <mergeCell ref="I5175:J5175"/>
    <mergeCell ref="I5176:J5176"/>
    <mergeCell ref="I5177:J5177"/>
    <mergeCell ref="A5183:H5183"/>
    <mergeCell ref="I5184:J5184"/>
    <mergeCell ref="A5186:H5186"/>
    <mergeCell ref="K5169:L5169"/>
    <mergeCell ref="I5170:J5170"/>
    <mergeCell ref="A5172:H5172"/>
    <mergeCell ref="K5172:L5172"/>
    <mergeCell ref="I5173:J5173"/>
    <mergeCell ref="I5174:J5174"/>
    <mergeCell ref="K5163:L5163"/>
    <mergeCell ref="I5164:J5164"/>
    <mergeCell ref="K5164:L5164"/>
    <mergeCell ref="A5165:H5165"/>
    <mergeCell ref="K5165:L5165"/>
    <mergeCell ref="I5166:J516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тарифы с 01.07.2019</vt:lpstr>
      <vt:lpstr>тарифы с 01.09.2019</vt:lpstr>
      <vt:lpstr>тарифы с 01.10.2019</vt:lpstr>
      <vt:lpstr>тарифы с 01.12.2019</vt:lpstr>
      <vt:lpstr>тарифы с 01.02.2020</vt:lpstr>
      <vt:lpstr>тарифы c 01.03.2020</vt:lpstr>
      <vt:lpstr>тарифы с 01.06.2020 Нечаевский</vt:lpstr>
      <vt:lpstr>тарифы с 01.07.2020</vt:lpstr>
      <vt:lpstr>Тарифы с 01.10.2020</vt:lpstr>
      <vt:lpstr>Тариф с 01.09.2020</vt:lpstr>
      <vt:lpstr>Тариф с 07.10.2020</vt:lpstr>
      <vt:lpstr>Тариф с 01.12.2020</vt:lpstr>
      <vt:lpstr>Тариф с 29.12.2020</vt:lpstr>
      <vt:lpstr>Тариф с 01.02.2021</vt:lpstr>
      <vt:lpstr>тариф с 01.03.2021</vt:lpstr>
      <vt:lpstr>Тариф с 01.06.2021</vt:lpstr>
      <vt:lpstr>тариф с 01.07.2021</vt:lpstr>
      <vt:lpstr>Тариф с 23.07.2021</vt:lpstr>
      <vt:lpstr>Тариф c 01.09.2021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</dc:creator>
  <cp:lastModifiedBy>Я</cp:lastModifiedBy>
  <cp:lastPrinted>2019-10-18T05:20:52Z</cp:lastPrinted>
  <dcterms:created xsi:type="dcterms:W3CDTF">2018-10-04T03:05:32Z</dcterms:created>
  <dcterms:modified xsi:type="dcterms:W3CDTF">2021-08-19T02:00:24Z</dcterms:modified>
</cp:coreProperties>
</file>